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AE0E63DA-61B6-4B5D-8108-09978545F4BB}" xr6:coauthVersionLast="43" xr6:coauthVersionMax="43" xr10:uidLastSave="{00000000-0000-0000-0000-000000000000}"/>
  <bookViews>
    <workbookView xWindow="-110" yWindow="-110" windowWidth="19420" windowHeight="10420" xr2:uid="{1118A45C-F337-4243-B91A-AF23E6F8DD74}"/>
  </bookViews>
  <sheets>
    <sheet name="Slim Pricing" sheetId="7" r:id="rId1"/>
    <sheet name="Calcs" sheetId="5" r:id="rId2"/>
    <sheet name="Aquaplate SLim" sheetId="1" state="hidden" r:id="rId3"/>
    <sheet name="304 Slim" sheetId="2" state="hidden" r:id="rId4"/>
    <sheet name="316 Slim" sheetId="3" state="hidden" r:id="rId5"/>
    <sheet name="Sheet4" sheetId="4" state="hidden" r:id="rId6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599" i="7" l="1"/>
  <c r="F1599" i="7" s="1"/>
  <c r="E1598" i="7"/>
  <c r="F1598" i="7" s="1"/>
  <c r="E1597" i="7"/>
  <c r="F1597" i="7" s="1"/>
  <c r="E1596" i="7"/>
  <c r="F1596" i="7" s="1"/>
  <c r="E1595" i="7"/>
  <c r="F1595" i="7" s="1"/>
  <c r="E1594" i="7"/>
  <c r="F1594" i="7" s="1"/>
  <c r="E1593" i="7"/>
  <c r="F1593" i="7" s="1"/>
  <c r="E1592" i="7"/>
  <c r="F1592" i="7" s="1"/>
  <c r="E1591" i="7"/>
  <c r="F1591" i="7" s="1"/>
  <c r="E1590" i="7"/>
  <c r="F1590" i="7" s="1"/>
  <c r="E1589" i="7"/>
  <c r="F1589" i="7" s="1"/>
  <c r="E1588" i="7"/>
  <c r="F1588" i="7" s="1"/>
  <c r="E1587" i="7"/>
  <c r="F1587" i="7" s="1"/>
  <c r="E1586" i="7"/>
  <c r="F1586" i="7" s="1"/>
  <c r="E1585" i="7"/>
  <c r="F1585" i="7" s="1"/>
  <c r="E1584" i="7"/>
  <c r="F1584" i="7" s="1"/>
  <c r="E1583" i="7"/>
  <c r="F1583" i="7" s="1"/>
  <c r="E1582" i="7"/>
  <c r="F1582" i="7" s="1"/>
  <c r="E1581" i="7"/>
  <c r="F1581" i="7" s="1"/>
  <c r="E1580" i="7"/>
  <c r="F1580" i="7" s="1"/>
  <c r="E1579" i="7"/>
  <c r="F1579" i="7" s="1"/>
  <c r="E1578" i="7"/>
  <c r="F1578" i="7" s="1"/>
  <c r="E1577" i="7"/>
  <c r="F1577" i="7" s="1"/>
  <c r="E1576" i="7"/>
  <c r="F1576" i="7" s="1"/>
  <c r="E1575" i="7"/>
  <c r="F1575" i="7" s="1"/>
  <c r="E1574" i="7"/>
  <c r="F1574" i="7" s="1"/>
  <c r="E1573" i="7"/>
  <c r="F1573" i="7" s="1"/>
  <c r="E1572" i="7"/>
  <c r="F1572" i="7" s="1"/>
  <c r="E1571" i="7"/>
  <c r="F1571" i="7" s="1"/>
  <c r="E1570" i="7"/>
  <c r="F1570" i="7" s="1"/>
  <c r="E1569" i="7"/>
  <c r="F1569" i="7" s="1"/>
  <c r="E1568" i="7"/>
  <c r="F1568" i="7" s="1"/>
  <c r="E1567" i="7"/>
  <c r="F1567" i="7" s="1"/>
  <c r="E1566" i="7"/>
  <c r="F1566" i="7" s="1"/>
  <c r="E1565" i="7"/>
  <c r="F1565" i="7" s="1"/>
  <c r="E1564" i="7"/>
  <c r="F1564" i="7" s="1"/>
  <c r="E1563" i="7"/>
  <c r="F1563" i="7" s="1"/>
  <c r="E1562" i="7"/>
  <c r="F1562" i="7" s="1"/>
  <c r="E1561" i="7"/>
  <c r="F1561" i="7" s="1"/>
  <c r="E1560" i="7"/>
  <c r="F1560" i="7" s="1"/>
  <c r="E1559" i="7"/>
  <c r="F1559" i="7" s="1"/>
  <c r="E1558" i="7"/>
  <c r="F1558" i="7" s="1"/>
  <c r="E1557" i="7"/>
  <c r="F1557" i="7" s="1"/>
  <c r="E1556" i="7"/>
  <c r="F1556" i="7" s="1"/>
  <c r="E1555" i="7"/>
  <c r="F1555" i="7" s="1"/>
  <c r="E1554" i="7"/>
  <c r="F1554" i="7" s="1"/>
  <c r="E1553" i="7"/>
  <c r="F1553" i="7" s="1"/>
  <c r="E1552" i="7"/>
  <c r="F1552" i="7" s="1"/>
  <c r="E1551" i="7"/>
  <c r="F1551" i="7" s="1"/>
  <c r="E1550" i="7"/>
  <c r="F1550" i="7" s="1"/>
  <c r="E1549" i="7"/>
  <c r="F1549" i="7" s="1"/>
  <c r="E1548" i="7"/>
  <c r="F1548" i="7" s="1"/>
  <c r="E1547" i="7"/>
  <c r="F1547" i="7" s="1"/>
  <c r="E1546" i="7"/>
  <c r="F1546" i="7" s="1"/>
  <c r="E1545" i="7"/>
  <c r="F1545" i="7" s="1"/>
  <c r="E1544" i="7"/>
  <c r="F1544" i="7" s="1"/>
  <c r="E1543" i="7"/>
  <c r="F1543" i="7" s="1"/>
  <c r="E1542" i="7"/>
  <c r="F1542" i="7" s="1"/>
  <c r="E1541" i="7"/>
  <c r="F1541" i="7" s="1"/>
  <c r="E1540" i="7"/>
  <c r="F1540" i="7" s="1"/>
  <c r="E1539" i="7"/>
  <c r="F1539" i="7" s="1"/>
  <c r="E1538" i="7"/>
  <c r="F1538" i="7" s="1"/>
  <c r="E1537" i="7"/>
  <c r="F1537" i="7" s="1"/>
  <c r="E1536" i="7"/>
  <c r="F1536" i="7" s="1"/>
  <c r="E1535" i="7"/>
  <c r="F1535" i="7" s="1"/>
  <c r="E1534" i="7"/>
  <c r="F1534" i="7" s="1"/>
  <c r="E1533" i="7"/>
  <c r="F1533" i="7" s="1"/>
  <c r="E1532" i="7"/>
  <c r="F1532" i="7" s="1"/>
  <c r="E1531" i="7"/>
  <c r="F1531" i="7" s="1"/>
  <c r="E1530" i="7"/>
  <c r="F1530" i="7" s="1"/>
  <c r="E1529" i="7"/>
  <c r="F1529" i="7" s="1"/>
  <c r="E1528" i="7"/>
  <c r="F1528" i="7" s="1"/>
  <c r="E1527" i="7"/>
  <c r="F1527" i="7" s="1"/>
  <c r="E1526" i="7"/>
  <c r="F1526" i="7" s="1"/>
  <c r="E1525" i="7"/>
  <c r="F1525" i="7" s="1"/>
  <c r="E1524" i="7"/>
  <c r="F1524" i="7" s="1"/>
  <c r="E1523" i="7"/>
  <c r="F1523" i="7" s="1"/>
  <c r="E1522" i="7"/>
  <c r="F1522" i="7" s="1"/>
  <c r="E1521" i="7"/>
  <c r="F1521" i="7" s="1"/>
  <c r="E1520" i="7"/>
  <c r="F1520" i="7" s="1"/>
  <c r="E1519" i="7"/>
  <c r="F1519" i="7" s="1"/>
  <c r="E1518" i="7"/>
  <c r="F1518" i="7" s="1"/>
  <c r="E1517" i="7"/>
  <c r="F1517" i="7" s="1"/>
  <c r="E1516" i="7"/>
  <c r="F1516" i="7" s="1"/>
  <c r="E1515" i="7"/>
  <c r="F1515" i="7" s="1"/>
  <c r="E1514" i="7"/>
  <c r="F1514" i="7" s="1"/>
  <c r="E1513" i="7"/>
  <c r="F1513" i="7" s="1"/>
  <c r="E1512" i="7"/>
  <c r="F1512" i="7" s="1"/>
  <c r="E1511" i="7"/>
  <c r="F1511" i="7" s="1"/>
  <c r="E1510" i="7"/>
  <c r="F1510" i="7" s="1"/>
  <c r="E1509" i="7"/>
  <c r="F1509" i="7" s="1"/>
  <c r="E1508" i="7"/>
  <c r="F1508" i="7" s="1"/>
  <c r="E1507" i="7"/>
  <c r="F1507" i="7" s="1"/>
  <c r="E1506" i="7"/>
  <c r="F1506" i="7" s="1"/>
  <c r="E1505" i="7"/>
  <c r="F1505" i="7" s="1"/>
  <c r="E1504" i="7"/>
  <c r="F1504" i="7" s="1"/>
  <c r="E1503" i="7"/>
  <c r="F1503" i="7" s="1"/>
  <c r="E1502" i="7"/>
  <c r="F1502" i="7" s="1"/>
  <c r="E1501" i="7"/>
  <c r="F1501" i="7" s="1"/>
  <c r="E1500" i="7"/>
  <c r="F1500" i="7" s="1"/>
  <c r="E1499" i="7"/>
  <c r="F1499" i="7" s="1"/>
  <c r="E1498" i="7"/>
  <c r="F1498" i="7" s="1"/>
  <c r="E1497" i="7"/>
  <c r="F1497" i="7" s="1"/>
  <c r="E1496" i="7"/>
  <c r="F1496" i="7" s="1"/>
  <c r="E1495" i="7"/>
  <c r="F1495" i="7" s="1"/>
  <c r="E1494" i="7"/>
  <c r="F1494" i="7" s="1"/>
  <c r="E1493" i="7"/>
  <c r="F1493" i="7" s="1"/>
  <c r="E1492" i="7"/>
  <c r="F1492" i="7" s="1"/>
  <c r="E1491" i="7"/>
  <c r="F1491" i="7" s="1"/>
  <c r="E1490" i="7"/>
  <c r="F1490" i="7" s="1"/>
  <c r="E1489" i="7"/>
  <c r="F1489" i="7" s="1"/>
  <c r="E1488" i="7"/>
  <c r="F1488" i="7" s="1"/>
  <c r="E1487" i="7"/>
  <c r="F1487" i="7" s="1"/>
  <c r="E1486" i="7"/>
  <c r="F1486" i="7" s="1"/>
  <c r="E1485" i="7"/>
  <c r="F1485" i="7" s="1"/>
  <c r="E1484" i="7"/>
  <c r="F1484" i="7" s="1"/>
  <c r="E1483" i="7"/>
  <c r="F1483" i="7" s="1"/>
  <c r="E1482" i="7"/>
  <c r="F1482" i="7" s="1"/>
  <c r="E1481" i="7"/>
  <c r="F1481" i="7" s="1"/>
  <c r="E1480" i="7"/>
  <c r="F1480" i="7" s="1"/>
  <c r="E1479" i="7"/>
  <c r="F1479" i="7" s="1"/>
  <c r="E1478" i="7"/>
  <c r="F1478" i="7" s="1"/>
  <c r="E1477" i="7"/>
  <c r="F1477" i="7" s="1"/>
  <c r="E1476" i="7"/>
  <c r="F1476" i="7" s="1"/>
  <c r="E1475" i="7"/>
  <c r="F1475" i="7" s="1"/>
  <c r="E1474" i="7"/>
  <c r="F1474" i="7" s="1"/>
  <c r="E1473" i="7"/>
  <c r="F1473" i="7" s="1"/>
  <c r="E1472" i="7"/>
  <c r="F1472" i="7" s="1"/>
  <c r="E1471" i="7"/>
  <c r="F1471" i="7" s="1"/>
  <c r="E1470" i="7"/>
  <c r="F1470" i="7" s="1"/>
  <c r="E1469" i="7"/>
  <c r="F1469" i="7" s="1"/>
  <c r="E1468" i="7"/>
  <c r="F1468" i="7" s="1"/>
  <c r="E1467" i="7"/>
  <c r="F1467" i="7" s="1"/>
  <c r="E1466" i="7"/>
  <c r="F1466" i="7" s="1"/>
  <c r="E1465" i="7"/>
  <c r="F1465" i="7" s="1"/>
  <c r="E1464" i="7"/>
  <c r="F1464" i="7" s="1"/>
  <c r="E1463" i="7"/>
  <c r="F1463" i="7" s="1"/>
  <c r="E1462" i="7"/>
  <c r="F1462" i="7" s="1"/>
  <c r="E1461" i="7"/>
  <c r="F1461" i="7" s="1"/>
  <c r="E1460" i="7"/>
  <c r="F1460" i="7" s="1"/>
  <c r="E1459" i="7"/>
  <c r="F1459" i="7" s="1"/>
  <c r="E1458" i="7"/>
  <c r="F1458" i="7" s="1"/>
  <c r="E1457" i="7"/>
  <c r="F1457" i="7" s="1"/>
  <c r="E1456" i="7"/>
  <c r="F1456" i="7" s="1"/>
  <c r="E1455" i="7"/>
  <c r="F1455" i="7" s="1"/>
  <c r="E1454" i="7"/>
  <c r="F1454" i="7" s="1"/>
  <c r="E1453" i="7"/>
  <c r="F1453" i="7" s="1"/>
  <c r="E1452" i="7"/>
  <c r="F1452" i="7" s="1"/>
  <c r="E1451" i="7"/>
  <c r="F1451" i="7" s="1"/>
  <c r="E1450" i="7"/>
  <c r="F1450" i="7" s="1"/>
  <c r="E1449" i="7"/>
  <c r="F1449" i="7" s="1"/>
  <c r="E1448" i="7"/>
  <c r="F1448" i="7" s="1"/>
  <c r="E1447" i="7"/>
  <c r="F1447" i="7" s="1"/>
  <c r="E1446" i="7"/>
  <c r="F1446" i="7" s="1"/>
  <c r="E1445" i="7"/>
  <c r="F1445" i="7" s="1"/>
  <c r="E1444" i="7"/>
  <c r="F1444" i="7" s="1"/>
  <c r="E1443" i="7"/>
  <c r="F1443" i="7" s="1"/>
  <c r="E1442" i="7"/>
  <c r="F1442" i="7" s="1"/>
  <c r="E1441" i="7"/>
  <c r="F1441" i="7" s="1"/>
  <c r="E1440" i="7"/>
  <c r="F1440" i="7" s="1"/>
  <c r="E1439" i="7"/>
  <c r="F1439" i="7" s="1"/>
  <c r="E1438" i="7"/>
  <c r="F1438" i="7" s="1"/>
  <c r="E1437" i="7"/>
  <c r="F1437" i="7" s="1"/>
  <c r="E1436" i="7"/>
  <c r="F1436" i="7" s="1"/>
  <c r="E1435" i="7"/>
  <c r="F1435" i="7" s="1"/>
  <c r="E1434" i="7"/>
  <c r="F1434" i="7" s="1"/>
  <c r="E1433" i="7"/>
  <c r="F1433" i="7" s="1"/>
  <c r="E1432" i="7"/>
  <c r="F1432" i="7" s="1"/>
  <c r="E1431" i="7"/>
  <c r="F1431" i="7" s="1"/>
  <c r="E1430" i="7"/>
  <c r="F1430" i="7" s="1"/>
  <c r="E1429" i="7"/>
  <c r="F1429" i="7" s="1"/>
  <c r="E1428" i="7"/>
  <c r="F1428" i="7" s="1"/>
  <c r="E1427" i="7"/>
  <c r="F1427" i="7" s="1"/>
  <c r="E1426" i="7"/>
  <c r="F1426" i="7" s="1"/>
  <c r="E1425" i="7"/>
  <c r="F1425" i="7" s="1"/>
  <c r="E1424" i="7"/>
  <c r="F1424" i="7" s="1"/>
  <c r="E1423" i="7"/>
  <c r="F1423" i="7" s="1"/>
  <c r="E1422" i="7"/>
  <c r="F1422" i="7" s="1"/>
  <c r="E1421" i="7"/>
  <c r="F1421" i="7" s="1"/>
  <c r="E1420" i="7"/>
  <c r="F1420" i="7" s="1"/>
  <c r="E1419" i="7"/>
  <c r="F1419" i="7" s="1"/>
  <c r="E1418" i="7"/>
  <c r="F1418" i="7" s="1"/>
  <c r="E1417" i="7"/>
  <c r="F1417" i="7" s="1"/>
  <c r="E1416" i="7"/>
  <c r="F1416" i="7" s="1"/>
  <c r="E1415" i="7"/>
  <c r="F1415" i="7" s="1"/>
  <c r="E1414" i="7"/>
  <c r="F1414" i="7" s="1"/>
  <c r="E1413" i="7"/>
  <c r="F1413" i="7" s="1"/>
  <c r="E1412" i="7"/>
  <c r="F1412" i="7" s="1"/>
  <c r="E1411" i="7"/>
  <c r="F1411" i="7" s="1"/>
  <c r="E1410" i="7"/>
  <c r="F1410" i="7" s="1"/>
  <c r="E1409" i="7"/>
  <c r="F1409" i="7" s="1"/>
  <c r="E1408" i="7"/>
  <c r="F1408" i="7" s="1"/>
  <c r="E1407" i="7"/>
  <c r="F1407" i="7" s="1"/>
  <c r="E1406" i="7"/>
  <c r="F1406" i="7" s="1"/>
  <c r="E1405" i="7"/>
  <c r="F1405" i="7" s="1"/>
  <c r="E1404" i="7"/>
  <c r="F1404" i="7" s="1"/>
  <c r="E1403" i="7"/>
  <c r="F1403" i="7" s="1"/>
  <c r="E1402" i="7"/>
  <c r="F1402" i="7" s="1"/>
  <c r="E1401" i="7"/>
  <c r="F1401" i="7" s="1"/>
  <c r="E1400" i="7"/>
  <c r="F1400" i="7" s="1"/>
  <c r="E1399" i="7"/>
  <c r="F1399" i="7" s="1"/>
  <c r="E1398" i="7"/>
  <c r="F1398" i="7" s="1"/>
  <c r="E1397" i="7"/>
  <c r="F1397" i="7" s="1"/>
  <c r="E1396" i="7"/>
  <c r="F1396" i="7" s="1"/>
  <c r="E1395" i="7"/>
  <c r="F1395" i="7" s="1"/>
  <c r="E1394" i="7"/>
  <c r="F1394" i="7" s="1"/>
  <c r="E1393" i="7"/>
  <c r="F1393" i="7" s="1"/>
  <c r="E1392" i="7"/>
  <c r="F1392" i="7" s="1"/>
  <c r="E1391" i="7"/>
  <c r="F1391" i="7" s="1"/>
  <c r="E1390" i="7"/>
  <c r="F1390" i="7" s="1"/>
  <c r="E1389" i="7"/>
  <c r="F1389" i="7" s="1"/>
  <c r="E1388" i="7"/>
  <c r="F1388" i="7" s="1"/>
  <c r="E1387" i="7"/>
  <c r="F1387" i="7" s="1"/>
  <c r="E1386" i="7"/>
  <c r="F1386" i="7" s="1"/>
  <c r="E1385" i="7"/>
  <c r="F1385" i="7" s="1"/>
  <c r="E1384" i="7"/>
  <c r="F1384" i="7" s="1"/>
  <c r="E1383" i="7"/>
  <c r="F1383" i="7" s="1"/>
  <c r="E1382" i="7"/>
  <c r="F1382" i="7" s="1"/>
  <c r="E1381" i="7"/>
  <c r="F1381" i="7" s="1"/>
  <c r="E1380" i="7"/>
  <c r="F1380" i="7" s="1"/>
  <c r="E1379" i="7"/>
  <c r="F1379" i="7" s="1"/>
  <c r="E1378" i="7"/>
  <c r="F1378" i="7" s="1"/>
  <c r="E1377" i="7"/>
  <c r="F1377" i="7" s="1"/>
  <c r="E1376" i="7"/>
  <c r="F1376" i="7" s="1"/>
  <c r="E1375" i="7"/>
  <c r="F1375" i="7" s="1"/>
  <c r="E1374" i="7"/>
  <c r="F1374" i="7" s="1"/>
  <c r="E1373" i="7"/>
  <c r="F1373" i="7" s="1"/>
  <c r="E1372" i="7"/>
  <c r="F1372" i="7" s="1"/>
  <c r="E1371" i="7"/>
  <c r="F1371" i="7" s="1"/>
  <c r="E1370" i="7"/>
  <c r="F1370" i="7" s="1"/>
  <c r="E1369" i="7"/>
  <c r="F1369" i="7" s="1"/>
  <c r="E1368" i="7"/>
  <c r="F1368" i="7" s="1"/>
  <c r="E1367" i="7"/>
  <c r="F1367" i="7" s="1"/>
  <c r="E1366" i="7"/>
  <c r="F1366" i="7" s="1"/>
  <c r="E1365" i="7"/>
  <c r="F1365" i="7" s="1"/>
  <c r="E1364" i="7"/>
  <c r="F1364" i="7" s="1"/>
  <c r="E1363" i="7"/>
  <c r="F1363" i="7" s="1"/>
  <c r="E1362" i="7"/>
  <c r="F1362" i="7" s="1"/>
  <c r="E1361" i="7"/>
  <c r="F1361" i="7" s="1"/>
  <c r="E1360" i="7"/>
  <c r="F1360" i="7" s="1"/>
  <c r="E1359" i="7"/>
  <c r="F1359" i="7" s="1"/>
  <c r="E1358" i="7"/>
  <c r="F1358" i="7" s="1"/>
  <c r="E1357" i="7"/>
  <c r="F1357" i="7" s="1"/>
  <c r="E1356" i="7"/>
  <c r="F1356" i="7" s="1"/>
  <c r="E1355" i="7"/>
  <c r="F1355" i="7" s="1"/>
  <c r="E1354" i="7"/>
  <c r="F1354" i="7" s="1"/>
  <c r="E1353" i="7"/>
  <c r="F1353" i="7" s="1"/>
  <c r="E1352" i="7"/>
  <c r="F1352" i="7" s="1"/>
  <c r="E1351" i="7"/>
  <c r="F1351" i="7" s="1"/>
  <c r="E1350" i="7"/>
  <c r="F1350" i="7" s="1"/>
  <c r="E1349" i="7"/>
  <c r="F1349" i="7" s="1"/>
  <c r="E1348" i="7"/>
  <c r="F1348" i="7" s="1"/>
  <c r="E1347" i="7"/>
  <c r="F1347" i="7" s="1"/>
  <c r="E1346" i="7"/>
  <c r="F1346" i="7" s="1"/>
  <c r="E1345" i="7"/>
  <c r="F1345" i="7" s="1"/>
  <c r="E1344" i="7"/>
  <c r="F1344" i="7" s="1"/>
  <c r="E1343" i="7"/>
  <c r="F1343" i="7" s="1"/>
  <c r="E1342" i="7"/>
  <c r="F1342" i="7" s="1"/>
  <c r="E1341" i="7"/>
  <c r="F1341" i="7" s="1"/>
  <c r="E1340" i="7"/>
  <c r="F1340" i="7" s="1"/>
  <c r="E1339" i="7"/>
  <c r="F1339" i="7" s="1"/>
  <c r="E1338" i="7"/>
  <c r="F1338" i="7" s="1"/>
  <c r="E1337" i="7"/>
  <c r="F1337" i="7" s="1"/>
  <c r="E1336" i="7"/>
  <c r="F1336" i="7" s="1"/>
  <c r="E1335" i="7"/>
  <c r="F1335" i="7" s="1"/>
  <c r="E1334" i="7"/>
  <c r="F1334" i="7" s="1"/>
  <c r="E1333" i="7"/>
  <c r="F1333" i="7" s="1"/>
  <c r="E1332" i="7"/>
  <c r="F1332" i="7" s="1"/>
  <c r="E1331" i="7"/>
  <c r="F1331" i="7" s="1"/>
  <c r="E1330" i="7"/>
  <c r="F1330" i="7" s="1"/>
  <c r="E1329" i="7"/>
  <c r="F1329" i="7" s="1"/>
  <c r="E1328" i="7"/>
  <c r="F1328" i="7" s="1"/>
  <c r="E1327" i="7"/>
  <c r="F1327" i="7" s="1"/>
  <c r="E1326" i="7"/>
  <c r="F1326" i="7" s="1"/>
  <c r="E1325" i="7"/>
  <c r="F1325" i="7" s="1"/>
  <c r="E1324" i="7"/>
  <c r="F1324" i="7" s="1"/>
  <c r="E1323" i="7"/>
  <c r="F1323" i="7" s="1"/>
  <c r="E1322" i="7"/>
  <c r="F1322" i="7" s="1"/>
  <c r="E1321" i="7"/>
  <c r="F1321" i="7" s="1"/>
  <c r="E1320" i="7"/>
  <c r="F1320" i="7" s="1"/>
  <c r="E1319" i="7"/>
  <c r="F1319" i="7" s="1"/>
  <c r="E1318" i="7"/>
  <c r="F1318" i="7" s="1"/>
  <c r="E1317" i="7"/>
  <c r="F1317" i="7" s="1"/>
  <c r="E1316" i="7"/>
  <c r="F1316" i="7" s="1"/>
  <c r="E1315" i="7"/>
  <c r="F1315" i="7" s="1"/>
  <c r="E1314" i="7"/>
  <c r="F1314" i="7" s="1"/>
  <c r="E1313" i="7"/>
  <c r="F1313" i="7" s="1"/>
  <c r="E1312" i="7"/>
  <c r="F1312" i="7" s="1"/>
  <c r="E1311" i="7"/>
  <c r="F1311" i="7" s="1"/>
  <c r="E1310" i="7"/>
  <c r="F1310" i="7" s="1"/>
  <c r="E1309" i="7"/>
  <c r="F1309" i="7" s="1"/>
  <c r="E1308" i="7"/>
  <c r="F1308" i="7" s="1"/>
  <c r="E1307" i="7"/>
  <c r="F1307" i="7" s="1"/>
  <c r="E1306" i="7"/>
  <c r="F1306" i="7" s="1"/>
  <c r="E1305" i="7"/>
  <c r="F1305" i="7" s="1"/>
  <c r="E1304" i="7"/>
  <c r="F1304" i="7" s="1"/>
  <c r="E1303" i="7"/>
  <c r="F1303" i="7" s="1"/>
  <c r="E1302" i="7"/>
  <c r="F1302" i="7" s="1"/>
  <c r="E1301" i="7"/>
  <c r="F1301" i="7" s="1"/>
  <c r="E1300" i="7"/>
  <c r="F1300" i="7" s="1"/>
  <c r="E1299" i="7"/>
  <c r="F1299" i="7" s="1"/>
  <c r="E1298" i="7"/>
  <c r="F1298" i="7" s="1"/>
  <c r="E1297" i="7"/>
  <c r="F1297" i="7" s="1"/>
  <c r="E1296" i="7"/>
  <c r="F1296" i="7" s="1"/>
  <c r="E1295" i="7"/>
  <c r="F1295" i="7" s="1"/>
  <c r="E1294" i="7"/>
  <c r="F1294" i="7" s="1"/>
  <c r="E1293" i="7"/>
  <c r="F1293" i="7" s="1"/>
  <c r="E1292" i="7"/>
  <c r="F1292" i="7" s="1"/>
  <c r="E1291" i="7"/>
  <c r="F1291" i="7" s="1"/>
  <c r="E1290" i="7"/>
  <c r="F1290" i="7" s="1"/>
  <c r="E1289" i="7"/>
  <c r="F1289" i="7" s="1"/>
  <c r="E1288" i="7"/>
  <c r="F1288" i="7" s="1"/>
  <c r="E1287" i="7"/>
  <c r="F1287" i="7" s="1"/>
  <c r="E1286" i="7"/>
  <c r="F1286" i="7" s="1"/>
  <c r="E1285" i="7"/>
  <c r="F1285" i="7" s="1"/>
  <c r="E1284" i="7"/>
  <c r="F1284" i="7" s="1"/>
  <c r="E1283" i="7"/>
  <c r="F1283" i="7" s="1"/>
  <c r="E1282" i="7"/>
  <c r="F1282" i="7" s="1"/>
  <c r="E1281" i="7"/>
  <c r="F1281" i="7" s="1"/>
  <c r="E1280" i="7"/>
  <c r="F1280" i="7" s="1"/>
  <c r="E1279" i="7"/>
  <c r="F1279" i="7" s="1"/>
  <c r="E1278" i="7"/>
  <c r="F1278" i="7" s="1"/>
  <c r="E1277" i="7"/>
  <c r="F1277" i="7" s="1"/>
  <c r="E1276" i="7"/>
  <c r="F1276" i="7" s="1"/>
  <c r="E1275" i="7"/>
  <c r="F1275" i="7" s="1"/>
  <c r="E1274" i="7"/>
  <c r="F1274" i="7" s="1"/>
  <c r="E1273" i="7"/>
  <c r="F1273" i="7" s="1"/>
  <c r="E1272" i="7"/>
  <c r="F1272" i="7" s="1"/>
  <c r="E1271" i="7"/>
  <c r="F1271" i="7" s="1"/>
  <c r="E1270" i="7"/>
  <c r="F1270" i="7" s="1"/>
  <c r="E1269" i="7"/>
  <c r="F1269" i="7" s="1"/>
  <c r="E1268" i="7"/>
  <c r="F1268" i="7" s="1"/>
  <c r="E1267" i="7"/>
  <c r="F1267" i="7" s="1"/>
  <c r="E1266" i="7"/>
  <c r="F1266" i="7" s="1"/>
  <c r="E1265" i="7"/>
  <c r="F1265" i="7" s="1"/>
  <c r="E1264" i="7"/>
  <c r="F1264" i="7" s="1"/>
  <c r="E1263" i="7"/>
  <c r="F1263" i="7" s="1"/>
  <c r="E1262" i="7"/>
  <c r="F1262" i="7" s="1"/>
  <c r="E1261" i="7"/>
  <c r="F1261" i="7" s="1"/>
  <c r="E1260" i="7"/>
  <c r="F1260" i="7" s="1"/>
  <c r="E1259" i="7"/>
  <c r="F1259" i="7" s="1"/>
  <c r="E1258" i="7"/>
  <c r="F1258" i="7" s="1"/>
  <c r="E1257" i="7"/>
  <c r="F1257" i="7" s="1"/>
  <c r="E1256" i="7"/>
  <c r="F1256" i="7" s="1"/>
  <c r="E1255" i="7"/>
  <c r="F1255" i="7" s="1"/>
  <c r="E1254" i="7"/>
  <c r="F1254" i="7" s="1"/>
  <c r="E1253" i="7"/>
  <c r="F1253" i="7" s="1"/>
  <c r="E1252" i="7"/>
  <c r="F1252" i="7" s="1"/>
  <c r="E1251" i="7"/>
  <c r="F1251" i="7" s="1"/>
  <c r="E1250" i="7"/>
  <c r="F1250" i="7" s="1"/>
  <c r="E1249" i="7"/>
  <c r="F1249" i="7" s="1"/>
  <c r="E1248" i="7"/>
  <c r="F1248" i="7" s="1"/>
  <c r="E1247" i="7"/>
  <c r="F1247" i="7" s="1"/>
  <c r="E1246" i="7"/>
  <c r="F1246" i="7" s="1"/>
  <c r="E1245" i="7"/>
  <c r="F1245" i="7" s="1"/>
  <c r="E1244" i="7"/>
  <c r="F1244" i="7" s="1"/>
  <c r="E1243" i="7"/>
  <c r="F1243" i="7" s="1"/>
  <c r="E1242" i="7"/>
  <c r="F1242" i="7" s="1"/>
  <c r="E1241" i="7"/>
  <c r="F1241" i="7" s="1"/>
  <c r="E1240" i="7"/>
  <c r="F1240" i="7" s="1"/>
  <c r="E1239" i="7"/>
  <c r="F1239" i="7" s="1"/>
  <c r="E1238" i="7"/>
  <c r="F1238" i="7" s="1"/>
  <c r="E1237" i="7"/>
  <c r="F1237" i="7" s="1"/>
  <c r="E1236" i="7"/>
  <c r="F1236" i="7" s="1"/>
  <c r="E1235" i="7"/>
  <c r="F1235" i="7" s="1"/>
  <c r="E1234" i="7"/>
  <c r="F1234" i="7" s="1"/>
  <c r="E1233" i="7"/>
  <c r="F1233" i="7" s="1"/>
  <c r="E1232" i="7"/>
  <c r="F1232" i="7" s="1"/>
  <c r="E1231" i="7"/>
  <c r="F1231" i="7" s="1"/>
  <c r="E1230" i="7"/>
  <c r="F1230" i="7" s="1"/>
  <c r="E1229" i="7"/>
  <c r="F1229" i="7" s="1"/>
  <c r="E1228" i="7"/>
  <c r="F1228" i="7" s="1"/>
  <c r="E1227" i="7"/>
  <c r="F1227" i="7" s="1"/>
  <c r="E1226" i="7"/>
  <c r="F1226" i="7" s="1"/>
  <c r="E1225" i="7"/>
  <c r="F1225" i="7" s="1"/>
  <c r="E1224" i="7"/>
  <c r="F1224" i="7" s="1"/>
  <c r="E1223" i="7"/>
  <c r="F1223" i="7" s="1"/>
  <c r="E1222" i="7"/>
  <c r="F1222" i="7" s="1"/>
  <c r="E1221" i="7"/>
  <c r="F1221" i="7" s="1"/>
  <c r="E1220" i="7"/>
  <c r="F1220" i="7" s="1"/>
  <c r="E1219" i="7"/>
  <c r="F1219" i="7" s="1"/>
  <c r="E1218" i="7"/>
  <c r="F1218" i="7" s="1"/>
  <c r="E1217" i="7"/>
  <c r="F1217" i="7" s="1"/>
  <c r="E1216" i="7"/>
  <c r="F1216" i="7" s="1"/>
  <c r="E1215" i="7"/>
  <c r="F1215" i="7" s="1"/>
  <c r="E1214" i="7"/>
  <c r="F1214" i="7" s="1"/>
  <c r="E1213" i="7"/>
  <c r="F1213" i="7" s="1"/>
  <c r="E1212" i="7"/>
  <c r="F1212" i="7" s="1"/>
  <c r="E1211" i="7"/>
  <c r="F1211" i="7" s="1"/>
  <c r="E1210" i="7"/>
  <c r="F1210" i="7" s="1"/>
  <c r="E1209" i="7"/>
  <c r="F1209" i="7" s="1"/>
  <c r="E1208" i="7"/>
  <c r="F1208" i="7" s="1"/>
  <c r="E1207" i="7"/>
  <c r="F1207" i="7" s="1"/>
  <c r="E1206" i="7"/>
  <c r="F1206" i="7" s="1"/>
  <c r="E1205" i="7"/>
  <c r="F1205" i="7" s="1"/>
  <c r="E1204" i="7"/>
  <c r="F1204" i="7" s="1"/>
  <c r="E1203" i="7"/>
  <c r="F1203" i="7" s="1"/>
  <c r="E1202" i="7"/>
  <c r="F1202" i="7" s="1"/>
  <c r="E1201" i="7"/>
  <c r="F1201" i="7" s="1"/>
  <c r="E1200" i="7"/>
  <c r="F1200" i="7" s="1"/>
  <c r="E1199" i="7"/>
  <c r="F1199" i="7" s="1"/>
  <c r="E1198" i="7"/>
  <c r="F1198" i="7" s="1"/>
  <c r="E1197" i="7"/>
  <c r="F1197" i="7" s="1"/>
  <c r="E1196" i="7"/>
  <c r="F1196" i="7" s="1"/>
  <c r="E1195" i="7"/>
  <c r="F1195" i="7" s="1"/>
  <c r="E1194" i="7"/>
  <c r="F1194" i="7" s="1"/>
  <c r="E1193" i="7"/>
  <c r="F1193" i="7" s="1"/>
  <c r="E1192" i="7"/>
  <c r="F1192" i="7" s="1"/>
  <c r="E1191" i="7"/>
  <c r="F1191" i="7" s="1"/>
  <c r="E1190" i="7"/>
  <c r="F1190" i="7" s="1"/>
  <c r="E1189" i="7"/>
  <c r="F1189" i="7" s="1"/>
  <c r="E1188" i="7"/>
  <c r="F1188" i="7" s="1"/>
  <c r="E1187" i="7"/>
  <c r="F1187" i="7" s="1"/>
  <c r="E1186" i="7"/>
  <c r="F1186" i="7" s="1"/>
  <c r="E1185" i="7"/>
  <c r="F1185" i="7" s="1"/>
  <c r="E1184" i="7"/>
  <c r="F1184" i="7" s="1"/>
  <c r="E1183" i="7"/>
  <c r="F1183" i="7" s="1"/>
  <c r="E1182" i="7"/>
  <c r="F1182" i="7" s="1"/>
  <c r="E1181" i="7"/>
  <c r="F1181" i="7" s="1"/>
  <c r="E1180" i="7"/>
  <c r="F1180" i="7" s="1"/>
  <c r="E1179" i="7"/>
  <c r="F1179" i="7" s="1"/>
  <c r="E1178" i="7"/>
  <c r="F1178" i="7" s="1"/>
  <c r="E1177" i="7"/>
  <c r="F1177" i="7" s="1"/>
  <c r="E1176" i="7"/>
  <c r="F1176" i="7" s="1"/>
  <c r="E1175" i="7"/>
  <c r="F1175" i="7" s="1"/>
  <c r="E1174" i="7"/>
  <c r="F1174" i="7" s="1"/>
  <c r="E1173" i="7"/>
  <c r="F1173" i="7" s="1"/>
  <c r="E1172" i="7"/>
  <c r="F1172" i="7" s="1"/>
  <c r="E1171" i="7"/>
  <c r="F1171" i="7" s="1"/>
  <c r="E1170" i="7"/>
  <c r="F1170" i="7" s="1"/>
  <c r="E1169" i="7"/>
  <c r="F1169" i="7" s="1"/>
  <c r="E1168" i="7"/>
  <c r="F1168" i="7" s="1"/>
  <c r="E1167" i="7"/>
  <c r="F1167" i="7" s="1"/>
  <c r="E1166" i="7"/>
  <c r="F1166" i="7" s="1"/>
  <c r="E1165" i="7"/>
  <c r="F1165" i="7" s="1"/>
  <c r="E1164" i="7"/>
  <c r="F1164" i="7" s="1"/>
  <c r="E1163" i="7"/>
  <c r="F1163" i="7" s="1"/>
  <c r="E1162" i="7"/>
  <c r="F1162" i="7" s="1"/>
  <c r="E1161" i="7"/>
  <c r="F1161" i="7" s="1"/>
  <c r="E1160" i="7"/>
  <c r="F1160" i="7" s="1"/>
  <c r="E1159" i="7"/>
  <c r="F1159" i="7" s="1"/>
  <c r="E1158" i="7"/>
  <c r="F1158" i="7" s="1"/>
  <c r="E1157" i="7"/>
  <c r="F1157" i="7" s="1"/>
  <c r="E1156" i="7"/>
  <c r="F1156" i="7" s="1"/>
  <c r="E1155" i="7"/>
  <c r="F1155" i="7" s="1"/>
  <c r="E1154" i="7"/>
  <c r="F1154" i="7" s="1"/>
  <c r="E1153" i="7"/>
  <c r="F1153" i="7" s="1"/>
  <c r="E1152" i="7"/>
  <c r="F1152" i="7" s="1"/>
  <c r="E1151" i="7"/>
  <c r="F1151" i="7" s="1"/>
  <c r="E1150" i="7"/>
  <c r="F1150" i="7" s="1"/>
  <c r="E1149" i="7"/>
  <c r="F1149" i="7" s="1"/>
  <c r="E1148" i="7"/>
  <c r="F1148" i="7" s="1"/>
  <c r="E1147" i="7"/>
  <c r="F1147" i="7" s="1"/>
  <c r="E1146" i="7"/>
  <c r="F1146" i="7" s="1"/>
  <c r="E1145" i="7"/>
  <c r="F1145" i="7" s="1"/>
  <c r="E1144" i="7"/>
  <c r="F1144" i="7" s="1"/>
  <c r="E1143" i="7"/>
  <c r="F1143" i="7" s="1"/>
  <c r="E1142" i="7"/>
  <c r="F1142" i="7" s="1"/>
  <c r="E1141" i="7"/>
  <c r="F1141" i="7" s="1"/>
  <c r="E1140" i="7"/>
  <c r="F1140" i="7" s="1"/>
  <c r="E1139" i="7"/>
  <c r="F1139" i="7" s="1"/>
  <c r="E1138" i="7"/>
  <c r="F1138" i="7" s="1"/>
  <c r="E1137" i="7"/>
  <c r="F1137" i="7" s="1"/>
  <c r="E1136" i="7"/>
  <c r="F1136" i="7" s="1"/>
  <c r="E1135" i="7"/>
  <c r="F1135" i="7" s="1"/>
  <c r="E1134" i="7"/>
  <c r="F1134" i="7" s="1"/>
  <c r="E1133" i="7"/>
  <c r="F1133" i="7" s="1"/>
  <c r="E1132" i="7"/>
  <c r="F1132" i="7" s="1"/>
  <c r="E1131" i="7"/>
  <c r="F1131" i="7" s="1"/>
  <c r="E1130" i="7"/>
  <c r="F1130" i="7" s="1"/>
  <c r="E1129" i="7"/>
  <c r="F1129" i="7" s="1"/>
  <c r="E1128" i="7"/>
  <c r="F1128" i="7" s="1"/>
  <c r="E1127" i="7"/>
  <c r="F1127" i="7" s="1"/>
  <c r="E1126" i="7"/>
  <c r="F1126" i="7" s="1"/>
  <c r="E1125" i="7"/>
  <c r="F1125" i="7" s="1"/>
  <c r="E1124" i="7"/>
  <c r="F1124" i="7" s="1"/>
  <c r="E1123" i="7"/>
  <c r="F1123" i="7" s="1"/>
  <c r="E1122" i="7"/>
  <c r="F1122" i="7" s="1"/>
  <c r="E1121" i="7"/>
  <c r="F1121" i="7" s="1"/>
  <c r="E1120" i="7"/>
  <c r="F1120" i="7" s="1"/>
  <c r="E1119" i="7"/>
  <c r="F1119" i="7" s="1"/>
  <c r="E1118" i="7"/>
  <c r="F1118" i="7" s="1"/>
  <c r="E1117" i="7"/>
  <c r="F1117" i="7" s="1"/>
  <c r="E1116" i="7"/>
  <c r="F1116" i="7" s="1"/>
  <c r="E1115" i="7"/>
  <c r="F1115" i="7" s="1"/>
  <c r="E1114" i="7"/>
  <c r="F1114" i="7" s="1"/>
  <c r="E1113" i="7"/>
  <c r="F1113" i="7" s="1"/>
  <c r="E1112" i="7"/>
  <c r="F1112" i="7" s="1"/>
  <c r="E1111" i="7"/>
  <c r="F1111" i="7" s="1"/>
  <c r="E1110" i="7"/>
  <c r="F1110" i="7" s="1"/>
  <c r="E1109" i="7"/>
  <c r="F1109" i="7" s="1"/>
  <c r="E1108" i="7"/>
  <c r="F1108" i="7" s="1"/>
  <c r="E1107" i="7"/>
  <c r="F1107" i="7" s="1"/>
  <c r="E1106" i="7"/>
  <c r="F1106" i="7" s="1"/>
  <c r="E1105" i="7"/>
  <c r="F1105" i="7" s="1"/>
  <c r="E1104" i="7"/>
  <c r="F1104" i="7" s="1"/>
  <c r="E1103" i="7"/>
  <c r="F1103" i="7" s="1"/>
  <c r="E1102" i="7"/>
  <c r="F1102" i="7" s="1"/>
  <c r="E1101" i="7"/>
  <c r="F1101" i="7" s="1"/>
  <c r="E1100" i="7"/>
  <c r="F1100" i="7" s="1"/>
  <c r="E1099" i="7"/>
  <c r="F1099" i="7" s="1"/>
  <c r="E1098" i="7"/>
  <c r="F1098" i="7" s="1"/>
  <c r="E1097" i="7"/>
  <c r="F1097" i="7" s="1"/>
  <c r="E1096" i="7"/>
  <c r="F1096" i="7" s="1"/>
  <c r="E1095" i="7"/>
  <c r="F1095" i="7" s="1"/>
  <c r="E1094" i="7"/>
  <c r="F1094" i="7" s="1"/>
  <c r="E1093" i="7"/>
  <c r="F1093" i="7" s="1"/>
  <c r="E1092" i="7"/>
  <c r="F1092" i="7" s="1"/>
  <c r="E1091" i="7"/>
  <c r="F1091" i="7" s="1"/>
  <c r="E1090" i="7"/>
  <c r="F1090" i="7" s="1"/>
  <c r="E1089" i="7"/>
  <c r="F1089" i="7" s="1"/>
  <c r="E1088" i="7"/>
  <c r="F1088" i="7" s="1"/>
  <c r="E1087" i="7"/>
  <c r="F1087" i="7" s="1"/>
  <c r="E1086" i="7"/>
  <c r="F1086" i="7" s="1"/>
  <c r="E1085" i="7"/>
  <c r="F1085" i="7" s="1"/>
  <c r="E1084" i="7"/>
  <c r="F1084" i="7" s="1"/>
  <c r="E1083" i="7"/>
  <c r="F1083" i="7" s="1"/>
  <c r="E1082" i="7"/>
  <c r="F1082" i="7" s="1"/>
  <c r="E1081" i="7"/>
  <c r="F1081" i="7" s="1"/>
  <c r="E1080" i="7"/>
  <c r="F1080" i="7" s="1"/>
  <c r="E1079" i="7"/>
  <c r="F1079" i="7" s="1"/>
  <c r="E1078" i="7"/>
  <c r="F1078" i="7" s="1"/>
  <c r="E1077" i="7"/>
  <c r="F1077" i="7" s="1"/>
  <c r="E1076" i="7"/>
  <c r="F1076" i="7" s="1"/>
  <c r="E1075" i="7"/>
  <c r="F1075" i="7" s="1"/>
  <c r="E1074" i="7"/>
  <c r="F1074" i="7" s="1"/>
  <c r="E1073" i="7"/>
  <c r="F1073" i="7" s="1"/>
  <c r="E1072" i="7"/>
  <c r="F1072" i="7" s="1"/>
  <c r="E1071" i="7"/>
  <c r="F1071" i="7" s="1"/>
  <c r="E1070" i="7"/>
  <c r="F1070" i="7" s="1"/>
  <c r="E1069" i="7"/>
  <c r="F1069" i="7" s="1"/>
  <c r="E1068" i="7"/>
  <c r="F1068" i="7" s="1"/>
  <c r="E1067" i="7"/>
  <c r="F1067" i="7" s="1"/>
  <c r="E1066" i="7"/>
  <c r="F1066" i="7" s="1"/>
  <c r="E1065" i="7"/>
  <c r="F1065" i="7" s="1"/>
  <c r="E1064" i="7"/>
  <c r="F1064" i="7" s="1"/>
  <c r="E1063" i="7"/>
  <c r="F1063" i="7" s="1"/>
  <c r="E1062" i="7"/>
  <c r="F1062" i="7" s="1"/>
  <c r="E1061" i="7"/>
  <c r="F1061" i="7" s="1"/>
  <c r="E1060" i="7"/>
  <c r="F1060" i="7" s="1"/>
  <c r="E1059" i="7"/>
  <c r="F1059" i="7" s="1"/>
  <c r="E1058" i="7"/>
  <c r="F1058" i="7" s="1"/>
  <c r="E1057" i="7"/>
  <c r="F1057" i="7" s="1"/>
  <c r="E1056" i="7"/>
  <c r="F1056" i="7" s="1"/>
  <c r="E1055" i="7"/>
  <c r="F1055" i="7" s="1"/>
  <c r="E1054" i="7"/>
  <c r="F1054" i="7" s="1"/>
  <c r="E1053" i="7"/>
  <c r="F1053" i="7" s="1"/>
  <c r="E1052" i="7"/>
  <c r="F1052" i="7" s="1"/>
  <c r="E1051" i="7"/>
  <c r="F1051" i="7" s="1"/>
  <c r="E1050" i="7"/>
  <c r="F1050" i="7" s="1"/>
  <c r="E1049" i="7"/>
  <c r="F1049" i="7" s="1"/>
  <c r="E1048" i="7"/>
  <c r="F1048" i="7" s="1"/>
  <c r="E1047" i="7"/>
  <c r="F1047" i="7" s="1"/>
  <c r="E1046" i="7"/>
  <c r="F1046" i="7" s="1"/>
  <c r="E1045" i="7"/>
  <c r="F1045" i="7" s="1"/>
  <c r="E1044" i="7"/>
  <c r="F1044" i="7" s="1"/>
  <c r="E1043" i="7"/>
  <c r="F1043" i="7" s="1"/>
  <c r="E1042" i="7"/>
  <c r="F1042" i="7" s="1"/>
  <c r="E1041" i="7"/>
  <c r="F1041" i="7" s="1"/>
  <c r="E1040" i="7"/>
  <c r="F1040" i="7" s="1"/>
  <c r="E1039" i="7"/>
  <c r="F1039" i="7" s="1"/>
  <c r="E1038" i="7"/>
  <c r="F1038" i="7" s="1"/>
  <c r="E1037" i="7"/>
  <c r="F1037" i="7" s="1"/>
  <c r="E1036" i="7"/>
  <c r="F1036" i="7" s="1"/>
  <c r="E1035" i="7"/>
  <c r="F1035" i="7" s="1"/>
  <c r="E1034" i="7"/>
  <c r="F1034" i="7" s="1"/>
  <c r="E1033" i="7"/>
  <c r="F1033" i="7" s="1"/>
  <c r="E1032" i="7"/>
  <c r="F1032" i="7" s="1"/>
  <c r="E1031" i="7"/>
  <c r="F1031" i="7" s="1"/>
  <c r="E1030" i="7"/>
  <c r="F1030" i="7" s="1"/>
  <c r="E1029" i="7"/>
  <c r="F1029" i="7" s="1"/>
  <c r="E1028" i="7"/>
  <c r="F1028" i="7" s="1"/>
  <c r="E1027" i="7"/>
  <c r="F1027" i="7" s="1"/>
  <c r="E1026" i="7"/>
  <c r="F1026" i="7" s="1"/>
  <c r="E1025" i="7"/>
  <c r="F1025" i="7" s="1"/>
  <c r="E1024" i="7"/>
  <c r="F1024" i="7" s="1"/>
  <c r="E1023" i="7"/>
  <c r="F1023" i="7" s="1"/>
  <c r="E1022" i="7"/>
  <c r="F1022" i="7" s="1"/>
  <c r="E1021" i="7"/>
  <c r="F1021" i="7" s="1"/>
  <c r="E1020" i="7"/>
  <c r="F1020" i="7" s="1"/>
  <c r="E1019" i="7"/>
  <c r="F1019" i="7" s="1"/>
  <c r="E1018" i="7"/>
  <c r="F1018" i="7" s="1"/>
  <c r="E1017" i="7"/>
  <c r="F1017" i="7" s="1"/>
  <c r="E1016" i="7"/>
  <c r="F1016" i="7" s="1"/>
  <c r="E1015" i="7"/>
  <c r="F1015" i="7" s="1"/>
  <c r="E1014" i="7"/>
  <c r="F1014" i="7" s="1"/>
  <c r="E1013" i="7"/>
  <c r="F1013" i="7" s="1"/>
  <c r="E1012" i="7"/>
  <c r="F1012" i="7" s="1"/>
  <c r="E1011" i="7"/>
  <c r="F1011" i="7" s="1"/>
  <c r="E1010" i="7"/>
  <c r="F1010" i="7" s="1"/>
  <c r="E1009" i="7"/>
  <c r="F1009" i="7" s="1"/>
  <c r="E1008" i="7"/>
  <c r="F1008" i="7" s="1"/>
  <c r="E1007" i="7"/>
  <c r="F1007" i="7" s="1"/>
  <c r="E1006" i="7"/>
  <c r="F1006" i="7" s="1"/>
  <c r="E1005" i="7"/>
  <c r="F1005" i="7" s="1"/>
  <c r="E1004" i="7"/>
  <c r="F1004" i="7" s="1"/>
  <c r="E1003" i="7"/>
  <c r="F1003" i="7" s="1"/>
  <c r="E1002" i="7"/>
  <c r="F1002" i="7" s="1"/>
  <c r="E1001" i="7"/>
  <c r="F1001" i="7" s="1"/>
  <c r="E1000" i="7"/>
  <c r="F1000" i="7" s="1"/>
  <c r="E999" i="7"/>
  <c r="F999" i="7" s="1"/>
  <c r="E998" i="7"/>
  <c r="F998" i="7" s="1"/>
  <c r="E997" i="7"/>
  <c r="F997" i="7" s="1"/>
  <c r="E996" i="7"/>
  <c r="F996" i="7" s="1"/>
  <c r="E995" i="7"/>
  <c r="F995" i="7" s="1"/>
  <c r="E994" i="7"/>
  <c r="F994" i="7" s="1"/>
  <c r="E993" i="7"/>
  <c r="F993" i="7" s="1"/>
  <c r="E992" i="7"/>
  <c r="F992" i="7" s="1"/>
  <c r="E991" i="7"/>
  <c r="F991" i="7" s="1"/>
  <c r="E990" i="7"/>
  <c r="F990" i="7" s="1"/>
  <c r="E989" i="7"/>
  <c r="F989" i="7" s="1"/>
  <c r="E988" i="7"/>
  <c r="F988" i="7" s="1"/>
  <c r="E987" i="7"/>
  <c r="F987" i="7" s="1"/>
  <c r="E986" i="7"/>
  <c r="F986" i="7" s="1"/>
  <c r="E985" i="7"/>
  <c r="F985" i="7" s="1"/>
  <c r="E984" i="7"/>
  <c r="F984" i="7" s="1"/>
  <c r="E983" i="7"/>
  <c r="F983" i="7" s="1"/>
  <c r="E982" i="7"/>
  <c r="F982" i="7" s="1"/>
  <c r="E981" i="7"/>
  <c r="F981" i="7" s="1"/>
  <c r="E980" i="7"/>
  <c r="F980" i="7" s="1"/>
  <c r="E979" i="7"/>
  <c r="F979" i="7" s="1"/>
  <c r="E978" i="7"/>
  <c r="F978" i="7" s="1"/>
  <c r="E977" i="7"/>
  <c r="F977" i="7" s="1"/>
  <c r="E976" i="7"/>
  <c r="F976" i="7" s="1"/>
  <c r="E975" i="7"/>
  <c r="F975" i="7" s="1"/>
  <c r="E974" i="7"/>
  <c r="F974" i="7" s="1"/>
  <c r="E973" i="7"/>
  <c r="F973" i="7" s="1"/>
  <c r="E972" i="7"/>
  <c r="F972" i="7" s="1"/>
  <c r="E971" i="7"/>
  <c r="F971" i="7" s="1"/>
  <c r="E970" i="7"/>
  <c r="F970" i="7" s="1"/>
  <c r="E969" i="7"/>
  <c r="F969" i="7" s="1"/>
  <c r="E968" i="7"/>
  <c r="F968" i="7" s="1"/>
  <c r="E967" i="7"/>
  <c r="F967" i="7" s="1"/>
  <c r="E966" i="7"/>
  <c r="F966" i="7" s="1"/>
  <c r="E965" i="7"/>
  <c r="F965" i="7" s="1"/>
  <c r="E964" i="7"/>
  <c r="F964" i="7" s="1"/>
  <c r="E963" i="7"/>
  <c r="F963" i="7" s="1"/>
  <c r="E962" i="7"/>
  <c r="F962" i="7" s="1"/>
  <c r="E961" i="7"/>
  <c r="F961" i="7" s="1"/>
  <c r="E960" i="7"/>
  <c r="F960" i="7" s="1"/>
  <c r="E959" i="7"/>
  <c r="F959" i="7" s="1"/>
  <c r="E958" i="7"/>
  <c r="F958" i="7" s="1"/>
  <c r="E957" i="7"/>
  <c r="F957" i="7" s="1"/>
  <c r="E956" i="7"/>
  <c r="F956" i="7" s="1"/>
  <c r="E955" i="7"/>
  <c r="F955" i="7" s="1"/>
  <c r="E954" i="7"/>
  <c r="F954" i="7" s="1"/>
  <c r="E953" i="7"/>
  <c r="F953" i="7" s="1"/>
  <c r="E952" i="7"/>
  <c r="F952" i="7" s="1"/>
  <c r="E951" i="7"/>
  <c r="F951" i="7" s="1"/>
  <c r="E950" i="7"/>
  <c r="F950" i="7" s="1"/>
  <c r="E949" i="7"/>
  <c r="F949" i="7" s="1"/>
  <c r="E948" i="7"/>
  <c r="F948" i="7" s="1"/>
  <c r="E947" i="7"/>
  <c r="F947" i="7" s="1"/>
  <c r="E946" i="7"/>
  <c r="F946" i="7" s="1"/>
  <c r="E945" i="7"/>
  <c r="F945" i="7" s="1"/>
  <c r="E944" i="7"/>
  <c r="F944" i="7" s="1"/>
  <c r="E943" i="7"/>
  <c r="F943" i="7" s="1"/>
  <c r="E942" i="7"/>
  <c r="F942" i="7" s="1"/>
  <c r="E941" i="7"/>
  <c r="F941" i="7" s="1"/>
  <c r="E940" i="7"/>
  <c r="F940" i="7" s="1"/>
  <c r="E939" i="7"/>
  <c r="F939" i="7" s="1"/>
  <c r="E938" i="7"/>
  <c r="F938" i="7" s="1"/>
  <c r="E937" i="7"/>
  <c r="F937" i="7" s="1"/>
  <c r="E936" i="7"/>
  <c r="F936" i="7" s="1"/>
  <c r="E935" i="7"/>
  <c r="F935" i="7" s="1"/>
  <c r="E934" i="7"/>
  <c r="F934" i="7" s="1"/>
  <c r="E933" i="7"/>
  <c r="F933" i="7" s="1"/>
  <c r="E932" i="7"/>
  <c r="F932" i="7" s="1"/>
  <c r="E931" i="7"/>
  <c r="F931" i="7" s="1"/>
  <c r="E930" i="7"/>
  <c r="F930" i="7" s="1"/>
  <c r="E929" i="7"/>
  <c r="F929" i="7" s="1"/>
  <c r="E928" i="7"/>
  <c r="F928" i="7" s="1"/>
  <c r="E927" i="7"/>
  <c r="F927" i="7" s="1"/>
  <c r="E926" i="7"/>
  <c r="F926" i="7" s="1"/>
  <c r="E925" i="7"/>
  <c r="F925" i="7" s="1"/>
  <c r="E924" i="7"/>
  <c r="F924" i="7" s="1"/>
  <c r="E923" i="7"/>
  <c r="F923" i="7" s="1"/>
  <c r="E922" i="7"/>
  <c r="F922" i="7" s="1"/>
  <c r="E921" i="7"/>
  <c r="F921" i="7" s="1"/>
  <c r="E920" i="7"/>
  <c r="F920" i="7" s="1"/>
  <c r="E919" i="7"/>
  <c r="F919" i="7" s="1"/>
  <c r="E918" i="7"/>
  <c r="F918" i="7" s="1"/>
  <c r="E917" i="7"/>
  <c r="F917" i="7" s="1"/>
  <c r="E916" i="7"/>
  <c r="F916" i="7" s="1"/>
  <c r="E915" i="7"/>
  <c r="F915" i="7" s="1"/>
  <c r="E914" i="7"/>
  <c r="F914" i="7" s="1"/>
  <c r="E913" i="7"/>
  <c r="F913" i="7" s="1"/>
  <c r="E912" i="7"/>
  <c r="F912" i="7" s="1"/>
  <c r="E911" i="7"/>
  <c r="F911" i="7" s="1"/>
  <c r="E910" i="7"/>
  <c r="F910" i="7" s="1"/>
  <c r="E909" i="7"/>
  <c r="F909" i="7" s="1"/>
  <c r="E908" i="7"/>
  <c r="F908" i="7" s="1"/>
  <c r="E907" i="7"/>
  <c r="F907" i="7" s="1"/>
  <c r="E906" i="7"/>
  <c r="F906" i="7" s="1"/>
  <c r="E905" i="7"/>
  <c r="F905" i="7" s="1"/>
  <c r="E904" i="7"/>
  <c r="F904" i="7" s="1"/>
  <c r="E903" i="7"/>
  <c r="F903" i="7" s="1"/>
  <c r="E902" i="7"/>
  <c r="F902" i="7" s="1"/>
  <c r="E901" i="7"/>
  <c r="F901" i="7" s="1"/>
  <c r="E900" i="7"/>
  <c r="F900" i="7" s="1"/>
  <c r="E899" i="7"/>
  <c r="F899" i="7" s="1"/>
  <c r="E898" i="7"/>
  <c r="F898" i="7" s="1"/>
  <c r="E897" i="7"/>
  <c r="F897" i="7" s="1"/>
  <c r="E896" i="7"/>
  <c r="F896" i="7" s="1"/>
  <c r="E895" i="7"/>
  <c r="F895" i="7" s="1"/>
  <c r="E894" i="7"/>
  <c r="F894" i="7" s="1"/>
  <c r="E893" i="7"/>
  <c r="F893" i="7" s="1"/>
  <c r="E892" i="7"/>
  <c r="F892" i="7" s="1"/>
  <c r="E891" i="7"/>
  <c r="F891" i="7" s="1"/>
  <c r="E890" i="7"/>
  <c r="F890" i="7" s="1"/>
  <c r="E889" i="7"/>
  <c r="F889" i="7" s="1"/>
  <c r="E888" i="7"/>
  <c r="F888" i="7" s="1"/>
  <c r="E887" i="7"/>
  <c r="F887" i="7" s="1"/>
  <c r="E886" i="7"/>
  <c r="F886" i="7" s="1"/>
  <c r="E885" i="7"/>
  <c r="F885" i="7" s="1"/>
  <c r="E884" i="7"/>
  <c r="F884" i="7" s="1"/>
  <c r="E883" i="7"/>
  <c r="F883" i="7" s="1"/>
  <c r="E882" i="7"/>
  <c r="F882" i="7" s="1"/>
  <c r="E881" i="7"/>
  <c r="F881" i="7" s="1"/>
  <c r="E880" i="7"/>
  <c r="F880" i="7" s="1"/>
  <c r="E879" i="7"/>
  <c r="F879" i="7" s="1"/>
  <c r="E878" i="7"/>
  <c r="F878" i="7" s="1"/>
  <c r="E877" i="7"/>
  <c r="F877" i="7" s="1"/>
  <c r="E876" i="7"/>
  <c r="F876" i="7" s="1"/>
  <c r="E875" i="7"/>
  <c r="F875" i="7" s="1"/>
  <c r="E874" i="7"/>
  <c r="F874" i="7" s="1"/>
  <c r="E873" i="7"/>
  <c r="F873" i="7" s="1"/>
  <c r="E872" i="7"/>
  <c r="F872" i="7" s="1"/>
  <c r="E871" i="7"/>
  <c r="F871" i="7" s="1"/>
  <c r="E870" i="7"/>
  <c r="F870" i="7" s="1"/>
  <c r="E869" i="7"/>
  <c r="F869" i="7" s="1"/>
  <c r="E868" i="7"/>
  <c r="F868" i="7" s="1"/>
  <c r="E867" i="7"/>
  <c r="F867" i="7" s="1"/>
  <c r="E866" i="7"/>
  <c r="F866" i="7" s="1"/>
  <c r="E865" i="7"/>
  <c r="F865" i="7" s="1"/>
  <c r="E864" i="7"/>
  <c r="F864" i="7" s="1"/>
  <c r="E863" i="7"/>
  <c r="F863" i="7" s="1"/>
  <c r="E862" i="7"/>
  <c r="F862" i="7" s="1"/>
  <c r="E861" i="7"/>
  <c r="F861" i="7" s="1"/>
  <c r="E860" i="7"/>
  <c r="F860" i="7" s="1"/>
  <c r="E859" i="7"/>
  <c r="F859" i="7" s="1"/>
  <c r="E858" i="7"/>
  <c r="F858" i="7" s="1"/>
  <c r="E857" i="7"/>
  <c r="F857" i="7" s="1"/>
  <c r="E856" i="7"/>
  <c r="F856" i="7" s="1"/>
  <c r="E855" i="7"/>
  <c r="F855" i="7" s="1"/>
  <c r="E854" i="7"/>
  <c r="F854" i="7" s="1"/>
  <c r="E853" i="7"/>
  <c r="F853" i="7" s="1"/>
  <c r="E852" i="7"/>
  <c r="F852" i="7" s="1"/>
  <c r="E851" i="7"/>
  <c r="F851" i="7" s="1"/>
  <c r="E850" i="7"/>
  <c r="F850" i="7" s="1"/>
  <c r="E849" i="7"/>
  <c r="F849" i="7" s="1"/>
  <c r="E848" i="7"/>
  <c r="F848" i="7" s="1"/>
  <c r="E847" i="7"/>
  <c r="F847" i="7" s="1"/>
  <c r="E846" i="7"/>
  <c r="F846" i="7" s="1"/>
  <c r="E845" i="7"/>
  <c r="F845" i="7" s="1"/>
  <c r="E844" i="7"/>
  <c r="F844" i="7" s="1"/>
  <c r="E843" i="7"/>
  <c r="F843" i="7" s="1"/>
  <c r="E842" i="7"/>
  <c r="F842" i="7" s="1"/>
  <c r="E841" i="7"/>
  <c r="F841" i="7" s="1"/>
  <c r="E840" i="7"/>
  <c r="F840" i="7" s="1"/>
  <c r="E839" i="7"/>
  <c r="F839" i="7" s="1"/>
  <c r="E838" i="7"/>
  <c r="F838" i="7" s="1"/>
  <c r="E837" i="7"/>
  <c r="F837" i="7" s="1"/>
  <c r="E836" i="7"/>
  <c r="F836" i="7" s="1"/>
  <c r="E835" i="7"/>
  <c r="F835" i="7" s="1"/>
  <c r="E834" i="7"/>
  <c r="F834" i="7" s="1"/>
  <c r="E833" i="7"/>
  <c r="F833" i="7" s="1"/>
  <c r="E832" i="7"/>
  <c r="F832" i="7" s="1"/>
  <c r="E831" i="7"/>
  <c r="F831" i="7" s="1"/>
  <c r="E830" i="7"/>
  <c r="F830" i="7" s="1"/>
  <c r="E829" i="7"/>
  <c r="F829" i="7" s="1"/>
  <c r="E828" i="7"/>
  <c r="F828" i="7" s="1"/>
  <c r="E827" i="7"/>
  <c r="F827" i="7" s="1"/>
  <c r="E826" i="7"/>
  <c r="F826" i="7" s="1"/>
  <c r="E825" i="7"/>
  <c r="F825" i="7" s="1"/>
  <c r="E824" i="7"/>
  <c r="F824" i="7" s="1"/>
  <c r="E823" i="7"/>
  <c r="F823" i="7" s="1"/>
  <c r="E822" i="7"/>
  <c r="F822" i="7" s="1"/>
  <c r="E821" i="7"/>
  <c r="F821" i="7" s="1"/>
  <c r="E820" i="7"/>
  <c r="F820" i="7" s="1"/>
  <c r="E819" i="7"/>
  <c r="F819" i="7" s="1"/>
  <c r="E818" i="7"/>
  <c r="F818" i="7" s="1"/>
  <c r="E817" i="7"/>
  <c r="F817" i="7" s="1"/>
  <c r="E816" i="7"/>
  <c r="F816" i="7" s="1"/>
  <c r="E815" i="7"/>
  <c r="F815" i="7" s="1"/>
  <c r="E814" i="7"/>
  <c r="F814" i="7" s="1"/>
  <c r="E813" i="7"/>
  <c r="F813" i="7" s="1"/>
  <c r="E812" i="7"/>
  <c r="F812" i="7" s="1"/>
  <c r="E811" i="7"/>
  <c r="F811" i="7" s="1"/>
  <c r="E810" i="7"/>
  <c r="F810" i="7" s="1"/>
  <c r="E809" i="7"/>
  <c r="F809" i="7" s="1"/>
  <c r="E808" i="7"/>
  <c r="F808" i="7" s="1"/>
  <c r="E807" i="7"/>
  <c r="F807" i="7" s="1"/>
  <c r="E806" i="7"/>
  <c r="F806" i="7" s="1"/>
  <c r="E805" i="7"/>
  <c r="F805" i="7" s="1"/>
  <c r="E804" i="7"/>
  <c r="F804" i="7" s="1"/>
  <c r="E803" i="7"/>
  <c r="F803" i="7" s="1"/>
  <c r="E802" i="7"/>
  <c r="F802" i="7" s="1"/>
  <c r="E801" i="7"/>
  <c r="F801" i="7" s="1"/>
  <c r="E800" i="7"/>
  <c r="F800" i="7" s="1"/>
  <c r="E799" i="7"/>
  <c r="F799" i="7" s="1"/>
  <c r="E798" i="7"/>
  <c r="F798" i="7" s="1"/>
  <c r="E797" i="7"/>
  <c r="F797" i="7" s="1"/>
  <c r="E796" i="7"/>
  <c r="F796" i="7" s="1"/>
  <c r="E795" i="7"/>
  <c r="F795" i="7" s="1"/>
  <c r="E794" i="7"/>
  <c r="F794" i="7" s="1"/>
  <c r="E793" i="7"/>
  <c r="F793" i="7" s="1"/>
  <c r="E792" i="7"/>
  <c r="F792" i="7" s="1"/>
  <c r="E791" i="7"/>
  <c r="F791" i="7" s="1"/>
  <c r="E790" i="7"/>
  <c r="F790" i="7" s="1"/>
  <c r="E789" i="7"/>
  <c r="F789" i="7" s="1"/>
  <c r="E788" i="7"/>
  <c r="F788" i="7" s="1"/>
  <c r="E787" i="7"/>
  <c r="F787" i="7" s="1"/>
  <c r="E786" i="7"/>
  <c r="F786" i="7" s="1"/>
  <c r="E785" i="7"/>
  <c r="F785" i="7" s="1"/>
  <c r="E784" i="7"/>
  <c r="F784" i="7" s="1"/>
  <c r="E783" i="7"/>
  <c r="F783" i="7" s="1"/>
  <c r="E782" i="7"/>
  <c r="F782" i="7" s="1"/>
  <c r="E781" i="7"/>
  <c r="F781" i="7" s="1"/>
  <c r="E780" i="7"/>
  <c r="F780" i="7" s="1"/>
  <c r="E779" i="7"/>
  <c r="F779" i="7" s="1"/>
  <c r="E778" i="7"/>
  <c r="F778" i="7" s="1"/>
  <c r="E777" i="7"/>
  <c r="F777" i="7" s="1"/>
  <c r="E776" i="7"/>
  <c r="F776" i="7" s="1"/>
  <c r="E775" i="7"/>
  <c r="F775" i="7" s="1"/>
  <c r="E774" i="7"/>
  <c r="F774" i="7" s="1"/>
  <c r="E773" i="7"/>
  <c r="F773" i="7" s="1"/>
  <c r="E772" i="7"/>
  <c r="F772" i="7" s="1"/>
  <c r="E771" i="7"/>
  <c r="F771" i="7" s="1"/>
  <c r="E770" i="7"/>
  <c r="F770" i="7" s="1"/>
  <c r="E769" i="7"/>
  <c r="F769" i="7" s="1"/>
  <c r="E768" i="7"/>
  <c r="F768" i="7" s="1"/>
  <c r="E767" i="7"/>
  <c r="F767" i="7" s="1"/>
  <c r="E766" i="7"/>
  <c r="F766" i="7" s="1"/>
  <c r="E765" i="7"/>
  <c r="F765" i="7" s="1"/>
  <c r="E764" i="7"/>
  <c r="F764" i="7" s="1"/>
  <c r="E763" i="7"/>
  <c r="F763" i="7" s="1"/>
  <c r="E762" i="7"/>
  <c r="F762" i="7" s="1"/>
  <c r="E761" i="7"/>
  <c r="F761" i="7" s="1"/>
  <c r="E760" i="7"/>
  <c r="F760" i="7" s="1"/>
  <c r="E759" i="7"/>
  <c r="F759" i="7" s="1"/>
  <c r="E758" i="7"/>
  <c r="F758" i="7" s="1"/>
  <c r="E757" i="7"/>
  <c r="F757" i="7" s="1"/>
  <c r="E756" i="7"/>
  <c r="F756" i="7" s="1"/>
  <c r="E755" i="7"/>
  <c r="F755" i="7" s="1"/>
  <c r="E754" i="7"/>
  <c r="F754" i="7" s="1"/>
  <c r="E753" i="7"/>
  <c r="F753" i="7" s="1"/>
  <c r="E752" i="7"/>
  <c r="F752" i="7" s="1"/>
  <c r="E751" i="7"/>
  <c r="F751" i="7" s="1"/>
  <c r="E750" i="7"/>
  <c r="F750" i="7" s="1"/>
  <c r="E749" i="7"/>
  <c r="F749" i="7" s="1"/>
  <c r="E748" i="7"/>
  <c r="F748" i="7" s="1"/>
  <c r="E747" i="7"/>
  <c r="F747" i="7" s="1"/>
  <c r="E746" i="7"/>
  <c r="F746" i="7" s="1"/>
  <c r="E745" i="7"/>
  <c r="F745" i="7" s="1"/>
  <c r="E744" i="7"/>
  <c r="F744" i="7" s="1"/>
  <c r="E743" i="7"/>
  <c r="F743" i="7" s="1"/>
  <c r="E742" i="7"/>
  <c r="F742" i="7" s="1"/>
  <c r="E741" i="7"/>
  <c r="F741" i="7" s="1"/>
  <c r="E740" i="7"/>
  <c r="F740" i="7" s="1"/>
  <c r="E739" i="7"/>
  <c r="F739" i="7" s="1"/>
  <c r="E738" i="7"/>
  <c r="F738" i="7" s="1"/>
  <c r="E737" i="7"/>
  <c r="F737" i="7" s="1"/>
  <c r="E736" i="7"/>
  <c r="F736" i="7" s="1"/>
  <c r="E735" i="7"/>
  <c r="F735" i="7" s="1"/>
  <c r="E734" i="7"/>
  <c r="F734" i="7" s="1"/>
  <c r="E733" i="7"/>
  <c r="F733" i="7" s="1"/>
  <c r="E732" i="7"/>
  <c r="F732" i="7" s="1"/>
  <c r="E731" i="7"/>
  <c r="F731" i="7" s="1"/>
  <c r="E730" i="7"/>
  <c r="F730" i="7" s="1"/>
  <c r="E729" i="7"/>
  <c r="F729" i="7" s="1"/>
  <c r="E728" i="7"/>
  <c r="F728" i="7" s="1"/>
  <c r="E727" i="7"/>
  <c r="F727" i="7" s="1"/>
  <c r="E726" i="7"/>
  <c r="F726" i="7" s="1"/>
  <c r="E725" i="7"/>
  <c r="F725" i="7" s="1"/>
  <c r="E724" i="7"/>
  <c r="F724" i="7" s="1"/>
  <c r="E723" i="7"/>
  <c r="F723" i="7" s="1"/>
  <c r="E722" i="7"/>
  <c r="F722" i="7" s="1"/>
  <c r="E721" i="7"/>
  <c r="F721" i="7" s="1"/>
  <c r="E720" i="7"/>
  <c r="F720" i="7" s="1"/>
  <c r="E719" i="7"/>
  <c r="F719" i="7" s="1"/>
  <c r="E718" i="7"/>
  <c r="F718" i="7" s="1"/>
  <c r="E717" i="7"/>
  <c r="F717" i="7" s="1"/>
  <c r="E716" i="7"/>
  <c r="F716" i="7" s="1"/>
  <c r="E715" i="7"/>
  <c r="F715" i="7" s="1"/>
  <c r="E714" i="7"/>
  <c r="F714" i="7" s="1"/>
  <c r="E713" i="7"/>
  <c r="F713" i="7" s="1"/>
  <c r="E712" i="7"/>
  <c r="F712" i="7" s="1"/>
  <c r="E711" i="7"/>
  <c r="F711" i="7" s="1"/>
  <c r="E710" i="7"/>
  <c r="F710" i="7" s="1"/>
  <c r="E709" i="7"/>
  <c r="F709" i="7" s="1"/>
  <c r="E708" i="7"/>
  <c r="F708" i="7" s="1"/>
  <c r="E707" i="7"/>
  <c r="F707" i="7" s="1"/>
  <c r="E706" i="7"/>
  <c r="F706" i="7" s="1"/>
  <c r="E705" i="7"/>
  <c r="F705" i="7" s="1"/>
  <c r="E704" i="7"/>
  <c r="F704" i="7" s="1"/>
  <c r="E703" i="7"/>
  <c r="F703" i="7" s="1"/>
  <c r="E702" i="7"/>
  <c r="F702" i="7" s="1"/>
  <c r="E701" i="7"/>
  <c r="F701" i="7" s="1"/>
  <c r="E700" i="7"/>
  <c r="F700" i="7" s="1"/>
  <c r="E699" i="7"/>
  <c r="F699" i="7" s="1"/>
  <c r="E698" i="7"/>
  <c r="F698" i="7" s="1"/>
  <c r="E697" i="7"/>
  <c r="F697" i="7" s="1"/>
  <c r="E696" i="7"/>
  <c r="F696" i="7" s="1"/>
  <c r="E695" i="7"/>
  <c r="F695" i="7" s="1"/>
  <c r="E694" i="7"/>
  <c r="F694" i="7" s="1"/>
  <c r="E693" i="7"/>
  <c r="F693" i="7" s="1"/>
  <c r="E692" i="7"/>
  <c r="F692" i="7" s="1"/>
  <c r="E691" i="7"/>
  <c r="F691" i="7" s="1"/>
  <c r="E690" i="7"/>
  <c r="F690" i="7" s="1"/>
  <c r="E689" i="7"/>
  <c r="F689" i="7" s="1"/>
  <c r="E688" i="7"/>
  <c r="F688" i="7" s="1"/>
  <c r="E687" i="7"/>
  <c r="F687" i="7" s="1"/>
  <c r="E686" i="7"/>
  <c r="F686" i="7" s="1"/>
  <c r="E685" i="7"/>
  <c r="F685" i="7" s="1"/>
  <c r="E684" i="7"/>
  <c r="F684" i="7" s="1"/>
  <c r="E683" i="7"/>
  <c r="F683" i="7" s="1"/>
  <c r="E682" i="7"/>
  <c r="F682" i="7" s="1"/>
  <c r="E681" i="7"/>
  <c r="F681" i="7" s="1"/>
  <c r="E680" i="7"/>
  <c r="F680" i="7" s="1"/>
  <c r="E679" i="7"/>
  <c r="F679" i="7" s="1"/>
  <c r="E678" i="7"/>
  <c r="F678" i="7" s="1"/>
  <c r="E677" i="7"/>
  <c r="F677" i="7" s="1"/>
  <c r="E676" i="7"/>
  <c r="F676" i="7" s="1"/>
  <c r="E675" i="7"/>
  <c r="F675" i="7" s="1"/>
  <c r="E674" i="7"/>
  <c r="F674" i="7" s="1"/>
  <c r="E673" i="7"/>
  <c r="F673" i="7" s="1"/>
  <c r="E672" i="7"/>
  <c r="F672" i="7" s="1"/>
  <c r="E671" i="7"/>
  <c r="F671" i="7" s="1"/>
  <c r="E670" i="7"/>
  <c r="F670" i="7" s="1"/>
  <c r="E669" i="7"/>
  <c r="F669" i="7" s="1"/>
  <c r="E668" i="7"/>
  <c r="F668" i="7" s="1"/>
  <c r="E667" i="7"/>
  <c r="F667" i="7" s="1"/>
  <c r="E666" i="7"/>
  <c r="F666" i="7" s="1"/>
  <c r="E665" i="7"/>
  <c r="F665" i="7" s="1"/>
  <c r="E664" i="7"/>
  <c r="F664" i="7" s="1"/>
  <c r="E663" i="7"/>
  <c r="F663" i="7" s="1"/>
  <c r="E662" i="7"/>
  <c r="F662" i="7" s="1"/>
  <c r="E661" i="7"/>
  <c r="F661" i="7" s="1"/>
  <c r="E660" i="7"/>
  <c r="F660" i="7" s="1"/>
  <c r="E659" i="7"/>
  <c r="F659" i="7" s="1"/>
  <c r="E658" i="7"/>
  <c r="F658" i="7" s="1"/>
  <c r="E657" i="7"/>
  <c r="F657" i="7" s="1"/>
  <c r="E656" i="7"/>
  <c r="F656" i="7" s="1"/>
  <c r="E655" i="7"/>
  <c r="F655" i="7" s="1"/>
  <c r="E654" i="7"/>
  <c r="F654" i="7" s="1"/>
  <c r="E653" i="7"/>
  <c r="F653" i="7" s="1"/>
  <c r="E652" i="7"/>
  <c r="F652" i="7" s="1"/>
  <c r="E651" i="7"/>
  <c r="F651" i="7" s="1"/>
  <c r="E650" i="7"/>
  <c r="F650" i="7" s="1"/>
  <c r="E649" i="7"/>
  <c r="F649" i="7" s="1"/>
  <c r="E648" i="7"/>
  <c r="F648" i="7" s="1"/>
  <c r="E647" i="7"/>
  <c r="F647" i="7" s="1"/>
  <c r="E646" i="7"/>
  <c r="F646" i="7" s="1"/>
  <c r="E645" i="7"/>
  <c r="F645" i="7" s="1"/>
  <c r="E644" i="7"/>
  <c r="F644" i="7" s="1"/>
  <c r="E643" i="7"/>
  <c r="F643" i="7" s="1"/>
  <c r="E642" i="7"/>
  <c r="F642" i="7" s="1"/>
  <c r="E641" i="7"/>
  <c r="F641" i="7" s="1"/>
  <c r="E640" i="7"/>
  <c r="F640" i="7" s="1"/>
  <c r="E639" i="7"/>
  <c r="F639" i="7" s="1"/>
  <c r="E638" i="7"/>
  <c r="F638" i="7" s="1"/>
  <c r="E637" i="7"/>
  <c r="F637" i="7" s="1"/>
  <c r="E636" i="7"/>
  <c r="F636" i="7" s="1"/>
  <c r="E635" i="7"/>
  <c r="F635" i="7" s="1"/>
  <c r="E634" i="7"/>
  <c r="F634" i="7" s="1"/>
  <c r="E633" i="7"/>
  <c r="F633" i="7" s="1"/>
  <c r="E632" i="7"/>
  <c r="F632" i="7" s="1"/>
  <c r="E631" i="7"/>
  <c r="F631" i="7" s="1"/>
  <c r="E630" i="7"/>
  <c r="F630" i="7" s="1"/>
  <c r="E629" i="7"/>
  <c r="F629" i="7" s="1"/>
  <c r="E628" i="7"/>
  <c r="F628" i="7" s="1"/>
  <c r="E627" i="7"/>
  <c r="F627" i="7" s="1"/>
  <c r="E626" i="7"/>
  <c r="F626" i="7" s="1"/>
  <c r="E625" i="7"/>
  <c r="F625" i="7" s="1"/>
  <c r="E624" i="7"/>
  <c r="F624" i="7" s="1"/>
  <c r="E623" i="7"/>
  <c r="F623" i="7" s="1"/>
  <c r="E622" i="7"/>
  <c r="F622" i="7" s="1"/>
  <c r="E621" i="7"/>
  <c r="F621" i="7" s="1"/>
  <c r="E620" i="7"/>
  <c r="F620" i="7" s="1"/>
  <c r="E619" i="7"/>
  <c r="F619" i="7" s="1"/>
  <c r="E618" i="7"/>
  <c r="F618" i="7" s="1"/>
  <c r="E617" i="7"/>
  <c r="F617" i="7" s="1"/>
  <c r="E616" i="7"/>
  <c r="F616" i="7" s="1"/>
  <c r="E615" i="7"/>
  <c r="F615" i="7" s="1"/>
  <c r="E614" i="7"/>
  <c r="F614" i="7" s="1"/>
  <c r="E613" i="7"/>
  <c r="F613" i="7" s="1"/>
  <c r="E612" i="7"/>
  <c r="F612" i="7" s="1"/>
  <c r="E611" i="7"/>
  <c r="F611" i="7" s="1"/>
  <c r="E610" i="7"/>
  <c r="F610" i="7" s="1"/>
  <c r="E609" i="7"/>
  <c r="F609" i="7" s="1"/>
  <c r="E608" i="7"/>
  <c r="F608" i="7" s="1"/>
  <c r="E607" i="7"/>
  <c r="F607" i="7" s="1"/>
  <c r="E606" i="7"/>
  <c r="F606" i="7" s="1"/>
  <c r="E605" i="7"/>
  <c r="F605" i="7" s="1"/>
  <c r="E604" i="7"/>
  <c r="F604" i="7" s="1"/>
  <c r="E603" i="7"/>
  <c r="F603" i="7" s="1"/>
  <c r="E602" i="7"/>
  <c r="F602" i="7" s="1"/>
  <c r="E601" i="7"/>
  <c r="F601" i="7" s="1"/>
  <c r="E600" i="7"/>
  <c r="F600" i="7" s="1"/>
  <c r="E599" i="7"/>
  <c r="F599" i="7" s="1"/>
  <c r="E598" i="7"/>
  <c r="F598" i="7" s="1"/>
  <c r="E597" i="7"/>
  <c r="F597" i="7" s="1"/>
  <c r="E596" i="7"/>
  <c r="F596" i="7" s="1"/>
  <c r="E595" i="7"/>
  <c r="F595" i="7" s="1"/>
  <c r="E594" i="7"/>
  <c r="F594" i="7" s="1"/>
  <c r="E593" i="7"/>
  <c r="F593" i="7" s="1"/>
  <c r="E592" i="7"/>
  <c r="F592" i="7" s="1"/>
  <c r="E591" i="7"/>
  <c r="F591" i="7" s="1"/>
  <c r="E590" i="7"/>
  <c r="F590" i="7" s="1"/>
  <c r="E589" i="7"/>
  <c r="F589" i="7" s="1"/>
  <c r="E588" i="7"/>
  <c r="F588" i="7" s="1"/>
  <c r="E587" i="7"/>
  <c r="F587" i="7" s="1"/>
  <c r="E586" i="7"/>
  <c r="F586" i="7" s="1"/>
  <c r="E585" i="7"/>
  <c r="F585" i="7" s="1"/>
  <c r="E584" i="7"/>
  <c r="F584" i="7" s="1"/>
  <c r="E583" i="7"/>
  <c r="F583" i="7" s="1"/>
  <c r="E582" i="7"/>
  <c r="F582" i="7" s="1"/>
  <c r="E581" i="7"/>
  <c r="F581" i="7" s="1"/>
  <c r="E580" i="7"/>
  <c r="F580" i="7" s="1"/>
  <c r="E579" i="7"/>
  <c r="F579" i="7" s="1"/>
  <c r="E578" i="7"/>
  <c r="F578" i="7" s="1"/>
  <c r="E577" i="7"/>
  <c r="F577" i="7" s="1"/>
  <c r="E576" i="7"/>
  <c r="F576" i="7" s="1"/>
  <c r="E575" i="7"/>
  <c r="F575" i="7" s="1"/>
  <c r="E574" i="7"/>
  <c r="F574" i="7" s="1"/>
  <c r="E573" i="7"/>
  <c r="F573" i="7" s="1"/>
  <c r="E572" i="7"/>
  <c r="F572" i="7" s="1"/>
  <c r="E571" i="7"/>
  <c r="F571" i="7" s="1"/>
  <c r="E570" i="7"/>
  <c r="F570" i="7" s="1"/>
  <c r="E569" i="7"/>
  <c r="F569" i="7" s="1"/>
  <c r="E568" i="7"/>
  <c r="F568" i="7" s="1"/>
  <c r="E567" i="7"/>
  <c r="F567" i="7" s="1"/>
  <c r="E566" i="7"/>
  <c r="F566" i="7" s="1"/>
  <c r="E565" i="7"/>
  <c r="F565" i="7" s="1"/>
  <c r="E564" i="7"/>
  <c r="F564" i="7" s="1"/>
  <c r="E563" i="7"/>
  <c r="F563" i="7" s="1"/>
  <c r="E562" i="7"/>
  <c r="F562" i="7" s="1"/>
  <c r="E561" i="7"/>
  <c r="F561" i="7" s="1"/>
  <c r="E560" i="7"/>
  <c r="F560" i="7" s="1"/>
  <c r="E559" i="7"/>
  <c r="F559" i="7" s="1"/>
  <c r="E558" i="7"/>
  <c r="F558" i="7" s="1"/>
  <c r="E557" i="7"/>
  <c r="F557" i="7" s="1"/>
  <c r="E556" i="7"/>
  <c r="F556" i="7" s="1"/>
  <c r="E555" i="7"/>
  <c r="F555" i="7" s="1"/>
  <c r="E554" i="7"/>
  <c r="F554" i="7" s="1"/>
  <c r="E553" i="7"/>
  <c r="F553" i="7" s="1"/>
  <c r="E552" i="7"/>
  <c r="F552" i="7" s="1"/>
  <c r="E551" i="7"/>
  <c r="F551" i="7" s="1"/>
  <c r="E550" i="7"/>
  <c r="F550" i="7" s="1"/>
  <c r="E549" i="7"/>
  <c r="F549" i="7" s="1"/>
  <c r="E548" i="7"/>
  <c r="F548" i="7" s="1"/>
  <c r="E547" i="7"/>
  <c r="F547" i="7" s="1"/>
  <c r="E546" i="7"/>
  <c r="F546" i="7" s="1"/>
  <c r="E545" i="7"/>
  <c r="F545" i="7" s="1"/>
  <c r="E544" i="7"/>
  <c r="F544" i="7" s="1"/>
  <c r="E543" i="7"/>
  <c r="F543" i="7" s="1"/>
  <c r="E542" i="7"/>
  <c r="F542" i="7" s="1"/>
  <c r="E541" i="7"/>
  <c r="F541" i="7" s="1"/>
  <c r="E540" i="7"/>
  <c r="F540" i="7" s="1"/>
  <c r="E539" i="7"/>
  <c r="F539" i="7" s="1"/>
  <c r="E538" i="7"/>
  <c r="F538" i="7" s="1"/>
  <c r="E537" i="7"/>
  <c r="F537" i="7" s="1"/>
  <c r="E536" i="7"/>
  <c r="F536" i="7" s="1"/>
  <c r="E535" i="7"/>
  <c r="F535" i="7" s="1"/>
  <c r="E534" i="7"/>
  <c r="F534" i="7" s="1"/>
  <c r="E533" i="7"/>
  <c r="F533" i="7" s="1"/>
  <c r="E532" i="7"/>
  <c r="F532" i="7" s="1"/>
  <c r="E531" i="7"/>
  <c r="F531" i="7" s="1"/>
  <c r="E530" i="7"/>
  <c r="F530" i="7" s="1"/>
  <c r="E529" i="7"/>
  <c r="F529" i="7" s="1"/>
  <c r="E528" i="7"/>
  <c r="F528" i="7" s="1"/>
  <c r="E527" i="7"/>
  <c r="F527" i="7" s="1"/>
  <c r="E526" i="7"/>
  <c r="F526" i="7" s="1"/>
  <c r="E525" i="7"/>
  <c r="F525" i="7" s="1"/>
  <c r="E524" i="7"/>
  <c r="F524" i="7" s="1"/>
  <c r="E523" i="7"/>
  <c r="F523" i="7" s="1"/>
  <c r="E522" i="7"/>
  <c r="F522" i="7" s="1"/>
  <c r="E521" i="7"/>
  <c r="F521" i="7" s="1"/>
  <c r="E520" i="7"/>
  <c r="F520" i="7" s="1"/>
  <c r="E519" i="7"/>
  <c r="F519" i="7" s="1"/>
  <c r="E518" i="7"/>
  <c r="F518" i="7" s="1"/>
  <c r="E517" i="7"/>
  <c r="F517" i="7" s="1"/>
  <c r="E516" i="7"/>
  <c r="F516" i="7" s="1"/>
  <c r="E515" i="7"/>
  <c r="F515" i="7" s="1"/>
  <c r="E514" i="7"/>
  <c r="F514" i="7" s="1"/>
  <c r="E513" i="7"/>
  <c r="F513" i="7" s="1"/>
  <c r="E512" i="7"/>
  <c r="F512" i="7" s="1"/>
  <c r="E511" i="7"/>
  <c r="F511" i="7" s="1"/>
  <c r="E510" i="7"/>
  <c r="F510" i="7" s="1"/>
  <c r="E509" i="7"/>
  <c r="F509" i="7" s="1"/>
  <c r="E508" i="7"/>
  <c r="F508" i="7" s="1"/>
  <c r="E507" i="7"/>
  <c r="F507" i="7" s="1"/>
  <c r="E506" i="7"/>
  <c r="F506" i="7" s="1"/>
  <c r="E505" i="7"/>
  <c r="F505" i="7" s="1"/>
  <c r="E504" i="7"/>
  <c r="F504" i="7" s="1"/>
  <c r="E503" i="7"/>
  <c r="F503" i="7" s="1"/>
  <c r="E502" i="7"/>
  <c r="F502" i="7" s="1"/>
  <c r="E501" i="7"/>
  <c r="F501" i="7" s="1"/>
  <c r="E500" i="7"/>
  <c r="F500" i="7" s="1"/>
  <c r="E499" i="7"/>
  <c r="F499" i="7" s="1"/>
  <c r="E498" i="7"/>
  <c r="F498" i="7" s="1"/>
  <c r="E497" i="7"/>
  <c r="F497" i="7" s="1"/>
  <c r="E496" i="7"/>
  <c r="F496" i="7" s="1"/>
  <c r="E495" i="7"/>
  <c r="F495" i="7" s="1"/>
  <c r="E494" i="7"/>
  <c r="F494" i="7" s="1"/>
  <c r="E493" i="7"/>
  <c r="F493" i="7" s="1"/>
  <c r="E492" i="7"/>
  <c r="F492" i="7" s="1"/>
  <c r="E491" i="7"/>
  <c r="F491" i="7" s="1"/>
  <c r="E490" i="7"/>
  <c r="F490" i="7" s="1"/>
  <c r="E489" i="7"/>
  <c r="F489" i="7" s="1"/>
  <c r="E488" i="7"/>
  <c r="F488" i="7" s="1"/>
  <c r="E487" i="7"/>
  <c r="F487" i="7" s="1"/>
  <c r="E486" i="7"/>
  <c r="F486" i="7" s="1"/>
  <c r="E485" i="7"/>
  <c r="F485" i="7" s="1"/>
  <c r="E484" i="7"/>
  <c r="F484" i="7" s="1"/>
  <c r="E483" i="7"/>
  <c r="F483" i="7" s="1"/>
  <c r="E482" i="7"/>
  <c r="F482" i="7" s="1"/>
  <c r="E481" i="7"/>
  <c r="F481" i="7" s="1"/>
  <c r="E480" i="7"/>
  <c r="F480" i="7" s="1"/>
  <c r="E479" i="7"/>
  <c r="F479" i="7" s="1"/>
  <c r="E478" i="7"/>
  <c r="F478" i="7" s="1"/>
  <c r="E477" i="7"/>
  <c r="F477" i="7" s="1"/>
  <c r="E476" i="7"/>
  <c r="F476" i="7" s="1"/>
  <c r="E475" i="7"/>
  <c r="F475" i="7" s="1"/>
  <c r="E474" i="7"/>
  <c r="F474" i="7" s="1"/>
  <c r="E473" i="7"/>
  <c r="F473" i="7" s="1"/>
  <c r="E472" i="7"/>
  <c r="F472" i="7" s="1"/>
  <c r="E471" i="7"/>
  <c r="F471" i="7" s="1"/>
  <c r="E470" i="7"/>
  <c r="F470" i="7" s="1"/>
  <c r="E469" i="7"/>
  <c r="F469" i="7" s="1"/>
  <c r="E468" i="7"/>
  <c r="F468" i="7" s="1"/>
  <c r="E467" i="7"/>
  <c r="F467" i="7" s="1"/>
  <c r="E466" i="7"/>
  <c r="F466" i="7" s="1"/>
  <c r="E465" i="7"/>
  <c r="F465" i="7" s="1"/>
  <c r="E464" i="7"/>
  <c r="F464" i="7" s="1"/>
  <c r="E463" i="7"/>
  <c r="F463" i="7" s="1"/>
  <c r="E462" i="7"/>
  <c r="F462" i="7" s="1"/>
  <c r="E461" i="7"/>
  <c r="F461" i="7" s="1"/>
  <c r="E460" i="7"/>
  <c r="F460" i="7" s="1"/>
  <c r="E459" i="7"/>
  <c r="F459" i="7" s="1"/>
  <c r="E458" i="7"/>
  <c r="F458" i="7" s="1"/>
  <c r="E457" i="7"/>
  <c r="F457" i="7" s="1"/>
  <c r="E456" i="7"/>
  <c r="F456" i="7" s="1"/>
  <c r="E455" i="7"/>
  <c r="F455" i="7" s="1"/>
  <c r="E454" i="7"/>
  <c r="F454" i="7" s="1"/>
  <c r="E453" i="7"/>
  <c r="F453" i="7" s="1"/>
  <c r="E452" i="7"/>
  <c r="F452" i="7" s="1"/>
  <c r="E451" i="7"/>
  <c r="F451" i="7" s="1"/>
  <c r="E450" i="7"/>
  <c r="F450" i="7" s="1"/>
  <c r="E449" i="7"/>
  <c r="F449" i="7" s="1"/>
  <c r="E448" i="7"/>
  <c r="F448" i="7" s="1"/>
  <c r="E447" i="7"/>
  <c r="F447" i="7" s="1"/>
  <c r="E446" i="7"/>
  <c r="F446" i="7" s="1"/>
  <c r="E445" i="7"/>
  <c r="F445" i="7" s="1"/>
  <c r="E444" i="7"/>
  <c r="F444" i="7" s="1"/>
  <c r="E443" i="7"/>
  <c r="F443" i="7" s="1"/>
  <c r="E442" i="7"/>
  <c r="F442" i="7" s="1"/>
  <c r="E441" i="7"/>
  <c r="F441" i="7" s="1"/>
  <c r="E440" i="7"/>
  <c r="F440" i="7" s="1"/>
  <c r="E439" i="7"/>
  <c r="F439" i="7" s="1"/>
  <c r="E438" i="7"/>
  <c r="F438" i="7" s="1"/>
  <c r="E437" i="7"/>
  <c r="F437" i="7" s="1"/>
  <c r="E436" i="7"/>
  <c r="F436" i="7" s="1"/>
  <c r="E435" i="7"/>
  <c r="F435" i="7" s="1"/>
  <c r="E434" i="7"/>
  <c r="F434" i="7" s="1"/>
  <c r="E433" i="7"/>
  <c r="F433" i="7" s="1"/>
  <c r="E432" i="7"/>
  <c r="F432" i="7" s="1"/>
  <c r="E431" i="7"/>
  <c r="F431" i="7" s="1"/>
  <c r="E430" i="7"/>
  <c r="F430" i="7" s="1"/>
  <c r="E429" i="7"/>
  <c r="F429" i="7" s="1"/>
  <c r="E428" i="7"/>
  <c r="F428" i="7" s="1"/>
  <c r="E427" i="7"/>
  <c r="F427" i="7" s="1"/>
  <c r="E426" i="7"/>
  <c r="F426" i="7" s="1"/>
  <c r="E425" i="7"/>
  <c r="F425" i="7" s="1"/>
  <c r="E424" i="7"/>
  <c r="F424" i="7" s="1"/>
  <c r="E423" i="7"/>
  <c r="F423" i="7" s="1"/>
  <c r="E422" i="7"/>
  <c r="F422" i="7" s="1"/>
  <c r="E421" i="7"/>
  <c r="F421" i="7" s="1"/>
  <c r="E420" i="7"/>
  <c r="F420" i="7" s="1"/>
  <c r="E419" i="7"/>
  <c r="F419" i="7" s="1"/>
  <c r="E418" i="7"/>
  <c r="F418" i="7" s="1"/>
  <c r="E417" i="7"/>
  <c r="F417" i="7" s="1"/>
  <c r="E416" i="7"/>
  <c r="F416" i="7" s="1"/>
  <c r="E415" i="7"/>
  <c r="F415" i="7" s="1"/>
  <c r="E414" i="7"/>
  <c r="F414" i="7" s="1"/>
  <c r="E413" i="7"/>
  <c r="F413" i="7" s="1"/>
  <c r="E412" i="7"/>
  <c r="F412" i="7" s="1"/>
  <c r="E411" i="7"/>
  <c r="F411" i="7" s="1"/>
  <c r="E410" i="7"/>
  <c r="F410" i="7" s="1"/>
  <c r="E409" i="7"/>
  <c r="F409" i="7" s="1"/>
  <c r="E408" i="7"/>
  <c r="F408" i="7" s="1"/>
  <c r="E407" i="7"/>
  <c r="F407" i="7" s="1"/>
  <c r="E406" i="7"/>
  <c r="F406" i="7" s="1"/>
  <c r="E405" i="7"/>
  <c r="F405" i="7" s="1"/>
  <c r="E404" i="7"/>
  <c r="F404" i="7" s="1"/>
  <c r="E403" i="7"/>
  <c r="F403" i="7" s="1"/>
  <c r="E402" i="7"/>
  <c r="F402" i="7" s="1"/>
  <c r="E401" i="7"/>
  <c r="F401" i="7" s="1"/>
  <c r="E400" i="7"/>
  <c r="F400" i="7" s="1"/>
  <c r="E399" i="7"/>
  <c r="F399" i="7" s="1"/>
  <c r="E398" i="7"/>
  <c r="F398" i="7" s="1"/>
  <c r="E397" i="7"/>
  <c r="F397" i="7" s="1"/>
  <c r="E396" i="7"/>
  <c r="F396" i="7" s="1"/>
  <c r="E395" i="7"/>
  <c r="F395" i="7" s="1"/>
  <c r="E394" i="7"/>
  <c r="F394" i="7" s="1"/>
  <c r="E393" i="7"/>
  <c r="F393" i="7" s="1"/>
  <c r="E392" i="7"/>
  <c r="F392" i="7" s="1"/>
  <c r="E391" i="7"/>
  <c r="F391" i="7" s="1"/>
  <c r="E390" i="7"/>
  <c r="F390" i="7" s="1"/>
  <c r="E389" i="7"/>
  <c r="F389" i="7" s="1"/>
  <c r="E388" i="7"/>
  <c r="F388" i="7" s="1"/>
  <c r="E387" i="7"/>
  <c r="F387" i="7" s="1"/>
  <c r="E386" i="7"/>
  <c r="F386" i="7" s="1"/>
  <c r="E385" i="7"/>
  <c r="F385" i="7" s="1"/>
  <c r="E384" i="7"/>
  <c r="F384" i="7" s="1"/>
  <c r="E383" i="7"/>
  <c r="F383" i="7" s="1"/>
  <c r="E382" i="7"/>
  <c r="F382" i="7" s="1"/>
  <c r="E381" i="7"/>
  <c r="F381" i="7" s="1"/>
  <c r="E380" i="7"/>
  <c r="F380" i="7" s="1"/>
  <c r="E379" i="7"/>
  <c r="F379" i="7" s="1"/>
  <c r="E378" i="7"/>
  <c r="F378" i="7" s="1"/>
  <c r="E377" i="7"/>
  <c r="F377" i="7" s="1"/>
  <c r="E376" i="7"/>
  <c r="F376" i="7" s="1"/>
  <c r="E375" i="7"/>
  <c r="F375" i="7" s="1"/>
  <c r="E374" i="7"/>
  <c r="F374" i="7" s="1"/>
  <c r="E373" i="7"/>
  <c r="F373" i="7" s="1"/>
  <c r="E372" i="7"/>
  <c r="F372" i="7" s="1"/>
  <c r="E371" i="7"/>
  <c r="F371" i="7" s="1"/>
  <c r="E370" i="7"/>
  <c r="F370" i="7" s="1"/>
  <c r="E369" i="7"/>
  <c r="F369" i="7" s="1"/>
  <c r="E368" i="7"/>
  <c r="F368" i="7" s="1"/>
  <c r="E367" i="7"/>
  <c r="F367" i="7" s="1"/>
  <c r="E366" i="7"/>
  <c r="F366" i="7" s="1"/>
  <c r="E365" i="7"/>
  <c r="F365" i="7" s="1"/>
  <c r="E364" i="7"/>
  <c r="F364" i="7" s="1"/>
  <c r="E363" i="7"/>
  <c r="F363" i="7" s="1"/>
  <c r="E362" i="7"/>
  <c r="F362" i="7" s="1"/>
  <c r="E361" i="7"/>
  <c r="F361" i="7" s="1"/>
  <c r="E360" i="7"/>
  <c r="F360" i="7" s="1"/>
  <c r="E359" i="7"/>
  <c r="F359" i="7" s="1"/>
  <c r="E358" i="7"/>
  <c r="F358" i="7" s="1"/>
  <c r="E357" i="7"/>
  <c r="F357" i="7" s="1"/>
  <c r="E356" i="7"/>
  <c r="F356" i="7" s="1"/>
  <c r="E355" i="7"/>
  <c r="F355" i="7" s="1"/>
  <c r="E354" i="7"/>
  <c r="F354" i="7" s="1"/>
  <c r="E353" i="7"/>
  <c r="F353" i="7" s="1"/>
  <c r="E352" i="7"/>
  <c r="F352" i="7" s="1"/>
  <c r="E351" i="7"/>
  <c r="F351" i="7" s="1"/>
  <c r="E350" i="7"/>
  <c r="F350" i="7" s="1"/>
  <c r="E349" i="7"/>
  <c r="F349" i="7" s="1"/>
  <c r="E348" i="7"/>
  <c r="F348" i="7" s="1"/>
  <c r="E347" i="7"/>
  <c r="F347" i="7" s="1"/>
  <c r="E346" i="7"/>
  <c r="F346" i="7" s="1"/>
  <c r="E345" i="7"/>
  <c r="F345" i="7" s="1"/>
  <c r="E344" i="7"/>
  <c r="F344" i="7" s="1"/>
  <c r="E343" i="7"/>
  <c r="F343" i="7" s="1"/>
  <c r="E342" i="7"/>
  <c r="F342" i="7" s="1"/>
  <c r="E341" i="7"/>
  <c r="F341" i="7" s="1"/>
  <c r="E340" i="7"/>
  <c r="F340" i="7" s="1"/>
  <c r="E339" i="7"/>
  <c r="F339" i="7" s="1"/>
  <c r="E338" i="7"/>
  <c r="F338" i="7" s="1"/>
  <c r="E337" i="7"/>
  <c r="F337" i="7" s="1"/>
  <c r="E336" i="7"/>
  <c r="F336" i="7" s="1"/>
  <c r="E335" i="7"/>
  <c r="F335" i="7" s="1"/>
  <c r="E334" i="7"/>
  <c r="F334" i="7" s="1"/>
  <c r="E333" i="7"/>
  <c r="F333" i="7" s="1"/>
  <c r="E332" i="7"/>
  <c r="F332" i="7" s="1"/>
  <c r="E331" i="7"/>
  <c r="F331" i="7" s="1"/>
  <c r="E330" i="7"/>
  <c r="F330" i="7" s="1"/>
  <c r="E329" i="7"/>
  <c r="F329" i="7" s="1"/>
  <c r="E328" i="7"/>
  <c r="F328" i="7" s="1"/>
  <c r="E327" i="7"/>
  <c r="F327" i="7" s="1"/>
  <c r="E326" i="7"/>
  <c r="F326" i="7" s="1"/>
  <c r="E325" i="7"/>
  <c r="F325" i="7" s="1"/>
  <c r="E324" i="7"/>
  <c r="F324" i="7" s="1"/>
  <c r="E323" i="7"/>
  <c r="F323" i="7" s="1"/>
  <c r="E322" i="7"/>
  <c r="F322" i="7" s="1"/>
  <c r="E321" i="7"/>
  <c r="F321" i="7" s="1"/>
  <c r="E320" i="7"/>
  <c r="F320" i="7" s="1"/>
  <c r="E319" i="7"/>
  <c r="F319" i="7" s="1"/>
  <c r="E318" i="7"/>
  <c r="F318" i="7" s="1"/>
  <c r="E317" i="7"/>
  <c r="F317" i="7" s="1"/>
  <c r="E316" i="7"/>
  <c r="F316" i="7" s="1"/>
  <c r="E315" i="7"/>
  <c r="F315" i="7" s="1"/>
  <c r="E314" i="7"/>
  <c r="F314" i="7" s="1"/>
  <c r="E313" i="7"/>
  <c r="F313" i="7" s="1"/>
  <c r="E312" i="7"/>
  <c r="F312" i="7" s="1"/>
  <c r="E311" i="7"/>
  <c r="F311" i="7" s="1"/>
  <c r="E310" i="7"/>
  <c r="F310" i="7" s="1"/>
  <c r="E309" i="7"/>
  <c r="F309" i="7" s="1"/>
  <c r="E308" i="7"/>
  <c r="F308" i="7" s="1"/>
  <c r="E307" i="7"/>
  <c r="F307" i="7" s="1"/>
  <c r="E306" i="7"/>
  <c r="F306" i="7" s="1"/>
  <c r="E305" i="7"/>
  <c r="F305" i="7" s="1"/>
  <c r="E304" i="7"/>
  <c r="F304" i="7" s="1"/>
  <c r="E303" i="7"/>
  <c r="F303" i="7" s="1"/>
  <c r="E302" i="7"/>
  <c r="F302" i="7" s="1"/>
  <c r="E301" i="7"/>
  <c r="F301" i="7" s="1"/>
  <c r="E300" i="7"/>
  <c r="F300" i="7" s="1"/>
  <c r="E299" i="7"/>
  <c r="F299" i="7" s="1"/>
  <c r="E298" i="7"/>
  <c r="F298" i="7" s="1"/>
  <c r="E297" i="7"/>
  <c r="F297" i="7" s="1"/>
  <c r="E296" i="7"/>
  <c r="F296" i="7" s="1"/>
  <c r="E295" i="7"/>
  <c r="F295" i="7" s="1"/>
  <c r="E294" i="7"/>
  <c r="F294" i="7" s="1"/>
  <c r="E293" i="7"/>
  <c r="F293" i="7" s="1"/>
  <c r="E292" i="7"/>
  <c r="F292" i="7" s="1"/>
  <c r="E291" i="7"/>
  <c r="F291" i="7" s="1"/>
  <c r="E290" i="7"/>
  <c r="F290" i="7" s="1"/>
  <c r="E289" i="7"/>
  <c r="F289" i="7" s="1"/>
  <c r="E288" i="7"/>
  <c r="F288" i="7" s="1"/>
  <c r="E287" i="7"/>
  <c r="F287" i="7" s="1"/>
  <c r="E286" i="7"/>
  <c r="F286" i="7" s="1"/>
  <c r="E285" i="7"/>
  <c r="F285" i="7" s="1"/>
  <c r="E284" i="7"/>
  <c r="F284" i="7" s="1"/>
  <c r="E283" i="7"/>
  <c r="F283" i="7" s="1"/>
  <c r="E282" i="7"/>
  <c r="F282" i="7" s="1"/>
  <c r="E281" i="7"/>
  <c r="F281" i="7" s="1"/>
  <c r="E280" i="7"/>
  <c r="F280" i="7" s="1"/>
  <c r="E279" i="7"/>
  <c r="F279" i="7" s="1"/>
  <c r="E278" i="7"/>
  <c r="F278" i="7" s="1"/>
  <c r="E277" i="7"/>
  <c r="F277" i="7" s="1"/>
  <c r="E276" i="7"/>
  <c r="F276" i="7" s="1"/>
  <c r="E275" i="7"/>
  <c r="F275" i="7" s="1"/>
  <c r="E274" i="7"/>
  <c r="F274" i="7" s="1"/>
  <c r="E273" i="7"/>
  <c r="F273" i="7" s="1"/>
  <c r="E272" i="7"/>
  <c r="F272" i="7" s="1"/>
  <c r="E271" i="7"/>
  <c r="F271" i="7" s="1"/>
  <c r="E270" i="7"/>
  <c r="F270" i="7" s="1"/>
  <c r="E269" i="7"/>
  <c r="F269" i="7" s="1"/>
  <c r="E268" i="7"/>
  <c r="F268" i="7" s="1"/>
  <c r="E267" i="7"/>
  <c r="F267" i="7" s="1"/>
  <c r="E266" i="7"/>
  <c r="F266" i="7" s="1"/>
  <c r="E265" i="7"/>
  <c r="F265" i="7" s="1"/>
  <c r="E264" i="7"/>
  <c r="F264" i="7" s="1"/>
  <c r="E263" i="7"/>
  <c r="F263" i="7" s="1"/>
  <c r="E262" i="7"/>
  <c r="F262" i="7" s="1"/>
  <c r="E261" i="7"/>
  <c r="F261" i="7" s="1"/>
  <c r="E260" i="7"/>
  <c r="F260" i="7" s="1"/>
  <c r="E259" i="7"/>
  <c r="F259" i="7" s="1"/>
  <c r="E258" i="7"/>
  <c r="F258" i="7" s="1"/>
  <c r="E257" i="7"/>
  <c r="F257" i="7" s="1"/>
  <c r="E256" i="7"/>
  <c r="F256" i="7" s="1"/>
  <c r="E255" i="7"/>
  <c r="F255" i="7" s="1"/>
  <c r="E254" i="7"/>
  <c r="F254" i="7" s="1"/>
  <c r="E253" i="7"/>
  <c r="F253" i="7" s="1"/>
  <c r="E252" i="7"/>
  <c r="F252" i="7" s="1"/>
  <c r="E251" i="7"/>
  <c r="F251" i="7" s="1"/>
  <c r="E250" i="7"/>
  <c r="F250" i="7" s="1"/>
  <c r="E249" i="7"/>
  <c r="F249" i="7" s="1"/>
  <c r="E248" i="7"/>
  <c r="F248" i="7" s="1"/>
  <c r="E247" i="7"/>
  <c r="F247" i="7" s="1"/>
  <c r="E246" i="7"/>
  <c r="F246" i="7" s="1"/>
  <c r="E245" i="7"/>
  <c r="F245" i="7" s="1"/>
  <c r="E244" i="7"/>
  <c r="F244" i="7" s="1"/>
  <c r="E243" i="7"/>
  <c r="F243" i="7" s="1"/>
  <c r="E242" i="7"/>
  <c r="F242" i="7" s="1"/>
  <c r="E241" i="7"/>
  <c r="F241" i="7" s="1"/>
  <c r="E240" i="7"/>
  <c r="F240" i="7" s="1"/>
  <c r="E239" i="7"/>
  <c r="F239" i="7" s="1"/>
  <c r="E238" i="7"/>
  <c r="F238" i="7" s="1"/>
  <c r="E237" i="7"/>
  <c r="F237" i="7" s="1"/>
  <c r="E236" i="7"/>
  <c r="F236" i="7" s="1"/>
  <c r="E235" i="7"/>
  <c r="F235" i="7" s="1"/>
  <c r="E234" i="7"/>
  <c r="F234" i="7" s="1"/>
  <c r="E233" i="7"/>
  <c r="F233" i="7" s="1"/>
  <c r="E232" i="7"/>
  <c r="F232" i="7" s="1"/>
  <c r="E231" i="7"/>
  <c r="F231" i="7" s="1"/>
  <c r="E230" i="7"/>
  <c r="F230" i="7" s="1"/>
  <c r="E229" i="7"/>
  <c r="F229" i="7" s="1"/>
  <c r="E228" i="7"/>
  <c r="F228" i="7" s="1"/>
  <c r="E227" i="7"/>
  <c r="F227" i="7" s="1"/>
  <c r="E226" i="7"/>
  <c r="F226" i="7" s="1"/>
  <c r="E225" i="7"/>
  <c r="F225" i="7" s="1"/>
  <c r="E224" i="7"/>
  <c r="F224" i="7" s="1"/>
  <c r="E223" i="7"/>
  <c r="F223" i="7" s="1"/>
  <c r="E222" i="7"/>
  <c r="F222" i="7" s="1"/>
  <c r="E221" i="7"/>
  <c r="F221" i="7" s="1"/>
  <c r="E220" i="7"/>
  <c r="F220" i="7" s="1"/>
  <c r="E219" i="7"/>
  <c r="F219" i="7" s="1"/>
  <c r="E218" i="7"/>
  <c r="F218" i="7" s="1"/>
  <c r="E217" i="7"/>
  <c r="F217" i="7" s="1"/>
  <c r="E216" i="7"/>
  <c r="F216" i="7" s="1"/>
  <c r="E215" i="7"/>
  <c r="F215" i="7" s="1"/>
  <c r="E214" i="7"/>
  <c r="F214" i="7" s="1"/>
  <c r="E213" i="7"/>
  <c r="F213" i="7" s="1"/>
  <c r="E212" i="7"/>
  <c r="F212" i="7" s="1"/>
  <c r="E211" i="7"/>
  <c r="F211" i="7" s="1"/>
  <c r="E210" i="7"/>
  <c r="F210" i="7" s="1"/>
  <c r="E209" i="7"/>
  <c r="F209" i="7" s="1"/>
  <c r="E208" i="7"/>
  <c r="F208" i="7" s="1"/>
  <c r="E207" i="7"/>
  <c r="F207" i="7" s="1"/>
  <c r="E206" i="7"/>
  <c r="F206" i="7" s="1"/>
  <c r="E205" i="7"/>
  <c r="F205" i="7" s="1"/>
  <c r="E204" i="7"/>
  <c r="F204" i="7" s="1"/>
  <c r="E203" i="7"/>
  <c r="F203" i="7" s="1"/>
  <c r="E202" i="7"/>
  <c r="F202" i="7" s="1"/>
  <c r="E201" i="7"/>
  <c r="F201" i="7" s="1"/>
  <c r="E200" i="7"/>
  <c r="F200" i="7" s="1"/>
  <c r="E199" i="7"/>
  <c r="F199" i="7" s="1"/>
  <c r="E198" i="7"/>
  <c r="F198" i="7" s="1"/>
  <c r="E197" i="7"/>
  <c r="F197" i="7" s="1"/>
  <c r="E196" i="7"/>
  <c r="F196" i="7" s="1"/>
  <c r="E195" i="7"/>
  <c r="F195" i="7" s="1"/>
  <c r="E194" i="7"/>
  <c r="F194" i="7" s="1"/>
  <c r="E193" i="7"/>
  <c r="F193" i="7" s="1"/>
  <c r="E192" i="7"/>
  <c r="F192" i="7" s="1"/>
  <c r="E191" i="7"/>
  <c r="F191" i="7" s="1"/>
  <c r="E190" i="7"/>
  <c r="F190" i="7" s="1"/>
  <c r="E189" i="7"/>
  <c r="F189" i="7" s="1"/>
  <c r="E188" i="7"/>
  <c r="F188" i="7" s="1"/>
  <c r="E187" i="7"/>
  <c r="F187" i="7" s="1"/>
  <c r="E186" i="7"/>
  <c r="F186" i="7" s="1"/>
  <c r="E185" i="7"/>
  <c r="F185" i="7" s="1"/>
  <c r="E184" i="7"/>
  <c r="F184" i="7" s="1"/>
  <c r="E183" i="7"/>
  <c r="F183" i="7" s="1"/>
  <c r="E182" i="7"/>
  <c r="F182" i="7" s="1"/>
  <c r="E181" i="7"/>
  <c r="F181" i="7" s="1"/>
  <c r="E180" i="7"/>
  <c r="F180" i="7" s="1"/>
  <c r="E179" i="7"/>
  <c r="F179" i="7" s="1"/>
  <c r="E178" i="7"/>
  <c r="F178" i="7" s="1"/>
  <c r="E177" i="7"/>
  <c r="F177" i="7" s="1"/>
  <c r="E176" i="7"/>
  <c r="F176" i="7" s="1"/>
  <c r="E175" i="7"/>
  <c r="F175" i="7" s="1"/>
  <c r="E174" i="7"/>
  <c r="F174" i="7" s="1"/>
  <c r="E173" i="7"/>
  <c r="F173" i="7" s="1"/>
  <c r="E172" i="7"/>
  <c r="F172" i="7" s="1"/>
  <c r="E171" i="7"/>
  <c r="F171" i="7" s="1"/>
  <c r="E170" i="7"/>
  <c r="F170" i="7" s="1"/>
  <c r="E169" i="7"/>
  <c r="F169" i="7" s="1"/>
  <c r="E168" i="7"/>
  <c r="F168" i="7" s="1"/>
  <c r="E167" i="7"/>
  <c r="F167" i="7" s="1"/>
  <c r="E166" i="7"/>
  <c r="F166" i="7" s="1"/>
  <c r="E165" i="7"/>
  <c r="F165" i="7" s="1"/>
  <c r="E164" i="7"/>
  <c r="F164" i="7" s="1"/>
  <c r="E163" i="7"/>
  <c r="F163" i="7" s="1"/>
  <c r="E162" i="7"/>
  <c r="F162" i="7" s="1"/>
  <c r="E161" i="7"/>
  <c r="F161" i="7" s="1"/>
  <c r="E160" i="7"/>
  <c r="F160" i="7" s="1"/>
  <c r="E159" i="7"/>
  <c r="F159" i="7" s="1"/>
  <c r="E158" i="7"/>
  <c r="F158" i="7" s="1"/>
  <c r="E157" i="7"/>
  <c r="F157" i="7" s="1"/>
  <c r="E156" i="7"/>
  <c r="F156" i="7" s="1"/>
  <c r="E155" i="7"/>
  <c r="F155" i="7" s="1"/>
  <c r="E154" i="7"/>
  <c r="F154" i="7" s="1"/>
  <c r="E153" i="7"/>
  <c r="F153" i="7" s="1"/>
  <c r="E152" i="7"/>
  <c r="F152" i="7" s="1"/>
  <c r="E151" i="7"/>
  <c r="F151" i="7" s="1"/>
  <c r="E150" i="7"/>
  <c r="F150" i="7" s="1"/>
  <c r="E149" i="7"/>
  <c r="F149" i="7" s="1"/>
  <c r="E148" i="7"/>
  <c r="F148" i="7" s="1"/>
  <c r="E147" i="7"/>
  <c r="F147" i="7" s="1"/>
  <c r="E146" i="7"/>
  <c r="F146" i="7" s="1"/>
  <c r="E145" i="7"/>
  <c r="F145" i="7" s="1"/>
  <c r="E144" i="7"/>
  <c r="F144" i="7" s="1"/>
  <c r="E143" i="7"/>
  <c r="F143" i="7" s="1"/>
  <c r="E142" i="7"/>
  <c r="F142" i="7" s="1"/>
  <c r="E141" i="7"/>
  <c r="F141" i="7" s="1"/>
  <c r="E140" i="7"/>
  <c r="F140" i="7" s="1"/>
  <c r="E139" i="7"/>
  <c r="F139" i="7" s="1"/>
  <c r="E138" i="7"/>
  <c r="F138" i="7" s="1"/>
  <c r="E137" i="7"/>
  <c r="F137" i="7" s="1"/>
  <c r="E136" i="7"/>
  <c r="F136" i="7" s="1"/>
  <c r="E135" i="7"/>
  <c r="F135" i="7" s="1"/>
  <c r="E134" i="7"/>
  <c r="F134" i="7" s="1"/>
  <c r="E133" i="7"/>
  <c r="F133" i="7" s="1"/>
  <c r="E132" i="7"/>
  <c r="F132" i="7" s="1"/>
  <c r="E131" i="7"/>
  <c r="F131" i="7" s="1"/>
  <c r="E130" i="7"/>
  <c r="F130" i="7" s="1"/>
  <c r="E129" i="7"/>
  <c r="F129" i="7" s="1"/>
  <c r="E128" i="7"/>
  <c r="F128" i="7" s="1"/>
  <c r="E127" i="7"/>
  <c r="F127" i="7" s="1"/>
  <c r="E126" i="7"/>
  <c r="F126" i="7" s="1"/>
  <c r="E125" i="7"/>
  <c r="F125" i="7" s="1"/>
  <c r="E124" i="7"/>
  <c r="F124" i="7" s="1"/>
  <c r="E123" i="7"/>
  <c r="F123" i="7" s="1"/>
  <c r="E122" i="7"/>
  <c r="F122" i="7" s="1"/>
  <c r="E121" i="7"/>
  <c r="F121" i="7" s="1"/>
  <c r="E120" i="7"/>
  <c r="F120" i="7" s="1"/>
  <c r="E119" i="7"/>
  <c r="F119" i="7" s="1"/>
  <c r="E118" i="7"/>
  <c r="F118" i="7" s="1"/>
  <c r="E117" i="7"/>
  <c r="F117" i="7" s="1"/>
  <c r="E116" i="7"/>
  <c r="F116" i="7" s="1"/>
  <c r="E115" i="7"/>
  <c r="F115" i="7" s="1"/>
  <c r="E114" i="7"/>
  <c r="F114" i="7" s="1"/>
  <c r="E113" i="7"/>
  <c r="F113" i="7" s="1"/>
  <c r="E112" i="7"/>
  <c r="F112" i="7" s="1"/>
  <c r="E111" i="7"/>
  <c r="F111" i="7" s="1"/>
  <c r="E110" i="7"/>
  <c r="F110" i="7" s="1"/>
  <c r="E109" i="7"/>
  <c r="F109" i="7" s="1"/>
  <c r="E108" i="7"/>
  <c r="F108" i="7" s="1"/>
  <c r="E107" i="7"/>
  <c r="F107" i="7" s="1"/>
  <c r="E106" i="7"/>
  <c r="F106" i="7" s="1"/>
  <c r="E105" i="7"/>
  <c r="F105" i="7" s="1"/>
  <c r="E104" i="7"/>
  <c r="F104" i="7" s="1"/>
  <c r="E103" i="7"/>
  <c r="F103" i="7" s="1"/>
  <c r="E102" i="7"/>
  <c r="F102" i="7" s="1"/>
  <c r="E101" i="7"/>
  <c r="F101" i="7" s="1"/>
  <c r="E100" i="7"/>
  <c r="F100" i="7" s="1"/>
  <c r="E99" i="7"/>
  <c r="F99" i="7" s="1"/>
  <c r="E98" i="7"/>
  <c r="F98" i="7" s="1"/>
  <c r="E97" i="7"/>
  <c r="F97" i="7" s="1"/>
  <c r="E96" i="7"/>
  <c r="F96" i="7" s="1"/>
  <c r="E95" i="7"/>
  <c r="F95" i="7" s="1"/>
  <c r="E94" i="7"/>
  <c r="F94" i="7" s="1"/>
  <c r="E93" i="7"/>
  <c r="F93" i="7" s="1"/>
  <c r="E92" i="7"/>
  <c r="F92" i="7" s="1"/>
  <c r="E91" i="7"/>
  <c r="F91" i="7" s="1"/>
  <c r="E90" i="7"/>
  <c r="F90" i="7" s="1"/>
  <c r="E89" i="7"/>
  <c r="F89" i="7" s="1"/>
  <c r="E88" i="7"/>
  <c r="F88" i="7" s="1"/>
  <c r="E87" i="7"/>
  <c r="F87" i="7" s="1"/>
  <c r="E86" i="7"/>
  <c r="F86" i="7" s="1"/>
  <c r="E85" i="7"/>
  <c r="F85" i="7" s="1"/>
  <c r="E84" i="7"/>
  <c r="F84" i="7" s="1"/>
  <c r="E83" i="7"/>
  <c r="F83" i="7" s="1"/>
  <c r="E82" i="7"/>
  <c r="F82" i="7" s="1"/>
  <c r="E81" i="7"/>
  <c r="F81" i="7" s="1"/>
  <c r="E80" i="7"/>
  <c r="F80" i="7" s="1"/>
  <c r="E79" i="7"/>
  <c r="F79" i="7" s="1"/>
  <c r="E78" i="7"/>
  <c r="F78" i="7" s="1"/>
  <c r="E77" i="7"/>
  <c r="F77" i="7" s="1"/>
  <c r="E76" i="7"/>
  <c r="F76" i="7" s="1"/>
  <c r="E75" i="7"/>
  <c r="F75" i="7" s="1"/>
  <c r="E74" i="7"/>
  <c r="F74" i="7" s="1"/>
  <c r="E73" i="7"/>
  <c r="F73" i="7" s="1"/>
  <c r="E72" i="7"/>
  <c r="F72" i="7" s="1"/>
  <c r="E71" i="7"/>
  <c r="F71" i="7" s="1"/>
  <c r="E70" i="7"/>
  <c r="F70" i="7" s="1"/>
  <c r="E69" i="7"/>
  <c r="F69" i="7" s="1"/>
  <c r="E68" i="7"/>
  <c r="F68" i="7" s="1"/>
  <c r="E67" i="7"/>
  <c r="F67" i="7" s="1"/>
  <c r="E66" i="7"/>
  <c r="F66" i="7" s="1"/>
  <c r="E65" i="7"/>
  <c r="F65" i="7" s="1"/>
  <c r="E64" i="7"/>
  <c r="F64" i="7" s="1"/>
  <c r="E63" i="7"/>
  <c r="F63" i="7" s="1"/>
  <c r="E62" i="7"/>
  <c r="F62" i="7" s="1"/>
  <c r="E61" i="7"/>
  <c r="F61" i="7" s="1"/>
  <c r="E60" i="7"/>
  <c r="F60" i="7" s="1"/>
  <c r="E59" i="7"/>
  <c r="F59" i="7" s="1"/>
  <c r="E58" i="7"/>
  <c r="F58" i="7" s="1"/>
  <c r="E57" i="7"/>
  <c r="F57" i="7" s="1"/>
  <c r="E56" i="7"/>
  <c r="F56" i="7" s="1"/>
  <c r="E55" i="7"/>
  <c r="F55" i="7" s="1"/>
  <c r="E54" i="7"/>
  <c r="F54" i="7" s="1"/>
  <c r="E53" i="7"/>
  <c r="F53" i="7" s="1"/>
  <c r="E52" i="7"/>
  <c r="F52" i="7" s="1"/>
  <c r="E51" i="7"/>
  <c r="F51" i="7" s="1"/>
  <c r="E50" i="7"/>
  <c r="F50" i="7" s="1"/>
  <c r="E49" i="7"/>
  <c r="F49" i="7" s="1"/>
  <c r="E48" i="7"/>
  <c r="F48" i="7" s="1"/>
  <c r="E47" i="7"/>
  <c r="F47" i="7" s="1"/>
  <c r="E46" i="7"/>
  <c r="F46" i="7" s="1"/>
  <c r="E45" i="7"/>
  <c r="F45" i="7" s="1"/>
  <c r="E44" i="7"/>
  <c r="F44" i="7" s="1"/>
  <c r="E43" i="7"/>
  <c r="F43" i="7" s="1"/>
  <c r="E42" i="7"/>
  <c r="F42" i="7" s="1"/>
  <c r="E41" i="7"/>
  <c r="F41" i="7" s="1"/>
  <c r="E40" i="7"/>
  <c r="F40" i="7" s="1"/>
  <c r="E39" i="7"/>
  <c r="F39" i="7" s="1"/>
  <c r="E38" i="7"/>
  <c r="F38" i="7" s="1"/>
  <c r="E37" i="7"/>
  <c r="F37" i="7" s="1"/>
  <c r="E36" i="7"/>
  <c r="F36" i="7" s="1"/>
  <c r="E35" i="7"/>
  <c r="F35" i="7" s="1"/>
  <c r="E34" i="7"/>
  <c r="F34" i="7" s="1"/>
  <c r="E33" i="7"/>
  <c r="F33" i="7" s="1"/>
  <c r="E32" i="7"/>
  <c r="F32" i="7" s="1"/>
  <c r="E31" i="7"/>
  <c r="F31" i="7" s="1"/>
  <c r="E30" i="7"/>
  <c r="F30" i="7" s="1"/>
  <c r="E29" i="7"/>
  <c r="F29" i="7" s="1"/>
  <c r="E28" i="7"/>
  <c r="F28" i="7" s="1"/>
  <c r="E27" i="7"/>
  <c r="F27" i="7" s="1"/>
  <c r="E26" i="7"/>
  <c r="F26" i="7" s="1"/>
  <c r="E25" i="7"/>
  <c r="F25" i="7" s="1"/>
  <c r="E24" i="7"/>
  <c r="F24" i="7" s="1"/>
  <c r="E23" i="7"/>
  <c r="F23" i="7" s="1"/>
  <c r="E22" i="7"/>
  <c r="F22" i="7" s="1"/>
  <c r="E21" i="7"/>
  <c r="F21" i="7" s="1"/>
  <c r="E20" i="7"/>
  <c r="F20" i="7" s="1"/>
  <c r="E19" i="7"/>
  <c r="F19" i="7" s="1"/>
  <c r="E18" i="7"/>
  <c r="F18" i="7" s="1"/>
  <c r="E17" i="7"/>
  <c r="F17" i="7" s="1"/>
  <c r="E16" i="7"/>
  <c r="F16" i="7" s="1"/>
  <c r="E15" i="7"/>
  <c r="F15" i="7" s="1"/>
  <c r="E14" i="7"/>
  <c r="F14" i="7" s="1"/>
  <c r="E13" i="7"/>
  <c r="F13" i="7" s="1"/>
  <c r="E12" i="7"/>
  <c r="F12" i="7" s="1"/>
  <c r="E11" i="7"/>
  <c r="F11" i="7" s="1"/>
  <c r="E10" i="7"/>
  <c r="F10" i="7" s="1"/>
  <c r="E9" i="7"/>
  <c r="F9" i="7" s="1"/>
  <c r="E8" i="7"/>
  <c r="F8" i="7" s="1"/>
  <c r="E7" i="7"/>
  <c r="F7" i="7" s="1"/>
  <c r="E6" i="7"/>
  <c r="F6" i="7" s="1"/>
  <c r="E5" i="7"/>
  <c r="F5" i="7" s="1"/>
  <c r="E4" i="7"/>
  <c r="F4" i="7" s="1"/>
  <c r="L3999" i="5" l="1"/>
  <c r="L4639" i="5"/>
  <c r="L4501" i="5"/>
  <c r="L4495" i="5"/>
  <c r="L4392" i="5" l="1"/>
  <c r="L4051" i="5"/>
  <c r="L3541" i="5" l="1"/>
  <c r="L3341" i="5"/>
  <c r="AL425" i="3" l="1"/>
  <c r="AA425" i="3"/>
  <c r="P425" i="3"/>
  <c r="E425" i="3"/>
  <c r="AL424" i="3"/>
  <c r="AA424" i="3"/>
  <c r="P424" i="3"/>
  <c r="E424" i="3"/>
  <c r="AL423" i="3"/>
  <c r="AA423" i="3"/>
  <c r="P423" i="3"/>
  <c r="E423" i="3"/>
  <c r="AL422" i="3"/>
  <c r="AA422" i="3"/>
  <c r="P422" i="3"/>
  <c r="E422" i="3"/>
  <c r="AL421" i="3"/>
  <c r="AA421" i="3"/>
  <c r="P421" i="3"/>
  <c r="E421" i="3"/>
  <c r="AL420" i="3"/>
  <c r="AA420" i="3"/>
  <c r="P420" i="3"/>
  <c r="E420" i="3"/>
  <c r="AL419" i="3"/>
  <c r="AA419" i="3"/>
  <c r="P419" i="3"/>
  <c r="E419" i="3"/>
  <c r="AL418" i="3"/>
  <c r="AA418" i="3"/>
  <c r="P418" i="3"/>
  <c r="E418" i="3"/>
  <c r="AL417" i="3"/>
  <c r="AA417" i="3"/>
  <c r="P417" i="3"/>
  <c r="E417" i="3"/>
  <c r="AL416" i="3"/>
  <c r="AA416" i="3"/>
  <c r="P416" i="3"/>
  <c r="E416" i="3"/>
  <c r="AL415" i="3"/>
  <c r="AA415" i="3"/>
  <c r="P415" i="3"/>
  <c r="E415" i="3"/>
  <c r="AL414" i="3"/>
  <c r="AA414" i="3"/>
  <c r="P414" i="3"/>
  <c r="E414" i="3"/>
  <c r="AL413" i="3"/>
  <c r="AA413" i="3"/>
  <c r="P413" i="3"/>
  <c r="E413" i="3"/>
  <c r="AL412" i="3"/>
  <c r="AA412" i="3"/>
  <c r="P412" i="3"/>
  <c r="E412" i="3"/>
  <c r="AL411" i="3"/>
  <c r="AA411" i="3"/>
  <c r="P411" i="3"/>
  <c r="E411" i="3"/>
  <c r="AL410" i="3"/>
  <c r="AA410" i="3"/>
  <c r="P410" i="3"/>
  <c r="E410" i="3"/>
  <c r="AL409" i="3"/>
  <c r="AA409" i="3"/>
  <c r="P409" i="3"/>
  <c r="E409" i="3"/>
  <c r="AL408" i="3"/>
  <c r="AA408" i="3"/>
  <c r="P408" i="3"/>
  <c r="E408" i="3"/>
  <c r="AL407" i="3"/>
  <c r="AA407" i="3"/>
  <c r="P407" i="3"/>
  <c r="E407" i="3"/>
  <c r="AL406" i="3"/>
  <c r="AA406" i="3"/>
  <c r="P406" i="3"/>
  <c r="E406" i="3"/>
  <c r="AL405" i="3"/>
  <c r="AA405" i="3"/>
  <c r="P405" i="3"/>
  <c r="E405" i="3"/>
  <c r="AL404" i="3"/>
  <c r="AA404" i="3"/>
  <c r="P404" i="3"/>
  <c r="E404" i="3"/>
  <c r="AL403" i="3"/>
  <c r="AA403" i="3"/>
  <c r="P403" i="3"/>
  <c r="E403" i="3"/>
  <c r="AL402" i="3"/>
  <c r="AA402" i="3"/>
  <c r="P402" i="3"/>
  <c r="E402" i="3"/>
  <c r="AL401" i="3"/>
  <c r="AA401" i="3"/>
  <c r="P401" i="3"/>
  <c r="E401" i="3"/>
  <c r="AL400" i="3"/>
  <c r="AA400" i="3"/>
  <c r="P400" i="3"/>
  <c r="E400" i="3"/>
  <c r="AL399" i="3"/>
  <c r="AA399" i="3"/>
  <c r="P399" i="3"/>
  <c r="E399" i="3"/>
  <c r="AL398" i="3"/>
  <c r="AA398" i="3"/>
  <c r="P398" i="3"/>
  <c r="E398" i="3"/>
  <c r="AL397" i="3"/>
  <c r="AA397" i="3"/>
  <c r="P397" i="3"/>
  <c r="E397" i="3"/>
  <c r="AL396" i="3"/>
  <c r="AA396" i="3"/>
  <c r="P396" i="3"/>
  <c r="E396" i="3"/>
  <c r="AM395" i="3"/>
  <c r="AN395" i="3" s="1"/>
  <c r="AQ395" i="3" s="1"/>
  <c r="AR395" i="3" s="1"/>
  <c r="AL395" i="3"/>
  <c r="AC395" i="3"/>
  <c r="AE395" i="3" s="1"/>
  <c r="AF395" i="3" s="1"/>
  <c r="AB395" i="3"/>
  <c r="AB396" i="3" s="1"/>
  <c r="AA395" i="3"/>
  <c r="Q395" i="3"/>
  <c r="R395" i="3" s="1"/>
  <c r="T395" i="3" s="1"/>
  <c r="U395" i="3" s="1"/>
  <c r="P395" i="3"/>
  <c r="G395" i="3"/>
  <c r="I395" i="3" s="1"/>
  <c r="J395" i="3" s="1"/>
  <c r="F395" i="3"/>
  <c r="F396" i="3" s="1"/>
  <c r="E395" i="3"/>
  <c r="AN394" i="3"/>
  <c r="AQ394" i="3" s="1"/>
  <c r="AR394" i="3" s="1"/>
  <c r="AL394" i="3"/>
  <c r="AE394" i="3"/>
  <c r="AF394" i="3" s="1"/>
  <c r="AC394" i="3"/>
  <c r="AA394" i="3"/>
  <c r="R394" i="3"/>
  <c r="T394" i="3" s="1"/>
  <c r="U394" i="3" s="1"/>
  <c r="P394" i="3"/>
  <c r="I394" i="3"/>
  <c r="J394" i="3" s="1"/>
  <c r="G394" i="3"/>
  <c r="E394" i="3"/>
  <c r="AN393" i="3"/>
  <c r="AQ393" i="3" s="1"/>
  <c r="AR393" i="3" s="1"/>
  <c r="AL393" i="3"/>
  <c r="AE393" i="3"/>
  <c r="AF393" i="3" s="1"/>
  <c r="AC393" i="3"/>
  <c r="AA393" i="3"/>
  <c r="R393" i="3"/>
  <c r="T393" i="3" s="1"/>
  <c r="U393" i="3" s="1"/>
  <c r="P393" i="3"/>
  <c r="I393" i="3"/>
  <c r="J393" i="3" s="1"/>
  <c r="G393" i="3"/>
  <c r="E393" i="3"/>
  <c r="AE392" i="3"/>
  <c r="AL391" i="3"/>
  <c r="AA391" i="3"/>
  <c r="P391" i="3"/>
  <c r="E391" i="3"/>
  <c r="AL390" i="3"/>
  <c r="AA390" i="3"/>
  <c r="P390" i="3"/>
  <c r="E390" i="3"/>
  <c r="AL389" i="3"/>
  <c r="AA389" i="3"/>
  <c r="P389" i="3"/>
  <c r="E389" i="3"/>
  <c r="AL388" i="3"/>
  <c r="AA388" i="3"/>
  <c r="P388" i="3"/>
  <c r="E388" i="3"/>
  <c r="AL387" i="3"/>
  <c r="AA387" i="3"/>
  <c r="P387" i="3"/>
  <c r="E387" i="3"/>
  <c r="AL386" i="3"/>
  <c r="AA386" i="3"/>
  <c r="P386" i="3"/>
  <c r="E386" i="3"/>
  <c r="AL385" i="3"/>
  <c r="AA385" i="3"/>
  <c r="P385" i="3"/>
  <c r="E385" i="3"/>
  <c r="AL384" i="3"/>
  <c r="AA384" i="3"/>
  <c r="P384" i="3"/>
  <c r="E384" i="3"/>
  <c r="AL383" i="3"/>
  <c r="AA383" i="3"/>
  <c r="P383" i="3"/>
  <c r="E383" i="3"/>
  <c r="AL382" i="3"/>
  <c r="AA382" i="3"/>
  <c r="P382" i="3"/>
  <c r="E382" i="3"/>
  <c r="AL381" i="3"/>
  <c r="AA381" i="3"/>
  <c r="P381" i="3"/>
  <c r="E381" i="3"/>
  <c r="AL380" i="3"/>
  <c r="AA380" i="3"/>
  <c r="P380" i="3"/>
  <c r="E380" i="3"/>
  <c r="AL379" i="3"/>
  <c r="AA379" i="3"/>
  <c r="P379" i="3"/>
  <c r="E379" i="3"/>
  <c r="AL378" i="3"/>
  <c r="AA378" i="3"/>
  <c r="P378" i="3"/>
  <c r="E378" i="3"/>
  <c r="AL377" i="3"/>
  <c r="AA377" i="3"/>
  <c r="P377" i="3"/>
  <c r="E377" i="3"/>
  <c r="AL376" i="3"/>
  <c r="AA376" i="3"/>
  <c r="P376" i="3"/>
  <c r="E376" i="3"/>
  <c r="AL375" i="3"/>
  <c r="AA375" i="3"/>
  <c r="P375" i="3"/>
  <c r="E375" i="3"/>
  <c r="AL374" i="3"/>
  <c r="AA374" i="3"/>
  <c r="P374" i="3"/>
  <c r="E374" i="3"/>
  <c r="AL373" i="3"/>
  <c r="AA373" i="3"/>
  <c r="P373" i="3"/>
  <c r="E373" i="3"/>
  <c r="AL372" i="3"/>
  <c r="AA372" i="3"/>
  <c r="P372" i="3"/>
  <c r="E372" i="3"/>
  <c r="AL371" i="3"/>
  <c r="AA371" i="3"/>
  <c r="P371" i="3"/>
  <c r="E371" i="3"/>
  <c r="AL370" i="3"/>
  <c r="AA370" i="3"/>
  <c r="P370" i="3"/>
  <c r="E370" i="3"/>
  <c r="AL369" i="3"/>
  <c r="AA369" i="3"/>
  <c r="P369" i="3"/>
  <c r="E369" i="3"/>
  <c r="AL368" i="3"/>
  <c r="AA368" i="3"/>
  <c r="P368" i="3"/>
  <c r="E368" i="3"/>
  <c r="AL367" i="3"/>
  <c r="AA367" i="3"/>
  <c r="P367" i="3"/>
  <c r="E367" i="3"/>
  <c r="AL366" i="3"/>
  <c r="AA366" i="3"/>
  <c r="P366" i="3"/>
  <c r="E366" i="3"/>
  <c r="AL365" i="3"/>
  <c r="AA365" i="3"/>
  <c r="P365" i="3"/>
  <c r="E365" i="3"/>
  <c r="AL364" i="3"/>
  <c r="AA364" i="3"/>
  <c r="P364" i="3"/>
  <c r="E364" i="3"/>
  <c r="AL363" i="3"/>
  <c r="AA363" i="3"/>
  <c r="P363" i="3"/>
  <c r="E363" i="3"/>
  <c r="AL362" i="3"/>
  <c r="AA362" i="3"/>
  <c r="P362" i="3"/>
  <c r="E362" i="3"/>
  <c r="AM361" i="3"/>
  <c r="AM362" i="3" s="1"/>
  <c r="AL361" i="3"/>
  <c r="AB361" i="3"/>
  <c r="AC361" i="3" s="1"/>
  <c r="AE361" i="3" s="1"/>
  <c r="AF361" i="3" s="1"/>
  <c r="AA361" i="3"/>
  <c r="Q361" i="3"/>
  <c r="R361" i="3" s="1"/>
  <c r="T361" i="3" s="1"/>
  <c r="U361" i="3" s="1"/>
  <c r="P361" i="3"/>
  <c r="G361" i="3"/>
  <c r="I361" i="3" s="1"/>
  <c r="J361" i="3" s="1"/>
  <c r="F361" i="3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E361" i="3"/>
  <c r="AN360" i="3"/>
  <c r="AQ360" i="3" s="1"/>
  <c r="AR360" i="3" s="1"/>
  <c r="AL360" i="3"/>
  <c r="AE360" i="3"/>
  <c r="AF360" i="3" s="1"/>
  <c r="AC360" i="3"/>
  <c r="AA360" i="3"/>
  <c r="T360" i="3"/>
  <c r="U360" i="3" s="1"/>
  <c r="R360" i="3"/>
  <c r="P360" i="3"/>
  <c r="G360" i="3"/>
  <c r="I360" i="3" s="1"/>
  <c r="J360" i="3" s="1"/>
  <c r="E360" i="3"/>
  <c r="AN359" i="3"/>
  <c r="AQ359" i="3" s="1"/>
  <c r="AR359" i="3" s="1"/>
  <c r="AL359" i="3"/>
  <c r="AE359" i="3"/>
  <c r="AF359" i="3" s="1"/>
  <c r="AC359" i="3"/>
  <c r="AA359" i="3"/>
  <c r="T359" i="3"/>
  <c r="U359" i="3" s="1"/>
  <c r="R359" i="3"/>
  <c r="P359" i="3"/>
  <c r="G359" i="3"/>
  <c r="I359" i="3" s="1"/>
  <c r="J359" i="3" s="1"/>
  <c r="E359" i="3"/>
  <c r="AL356" i="3"/>
  <c r="AA356" i="3"/>
  <c r="P356" i="3"/>
  <c r="E356" i="3"/>
  <c r="AL355" i="3"/>
  <c r="AA355" i="3"/>
  <c r="P355" i="3"/>
  <c r="E355" i="3"/>
  <c r="AL354" i="3"/>
  <c r="AA354" i="3"/>
  <c r="P354" i="3"/>
  <c r="E354" i="3"/>
  <c r="AL353" i="3"/>
  <c r="AA353" i="3"/>
  <c r="P353" i="3"/>
  <c r="E353" i="3"/>
  <c r="AL352" i="3"/>
  <c r="AA352" i="3"/>
  <c r="P352" i="3"/>
  <c r="E352" i="3"/>
  <c r="AL351" i="3"/>
  <c r="AA351" i="3"/>
  <c r="P351" i="3"/>
  <c r="E351" i="3"/>
  <c r="AL350" i="3"/>
  <c r="AA350" i="3"/>
  <c r="P350" i="3"/>
  <c r="E350" i="3"/>
  <c r="AL349" i="3"/>
  <c r="AA349" i="3"/>
  <c r="P349" i="3"/>
  <c r="E349" i="3"/>
  <c r="AL348" i="3"/>
  <c r="AA348" i="3"/>
  <c r="P348" i="3"/>
  <c r="E348" i="3"/>
  <c r="AL347" i="3"/>
  <c r="AA347" i="3"/>
  <c r="P347" i="3"/>
  <c r="E347" i="3"/>
  <c r="AL346" i="3"/>
  <c r="AA346" i="3"/>
  <c r="P346" i="3"/>
  <c r="E346" i="3"/>
  <c r="AL345" i="3"/>
  <c r="AA345" i="3"/>
  <c r="P345" i="3"/>
  <c r="E345" i="3"/>
  <c r="AL344" i="3"/>
  <c r="AA344" i="3"/>
  <c r="P344" i="3"/>
  <c r="E344" i="3"/>
  <c r="AL343" i="3"/>
  <c r="AA343" i="3"/>
  <c r="P343" i="3"/>
  <c r="E343" i="3"/>
  <c r="AL342" i="3"/>
  <c r="AA342" i="3"/>
  <c r="P342" i="3"/>
  <c r="E342" i="3"/>
  <c r="AL341" i="3"/>
  <c r="AA341" i="3"/>
  <c r="P341" i="3"/>
  <c r="E341" i="3"/>
  <c r="AL340" i="3"/>
  <c r="AA340" i="3"/>
  <c r="P340" i="3"/>
  <c r="E340" i="3"/>
  <c r="AL339" i="3"/>
  <c r="AA339" i="3"/>
  <c r="P339" i="3"/>
  <c r="E339" i="3"/>
  <c r="AL338" i="3"/>
  <c r="AA338" i="3"/>
  <c r="P338" i="3"/>
  <c r="E338" i="3"/>
  <c r="AL337" i="3"/>
  <c r="AA337" i="3"/>
  <c r="P337" i="3"/>
  <c r="E337" i="3"/>
  <c r="AL336" i="3"/>
  <c r="AA336" i="3"/>
  <c r="P336" i="3"/>
  <c r="E336" i="3"/>
  <c r="AL335" i="3"/>
  <c r="AA335" i="3"/>
  <c r="P335" i="3"/>
  <c r="E335" i="3"/>
  <c r="AL334" i="3"/>
  <c r="AA334" i="3"/>
  <c r="P334" i="3"/>
  <c r="E334" i="3"/>
  <c r="AL333" i="3"/>
  <c r="AA333" i="3"/>
  <c r="P333" i="3"/>
  <c r="E333" i="3"/>
  <c r="AL332" i="3"/>
  <c r="AA332" i="3"/>
  <c r="P332" i="3"/>
  <c r="E332" i="3"/>
  <c r="AL331" i="3"/>
  <c r="AA331" i="3"/>
  <c r="P331" i="3"/>
  <c r="E331" i="3"/>
  <c r="AL330" i="3"/>
  <c r="AA330" i="3"/>
  <c r="P330" i="3"/>
  <c r="E330" i="3"/>
  <c r="AL329" i="3"/>
  <c r="AA329" i="3"/>
  <c r="P329" i="3"/>
  <c r="E329" i="3"/>
  <c r="AL328" i="3"/>
  <c r="AA328" i="3"/>
  <c r="P328" i="3"/>
  <c r="E328" i="3"/>
  <c r="AL327" i="3"/>
  <c r="AA327" i="3"/>
  <c r="P327" i="3"/>
  <c r="E327" i="3"/>
  <c r="AQ326" i="3"/>
  <c r="AR326" i="3" s="1"/>
  <c r="AM326" i="3"/>
  <c r="AN326" i="3" s="1"/>
  <c r="AL326" i="3"/>
  <c r="AB326" i="3"/>
  <c r="AB327" i="3" s="1"/>
  <c r="AA326" i="3"/>
  <c r="Q326" i="3"/>
  <c r="R326" i="3" s="1"/>
  <c r="T326" i="3" s="1"/>
  <c r="U326" i="3" s="1"/>
  <c r="P326" i="3"/>
  <c r="G326" i="3"/>
  <c r="I326" i="3" s="1"/>
  <c r="J326" i="3" s="1"/>
  <c r="F326" i="3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E326" i="3"/>
  <c r="AN325" i="3"/>
  <c r="AQ325" i="3" s="1"/>
  <c r="AR325" i="3" s="1"/>
  <c r="AL325" i="3"/>
  <c r="AE325" i="3"/>
  <c r="AF325" i="3" s="1"/>
  <c r="AC325" i="3"/>
  <c r="AA325" i="3"/>
  <c r="T325" i="3"/>
  <c r="U325" i="3" s="1"/>
  <c r="R325" i="3"/>
  <c r="P325" i="3"/>
  <c r="G325" i="3"/>
  <c r="I325" i="3" s="1"/>
  <c r="J325" i="3" s="1"/>
  <c r="E325" i="3"/>
  <c r="AN324" i="3"/>
  <c r="AQ324" i="3" s="1"/>
  <c r="AR324" i="3" s="1"/>
  <c r="AL324" i="3"/>
  <c r="AE324" i="3"/>
  <c r="AF324" i="3" s="1"/>
  <c r="AC324" i="3"/>
  <c r="AA324" i="3"/>
  <c r="T324" i="3"/>
  <c r="U324" i="3" s="1"/>
  <c r="R324" i="3"/>
  <c r="P324" i="3"/>
  <c r="G324" i="3"/>
  <c r="I324" i="3" s="1"/>
  <c r="J324" i="3" s="1"/>
  <c r="E324" i="3"/>
  <c r="AL321" i="3"/>
  <c r="AA321" i="3"/>
  <c r="P321" i="3"/>
  <c r="E321" i="3"/>
  <c r="AL320" i="3"/>
  <c r="AA320" i="3"/>
  <c r="P320" i="3"/>
  <c r="E320" i="3"/>
  <c r="AL319" i="3"/>
  <c r="AA319" i="3"/>
  <c r="P319" i="3"/>
  <c r="E319" i="3"/>
  <c r="AL318" i="3"/>
  <c r="AA318" i="3"/>
  <c r="P318" i="3"/>
  <c r="E318" i="3"/>
  <c r="AL317" i="3"/>
  <c r="AA317" i="3"/>
  <c r="P317" i="3"/>
  <c r="E317" i="3"/>
  <c r="AL316" i="3"/>
  <c r="AA316" i="3"/>
  <c r="P316" i="3"/>
  <c r="E316" i="3"/>
  <c r="AL315" i="3"/>
  <c r="AA315" i="3"/>
  <c r="P315" i="3"/>
  <c r="E315" i="3"/>
  <c r="AL314" i="3"/>
  <c r="AA314" i="3"/>
  <c r="P314" i="3"/>
  <c r="E314" i="3"/>
  <c r="AL313" i="3"/>
  <c r="AA313" i="3"/>
  <c r="P313" i="3"/>
  <c r="E313" i="3"/>
  <c r="AL312" i="3"/>
  <c r="AA312" i="3"/>
  <c r="P312" i="3"/>
  <c r="E312" i="3"/>
  <c r="AL311" i="3"/>
  <c r="AA311" i="3"/>
  <c r="P311" i="3"/>
  <c r="E311" i="3"/>
  <c r="AL310" i="3"/>
  <c r="AA310" i="3"/>
  <c r="P310" i="3"/>
  <c r="E310" i="3"/>
  <c r="AL309" i="3"/>
  <c r="AA309" i="3"/>
  <c r="P309" i="3"/>
  <c r="E309" i="3"/>
  <c r="AL308" i="3"/>
  <c r="AA308" i="3"/>
  <c r="P308" i="3"/>
  <c r="E308" i="3"/>
  <c r="AL307" i="3"/>
  <c r="AA307" i="3"/>
  <c r="P307" i="3"/>
  <c r="E307" i="3"/>
  <c r="AL306" i="3"/>
  <c r="AA306" i="3"/>
  <c r="P306" i="3"/>
  <c r="E306" i="3"/>
  <c r="AL305" i="3"/>
  <c r="AA305" i="3"/>
  <c r="P305" i="3"/>
  <c r="E305" i="3"/>
  <c r="AL304" i="3"/>
  <c r="AA304" i="3"/>
  <c r="P304" i="3"/>
  <c r="E304" i="3"/>
  <c r="AL303" i="3"/>
  <c r="AA303" i="3"/>
  <c r="P303" i="3"/>
  <c r="E303" i="3"/>
  <c r="AL302" i="3"/>
  <c r="AA302" i="3"/>
  <c r="P302" i="3"/>
  <c r="E302" i="3"/>
  <c r="AL301" i="3"/>
  <c r="AA301" i="3"/>
  <c r="P301" i="3"/>
  <c r="E301" i="3"/>
  <c r="AL300" i="3"/>
  <c r="AA300" i="3"/>
  <c r="P300" i="3"/>
  <c r="E300" i="3"/>
  <c r="AL299" i="3"/>
  <c r="AA299" i="3"/>
  <c r="P299" i="3"/>
  <c r="E299" i="3"/>
  <c r="AL298" i="3"/>
  <c r="AA298" i="3"/>
  <c r="P298" i="3"/>
  <c r="E298" i="3"/>
  <c r="AL297" i="3"/>
  <c r="AA297" i="3"/>
  <c r="P297" i="3"/>
  <c r="E297" i="3"/>
  <c r="AL296" i="3"/>
  <c r="AA296" i="3"/>
  <c r="P296" i="3"/>
  <c r="E296" i="3"/>
  <c r="AL295" i="3"/>
  <c r="AA295" i="3"/>
  <c r="P295" i="3"/>
  <c r="E295" i="3"/>
  <c r="AL294" i="3"/>
  <c r="AA294" i="3"/>
  <c r="P294" i="3"/>
  <c r="E294" i="3"/>
  <c r="AL293" i="3"/>
  <c r="AA293" i="3"/>
  <c r="P293" i="3"/>
  <c r="E293" i="3"/>
  <c r="AL292" i="3"/>
  <c r="AA292" i="3"/>
  <c r="P292" i="3"/>
  <c r="E292" i="3"/>
  <c r="AM291" i="3"/>
  <c r="AN291" i="3" s="1"/>
  <c r="AQ291" i="3" s="1"/>
  <c r="AR291" i="3" s="1"/>
  <c r="AL291" i="3"/>
  <c r="AB291" i="3"/>
  <c r="AB292" i="3" s="1"/>
  <c r="AA291" i="3"/>
  <c r="Q291" i="3"/>
  <c r="R291" i="3" s="1"/>
  <c r="T291" i="3" s="1"/>
  <c r="U291" i="3" s="1"/>
  <c r="P291" i="3"/>
  <c r="F291" i="3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G321" i="3" s="1"/>
  <c r="I321" i="3" s="1"/>
  <c r="J321" i="3" s="1"/>
  <c r="E291" i="3"/>
  <c r="AQ290" i="3"/>
  <c r="AR290" i="3" s="1"/>
  <c r="AN290" i="3"/>
  <c r="AL290" i="3"/>
  <c r="AE290" i="3"/>
  <c r="AF290" i="3" s="1"/>
  <c r="AC290" i="3"/>
  <c r="AA290" i="3"/>
  <c r="T290" i="3"/>
  <c r="U290" i="3" s="1"/>
  <c r="R290" i="3"/>
  <c r="P290" i="3"/>
  <c r="G290" i="3"/>
  <c r="I290" i="3" s="1"/>
  <c r="J290" i="3" s="1"/>
  <c r="E290" i="3"/>
  <c r="AQ289" i="3"/>
  <c r="AR289" i="3" s="1"/>
  <c r="AN289" i="3"/>
  <c r="AL289" i="3"/>
  <c r="AE289" i="3"/>
  <c r="AF289" i="3" s="1"/>
  <c r="AC289" i="3"/>
  <c r="AA289" i="3"/>
  <c r="T289" i="3"/>
  <c r="U289" i="3" s="1"/>
  <c r="R289" i="3"/>
  <c r="P289" i="3"/>
  <c r="G289" i="3"/>
  <c r="I289" i="3" s="1"/>
  <c r="J289" i="3" s="1"/>
  <c r="E289" i="3"/>
  <c r="AL286" i="3"/>
  <c r="AA286" i="3"/>
  <c r="P286" i="3"/>
  <c r="E286" i="3"/>
  <c r="AL285" i="3"/>
  <c r="AA285" i="3"/>
  <c r="P285" i="3"/>
  <c r="E285" i="3"/>
  <c r="AL284" i="3"/>
  <c r="AA284" i="3"/>
  <c r="P284" i="3"/>
  <c r="E284" i="3"/>
  <c r="AL283" i="3"/>
  <c r="AA283" i="3"/>
  <c r="P283" i="3"/>
  <c r="E283" i="3"/>
  <c r="AL282" i="3"/>
  <c r="AA282" i="3"/>
  <c r="P282" i="3"/>
  <c r="E282" i="3"/>
  <c r="AL281" i="3"/>
  <c r="AA281" i="3"/>
  <c r="P281" i="3"/>
  <c r="E281" i="3"/>
  <c r="AL280" i="3"/>
  <c r="AA280" i="3"/>
  <c r="P280" i="3"/>
  <c r="E280" i="3"/>
  <c r="AL279" i="3"/>
  <c r="AA279" i="3"/>
  <c r="P279" i="3"/>
  <c r="E279" i="3"/>
  <c r="AL278" i="3"/>
  <c r="AA278" i="3"/>
  <c r="P278" i="3"/>
  <c r="E278" i="3"/>
  <c r="AL277" i="3"/>
  <c r="AA277" i="3"/>
  <c r="P277" i="3"/>
  <c r="E277" i="3"/>
  <c r="AL276" i="3"/>
  <c r="AA276" i="3"/>
  <c r="P276" i="3"/>
  <c r="E276" i="3"/>
  <c r="AL275" i="3"/>
  <c r="AA275" i="3"/>
  <c r="P275" i="3"/>
  <c r="E275" i="3"/>
  <c r="AL274" i="3"/>
  <c r="AA274" i="3"/>
  <c r="P274" i="3"/>
  <c r="E274" i="3"/>
  <c r="AL273" i="3"/>
  <c r="AA273" i="3"/>
  <c r="P273" i="3"/>
  <c r="E273" i="3"/>
  <c r="AL272" i="3"/>
  <c r="AA272" i="3"/>
  <c r="P272" i="3"/>
  <c r="E272" i="3"/>
  <c r="AL271" i="3"/>
  <c r="AA271" i="3"/>
  <c r="P271" i="3"/>
  <c r="E271" i="3"/>
  <c r="AL270" i="3"/>
  <c r="AA270" i="3"/>
  <c r="P270" i="3"/>
  <c r="E270" i="3"/>
  <c r="AL269" i="3"/>
  <c r="AA269" i="3"/>
  <c r="P269" i="3"/>
  <c r="E269" i="3"/>
  <c r="AL268" i="3"/>
  <c r="AA268" i="3"/>
  <c r="P268" i="3"/>
  <c r="E268" i="3"/>
  <c r="AL267" i="3"/>
  <c r="AA267" i="3"/>
  <c r="P267" i="3"/>
  <c r="E267" i="3"/>
  <c r="AL266" i="3"/>
  <c r="AA266" i="3"/>
  <c r="P266" i="3"/>
  <c r="E266" i="3"/>
  <c r="AL265" i="3"/>
  <c r="AA265" i="3"/>
  <c r="P265" i="3"/>
  <c r="E265" i="3"/>
  <c r="AL264" i="3"/>
  <c r="AC264" i="3"/>
  <c r="AE264" i="3" s="1"/>
  <c r="AF264" i="3" s="1"/>
  <c r="AA264" i="3"/>
  <c r="P264" i="3"/>
  <c r="E264" i="3"/>
  <c r="AL263" i="3"/>
  <c r="AA263" i="3"/>
  <c r="P263" i="3"/>
  <c r="E263" i="3"/>
  <c r="AL262" i="3"/>
  <c r="AC262" i="3"/>
  <c r="AE262" i="3" s="1"/>
  <c r="AF262" i="3" s="1"/>
  <c r="AA262" i="3"/>
  <c r="P262" i="3"/>
  <c r="E262" i="3"/>
  <c r="AL261" i="3"/>
  <c r="AA261" i="3"/>
  <c r="P261" i="3"/>
  <c r="E261" i="3"/>
  <c r="AL260" i="3"/>
  <c r="AC260" i="3"/>
  <c r="AE260" i="3" s="1"/>
  <c r="AF260" i="3" s="1"/>
  <c r="AA260" i="3"/>
  <c r="P260" i="3"/>
  <c r="E260" i="3"/>
  <c r="AL259" i="3"/>
  <c r="AA259" i="3"/>
  <c r="P259" i="3"/>
  <c r="G259" i="3"/>
  <c r="I259" i="3" s="1"/>
  <c r="J259" i="3" s="1"/>
  <c r="E259" i="3"/>
  <c r="AL258" i="3"/>
  <c r="AC258" i="3"/>
  <c r="AE258" i="3" s="1"/>
  <c r="AF258" i="3" s="1"/>
  <c r="AA258" i="3"/>
  <c r="P258" i="3"/>
  <c r="E258" i="3"/>
  <c r="AL257" i="3"/>
  <c r="AA257" i="3"/>
  <c r="P257" i="3"/>
  <c r="G257" i="3"/>
  <c r="I257" i="3" s="1"/>
  <c r="J257" i="3" s="1"/>
  <c r="E257" i="3"/>
  <c r="AQ256" i="3"/>
  <c r="AR256" i="3" s="1"/>
  <c r="AM256" i="3"/>
  <c r="AN256" i="3" s="1"/>
  <c r="AL256" i="3"/>
  <c r="AC256" i="3"/>
  <c r="AE256" i="3" s="1"/>
  <c r="AF256" i="3" s="1"/>
  <c r="AB256" i="3"/>
  <c r="AB257" i="3" s="1"/>
  <c r="AB258" i="3" s="1"/>
  <c r="AB259" i="3" s="1"/>
  <c r="AB260" i="3" s="1"/>
  <c r="AB261" i="3" s="1"/>
  <c r="AB262" i="3" s="1"/>
  <c r="AB263" i="3" s="1"/>
  <c r="AB264" i="3" s="1"/>
  <c r="AB265" i="3" s="1"/>
  <c r="AB266" i="3" s="1"/>
  <c r="AA256" i="3"/>
  <c r="Q256" i="3"/>
  <c r="R256" i="3" s="1"/>
  <c r="T256" i="3" s="1"/>
  <c r="U256" i="3" s="1"/>
  <c r="P256" i="3"/>
  <c r="F256" i="3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G286" i="3" s="1"/>
  <c r="I286" i="3" s="1"/>
  <c r="J286" i="3" s="1"/>
  <c r="E256" i="3"/>
  <c r="AQ255" i="3"/>
  <c r="AR255" i="3" s="1"/>
  <c r="AN255" i="3"/>
  <c r="AL255" i="3"/>
  <c r="AC255" i="3"/>
  <c r="AE255" i="3" s="1"/>
  <c r="AF255" i="3" s="1"/>
  <c r="AA255" i="3"/>
  <c r="T255" i="3"/>
  <c r="U255" i="3" s="1"/>
  <c r="R255" i="3"/>
  <c r="P255" i="3"/>
  <c r="G255" i="3"/>
  <c r="I255" i="3" s="1"/>
  <c r="J255" i="3" s="1"/>
  <c r="E255" i="3"/>
  <c r="AQ254" i="3"/>
  <c r="AR254" i="3" s="1"/>
  <c r="AN254" i="3"/>
  <c r="AL254" i="3"/>
  <c r="AC254" i="3"/>
  <c r="AE254" i="3" s="1"/>
  <c r="AF254" i="3" s="1"/>
  <c r="AA254" i="3"/>
  <c r="T254" i="3"/>
  <c r="U254" i="3" s="1"/>
  <c r="R254" i="3"/>
  <c r="P254" i="3"/>
  <c r="G254" i="3"/>
  <c r="I254" i="3" s="1"/>
  <c r="J254" i="3" s="1"/>
  <c r="E254" i="3"/>
  <c r="AL251" i="3"/>
  <c r="AA251" i="3"/>
  <c r="P251" i="3"/>
  <c r="E251" i="3"/>
  <c r="AL250" i="3"/>
  <c r="AA250" i="3"/>
  <c r="P250" i="3"/>
  <c r="E250" i="3"/>
  <c r="AL249" i="3"/>
  <c r="AA249" i="3"/>
  <c r="P249" i="3"/>
  <c r="E249" i="3"/>
  <c r="AL248" i="3"/>
  <c r="AA248" i="3"/>
  <c r="P248" i="3"/>
  <c r="E248" i="3"/>
  <c r="AL247" i="3"/>
  <c r="AA247" i="3"/>
  <c r="P247" i="3"/>
  <c r="E247" i="3"/>
  <c r="AL246" i="3"/>
  <c r="AA246" i="3"/>
  <c r="P246" i="3"/>
  <c r="E246" i="3"/>
  <c r="AL245" i="3"/>
  <c r="AA245" i="3"/>
  <c r="P245" i="3"/>
  <c r="E245" i="3"/>
  <c r="AL244" i="3"/>
  <c r="AA244" i="3"/>
  <c r="P244" i="3"/>
  <c r="E244" i="3"/>
  <c r="AL243" i="3"/>
  <c r="AA243" i="3"/>
  <c r="P243" i="3"/>
  <c r="E243" i="3"/>
  <c r="AL242" i="3"/>
  <c r="AA242" i="3"/>
  <c r="P242" i="3"/>
  <c r="E242" i="3"/>
  <c r="AL241" i="3"/>
  <c r="AA241" i="3"/>
  <c r="P241" i="3"/>
  <c r="E241" i="3"/>
  <c r="AL240" i="3"/>
  <c r="AA240" i="3"/>
  <c r="P240" i="3"/>
  <c r="E240" i="3"/>
  <c r="AL239" i="3"/>
  <c r="AA239" i="3"/>
  <c r="P239" i="3"/>
  <c r="E239" i="3"/>
  <c r="AL238" i="3"/>
  <c r="AA238" i="3"/>
  <c r="P238" i="3"/>
  <c r="E238" i="3"/>
  <c r="AL237" i="3"/>
  <c r="AA237" i="3"/>
  <c r="P237" i="3"/>
  <c r="E237" i="3"/>
  <c r="AL236" i="3"/>
  <c r="AA236" i="3"/>
  <c r="P236" i="3"/>
  <c r="E236" i="3"/>
  <c r="AL235" i="3"/>
  <c r="AA235" i="3"/>
  <c r="P235" i="3"/>
  <c r="E235" i="3"/>
  <c r="AL234" i="3"/>
  <c r="AA234" i="3"/>
  <c r="P234" i="3"/>
  <c r="E234" i="3"/>
  <c r="AL233" i="3"/>
  <c r="AA233" i="3"/>
  <c r="P233" i="3"/>
  <c r="E233" i="3"/>
  <c r="AL232" i="3"/>
  <c r="AA232" i="3"/>
  <c r="P232" i="3"/>
  <c r="E232" i="3"/>
  <c r="AL231" i="3"/>
  <c r="AA231" i="3"/>
  <c r="P231" i="3"/>
  <c r="E231" i="3"/>
  <c r="AL230" i="3"/>
  <c r="AA230" i="3"/>
  <c r="P230" i="3"/>
  <c r="E230" i="3"/>
  <c r="AL229" i="3"/>
  <c r="AA229" i="3"/>
  <c r="P229" i="3"/>
  <c r="E229" i="3"/>
  <c r="AL228" i="3"/>
  <c r="AA228" i="3"/>
  <c r="P228" i="3"/>
  <c r="E228" i="3"/>
  <c r="AL227" i="3"/>
  <c r="AA227" i="3"/>
  <c r="P227" i="3"/>
  <c r="E227" i="3"/>
  <c r="AL226" i="3"/>
  <c r="AA226" i="3"/>
  <c r="P226" i="3"/>
  <c r="E226" i="3"/>
  <c r="AL225" i="3"/>
  <c r="AA225" i="3"/>
  <c r="P225" i="3"/>
  <c r="E225" i="3"/>
  <c r="AL224" i="3"/>
  <c r="AA224" i="3"/>
  <c r="P224" i="3"/>
  <c r="E224" i="3"/>
  <c r="AL223" i="3"/>
  <c r="AA223" i="3"/>
  <c r="P223" i="3"/>
  <c r="E223" i="3"/>
  <c r="AL222" i="3"/>
  <c r="AA222" i="3"/>
  <c r="P222" i="3"/>
  <c r="E222" i="3"/>
  <c r="AM221" i="3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L221" i="3"/>
  <c r="AB221" i="3"/>
  <c r="AB222" i="3" s="1"/>
  <c r="AA221" i="3"/>
  <c r="R221" i="3"/>
  <c r="T221" i="3" s="1"/>
  <c r="U221" i="3" s="1"/>
  <c r="Q221" i="3"/>
  <c r="Q222" i="3" s="1"/>
  <c r="P221" i="3"/>
  <c r="F221" i="3"/>
  <c r="G221" i="3" s="1"/>
  <c r="I221" i="3" s="1"/>
  <c r="J221" i="3" s="1"/>
  <c r="E221" i="3"/>
  <c r="AN220" i="3"/>
  <c r="AQ220" i="3" s="1"/>
  <c r="AR220" i="3" s="1"/>
  <c r="AL220" i="3"/>
  <c r="AC220" i="3"/>
  <c r="AE220" i="3" s="1"/>
  <c r="AF220" i="3" s="1"/>
  <c r="AA220" i="3"/>
  <c r="R220" i="3"/>
  <c r="T220" i="3" s="1"/>
  <c r="U220" i="3" s="1"/>
  <c r="P220" i="3"/>
  <c r="G220" i="3"/>
  <c r="I220" i="3" s="1"/>
  <c r="J220" i="3" s="1"/>
  <c r="E220" i="3"/>
  <c r="AN219" i="3"/>
  <c r="AQ219" i="3" s="1"/>
  <c r="AR219" i="3" s="1"/>
  <c r="AL219" i="3"/>
  <c r="AC219" i="3"/>
  <c r="AE219" i="3" s="1"/>
  <c r="AF219" i="3" s="1"/>
  <c r="AA219" i="3"/>
  <c r="R219" i="3"/>
  <c r="T219" i="3" s="1"/>
  <c r="U219" i="3" s="1"/>
  <c r="P219" i="3"/>
  <c r="G219" i="3"/>
  <c r="I219" i="3" s="1"/>
  <c r="J219" i="3" s="1"/>
  <c r="E219" i="3"/>
  <c r="AL216" i="3"/>
  <c r="AA216" i="3"/>
  <c r="P216" i="3"/>
  <c r="E216" i="3"/>
  <c r="AL215" i="3"/>
  <c r="AA215" i="3"/>
  <c r="P215" i="3"/>
  <c r="E215" i="3"/>
  <c r="AL214" i="3"/>
  <c r="AA214" i="3"/>
  <c r="P214" i="3"/>
  <c r="E214" i="3"/>
  <c r="AL213" i="3"/>
  <c r="AA213" i="3"/>
  <c r="P213" i="3"/>
  <c r="E213" i="3"/>
  <c r="AL212" i="3"/>
  <c r="AA212" i="3"/>
  <c r="P212" i="3"/>
  <c r="E212" i="3"/>
  <c r="AL211" i="3"/>
  <c r="AA211" i="3"/>
  <c r="P211" i="3"/>
  <c r="E211" i="3"/>
  <c r="AL210" i="3"/>
  <c r="AA210" i="3"/>
  <c r="P210" i="3"/>
  <c r="E210" i="3"/>
  <c r="AL209" i="3"/>
  <c r="AA209" i="3"/>
  <c r="P209" i="3"/>
  <c r="E209" i="3"/>
  <c r="AL208" i="3"/>
  <c r="AA208" i="3"/>
  <c r="P208" i="3"/>
  <c r="E208" i="3"/>
  <c r="AL207" i="3"/>
  <c r="AA207" i="3"/>
  <c r="P207" i="3"/>
  <c r="E207" i="3"/>
  <c r="AL206" i="3"/>
  <c r="AA206" i="3"/>
  <c r="P206" i="3"/>
  <c r="E206" i="3"/>
  <c r="AL205" i="3"/>
  <c r="AA205" i="3"/>
  <c r="P205" i="3"/>
  <c r="E205" i="3"/>
  <c r="AL204" i="3"/>
  <c r="AA204" i="3"/>
  <c r="P204" i="3"/>
  <c r="E204" i="3"/>
  <c r="AL203" i="3"/>
  <c r="AA203" i="3"/>
  <c r="P203" i="3"/>
  <c r="E203" i="3"/>
  <c r="AL202" i="3"/>
  <c r="AA202" i="3"/>
  <c r="P202" i="3"/>
  <c r="E202" i="3"/>
  <c r="AL201" i="3"/>
  <c r="AA201" i="3"/>
  <c r="P201" i="3"/>
  <c r="E201" i="3"/>
  <c r="AL200" i="3"/>
  <c r="AA200" i="3"/>
  <c r="P200" i="3"/>
  <c r="E200" i="3"/>
  <c r="AL199" i="3"/>
  <c r="AA199" i="3"/>
  <c r="P199" i="3"/>
  <c r="E199" i="3"/>
  <c r="AL198" i="3"/>
  <c r="AA198" i="3"/>
  <c r="P198" i="3"/>
  <c r="E198" i="3"/>
  <c r="AL197" i="3"/>
  <c r="AA197" i="3"/>
  <c r="P197" i="3"/>
  <c r="E197" i="3"/>
  <c r="AL196" i="3"/>
  <c r="AA196" i="3"/>
  <c r="P196" i="3"/>
  <c r="E196" i="3"/>
  <c r="AL195" i="3"/>
  <c r="AA195" i="3"/>
  <c r="P195" i="3"/>
  <c r="E195" i="3"/>
  <c r="AL194" i="3"/>
  <c r="AA194" i="3"/>
  <c r="P194" i="3"/>
  <c r="E194" i="3"/>
  <c r="AL193" i="3"/>
  <c r="AA193" i="3"/>
  <c r="P193" i="3"/>
  <c r="E193" i="3"/>
  <c r="AL192" i="3"/>
  <c r="AA192" i="3"/>
  <c r="P192" i="3"/>
  <c r="E192" i="3"/>
  <c r="AL191" i="3"/>
  <c r="AA191" i="3"/>
  <c r="P191" i="3"/>
  <c r="E191" i="3"/>
  <c r="AL190" i="3"/>
  <c r="AA190" i="3"/>
  <c r="P190" i="3"/>
  <c r="E190" i="3"/>
  <c r="AL189" i="3"/>
  <c r="AA189" i="3"/>
  <c r="P189" i="3"/>
  <c r="E189" i="3"/>
  <c r="AL188" i="3"/>
  <c r="AA188" i="3"/>
  <c r="P188" i="3"/>
  <c r="E188" i="3"/>
  <c r="AL187" i="3"/>
  <c r="AA187" i="3"/>
  <c r="P187" i="3"/>
  <c r="E187" i="3"/>
  <c r="AM186" i="3"/>
  <c r="AN186" i="3" s="1"/>
  <c r="AQ186" i="3" s="1"/>
  <c r="AR186" i="3" s="1"/>
  <c r="AL186" i="3"/>
  <c r="AC186" i="3"/>
  <c r="AE186" i="3" s="1"/>
  <c r="AF186" i="3" s="1"/>
  <c r="AB186" i="3"/>
  <c r="AB187" i="3" s="1"/>
  <c r="AB188" i="3" s="1"/>
  <c r="AB189" i="3" s="1"/>
  <c r="AB190" i="3" s="1"/>
  <c r="AB191" i="3" s="1"/>
  <c r="AB192" i="3" s="1"/>
  <c r="AB193" i="3" s="1"/>
  <c r="AB194" i="3" s="1"/>
  <c r="AB195" i="3" s="1"/>
  <c r="AB196" i="3" s="1"/>
  <c r="AA186" i="3"/>
  <c r="Q186" i="3"/>
  <c r="Q187" i="3" s="1"/>
  <c r="P186" i="3"/>
  <c r="F186" i="3"/>
  <c r="G186" i="3" s="1"/>
  <c r="I186" i="3" s="1"/>
  <c r="J186" i="3" s="1"/>
  <c r="E186" i="3"/>
  <c r="AN185" i="3"/>
  <c r="AQ185" i="3" s="1"/>
  <c r="AR185" i="3" s="1"/>
  <c r="AL185" i="3"/>
  <c r="AC185" i="3"/>
  <c r="AE185" i="3" s="1"/>
  <c r="AF185" i="3" s="1"/>
  <c r="AA185" i="3"/>
  <c r="R185" i="3"/>
  <c r="T185" i="3" s="1"/>
  <c r="U185" i="3" s="1"/>
  <c r="P185" i="3"/>
  <c r="G185" i="3"/>
  <c r="I185" i="3" s="1"/>
  <c r="J185" i="3" s="1"/>
  <c r="E185" i="3"/>
  <c r="AN184" i="3"/>
  <c r="AQ184" i="3" s="1"/>
  <c r="AR184" i="3" s="1"/>
  <c r="AL184" i="3"/>
  <c r="AC184" i="3"/>
  <c r="AE184" i="3" s="1"/>
  <c r="AF184" i="3" s="1"/>
  <c r="AA184" i="3"/>
  <c r="R184" i="3"/>
  <c r="T184" i="3" s="1"/>
  <c r="U184" i="3" s="1"/>
  <c r="P184" i="3"/>
  <c r="G184" i="3"/>
  <c r="I184" i="3" s="1"/>
  <c r="J184" i="3" s="1"/>
  <c r="E184" i="3"/>
  <c r="AL181" i="3"/>
  <c r="AA181" i="3"/>
  <c r="P181" i="3"/>
  <c r="E181" i="3"/>
  <c r="AL180" i="3"/>
  <c r="AA180" i="3"/>
  <c r="P180" i="3"/>
  <c r="E180" i="3"/>
  <c r="AL179" i="3"/>
  <c r="AA179" i="3"/>
  <c r="P179" i="3"/>
  <c r="E179" i="3"/>
  <c r="AL178" i="3"/>
  <c r="AA178" i="3"/>
  <c r="P178" i="3"/>
  <c r="E178" i="3"/>
  <c r="AL177" i="3"/>
  <c r="AA177" i="3"/>
  <c r="P177" i="3"/>
  <c r="E177" i="3"/>
  <c r="AL176" i="3"/>
  <c r="AA176" i="3"/>
  <c r="P176" i="3"/>
  <c r="E176" i="3"/>
  <c r="AL175" i="3"/>
  <c r="AA175" i="3"/>
  <c r="P175" i="3"/>
  <c r="E175" i="3"/>
  <c r="AL174" i="3"/>
  <c r="AA174" i="3"/>
  <c r="P174" i="3"/>
  <c r="E174" i="3"/>
  <c r="AL173" i="3"/>
  <c r="AA173" i="3"/>
  <c r="P173" i="3"/>
  <c r="E173" i="3"/>
  <c r="AL172" i="3"/>
  <c r="AA172" i="3"/>
  <c r="P172" i="3"/>
  <c r="E172" i="3"/>
  <c r="AL171" i="3"/>
  <c r="AA171" i="3"/>
  <c r="P171" i="3"/>
  <c r="E171" i="3"/>
  <c r="AL170" i="3"/>
  <c r="AA170" i="3"/>
  <c r="P170" i="3"/>
  <c r="E170" i="3"/>
  <c r="AL169" i="3"/>
  <c r="AA169" i="3"/>
  <c r="P169" i="3"/>
  <c r="E169" i="3"/>
  <c r="AL168" i="3"/>
  <c r="AA168" i="3"/>
  <c r="P168" i="3"/>
  <c r="E168" i="3"/>
  <c r="AL167" i="3"/>
  <c r="AA167" i="3"/>
  <c r="P167" i="3"/>
  <c r="E167" i="3"/>
  <c r="AL166" i="3"/>
  <c r="AA166" i="3"/>
  <c r="P166" i="3"/>
  <c r="E166" i="3"/>
  <c r="AL165" i="3"/>
  <c r="AA165" i="3"/>
  <c r="P165" i="3"/>
  <c r="E165" i="3"/>
  <c r="AL164" i="3"/>
  <c r="AA164" i="3"/>
  <c r="P164" i="3"/>
  <c r="E164" i="3"/>
  <c r="AL163" i="3"/>
  <c r="AA163" i="3"/>
  <c r="P163" i="3"/>
  <c r="E163" i="3"/>
  <c r="AL162" i="3"/>
  <c r="AA162" i="3"/>
  <c r="P162" i="3"/>
  <c r="E162" i="3"/>
  <c r="AL161" i="3"/>
  <c r="AA161" i="3"/>
  <c r="P161" i="3"/>
  <c r="E161" i="3"/>
  <c r="AL160" i="3"/>
  <c r="AA160" i="3"/>
  <c r="P160" i="3"/>
  <c r="E160" i="3"/>
  <c r="AL159" i="3"/>
  <c r="AA159" i="3"/>
  <c r="P159" i="3"/>
  <c r="E159" i="3"/>
  <c r="AL158" i="3"/>
  <c r="AA158" i="3"/>
  <c r="P158" i="3"/>
  <c r="E158" i="3"/>
  <c r="AL157" i="3"/>
  <c r="AA157" i="3"/>
  <c r="P157" i="3"/>
  <c r="E157" i="3"/>
  <c r="AL156" i="3"/>
  <c r="AA156" i="3"/>
  <c r="P156" i="3"/>
  <c r="E156" i="3"/>
  <c r="AL155" i="3"/>
  <c r="AA155" i="3"/>
  <c r="P155" i="3"/>
  <c r="E155" i="3"/>
  <c r="AL154" i="3"/>
  <c r="AA154" i="3"/>
  <c r="P154" i="3"/>
  <c r="E154" i="3"/>
  <c r="AL153" i="3"/>
  <c r="AA153" i="3"/>
  <c r="P153" i="3"/>
  <c r="E153" i="3"/>
  <c r="AL152" i="3"/>
  <c r="AA152" i="3"/>
  <c r="P152" i="3"/>
  <c r="E152" i="3"/>
  <c r="AN151" i="3"/>
  <c r="AQ151" i="3" s="1"/>
  <c r="AR151" i="3" s="1"/>
  <c r="AM151" i="3"/>
  <c r="AM152" i="3" s="1"/>
  <c r="AM153" i="3" s="1"/>
  <c r="AM154" i="3" s="1"/>
  <c r="AM155" i="3" s="1"/>
  <c r="AM156" i="3" s="1"/>
  <c r="AM157" i="3" s="1"/>
  <c r="AM158" i="3" s="1"/>
  <c r="AM159" i="3" s="1"/>
  <c r="AM160" i="3" s="1"/>
  <c r="AM161" i="3" s="1"/>
  <c r="AL151" i="3"/>
  <c r="AB151" i="3"/>
  <c r="AC151" i="3" s="1"/>
  <c r="AE151" i="3" s="1"/>
  <c r="AF151" i="3" s="1"/>
  <c r="AA151" i="3"/>
  <c r="Q151" i="3"/>
  <c r="Q152" i="3" s="1"/>
  <c r="P151" i="3"/>
  <c r="F151" i="3"/>
  <c r="G151" i="3" s="1"/>
  <c r="I151" i="3" s="1"/>
  <c r="J151" i="3" s="1"/>
  <c r="E151" i="3"/>
  <c r="AN150" i="3"/>
  <c r="AQ150" i="3" s="1"/>
  <c r="AR150" i="3" s="1"/>
  <c r="AL150" i="3"/>
  <c r="AC150" i="3"/>
  <c r="AE150" i="3" s="1"/>
  <c r="AF150" i="3" s="1"/>
  <c r="AA150" i="3"/>
  <c r="R150" i="3"/>
  <c r="T150" i="3" s="1"/>
  <c r="U150" i="3" s="1"/>
  <c r="P150" i="3"/>
  <c r="G150" i="3"/>
  <c r="I150" i="3" s="1"/>
  <c r="J150" i="3" s="1"/>
  <c r="E150" i="3"/>
  <c r="AN149" i="3"/>
  <c r="AQ149" i="3" s="1"/>
  <c r="AR149" i="3" s="1"/>
  <c r="AL149" i="3"/>
  <c r="AC149" i="3"/>
  <c r="AE149" i="3" s="1"/>
  <c r="AF149" i="3" s="1"/>
  <c r="AA149" i="3"/>
  <c r="R149" i="3"/>
  <c r="T149" i="3" s="1"/>
  <c r="U149" i="3" s="1"/>
  <c r="P149" i="3"/>
  <c r="G149" i="3"/>
  <c r="I149" i="3" s="1"/>
  <c r="J149" i="3" s="1"/>
  <c r="E149" i="3"/>
  <c r="AL146" i="3"/>
  <c r="AA146" i="3"/>
  <c r="P146" i="3"/>
  <c r="E146" i="3"/>
  <c r="AL145" i="3"/>
  <c r="AA145" i="3"/>
  <c r="P145" i="3"/>
  <c r="E145" i="3"/>
  <c r="AL144" i="3"/>
  <c r="AA144" i="3"/>
  <c r="P144" i="3"/>
  <c r="E144" i="3"/>
  <c r="AL143" i="3"/>
  <c r="AA143" i="3"/>
  <c r="P143" i="3"/>
  <c r="E143" i="3"/>
  <c r="AL142" i="3"/>
  <c r="AA142" i="3"/>
  <c r="P142" i="3"/>
  <c r="E142" i="3"/>
  <c r="AL141" i="3"/>
  <c r="AA141" i="3"/>
  <c r="P141" i="3"/>
  <c r="E141" i="3"/>
  <c r="AL140" i="3"/>
  <c r="AA140" i="3"/>
  <c r="P140" i="3"/>
  <c r="E140" i="3"/>
  <c r="AL139" i="3"/>
  <c r="AA139" i="3"/>
  <c r="P139" i="3"/>
  <c r="E139" i="3"/>
  <c r="AL138" i="3"/>
  <c r="AA138" i="3"/>
  <c r="P138" i="3"/>
  <c r="E138" i="3"/>
  <c r="AL137" i="3"/>
  <c r="AA137" i="3"/>
  <c r="P137" i="3"/>
  <c r="E137" i="3"/>
  <c r="AL136" i="3"/>
  <c r="AA136" i="3"/>
  <c r="P136" i="3"/>
  <c r="E136" i="3"/>
  <c r="AL135" i="3"/>
  <c r="AA135" i="3"/>
  <c r="P135" i="3"/>
  <c r="E135" i="3"/>
  <c r="AL134" i="3"/>
  <c r="AA134" i="3"/>
  <c r="P134" i="3"/>
  <c r="E134" i="3"/>
  <c r="AL133" i="3"/>
  <c r="AA133" i="3"/>
  <c r="P133" i="3"/>
  <c r="E133" i="3"/>
  <c r="AL132" i="3"/>
  <c r="AA132" i="3"/>
  <c r="P132" i="3"/>
  <c r="E132" i="3"/>
  <c r="AL131" i="3"/>
  <c r="AA131" i="3"/>
  <c r="P131" i="3"/>
  <c r="E131" i="3"/>
  <c r="AL130" i="3"/>
  <c r="AA130" i="3"/>
  <c r="P130" i="3"/>
  <c r="E130" i="3"/>
  <c r="AL129" i="3"/>
  <c r="AA129" i="3"/>
  <c r="P129" i="3"/>
  <c r="E129" i="3"/>
  <c r="AL128" i="3"/>
  <c r="AA128" i="3"/>
  <c r="P128" i="3"/>
  <c r="E128" i="3"/>
  <c r="AL127" i="3"/>
  <c r="AA127" i="3"/>
  <c r="P127" i="3"/>
  <c r="E127" i="3"/>
  <c r="AL126" i="3"/>
  <c r="AA126" i="3"/>
  <c r="P126" i="3"/>
  <c r="E126" i="3"/>
  <c r="AL125" i="3"/>
  <c r="AA125" i="3"/>
  <c r="P125" i="3"/>
  <c r="E125" i="3"/>
  <c r="AL124" i="3"/>
  <c r="AA124" i="3"/>
  <c r="P124" i="3"/>
  <c r="E124" i="3"/>
  <c r="AL123" i="3"/>
  <c r="AA123" i="3"/>
  <c r="P123" i="3"/>
  <c r="E123" i="3"/>
  <c r="AL122" i="3"/>
  <c r="AA122" i="3"/>
  <c r="P122" i="3"/>
  <c r="E122" i="3"/>
  <c r="AL121" i="3"/>
  <c r="AA121" i="3"/>
  <c r="P121" i="3"/>
  <c r="E121" i="3"/>
  <c r="AL120" i="3"/>
  <c r="AA120" i="3"/>
  <c r="P120" i="3"/>
  <c r="E120" i="3"/>
  <c r="AL119" i="3"/>
  <c r="AA119" i="3"/>
  <c r="P119" i="3"/>
  <c r="E119" i="3"/>
  <c r="AL118" i="3"/>
  <c r="AA118" i="3"/>
  <c r="P118" i="3"/>
  <c r="E118" i="3"/>
  <c r="AL117" i="3"/>
  <c r="AA117" i="3"/>
  <c r="P117" i="3"/>
  <c r="E117" i="3"/>
  <c r="AM116" i="3"/>
  <c r="AM117" i="3" s="1"/>
  <c r="AL116" i="3"/>
  <c r="AC116" i="3"/>
  <c r="AE116" i="3" s="1"/>
  <c r="AF116" i="3" s="1"/>
  <c r="AB116" i="3"/>
  <c r="AB117" i="3" s="1"/>
  <c r="AA116" i="3"/>
  <c r="Q116" i="3"/>
  <c r="R116" i="3" s="1"/>
  <c r="T116" i="3" s="1"/>
  <c r="U116" i="3" s="1"/>
  <c r="P116" i="3"/>
  <c r="F116" i="3"/>
  <c r="G116" i="3" s="1"/>
  <c r="I116" i="3" s="1"/>
  <c r="J116" i="3" s="1"/>
  <c r="E116" i="3"/>
  <c r="AN115" i="3"/>
  <c r="AQ115" i="3" s="1"/>
  <c r="AR115" i="3" s="1"/>
  <c r="AL115" i="3"/>
  <c r="AC115" i="3"/>
  <c r="AE115" i="3" s="1"/>
  <c r="AF115" i="3" s="1"/>
  <c r="AA115" i="3"/>
  <c r="R115" i="3"/>
  <c r="T115" i="3" s="1"/>
  <c r="U115" i="3" s="1"/>
  <c r="P115" i="3"/>
  <c r="G115" i="3"/>
  <c r="I115" i="3" s="1"/>
  <c r="J115" i="3" s="1"/>
  <c r="E115" i="3"/>
  <c r="AN114" i="3"/>
  <c r="AQ114" i="3" s="1"/>
  <c r="AR114" i="3" s="1"/>
  <c r="AL114" i="3"/>
  <c r="AC114" i="3"/>
  <c r="AE114" i="3" s="1"/>
  <c r="AF114" i="3" s="1"/>
  <c r="AA114" i="3"/>
  <c r="R114" i="3"/>
  <c r="T114" i="3" s="1"/>
  <c r="U114" i="3" s="1"/>
  <c r="P114" i="3"/>
  <c r="G114" i="3"/>
  <c r="I114" i="3" s="1"/>
  <c r="J114" i="3" s="1"/>
  <c r="E114" i="3"/>
  <c r="AL111" i="3"/>
  <c r="AA111" i="3"/>
  <c r="P111" i="3"/>
  <c r="E111" i="3"/>
  <c r="AL110" i="3"/>
  <c r="AA110" i="3"/>
  <c r="P110" i="3"/>
  <c r="E110" i="3"/>
  <c r="AL109" i="3"/>
  <c r="AA109" i="3"/>
  <c r="P109" i="3"/>
  <c r="E109" i="3"/>
  <c r="AL108" i="3"/>
  <c r="AA108" i="3"/>
  <c r="P108" i="3"/>
  <c r="E108" i="3"/>
  <c r="AL107" i="3"/>
  <c r="AA107" i="3"/>
  <c r="P107" i="3"/>
  <c r="E107" i="3"/>
  <c r="AL106" i="3"/>
  <c r="AA106" i="3"/>
  <c r="P106" i="3"/>
  <c r="E106" i="3"/>
  <c r="AL105" i="3"/>
  <c r="AA105" i="3"/>
  <c r="P105" i="3"/>
  <c r="E105" i="3"/>
  <c r="AL104" i="3"/>
  <c r="AA104" i="3"/>
  <c r="P104" i="3"/>
  <c r="E104" i="3"/>
  <c r="AL103" i="3"/>
  <c r="AA103" i="3"/>
  <c r="P103" i="3"/>
  <c r="E103" i="3"/>
  <c r="AL102" i="3"/>
  <c r="AA102" i="3"/>
  <c r="P102" i="3"/>
  <c r="E102" i="3"/>
  <c r="AL101" i="3"/>
  <c r="AA101" i="3"/>
  <c r="P101" i="3"/>
  <c r="E101" i="3"/>
  <c r="AL100" i="3"/>
  <c r="AA100" i="3"/>
  <c r="P100" i="3"/>
  <c r="E100" i="3"/>
  <c r="AL99" i="3"/>
  <c r="AA99" i="3"/>
  <c r="P99" i="3"/>
  <c r="E99" i="3"/>
  <c r="AL98" i="3"/>
  <c r="AA98" i="3"/>
  <c r="P98" i="3"/>
  <c r="E98" i="3"/>
  <c r="AL97" i="3"/>
  <c r="AA97" i="3"/>
  <c r="P97" i="3"/>
  <c r="E97" i="3"/>
  <c r="AL96" i="3"/>
  <c r="AA96" i="3"/>
  <c r="P96" i="3"/>
  <c r="E96" i="3"/>
  <c r="AL95" i="3"/>
  <c r="AA95" i="3"/>
  <c r="P95" i="3"/>
  <c r="E95" i="3"/>
  <c r="AL94" i="3"/>
  <c r="AA94" i="3"/>
  <c r="P94" i="3"/>
  <c r="E94" i="3"/>
  <c r="AL93" i="3"/>
  <c r="AA93" i="3"/>
  <c r="P93" i="3"/>
  <c r="E93" i="3"/>
  <c r="AL92" i="3"/>
  <c r="AA92" i="3"/>
  <c r="P92" i="3"/>
  <c r="E92" i="3"/>
  <c r="AL91" i="3"/>
  <c r="AA91" i="3"/>
  <c r="P91" i="3"/>
  <c r="E91" i="3"/>
  <c r="AL90" i="3"/>
  <c r="AA90" i="3"/>
  <c r="P90" i="3"/>
  <c r="E90" i="3"/>
  <c r="AL89" i="3"/>
  <c r="AA89" i="3"/>
  <c r="P89" i="3"/>
  <c r="E89" i="3"/>
  <c r="AL88" i="3"/>
  <c r="AA88" i="3"/>
  <c r="P88" i="3"/>
  <c r="E88" i="3"/>
  <c r="AL87" i="3"/>
  <c r="AA87" i="3"/>
  <c r="P87" i="3"/>
  <c r="E87" i="3"/>
  <c r="AL86" i="3"/>
  <c r="AA86" i="3"/>
  <c r="P86" i="3"/>
  <c r="E86" i="3"/>
  <c r="AL85" i="3"/>
  <c r="AA85" i="3"/>
  <c r="P85" i="3"/>
  <c r="E85" i="3"/>
  <c r="AL84" i="3"/>
  <c r="AA84" i="3"/>
  <c r="P84" i="3"/>
  <c r="E84" i="3"/>
  <c r="AL83" i="3"/>
  <c r="AA83" i="3"/>
  <c r="P83" i="3"/>
  <c r="E83" i="3"/>
  <c r="AL82" i="3"/>
  <c r="AA82" i="3"/>
  <c r="P82" i="3"/>
  <c r="E82" i="3"/>
  <c r="AM81" i="3"/>
  <c r="AN81" i="3" s="1"/>
  <c r="AQ81" i="3" s="1"/>
  <c r="AR81" i="3" s="1"/>
  <c r="AL81" i="3"/>
  <c r="AB81" i="3"/>
  <c r="AB82" i="3" s="1"/>
  <c r="AA81" i="3"/>
  <c r="Q81" i="3"/>
  <c r="Q82" i="3" s="1"/>
  <c r="P81" i="3"/>
  <c r="G81" i="3"/>
  <c r="I81" i="3" s="1"/>
  <c r="J81" i="3" s="1"/>
  <c r="F81" i="3"/>
  <c r="F82" i="3" s="1"/>
  <c r="E81" i="3"/>
  <c r="AN80" i="3"/>
  <c r="AQ80" i="3" s="1"/>
  <c r="AR80" i="3" s="1"/>
  <c r="AL80" i="3"/>
  <c r="AE80" i="3"/>
  <c r="AF80" i="3" s="1"/>
  <c r="AC80" i="3"/>
  <c r="AA80" i="3"/>
  <c r="R80" i="3"/>
  <c r="T80" i="3" s="1"/>
  <c r="U80" i="3" s="1"/>
  <c r="P80" i="3"/>
  <c r="I80" i="3"/>
  <c r="J80" i="3" s="1"/>
  <c r="G80" i="3"/>
  <c r="E80" i="3"/>
  <c r="AN79" i="3"/>
  <c r="AQ79" i="3" s="1"/>
  <c r="AR79" i="3" s="1"/>
  <c r="AL79" i="3"/>
  <c r="AE79" i="3"/>
  <c r="AF79" i="3" s="1"/>
  <c r="AC79" i="3"/>
  <c r="AA79" i="3"/>
  <c r="R79" i="3"/>
  <c r="T79" i="3" s="1"/>
  <c r="U79" i="3" s="1"/>
  <c r="P79" i="3"/>
  <c r="I79" i="3"/>
  <c r="J79" i="3" s="1"/>
  <c r="G79" i="3"/>
  <c r="E79" i="3"/>
  <c r="AL76" i="3"/>
  <c r="AA76" i="3"/>
  <c r="P76" i="3"/>
  <c r="E76" i="3"/>
  <c r="AL75" i="3"/>
  <c r="AA75" i="3"/>
  <c r="P75" i="3"/>
  <c r="E75" i="3"/>
  <c r="AL74" i="3"/>
  <c r="AA74" i="3"/>
  <c r="P74" i="3"/>
  <c r="E74" i="3"/>
  <c r="AL73" i="3"/>
  <c r="AA73" i="3"/>
  <c r="P73" i="3"/>
  <c r="E73" i="3"/>
  <c r="AL72" i="3"/>
  <c r="AA72" i="3"/>
  <c r="P72" i="3"/>
  <c r="E72" i="3"/>
  <c r="AL71" i="3"/>
  <c r="AA71" i="3"/>
  <c r="P71" i="3"/>
  <c r="E71" i="3"/>
  <c r="AL70" i="3"/>
  <c r="AA70" i="3"/>
  <c r="P70" i="3"/>
  <c r="E70" i="3"/>
  <c r="AL69" i="3"/>
  <c r="AA69" i="3"/>
  <c r="P69" i="3"/>
  <c r="E69" i="3"/>
  <c r="AL68" i="3"/>
  <c r="AA68" i="3"/>
  <c r="P68" i="3"/>
  <c r="E68" i="3"/>
  <c r="AL67" i="3"/>
  <c r="AA67" i="3"/>
  <c r="P67" i="3"/>
  <c r="E67" i="3"/>
  <c r="AL66" i="3"/>
  <c r="AA66" i="3"/>
  <c r="P66" i="3"/>
  <c r="E66" i="3"/>
  <c r="AL65" i="3"/>
  <c r="AA65" i="3"/>
  <c r="P65" i="3"/>
  <c r="E65" i="3"/>
  <c r="AL64" i="3"/>
  <c r="AA64" i="3"/>
  <c r="P64" i="3"/>
  <c r="E64" i="3"/>
  <c r="AL63" i="3"/>
  <c r="AA63" i="3"/>
  <c r="P63" i="3"/>
  <c r="E63" i="3"/>
  <c r="AL62" i="3"/>
  <c r="AA62" i="3"/>
  <c r="P62" i="3"/>
  <c r="E62" i="3"/>
  <c r="AL61" i="3"/>
  <c r="AA61" i="3"/>
  <c r="P61" i="3"/>
  <c r="E61" i="3"/>
  <c r="AL60" i="3"/>
  <c r="AA60" i="3"/>
  <c r="P60" i="3"/>
  <c r="E60" i="3"/>
  <c r="AL59" i="3"/>
  <c r="AA59" i="3"/>
  <c r="P59" i="3"/>
  <c r="E59" i="3"/>
  <c r="AL58" i="3"/>
  <c r="AC58" i="3"/>
  <c r="AE58" i="3" s="1"/>
  <c r="AF58" i="3" s="1"/>
  <c r="AA58" i="3"/>
  <c r="P58" i="3"/>
  <c r="E58" i="3"/>
  <c r="AL57" i="3"/>
  <c r="AA57" i="3"/>
  <c r="P57" i="3"/>
  <c r="E57" i="3"/>
  <c r="AM56" i="3"/>
  <c r="AM57" i="3" s="1"/>
  <c r="AL56" i="3"/>
  <c r="AC56" i="3"/>
  <c r="AE56" i="3" s="1"/>
  <c r="AF56" i="3" s="1"/>
  <c r="AB56" i="3"/>
  <c r="AB57" i="3" s="1"/>
  <c r="AB58" i="3" s="1"/>
  <c r="AB59" i="3" s="1"/>
  <c r="AB60" i="3" s="1"/>
  <c r="AB61" i="3" s="1"/>
  <c r="AA56" i="3"/>
  <c r="R56" i="3"/>
  <c r="T56" i="3" s="1"/>
  <c r="U56" i="3" s="1"/>
  <c r="Q56" i="3"/>
  <c r="Q57" i="3" s="1"/>
  <c r="P56" i="3"/>
  <c r="F56" i="3"/>
  <c r="G56" i="3" s="1"/>
  <c r="I56" i="3" s="1"/>
  <c r="J56" i="3" s="1"/>
  <c r="E56" i="3"/>
  <c r="AN55" i="3"/>
  <c r="AQ55" i="3" s="1"/>
  <c r="AR55" i="3" s="1"/>
  <c r="AL55" i="3"/>
  <c r="AF55" i="3"/>
  <c r="AC55" i="3"/>
  <c r="AE55" i="3" s="1"/>
  <c r="AA55" i="3"/>
  <c r="R55" i="3"/>
  <c r="T55" i="3" s="1"/>
  <c r="U55" i="3" s="1"/>
  <c r="P55" i="3"/>
  <c r="G55" i="3"/>
  <c r="I55" i="3" s="1"/>
  <c r="J55" i="3" s="1"/>
  <c r="E55" i="3"/>
  <c r="AN54" i="3"/>
  <c r="AQ54" i="3" s="1"/>
  <c r="AR54" i="3" s="1"/>
  <c r="AL54" i="3"/>
  <c r="AF54" i="3"/>
  <c r="AC54" i="3"/>
  <c r="AE54" i="3" s="1"/>
  <c r="AA54" i="3"/>
  <c r="R54" i="3"/>
  <c r="T54" i="3" s="1"/>
  <c r="U54" i="3" s="1"/>
  <c r="P54" i="3"/>
  <c r="G54" i="3"/>
  <c r="I54" i="3" s="1"/>
  <c r="J54" i="3" s="1"/>
  <c r="E54" i="3"/>
  <c r="AL51" i="3"/>
  <c r="AA51" i="3"/>
  <c r="P51" i="3"/>
  <c r="E51" i="3"/>
  <c r="AL50" i="3"/>
  <c r="AA50" i="3"/>
  <c r="P50" i="3"/>
  <c r="E50" i="3"/>
  <c r="AL49" i="3"/>
  <c r="AA49" i="3"/>
  <c r="P49" i="3"/>
  <c r="E49" i="3"/>
  <c r="AL48" i="3"/>
  <c r="AA48" i="3"/>
  <c r="P48" i="3"/>
  <c r="E48" i="3"/>
  <c r="AL47" i="3"/>
  <c r="AA47" i="3"/>
  <c r="P47" i="3"/>
  <c r="E47" i="3"/>
  <c r="AL46" i="3"/>
  <c r="AA46" i="3"/>
  <c r="P46" i="3"/>
  <c r="E46" i="3"/>
  <c r="AL45" i="3"/>
  <c r="AA45" i="3"/>
  <c r="P45" i="3"/>
  <c r="E45" i="3"/>
  <c r="AL44" i="3"/>
  <c r="AA44" i="3"/>
  <c r="P44" i="3"/>
  <c r="E44" i="3"/>
  <c r="AL43" i="3"/>
  <c r="AA43" i="3"/>
  <c r="P43" i="3"/>
  <c r="E43" i="3"/>
  <c r="AL42" i="3"/>
  <c r="AA42" i="3"/>
  <c r="P42" i="3"/>
  <c r="E42" i="3"/>
  <c r="AL41" i="3"/>
  <c r="AA41" i="3"/>
  <c r="P41" i="3"/>
  <c r="E41" i="3"/>
  <c r="AL40" i="3"/>
  <c r="AA40" i="3"/>
  <c r="P40" i="3"/>
  <c r="E40" i="3"/>
  <c r="AL39" i="3"/>
  <c r="AA39" i="3"/>
  <c r="P39" i="3"/>
  <c r="E39" i="3"/>
  <c r="AL38" i="3"/>
  <c r="AA38" i="3"/>
  <c r="P38" i="3"/>
  <c r="E38" i="3"/>
  <c r="AL37" i="3"/>
  <c r="AA37" i="3"/>
  <c r="P37" i="3"/>
  <c r="E37" i="3"/>
  <c r="AL36" i="3"/>
  <c r="AA36" i="3"/>
  <c r="P36" i="3"/>
  <c r="E36" i="3"/>
  <c r="AL35" i="3"/>
  <c r="AA35" i="3"/>
  <c r="P35" i="3"/>
  <c r="E35" i="3"/>
  <c r="AL34" i="3"/>
  <c r="AA34" i="3"/>
  <c r="P34" i="3"/>
  <c r="E34" i="3"/>
  <c r="AL33" i="3"/>
  <c r="AA33" i="3"/>
  <c r="P33" i="3"/>
  <c r="E33" i="3"/>
  <c r="AL32" i="3"/>
  <c r="AA32" i="3"/>
  <c r="P32" i="3"/>
  <c r="E32" i="3"/>
  <c r="AM31" i="3"/>
  <c r="AN31" i="3" s="1"/>
  <c r="AQ31" i="3" s="1"/>
  <c r="AR31" i="3" s="1"/>
  <c r="AL31" i="3"/>
  <c r="AC31" i="3"/>
  <c r="AE31" i="3" s="1"/>
  <c r="AF31" i="3" s="1"/>
  <c r="AB31" i="3"/>
  <c r="AB32" i="3" s="1"/>
  <c r="AA31" i="3"/>
  <c r="Q31" i="3"/>
  <c r="Q32" i="3" s="1"/>
  <c r="P31" i="3"/>
  <c r="F31" i="3"/>
  <c r="F32" i="3" s="1"/>
  <c r="E31" i="3"/>
  <c r="AQ30" i="3"/>
  <c r="AR30" i="3" s="1"/>
  <c r="AN30" i="3"/>
  <c r="AL30" i="3"/>
  <c r="AC30" i="3"/>
  <c r="AE30" i="3" s="1"/>
  <c r="AF30" i="3" s="1"/>
  <c r="AA30" i="3"/>
  <c r="T30" i="3"/>
  <c r="U30" i="3" s="1"/>
  <c r="R30" i="3"/>
  <c r="P30" i="3"/>
  <c r="G30" i="3"/>
  <c r="I30" i="3" s="1"/>
  <c r="J30" i="3" s="1"/>
  <c r="E30" i="3"/>
  <c r="AQ29" i="3"/>
  <c r="AR29" i="3" s="1"/>
  <c r="AN29" i="3"/>
  <c r="AL29" i="3"/>
  <c r="AC29" i="3"/>
  <c r="AE29" i="3" s="1"/>
  <c r="AF29" i="3" s="1"/>
  <c r="AA29" i="3"/>
  <c r="T29" i="3"/>
  <c r="U29" i="3" s="1"/>
  <c r="R29" i="3"/>
  <c r="P29" i="3"/>
  <c r="G29" i="3"/>
  <c r="I29" i="3" s="1"/>
  <c r="J29" i="3" s="1"/>
  <c r="E29" i="3"/>
  <c r="AL27" i="3"/>
  <c r="AA27" i="3"/>
  <c r="P27" i="3"/>
  <c r="E27" i="3"/>
  <c r="AL26" i="3"/>
  <c r="AA26" i="3"/>
  <c r="P26" i="3"/>
  <c r="E26" i="3"/>
  <c r="AL25" i="3"/>
  <c r="AA25" i="3"/>
  <c r="P25" i="3"/>
  <c r="E25" i="3"/>
  <c r="AL24" i="3"/>
  <c r="AA24" i="3"/>
  <c r="P24" i="3"/>
  <c r="E24" i="3"/>
  <c r="AL23" i="3"/>
  <c r="AA23" i="3"/>
  <c r="P23" i="3"/>
  <c r="E23" i="3"/>
  <c r="AL22" i="3"/>
  <c r="AA22" i="3"/>
  <c r="P22" i="3"/>
  <c r="E22" i="3"/>
  <c r="AL21" i="3"/>
  <c r="AA21" i="3"/>
  <c r="P21" i="3"/>
  <c r="E21" i="3"/>
  <c r="AL20" i="3"/>
  <c r="AA20" i="3"/>
  <c r="P20" i="3"/>
  <c r="E20" i="3"/>
  <c r="AL19" i="3"/>
  <c r="AA19" i="3"/>
  <c r="P19" i="3"/>
  <c r="E19" i="3"/>
  <c r="AL18" i="3"/>
  <c r="AA18" i="3"/>
  <c r="P18" i="3"/>
  <c r="E18" i="3"/>
  <c r="AL17" i="3"/>
  <c r="AA17" i="3"/>
  <c r="P17" i="3"/>
  <c r="E17" i="3"/>
  <c r="AL16" i="3"/>
  <c r="AA16" i="3"/>
  <c r="P16" i="3"/>
  <c r="E16" i="3"/>
  <c r="AL15" i="3"/>
  <c r="AA15" i="3"/>
  <c r="P15" i="3"/>
  <c r="E15" i="3"/>
  <c r="AL14" i="3"/>
  <c r="AA14" i="3"/>
  <c r="P14" i="3"/>
  <c r="E14" i="3"/>
  <c r="AL13" i="3"/>
  <c r="AA13" i="3"/>
  <c r="P13" i="3"/>
  <c r="E13" i="3"/>
  <c r="AL12" i="3"/>
  <c r="AA12" i="3"/>
  <c r="P12" i="3"/>
  <c r="E12" i="3"/>
  <c r="AL11" i="3"/>
  <c r="AA11" i="3"/>
  <c r="P11" i="3"/>
  <c r="E11" i="3"/>
  <c r="AL10" i="3"/>
  <c r="AA10" i="3"/>
  <c r="P10" i="3"/>
  <c r="E10" i="3"/>
  <c r="AL9" i="3"/>
  <c r="AA9" i="3"/>
  <c r="P9" i="3"/>
  <c r="E9" i="3"/>
  <c r="AL8" i="3"/>
  <c r="AA8" i="3"/>
  <c r="P8" i="3"/>
  <c r="E8" i="3"/>
  <c r="AM7" i="3"/>
  <c r="AN7" i="3" s="1"/>
  <c r="AQ7" i="3" s="1"/>
  <c r="AR7" i="3" s="1"/>
  <c r="AL7" i="3"/>
  <c r="AC7" i="3"/>
  <c r="AE7" i="3" s="1"/>
  <c r="AF7" i="3" s="1"/>
  <c r="AB7" i="3"/>
  <c r="AB8" i="3" s="1"/>
  <c r="AA7" i="3"/>
  <c r="Q7" i="3"/>
  <c r="Q8" i="3" s="1"/>
  <c r="P7" i="3"/>
  <c r="F7" i="3"/>
  <c r="F8" i="3" s="1"/>
  <c r="E7" i="3"/>
  <c r="AQ6" i="3"/>
  <c r="AR6" i="3" s="1"/>
  <c r="AN6" i="3"/>
  <c r="AL6" i="3"/>
  <c r="AC6" i="3"/>
  <c r="AE6" i="3" s="1"/>
  <c r="AF6" i="3" s="1"/>
  <c r="AA6" i="3"/>
  <c r="T6" i="3"/>
  <c r="U6" i="3" s="1"/>
  <c r="R6" i="3"/>
  <c r="P6" i="3"/>
  <c r="G6" i="3"/>
  <c r="I6" i="3" s="1"/>
  <c r="J6" i="3" s="1"/>
  <c r="E6" i="3"/>
  <c r="AQ5" i="3"/>
  <c r="AR5" i="3" s="1"/>
  <c r="AN5" i="3"/>
  <c r="AL5" i="3"/>
  <c r="AC5" i="3"/>
  <c r="AE5" i="3" s="1"/>
  <c r="AF5" i="3" s="1"/>
  <c r="AA5" i="3"/>
  <c r="T5" i="3"/>
  <c r="U5" i="3" s="1"/>
  <c r="R5" i="3"/>
  <c r="P5" i="3"/>
  <c r="G5" i="3"/>
  <c r="I5" i="3" s="1"/>
  <c r="J5" i="3" s="1"/>
  <c r="E5" i="3"/>
  <c r="AL425" i="2"/>
  <c r="AA425" i="2"/>
  <c r="P425" i="2"/>
  <c r="E425" i="2"/>
  <c r="AL424" i="2"/>
  <c r="AA424" i="2"/>
  <c r="P424" i="2"/>
  <c r="E424" i="2"/>
  <c r="AL423" i="2"/>
  <c r="AA423" i="2"/>
  <c r="P423" i="2"/>
  <c r="E423" i="2"/>
  <c r="AL422" i="2"/>
  <c r="AA422" i="2"/>
  <c r="P422" i="2"/>
  <c r="E422" i="2"/>
  <c r="AL421" i="2"/>
  <c r="AA421" i="2"/>
  <c r="P421" i="2"/>
  <c r="E421" i="2"/>
  <c r="AL420" i="2"/>
  <c r="AA420" i="2"/>
  <c r="P420" i="2"/>
  <c r="E420" i="2"/>
  <c r="AL419" i="2"/>
  <c r="AA419" i="2"/>
  <c r="P419" i="2"/>
  <c r="E419" i="2"/>
  <c r="AL418" i="2"/>
  <c r="AA418" i="2"/>
  <c r="P418" i="2"/>
  <c r="E418" i="2"/>
  <c r="AL417" i="2"/>
  <c r="AA417" i="2"/>
  <c r="P417" i="2"/>
  <c r="E417" i="2"/>
  <c r="AL416" i="2"/>
  <c r="AA416" i="2"/>
  <c r="P416" i="2"/>
  <c r="E416" i="2"/>
  <c r="AL415" i="2"/>
  <c r="AA415" i="2"/>
  <c r="P415" i="2"/>
  <c r="E415" i="2"/>
  <c r="AL414" i="2"/>
  <c r="AA414" i="2"/>
  <c r="P414" i="2"/>
  <c r="E414" i="2"/>
  <c r="AL413" i="2"/>
  <c r="AA413" i="2"/>
  <c r="P413" i="2"/>
  <c r="E413" i="2"/>
  <c r="AL412" i="2"/>
  <c r="AA412" i="2"/>
  <c r="P412" i="2"/>
  <c r="E412" i="2"/>
  <c r="AL411" i="2"/>
  <c r="AA411" i="2"/>
  <c r="P411" i="2"/>
  <c r="E411" i="2"/>
  <c r="AL410" i="2"/>
  <c r="AA410" i="2"/>
  <c r="P410" i="2"/>
  <c r="E410" i="2"/>
  <c r="AL409" i="2"/>
  <c r="AA409" i="2"/>
  <c r="P409" i="2"/>
  <c r="E409" i="2"/>
  <c r="AL408" i="2"/>
  <c r="AA408" i="2"/>
  <c r="P408" i="2"/>
  <c r="E408" i="2"/>
  <c r="AL407" i="2"/>
  <c r="AA407" i="2"/>
  <c r="P407" i="2"/>
  <c r="E407" i="2"/>
  <c r="AL406" i="2"/>
  <c r="AA406" i="2"/>
  <c r="P406" i="2"/>
  <c r="E406" i="2"/>
  <c r="AL405" i="2"/>
  <c r="AA405" i="2"/>
  <c r="P405" i="2"/>
  <c r="E405" i="2"/>
  <c r="AL404" i="2"/>
  <c r="AA404" i="2"/>
  <c r="P404" i="2"/>
  <c r="E404" i="2"/>
  <c r="AL403" i="2"/>
  <c r="AA403" i="2"/>
  <c r="P403" i="2"/>
  <c r="E403" i="2"/>
  <c r="AL402" i="2"/>
  <c r="AA402" i="2"/>
  <c r="P402" i="2"/>
  <c r="E402" i="2"/>
  <c r="AL401" i="2"/>
  <c r="AA401" i="2"/>
  <c r="P401" i="2"/>
  <c r="E401" i="2"/>
  <c r="AL400" i="2"/>
  <c r="AA400" i="2"/>
  <c r="P400" i="2"/>
  <c r="E400" i="2"/>
  <c r="AL399" i="2"/>
  <c r="AA399" i="2"/>
  <c r="P399" i="2"/>
  <c r="E399" i="2"/>
  <c r="AL398" i="2"/>
  <c r="AA398" i="2"/>
  <c r="P398" i="2"/>
  <c r="E398" i="2"/>
  <c r="AL397" i="2"/>
  <c r="AA397" i="2"/>
  <c r="P397" i="2"/>
  <c r="E397" i="2"/>
  <c r="AL396" i="2"/>
  <c r="AA396" i="2"/>
  <c r="P396" i="2"/>
  <c r="E396" i="2"/>
  <c r="AN395" i="2"/>
  <c r="AQ395" i="2" s="1"/>
  <c r="AR395" i="2" s="1"/>
  <c r="AM395" i="2"/>
  <c r="AM396" i="2" s="1"/>
  <c r="AL395" i="2"/>
  <c r="AC395" i="2"/>
  <c r="AE395" i="2" s="1"/>
  <c r="AF395" i="2" s="1"/>
  <c r="AB395" i="2"/>
  <c r="AB396" i="2" s="1"/>
  <c r="AA395" i="2"/>
  <c r="Q395" i="2"/>
  <c r="Q396" i="2" s="1"/>
  <c r="P395" i="2"/>
  <c r="F395" i="2"/>
  <c r="G395" i="2" s="1"/>
  <c r="I395" i="2" s="1"/>
  <c r="J395" i="2" s="1"/>
  <c r="E395" i="2"/>
  <c r="AN394" i="2"/>
  <c r="AQ394" i="2" s="1"/>
  <c r="AR394" i="2" s="1"/>
  <c r="AL394" i="2"/>
  <c r="AC394" i="2"/>
  <c r="AE394" i="2" s="1"/>
  <c r="AF394" i="2" s="1"/>
  <c r="AA394" i="2"/>
  <c r="R394" i="2"/>
  <c r="T394" i="2" s="1"/>
  <c r="U394" i="2" s="1"/>
  <c r="P394" i="2"/>
  <c r="G394" i="2"/>
  <c r="I394" i="2" s="1"/>
  <c r="J394" i="2" s="1"/>
  <c r="E394" i="2"/>
  <c r="AN393" i="2"/>
  <c r="AQ393" i="2" s="1"/>
  <c r="AR393" i="2" s="1"/>
  <c r="AL393" i="2"/>
  <c r="AC393" i="2"/>
  <c r="AE393" i="2" s="1"/>
  <c r="AF393" i="2" s="1"/>
  <c r="AA393" i="2"/>
  <c r="R393" i="2"/>
  <c r="T393" i="2" s="1"/>
  <c r="U393" i="2" s="1"/>
  <c r="P393" i="2"/>
  <c r="G393" i="2"/>
  <c r="I393" i="2" s="1"/>
  <c r="J393" i="2" s="1"/>
  <c r="E393" i="2"/>
  <c r="AE392" i="2"/>
  <c r="AL391" i="2"/>
  <c r="AA391" i="2"/>
  <c r="P391" i="2"/>
  <c r="E391" i="2"/>
  <c r="AL390" i="2"/>
  <c r="AA390" i="2"/>
  <c r="P390" i="2"/>
  <c r="E390" i="2"/>
  <c r="AL389" i="2"/>
  <c r="AA389" i="2"/>
  <c r="P389" i="2"/>
  <c r="E389" i="2"/>
  <c r="AL388" i="2"/>
  <c r="AA388" i="2"/>
  <c r="P388" i="2"/>
  <c r="E388" i="2"/>
  <c r="AL387" i="2"/>
  <c r="AA387" i="2"/>
  <c r="P387" i="2"/>
  <c r="E387" i="2"/>
  <c r="AL386" i="2"/>
  <c r="AA386" i="2"/>
  <c r="P386" i="2"/>
  <c r="E386" i="2"/>
  <c r="AL385" i="2"/>
  <c r="AA385" i="2"/>
  <c r="P385" i="2"/>
  <c r="E385" i="2"/>
  <c r="AL384" i="2"/>
  <c r="AA384" i="2"/>
  <c r="P384" i="2"/>
  <c r="E384" i="2"/>
  <c r="AL383" i="2"/>
  <c r="AA383" i="2"/>
  <c r="P383" i="2"/>
  <c r="E383" i="2"/>
  <c r="AL382" i="2"/>
  <c r="AA382" i="2"/>
  <c r="P382" i="2"/>
  <c r="E382" i="2"/>
  <c r="AL381" i="2"/>
  <c r="AA381" i="2"/>
  <c r="P381" i="2"/>
  <c r="E381" i="2"/>
  <c r="AL380" i="2"/>
  <c r="AA380" i="2"/>
  <c r="P380" i="2"/>
  <c r="E380" i="2"/>
  <c r="AL379" i="2"/>
  <c r="AA379" i="2"/>
  <c r="P379" i="2"/>
  <c r="E379" i="2"/>
  <c r="AL378" i="2"/>
  <c r="AA378" i="2"/>
  <c r="P378" i="2"/>
  <c r="E378" i="2"/>
  <c r="AL377" i="2"/>
  <c r="AA377" i="2"/>
  <c r="P377" i="2"/>
  <c r="E377" i="2"/>
  <c r="AL376" i="2"/>
  <c r="AA376" i="2"/>
  <c r="P376" i="2"/>
  <c r="E376" i="2"/>
  <c r="AL375" i="2"/>
  <c r="AA375" i="2"/>
  <c r="P375" i="2"/>
  <c r="E375" i="2"/>
  <c r="AL374" i="2"/>
  <c r="AA374" i="2"/>
  <c r="P374" i="2"/>
  <c r="E374" i="2"/>
  <c r="AL373" i="2"/>
  <c r="AA373" i="2"/>
  <c r="P373" i="2"/>
  <c r="E373" i="2"/>
  <c r="AL372" i="2"/>
  <c r="AA372" i="2"/>
  <c r="P372" i="2"/>
  <c r="E372" i="2"/>
  <c r="AL371" i="2"/>
  <c r="AA371" i="2"/>
  <c r="P371" i="2"/>
  <c r="E371" i="2"/>
  <c r="AL370" i="2"/>
  <c r="AA370" i="2"/>
  <c r="P370" i="2"/>
  <c r="E370" i="2"/>
  <c r="AL369" i="2"/>
  <c r="AA369" i="2"/>
  <c r="P369" i="2"/>
  <c r="E369" i="2"/>
  <c r="AL368" i="2"/>
  <c r="AA368" i="2"/>
  <c r="P368" i="2"/>
  <c r="E368" i="2"/>
  <c r="AL367" i="2"/>
  <c r="AA367" i="2"/>
  <c r="P367" i="2"/>
  <c r="E367" i="2"/>
  <c r="AL366" i="2"/>
  <c r="AA366" i="2"/>
  <c r="P366" i="2"/>
  <c r="E366" i="2"/>
  <c r="AL365" i="2"/>
  <c r="AA365" i="2"/>
  <c r="P365" i="2"/>
  <c r="E365" i="2"/>
  <c r="AL364" i="2"/>
  <c r="AA364" i="2"/>
  <c r="P364" i="2"/>
  <c r="E364" i="2"/>
  <c r="AL363" i="2"/>
  <c r="AA363" i="2"/>
  <c r="P363" i="2"/>
  <c r="E363" i="2"/>
  <c r="AL362" i="2"/>
  <c r="AA362" i="2"/>
  <c r="P362" i="2"/>
  <c r="E362" i="2"/>
  <c r="AN361" i="2"/>
  <c r="AQ361" i="2" s="1"/>
  <c r="AR361" i="2" s="1"/>
  <c r="AM361" i="2"/>
  <c r="AM362" i="2" s="1"/>
  <c r="AL361" i="2"/>
  <c r="AB361" i="2"/>
  <c r="AB362" i="2" s="1"/>
  <c r="AA361" i="2"/>
  <c r="Q361" i="2"/>
  <c r="Q362" i="2" s="1"/>
  <c r="P361" i="2"/>
  <c r="F361" i="2"/>
  <c r="G361" i="2" s="1"/>
  <c r="I361" i="2" s="1"/>
  <c r="J361" i="2" s="1"/>
  <c r="E361" i="2"/>
  <c r="AN360" i="2"/>
  <c r="AQ360" i="2" s="1"/>
  <c r="AR360" i="2" s="1"/>
  <c r="AL360" i="2"/>
  <c r="AC360" i="2"/>
  <c r="AE360" i="2" s="1"/>
  <c r="AF360" i="2" s="1"/>
  <c r="AA360" i="2"/>
  <c r="R360" i="2"/>
  <c r="T360" i="2" s="1"/>
  <c r="U360" i="2" s="1"/>
  <c r="P360" i="2"/>
  <c r="G360" i="2"/>
  <c r="I360" i="2" s="1"/>
  <c r="J360" i="2" s="1"/>
  <c r="E360" i="2"/>
  <c r="AN359" i="2"/>
  <c r="AQ359" i="2" s="1"/>
  <c r="AR359" i="2" s="1"/>
  <c r="AL359" i="2"/>
  <c r="AC359" i="2"/>
  <c r="AE359" i="2" s="1"/>
  <c r="AF359" i="2" s="1"/>
  <c r="AA359" i="2"/>
  <c r="R359" i="2"/>
  <c r="T359" i="2" s="1"/>
  <c r="U359" i="2" s="1"/>
  <c r="P359" i="2"/>
  <c r="G359" i="2"/>
  <c r="I359" i="2" s="1"/>
  <c r="J359" i="2" s="1"/>
  <c r="E359" i="2"/>
  <c r="AL356" i="2"/>
  <c r="AA356" i="2"/>
  <c r="P356" i="2"/>
  <c r="E356" i="2"/>
  <c r="AL355" i="2"/>
  <c r="AA355" i="2"/>
  <c r="P355" i="2"/>
  <c r="E355" i="2"/>
  <c r="AL354" i="2"/>
  <c r="AA354" i="2"/>
  <c r="P354" i="2"/>
  <c r="E354" i="2"/>
  <c r="AL353" i="2"/>
  <c r="AA353" i="2"/>
  <c r="P353" i="2"/>
  <c r="E353" i="2"/>
  <c r="AL352" i="2"/>
  <c r="AA352" i="2"/>
  <c r="P352" i="2"/>
  <c r="E352" i="2"/>
  <c r="AL351" i="2"/>
  <c r="AA351" i="2"/>
  <c r="P351" i="2"/>
  <c r="E351" i="2"/>
  <c r="AL350" i="2"/>
  <c r="AA350" i="2"/>
  <c r="P350" i="2"/>
  <c r="E350" i="2"/>
  <c r="AL349" i="2"/>
  <c r="AA349" i="2"/>
  <c r="P349" i="2"/>
  <c r="E349" i="2"/>
  <c r="AL348" i="2"/>
  <c r="AA348" i="2"/>
  <c r="P348" i="2"/>
  <c r="E348" i="2"/>
  <c r="AL347" i="2"/>
  <c r="AA347" i="2"/>
  <c r="P347" i="2"/>
  <c r="E347" i="2"/>
  <c r="AL346" i="2"/>
  <c r="AA346" i="2"/>
  <c r="P346" i="2"/>
  <c r="E346" i="2"/>
  <c r="AL345" i="2"/>
  <c r="AA345" i="2"/>
  <c r="P345" i="2"/>
  <c r="E345" i="2"/>
  <c r="AL344" i="2"/>
  <c r="AA344" i="2"/>
  <c r="P344" i="2"/>
  <c r="E344" i="2"/>
  <c r="AL343" i="2"/>
  <c r="AA343" i="2"/>
  <c r="P343" i="2"/>
  <c r="E343" i="2"/>
  <c r="AL342" i="2"/>
  <c r="AA342" i="2"/>
  <c r="P342" i="2"/>
  <c r="E342" i="2"/>
  <c r="AL341" i="2"/>
  <c r="AA341" i="2"/>
  <c r="P341" i="2"/>
  <c r="E341" i="2"/>
  <c r="AL340" i="2"/>
  <c r="AA340" i="2"/>
  <c r="P340" i="2"/>
  <c r="E340" i="2"/>
  <c r="AL339" i="2"/>
  <c r="AA339" i="2"/>
  <c r="P339" i="2"/>
  <c r="E339" i="2"/>
  <c r="AL338" i="2"/>
  <c r="AA338" i="2"/>
  <c r="P338" i="2"/>
  <c r="E338" i="2"/>
  <c r="AL337" i="2"/>
  <c r="AA337" i="2"/>
  <c r="P337" i="2"/>
  <c r="E337" i="2"/>
  <c r="AL336" i="2"/>
  <c r="AA336" i="2"/>
  <c r="P336" i="2"/>
  <c r="E336" i="2"/>
  <c r="AL335" i="2"/>
  <c r="AA335" i="2"/>
  <c r="P335" i="2"/>
  <c r="E335" i="2"/>
  <c r="AL334" i="2"/>
  <c r="AA334" i="2"/>
  <c r="P334" i="2"/>
  <c r="E334" i="2"/>
  <c r="AL333" i="2"/>
  <c r="AA333" i="2"/>
  <c r="P333" i="2"/>
  <c r="E333" i="2"/>
  <c r="AL332" i="2"/>
  <c r="AA332" i="2"/>
  <c r="P332" i="2"/>
  <c r="E332" i="2"/>
  <c r="AL331" i="2"/>
  <c r="AA331" i="2"/>
  <c r="P331" i="2"/>
  <c r="E331" i="2"/>
  <c r="AL330" i="2"/>
  <c r="AA330" i="2"/>
  <c r="P330" i="2"/>
  <c r="E330" i="2"/>
  <c r="AL329" i="2"/>
  <c r="AA329" i="2"/>
  <c r="P329" i="2"/>
  <c r="E329" i="2"/>
  <c r="AL328" i="2"/>
  <c r="AA328" i="2"/>
  <c r="P328" i="2"/>
  <c r="E328" i="2"/>
  <c r="AL327" i="2"/>
  <c r="AA327" i="2"/>
  <c r="P327" i="2"/>
  <c r="E327" i="2"/>
  <c r="AM326" i="2"/>
  <c r="AN326" i="2" s="1"/>
  <c r="AQ326" i="2" s="1"/>
  <c r="AR326" i="2" s="1"/>
  <c r="AL326" i="2"/>
  <c r="AC326" i="2"/>
  <c r="AE326" i="2" s="1"/>
  <c r="AF326" i="2" s="1"/>
  <c r="AB326" i="2"/>
  <c r="AB327" i="2" s="1"/>
  <c r="AA326" i="2"/>
  <c r="R326" i="2"/>
  <c r="T326" i="2" s="1"/>
  <c r="U326" i="2" s="1"/>
  <c r="Q326" i="2"/>
  <c r="Q327" i="2" s="1"/>
  <c r="P326" i="2"/>
  <c r="F326" i="2"/>
  <c r="G326" i="2" s="1"/>
  <c r="I326" i="2" s="1"/>
  <c r="J326" i="2" s="1"/>
  <c r="E326" i="2"/>
  <c r="AN325" i="2"/>
  <c r="AQ325" i="2" s="1"/>
  <c r="AR325" i="2" s="1"/>
  <c r="AL325" i="2"/>
  <c r="AC325" i="2"/>
  <c r="AE325" i="2" s="1"/>
  <c r="AF325" i="2" s="1"/>
  <c r="AA325" i="2"/>
  <c r="R325" i="2"/>
  <c r="T325" i="2" s="1"/>
  <c r="U325" i="2" s="1"/>
  <c r="P325" i="2"/>
  <c r="G325" i="2"/>
  <c r="I325" i="2" s="1"/>
  <c r="J325" i="2" s="1"/>
  <c r="E325" i="2"/>
  <c r="AN324" i="2"/>
  <c r="AQ324" i="2" s="1"/>
  <c r="AR324" i="2" s="1"/>
  <c r="AL324" i="2"/>
  <c r="AC324" i="2"/>
  <c r="AE324" i="2" s="1"/>
  <c r="AF324" i="2" s="1"/>
  <c r="AA324" i="2"/>
  <c r="R324" i="2"/>
  <c r="T324" i="2" s="1"/>
  <c r="U324" i="2" s="1"/>
  <c r="P324" i="2"/>
  <c r="G324" i="2"/>
  <c r="I324" i="2" s="1"/>
  <c r="J324" i="2" s="1"/>
  <c r="E324" i="2"/>
  <c r="AL321" i="2"/>
  <c r="AA321" i="2"/>
  <c r="P321" i="2"/>
  <c r="E321" i="2"/>
  <c r="AL320" i="2"/>
  <c r="AA320" i="2"/>
  <c r="P320" i="2"/>
  <c r="E320" i="2"/>
  <c r="AL319" i="2"/>
  <c r="AA319" i="2"/>
  <c r="P319" i="2"/>
  <c r="E319" i="2"/>
  <c r="AL318" i="2"/>
  <c r="AA318" i="2"/>
  <c r="P318" i="2"/>
  <c r="E318" i="2"/>
  <c r="AL317" i="2"/>
  <c r="AA317" i="2"/>
  <c r="P317" i="2"/>
  <c r="E317" i="2"/>
  <c r="AL316" i="2"/>
  <c r="AA316" i="2"/>
  <c r="P316" i="2"/>
  <c r="E316" i="2"/>
  <c r="AL315" i="2"/>
  <c r="AA315" i="2"/>
  <c r="P315" i="2"/>
  <c r="E315" i="2"/>
  <c r="AL314" i="2"/>
  <c r="AA314" i="2"/>
  <c r="P314" i="2"/>
  <c r="E314" i="2"/>
  <c r="AL313" i="2"/>
  <c r="AA313" i="2"/>
  <c r="P313" i="2"/>
  <c r="E313" i="2"/>
  <c r="AL312" i="2"/>
  <c r="AA312" i="2"/>
  <c r="P312" i="2"/>
  <c r="E312" i="2"/>
  <c r="AL311" i="2"/>
  <c r="AA311" i="2"/>
  <c r="P311" i="2"/>
  <c r="E311" i="2"/>
  <c r="AL310" i="2"/>
  <c r="AA310" i="2"/>
  <c r="P310" i="2"/>
  <c r="E310" i="2"/>
  <c r="AL309" i="2"/>
  <c r="AA309" i="2"/>
  <c r="P309" i="2"/>
  <c r="E309" i="2"/>
  <c r="AL308" i="2"/>
  <c r="AA308" i="2"/>
  <c r="P308" i="2"/>
  <c r="E308" i="2"/>
  <c r="AL307" i="2"/>
  <c r="AA307" i="2"/>
  <c r="P307" i="2"/>
  <c r="E307" i="2"/>
  <c r="AL306" i="2"/>
  <c r="AA306" i="2"/>
  <c r="P306" i="2"/>
  <c r="E306" i="2"/>
  <c r="AL305" i="2"/>
  <c r="AA305" i="2"/>
  <c r="P305" i="2"/>
  <c r="E305" i="2"/>
  <c r="AL304" i="2"/>
  <c r="AA304" i="2"/>
  <c r="P304" i="2"/>
  <c r="E304" i="2"/>
  <c r="AL303" i="2"/>
  <c r="AA303" i="2"/>
  <c r="P303" i="2"/>
  <c r="E303" i="2"/>
  <c r="AL302" i="2"/>
  <c r="AA302" i="2"/>
  <c r="P302" i="2"/>
  <c r="E302" i="2"/>
  <c r="AL301" i="2"/>
  <c r="AA301" i="2"/>
  <c r="P301" i="2"/>
  <c r="E301" i="2"/>
  <c r="AL300" i="2"/>
  <c r="AA300" i="2"/>
  <c r="P300" i="2"/>
  <c r="E300" i="2"/>
  <c r="AL299" i="2"/>
  <c r="AA299" i="2"/>
  <c r="P299" i="2"/>
  <c r="E299" i="2"/>
  <c r="AL298" i="2"/>
  <c r="AA298" i="2"/>
  <c r="P298" i="2"/>
  <c r="E298" i="2"/>
  <c r="AL297" i="2"/>
  <c r="AA297" i="2"/>
  <c r="P297" i="2"/>
  <c r="E297" i="2"/>
  <c r="AL296" i="2"/>
  <c r="AA296" i="2"/>
  <c r="P296" i="2"/>
  <c r="E296" i="2"/>
  <c r="AL295" i="2"/>
  <c r="AA295" i="2"/>
  <c r="P295" i="2"/>
  <c r="E295" i="2"/>
  <c r="AL294" i="2"/>
  <c r="AA294" i="2"/>
  <c r="P294" i="2"/>
  <c r="E294" i="2"/>
  <c r="AL293" i="2"/>
  <c r="AA293" i="2"/>
  <c r="P293" i="2"/>
  <c r="E293" i="2"/>
  <c r="AL292" i="2"/>
  <c r="AA292" i="2"/>
  <c r="P292" i="2"/>
  <c r="E292" i="2"/>
  <c r="AM291" i="2"/>
  <c r="AN291" i="2" s="1"/>
  <c r="AQ291" i="2" s="1"/>
  <c r="AR291" i="2" s="1"/>
  <c r="AL291" i="2"/>
  <c r="AB291" i="2"/>
  <c r="AB292" i="2" s="1"/>
  <c r="AA291" i="2"/>
  <c r="Q291" i="2"/>
  <c r="Q292" i="2" s="1"/>
  <c r="P291" i="2"/>
  <c r="F291" i="2"/>
  <c r="G291" i="2" s="1"/>
  <c r="I291" i="2" s="1"/>
  <c r="J291" i="2" s="1"/>
  <c r="E291" i="2"/>
  <c r="AN290" i="2"/>
  <c r="AQ290" i="2" s="1"/>
  <c r="AR290" i="2" s="1"/>
  <c r="AL290" i="2"/>
  <c r="AC290" i="2"/>
  <c r="AE290" i="2" s="1"/>
  <c r="AF290" i="2" s="1"/>
  <c r="AA290" i="2"/>
  <c r="R290" i="2"/>
  <c r="T290" i="2" s="1"/>
  <c r="U290" i="2" s="1"/>
  <c r="P290" i="2"/>
  <c r="G290" i="2"/>
  <c r="I290" i="2" s="1"/>
  <c r="J290" i="2" s="1"/>
  <c r="E290" i="2"/>
  <c r="AN289" i="2"/>
  <c r="AQ289" i="2" s="1"/>
  <c r="AR289" i="2" s="1"/>
  <c r="AL289" i="2"/>
  <c r="AC289" i="2"/>
  <c r="AE289" i="2" s="1"/>
  <c r="AF289" i="2" s="1"/>
  <c r="AA289" i="2"/>
  <c r="R289" i="2"/>
  <c r="T289" i="2" s="1"/>
  <c r="U289" i="2" s="1"/>
  <c r="P289" i="2"/>
  <c r="G289" i="2"/>
  <c r="I289" i="2" s="1"/>
  <c r="J289" i="2" s="1"/>
  <c r="E289" i="2"/>
  <c r="AL286" i="2"/>
  <c r="AA286" i="2"/>
  <c r="P286" i="2"/>
  <c r="E286" i="2"/>
  <c r="AL285" i="2"/>
  <c r="AA285" i="2"/>
  <c r="P285" i="2"/>
  <c r="E285" i="2"/>
  <c r="AL284" i="2"/>
  <c r="AA284" i="2"/>
  <c r="P284" i="2"/>
  <c r="E284" i="2"/>
  <c r="AL283" i="2"/>
  <c r="AA283" i="2"/>
  <c r="P283" i="2"/>
  <c r="E283" i="2"/>
  <c r="AL282" i="2"/>
  <c r="AA282" i="2"/>
  <c r="P282" i="2"/>
  <c r="E282" i="2"/>
  <c r="AL281" i="2"/>
  <c r="AA281" i="2"/>
  <c r="P281" i="2"/>
  <c r="E281" i="2"/>
  <c r="AL280" i="2"/>
  <c r="AA280" i="2"/>
  <c r="P280" i="2"/>
  <c r="E280" i="2"/>
  <c r="AL279" i="2"/>
  <c r="AA279" i="2"/>
  <c r="P279" i="2"/>
  <c r="E279" i="2"/>
  <c r="AL278" i="2"/>
  <c r="AA278" i="2"/>
  <c r="P278" i="2"/>
  <c r="E278" i="2"/>
  <c r="AL277" i="2"/>
  <c r="AA277" i="2"/>
  <c r="P277" i="2"/>
  <c r="E277" i="2"/>
  <c r="AL276" i="2"/>
  <c r="AA276" i="2"/>
  <c r="P276" i="2"/>
  <c r="E276" i="2"/>
  <c r="AL275" i="2"/>
  <c r="AA275" i="2"/>
  <c r="P275" i="2"/>
  <c r="E275" i="2"/>
  <c r="AL274" i="2"/>
  <c r="AA274" i="2"/>
  <c r="P274" i="2"/>
  <c r="E274" i="2"/>
  <c r="AL273" i="2"/>
  <c r="AA273" i="2"/>
  <c r="P273" i="2"/>
  <c r="E273" i="2"/>
  <c r="AL272" i="2"/>
  <c r="AA272" i="2"/>
  <c r="P272" i="2"/>
  <c r="E272" i="2"/>
  <c r="AL271" i="2"/>
  <c r="AA271" i="2"/>
  <c r="P271" i="2"/>
  <c r="E271" i="2"/>
  <c r="AL270" i="2"/>
  <c r="AA270" i="2"/>
  <c r="P270" i="2"/>
  <c r="E270" i="2"/>
  <c r="AL269" i="2"/>
  <c r="AA269" i="2"/>
  <c r="P269" i="2"/>
  <c r="E269" i="2"/>
  <c r="AL268" i="2"/>
  <c r="AA268" i="2"/>
  <c r="P268" i="2"/>
  <c r="E268" i="2"/>
  <c r="AL267" i="2"/>
  <c r="AA267" i="2"/>
  <c r="P267" i="2"/>
  <c r="E267" i="2"/>
  <c r="AL266" i="2"/>
  <c r="AA266" i="2"/>
  <c r="P266" i="2"/>
  <c r="E266" i="2"/>
  <c r="AL265" i="2"/>
  <c r="AA265" i="2"/>
  <c r="P265" i="2"/>
  <c r="E265" i="2"/>
  <c r="AL264" i="2"/>
  <c r="AA264" i="2"/>
  <c r="P264" i="2"/>
  <c r="E264" i="2"/>
  <c r="AL263" i="2"/>
  <c r="AA263" i="2"/>
  <c r="P263" i="2"/>
  <c r="E263" i="2"/>
  <c r="AL262" i="2"/>
  <c r="AA262" i="2"/>
  <c r="P262" i="2"/>
  <c r="E262" i="2"/>
  <c r="AL261" i="2"/>
  <c r="AA261" i="2"/>
  <c r="P261" i="2"/>
  <c r="E261" i="2"/>
  <c r="AL260" i="2"/>
  <c r="AA260" i="2"/>
  <c r="P260" i="2"/>
  <c r="E260" i="2"/>
  <c r="AL259" i="2"/>
  <c r="AA259" i="2"/>
  <c r="P259" i="2"/>
  <c r="E259" i="2"/>
  <c r="AL258" i="2"/>
  <c r="AA258" i="2"/>
  <c r="P258" i="2"/>
  <c r="E258" i="2"/>
  <c r="AL257" i="2"/>
  <c r="AA257" i="2"/>
  <c r="P257" i="2"/>
  <c r="E257" i="2"/>
  <c r="AM256" i="2"/>
  <c r="AN256" i="2" s="1"/>
  <c r="AQ256" i="2" s="1"/>
  <c r="AR256" i="2" s="1"/>
  <c r="AL256" i="2"/>
  <c r="AC256" i="2"/>
  <c r="AE256" i="2" s="1"/>
  <c r="AF256" i="2" s="1"/>
  <c r="AB256" i="2"/>
  <c r="AB257" i="2" s="1"/>
  <c r="AA256" i="2"/>
  <c r="Q256" i="2"/>
  <c r="R256" i="2" s="1"/>
  <c r="T256" i="2" s="1"/>
  <c r="U256" i="2" s="1"/>
  <c r="P256" i="2"/>
  <c r="F256" i="2"/>
  <c r="G256" i="2" s="1"/>
  <c r="I256" i="2" s="1"/>
  <c r="J256" i="2" s="1"/>
  <c r="E256" i="2"/>
  <c r="AN255" i="2"/>
  <c r="AQ255" i="2" s="1"/>
  <c r="AR255" i="2" s="1"/>
  <c r="AL255" i="2"/>
  <c r="AC255" i="2"/>
  <c r="AE255" i="2" s="1"/>
  <c r="AF255" i="2" s="1"/>
  <c r="AA255" i="2"/>
  <c r="R255" i="2"/>
  <c r="T255" i="2" s="1"/>
  <c r="U255" i="2" s="1"/>
  <c r="P255" i="2"/>
  <c r="G255" i="2"/>
  <c r="I255" i="2" s="1"/>
  <c r="J255" i="2" s="1"/>
  <c r="E255" i="2"/>
  <c r="AN254" i="2"/>
  <c r="AQ254" i="2" s="1"/>
  <c r="AR254" i="2" s="1"/>
  <c r="AL254" i="2"/>
  <c r="AC254" i="2"/>
  <c r="AE254" i="2" s="1"/>
  <c r="AF254" i="2" s="1"/>
  <c r="AA254" i="2"/>
  <c r="R254" i="2"/>
  <c r="T254" i="2" s="1"/>
  <c r="U254" i="2" s="1"/>
  <c r="P254" i="2"/>
  <c r="G254" i="2"/>
  <c r="I254" i="2" s="1"/>
  <c r="J254" i="2" s="1"/>
  <c r="E254" i="2"/>
  <c r="AL251" i="2"/>
  <c r="AA251" i="2"/>
  <c r="P251" i="2"/>
  <c r="E251" i="2"/>
  <c r="AL250" i="2"/>
  <c r="AA250" i="2"/>
  <c r="P250" i="2"/>
  <c r="E250" i="2"/>
  <c r="AL249" i="2"/>
  <c r="AA249" i="2"/>
  <c r="P249" i="2"/>
  <c r="E249" i="2"/>
  <c r="AL248" i="2"/>
  <c r="AA248" i="2"/>
  <c r="P248" i="2"/>
  <c r="E248" i="2"/>
  <c r="AL247" i="2"/>
  <c r="AA247" i="2"/>
  <c r="P247" i="2"/>
  <c r="E247" i="2"/>
  <c r="AL246" i="2"/>
  <c r="AA246" i="2"/>
  <c r="P246" i="2"/>
  <c r="E246" i="2"/>
  <c r="AL245" i="2"/>
  <c r="AA245" i="2"/>
  <c r="P245" i="2"/>
  <c r="E245" i="2"/>
  <c r="AL244" i="2"/>
  <c r="AA244" i="2"/>
  <c r="P244" i="2"/>
  <c r="E244" i="2"/>
  <c r="AL243" i="2"/>
  <c r="AA243" i="2"/>
  <c r="P243" i="2"/>
  <c r="E243" i="2"/>
  <c r="AL242" i="2"/>
  <c r="AA242" i="2"/>
  <c r="P242" i="2"/>
  <c r="E242" i="2"/>
  <c r="AL241" i="2"/>
  <c r="AA241" i="2"/>
  <c r="P241" i="2"/>
  <c r="E241" i="2"/>
  <c r="AL240" i="2"/>
  <c r="AA240" i="2"/>
  <c r="P240" i="2"/>
  <c r="E240" i="2"/>
  <c r="AL239" i="2"/>
  <c r="AA239" i="2"/>
  <c r="P239" i="2"/>
  <c r="E239" i="2"/>
  <c r="AL238" i="2"/>
  <c r="AA238" i="2"/>
  <c r="P238" i="2"/>
  <c r="E238" i="2"/>
  <c r="AL237" i="2"/>
  <c r="AA237" i="2"/>
  <c r="P237" i="2"/>
  <c r="E237" i="2"/>
  <c r="AL236" i="2"/>
  <c r="AA236" i="2"/>
  <c r="P236" i="2"/>
  <c r="E236" i="2"/>
  <c r="AL235" i="2"/>
  <c r="AA235" i="2"/>
  <c r="P235" i="2"/>
  <c r="E235" i="2"/>
  <c r="AL234" i="2"/>
  <c r="AA234" i="2"/>
  <c r="P234" i="2"/>
  <c r="E234" i="2"/>
  <c r="AL233" i="2"/>
  <c r="AA233" i="2"/>
  <c r="P233" i="2"/>
  <c r="E233" i="2"/>
  <c r="AL232" i="2"/>
  <c r="AA232" i="2"/>
  <c r="P232" i="2"/>
  <c r="E232" i="2"/>
  <c r="AL231" i="2"/>
  <c r="AA231" i="2"/>
  <c r="P231" i="2"/>
  <c r="E231" i="2"/>
  <c r="AL230" i="2"/>
  <c r="AA230" i="2"/>
  <c r="P230" i="2"/>
  <c r="E230" i="2"/>
  <c r="AL229" i="2"/>
  <c r="AA229" i="2"/>
  <c r="P229" i="2"/>
  <c r="E229" i="2"/>
  <c r="AL228" i="2"/>
  <c r="AA228" i="2"/>
  <c r="P228" i="2"/>
  <c r="E228" i="2"/>
  <c r="AL227" i="2"/>
  <c r="AA227" i="2"/>
  <c r="P227" i="2"/>
  <c r="E227" i="2"/>
  <c r="AL226" i="2"/>
  <c r="AA226" i="2"/>
  <c r="P226" i="2"/>
  <c r="E226" i="2"/>
  <c r="AL225" i="2"/>
  <c r="AA225" i="2"/>
  <c r="P225" i="2"/>
  <c r="E225" i="2"/>
  <c r="AL224" i="2"/>
  <c r="AA224" i="2"/>
  <c r="P224" i="2"/>
  <c r="E224" i="2"/>
  <c r="AL223" i="2"/>
  <c r="AA223" i="2"/>
  <c r="P223" i="2"/>
  <c r="E223" i="2"/>
  <c r="AL222" i="2"/>
  <c r="AA222" i="2"/>
  <c r="P222" i="2"/>
  <c r="E222" i="2"/>
  <c r="AM221" i="2"/>
  <c r="AN221" i="2" s="1"/>
  <c r="AQ221" i="2" s="1"/>
  <c r="AR221" i="2" s="1"/>
  <c r="AL221" i="2"/>
  <c r="AB221" i="2"/>
  <c r="AB222" i="2" s="1"/>
  <c r="AA221" i="2"/>
  <c r="Q221" i="2"/>
  <c r="Q222" i="2" s="1"/>
  <c r="P221" i="2"/>
  <c r="F221" i="2"/>
  <c r="G221" i="2" s="1"/>
  <c r="I221" i="2" s="1"/>
  <c r="J221" i="2" s="1"/>
  <c r="E221" i="2"/>
  <c r="AN220" i="2"/>
  <c r="AQ220" i="2" s="1"/>
  <c r="AR220" i="2" s="1"/>
  <c r="AL220" i="2"/>
  <c r="AC220" i="2"/>
  <c r="AE220" i="2" s="1"/>
  <c r="AF220" i="2" s="1"/>
  <c r="AA220" i="2"/>
  <c r="R220" i="2"/>
  <c r="T220" i="2" s="1"/>
  <c r="U220" i="2" s="1"/>
  <c r="P220" i="2"/>
  <c r="G220" i="2"/>
  <c r="I220" i="2" s="1"/>
  <c r="J220" i="2" s="1"/>
  <c r="E220" i="2"/>
  <c r="AN219" i="2"/>
  <c r="AQ219" i="2" s="1"/>
  <c r="AR219" i="2" s="1"/>
  <c r="AL219" i="2"/>
  <c r="AC219" i="2"/>
  <c r="AE219" i="2" s="1"/>
  <c r="AF219" i="2" s="1"/>
  <c r="AA219" i="2"/>
  <c r="R219" i="2"/>
  <c r="T219" i="2" s="1"/>
  <c r="U219" i="2" s="1"/>
  <c r="P219" i="2"/>
  <c r="G219" i="2"/>
  <c r="I219" i="2" s="1"/>
  <c r="J219" i="2" s="1"/>
  <c r="E219" i="2"/>
  <c r="AL216" i="2"/>
  <c r="AA216" i="2"/>
  <c r="P216" i="2"/>
  <c r="E216" i="2"/>
  <c r="AL215" i="2"/>
  <c r="AA215" i="2"/>
  <c r="P215" i="2"/>
  <c r="E215" i="2"/>
  <c r="AL214" i="2"/>
  <c r="AA214" i="2"/>
  <c r="P214" i="2"/>
  <c r="E214" i="2"/>
  <c r="AL213" i="2"/>
  <c r="AA213" i="2"/>
  <c r="P213" i="2"/>
  <c r="E213" i="2"/>
  <c r="AL212" i="2"/>
  <c r="AA212" i="2"/>
  <c r="P212" i="2"/>
  <c r="E212" i="2"/>
  <c r="AL211" i="2"/>
  <c r="AA211" i="2"/>
  <c r="P211" i="2"/>
  <c r="E211" i="2"/>
  <c r="AL210" i="2"/>
  <c r="AA210" i="2"/>
  <c r="P210" i="2"/>
  <c r="E210" i="2"/>
  <c r="AL209" i="2"/>
  <c r="AA209" i="2"/>
  <c r="P209" i="2"/>
  <c r="E209" i="2"/>
  <c r="AL208" i="2"/>
  <c r="AA208" i="2"/>
  <c r="P208" i="2"/>
  <c r="E208" i="2"/>
  <c r="AL207" i="2"/>
  <c r="AA207" i="2"/>
  <c r="P207" i="2"/>
  <c r="E207" i="2"/>
  <c r="AL206" i="2"/>
  <c r="AA206" i="2"/>
  <c r="P206" i="2"/>
  <c r="E206" i="2"/>
  <c r="AL205" i="2"/>
  <c r="AA205" i="2"/>
  <c r="P205" i="2"/>
  <c r="E205" i="2"/>
  <c r="AL204" i="2"/>
  <c r="AA204" i="2"/>
  <c r="P204" i="2"/>
  <c r="E204" i="2"/>
  <c r="AL203" i="2"/>
  <c r="AA203" i="2"/>
  <c r="P203" i="2"/>
  <c r="E203" i="2"/>
  <c r="AL202" i="2"/>
  <c r="AA202" i="2"/>
  <c r="P202" i="2"/>
  <c r="E202" i="2"/>
  <c r="AL201" i="2"/>
  <c r="AA201" i="2"/>
  <c r="P201" i="2"/>
  <c r="E201" i="2"/>
  <c r="AL200" i="2"/>
  <c r="AA200" i="2"/>
  <c r="P200" i="2"/>
  <c r="E200" i="2"/>
  <c r="AL199" i="2"/>
  <c r="AA199" i="2"/>
  <c r="P199" i="2"/>
  <c r="E199" i="2"/>
  <c r="AL198" i="2"/>
  <c r="AA198" i="2"/>
  <c r="P198" i="2"/>
  <c r="E198" i="2"/>
  <c r="AL197" i="2"/>
  <c r="AA197" i="2"/>
  <c r="P197" i="2"/>
  <c r="E197" i="2"/>
  <c r="AL196" i="2"/>
  <c r="AA196" i="2"/>
  <c r="P196" i="2"/>
  <c r="E196" i="2"/>
  <c r="AL195" i="2"/>
  <c r="AA195" i="2"/>
  <c r="P195" i="2"/>
  <c r="E195" i="2"/>
  <c r="AL194" i="2"/>
  <c r="AA194" i="2"/>
  <c r="P194" i="2"/>
  <c r="E194" i="2"/>
  <c r="AL193" i="2"/>
  <c r="AA193" i="2"/>
  <c r="P193" i="2"/>
  <c r="E193" i="2"/>
  <c r="AL192" i="2"/>
  <c r="AA192" i="2"/>
  <c r="P192" i="2"/>
  <c r="E192" i="2"/>
  <c r="AL191" i="2"/>
  <c r="AA191" i="2"/>
  <c r="P191" i="2"/>
  <c r="E191" i="2"/>
  <c r="AL190" i="2"/>
  <c r="AA190" i="2"/>
  <c r="P190" i="2"/>
  <c r="E190" i="2"/>
  <c r="AL189" i="2"/>
  <c r="AA189" i="2"/>
  <c r="P189" i="2"/>
  <c r="E189" i="2"/>
  <c r="AL188" i="2"/>
  <c r="AA188" i="2"/>
  <c r="P188" i="2"/>
  <c r="E188" i="2"/>
  <c r="AL187" i="2"/>
  <c r="AA187" i="2"/>
  <c r="P187" i="2"/>
  <c r="E187" i="2"/>
  <c r="AM186" i="2"/>
  <c r="AN186" i="2" s="1"/>
  <c r="AQ186" i="2" s="1"/>
  <c r="AR186" i="2" s="1"/>
  <c r="AL186" i="2"/>
  <c r="AC186" i="2"/>
  <c r="AE186" i="2" s="1"/>
  <c r="AF186" i="2" s="1"/>
  <c r="AB186" i="2"/>
  <c r="AB187" i="2" s="1"/>
  <c r="AA186" i="2"/>
  <c r="R186" i="2"/>
  <c r="T186" i="2" s="1"/>
  <c r="U186" i="2" s="1"/>
  <c r="Q186" i="2"/>
  <c r="Q187" i="2" s="1"/>
  <c r="P186" i="2"/>
  <c r="F186" i="2"/>
  <c r="F187" i="2" s="1"/>
  <c r="E186" i="2"/>
  <c r="AN185" i="2"/>
  <c r="AQ185" i="2" s="1"/>
  <c r="AR185" i="2" s="1"/>
  <c r="AL185" i="2"/>
  <c r="AC185" i="2"/>
  <c r="AE185" i="2" s="1"/>
  <c r="AF185" i="2" s="1"/>
  <c r="AA185" i="2"/>
  <c r="R185" i="2"/>
  <c r="T185" i="2" s="1"/>
  <c r="U185" i="2" s="1"/>
  <c r="P185" i="2"/>
  <c r="G185" i="2"/>
  <c r="I185" i="2" s="1"/>
  <c r="J185" i="2" s="1"/>
  <c r="E185" i="2"/>
  <c r="AN184" i="2"/>
  <c r="AQ184" i="2" s="1"/>
  <c r="AR184" i="2" s="1"/>
  <c r="AL184" i="2"/>
  <c r="AC184" i="2"/>
  <c r="AE184" i="2" s="1"/>
  <c r="AF184" i="2" s="1"/>
  <c r="AA184" i="2"/>
  <c r="R184" i="2"/>
  <c r="T184" i="2" s="1"/>
  <c r="U184" i="2" s="1"/>
  <c r="P184" i="2"/>
  <c r="G184" i="2"/>
  <c r="I184" i="2" s="1"/>
  <c r="J184" i="2" s="1"/>
  <c r="E184" i="2"/>
  <c r="AL181" i="2"/>
  <c r="AA181" i="2"/>
  <c r="P181" i="2"/>
  <c r="E181" i="2"/>
  <c r="AL180" i="2"/>
  <c r="AA180" i="2"/>
  <c r="P180" i="2"/>
  <c r="E180" i="2"/>
  <c r="AL179" i="2"/>
  <c r="AA179" i="2"/>
  <c r="P179" i="2"/>
  <c r="E179" i="2"/>
  <c r="AL178" i="2"/>
  <c r="AA178" i="2"/>
  <c r="P178" i="2"/>
  <c r="E178" i="2"/>
  <c r="AL177" i="2"/>
  <c r="AA177" i="2"/>
  <c r="P177" i="2"/>
  <c r="E177" i="2"/>
  <c r="AL176" i="2"/>
  <c r="AA176" i="2"/>
  <c r="P176" i="2"/>
  <c r="E176" i="2"/>
  <c r="AL175" i="2"/>
  <c r="AA175" i="2"/>
  <c r="P175" i="2"/>
  <c r="E175" i="2"/>
  <c r="AL174" i="2"/>
  <c r="AA174" i="2"/>
  <c r="P174" i="2"/>
  <c r="E174" i="2"/>
  <c r="AL173" i="2"/>
  <c r="AA173" i="2"/>
  <c r="P173" i="2"/>
  <c r="E173" i="2"/>
  <c r="AL172" i="2"/>
  <c r="AA172" i="2"/>
  <c r="P172" i="2"/>
  <c r="E172" i="2"/>
  <c r="AL171" i="2"/>
  <c r="AA171" i="2"/>
  <c r="P171" i="2"/>
  <c r="E171" i="2"/>
  <c r="AL170" i="2"/>
  <c r="AA170" i="2"/>
  <c r="P170" i="2"/>
  <c r="E170" i="2"/>
  <c r="AL169" i="2"/>
  <c r="AA169" i="2"/>
  <c r="P169" i="2"/>
  <c r="E169" i="2"/>
  <c r="AL168" i="2"/>
  <c r="AA168" i="2"/>
  <c r="P168" i="2"/>
  <c r="E168" i="2"/>
  <c r="AL167" i="2"/>
  <c r="AA167" i="2"/>
  <c r="P167" i="2"/>
  <c r="E167" i="2"/>
  <c r="AL166" i="2"/>
  <c r="AA166" i="2"/>
  <c r="P166" i="2"/>
  <c r="E166" i="2"/>
  <c r="AL165" i="2"/>
  <c r="AA165" i="2"/>
  <c r="P165" i="2"/>
  <c r="E165" i="2"/>
  <c r="AL164" i="2"/>
  <c r="AA164" i="2"/>
  <c r="P164" i="2"/>
  <c r="E164" i="2"/>
  <c r="AL163" i="2"/>
  <c r="AA163" i="2"/>
  <c r="P163" i="2"/>
  <c r="E163" i="2"/>
  <c r="AL162" i="2"/>
  <c r="AA162" i="2"/>
  <c r="P162" i="2"/>
  <c r="E162" i="2"/>
  <c r="AL161" i="2"/>
  <c r="AA161" i="2"/>
  <c r="P161" i="2"/>
  <c r="E161" i="2"/>
  <c r="AL160" i="2"/>
  <c r="AA160" i="2"/>
  <c r="P160" i="2"/>
  <c r="E160" i="2"/>
  <c r="AL159" i="2"/>
  <c r="AA159" i="2"/>
  <c r="P159" i="2"/>
  <c r="E159" i="2"/>
  <c r="AL158" i="2"/>
  <c r="AA158" i="2"/>
  <c r="P158" i="2"/>
  <c r="E158" i="2"/>
  <c r="AL157" i="2"/>
  <c r="AA157" i="2"/>
  <c r="P157" i="2"/>
  <c r="E157" i="2"/>
  <c r="AL156" i="2"/>
  <c r="AA156" i="2"/>
  <c r="P156" i="2"/>
  <c r="E156" i="2"/>
  <c r="AL155" i="2"/>
  <c r="AA155" i="2"/>
  <c r="P155" i="2"/>
  <c r="E155" i="2"/>
  <c r="AL154" i="2"/>
  <c r="AA154" i="2"/>
  <c r="P154" i="2"/>
  <c r="E154" i="2"/>
  <c r="AL153" i="2"/>
  <c r="AA153" i="2"/>
  <c r="P153" i="2"/>
  <c r="E153" i="2"/>
  <c r="AL152" i="2"/>
  <c r="AA152" i="2"/>
  <c r="P152" i="2"/>
  <c r="E152" i="2"/>
  <c r="AM151" i="2"/>
  <c r="AN151" i="2" s="1"/>
  <c r="AQ151" i="2" s="1"/>
  <c r="AR151" i="2" s="1"/>
  <c r="AL151" i="2"/>
  <c r="AB151" i="2"/>
  <c r="AC151" i="2" s="1"/>
  <c r="AE151" i="2" s="1"/>
  <c r="AF151" i="2" s="1"/>
  <c r="AA151" i="2"/>
  <c r="R151" i="2"/>
  <c r="T151" i="2" s="1"/>
  <c r="U151" i="2" s="1"/>
  <c r="Q151" i="2"/>
  <c r="Q152" i="2" s="1"/>
  <c r="P151" i="2"/>
  <c r="F151" i="2"/>
  <c r="F152" i="2" s="1"/>
  <c r="E151" i="2"/>
  <c r="AN150" i="2"/>
  <c r="AQ150" i="2" s="1"/>
  <c r="AR150" i="2" s="1"/>
  <c r="AL150" i="2"/>
  <c r="AC150" i="2"/>
  <c r="AE150" i="2" s="1"/>
  <c r="AF150" i="2" s="1"/>
  <c r="AA150" i="2"/>
  <c r="R150" i="2"/>
  <c r="T150" i="2" s="1"/>
  <c r="U150" i="2" s="1"/>
  <c r="P150" i="2"/>
  <c r="G150" i="2"/>
  <c r="I150" i="2" s="1"/>
  <c r="J150" i="2" s="1"/>
  <c r="E150" i="2"/>
  <c r="AN149" i="2"/>
  <c r="AQ149" i="2" s="1"/>
  <c r="AR149" i="2" s="1"/>
  <c r="AL149" i="2"/>
  <c r="AC149" i="2"/>
  <c r="AE149" i="2" s="1"/>
  <c r="AF149" i="2" s="1"/>
  <c r="AA149" i="2"/>
  <c r="R149" i="2"/>
  <c r="T149" i="2" s="1"/>
  <c r="U149" i="2" s="1"/>
  <c r="P149" i="2"/>
  <c r="G149" i="2"/>
  <c r="I149" i="2" s="1"/>
  <c r="J149" i="2" s="1"/>
  <c r="E149" i="2"/>
  <c r="AL146" i="2"/>
  <c r="AA146" i="2"/>
  <c r="P146" i="2"/>
  <c r="E146" i="2"/>
  <c r="AL145" i="2"/>
  <c r="AA145" i="2"/>
  <c r="P145" i="2"/>
  <c r="E145" i="2"/>
  <c r="AL144" i="2"/>
  <c r="AA144" i="2"/>
  <c r="P144" i="2"/>
  <c r="E144" i="2"/>
  <c r="AL143" i="2"/>
  <c r="AA143" i="2"/>
  <c r="P143" i="2"/>
  <c r="E143" i="2"/>
  <c r="AL142" i="2"/>
  <c r="AA142" i="2"/>
  <c r="P142" i="2"/>
  <c r="E142" i="2"/>
  <c r="AL141" i="2"/>
  <c r="AA141" i="2"/>
  <c r="P141" i="2"/>
  <c r="E141" i="2"/>
  <c r="AL140" i="2"/>
  <c r="AA140" i="2"/>
  <c r="P140" i="2"/>
  <c r="E140" i="2"/>
  <c r="AL139" i="2"/>
  <c r="AA139" i="2"/>
  <c r="P139" i="2"/>
  <c r="E139" i="2"/>
  <c r="AL138" i="2"/>
  <c r="AA138" i="2"/>
  <c r="P138" i="2"/>
  <c r="E138" i="2"/>
  <c r="AL137" i="2"/>
  <c r="AA137" i="2"/>
  <c r="P137" i="2"/>
  <c r="E137" i="2"/>
  <c r="AL136" i="2"/>
  <c r="AA136" i="2"/>
  <c r="P136" i="2"/>
  <c r="E136" i="2"/>
  <c r="AL135" i="2"/>
  <c r="AA135" i="2"/>
  <c r="P135" i="2"/>
  <c r="E135" i="2"/>
  <c r="AL134" i="2"/>
  <c r="AA134" i="2"/>
  <c r="P134" i="2"/>
  <c r="E134" i="2"/>
  <c r="AL133" i="2"/>
  <c r="AA133" i="2"/>
  <c r="P133" i="2"/>
  <c r="E133" i="2"/>
  <c r="AL132" i="2"/>
  <c r="AA132" i="2"/>
  <c r="P132" i="2"/>
  <c r="E132" i="2"/>
  <c r="AL131" i="2"/>
  <c r="AA131" i="2"/>
  <c r="P131" i="2"/>
  <c r="E131" i="2"/>
  <c r="AL130" i="2"/>
  <c r="AA130" i="2"/>
  <c r="P130" i="2"/>
  <c r="E130" i="2"/>
  <c r="AL129" i="2"/>
  <c r="AA129" i="2"/>
  <c r="P129" i="2"/>
  <c r="E129" i="2"/>
  <c r="AL128" i="2"/>
  <c r="AA128" i="2"/>
  <c r="P128" i="2"/>
  <c r="E128" i="2"/>
  <c r="AL127" i="2"/>
  <c r="AA127" i="2"/>
  <c r="P127" i="2"/>
  <c r="E127" i="2"/>
  <c r="AL126" i="2"/>
  <c r="AA126" i="2"/>
  <c r="P126" i="2"/>
  <c r="E126" i="2"/>
  <c r="AL125" i="2"/>
  <c r="AA125" i="2"/>
  <c r="P125" i="2"/>
  <c r="E125" i="2"/>
  <c r="AL124" i="2"/>
  <c r="AA124" i="2"/>
  <c r="P124" i="2"/>
  <c r="E124" i="2"/>
  <c r="AL123" i="2"/>
  <c r="AA123" i="2"/>
  <c r="P123" i="2"/>
  <c r="E123" i="2"/>
  <c r="AL122" i="2"/>
  <c r="AA122" i="2"/>
  <c r="P122" i="2"/>
  <c r="E122" i="2"/>
  <c r="AL121" i="2"/>
  <c r="AA121" i="2"/>
  <c r="P121" i="2"/>
  <c r="E121" i="2"/>
  <c r="AL120" i="2"/>
  <c r="AA120" i="2"/>
  <c r="P120" i="2"/>
  <c r="E120" i="2"/>
  <c r="AL119" i="2"/>
  <c r="AA119" i="2"/>
  <c r="P119" i="2"/>
  <c r="E119" i="2"/>
  <c r="AL118" i="2"/>
  <c r="AA118" i="2"/>
  <c r="P118" i="2"/>
  <c r="E118" i="2"/>
  <c r="AL117" i="2"/>
  <c r="AA117" i="2"/>
  <c r="P117" i="2"/>
  <c r="E117" i="2"/>
  <c r="AM116" i="2"/>
  <c r="AN116" i="2" s="1"/>
  <c r="AQ116" i="2" s="1"/>
  <c r="AR116" i="2" s="1"/>
  <c r="AL116" i="2"/>
  <c r="AB116" i="2"/>
  <c r="AC116" i="2" s="1"/>
  <c r="AE116" i="2" s="1"/>
  <c r="AF116" i="2" s="1"/>
  <c r="AA116" i="2"/>
  <c r="Q116" i="2"/>
  <c r="Q117" i="2" s="1"/>
  <c r="P116" i="2"/>
  <c r="F116" i="2"/>
  <c r="F117" i="2" s="1"/>
  <c r="E116" i="2"/>
  <c r="AN115" i="2"/>
  <c r="AQ115" i="2" s="1"/>
  <c r="AR115" i="2" s="1"/>
  <c r="AL115" i="2"/>
  <c r="AC115" i="2"/>
  <c r="AE115" i="2" s="1"/>
  <c r="AF115" i="2" s="1"/>
  <c r="AA115" i="2"/>
  <c r="R115" i="2"/>
  <c r="T115" i="2" s="1"/>
  <c r="U115" i="2" s="1"/>
  <c r="P115" i="2"/>
  <c r="G115" i="2"/>
  <c r="I115" i="2" s="1"/>
  <c r="J115" i="2" s="1"/>
  <c r="E115" i="2"/>
  <c r="AN114" i="2"/>
  <c r="AQ114" i="2" s="1"/>
  <c r="AR114" i="2" s="1"/>
  <c r="AL114" i="2"/>
  <c r="AC114" i="2"/>
  <c r="AE114" i="2" s="1"/>
  <c r="AF114" i="2" s="1"/>
  <c r="AA114" i="2"/>
  <c r="R114" i="2"/>
  <c r="T114" i="2" s="1"/>
  <c r="U114" i="2" s="1"/>
  <c r="P114" i="2"/>
  <c r="G114" i="2"/>
  <c r="I114" i="2" s="1"/>
  <c r="J114" i="2" s="1"/>
  <c r="E114" i="2"/>
  <c r="AL111" i="2"/>
  <c r="AA111" i="2"/>
  <c r="P111" i="2"/>
  <c r="E111" i="2"/>
  <c r="AL110" i="2"/>
  <c r="AA110" i="2"/>
  <c r="P110" i="2"/>
  <c r="E110" i="2"/>
  <c r="AL109" i="2"/>
  <c r="AA109" i="2"/>
  <c r="P109" i="2"/>
  <c r="E109" i="2"/>
  <c r="AL108" i="2"/>
  <c r="AA108" i="2"/>
  <c r="P108" i="2"/>
  <c r="E108" i="2"/>
  <c r="AL107" i="2"/>
  <c r="AA107" i="2"/>
  <c r="P107" i="2"/>
  <c r="E107" i="2"/>
  <c r="AL106" i="2"/>
  <c r="AA106" i="2"/>
  <c r="P106" i="2"/>
  <c r="E106" i="2"/>
  <c r="AL105" i="2"/>
  <c r="AA105" i="2"/>
  <c r="P105" i="2"/>
  <c r="E105" i="2"/>
  <c r="AL104" i="2"/>
  <c r="AA104" i="2"/>
  <c r="P104" i="2"/>
  <c r="E104" i="2"/>
  <c r="AL103" i="2"/>
  <c r="AA103" i="2"/>
  <c r="P103" i="2"/>
  <c r="E103" i="2"/>
  <c r="AL102" i="2"/>
  <c r="AA102" i="2"/>
  <c r="P102" i="2"/>
  <c r="E102" i="2"/>
  <c r="AL101" i="2"/>
  <c r="AA101" i="2"/>
  <c r="P101" i="2"/>
  <c r="E101" i="2"/>
  <c r="AL100" i="2"/>
  <c r="AA100" i="2"/>
  <c r="P100" i="2"/>
  <c r="E100" i="2"/>
  <c r="AL99" i="2"/>
  <c r="AA99" i="2"/>
  <c r="P99" i="2"/>
  <c r="E99" i="2"/>
  <c r="AL98" i="2"/>
  <c r="AA98" i="2"/>
  <c r="P98" i="2"/>
  <c r="E98" i="2"/>
  <c r="AL97" i="2"/>
  <c r="AA97" i="2"/>
  <c r="P97" i="2"/>
  <c r="E97" i="2"/>
  <c r="AL96" i="2"/>
  <c r="AA96" i="2"/>
  <c r="P96" i="2"/>
  <c r="E96" i="2"/>
  <c r="AL95" i="2"/>
  <c r="AA95" i="2"/>
  <c r="P95" i="2"/>
  <c r="E95" i="2"/>
  <c r="AL94" i="2"/>
  <c r="AA94" i="2"/>
  <c r="P94" i="2"/>
  <c r="E94" i="2"/>
  <c r="AL93" i="2"/>
  <c r="AA93" i="2"/>
  <c r="P93" i="2"/>
  <c r="E93" i="2"/>
  <c r="AL92" i="2"/>
  <c r="AA92" i="2"/>
  <c r="P92" i="2"/>
  <c r="E92" i="2"/>
  <c r="AL91" i="2"/>
  <c r="AA91" i="2"/>
  <c r="P91" i="2"/>
  <c r="E91" i="2"/>
  <c r="AL90" i="2"/>
  <c r="AA90" i="2"/>
  <c r="P90" i="2"/>
  <c r="E90" i="2"/>
  <c r="AL89" i="2"/>
  <c r="AA89" i="2"/>
  <c r="P89" i="2"/>
  <c r="E89" i="2"/>
  <c r="AL88" i="2"/>
  <c r="AA88" i="2"/>
  <c r="P88" i="2"/>
  <c r="E88" i="2"/>
  <c r="AL87" i="2"/>
  <c r="AA87" i="2"/>
  <c r="P87" i="2"/>
  <c r="E87" i="2"/>
  <c r="AL86" i="2"/>
  <c r="AA86" i="2"/>
  <c r="P86" i="2"/>
  <c r="E86" i="2"/>
  <c r="AL85" i="2"/>
  <c r="AA85" i="2"/>
  <c r="P85" i="2"/>
  <c r="E85" i="2"/>
  <c r="AL84" i="2"/>
  <c r="AA84" i="2"/>
  <c r="P84" i="2"/>
  <c r="E84" i="2"/>
  <c r="AL83" i="2"/>
  <c r="AA83" i="2"/>
  <c r="P83" i="2"/>
  <c r="E83" i="2"/>
  <c r="AL82" i="2"/>
  <c r="AA82" i="2"/>
  <c r="P82" i="2"/>
  <c r="E82" i="2"/>
  <c r="AM81" i="2"/>
  <c r="AN81" i="2" s="1"/>
  <c r="AQ81" i="2" s="1"/>
  <c r="AR81" i="2" s="1"/>
  <c r="AL81" i="2"/>
  <c r="AB81" i="2"/>
  <c r="AC81" i="2" s="1"/>
  <c r="AE81" i="2" s="1"/>
  <c r="AF81" i="2" s="1"/>
  <c r="AA81" i="2"/>
  <c r="R81" i="2"/>
  <c r="T81" i="2" s="1"/>
  <c r="U81" i="2" s="1"/>
  <c r="Q81" i="2"/>
  <c r="Q82" i="2" s="1"/>
  <c r="P81" i="2"/>
  <c r="G81" i="2"/>
  <c r="I81" i="2" s="1"/>
  <c r="J81" i="2" s="1"/>
  <c r="F81" i="2"/>
  <c r="F82" i="2" s="1"/>
  <c r="E81" i="2"/>
  <c r="AQ80" i="2"/>
  <c r="AR80" i="2" s="1"/>
  <c r="AN80" i="2"/>
  <c r="AL80" i="2"/>
  <c r="AE80" i="2"/>
  <c r="AF80" i="2" s="1"/>
  <c r="AC80" i="2"/>
  <c r="AA80" i="2"/>
  <c r="T80" i="2"/>
  <c r="U80" i="2" s="1"/>
  <c r="R80" i="2"/>
  <c r="P80" i="2"/>
  <c r="I80" i="2"/>
  <c r="J80" i="2" s="1"/>
  <c r="G80" i="2"/>
  <c r="E80" i="2"/>
  <c r="AN79" i="2"/>
  <c r="AQ79" i="2" s="1"/>
  <c r="AR79" i="2" s="1"/>
  <c r="AL79" i="2"/>
  <c r="AC79" i="2"/>
  <c r="AE79" i="2" s="1"/>
  <c r="AF79" i="2" s="1"/>
  <c r="AA79" i="2"/>
  <c r="R79" i="2"/>
  <c r="T79" i="2" s="1"/>
  <c r="U79" i="2" s="1"/>
  <c r="P79" i="2"/>
  <c r="G79" i="2"/>
  <c r="I79" i="2" s="1"/>
  <c r="J79" i="2" s="1"/>
  <c r="E79" i="2"/>
  <c r="AL76" i="2"/>
  <c r="AA76" i="2"/>
  <c r="P76" i="2"/>
  <c r="E76" i="2"/>
  <c r="AL75" i="2"/>
  <c r="AA75" i="2"/>
  <c r="P75" i="2"/>
  <c r="E75" i="2"/>
  <c r="AL74" i="2"/>
  <c r="AA74" i="2"/>
  <c r="P74" i="2"/>
  <c r="E74" i="2"/>
  <c r="AL73" i="2"/>
  <c r="AA73" i="2"/>
  <c r="P73" i="2"/>
  <c r="E73" i="2"/>
  <c r="AL72" i="2"/>
  <c r="AA72" i="2"/>
  <c r="P72" i="2"/>
  <c r="E72" i="2"/>
  <c r="AL71" i="2"/>
  <c r="AA71" i="2"/>
  <c r="P71" i="2"/>
  <c r="E71" i="2"/>
  <c r="AL70" i="2"/>
  <c r="AA70" i="2"/>
  <c r="P70" i="2"/>
  <c r="E70" i="2"/>
  <c r="AL69" i="2"/>
  <c r="AA69" i="2"/>
  <c r="P69" i="2"/>
  <c r="E69" i="2"/>
  <c r="AL68" i="2"/>
  <c r="AA68" i="2"/>
  <c r="P68" i="2"/>
  <c r="E68" i="2"/>
  <c r="AL67" i="2"/>
  <c r="AA67" i="2"/>
  <c r="P67" i="2"/>
  <c r="E67" i="2"/>
  <c r="AL66" i="2"/>
  <c r="AA66" i="2"/>
  <c r="P66" i="2"/>
  <c r="E66" i="2"/>
  <c r="AL65" i="2"/>
  <c r="AA65" i="2"/>
  <c r="P65" i="2"/>
  <c r="E65" i="2"/>
  <c r="AL64" i="2"/>
  <c r="AA64" i="2"/>
  <c r="P64" i="2"/>
  <c r="E64" i="2"/>
  <c r="AL63" i="2"/>
  <c r="AA63" i="2"/>
  <c r="P63" i="2"/>
  <c r="E63" i="2"/>
  <c r="AL62" i="2"/>
  <c r="AA62" i="2"/>
  <c r="P62" i="2"/>
  <c r="E62" i="2"/>
  <c r="AL61" i="2"/>
  <c r="AA61" i="2"/>
  <c r="P61" i="2"/>
  <c r="E61" i="2"/>
  <c r="AL60" i="2"/>
  <c r="AA60" i="2"/>
  <c r="P60" i="2"/>
  <c r="E60" i="2"/>
  <c r="AL59" i="2"/>
  <c r="AA59" i="2"/>
  <c r="P59" i="2"/>
  <c r="E59" i="2"/>
  <c r="AL58" i="2"/>
  <c r="AA58" i="2"/>
  <c r="P58" i="2"/>
  <c r="E58" i="2"/>
  <c r="AL57" i="2"/>
  <c r="AA57" i="2"/>
  <c r="P57" i="2"/>
  <c r="E57" i="2"/>
  <c r="AM56" i="2"/>
  <c r="AM57" i="2" s="1"/>
  <c r="AL56" i="2"/>
  <c r="AB56" i="2"/>
  <c r="AC56" i="2" s="1"/>
  <c r="AE56" i="2" s="1"/>
  <c r="AF56" i="2" s="1"/>
  <c r="AA56" i="2"/>
  <c r="R56" i="2"/>
  <c r="T56" i="2" s="1"/>
  <c r="U56" i="2" s="1"/>
  <c r="Q56" i="2"/>
  <c r="Q57" i="2" s="1"/>
  <c r="P56" i="2"/>
  <c r="F56" i="2"/>
  <c r="F57" i="2" s="1"/>
  <c r="E56" i="2"/>
  <c r="AN55" i="2"/>
  <c r="AQ55" i="2" s="1"/>
  <c r="AR55" i="2" s="1"/>
  <c r="AL55" i="2"/>
  <c r="AC55" i="2"/>
  <c r="AE55" i="2" s="1"/>
  <c r="AF55" i="2" s="1"/>
  <c r="AA55" i="2"/>
  <c r="R55" i="2"/>
  <c r="T55" i="2" s="1"/>
  <c r="U55" i="2" s="1"/>
  <c r="P55" i="2"/>
  <c r="G55" i="2"/>
  <c r="I55" i="2" s="1"/>
  <c r="J55" i="2" s="1"/>
  <c r="E55" i="2"/>
  <c r="AN54" i="2"/>
  <c r="AQ54" i="2" s="1"/>
  <c r="AR54" i="2" s="1"/>
  <c r="AL54" i="2"/>
  <c r="AC54" i="2"/>
  <c r="AE54" i="2" s="1"/>
  <c r="AF54" i="2" s="1"/>
  <c r="AA54" i="2"/>
  <c r="R54" i="2"/>
  <c r="T54" i="2" s="1"/>
  <c r="U54" i="2" s="1"/>
  <c r="P54" i="2"/>
  <c r="G54" i="2"/>
  <c r="I54" i="2" s="1"/>
  <c r="J54" i="2" s="1"/>
  <c r="E54" i="2"/>
  <c r="AL51" i="2"/>
  <c r="AA51" i="2"/>
  <c r="P51" i="2"/>
  <c r="E51" i="2"/>
  <c r="AL50" i="2"/>
  <c r="AA50" i="2"/>
  <c r="P50" i="2"/>
  <c r="E50" i="2"/>
  <c r="AL49" i="2"/>
  <c r="AA49" i="2"/>
  <c r="P49" i="2"/>
  <c r="E49" i="2"/>
  <c r="AL48" i="2"/>
  <c r="AA48" i="2"/>
  <c r="P48" i="2"/>
  <c r="E48" i="2"/>
  <c r="AL47" i="2"/>
  <c r="AA47" i="2"/>
  <c r="P47" i="2"/>
  <c r="E47" i="2"/>
  <c r="AL46" i="2"/>
  <c r="AA46" i="2"/>
  <c r="P46" i="2"/>
  <c r="E46" i="2"/>
  <c r="AL45" i="2"/>
  <c r="AA45" i="2"/>
  <c r="P45" i="2"/>
  <c r="E45" i="2"/>
  <c r="AL44" i="2"/>
  <c r="AA44" i="2"/>
  <c r="P44" i="2"/>
  <c r="E44" i="2"/>
  <c r="AL43" i="2"/>
  <c r="AA43" i="2"/>
  <c r="P43" i="2"/>
  <c r="E43" i="2"/>
  <c r="AL42" i="2"/>
  <c r="AA42" i="2"/>
  <c r="P42" i="2"/>
  <c r="E42" i="2"/>
  <c r="AL41" i="2"/>
  <c r="AA41" i="2"/>
  <c r="P41" i="2"/>
  <c r="E41" i="2"/>
  <c r="AL40" i="2"/>
  <c r="AA40" i="2"/>
  <c r="P40" i="2"/>
  <c r="E40" i="2"/>
  <c r="AL39" i="2"/>
  <c r="AA39" i="2"/>
  <c r="P39" i="2"/>
  <c r="E39" i="2"/>
  <c r="AL38" i="2"/>
  <c r="AA38" i="2"/>
  <c r="P38" i="2"/>
  <c r="E38" i="2"/>
  <c r="AL37" i="2"/>
  <c r="AA37" i="2"/>
  <c r="P37" i="2"/>
  <c r="E37" i="2"/>
  <c r="AL36" i="2"/>
  <c r="AA36" i="2"/>
  <c r="P36" i="2"/>
  <c r="E36" i="2"/>
  <c r="AL35" i="2"/>
  <c r="AA35" i="2"/>
  <c r="P35" i="2"/>
  <c r="E35" i="2"/>
  <c r="AL34" i="2"/>
  <c r="AA34" i="2"/>
  <c r="P34" i="2"/>
  <c r="E34" i="2"/>
  <c r="AL33" i="2"/>
  <c r="AA33" i="2"/>
  <c r="P33" i="2"/>
  <c r="E33" i="2"/>
  <c r="AL32" i="2"/>
  <c r="AA32" i="2"/>
  <c r="P32" i="2"/>
  <c r="E32" i="2"/>
  <c r="AM31" i="2"/>
  <c r="AN31" i="2" s="1"/>
  <c r="AQ31" i="2" s="1"/>
  <c r="AR31" i="2" s="1"/>
  <c r="AL31" i="2"/>
  <c r="AB31" i="2"/>
  <c r="AB32" i="2" s="1"/>
  <c r="AA31" i="2"/>
  <c r="R31" i="2"/>
  <c r="T31" i="2" s="1"/>
  <c r="U31" i="2" s="1"/>
  <c r="Q31" i="2"/>
  <c r="Q32" i="2" s="1"/>
  <c r="P31" i="2"/>
  <c r="F31" i="2"/>
  <c r="F32" i="2" s="1"/>
  <c r="E31" i="2"/>
  <c r="AN30" i="2"/>
  <c r="AQ30" i="2" s="1"/>
  <c r="AR30" i="2" s="1"/>
  <c r="AL30" i="2"/>
  <c r="AC30" i="2"/>
  <c r="AE30" i="2" s="1"/>
  <c r="AF30" i="2" s="1"/>
  <c r="AA30" i="2"/>
  <c r="R30" i="2"/>
  <c r="T30" i="2" s="1"/>
  <c r="U30" i="2" s="1"/>
  <c r="P30" i="2"/>
  <c r="G30" i="2"/>
  <c r="I30" i="2" s="1"/>
  <c r="J30" i="2" s="1"/>
  <c r="E30" i="2"/>
  <c r="AN29" i="2"/>
  <c r="AQ29" i="2" s="1"/>
  <c r="AR29" i="2" s="1"/>
  <c r="AL29" i="2"/>
  <c r="AC29" i="2"/>
  <c r="AE29" i="2" s="1"/>
  <c r="AF29" i="2" s="1"/>
  <c r="AA29" i="2"/>
  <c r="R29" i="2"/>
  <c r="T29" i="2" s="1"/>
  <c r="U29" i="2" s="1"/>
  <c r="P29" i="2"/>
  <c r="G29" i="2"/>
  <c r="I29" i="2" s="1"/>
  <c r="J29" i="2" s="1"/>
  <c r="E29" i="2"/>
  <c r="AL27" i="2"/>
  <c r="AA27" i="2"/>
  <c r="P27" i="2"/>
  <c r="E27" i="2"/>
  <c r="AL26" i="2"/>
  <c r="AA26" i="2"/>
  <c r="P26" i="2"/>
  <c r="E26" i="2"/>
  <c r="AL25" i="2"/>
  <c r="AA25" i="2"/>
  <c r="P25" i="2"/>
  <c r="E25" i="2"/>
  <c r="AL24" i="2"/>
  <c r="AA24" i="2"/>
  <c r="P24" i="2"/>
  <c r="E24" i="2"/>
  <c r="AL23" i="2"/>
  <c r="AA23" i="2"/>
  <c r="P23" i="2"/>
  <c r="E23" i="2"/>
  <c r="AL22" i="2"/>
  <c r="AA22" i="2"/>
  <c r="P22" i="2"/>
  <c r="E22" i="2"/>
  <c r="AL21" i="2"/>
  <c r="AA21" i="2"/>
  <c r="P21" i="2"/>
  <c r="E21" i="2"/>
  <c r="AL20" i="2"/>
  <c r="AA20" i="2"/>
  <c r="P20" i="2"/>
  <c r="E20" i="2"/>
  <c r="AL19" i="2"/>
  <c r="AA19" i="2"/>
  <c r="P19" i="2"/>
  <c r="E19" i="2"/>
  <c r="AL18" i="2"/>
  <c r="AA18" i="2"/>
  <c r="P18" i="2"/>
  <c r="E18" i="2"/>
  <c r="AL17" i="2"/>
  <c r="AA17" i="2"/>
  <c r="P17" i="2"/>
  <c r="E17" i="2"/>
  <c r="AL16" i="2"/>
  <c r="AA16" i="2"/>
  <c r="P16" i="2"/>
  <c r="E16" i="2"/>
  <c r="AL15" i="2"/>
  <c r="AA15" i="2"/>
  <c r="P15" i="2"/>
  <c r="E15" i="2"/>
  <c r="AL14" i="2"/>
  <c r="AA14" i="2"/>
  <c r="P14" i="2"/>
  <c r="E14" i="2"/>
  <c r="AL13" i="2"/>
  <c r="AA13" i="2"/>
  <c r="P13" i="2"/>
  <c r="E13" i="2"/>
  <c r="AL12" i="2"/>
  <c r="AA12" i="2"/>
  <c r="P12" i="2"/>
  <c r="E12" i="2"/>
  <c r="AL11" i="2"/>
  <c r="AA11" i="2"/>
  <c r="P11" i="2"/>
  <c r="E11" i="2"/>
  <c r="AL10" i="2"/>
  <c r="AA10" i="2"/>
  <c r="P10" i="2"/>
  <c r="E10" i="2"/>
  <c r="AL9" i="2"/>
  <c r="AA9" i="2"/>
  <c r="P9" i="2"/>
  <c r="E9" i="2"/>
  <c r="AL8" i="2"/>
  <c r="AA8" i="2"/>
  <c r="P8" i="2"/>
  <c r="E8" i="2"/>
  <c r="AM7" i="2"/>
  <c r="AM8" i="2" s="1"/>
  <c r="AL7" i="2"/>
  <c r="AB7" i="2"/>
  <c r="AC7" i="2" s="1"/>
  <c r="AE7" i="2" s="1"/>
  <c r="AF7" i="2" s="1"/>
  <c r="AA7" i="2"/>
  <c r="Q7" i="2"/>
  <c r="R7" i="2" s="1"/>
  <c r="T7" i="2" s="1"/>
  <c r="U7" i="2" s="1"/>
  <c r="P7" i="2"/>
  <c r="F7" i="2"/>
  <c r="F8" i="2" s="1"/>
  <c r="E7" i="2"/>
  <c r="AQ6" i="2"/>
  <c r="AR6" i="2" s="1"/>
  <c r="AN6" i="2"/>
  <c r="AL6" i="2"/>
  <c r="AC6" i="2"/>
  <c r="AE6" i="2" s="1"/>
  <c r="AF6" i="2" s="1"/>
  <c r="AA6" i="2"/>
  <c r="T6" i="2"/>
  <c r="U6" i="2" s="1"/>
  <c r="R6" i="2"/>
  <c r="P6" i="2"/>
  <c r="G6" i="2"/>
  <c r="I6" i="2" s="1"/>
  <c r="J6" i="2" s="1"/>
  <c r="E6" i="2"/>
  <c r="AQ5" i="2"/>
  <c r="AR5" i="2" s="1"/>
  <c r="AN5" i="2"/>
  <c r="AL5" i="2"/>
  <c r="AC5" i="2"/>
  <c r="AE5" i="2" s="1"/>
  <c r="AF5" i="2" s="1"/>
  <c r="AA5" i="2"/>
  <c r="T5" i="2"/>
  <c r="U5" i="2" s="1"/>
  <c r="R5" i="2"/>
  <c r="P5" i="2"/>
  <c r="G5" i="2"/>
  <c r="I5" i="2" s="1"/>
  <c r="J5" i="2" s="1"/>
  <c r="E5" i="2"/>
  <c r="AI425" i="1"/>
  <c r="Y425" i="1"/>
  <c r="O425" i="1"/>
  <c r="E425" i="1"/>
  <c r="AI424" i="1"/>
  <c r="Y424" i="1"/>
  <c r="O424" i="1"/>
  <c r="E424" i="1"/>
  <c r="AI423" i="1"/>
  <c r="Y423" i="1"/>
  <c r="O423" i="1"/>
  <c r="E423" i="1"/>
  <c r="AI422" i="1"/>
  <c r="Y422" i="1"/>
  <c r="O422" i="1"/>
  <c r="E422" i="1"/>
  <c r="AI421" i="1"/>
  <c r="Y421" i="1"/>
  <c r="O421" i="1"/>
  <c r="E421" i="1"/>
  <c r="AI420" i="1"/>
  <c r="Y420" i="1"/>
  <c r="O420" i="1"/>
  <c r="E420" i="1"/>
  <c r="AI419" i="1"/>
  <c r="Y419" i="1"/>
  <c r="O419" i="1"/>
  <c r="E419" i="1"/>
  <c r="AI418" i="1"/>
  <c r="Y418" i="1"/>
  <c r="O418" i="1"/>
  <c r="E418" i="1"/>
  <c r="AI417" i="1"/>
  <c r="Y417" i="1"/>
  <c r="O417" i="1"/>
  <c r="E417" i="1"/>
  <c r="AI416" i="1"/>
  <c r="Y416" i="1"/>
  <c r="O416" i="1"/>
  <c r="E416" i="1"/>
  <c r="AI415" i="1"/>
  <c r="Y415" i="1"/>
  <c r="O415" i="1"/>
  <c r="E415" i="1"/>
  <c r="AI414" i="1"/>
  <c r="Y414" i="1"/>
  <c r="O414" i="1"/>
  <c r="E414" i="1"/>
  <c r="AI413" i="1"/>
  <c r="Y413" i="1"/>
  <c r="O413" i="1"/>
  <c r="E413" i="1"/>
  <c r="AI412" i="1"/>
  <c r="Y412" i="1"/>
  <c r="O412" i="1"/>
  <c r="E412" i="1"/>
  <c r="AI411" i="1"/>
  <c r="Y411" i="1"/>
  <c r="O411" i="1"/>
  <c r="E411" i="1"/>
  <c r="AI410" i="1"/>
  <c r="Y410" i="1"/>
  <c r="O410" i="1"/>
  <c r="E410" i="1"/>
  <c r="AI409" i="1"/>
  <c r="Y409" i="1"/>
  <c r="O409" i="1"/>
  <c r="E409" i="1"/>
  <c r="AI408" i="1"/>
  <c r="Y408" i="1"/>
  <c r="O408" i="1"/>
  <c r="E408" i="1"/>
  <c r="AI407" i="1"/>
  <c r="Y407" i="1"/>
  <c r="O407" i="1"/>
  <c r="E407" i="1"/>
  <c r="AI406" i="1"/>
  <c r="Y406" i="1"/>
  <c r="O406" i="1"/>
  <c r="E406" i="1"/>
  <c r="AI405" i="1"/>
  <c r="Y405" i="1"/>
  <c r="O405" i="1"/>
  <c r="E405" i="1"/>
  <c r="AI404" i="1"/>
  <c r="Y404" i="1"/>
  <c r="O404" i="1"/>
  <c r="E404" i="1"/>
  <c r="AI403" i="1"/>
  <c r="Y403" i="1"/>
  <c r="O403" i="1"/>
  <c r="E403" i="1"/>
  <c r="AI402" i="1"/>
  <c r="Y402" i="1"/>
  <c r="O402" i="1"/>
  <c r="E402" i="1"/>
  <c r="AI401" i="1"/>
  <c r="Y401" i="1"/>
  <c r="O401" i="1"/>
  <c r="E401" i="1"/>
  <c r="AI400" i="1"/>
  <c r="Y400" i="1"/>
  <c r="O400" i="1"/>
  <c r="E400" i="1"/>
  <c r="AI399" i="1"/>
  <c r="Y399" i="1"/>
  <c r="O399" i="1"/>
  <c r="E399" i="1"/>
  <c r="AI398" i="1"/>
  <c r="Y398" i="1"/>
  <c r="O398" i="1"/>
  <c r="E398" i="1"/>
  <c r="AI397" i="1"/>
  <c r="Y397" i="1"/>
  <c r="O397" i="1"/>
  <c r="E397" i="1"/>
  <c r="AI396" i="1"/>
  <c r="Y396" i="1"/>
  <c r="O396" i="1"/>
  <c r="E396" i="1"/>
  <c r="AM395" i="1"/>
  <c r="AN395" i="1" s="1"/>
  <c r="AJ395" i="1"/>
  <c r="AJ396" i="1" s="1"/>
  <c r="AI395" i="1"/>
  <c r="Z395" i="1"/>
  <c r="Z396" i="1" s="1"/>
  <c r="Y395" i="1"/>
  <c r="R395" i="1"/>
  <c r="S395" i="1" s="1"/>
  <c r="P395" i="1"/>
  <c r="P396" i="1" s="1"/>
  <c r="O395" i="1"/>
  <c r="F395" i="1"/>
  <c r="F396" i="1" s="1"/>
  <c r="E395" i="1"/>
  <c r="AM394" i="1"/>
  <c r="AN394" i="1" s="1"/>
  <c r="AI394" i="1"/>
  <c r="AC394" i="1"/>
  <c r="AB394" i="1"/>
  <c r="Y394" i="1"/>
  <c r="R394" i="1"/>
  <c r="S394" i="1" s="1"/>
  <c r="O394" i="1"/>
  <c r="H394" i="1"/>
  <c r="I394" i="1" s="1"/>
  <c r="E394" i="1"/>
  <c r="AM393" i="1"/>
  <c r="AN393" i="1" s="1"/>
  <c r="AI393" i="1"/>
  <c r="AC393" i="1"/>
  <c r="AB393" i="1"/>
  <c r="Y393" i="1"/>
  <c r="R393" i="1"/>
  <c r="S393" i="1" s="1"/>
  <c r="O393" i="1"/>
  <c r="H393" i="1"/>
  <c r="I393" i="1" s="1"/>
  <c r="E393" i="1"/>
  <c r="AI391" i="1"/>
  <c r="Y391" i="1"/>
  <c r="O391" i="1"/>
  <c r="E391" i="1"/>
  <c r="AI390" i="1"/>
  <c r="Y390" i="1"/>
  <c r="O390" i="1"/>
  <c r="E390" i="1"/>
  <c r="AI389" i="1"/>
  <c r="Y389" i="1"/>
  <c r="O389" i="1"/>
  <c r="E389" i="1"/>
  <c r="AI388" i="1"/>
  <c r="Y388" i="1"/>
  <c r="O388" i="1"/>
  <c r="E388" i="1"/>
  <c r="AI387" i="1"/>
  <c r="Y387" i="1"/>
  <c r="O387" i="1"/>
  <c r="E387" i="1"/>
  <c r="AI386" i="1"/>
  <c r="Y386" i="1"/>
  <c r="O386" i="1"/>
  <c r="E386" i="1"/>
  <c r="AI385" i="1"/>
  <c r="Y385" i="1"/>
  <c r="O385" i="1"/>
  <c r="E385" i="1"/>
  <c r="AI384" i="1"/>
  <c r="Y384" i="1"/>
  <c r="O384" i="1"/>
  <c r="E384" i="1"/>
  <c r="AI383" i="1"/>
  <c r="Y383" i="1"/>
  <c r="O383" i="1"/>
  <c r="E383" i="1"/>
  <c r="AI382" i="1"/>
  <c r="Y382" i="1"/>
  <c r="O382" i="1"/>
  <c r="E382" i="1"/>
  <c r="AI381" i="1"/>
  <c r="Y381" i="1"/>
  <c r="O381" i="1"/>
  <c r="E381" i="1"/>
  <c r="AI380" i="1"/>
  <c r="Y380" i="1"/>
  <c r="O380" i="1"/>
  <c r="E380" i="1"/>
  <c r="AI379" i="1"/>
  <c r="Y379" i="1"/>
  <c r="O379" i="1"/>
  <c r="E379" i="1"/>
  <c r="AI378" i="1"/>
  <c r="Y378" i="1"/>
  <c r="O378" i="1"/>
  <c r="E378" i="1"/>
  <c r="AI377" i="1"/>
  <c r="Y377" i="1"/>
  <c r="O377" i="1"/>
  <c r="E377" i="1"/>
  <c r="AI376" i="1"/>
  <c r="Y376" i="1"/>
  <c r="O376" i="1"/>
  <c r="E376" i="1"/>
  <c r="AI375" i="1"/>
  <c r="Y375" i="1"/>
  <c r="O375" i="1"/>
  <c r="E375" i="1"/>
  <c r="AI374" i="1"/>
  <c r="Y374" i="1"/>
  <c r="O374" i="1"/>
  <c r="E374" i="1"/>
  <c r="AI373" i="1"/>
  <c r="Y373" i="1"/>
  <c r="O373" i="1"/>
  <c r="E373" i="1"/>
  <c r="AI372" i="1"/>
  <c r="Y372" i="1"/>
  <c r="O372" i="1"/>
  <c r="E372" i="1"/>
  <c r="AI371" i="1"/>
  <c r="Y371" i="1"/>
  <c r="O371" i="1"/>
  <c r="E371" i="1"/>
  <c r="AI370" i="1"/>
  <c r="Y370" i="1"/>
  <c r="O370" i="1"/>
  <c r="E370" i="1"/>
  <c r="AI369" i="1"/>
  <c r="Y369" i="1"/>
  <c r="O369" i="1"/>
  <c r="E369" i="1"/>
  <c r="AI368" i="1"/>
  <c r="Y368" i="1"/>
  <c r="O368" i="1"/>
  <c r="E368" i="1"/>
  <c r="AI367" i="1"/>
  <c r="Y367" i="1"/>
  <c r="O367" i="1"/>
  <c r="E367" i="1"/>
  <c r="AI366" i="1"/>
  <c r="Y366" i="1"/>
  <c r="O366" i="1"/>
  <c r="E366" i="1"/>
  <c r="AI365" i="1"/>
  <c r="Y365" i="1"/>
  <c r="O365" i="1"/>
  <c r="E365" i="1"/>
  <c r="AI364" i="1"/>
  <c r="Y364" i="1"/>
  <c r="O364" i="1"/>
  <c r="E364" i="1"/>
  <c r="AI363" i="1"/>
  <c r="Y363" i="1"/>
  <c r="O363" i="1"/>
  <c r="E363" i="1"/>
  <c r="AI362" i="1"/>
  <c r="Y362" i="1"/>
  <c r="O362" i="1"/>
  <c r="E362" i="1"/>
  <c r="AM361" i="1"/>
  <c r="AN361" i="1" s="1"/>
  <c r="AJ361" i="1"/>
  <c r="AJ362" i="1" s="1"/>
  <c r="AI361" i="1"/>
  <c r="Z361" i="1"/>
  <c r="Z362" i="1" s="1"/>
  <c r="Y361" i="1"/>
  <c r="R361" i="1"/>
  <c r="S361" i="1" s="1"/>
  <c r="P361" i="1"/>
  <c r="P362" i="1" s="1"/>
  <c r="O361" i="1"/>
  <c r="F361" i="1"/>
  <c r="F362" i="1" s="1"/>
  <c r="E361" i="1"/>
  <c r="AM360" i="1"/>
  <c r="AN360" i="1" s="1"/>
  <c r="AI360" i="1"/>
  <c r="AC360" i="1"/>
  <c r="AB360" i="1"/>
  <c r="Y360" i="1"/>
  <c r="R360" i="1"/>
  <c r="S360" i="1" s="1"/>
  <c r="O360" i="1"/>
  <c r="H360" i="1"/>
  <c r="I360" i="1" s="1"/>
  <c r="E360" i="1"/>
  <c r="AM359" i="1"/>
  <c r="AN359" i="1" s="1"/>
  <c r="AI359" i="1"/>
  <c r="AC359" i="1"/>
  <c r="AB359" i="1"/>
  <c r="Y359" i="1"/>
  <c r="R359" i="1"/>
  <c r="S359" i="1" s="1"/>
  <c r="O359" i="1"/>
  <c r="H359" i="1"/>
  <c r="I359" i="1" s="1"/>
  <c r="E359" i="1"/>
  <c r="AI356" i="1"/>
  <c r="Y356" i="1"/>
  <c r="O356" i="1"/>
  <c r="E356" i="1"/>
  <c r="AI355" i="1"/>
  <c r="Y355" i="1"/>
  <c r="O355" i="1"/>
  <c r="E355" i="1"/>
  <c r="AI354" i="1"/>
  <c r="Y354" i="1"/>
  <c r="O354" i="1"/>
  <c r="E354" i="1"/>
  <c r="AI353" i="1"/>
  <c r="Y353" i="1"/>
  <c r="O353" i="1"/>
  <c r="E353" i="1"/>
  <c r="AI352" i="1"/>
  <c r="Y352" i="1"/>
  <c r="O352" i="1"/>
  <c r="E352" i="1"/>
  <c r="AI351" i="1"/>
  <c r="Y351" i="1"/>
  <c r="O351" i="1"/>
  <c r="E351" i="1"/>
  <c r="AI350" i="1"/>
  <c r="Y350" i="1"/>
  <c r="O350" i="1"/>
  <c r="E350" i="1"/>
  <c r="AI349" i="1"/>
  <c r="Y349" i="1"/>
  <c r="O349" i="1"/>
  <c r="E349" i="1"/>
  <c r="AI348" i="1"/>
  <c r="Y348" i="1"/>
  <c r="O348" i="1"/>
  <c r="E348" i="1"/>
  <c r="AI347" i="1"/>
  <c r="Y347" i="1"/>
  <c r="O347" i="1"/>
  <c r="E347" i="1"/>
  <c r="AI346" i="1"/>
  <c r="Y346" i="1"/>
  <c r="O346" i="1"/>
  <c r="E346" i="1"/>
  <c r="AI345" i="1"/>
  <c r="Y345" i="1"/>
  <c r="O345" i="1"/>
  <c r="E345" i="1"/>
  <c r="AI344" i="1"/>
  <c r="Y344" i="1"/>
  <c r="O344" i="1"/>
  <c r="E344" i="1"/>
  <c r="AI343" i="1"/>
  <c r="Y343" i="1"/>
  <c r="O343" i="1"/>
  <c r="E343" i="1"/>
  <c r="AI342" i="1"/>
  <c r="Y342" i="1"/>
  <c r="O342" i="1"/>
  <c r="E342" i="1"/>
  <c r="AI341" i="1"/>
  <c r="Y341" i="1"/>
  <c r="O341" i="1"/>
  <c r="E341" i="1"/>
  <c r="AI340" i="1"/>
  <c r="Y340" i="1"/>
  <c r="O340" i="1"/>
  <c r="E340" i="1"/>
  <c r="AI339" i="1"/>
  <c r="Y339" i="1"/>
  <c r="O339" i="1"/>
  <c r="E339" i="1"/>
  <c r="AI338" i="1"/>
  <c r="Y338" i="1"/>
  <c r="O338" i="1"/>
  <c r="E338" i="1"/>
  <c r="AI337" i="1"/>
  <c r="Y337" i="1"/>
  <c r="O337" i="1"/>
  <c r="E337" i="1"/>
  <c r="AI336" i="1"/>
  <c r="Y336" i="1"/>
  <c r="O336" i="1"/>
  <c r="E336" i="1"/>
  <c r="AI335" i="1"/>
  <c r="Y335" i="1"/>
  <c r="O335" i="1"/>
  <c r="E335" i="1"/>
  <c r="AI334" i="1"/>
  <c r="Y334" i="1"/>
  <c r="O334" i="1"/>
  <c r="E334" i="1"/>
  <c r="AI333" i="1"/>
  <c r="Y333" i="1"/>
  <c r="O333" i="1"/>
  <c r="E333" i="1"/>
  <c r="AI332" i="1"/>
  <c r="Y332" i="1"/>
  <c r="O332" i="1"/>
  <c r="E332" i="1"/>
  <c r="AI331" i="1"/>
  <c r="Y331" i="1"/>
  <c r="O331" i="1"/>
  <c r="E331" i="1"/>
  <c r="AI330" i="1"/>
  <c r="Y330" i="1"/>
  <c r="O330" i="1"/>
  <c r="E330" i="1"/>
  <c r="AI329" i="1"/>
  <c r="Y329" i="1"/>
  <c r="O329" i="1"/>
  <c r="E329" i="1"/>
  <c r="AI328" i="1"/>
  <c r="Y328" i="1"/>
  <c r="O328" i="1"/>
  <c r="E328" i="1"/>
  <c r="AI327" i="1"/>
  <c r="Y327" i="1"/>
  <c r="O327" i="1"/>
  <c r="E327" i="1"/>
  <c r="AM326" i="1"/>
  <c r="AN326" i="1" s="1"/>
  <c r="AJ326" i="1"/>
  <c r="AJ327" i="1" s="1"/>
  <c r="AI326" i="1"/>
  <c r="Z326" i="1"/>
  <c r="Z327" i="1" s="1"/>
  <c r="Y326" i="1"/>
  <c r="R326" i="1"/>
  <c r="S326" i="1" s="1"/>
  <c r="P326" i="1"/>
  <c r="P327" i="1" s="1"/>
  <c r="O326" i="1"/>
  <c r="F326" i="1"/>
  <c r="F327" i="1" s="1"/>
  <c r="E326" i="1"/>
  <c r="AM325" i="1"/>
  <c r="AN325" i="1" s="1"/>
  <c r="AI325" i="1"/>
  <c r="AC325" i="1"/>
  <c r="AB325" i="1"/>
  <c r="Y325" i="1"/>
  <c r="R325" i="1"/>
  <c r="S325" i="1" s="1"/>
  <c r="O325" i="1"/>
  <c r="H325" i="1"/>
  <c r="I325" i="1" s="1"/>
  <c r="E325" i="1"/>
  <c r="AM324" i="1"/>
  <c r="AN324" i="1" s="1"/>
  <c r="AI324" i="1"/>
  <c r="AC324" i="1"/>
  <c r="AB324" i="1"/>
  <c r="Y324" i="1"/>
  <c r="R324" i="1"/>
  <c r="S324" i="1" s="1"/>
  <c r="O324" i="1"/>
  <c r="H324" i="1"/>
  <c r="I324" i="1" s="1"/>
  <c r="E324" i="1"/>
  <c r="AI321" i="1"/>
  <c r="Y321" i="1"/>
  <c r="O321" i="1"/>
  <c r="E321" i="1"/>
  <c r="AI320" i="1"/>
  <c r="Y320" i="1"/>
  <c r="O320" i="1"/>
  <c r="E320" i="1"/>
  <c r="AI319" i="1"/>
  <c r="Y319" i="1"/>
  <c r="O319" i="1"/>
  <c r="E319" i="1"/>
  <c r="AI318" i="1"/>
  <c r="Y318" i="1"/>
  <c r="O318" i="1"/>
  <c r="E318" i="1"/>
  <c r="AI317" i="1"/>
  <c r="Y317" i="1"/>
  <c r="O317" i="1"/>
  <c r="E317" i="1"/>
  <c r="AI316" i="1"/>
  <c r="Y316" i="1"/>
  <c r="O316" i="1"/>
  <c r="E316" i="1"/>
  <c r="AI315" i="1"/>
  <c r="Y315" i="1"/>
  <c r="O315" i="1"/>
  <c r="E315" i="1"/>
  <c r="AI314" i="1"/>
  <c r="Y314" i="1"/>
  <c r="O314" i="1"/>
  <c r="E314" i="1"/>
  <c r="AI313" i="1"/>
  <c r="Y313" i="1"/>
  <c r="O313" i="1"/>
  <c r="E313" i="1"/>
  <c r="AI312" i="1"/>
  <c r="Y312" i="1"/>
  <c r="O312" i="1"/>
  <c r="E312" i="1"/>
  <c r="AI311" i="1"/>
  <c r="Y311" i="1"/>
  <c r="O311" i="1"/>
  <c r="E311" i="1"/>
  <c r="AI310" i="1"/>
  <c r="Y310" i="1"/>
  <c r="O310" i="1"/>
  <c r="E310" i="1"/>
  <c r="AI309" i="1"/>
  <c r="Y309" i="1"/>
  <c r="O309" i="1"/>
  <c r="E309" i="1"/>
  <c r="AI308" i="1"/>
  <c r="Y308" i="1"/>
  <c r="O308" i="1"/>
  <c r="E308" i="1"/>
  <c r="AI307" i="1"/>
  <c r="Y307" i="1"/>
  <c r="O307" i="1"/>
  <c r="E307" i="1"/>
  <c r="AI306" i="1"/>
  <c r="Y306" i="1"/>
  <c r="O306" i="1"/>
  <c r="E306" i="1"/>
  <c r="AI305" i="1"/>
  <c r="Y305" i="1"/>
  <c r="O305" i="1"/>
  <c r="E305" i="1"/>
  <c r="AI304" i="1"/>
  <c r="Y304" i="1"/>
  <c r="O304" i="1"/>
  <c r="E304" i="1"/>
  <c r="AI303" i="1"/>
  <c r="Y303" i="1"/>
  <c r="O303" i="1"/>
  <c r="E303" i="1"/>
  <c r="AI302" i="1"/>
  <c r="Y302" i="1"/>
  <c r="O302" i="1"/>
  <c r="E302" i="1"/>
  <c r="AI301" i="1"/>
  <c r="Y301" i="1"/>
  <c r="O301" i="1"/>
  <c r="E301" i="1"/>
  <c r="AI300" i="1"/>
  <c r="Y300" i="1"/>
  <c r="O300" i="1"/>
  <c r="E300" i="1"/>
  <c r="AI299" i="1"/>
  <c r="Y299" i="1"/>
  <c r="O299" i="1"/>
  <c r="E299" i="1"/>
  <c r="AI298" i="1"/>
  <c r="Y298" i="1"/>
  <c r="O298" i="1"/>
  <c r="E298" i="1"/>
  <c r="AI297" i="1"/>
  <c r="Y297" i="1"/>
  <c r="O297" i="1"/>
  <c r="E297" i="1"/>
  <c r="AI296" i="1"/>
  <c r="Y296" i="1"/>
  <c r="O296" i="1"/>
  <c r="E296" i="1"/>
  <c r="AI295" i="1"/>
  <c r="Y295" i="1"/>
  <c r="O295" i="1"/>
  <c r="E295" i="1"/>
  <c r="AI294" i="1"/>
  <c r="Y294" i="1"/>
  <c r="O294" i="1"/>
  <c r="E294" i="1"/>
  <c r="AI293" i="1"/>
  <c r="Y293" i="1"/>
  <c r="O293" i="1"/>
  <c r="E293" i="1"/>
  <c r="AI292" i="1"/>
  <c r="Y292" i="1"/>
  <c r="O292" i="1"/>
  <c r="E292" i="1"/>
  <c r="AM291" i="1"/>
  <c r="AN291" i="1" s="1"/>
  <c r="AJ291" i="1"/>
  <c r="AJ292" i="1" s="1"/>
  <c r="AI291" i="1"/>
  <c r="Z291" i="1"/>
  <c r="Z292" i="1" s="1"/>
  <c r="Y291" i="1"/>
  <c r="R291" i="1"/>
  <c r="S291" i="1" s="1"/>
  <c r="P291" i="1"/>
  <c r="P292" i="1" s="1"/>
  <c r="O291" i="1"/>
  <c r="F291" i="1"/>
  <c r="F292" i="1" s="1"/>
  <c r="E291" i="1"/>
  <c r="AM290" i="1"/>
  <c r="AN290" i="1" s="1"/>
  <c r="AI290" i="1"/>
  <c r="AC290" i="1"/>
  <c r="AB290" i="1"/>
  <c r="Y290" i="1"/>
  <c r="R290" i="1"/>
  <c r="S290" i="1" s="1"/>
  <c r="O290" i="1"/>
  <c r="H290" i="1"/>
  <c r="I290" i="1" s="1"/>
  <c r="E290" i="1"/>
  <c r="AM289" i="1"/>
  <c r="AN289" i="1" s="1"/>
  <c r="AI289" i="1"/>
  <c r="AC289" i="1"/>
  <c r="AB289" i="1"/>
  <c r="Y289" i="1"/>
  <c r="R289" i="1"/>
  <c r="S289" i="1" s="1"/>
  <c r="O289" i="1"/>
  <c r="H289" i="1"/>
  <c r="I289" i="1" s="1"/>
  <c r="E289" i="1"/>
  <c r="AI286" i="1"/>
  <c r="Y286" i="1"/>
  <c r="O286" i="1"/>
  <c r="E286" i="1"/>
  <c r="AI285" i="1"/>
  <c r="Y285" i="1"/>
  <c r="O285" i="1"/>
  <c r="E285" i="1"/>
  <c r="AI284" i="1"/>
  <c r="Y284" i="1"/>
  <c r="O284" i="1"/>
  <c r="E284" i="1"/>
  <c r="AI283" i="1"/>
  <c r="Y283" i="1"/>
  <c r="O283" i="1"/>
  <c r="E283" i="1"/>
  <c r="AI282" i="1"/>
  <c r="Y282" i="1"/>
  <c r="O282" i="1"/>
  <c r="E282" i="1"/>
  <c r="AI281" i="1"/>
  <c r="Y281" i="1"/>
  <c r="O281" i="1"/>
  <c r="E281" i="1"/>
  <c r="AI280" i="1"/>
  <c r="Y280" i="1"/>
  <c r="O280" i="1"/>
  <c r="E280" i="1"/>
  <c r="AI279" i="1"/>
  <c r="Y279" i="1"/>
  <c r="O279" i="1"/>
  <c r="E279" i="1"/>
  <c r="AI278" i="1"/>
  <c r="Y278" i="1"/>
  <c r="O278" i="1"/>
  <c r="E278" i="1"/>
  <c r="AI277" i="1"/>
  <c r="Y277" i="1"/>
  <c r="O277" i="1"/>
  <c r="E277" i="1"/>
  <c r="AI276" i="1"/>
  <c r="Y276" i="1"/>
  <c r="O276" i="1"/>
  <c r="E276" i="1"/>
  <c r="AI275" i="1"/>
  <c r="Y275" i="1"/>
  <c r="O275" i="1"/>
  <c r="E275" i="1"/>
  <c r="AI274" i="1"/>
  <c r="Y274" i="1"/>
  <c r="O274" i="1"/>
  <c r="E274" i="1"/>
  <c r="AI273" i="1"/>
  <c r="Y273" i="1"/>
  <c r="O273" i="1"/>
  <c r="E273" i="1"/>
  <c r="AI272" i="1"/>
  <c r="Y272" i="1"/>
  <c r="O272" i="1"/>
  <c r="E272" i="1"/>
  <c r="AI271" i="1"/>
  <c r="Y271" i="1"/>
  <c r="O271" i="1"/>
  <c r="E271" i="1"/>
  <c r="AI270" i="1"/>
  <c r="Y270" i="1"/>
  <c r="O270" i="1"/>
  <c r="E270" i="1"/>
  <c r="AI269" i="1"/>
  <c r="Y269" i="1"/>
  <c r="O269" i="1"/>
  <c r="E269" i="1"/>
  <c r="AI268" i="1"/>
  <c r="Y268" i="1"/>
  <c r="O268" i="1"/>
  <c r="E268" i="1"/>
  <c r="AI267" i="1"/>
  <c r="Y267" i="1"/>
  <c r="O267" i="1"/>
  <c r="E267" i="1"/>
  <c r="AI266" i="1"/>
  <c r="Y266" i="1"/>
  <c r="O266" i="1"/>
  <c r="E266" i="1"/>
  <c r="AI265" i="1"/>
  <c r="Y265" i="1"/>
  <c r="O265" i="1"/>
  <c r="E265" i="1"/>
  <c r="AI264" i="1"/>
  <c r="Y264" i="1"/>
  <c r="O264" i="1"/>
  <c r="E264" i="1"/>
  <c r="AI263" i="1"/>
  <c r="Y263" i="1"/>
  <c r="O263" i="1"/>
  <c r="E263" i="1"/>
  <c r="AI262" i="1"/>
  <c r="Y262" i="1"/>
  <c r="O262" i="1"/>
  <c r="E262" i="1"/>
  <c r="AI261" i="1"/>
  <c r="Y261" i="1"/>
  <c r="O261" i="1"/>
  <c r="E261" i="1"/>
  <c r="AI260" i="1"/>
  <c r="Y260" i="1"/>
  <c r="O260" i="1"/>
  <c r="E260" i="1"/>
  <c r="AI259" i="1"/>
  <c r="Y259" i="1"/>
  <c r="O259" i="1"/>
  <c r="E259" i="1"/>
  <c r="AI258" i="1"/>
  <c r="Y258" i="1"/>
  <c r="O258" i="1"/>
  <c r="E258" i="1"/>
  <c r="AI257" i="1"/>
  <c r="Y257" i="1"/>
  <c r="O257" i="1"/>
  <c r="E257" i="1"/>
  <c r="AM256" i="1"/>
  <c r="AN256" i="1" s="1"/>
  <c r="AJ256" i="1"/>
  <c r="AJ257" i="1" s="1"/>
  <c r="AI256" i="1"/>
  <c r="Z256" i="1"/>
  <c r="Z257" i="1" s="1"/>
  <c r="Y256" i="1"/>
  <c r="R256" i="1"/>
  <c r="S256" i="1" s="1"/>
  <c r="P256" i="1"/>
  <c r="P257" i="1" s="1"/>
  <c r="O256" i="1"/>
  <c r="F256" i="1"/>
  <c r="F257" i="1" s="1"/>
  <c r="E256" i="1"/>
  <c r="AM255" i="1"/>
  <c r="AN255" i="1" s="1"/>
  <c r="AI255" i="1"/>
  <c r="AC255" i="1"/>
  <c r="AB255" i="1"/>
  <c r="Y255" i="1"/>
  <c r="R255" i="1"/>
  <c r="S255" i="1" s="1"/>
  <c r="O255" i="1"/>
  <c r="H255" i="1"/>
  <c r="I255" i="1" s="1"/>
  <c r="E255" i="1"/>
  <c r="AM254" i="1"/>
  <c r="AN254" i="1" s="1"/>
  <c r="AI254" i="1"/>
  <c r="AC254" i="1"/>
  <c r="AB254" i="1"/>
  <c r="Y254" i="1"/>
  <c r="R254" i="1"/>
  <c r="S254" i="1" s="1"/>
  <c r="O254" i="1"/>
  <c r="H254" i="1"/>
  <c r="I254" i="1" s="1"/>
  <c r="E254" i="1"/>
  <c r="AI251" i="1"/>
  <c r="Y251" i="1"/>
  <c r="O251" i="1"/>
  <c r="E251" i="1"/>
  <c r="AI250" i="1"/>
  <c r="Y250" i="1"/>
  <c r="O250" i="1"/>
  <c r="E250" i="1"/>
  <c r="AI249" i="1"/>
  <c r="Y249" i="1"/>
  <c r="O249" i="1"/>
  <c r="E249" i="1"/>
  <c r="AI248" i="1"/>
  <c r="Y248" i="1"/>
  <c r="O248" i="1"/>
  <c r="E248" i="1"/>
  <c r="AI247" i="1"/>
  <c r="Y247" i="1"/>
  <c r="O247" i="1"/>
  <c r="E247" i="1"/>
  <c r="AI246" i="1"/>
  <c r="Y246" i="1"/>
  <c r="O246" i="1"/>
  <c r="E246" i="1"/>
  <c r="AI245" i="1"/>
  <c r="Y245" i="1"/>
  <c r="O245" i="1"/>
  <c r="E245" i="1"/>
  <c r="AI244" i="1"/>
  <c r="Y244" i="1"/>
  <c r="O244" i="1"/>
  <c r="E244" i="1"/>
  <c r="AI243" i="1"/>
  <c r="Y243" i="1"/>
  <c r="O243" i="1"/>
  <c r="E243" i="1"/>
  <c r="AI242" i="1"/>
  <c r="Y242" i="1"/>
  <c r="O242" i="1"/>
  <c r="E242" i="1"/>
  <c r="AI241" i="1"/>
  <c r="Y241" i="1"/>
  <c r="O241" i="1"/>
  <c r="E241" i="1"/>
  <c r="AI240" i="1"/>
  <c r="Y240" i="1"/>
  <c r="O240" i="1"/>
  <c r="E240" i="1"/>
  <c r="AI239" i="1"/>
  <c r="Y239" i="1"/>
  <c r="O239" i="1"/>
  <c r="E239" i="1"/>
  <c r="AI238" i="1"/>
  <c r="Y238" i="1"/>
  <c r="O238" i="1"/>
  <c r="E238" i="1"/>
  <c r="AI237" i="1"/>
  <c r="Y237" i="1"/>
  <c r="O237" i="1"/>
  <c r="E237" i="1"/>
  <c r="AI236" i="1"/>
  <c r="Y236" i="1"/>
  <c r="O236" i="1"/>
  <c r="E236" i="1"/>
  <c r="AI235" i="1"/>
  <c r="Y235" i="1"/>
  <c r="O235" i="1"/>
  <c r="E235" i="1"/>
  <c r="AI234" i="1"/>
  <c r="Y234" i="1"/>
  <c r="O234" i="1"/>
  <c r="E234" i="1"/>
  <c r="AI233" i="1"/>
  <c r="Y233" i="1"/>
  <c r="O233" i="1"/>
  <c r="E233" i="1"/>
  <c r="AI232" i="1"/>
  <c r="Y232" i="1"/>
  <c r="O232" i="1"/>
  <c r="E232" i="1"/>
  <c r="AI231" i="1"/>
  <c r="Y231" i="1"/>
  <c r="O231" i="1"/>
  <c r="E231" i="1"/>
  <c r="AI230" i="1"/>
  <c r="Y230" i="1"/>
  <c r="O230" i="1"/>
  <c r="E230" i="1"/>
  <c r="AI229" i="1"/>
  <c r="Y229" i="1"/>
  <c r="O229" i="1"/>
  <c r="E229" i="1"/>
  <c r="AI228" i="1"/>
  <c r="Y228" i="1"/>
  <c r="O228" i="1"/>
  <c r="E228" i="1"/>
  <c r="AI227" i="1"/>
  <c r="Y227" i="1"/>
  <c r="O227" i="1"/>
  <c r="E227" i="1"/>
  <c r="AI226" i="1"/>
  <c r="Y226" i="1"/>
  <c r="O226" i="1"/>
  <c r="E226" i="1"/>
  <c r="AI225" i="1"/>
  <c r="Y225" i="1"/>
  <c r="O225" i="1"/>
  <c r="E225" i="1"/>
  <c r="AI224" i="1"/>
  <c r="Y224" i="1"/>
  <c r="O224" i="1"/>
  <c r="E224" i="1"/>
  <c r="AI223" i="1"/>
  <c r="Y223" i="1"/>
  <c r="O223" i="1"/>
  <c r="E223" i="1"/>
  <c r="AI222" i="1"/>
  <c r="Y222" i="1"/>
  <c r="O222" i="1"/>
  <c r="E222" i="1"/>
  <c r="AM221" i="1"/>
  <c r="AN221" i="1" s="1"/>
  <c r="AJ221" i="1"/>
  <c r="AJ222" i="1" s="1"/>
  <c r="AJ223" i="1" s="1"/>
  <c r="AJ224" i="1" s="1"/>
  <c r="AJ225" i="1" s="1"/>
  <c r="AJ226" i="1" s="1"/>
  <c r="AJ227" i="1" s="1"/>
  <c r="AJ228" i="1" s="1"/>
  <c r="AJ229" i="1" s="1"/>
  <c r="AJ230" i="1" s="1"/>
  <c r="AJ231" i="1" s="1"/>
  <c r="AJ232" i="1" s="1"/>
  <c r="AJ233" i="1" s="1"/>
  <c r="AJ234" i="1" s="1"/>
  <c r="AJ235" i="1" s="1"/>
  <c r="AJ236" i="1" s="1"/>
  <c r="AJ237" i="1" s="1"/>
  <c r="AJ238" i="1" s="1"/>
  <c r="AI221" i="1"/>
  <c r="Z221" i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Y221" i="1"/>
  <c r="R221" i="1"/>
  <c r="S221" i="1" s="1"/>
  <c r="P221" i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O221" i="1"/>
  <c r="F221" i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E221" i="1"/>
  <c r="AM220" i="1"/>
  <c r="AN220" i="1" s="1"/>
  <c r="AI220" i="1"/>
  <c r="AC220" i="1"/>
  <c r="AB220" i="1"/>
  <c r="Y220" i="1"/>
  <c r="R220" i="1"/>
  <c r="S220" i="1" s="1"/>
  <c r="O220" i="1"/>
  <c r="H220" i="1"/>
  <c r="I220" i="1" s="1"/>
  <c r="E220" i="1"/>
  <c r="AM219" i="1"/>
  <c r="AN219" i="1" s="1"/>
  <c r="AI219" i="1"/>
  <c r="AC219" i="1"/>
  <c r="AB219" i="1"/>
  <c r="Y219" i="1"/>
  <c r="R219" i="1"/>
  <c r="S219" i="1" s="1"/>
  <c r="O219" i="1"/>
  <c r="H219" i="1"/>
  <c r="I219" i="1" s="1"/>
  <c r="E219" i="1"/>
  <c r="AI216" i="1"/>
  <c r="Y216" i="1"/>
  <c r="O216" i="1"/>
  <c r="E216" i="1"/>
  <c r="AI215" i="1"/>
  <c r="Y215" i="1"/>
  <c r="O215" i="1"/>
  <c r="E215" i="1"/>
  <c r="AI214" i="1"/>
  <c r="Y214" i="1"/>
  <c r="O214" i="1"/>
  <c r="E214" i="1"/>
  <c r="AI213" i="1"/>
  <c r="Y213" i="1"/>
  <c r="O213" i="1"/>
  <c r="E213" i="1"/>
  <c r="AI212" i="1"/>
  <c r="Y212" i="1"/>
  <c r="O212" i="1"/>
  <c r="E212" i="1"/>
  <c r="AI211" i="1"/>
  <c r="Y211" i="1"/>
  <c r="O211" i="1"/>
  <c r="E211" i="1"/>
  <c r="AI210" i="1"/>
  <c r="Y210" i="1"/>
  <c r="O210" i="1"/>
  <c r="E210" i="1"/>
  <c r="AI209" i="1"/>
  <c r="Y209" i="1"/>
  <c r="O209" i="1"/>
  <c r="E209" i="1"/>
  <c r="AI208" i="1"/>
  <c r="Y208" i="1"/>
  <c r="O208" i="1"/>
  <c r="E208" i="1"/>
  <c r="AI207" i="1"/>
  <c r="Y207" i="1"/>
  <c r="O207" i="1"/>
  <c r="E207" i="1"/>
  <c r="AI206" i="1"/>
  <c r="Y206" i="1"/>
  <c r="O206" i="1"/>
  <c r="E206" i="1"/>
  <c r="AI205" i="1"/>
  <c r="Y205" i="1"/>
  <c r="O205" i="1"/>
  <c r="E205" i="1"/>
  <c r="AI204" i="1"/>
  <c r="Y204" i="1"/>
  <c r="O204" i="1"/>
  <c r="E204" i="1"/>
  <c r="AI203" i="1"/>
  <c r="Y203" i="1"/>
  <c r="O203" i="1"/>
  <c r="E203" i="1"/>
  <c r="AI202" i="1"/>
  <c r="Y202" i="1"/>
  <c r="O202" i="1"/>
  <c r="E202" i="1"/>
  <c r="AI201" i="1"/>
  <c r="Y201" i="1"/>
  <c r="O201" i="1"/>
  <c r="E201" i="1"/>
  <c r="AI200" i="1"/>
  <c r="Y200" i="1"/>
  <c r="O200" i="1"/>
  <c r="E200" i="1"/>
  <c r="AI199" i="1"/>
  <c r="Y199" i="1"/>
  <c r="O199" i="1"/>
  <c r="E199" i="1"/>
  <c r="AI198" i="1"/>
  <c r="Y198" i="1"/>
  <c r="O198" i="1"/>
  <c r="E198" i="1"/>
  <c r="AI197" i="1"/>
  <c r="Y197" i="1"/>
  <c r="O197" i="1"/>
  <c r="E197" i="1"/>
  <c r="AI196" i="1"/>
  <c r="Y196" i="1"/>
  <c r="O196" i="1"/>
  <c r="E196" i="1"/>
  <c r="AI195" i="1"/>
  <c r="Y195" i="1"/>
  <c r="O195" i="1"/>
  <c r="E195" i="1"/>
  <c r="AM194" i="1"/>
  <c r="AN194" i="1" s="1"/>
  <c r="AI194" i="1"/>
  <c r="Y194" i="1"/>
  <c r="O194" i="1"/>
  <c r="E194" i="1"/>
  <c r="AM193" i="1"/>
  <c r="AN193" i="1" s="1"/>
  <c r="AI193" i="1"/>
  <c r="Y193" i="1"/>
  <c r="O193" i="1"/>
  <c r="E193" i="1"/>
  <c r="AM192" i="1"/>
  <c r="AN192" i="1" s="1"/>
  <c r="AI192" i="1"/>
  <c r="Y192" i="1"/>
  <c r="O192" i="1"/>
  <c r="E192" i="1"/>
  <c r="AM191" i="1"/>
  <c r="AN191" i="1" s="1"/>
  <c r="AI191" i="1"/>
  <c r="Y191" i="1"/>
  <c r="O191" i="1"/>
  <c r="E191" i="1"/>
  <c r="AM190" i="1"/>
  <c r="AN190" i="1" s="1"/>
  <c r="AI190" i="1"/>
  <c r="Y190" i="1"/>
  <c r="O190" i="1"/>
  <c r="E190" i="1"/>
  <c r="AM189" i="1"/>
  <c r="AN189" i="1" s="1"/>
  <c r="AI189" i="1"/>
  <c r="Y189" i="1"/>
  <c r="O189" i="1"/>
  <c r="E189" i="1"/>
  <c r="AM188" i="1"/>
  <c r="AN188" i="1" s="1"/>
  <c r="AI188" i="1"/>
  <c r="Y188" i="1"/>
  <c r="O188" i="1"/>
  <c r="E188" i="1"/>
  <c r="AM187" i="1"/>
  <c r="AN187" i="1" s="1"/>
  <c r="AI187" i="1"/>
  <c r="Y187" i="1"/>
  <c r="O187" i="1"/>
  <c r="E187" i="1"/>
  <c r="AM186" i="1"/>
  <c r="AN186" i="1" s="1"/>
  <c r="AJ186" i="1"/>
  <c r="AJ187" i="1" s="1"/>
  <c r="AJ188" i="1" s="1"/>
  <c r="AJ189" i="1" s="1"/>
  <c r="AJ190" i="1" s="1"/>
  <c r="AJ191" i="1" s="1"/>
  <c r="AJ192" i="1" s="1"/>
  <c r="AJ193" i="1" s="1"/>
  <c r="AJ194" i="1" s="1"/>
  <c r="AJ195" i="1" s="1"/>
  <c r="AJ196" i="1" s="1"/>
  <c r="AJ197" i="1" s="1"/>
  <c r="AJ198" i="1" s="1"/>
  <c r="AJ199" i="1" s="1"/>
  <c r="AJ200" i="1" s="1"/>
  <c r="AJ201" i="1" s="1"/>
  <c r="AJ202" i="1" s="1"/>
  <c r="AJ203" i="1" s="1"/>
  <c r="AJ204" i="1" s="1"/>
  <c r="AJ205" i="1" s="1"/>
  <c r="AJ206" i="1" s="1"/>
  <c r="AJ207" i="1" s="1"/>
  <c r="AJ208" i="1" s="1"/>
  <c r="AJ209" i="1" s="1"/>
  <c r="AJ210" i="1" s="1"/>
  <c r="AJ211" i="1" s="1"/>
  <c r="AJ212" i="1" s="1"/>
  <c r="AJ213" i="1" s="1"/>
  <c r="AJ214" i="1" s="1"/>
  <c r="AJ215" i="1" s="1"/>
  <c r="AJ216" i="1" s="1"/>
  <c r="AM216" i="1" s="1"/>
  <c r="AN216" i="1" s="1"/>
  <c r="AI186" i="1"/>
  <c r="Z186" i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AB216" i="1" s="1"/>
  <c r="AC216" i="1" s="1"/>
  <c r="Y186" i="1"/>
  <c r="R186" i="1"/>
  <c r="S186" i="1" s="1"/>
  <c r="P186" i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R216" i="1" s="1"/>
  <c r="S216" i="1" s="1"/>
  <c r="O186" i="1"/>
  <c r="F186" i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H216" i="1" s="1"/>
  <c r="I216" i="1" s="1"/>
  <c r="E186" i="1"/>
  <c r="AM185" i="1"/>
  <c r="AN185" i="1" s="1"/>
  <c r="AI185" i="1"/>
  <c r="AC185" i="1"/>
  <c r="AB185" i="1"/>
  <c r="Y185" i="1"/>
  <c r="R185" i="1"/>
  <c r="S185" i="1" s="1"/>
  <c r="O185" i="1"/>
  <c r="H185" i="1"/>
  <c r="I185" i="1" s="1"/>
  <c r="E185" i="1"/>
  <c r="AN184" i="1"/>
  <c r="AM184" i="1"/>
  <c r="AI184" i="1"/>
  <c r="AB184" i="1"/>
  <c r="AC184" i="1" s="1"/>
  <c r="Y184" i="1"/>
  <c r="R184" i="1"/>
  <c r="S184" i="1" s="1"/>
  <c r="O184" i="1"/>
  <c r="H184" i="1"/>
  <c r="I184" i="1" s="1"/>
  <c r="E184" i="1"/>
  <c r="AI181" i="1"/>
  <c r="Y181" i="1"/>
  <c r="O181" i="1"/>
  <c r="E181" i="1"/>
  <c r="AI180" i="1"/>
  <c r="Y180" i="1"/>
  <c r="O180" i="1"/>
  <c r="E180" i="1"/>
  <c r="AI179" i="1"/>
  <c r="Y179" i="1"/>
  <c r="O179" i="1"/>
  <c r="E179" i="1"/>
  <c r="AI178" i="1"/>
  <c r="Y178" i="1"/>
  <c r="O178" i="1"/>
  <c r="E178" i="1"/>
  <c r="AI177" i="1"/>
  <c r="Y177" i="1"/>
  <c r="O177" i="1"/>
  <c r="E177" i="1"/>
  <c r="AI176" i="1"/>
  <c r="Y176" i="1"/>
  <c r="O176" i="1"/>
  <c r="E176" i="1"/>
  <c r="AI175" i="1"/>
  <c r="Y175" i="1"/>
  <c r="O175" i="1"/>
  <c r="E175" i="1"/>
  <c r="AI174" i="1"/>
  <c r="Y174" i="1"/>
  <c r="O174" i="1"/>
  <c r="E174" i="1"/>
  <c r="AI173" i="1"/>
  <c r="Y173" i="1"/>
  <c r="O173" i="1"/>
  <c r="E173" i="1"/>
  <c r="AI172" i="1"/>
  <c r="Y172" i="1"/>
  <c r="O172" i="1"/>
  <c r="E172" i="1"/>
  <c r="AI171" i="1"/>
  <c r="Y171" i="1"/>
  <c r="O171" i="1"/>
  <c r="E171" i="1"/>
  <c r="AI170" i="1"/>
  <c r="Y170" i="1"/>
  <c r="O170" i="1"/>
  <c r="E170" i="1"/>
  <c r="AI169" i="1"/>
  <c r="Y169" i="1"/>
  <c r="O169" i="1"/>
  <c r="E169" i="1"/>
  <c r="AI168" i="1"/>
  <c r="Y168" i="1"/>
  <c r="O168" i="1"/>
  <c r="E168" i="1"/>
  <c r="AI167" i="1"/>
  <c r="Y167" i="1"/>
  <c r="O167" i="1"/>
  <c r="E167" i="1"/>
  <c r="AI166" i="1"/>
  <c r="Y166" i="1"/>
  <c r="O166" i="1"/>
  <c r="E166" i="1"/>
  <c r="AI165" i="1"/>
  <c r="Y165" i="1"/>
  <c r="O165" i="1"/>
  <c r="E165" i="1"/>
  <c r="AI164" i="1"/>
  <c r="Y164" i="1"/>
  <c r="O164" i="1"/>
  <c r="E164" i="1"/>
  <c r="AI163" i="1"/>
  <c r="Y163" i="1"/>
  <c r="O163" i="1"/>
  <c r="E163" i="1"/>
  <c r="AI162" i="1"/>
  <c r="Y162" i="1"/>
  <c r="O162" i="1"/>
  <c r="E162" i="1"/>
  <c r="AI161" i="1"/>
  <c r="Y161" i="1"/>
  <c r="O161" i="1"/>
  <c r="E161" i="1"/>
  <c r="AI160" i="1"/>
  <c r="Y160" i="1"/>
  <c r="O160" i="1"/>
  <c r="E160" i="1"/>
  <c r="AI159" i="1"/>
  <c r="Y159" i="1"/>
  <c r="O159" i="1"/>
  <c r="E159" i="1"/>
  <c r="AI158" i="1"/>
  <c r="Y158" i="1"/>
  <c r="O158" i="1"/>
  <c r="E158" i="1"/>
  <c r="AI157" i="1"/>
  <c r="Y157" i="1"/>
  <c r="O157" i="1"/>
  <c r="E157" i="1"/>
  <c r="AI156" i="1"/>
  <c r="Y156" i="1"/>
  <c r="O156" i="1"/>
  <c r="E156" i="1"/>
  <c r="AI155" i="1"/>
  <c r="Y155" i="1"/>
  <c r="O155" i="1"/>
  <c r="E155" i="1"/>
  <c r="AI154" i="1"/>
  <c r="Y154" i="1"/>
  <c r="O154" i="1"/>
  <c r="E154" i="1"/>
  <c r="AI153" i="1"/>
  <c r="Y153" i="1"/>
  <c r="O153" i="1"/>
  <c r="E153" i="1"/>
  <c r="AI152" i="1"/>
  <c r="Y152" i="1"/>
  <c r="O152" i="1"/>
  <c r="E152" i="1"/>
  <c r="AM151" i="1"/>
  <c r="AN151" i="1" s="1"/>
  <c r="AJ151" i="1"/>
  <c r="AJ152" i="1" s="1"/>
  <c r="AI151" i="1"/>
  <c r="Z151" i="1"/>
  <c r="Z152" i="1" s="1"/>
  <c r="Y151" i="1"/>
  <c r="R151" i="1"/>
  <c r="S151" i="1" s="1"/>
  <c r="P151" i="1"/>
  <c r="P152" i="1" s="1"/>
  <c r="O151" i="1"/>
  <c r="F151" i="1"/>
  <c r="F152" i="1" s="1"/>
  <c r="E151" i="1"/>
  <c r="AM150" i="1"/>
  <c r="AN150" i="1" s="1"/>
  <c r="AI150" i="1"/>
  <c r="AC150" i="1"/>
  <c r="AB150" i="1"/>
  <c r="Y150" i="1"/>
  <c r="R150" i="1"/>
  <c r="S150" i="1" s="1"/>
  <c r="O150" i="1"/>
  <c r="H150" i="1"/>
  <c r="I150" i="1" s="1"/>
  <c r="E150" i="1"/>
  <c r="AM149" i="1"/>
  <c r="AN149" i="1" s="1"/>
  <c r="AI149" i="1"/>
  <c r="AC149" i="1"/>
  <c r="AB149" i="1"/>
  <c r="Y149" i="1"/>
  <c r="R149" i="1"/>
  <c r="S149" i="1" s="1"/>
  <c r="O149" i="1"/>
  <c r="H149" i="1"/>
  <c r="I149" i="1" s="1"/>
  <c r="E149" i="1"/>
  <c r="AI146" i="1"/>
  <c r="Y146" i="1"/>
  <c r="O146" i="1"/>
  <c r="E146" i="1"/>
  <c r="AI145" i="1"/>
  <c r="Y145" i="1"/>
  <c r="O145" i="1"/>
  <c r="E145" i="1"/>
  <c r="AI144" i="1"/>
  <c r="Y144" i="1"/>
  <c r="O144" i="1"/>
  <c r="E144" i="1"/>
  <c r="AI143" i="1"/>
  <c r="Y143" i="1"/>
  <c r="O143" i="1"/>
  <c r="E143" i="1"/>
  <c r="AI142" i="1"/>
  <c r="Y142" i="1"/>
  <c r="O142" i="1"/>
  <c r="E142" i="1"/>
  <c r="AI141" i="1"/>
  <c r="Y141" i="1"/>
  <c r="O141" i="1"/>
  <c r="E141" i="1"/>
  <c r="AI140" i="1"/>
  <c r="Y140" i="1"/>
  <c r="O140" i="1"/>
  <c r="E140" i="1"/>
  <c r="AI139" i="1"/>
  <c r="Y139" i="1"/>
  <c r="O139" i="1"/>
  <c r="E139" i="1"/>
  <c r="AI138" i="1"/>
  <c r="Y138" i="1"/>
  <c r="O138" i="1"/>
  <c r="E138" i="1"/>
  <c r="AI137" i="1"/>
  <c r="Y137" i="1"/>
  <c r="O137" i="1"/>
  <c r="E137" i="1"/>
  <c r="AI136" i="1"/>
  <c r="Y136" i="1"/>
  <c r="O136" i="1"/>
  <c r="E136" i="1"/>
  <c r="AI135" i="1"/>
  <c r="Y135" i="1"/>
  <c r="O135" i="1"/>
  <c r="E135" i="1"/>
  <c r="AI134" i="1"/>
  <c r="Y134" i="1"/>
  <c r="O134" i="1"/>
  <c r="E134" i="1"/>
  <c r="AI133" i="1"/>
  <c r="Y133" i="1"/>
  <c r="O133" i="1"/>
  <c r="E133" i="1"/>
  <c r="AI132" i="1"/>
  <c r="Y132" i="1"/>
  <c r="O132" i="1"/>
  <c r="E132" i="1"/>
  <c r="AI131" i="1"/>
  <c r="Y131" i="1"/>
  <c r="O131" i="1"/>
  <c r="E131" i="1"/>
  <c r="AI130" i="1"/>
  <c r="Y130" i="1"/>
  <c r="O130" i="1"/>
  <c r="E130" i="1"/>
  <c r="AI129" i="1"/>
  <c r="Y129" i="1"/>
  <c r="O129" i="1"/>
  <c r="E129" i="1"/>
  <c r="AI128" i="1"/>
  <c r="Y128" i="1"/>
  <c r="O128" i="1"/>
  <c r="E128" i="1"/>
  <c r="AI127" i="1"/>
  <c r="Y127" i="1"/>
  <c r="O127" i="1"/>
  <c r="E127" i="1"/>
  <c r="AI126" i="1"/>
  <c r="Y126" i="1"/>
  <c r="O126" i="1"/>
  <c r="E126" i="1"/>
  <c r="AI125" i="1"/>
  <c r="Y125" i="1"/>
  <c r="O125" i="1"/>
  <c r="E125" i="1"/>
  <c r="AI124" i="1"/>
  <c r="Y124" i="1"/>
  <c r="O124" i="1"/>
  <c r="E124" i="1"/>
  <c r="AI123" i="1"/>
  <c r="Y123" i="1"/>
  <c r="O123" i="1"/>
  <c r="E123" i="1"/>
  <c r="AI122" i="1"/>
  <c r="Y122" i="1"/>
  <c r="O122" i="1"/>
  <c r="E122" i="1"/>
  <c r="AI121" i="1"/>
  <c r="Y121" i="1"/>
  <c r="O121" i="1"/>
  <c r="E121" i="1"/>
  <c r="AI120" i="1"/>
  <c r="Y120" i="1"/>
  <c r="O120" i="1"/>
  <c r="E120" i="1"/>
  <c r="AI119" i="1"/>
  <c r="Y119" i="1"/>
  <c r="O119" i="1"/>
  <c r="E119" i="1"/>
  <c r="AI118" i="1"/>
  <c r="Y118" i="1"/>
  <c r="O118" i="1"/>
  <c r="E118" i="1"/>
  <c r="AI117" i="1"/>
  <c r="Y117" i="1"/>
  <c r="O117" i="1"/>
  <c r="E117" i="1"/>
  <c r="AM116" i="1"/>
  <c r="AN116" i="1" s="1"/>
  <c r="AJ116" i="1"/>
  <c r="AJ117" i="1" s="1"/>
  <c r="AI116" i="1"/>
  <c r="Z116" i="1"/>
  <c r="Z117" i="1" s="1"/>
  <c r="Y116" i="1"/>
  <c r="R116" i="1"/>
  <c r="S116" i="1" s="1"/>
  <c r="P116" i="1"/>
  <c r="P117" i="1" s="1"/>
  <c r="O116" i="1"/>
  <c r="F116" i="1"/>
  <c r="F117" i="1" s="1"/>
  <c r="E116" i="1"/>
  <c r="AM115" i="1"/>
  <c r="AN115" i="1" s="1"/>
  <c r="AI115" i="1"/>
  <c r="AC115" i="1"/>
  <c r="AB115" i="1"/>
  <c r="Y115" i="1"/>
  <c r="R115" i="1"/>
  <c r="S115" i="1" s="1"/>
  <c r="O115" i="1"/>
  <c r="H115" i="1"/>
  <c r="I115" i="1" s="1"/>
  <c r="E115" i="1"/>
  <c r="AM114" i="1"/>
  <c r="AN114" i="1" s="1"/>
  <c r="AI114" i="1"/>
  <c r="AC114" i="1"/>
  <c r="AB114" i="1"/>
  <c r="Y114" i="1"/>
  <c r="R114" i="1"/>
  <c r="S114" i="1" s="1"/>
  <c r="O114" i="1"/>
  <c r="H114" i="1"/>
  <c r="I114" i="1" s="1"/>
  <c r="E114" i="1"/>
  <c r="AI111" i="1"/>
  <c r="Y111" i="1"/>
  <c r="O111" i="1"/>
  <c r="E111" i="1"/>
  <c r="AI110" i="1"/>
  <c r="Y110" i="1"/>
  <c r="O110" i="1"/>
  <c r="E110" i="1"/>
  <c r="AI109" i="1"/>
  <c r="Y109" i="1"/>
  <c r="O109" i="1"/>
  <c r="E109" i="1"/>
  <c r="AI108" i="1"/>
  <c r="Y108" i="1"/>
  <c r="O108" i="1"/>
  <c r="E108" i="1"/>
  <c r="AI107" i="1"/>
  <c r="Y107" i="1"/>
  <c r="O107" i="1"/>
  <c r="E107" i="1"/>
  <c r="AI106" i="1"/>
  <c r="Y106" i="1"/>
  <c r="O106" i="1"/>
  <c r="E106" i="1"/>
  <c r="AI105" i="1"/>
  <c r="Y105" i="1"/>
  <c r="O105" i="1"/>
  <c r="E105" i="1"/>
  <c r="AI104" i="1"/>
  <c r="Y104" i="1"/>
  <c r="O104" i="1"/>
  <c r="E104" i="1"/>
  <c r="AI103" i="1"/>
  <c r="Y103" i="1"/>
  <c r="O103" i="1"/>
  <c r="E103" i="1"/>
  <c r="AI102" i="1"/>
  <c r="Y102" i="1"/>
  <c r="O102" i="1"/>
  <c r="E102" i="1"/>
  <c r="AI101" i="1"/>
  <c r="Y101" i="1"/>
  <c r="O101" i="1"/>
  <c r="E101" i="1"/>
  <c r="AI100" i="1"/>
  <c r="Y100" i="1"/>
  <c r="O100" i="1"/>
  <c r="E100" i="1"/>
  <c r="AI99" i="1"/>
  <c r="Y99" i="1"/>
  <c r="O99" i="1"/>
  <c r="E99" i="1"/>
  <c r="AI98" i="1"/>
  <c r="Y98" i="1"/>
  <c r="O98" i="1"/>
  <c r="E98" i="1"/>
  <c r="AI97" i="1"/>
  <c r="Y97" i="1"/>
  <c r="O97" i="1"/>
  <c r="E97" i="1"/>
  <c r="AI96" i="1"/>
  <c r="Y96" i="1"/>
  <c r="O96" i="1"/>
  <c r="E96" i="1"/>
  <c r="AI95" i="1"/>
  <c r="Y95" i="1"/>
  <c r="O95" i="1"/>
  <c r="E95" i="1"/>
  <c r="AI94" i="1"/>
  <c r="Y94" i="1"/>
  <c r="O94" i="1"/>
  <c r="E94" i="1"/>
  <c r="AI93" i="1"/>
  <c r="Y93" i="1"/>
  <c r="O93" i="1"/>
  <c r="E93" i="1"/>
  <c r="AI92" i="1"/>
  <c r="Y92" i="1"/>
  <c r="O92" i="1"/>
  <c r="E92" i="1"/>
  <c r="AI91" i="1"/>
  <c r="Y91" i="1"/>
  <c r="O91" i="1"/>
  <c r="E91" i="1"/>
  <c r="AI90" i="1"/>
  <c r="Y90" i="1"/>
  <c r="O90" i="1"/>
  <c r="E90" i="1"/>
  <c r="AI89" i="1"/>
  <c r="Y89" i="1"/>
  <c r="O89" i="1"/>
  <c r="E89" i="1"/>
  <c r="AI88" i="1"/>
  <c r="Y88" i="1"/>
  <c r="O88" i="1"/>
  <c r="E88" i="1"/>
  <c r="AI87" i="1"/>
  <c r="Y87" i="1"/>
  <c r="O87" i="1"/>
  <c r="E87" i="1"/>
  <c r="AI86" i="1"/>
  <c r="Y86" i="1"/>
  <c r="O86" i="1"/>
  <c r="E86" i="1"/>
  <c r="AI85" i="1"/>
  <c r="Y85" i="1"/>
  <c r="O85" i="1"/>
  <c r="E85" i="1"/>
  <c r="AI84" i="1"/>
  <c r="Y84" i="1"/>
  <c r="O84" i="1"/>
  <c r="E84" i="1"/>
  <c r="AI83" i="1"/>
  <c r="Y83" i="1"/>
  <c r="O83" i="1"/>
  <c r="E83" i="1"/>
  <c r="AI82" i="1"/>
  <c r="Y82" i="1"/>
  <c r="O82" i="1"/>
  <c r="E82" i="1"/>
  <c r="AM81" i="1"/>
  <c r="AN81" i="1" s="1"/>
  <c r="AJ81" i="1"/>
  <c r="AJ82" i="1" s="1"/>
  <c r="AI81" i="1"/>
  <c r="Z81" i="1"/>
  <c r="Z82" i="1" s="1"/>
  <c r="Y81" i="1"/>
  <c r="R81" i="1"/>
  <c r="S81" i="1" s="1"/>
  <c r="P81" i="1"/>
  <c r="P82" i="1" s="1"/>
  <c r="O81" i="1"/>
  <c r="F81" i="1"/>
  <c r="F82" i="1" s="1"/>
  <c r="E81" i="1"/>
  <c r="AM80" i="1"/>
  <c r="AN80" i="1" s="1"/>
  <c r="AI80" i="1"/>
  <c r="AC80" i="1"/>
  <c r="AB80" i="1"/>
  <c r="Y80" i="1"/>
  <c r="R80" i="1"/>
  <c r="S80" i="1" s="1"/>
  <c r="O80" i="1"/>
  <c r="H80" i="1"/>
  <c r="I80" i="1" s="1"/>
  <c r="E80" i="1"/>
  <c r="AM79" i="1"/>
  <c r="AN79" i="1" s="1"/>
  <c r="AI79" i="1"/>
  <c r="AC79" i="1"/>
  <c r="AB79" i="1"/>
  <c r="Y79" i="1"/>
  <c r="R79" i="1"/>
  <c r="S79" i="1" s="1"/>
  <c r="O79" i="1"/>
  <c r="H79" i="1"/>
  <c r="I79" i="1" s="1"/>
  <c r="E79" i="1"/>
  <c r="AI76" i="1"/>
  <c r="Y76" i="1"/>
  <c r="O76" i="1"/>
  <c r="E76" i="1"/>
  <c r="AI75" i="1"/>
  <c r="Y75" i="1"/>
  <c r="O75" i="1"/>
  <c r="E75" i="1"/>
  <c r="AI74" i="1"/>
  <c r="Y74" i="1"/>
  <c r="O74" i="1"/>
  <c r="E74" i="1"/>
  <c r="AI73" i="1"/>
  <c r="Y73" i="1"/>
  <c r="O73" i="1"/>
  <c r="E73" i="1"/>
  <c r="AI72" i="1"/>
  <c r="Y72" i="1"/>
  <c r="O72" i="1"/>
  <c r="E72" i="1"/>
  <c r="AI71" i="1"/>
  <c r="AB71" i="1"/>
  <c r="AC71" i="1" s="1"/>
  <c r="Y71" i="1"/>
  <c r="O71" i="1"/>
  <c r="E71" i="1"/>
  <c r="AI70" i="1"/>
  <c r="Y70" i="1"/>
  <c r="O70" i="1"/>
  <c r="E70" i="1"/>
  <c r="AI69" i="1"/>
  <c r="Y69" i="1"/>
  <c r="O69" i="1"/>
  <c r="E69" i="1"/>
  <c r="AI68" i="1"/>
  <c r="Y68" i="1"/>
  <c r="O68" i="1"/>
  <c r="E68" i="1"/>
  <c r="AI67" i="1"/>
  <c r="AB67" i="1"/>
  <c r="AC67" i="1" s="1"/>
  <c r="Y67" i="1"/>
  <c r="O67" i="1"/>
  <c r="E67" i="1"/>
  <c r="AI66" i="1"/>
  <c r="Y66" i="1"/>
  <c r="O66" i="1"/>
  <c r="E66" i="1"/>
  <c r="AI65" i="1"/>
  <c r="Y65" i="1"/>
  <c r="O65" i="1"/>
  <c r="E65" i="1"/>
  <c r="AI64" i="1"/>
  <c r="Y64" i="1"/>
  <c r="O64" i="1"/>
  <c r="E64" i="1"/>
  <c r="AI63" i="1"/>
  <c r="AB63" i="1"/>
  <c r="AC63" i="1" s="1"/>
  <c r="Y63" i="1"/>
  <c r="O63" i="1"/>
  <c r="E63" i="1"/>
  <c r="AI62" i="1"/>
  <c r="Y62" i="1"/>
  <c r="O62" i="1"/>
  <c r="E62" i="1"/>
  <c r="AI61" i="1"/>
  <c r="Y61" i="1"/>
  <c r="O61" i="1"/>
  <c r="E61" i="1"/>
  <c r="AI60" i="1"/>
  <c r="Y60" i="1"/>
  <c r="O60" i="1"/>
  <c r="E60" i="1"/>
  <c r="AI59" i="1"/>
  <c r="AB59" i="1"/>
  <c r="AC59" i="1" s="1"/>
  <c r="Y59" i="1"/>
  <c r="O59" i="1"/>
  <c r="E59" i="1"/>
  <c r="AI58" i="1"/>
  <c r="Y58" i="1"/>
  <c r="O58" i="1"/>
  <c r="E58" i="1"/>
  <c r="AI57" i="1"/>
  <c r="Y57" i="1"/>
  <c r="O57" i="1"/>
  <c r="E57" i="1"/>
  <c r="AM56" i="1"/>
  <c r="AN56" i="1" s="1"/>
  <c r="AJ56" i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I56" i="1"/>
  <c r="Z56" i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Y56" i="1"/>
  <c r="R56" i="1"/>
  <c r="S56" i="1" s="1"/>
  <c r="P56" i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O56" i="1"/>
  <c r="F56" i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E56" i="1"/>
  <c r="AM55" i="1"/>
  <c r="AN55" i="1" s="1"/>
  <c r="AI55" i="1"/>
  <c r="AC55" i="1"/>
  <c r="AB55" i="1"/>
  <c r="Y55" i="1"/>
  <c r="R55" i="1"/>
  <c r="S55" i="1" s="1"/>
  <c r="O55" i="1"/>
  <c r="H55" i="1"/>
  <c r="I55" i="1" s="1"/>
  <c r="E55" i="1"/>
  <c r="AM54" i="1"/>
  <c r="AN54" i="1" s="1"/>
  <c r="AI54" i="1"/>
  <c r="AC54" i="1"/>
  <c r="AB54" i="1"/>
  <c r="Y54" i="1"/>
  <c r="R54" i="1"/>
  <c r="S54" i="1" s="1"/>
  <c r="O54" i="1"/>
  <c r="H54" i="1"/>
  <c r="I54" i="1" s="1"/>
  <c r="E54" i="1"/>
  <c r="AI51" i="1"/>
  <c r="Y51" i="1"/>
  <c r="O51" i="1"/>
  <c r="E51" i="1"/>
  <c r="AI50" i="1"/>
  <c r="AB50" i="1"/>
  <c r="AC50" i="1" s="1"/>
  <c r="Y50" i="1"/>
  <c r="O50" i="1"/>
  <c r="E50" i="1"/>
  <c r="AI49" i="1"/>
  <c r="Y49" i="1"/>
  <c r="O49" i="1"/>
  <c r="E49" i="1"/>
  <c r="AI48" i="1"/>
  <c r="Y48" i="1"/>
  <c r="O48" i="1"/>
  <c r="E48" i="1"/>
  <c r="AI47" i="1"/>
  <c r="Y47" i="1"/>
  <c r="O47" i="1"/>
  <c r="E47" i="1"/>
  <c r="AI46" i="1"/>
  <c r="AB46" i="1"/>
  <c r="AC46" i="1" s="1"/>
  <c r="Y46" i="1"/>
  <c r="O46" i="1"/>
  <c r="E46" i="1"/>
  <c r="AI45" i="1"/>
  <c r="Y45" i="1"/>
  <c r="O45" i="1"/>
  <c r="E45" i="1"/>
  <c r="AI44" i="1"/>
  <c r="Y44" i="1"/>
  <c r="O44" i="1"/>
  <c r="E44" i="1"/>
  <c r="AI43" i="1"/>
  <c r="Y43" i="1"/>
  <c r="O43" i="1"/>
  <c r="E43" i="1"/>
  <c r="AI42" i="1"/>
  <c r="AB42" i="1"/>
  <c r="AC42" i="1" s="1"/>
  <c r="Y42" i="1"/>
  <c r="O42" i="1"/>
  <c r="E42" i="1"/>
  <c r="AI41" i="1"/>
  <c r="Y41" i="1"/>
  <c r="O41" i="1"/>
  <c r="E41" i="1"/>
  <c r="AI40" i="1"/>
  <c r="Y40" i="1"/>
  <c r="O40" i="1"/>
  <c r="E40" i="1"/>
  <c r="AI39" i="1"/>
  <c r="Y39" i="1"/>
  <c r="O39" i="1"/>
  <c r="E39" i="1"/>
  <c r="AI38" i="1"/>
  <c r="AB38" i="1"/>
  <c r="AC38" i="1" s="1"/>
  <c r="Y38" i="1"/>
  <c r="O38" i="1"/>
  <c r="E38" i="1"/>
  <c r="AI37" i="1"/>
  <c r="Y37" i="1"/>
  <c r="O37" i="1"/>
  <c r="E37" i="1"/>
  <c r="AI36" i="1"/>
  <c r="Y36" i="1"/>
  <c r="O36" i="1"/>
  <c r="E36" i="1"/>
  <c r="AI35" i="1"/>
  <c r="Y35" i="1"/>
  <c r="O35" i="1"/>
  <c r="E35" i="1"/>
  <c r="AI34" i="1"/>
  <c r="AB34" i="1"/>
  <c r="AC34" i="1" s="1"/>
  <c r="Y34" i="1"/>
  <c r="O34" i="1"/>
  <c r="E34" i="1"/>
  <c r="AI33" i="1"/>
  <c r="Y33" i="1"/>
  <c r="O33" i="1"/>
  <c r="E33" i="1"/>
  <c r="AI32" i="1"/>
  <c r="Y32" i="1"/>
  <c r="O32" i="1"/>
  <c r="E32" i="1"/>
  <c r="AM31" i="1"/>
  <c r="AN31" i="1" s="1"/>
  <c r="AJ31" i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M51" i="1" s="1"/>
  <c r="AN51" i="1" s="1"/>
  <c r="AI31" i="1"/>
  <c r="Z31" i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AB51" i="1" s="1"/>
  <c r="AC51" i="1" s="1"/>
  <c r="Y31" i="1"/>
  <c r="R31" i="1"/>
  <c r="S31" i="1" s="1"/>
  <c r="P31" i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R51" i="1" s="1"/>
  <c r="S51" i="1" s="1"/>
  <c r="O31" i="1"/>
  <c r="F31" i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H51" i="1" s="1"/>
  <c r="I51" i="1" s="1"/>
  <c r="E31" i="1"/>
  <c r="AM30" i="1"/>
  <c r="AN30" i="1" s="1"/>
  <c r="AI30" i="1"/>
  <c r="AC30" i="1"/>
  <c r="AB30" i="1"/>
  <c r="Y30" i="1"/>
  <c r="R30" i="1"/>
  <c r="S30" i="1" s="1"/>
  <c r="O30" i="1"/>
  <c r="H30" i="1"/>
  <c r="I30" i="1" s="1"/>
  <c r="E30" i="1"/>
  <c r="AM29" i="1"/>
  <c r="AN29" i="1" s="1"/>
  <c r="AI29" i="1"/>
  <c r="AB29" i="1"/>
  <c r="AC29" i="1" s="1"/>
  <c r="Y29" i="1"/>
  <c r="R29" i="1"/>
  <c r="S29" i="1" s="1"/>
  <c r="O29" i="1"/>
  <c r="I29" i="1"/>
  <c r="H29" i="1"/>
  <c r="E29" i="1"/>
  <c r="AI27" i="1"/>
  <c r="Y27" i="1"/>
  <c r="O27" i="1"/>
  <c r="E27" i="1"/>
  <c r="AI26" i="1"/>
  <c r="Y26" i="1"/>
  <c r="O26" i="1"/>
  <c r="E26" i="1"/>
  <c r="AI25" i="1"/>
  <c r="Y25" i="1"/>
  <c r="O25" i="1"/>
  <c r="E25" i="1"/>
  <c r="AI24" i="1"/>
  <c r="Y24" i="1"/>
  <c r="O24" i="1"/>
  <c r="E24" i="1"/>
  <c r="AI23" i="1"/>
  <c r="Y23" i="1"/>
  <c r="O23" i="1"/>
  <c r="E23" i="1"/>
  <c r="AI22" i="1"/>
  <c r="Y22" i="1"/>
  <c r="O22" i="1"/>
  <c r="E22" i="1"/>
  <c r="AI21" i="1"/>
  <c r="Y21" i="1"/>
  <c r="O21" i="1"/>
  <c r="E21" i="1"/>
  <c r="AI20" i="1"/>
  <c r="Y20" i="1"/>
  <c r="O20" i="1"/>
  <c r="E20" i="1"/>
  <c r="AI19" i="1"/>
  <c r="Y19" i="1"/>
  <c r="O19" i="1"/>
  <c r="E19" i="1"/>
  <c r="AI18" i="1"/>
  <c r="Y18" i="1"/>
  <c r="O18" i="1"/>
  <c r="E18" i="1"/>
  <c r="AI17" i="1"/>
  <c r="Y17" i="1"/>
  <c r="O17" i="1"/>
  <c r="E17" i="1"/>
  <c r="AI16" i="1"/>
  <c r="Y16" i="1"/>
  <c r="O16" i="1"/>
  <c r="E16" i="1"/>
  <c r="AI15" i="1"/>
  <c r="Y15" i="1"/>
  <c r="O15" i="1"/>
  <c r="E15" i="1"/>
  <c r="AI14" i="1"/>
  <c r="Y14" i="1"/>
  <c r="O14" i="1"/>
  <c r="E14" i="1"/>
  <c r="AI13" i="1"/>
  <c r="Y13" i="1"/>
  <c r="O13" i="1"/>
  <c r="E13" i="1"/>
  <c r="AI12" i="1"/>
  <c r="Y12" i="1"/>
  <c r="O12" i="1"/>
  <c r="E12" i="1"/>
  <c r="AI11" i="1"/>
  <c r="Y11" i="1"/>
  <c r="O11" i="1"/>
  <c r="E11" i="1"/>
  <c r="AI10" i="1"/>
  <c r="Y10" i="1"/>
  <c r="O10" i="1"/>
  <c r="E10" i="1"/>
  <c r="AI9" i="1"/>
  <c r="Y9" i="1"/>
  <c r="O9" i="1"/>
  <c r="E9" i="1"/>
  <c r="AI8" i="1"/>
  <c r="Y8" i="1"/>
  <c r="O8" i="1"/>
  <c r="E8" i="1"/>
  <c r="AJ7" i="1"/>
  <c r="AM7" i="1" s="1"/>
  <c r="AN7" i="1" s="1"/>
  <c r="AI7" i="1"/>
  <c r="Z7" i="1"/>
  <c r="AB7" i="1" s="1"/>
  <c r="AC7" i="1" s="1"/>
  <c r="Y7" i="1"/>
  <c r="P7" i="1"/>
  <c r="R7" i="1" s="1"/>
  <c r="S7" i="1" s="1"/>
  <c r="O7" i="1"/>
  <c r="F7" i="1"/>
  <c r="H7" i="1" s="1"/>
  <c r="I7" i="1" s="1"/>
  <c r="E7" i="1"/>
  <c r="AM6" i="1"/>
  <c r="AN6" i="1" s="1"/>
  <c r="AI6" i="1"/>
  <c r="AC6" i="1"/>
  <c r="AB6" i="1"/>
  <c r="Y6" i="1"/>
  <c r="R6" i="1"/>
  <c r="S6" i="1" s="1"/>
  <c r="O6" i="1"/>
  <c r="H6" i="1"/>
  <c r="I6" i="1" s="1"/>
  <c r="E6" i="1"/>
  <c r="AM5" i="1"/>
  <c r="AN5" i="1" s="1"/>
  <c r="AI5" i="1"/>
  <c r="AC5" i="1"/>
  <c r="AB5" i="1"/>
  <c r="Y5" i="1"/>
  <c r="R5" i="1"/>
  <c r="S5" i="1" s="1"/>
  <c r="O5" i="1"/>
  <c r="H5" i="1"/>
  <c r="I5" i="1" s="1"/>
  <c r="E5" i="1"/>
  <c r="O4802" i="5"/>
  <c r="H4802" i="5"/>
  <c r="R4802" i="5" s="1"/>
  <c r="O4801" i="5"/>
  <c r="I4801" i="5"/>
  <c r="J4801" i="5" s="1"/>
  <c r="H4801" i="5"/>
  <c r="R4801" i="5" s="1"/>
  <c r="O4800" i="5"/>
  <c r="H4800" i="5"/>
  <c r="I4800" i="5" s="1"/>
  <c r="J4800" i="5" s="1"/>
  <c r="H4799" i="5"/>
  <c r="R4799" i="5" s="1"/>
  <c r="H4798" i="5"/>
  <c r="R4798" i="5" s="1"/>
  <c r="H4797" i="5"/>
  <c r="R4797" i="5" s="1"/>
  <c r="O4796" i="5"/>
  <c r="H4796" i="5"/>
  <c r="R4796" i="5" s="1"/>
  <c r="H4795" i="5"/>
  <c r="R4795" i="5" s="1"/>
  <c r="H4794" i="5"/>
  <c r="R4794" i="5" s="1"/>
  <c r="O4793" i="5"/>
  <c r="H4793" i="5"/>
  <c r="R4793" i="5" s="1"/>
  <c r="H4792" i="5"/>
  <c r="I4792" i="5" s="1"/>
  <c r="J4792" i="5" s="1"/>
  <c r="H4791" i="5"/>
  <c r="H4790" i="5"/>
  <c r="O4789" i="5"/>
  <c r="H4789" i="5"/>
  <c r="R4789" i="5" s="1"/>
  <c r="H4788" i="5"/>
  <c r="H4787" i="5"/>
  <c r="H4786" i="5"/>
  <c r="I4786" i="5" s="1"/>
  <c r="J4786" i="5" s="1"/>
  <c r="O4785" i="5"/>
  <c r="H4785" i="5"/>
  <c r="H4784" i="5"/>
  <c r="I4784" i="5" s="1"/>
  <c r="J4784" i="5" s="1"/>
  <c r="H4783" i="5"/>
  <c r="O4782" i="5"/>
  <c r="H4782" i="5"/>
  <c r="H4781" i="5"/>
  <c r="I4781" i="5" s="1"/>
  <c r="J4781" i="5" s="1"/>
  <c r="H4780" i="5"/>
  <c r="H4779" i="5"/>
  <c r="H4778" i="5"/>
  <c r="H4777" i="5"/>
  <c r="H4776" i="5"/>
  <c r="I4776" i="5" s="1"/>
  <c r="J4776" i="5" s="1"/>
  <c r="H4775" i="5"/>
  <c r="H4774" i="5"/>
  <c r="H4773" i="5"/>
  <c r="I4773" i="5" s="1"/>
  <c r="J4773" i="5" s="1"/>
  <c r="H4772" i="5"/>
  <c r="I4772" i="5" s="1"/>
  <c r="J4772" i="5" s="1"/>
  <c r="H4771" i="5"/>
  <c r="H4770" i="5"/>
  <c r="H4769" i="5"/>
  <c r="I4769" i="5" s="1"/>
  <c r="J4769" i="5" s="1"/>
  <c r="H4768" i="5"/>
  <c r="I4768" i="5" s="1"/>
  <c r="J4768" i="5" s="1"/>
  <c r="H4767" i="5"/>
  <c r="H4766" i="5"/>
  <c r="H4765" i="5"/>
  <c r="H4764" i="5"/>
  <c r="I4763" i="5"/>
  <c r="J4763" i="5" s="1"/>
  <c r="H4763" i="5"/>
  <c r="H4762" i="5"/>
  <c r="I4762" i="5" s="1"/>
  <c r="J4762" i="5" s="1"/>
  <c r="H4761" i="5"/>
  <c r="H4760" i="5"/>
  <c r="I4760" i="5" s="1"/>
  <c r="J4760" i="5" s="1"/>
  <c r="H4759" i="5"/>
  <c r="H4758" i="5"/>
  <c r="H4757" i="5"/>
  <c r="I4757" i="5" s="1"/>
  <c r="J4757" i="5" s="1"/>
  <c r="H4756" i="5"/>
  <c r="H4755" i="5"/>
  <c r="H4754" i="5"/>
  <c r="I4754" i="5" s="1"/>
  <c r="J4754" i="5" s="1"/>
  <c r="H4753" i="5"/>
  <c r="H4752" i="5"/>
  <c r="I4752" i="5" s="1"/>
  <c r="J4752" i="5" s="1"/>
  <c r="H4751" i="5"/>
  <c r="H4750" i="5"/>
  <c r="I4749" i="5"/>
  <c r="J4749" i="5" s="1"/>
  <c r="H4749" i="5"/>
  <c r="H4748" i="5"/>
  <c r="I4748" i="5" s="1"/>
  <c r="J4748" i="5" s="1"/>
  <c r="H4747" i="5"/>
  <c r="H4746" i="5"/>
  <c r="O4745" i="5"/>
  <c r="H4745" i="5"/>
  <c r="I4745" i="5" s="1"/>
  <c r="J4745" i="5" s="1"/>
  <c r="H4744" i="5"/>
  <c r="I4744" i="5" s="1"/>
  <c r="J4744" i="5" s="1"/>
  <c r="H4743" i="5"/>
  <c r="H4742" i="5"/>
  <c r="H4741" i="5"/>
  <c r="H4740" i="5"/>
  <c r="H4739" i="5"/>
  <c r="I4739" i="5" s="1"/>
  <c r="J4739" i="5" s="1"/>
  <c r="O4738" i="5"/>
  <c r="H4738" i="5"/>
  <c r="I4738" i="5" s="1"/>
  <c r="J4738" i="5" s="1"/>
  <c r="H4737" i="5"/>
  <c r="H4736" i="5"/>
  <c r="I4736" i="5" s="1"/>
  <c r="J4736" i="5" s="1"/>
  <c r="H4735" i="5"/>
  <c r="H4734" i="5"/>
  <c r="H4733" i="5"/>
  <c r="I4733" i="5" s="1"/>
  <c r="J4733" i="5" s="1"/>
  <c r="H4732" i="5"/>
  <c r="H4731" i="5"/>
  <c r="I4731" i="5" s="1"/>
  <c r="J4731" i="5" s="1"/>
  <c r="I4730" i="5"/>
  <c r="J4730" i="5" s="1"/>
  <c r="H4730" i="5"/>
  <c r="H4729" i="5"/>
  <c r="I4729" i="5" s="1"/>
  <c r="J4729" i="5" s="1"/>
  <c r="H4728" i="5"/>
  <c r="I4728" i="5" s="1"/>
  <c r="J4728" i="5" s="1"/>
  <c r="H4727" i="5"/>
  <c r="H4726" i="5"/>
  <c r="H4725" i="5"/>
  <c r="I4725" i="5" s="1"/>
  <c r="J4725" i="5" s="1"/>
  <c r="H4724" i="5"/>
  <c r="I4724" i="5" s="1"/>
  <c r="J4724" i="5" s="1"/>
  <c r="H4723" i="5"/>
  <c r="H4722" i="5"/>
  <c r="H4721" i="5"/>
  <c r="H4720" i="5"/>
  <c r="I4720" i="5" s="1"/>
  <c r="J4720" i="5" s="1"/>
  <c r="H4719" i="5"/>
  <c r="H4718" i="5"/>
  <c r="H4717" i="5"/>
  <c r="H4716" i="5"/>
  <c r="H4715" i="5"/>
  <c r="H4714" i="5"/>
  <c r="I4714" i="5" s="1"/>
  <c r="J4714" i="5" s="1"/>
  <c r="H4713" i="5"/>
  <c r="H4712" i="5"/>
  <c r="I4712" i="5" s="1"/>
  <c r="J4712" i="5" s="1"/>
  <c r="H4711" i="5"/>
  <c r="H4710" i="5"/>
  <c r="H4709" i="5"/>
  <c r="I4709" i="5" s="1"/>
  <c r="J4709" i="5" s="1"/>
  <c r="H4708" i="5"/>
  <c r="I4708" i="5" s="1"/>
  <c r="J4708" i="5" s="1"/>
  <c r="H4707" i="5"/>
  <c r="H4706" i="5"/>
  <c r="H4705" i="5"/>
  <c r="I4705" i="5" s="1"/>
  <c r="J4705" i="5" s="1"/>
  <c r="H4704" i="5"/>
  <c r="I4704" i="5" s="1"/>
  <c r="J4704" i="5" s="1"/>
  <c r="H4703" i="5"/>
  <c r="H4702" i="5"/>
  <c r="H4701" i="5"/>
  <c r="H4700" i="5"/>
  <c r="I4700" i="5" s="1"/>
  <c r="J4700" i="5" s="1"/>
  <c r="H4699" i="5"/>
  <c r="H4698" i="5"/>
  <c r="H4697" i="5"/>
  <c r="H4696" i="5"/>
  <c r="I4696" i="5" s="1"/>
  <c r="J4696" i="5" s="1"/>
  <c r="H4695" i="5"/>
  <c r="H4694" i="5"/>
  <c r="H4693" i="5"/>
  <c r="H4692" i="5"/>
  <c r="H4691" i="5"/>
  <c r="I4691" i="5" s="1"/>
  <c r="J4691" i="5" s="1"/>
  <c r="H4690" i="5"/>
  <c r="I4690" i="5" s="1"/>
  <c r="J4690" i="5" s="1"/>
  <c r="H4689" i="5"/>
  <c r="H4688" i="5"/>
  <c r="I4688" i="5" s="1"/>
  <c r="J4688" i="5" s="1"/>
  <c r="H4687" i="5"/>
  <c r="H4686" i="5"/>
  <c r="H4685" i="5"/>
  <c r="I4685" i="5" s="1"/>
  <c r="J4685" i="5" s="1"/>
  <c r="H4684" i="5"/>
  <c r="H4683" i="5"/>
  <c r="H4682" i="5"/>
  <c r="I4682" i="5" s="1"/>
  <c r="J4682" i="5" s="1"/>
  <c r="I4681" i="5"/>
  <c r="J4681" i="5" s="1"/>
  <c r="H4681" i="5"/>
  <c r="H4680" i="5"/>
  <c r="I4680" i="5" s="1"/>
  <c r="J4680" i="5" s="1"/>
  <c r="H4679" i="5"/>
  <c r="H4678" i="5"/>
  <c r="H4677" i="5"/>
  <c r="I4677" i="5" s="1"/>
  <c r="J4677" i="5" s="1"/>
  <c r="O4676" i="5"/>
  <c r="H4676" i="5"/>
  <c r="H4675" i="5"/>
  <c r="H4674" i="5"/>
  <c r="H4673" i="5"/>
  <c r="I4673" i="5" s="1"/>
  <c r="J4673" i="5" s="1"/>
  <c r="H4672" i="5"/>
  <c r="I4672" i="5" s="1"/>
  <c r="J4672" i="5" s="1"/>
  <c r="O4671" i="5"/>
  <c r="H4671" i="5"/>
  <c r="O4670" i="5"/>
  <c r="H4670" i="5"/>
  <c r="H4669" i="5"/>
  <c r="H4668" i="5"/>
  <c r="I4668" i="5" s="1"/>
  <c r="J4668" i="5" s="1"/>
  <c r="H4667" i="5"/>
  <c r="I4667" i="5" s="1"/>
  <c r="J4667" i="5" s="1"/>
  <c r="O4666" i="5"/>
  <c r="H4666" i="5"/>
  <c r="H4665" i="5"/>
  <c r="H4664" i="5"/>
  <c r="I4664" i="5" s="1"/>
  <c r="J4664" i="5" s="1"/>
  <c r="H4663" i="5"/>
  <c r="O4662" i="5"/>
  <c r="H4662" i="5"/>
  <c r="H4661" i="5"/>
  <c r="H4660" i="5"/>
  <c r="R4660" i="5" s="1"/>
  <c r="H4659" i="5"/>
  <c r="I4659" i="5" s="1"/>
  <c r="J4659" i="5" s="1"/>
  <c r="H4658" i="5"/>
  <c r="I4658" i="5" s="1"/>
  <c r="J4658" i="5" s="1"/>
  <c r="O4657" i="5"/>
  <c r="H4657" i="5"/>
  <c r="R4657" i="5" s="1"/>
  <c r="H4656" i="5"/>
  <c r="I4656" i="5" s="1"/>
  <c r="J4656" i="5" s="1"/>
  <c r="H4655" i="5"/>
  <c r="H4654" i="5"/>
  <c r="O4653" i="5"/>
  <c r="H4653" i="5"/>
  <c r="H4652" i="5"/>
  <c r="H4651" i="5"/>
  <c r="H4650" i="5"/>
  <c r="I4650" i="5" s="1"/>
  <c r="J4650" i="5" s="1"/>
  <c r="H4649" i="5"/>
  <c r="I4649" i="5" s="1"/>
  <c r="J4649" i="5" s="1"/>
  <c r="H4648" i="5"/>
  <c r="I4648" i="5" s="1"/>
  <c r="J4648" i="5" s="1"/>
  <c r="H4647" i="5"/>
  <c r="R2770" i="5" s="1"/>
  <c r="H4646" i="5"/>
  <c r="I4646" i="5" s="1"/>
  <c r="J4646" i="5" s="1"/>
  <c r="H4645" i="5"/>
  <c r="I4645" i="5" s="1"/>
  <c r="J4645" i="5" s="1"/>
  <c r="H4644" i="5"/>
  <c r="I4644" i="5" s="1"/>
  <c r="J4644" i="5" s="1"/>
  <c r="H4643" i="5"/>
  <c r="I4643" i="5" s="1"/>
  <c r="J4643" i="5" s="1"/>
  <c r="H4642" i="5"/>
  <c r="H4641" i="5"/>
  <c r="I4641" i="5" s="1"/>
  <c r="J4641" i="5" s="1"/>
  <c r="H4640" i="5"/>
  <c r="I4640" i="5" s="1"/>
  <c r="J4640" i="5" s="1"/>
  <c r="H4639" i="5"/>
  <c r="I4639" i="5" s="1"/>
  <c r="J4639" i="5" s="1"/>
  <c r="H4638" i="5"/>
  <c r="H4637" i="5"/>
  <c r="I4637" i="5" s="1"/>
  <c r="J4637" i="5" s="1"/>
  <c r="H4636" i="5"/>
  <c r="H4635" i="5"/>
  <c r="H4634" i="5"/>
  <c r="I4634" i="5" s="1"/>
  <c r="J4634" i="5" s="1"/>
  <c r="H4633" i="5"/>
  <c r="I4633" i="5" s="1"/>
  <c r="J4633" i="5" s="1"/>
  <c r="H4632" i="5"/>
  <c r="H4631" i="5"/>
  <c r="I4631" i="5" s="1"/>
  <c r="J4631" i="5" s="1"/>
  <c r="H4630" i="5"/>
  <c r="I4630" i="5" s="1"/>
  <c r="J4630" i="5" s="1"/>
  <c r="H4629" i="5"/>
  <c r="H4628" i="5"/>
  <c r="I4628" i="5" s="1"/>
  <c r="J4628" i="5" s="1"/>
  <c r="H4627" i="5"/>
  <c r="I4627" i="5" s="1"/>
  <c r="J4627" i="5" s="1"/>
  <c r="H4626" i="5"/>
  <c r="I4626" i="5" s="1"/>
  <c r="J4626" i="5" s="1"/>
  <c r="H4625" i="5"/>
  <c r="H4624" i="5"/>
  <c r="H4623" i="5"/>
  <c r="I4623" i="5" s="1"/>
  <c r="J4623" i="5" s="1"/>
  <c r="H4622" i="5"/>
  <c r="H4621" i="5"/>
  <c r="H4620" i="5"/>
  <c r="H4619" i="5"/>
  <c r="I4619" i="5" s="1"/>
  <c r="J4619" i="5" s="1"/>
  <c r="I4618" i="5"/>
  <c r="J4618" i="5" s="1"/>
  <c r="H4618" i="5"/>
  <c r="H4617" i="5"/>
  <c r="I4617" i="5" s="1"/>
  <c r="J4617" i="5" s="1"/>
  <c r="H4616" i="5"/>
  <c r="I4616" i="5" s="1"/>
  <c r="J4616" i="5" s="1"/>
  <c r="I4615" i="5"/>
  <c r="J4615" i="5" s="1"/>
  <c r="H4615" i="5"/>
  <c r="H4614" i="5"/>
  <c r="R2626" i="5" s="1"/>
  <c r="H4613" i="5"/>
  <c r="R2440" i="5" s="1"/>
  <c r="H4612" i="5"/>
  <c r="I4612" i="5" s="1"/>
  <c r="J4612" i="5" s="1"/>
  <c r="H4611" i="5"/>
  <c r="I4611" i="5" s="1"/>
  <c r="J4611" i="5" s="1"/>
  <c r="H4610" i="5"/>
  <c r="I4610" i="5" s="1"/>
  <c r="J4610" i="5" s="1"/>
  <c r="H4609" i="5"/>
  <c r="R4609" i="5" s="1"/>
  <c r="H4608" i="5"/>
  <c r="H4607" i="5"/>
  <c r="I4607" i="5" s="1"/>
  <c r="J4607" i="5" s="1"/>
  <c r="H4606" i="5"/>
  <c r="I4605" i="5"/>
  <c r="J4605" i="5" s="1"/>
  <c r="H4605" i="5"/>
  <c r="H4604" i="5"/>
  <c r="I4604" i="5" s="1"/>
  <c r="J4604" i="5" s="1"/>
  <c r="H4603" i="5"/>
  <c r="I4603" i="5" s="1"/>
  <c r="J4603" i="5" s="1"/>
  <c r="H4602" i="5"/>
  <c r="I4602" i="5" s="1"/>
  <c r="J4602" i="5" s="1"/>
  <c r="H4601" i="5"/>
  <c r="I4601" i="5" s="1"/>
  <c r="J4601" i="5" s="1"/>
  <c r="H4600" i="5"/>
  <c r="I4600" i="5" s="1"/>
  <c r="J4600" i="5" s="1"/>
  <c r="H4599" i="5"/>
  <c r="H4598" i="5"/>
  <c r="H4597" i="5"/>
  <c r="H4596" i="5"/>
  <c r="I4596" i="5" s="1"/>
  <c r="J4596" i="5" s="1"/>
  <c r="H4595" i="5"/>
  <c r="H4594" i="5"/>
  <c r="H4593" i="5"/>
  <c r="I4593" i="5" s="1"/>
  <c r="J4593" i="5" s="1"/>
  <c r="H4592" i="5"/>
  <c r="I4592" i="5" s="1"/>
  <c r="J4592" i="5" s="1"/>
  <c r="H4591" i="5"/>
  <c r="I4591" i="5" s="1"/>
  <c r="J4591" i="5" s="1"/>
  <c r="H4590" i="5"/>
  <c r="H4589" i="5"/>
  <c r="I4589" i="5" s="1"/>
  <c r="J4589" i="5" s="1"/>
  <c r="H4588" i="5"/>
  <c r="H4587" i="5"/>
  <c r="H4586" i="5"/>
  <c r="I4586" i="5" s="1"/>
  <c r="J4586" i="5" s="1"/>
  <c r="H4585" i="5"/>
  <c r="I4585" i="5" s="1"/>
  <c r="J4585" i="5" s="1"/>
  <c r="H4584" i="5"/>
  <c r="H4583" i="5"/>
  <c r="H4582" i="5"/>
  <c r="H4581" i="5"/>
  <c r="H4580" i="5"/>
  <c r="H4579" i="5"/>
  <c r="H4578" i="5"/>
  <c r="I4578" i="5" s="1"/>
  <c r="J4578" i="5" s="1"/>
  <c r="H4577" i="5"/>
  <c r="I4577" i="5" s="1"/>
  <c r="J4577" i="5" s="1"/>
  <c r="H4576" i="5"/>
  <c r="H4575" i="5"/>
  <c r="I4575" i="5" s="1"/>
  <c r="J4575" i="5" s="1"/>
  <c r="H4574" i="5"/>
  <c r="H4573" i="5"/>
  <c r="I4573" i="5" s="1"/>
  <c r="J4573" i="5" s="1"/>
  <c r="H4572" i="5"/>
  <c r="H4571" i="5"/>
  <c r="H4570" i="5"/>
  <c r="I4570" i="5" s="1"/>
  <c r="J4570" i="5" s="1"/>
  <c r="H4569" i="5"/>
  <c r="I4569" i="5" s="1"/>
  <c r="J4569" i="5" s="1"/>
  <c r="H4568" i="5"/>
  <c r="I4568" i="5" s="1"/>
  <c r="J4568" i="5" s="1"/>
  <c r="H4567" i="5"/>
  <c r="I4567" i="5" s="1"/>
  <c r="J4567" i="5" s="1"/>
  <c r="H4566" i="5"/>
  <c r="H4565" i="5"/>
  <c r="H4564" i="5"/>
  <c r="I4564" i="5" s="1"/>
  <c r="J4564" i="5" s="1"/>
  <c r="H4563" i="5"/>
  <c r="H4562" i="5"/>
  <c r="I4562" i="5" s="1"/>
  <c r="J4562" i="5" s="1"/>
  <c r="H4561" i="5"/>
  <c r="H4560" i="5"/>
  <c r="H4559" i="5"/>
  <c r="I4559" i="5" s="1"/>
  <c r="J4559" i="5" s="1"/>
  <c r="H4558" i="5"/>
  <c r="H4557" i="5"/>
  <c r="I4557" i="5" s="1"/>
  <c r="J4557" i="5" s="1"/>
  <c r="H4556" i="5"/>
  <c r="I4556" i="5" s="1"/>
  <c r="J4556" i="5" s="1"/>
  <c r="H4555" i="5"/>
  <c r="H4554" i="5"/>
  <c r="I4554" i="5" s="1"/>
  <c r="J4554" i="5" s="1"/>
  <c r="H4553" i="5"/>
  <c r="I4553" i="5" s="1"/>
  <c r="J4553" i="5" s="1"/>
  <c r="H4552" i="5"/>
  <c r="H4551" i="5"/>
  <c r="H4550" i="5"/>
  <c r="I4550" i="5" s="1"/>
  <c r="J4550" i="5" s="1"/>
  <c r="H4549" i="5"/>
  <c r="H4548" i="5"/>
  <c r="H4547" i="5"/>
  <c r="I4547" i="5" s="1"/>
  <c r="J4547" i="5" s="1"/>
  <c r="H4546" i="5"/>
  <c r="I4546" i="5" s="1"/>
  <c r="J4546" i="5" s="1"/>
  <c r="H4545" i="5"/>
  <c r="I4545" i="5" s="1"/>
  <c r="J4545" i="5" s="1"/>
  <c r="H4544" i="5"/>
  <c r="H4543" i="5"/>
  <c r="H4542" i="5"/>
  <c r="H4541" i="5"/>
  <c r="H4540" i="5"/>
  <c r="I4540" i="5" s="1"/>
  <c r="J4540" i="5" s="1"/>
  <c r="H4539" i="5"/>
  <c r="H4538" i="5"/>
  <c r="I4538" i="5" s="1"/>
  <c r="J4538" i="5" s="1"/>
  <c r="H4537" i="5"/>
  <c r="I4537" i="5" s="1"/>
  <c r="J4537" i="5" s="1"/>
  <c r="H4536" i="5"/>
  <c r="H4535" i="5"/>
  <c r="I4535" i="5" s="1"/>
  <c r="J4535" i="5" s="1"/>
  <c r="H4534" i="5"/>
  <c r="H4533" i="5"/>
  <c r="H4532" i="5"/>
  <c r="H4531" i="5"/>
  <c r="H4530" i="5"/>
  <c r="I4530" i="5" s="1"/>
  <c r="J4530" i="5" s="1"/>
  <c r="H4529" i="5"/>
  <c r="I4529" i="5" s="1"/>
  <c r="J4529" i="5" s="1"/>
  <c r="H4528" i="5"/>
  <c r="H4527" i="5"/>
  <c r="I4527" i="5" s="1"/>
  <c r="J4527" i="5" s="1"/>
  <c r="I4526" i="5"/>
  <c r="J4526" i="5" s="1"/>
  <c r="H4526" i="5"/>
  <c r="H4525" i="5"/>
  <c r="H4524" i="5"/>
  <c r="H4523" i="5"/>
  <c r="H4522" i="5"/>
  <c r="I4522" i="5" s="1"/>
  <c r="J4522" i="5" s="1"/>
  <c r="H4521" i="5"/>
  <c r="H4520" i="5"/>
  <c r="H4519" i="5"/>
  <c r="H4518" i="5"/>
  <c r="R2695" i="5" s="1"/>
  <c r="H4517" i="5"/>
  <c r="I4517" i="5" s="1"/>
  <c r="J4517" i="5" s="1"/>
  <c r="H4516" i="5"/>
  <c r="H4515" i="5"/>
  <c r="O4514" i="5"/>
  <c r="H4514" i="5"/>
  <c r="I4514" i="5" s="1"/>
  <c r="J4514" i="5" s="1"/>
  <c r="H4513" i="5"/>
  <c r="I4513" i="5" s="1"/>
  <c r="J4513" i="5" s="1"/>
  <c r="H4512" i="5"/>
  <c r="H4511" i="5"/>
  <c r="H4510" i="5"/>
  <c r="O4509" i="5"/>
  <c r="H4509" i="5"/>
  <c r="I4509" i="5" s="1"/>
  <c r="J4509" i="5" s="1"/>
  <c r="H4508" i="5"/>
  <c r="I4508" i="5" s="1"/>
  <c r="J4508" i="5" s="1"/>
  <c r="H4507" i="5"/>
  <c r="O4506" i="5"/>
  <c r="H4506" i="5"/>
  <c r="I4506" i="5" s="1"/>
  <c r="J4506" i="5" s="1"/>
  <c r="O4505" i="5"/>
  <c r="H4505" i="5"/>
  <c r="I4505" i="5" s="1"/>
  <c r="J4505" i="5" s="1"/>
  <c r="H4504" i="5"/>
  <c r="H4503" i="5"/>
  <c r="H4502" i="5"/>
  <c r="O4501" i="5"/>
  <c r="H4501" i="5"/>
  <c r="R4501" i="5" s="1"/>
  <c r="O4500" i="5"/>
  <c r="H4500" i="5"/>
  <c r="I4500" i="5" s="1"/>
  <c r="J4500" i="5" s="1"/>
  <c r="H4499" i="5"/>
  <c r="I4499" i="5" s="1"/>
  <c r="J4499" i="5" s="1"/>
  <c r="H4498" i="5"/>
  <c r="H4497" i="5"/>
  <c r="H4496" i="5"/>
  <c r="O4495" i="5"/>
  <c r="H4495" i="5"/>
  <c r="O4494" i="5"/>
  <c r="H4494" i="5"/>
  <c r="H4493" i="5"/>
  <c r="I4493" i="5" s="1"/>
  <c r="J4493" i="5" s="1"/>
  <c r="H4492" i="5"/>
  <c r="R4492" i="5" s="1"/>
  <c r="H4491" i="5"/>
  <c r="I4491" i="5" s="1"/>
  <c r="J4491" i="5" s="1"/>
  <c r="H4490" i="5"/>
  <c r="H4489" i="5"/>
  <c r="O4488" i="5"/>
  <c r="H4488" i="5"/>
  <c r="H4487" i="5"/>
  <c r="I4487" i="5" s="1"/>
  <c r="J4487" i="5" s="1"/>
  <c r="H4486" i="5"/>
  <c r="H4485" i="5"/>
  <c r="I4485" i="5" s="1"/>
  <c r="J4485" i="5" s="1"/>
  <c r="H4484" i="5"/>
  <c r="I4484" i="5" s="1"/>
  <c r="J4484" i="5" s="1"/>
  <c r="H4483" i="5"/>
  <c r="O4482" i="5"/>
  <c r="H4482" i="5"/>
  <c r="I4482" i="5" s="1"/>
  <c r="J4482" i="5" s="1"/>
  <c r="I4481" i="5"/>
  <c r="J4481" i="5" s="1"/>
  <c r="H4481" i="5"/>
  <c r="H4480" i="5"/>
  <c r="H4479" i="5"/>
  <c r="H4478" i="5"/>
  <c r="I4478" i="5" s="1"/>
  <c r="J4478" i="5" s="1"/>
  <c r="H4477" i="5"/>
  <c r="O4476" i="5"/>
  <c r="H4476" i="5"/>
  <c r="I4476" i="5" s="1"/>
  <c r="J4476" i="5" s="1"/>
  <c r="H4475" i="5"/>
  <c r="H4474" i="5"/>
  <c r="O4473" i="5"/>
  <c r="H4473" i="5"/>
  <c r="O4472" i="5"/>
  <c r="H4472" i="5"/>
  <c r="I4472" i="5" s="1"/>
  <c r="J4472" i="5" s="1"/>
  <c r="H4471" i="5"/>
  <c r="H4470" i="5"/>
  <c r="I4470" i="5" s="1"/>
  <c r="J4470" i="5" s="1"/>
  <c r="H4469" i="5"/>
  <c r="H4468" i="5"/>
  <c r="I4468" i="5" s="1"/>
  <c r="J4468" i="5" s="1"/>
  <c r="H4467" i="5"/>
  <c r="I4467" i="5" s="1"/>
  <c r="J4467" i="5" s="1"/>
  <c r="I4466" i="5"/>
  <c r="J4466" i="5" s="1"/>
  <c r="H4466" i="5"/>
  <c r="H4465" i="5"/>
  <c r="I4465" i="5" s="1"/>
  <c r="J4465" i="5" s="1"/>
  <c r="H4464" i="5"/>
  <c r="I4464" i="5" s="1"/>
  <c r="J4464" i="5" s="1"/>
  <c r="H4463" i="5"/>
  <c r="H4462" i="5"/>
  <c r="H4461" i="5"/>
  <c r="I4461" i="5" s="1"/>
  <c r="J4461" i="5" s="1"/>
  <c r="H4460" i="5"/>
  <c r="H4459" i="5"/>
  <c r="I4459" i="5" s="1"/>
  <c r="J4459" i="5" s="1"/>
  <c r="H4458" i="5"/>
  <c r="I4458" i="5" s="1"/>
  <c r="J4458" i="5" s="1"/>
  <c r="H4457" i="5"/>
  <c r="I4457" i="5" s="1"/>
  <c r="J4457" i="5" s="1"/>
  <c r="H4456" i="5"/>
  <c r="I4456" i="5" s="1"/>
  <c r="J4456" i="5" s="1"/>
  <c r="H4455" i="5"/>
  <c r="H4454" i="5"/>
  <c r="I4454" i="5" s="1"/>
  <c r="J4454" i="5" s="1"/>
  <c r="H4453" i="5"/>
  <c r="H4452" i="5"/>
  <c r="H4451" i="5"/>
  <c r="H4450" i="5"/>
  <c r="H4449" i="5"/>
  <c r="I4449" i="5" s="1"/>
  <c r="J4449" i="5" s="1"/>
  <c r="H4448" i="5"/>
  <c r="I4448" i="5" s="1"/>
  <c r="J4448" i="5" s="1"/>
  <c r="H4447" i="5"/>
  <c r="I4447" i="5" s="1"/>
  <c r="J4447" i="5" s="1"/>
  <c r="H4446" i="5"/>
  <c r="H4445" i="5"/>
  <c r="H4444" i="5"/>
  <c r="H4443" i="5"/>
  <c r="I4443" i="5" s="1"/>
  <c r="J4443" i="5" s="1"/>
  <c r="H4442" i="5"/>
  <c r="I4442" i="5" s="1"/>
  <c r="J4442" i="5" s="1"/>
  <c r="H4441" i="5"/>
  <c r="I4441" i="5" s="1"/>
  <c r="J4441" i="5" s="1"/>
  <c r="H4440" i="5"/>
  <c r="I4440" i="5" s="1"/>
  <c r="J4440" i="5" s="1"/>
  <c r="H4439" i="5"/>
  <c r="H4438" i="5"/>
  <c r="I4438" i="5" s="1"/>
  <c r="J4438" i="5" s="1"/>
  <c r="H4437" i="5"/>
  <c r="H4436" i="5"/>
  <c r="H4435" i="5"/>
  <c r="H4434" i="5"/>
  <c r="I4434" i="5" s="1"/>
  <c r="J4434" i="5" s="1"/>
  <c r="H4433" i="5"/>
  <c r="I4433" i="5" s="1"/>
  <c r="J4433" i="5" s="1"/>
  <c r="H4432" i="5"/>
  <c r="I4432" i="5" s="1"/>
  <c r="J4432" i="5" s="1"/>
  <c r="H4431" i="5"/>
  <c r="I4431" i="5" s="1"/>
  <c r="J4431" i="5" s="1"/>
  <c r="H4430" i="5"/>
  <c r="H4429" i="5"/>
  <c r="H4428" i="5"/>
  <c r="I4428" i="5" s="1"/>
  <c r="J4428" i="5" s="1"/>
  <c r="H4427" i="5"/>
  <c r="I4427" i="5" s="1"/>
  <c r="J4427" i="5" s="1"/>
  <c r="H4426" i="5"/>
  <c r="I4426" i="5" s="1"/>
  <c r="J4426" i="5" s="1"/>
  <c r="H4425" i="5"/>
  <c r="I4425" i="5" s="1"/>
  <c r="J4425" i="5" s="1"/>
  <c r="H4424" i="5"/>
  <c r="I4424" i="5" s="1"/>
  <c r="J4424" i="5" s="1"/>
  <c r="H4423" i="5"/>
  <c r="R2764" i="5" s="1"/>
  <c r="H4422" i="5"/>
  <c r="R2650" i="5" s="1"/>
  <c r="H4421" i="5"/>
  <c r="I4421" i="5" s="1"/>
  <c r="J4421" i="5" s="1"/>
  <c r="H4420" i="5"/>
  <c r="R4420" i="5" s="1"/>
  <c r="H4419" i="5"/>
  <c r="I4419" i="5" s="1"/>
  <c r="J4419" i="5" s="1"/>
  <c r="H4418" i="5"/>
  <c r="I4418" i="5" s="1"/>
  <c r="J4418" i="5" s="1"/>
  <c r="H4417" i="5"/>
  <c r="I4417" i="5" s="1"/>
  <c r="J4417" i="5" s="1"/>
  <c r="H4416" i="5"/>
  <c r="I4416" i="5" s="1"/>
  <c r="J4416" i="5" s="1"/>
  <c r="H4415" i="5"/>
  <c r="H4414" i="5"/>
  <c r="I4414" i="5" s="1"/>
  <c r="J4414" i="5" s="1"/>
  <c r="H4413" i="5"/>
  <c r="H4412" i="5"/>
  <c r="I4412" i="5" s="1"/>
  <c r="J4412" i="5" s="1"/>
  <c r="H4411" i="5"/>
  <c r="I4411" i="5" s="1"/>
  <c r="J4411" i="5" s="1"/>
  <c r="H4410" i="5"/>
  <c r="H4409" i="5"/>
  <c r="I4409" i="5" s="1"/>
  <c r="J4409" i="5" s="1"/>
  <c r="H4408" i="5"/>
  <c r="I4408" i="5" s="1"/>
  <c r="J4408" i="5" s="1"/>
  <c r="H4407" i="5"/>
  <c r="I4407" i="5" s="1"/>
  <c r="J4407" i="5" s="1"/>
  <c r="H4406" i="5"/>
  <c r="I4406" i="5" s="1"/>
  <c r="J4406" i="5" s="1"/>
  <c r="H4405" i="5"/>
  <c r="I4405" i="5" s="1"/>
  <c r="J4405" i="5" s="1"/>
  <c r="H4404" i="5"/>
  <c r="H4403" i="5"/>
  <c r="H4402" i="5"/>
  <c r="I4402" i="5" s="1"/>
  <c r="J4402" i="5" s="1"/>
  <c r="L4402" i="5"/>
  <c r="H4401" i="5"/>
  <c r="I4401" i="5" s="1"/>
  <c r="J4401" i="5" s="1"/>
  <c r="H4400" i="5"/>
  <c r="I4400" i="5" s="1"/>
  <c r="J4400" i="5" s="1"/>
  <c r="H4399" i="5"/>
  <c r="H4398" i="5"/>
  <c r="I4398" i="5" s="1"/>
  <c r="J4398" i="5" s="1"/>
  <c r="H4397" i="5"/>
  <c r="H4396" i="5"/>
  <c r="H4395" i="5"/>
  <c r="I4395" i="5" s="1"/>
  <c r="J4395" i="5" s="1"/>
  <c r="H4394" i="5"/>
  <c r="I4394" i="5" s="1"/>
  <c r="J4394" i="5" s="1"/>
  <c r="H4393" i="5"/>
  <c r="I4393" i="5" s="1"/>
  <c r="J4393" i="5" s="1"/>
  <c r="I4392" i="5"/>
  <c r="J4392" i="5" s="1"/>
  <c r="H4392" i="5"/>
  <c r="H4391" i="5"/>
  <c r="H4390" i="5"/>
  <c r="I4390" i="5" s="1"/>
  <c r="J4390" i="5" s="1"/>
  <c r="H4389" i="5"/>
  <c r="I4389" i="5" s="1"/>
  <c r="J4389" i="5" s="1"/>
  <c r="H4388" i="5"/>
  <c r="I4388" i="5" s="1"/>
  <c r="J4388" i="5" s="1"/>
  <c r="H4387" i="5"/>
  <c r="I4387" i="5" s="1"/>
  <c r="J4387" i="5" s="1"/>
  <c r="H4386" i="5"/>
  <c r="I4386" i="5" s="1"/>
  <c r="J4386" i="5" s="1"/>
  <c r="H4385" i="5"/>
  <c r="I4385" i="5" s="1"/>
  <c r="J4385" i="5" s="1"/>
  <c r="H4384" i="5"/>
  <c r="H4383" i="5"/>
  <c r="I4383" i="5" s="1"/>
  <c r="J4383" i="5" s="1"/>
  <c r="H4382" i="5"/>
  <c r="H4381" i="5"/>
  <c r="R2788" i="5" s="1"/>
  <c r="H4380" i="5"/>
  <c r="H4379" i="5"/>
  <c r="I4379" i="5" s="1"/>
  <c r="J4379" i="5" s="1"/>
  <c r="H4378" i="5"/>
  <c r="H4377" i="5"/>
  <c r="I4377" i="5" s="1"/>
  <c r="J4377" i="5" s="1"/>
  <c r="H4376" i="5"/>
  <c r="I4376" i="5" s="1"/>
  <c r="J4376" i="5" s="1"/>
  <c r="H4375" i="5"/>
  <c r="I4375" i="5" s="1"/>
  <c r="J4375" i="5" s="1"/>
  <c r="H4374" i="5"/>
  <c r="H4373" i="5"/>
  <c r="I4373" i="5" s="1"/>
  <c r="J4373" i="5" s="1"/>
  <c r="H4372" i="5"/>
  <c r="H4371" i="5"/>
  <c r="I4371" i="5" s="1"/>
  <c r="J4371" i="5" s="1"/>
  <c r="H4370" i="5"/>
  <c r="I4370" i="5" s="1"/>
  <c r="J4370" i="5" s="1"/>
  <c r="I4369" i="5"/>
  <c r="J4369" i="5" s="1"/>
  <c r="H4369" i="5"/>
  <c r="H4368" i="5"/>
  <c r="I4368" i="5" s="1"/>
  <c r="J4368" i="5" s="1"/>
  <c r="H4367" i="5"/>
  <c r="H4366" i="5"/>
  <c r="H4365" i="5"/>
  <c r="H4364" i="5"/>
  <c r="H4363" i="5"/>
  <c r="H4362" i="5"/>
  <c r="H4361" i="5"/>
  <c r="H4360" i="5"/>
  <c r="I4360" i="5" s="1"/>
  <c r="J4360" i="5" s="1"/>
  <c r="H4359" i="5"/>
  <c r="H4358" i="5"/>
  <c r="I4358" i="5" s="1"/>
  <c r="J4358" i="5" s="1"/>
  <c r="H4357" i="5"/>
  <c r="I4357" i="5" s="1"/>
  <c r="J4357" i="5" s="1"/>
  <c r="H4356" i="5"/>
  <c r="H4355" i="5"/>
  <c r="I4355" i="5" s="1"/>
  <c r="J4355" i="5" s="1"/>
  <c r="H4354" i="5"/>
  <c r="H4353" i="5"/>
  <c r="I4352" i="5"/>
  <c r="J4352" i="5" s="1"/>
  <c r="H4352" i="5"/>
  <c r="H4351" i="5"/>
  <c r="H4350" i="5"/>
  <c r="H4349" i="5"/>
  <c r="H4348" i="5"/>
  <c r="H4347" i="5"/>
  <c r="R2488" i="5" s="1"/>
  <c r="H4346" i="5"/>
  <c r="H4345" i="5"/>
  <c r="H4344" i="5"/>
  <c r="H4343" i="5"/>
  <c r="H4342" i="5"/>
  <c r="H4341" i="5"/>
  <c r="I4341" i="5" s="1"/>
  <c r="J4341" i="5" s="1"/>
  <c r="H4340" i="5"/>
  <c r="I4340" i="5" s="1"/>
  <c r="J4340" i="5" s="1"/>
  <c r="H4339" i="5"/>
  <c r="H4338" i="5"/>
  <c r="I4338" i="5" s="1"/>
  <c r="J4338" i="5" s="1"/>
  <c r="H4337" i="5"/>
  <c r="I4337" i="5" s="1"/>
  <c r="J4337" i="5" s="1"/>
  <c r="H4336" i="5"/>
  <c r="H4335" i="5"/>
  <c r="H4334" i="5"/>
  <c r="H4333" i="5"/>
  <c r="I4333" i="5" s="1"/>
  <c r="J4333" i="5" s="1"/>
  <c r="H4332" i="5"/>
  <c r="I4332" i="5" s="1"/>
  <c r="J4332" i="5" s="1"/>
  <c r="H4331" i="5"/>
  <c r="I4331" i="5" s="1"/>
  <c r="J4331" i="5" s="1"/>
  <c r="H4330" i="5"/>
  <c r="I4330" i="5" s="1"/>
  <c r="J4330" i="5" s="1"/>
  <c r="I4329" i="5"/>
  <c r="J4329" i="5" s="1"/>
  <c r="H4329" i="5"/>
  <c r="H4328" i="5"/>
  <c r="I4328" i="5" s="1"/>
  <c r="J4328" i="5" s="1"/>
  <c r="H4327" i="5"/>
  <c r="I4327" i="5" s="1"/>
  <c r="J4327" i="5" s="1"/>
  <c r="H4326" i="5"/>
  <c r="I4326" i="5" s="1"/>
  <c r="J4326" i="5" s="1"/>
  <c r="H4325" i="5"/>
  <c r="I4325" i="5" s="1"/>
  <c r="J4325" i="5" s="1"/>
  <c r="H4324" i="5"/>
  <c r="H4323" i="5"/>
  <c r="I4323" i="5" s="1"/>
  <c r="J4323" i="5" s="1"/>
  <c r="H4322" i="5"/>
  <c r="H4321" i="5"/>
  <c r="H4320" i="5"/>
  <c r="H4319" i="5"/>
  <c r="H4318" i="5"/>
  <c r="H4317" i="5"/>
  <c r="H4316" i="5"/>
  <c r="H4315" i="5"/>
  <c r="H4314" i="5"/>
  <c r="H4313" i="5"/>
  <c r="I4313" i="5" s="1"/>
  <c r="J4313" i="5" s="1"/>
  <c r="H4312" i="5"/>
  <c r="I4312" i="5" s="1"/>
  <c r="J4312" i="5" s="1"/>
  <c r="H4311" i="5"/>
  <c r="I4311" i="5" s="1"/>
  <c r="J4311" i="5" s="1"/>
  <c r="H4310" i="5"/>
  <c r="I4310" i="5" s="1"/>
  <c r="J4310" i="5" s="1"/>
  <c r="H4309" i="5"/>
  <c r="I4309" i="5" s="1"/>
  <c r="J4309" i="5" s="1"/>
  <c r="H4308" i="5"/>
  <c r="I4308" i="5" s="1"/>
  <c r="J4308" i="5" s="1"/>
  <c r="H4307" i="5"/>
  <c r="I4307" i="5" s="1"/>
  <c r="J4307" i="5" s="1"/>
  <c r="H4306" i="5"/>
  <c r="I4306" i="5" s="1"/>
  <c r="J4306" i="5" s="1"/>
  <c r="H4305" i="5"/>
  <c r="I4305" i="5" s="1"/>
  <c r="J4305" i="5" s="1"/>
  <c r="H4304" i="5"/>
  <c r="I4303" i="5"/>
  <c r="J4303" i="5" s="1"/>
  <c r="H4303" i="5"/>
  <c r="H4302" i="5"/>
  <c r="I4302" i="5" s="1"/>
  <c r="J4302" i="5" s="1"/>
  <c r="H4301" i="5"/>
  <c r="I4301" i="5" s="1"/>
  <c r="J4301" i="5" s="1"/>
  <c r="H4300" i="5"/>
  <c r="I4300" i="5" s="1"/>
  <c r="J4300" i="5" s="1"/>
  <c r="H4299" i="5"/>
  <c r="H4298" i="5"/>
  <c r="H4297" i="5"/>
  <c r="H4296" i="5"/>
  <c r="H4295" i="5"/>
  <c r="I4295" i="5" s="1"/>
  <c r="J4295" i="5" s="1"/>
  <c r="H4294" i="5"/>
  <c r="H4293" i="5"/>
  <c r="H4292" i="5"/>
  <c r="H4291" i="5"/>
  <c r="H4290" i="5"/>
  <c r="H4289" i="5"/>
  <c r="I4289" i="5" s="1"/>
  <c r="J4289" i="5" s="1"/>
  <c r="H4288" i="5"/>
  <c r="H4287" i="5"/>
  <c r="I4287" i="5" s="1"/>
  <c r="J4287" i="5" s="1"/>
  <c r="H4286" i="5"/>
  <c r="I4286" i="5" s="1"/>
  <c r="J4286" i="5" s="1"/>
  <c r="H4285" i="5"/>
  <c r="I4285" i="5" s="1"/>
  <c r="J4285" i="5" s="1"/>
  <c r="H4284" i="5"/>
  <c r="H4283" i="5"/>
  <c r="I4283" i="5" s="1"/>
  <c r="J4283" i="5" s="1"/>
  <c r="H4282" i="5"/>
  <c r="I4282" i="5" s="1"/>
  <c r="J4282" i="5" s="1"/>
  <c r="H4281" i="5"/>
  <c r="I4281" i="5" s="1"/>
  <c r="J4281" i="5" s="1"/>
  <c r="H4280" i="5"/>
  <c r="H4279" i="5"/>
  <c r="I4279" i="5" s="1"/>
  <c r="J4279" i="5" s="1"/>
  <c r="H4278" i="5"/>
  <c r="I4278" i="5" s="1"/>
  <c r="J4278" i="5" s="1"/>
  <c r="H4277" i="5"/>
  <c r="I4277" i="5" s="1"/>
  <c r="J4277" i="5" s="1"/>
  <c r="I4276" i="5"/>
  <c r="J4276" i="5" s="1"/>
  <c r="H4276" i="5"/>
  <c r="H4275" i="5"/>
  <c r="I4275" i="5" s="1"/>
  <c r="J4275" i="5" s="1"/>
  <c r="H4274" i="5"/>
  <c r="I4274" i="5" s="1"/>
  <c r="J4274" i="5" s="1"/>
  <c r="H4273" i="5"/>
  <c r="I4273" i="5" s="1"/>
  <c r="J4273" i="5" s="1"/>
  <c r="H4272" i="5"/>
  <c r="I4272" i="5" s="1"/>
  <c r="J4272" i="5" s="1"/>
  <c r="H4271" i="5"/>
  <c r="I4271" i="5" s="1"/>
  <c r="J4271" i="5" s="1"/>
  <c r="H4270" i="5"/>
  <c r="H4269" i="5"/>
  <c r="H4268" i="5"/>
  <c r="H4267" i="5"/>
  <c r="H4266" i="5"/>
  <c r="H4265" i="5"/>
  <c r="H4264" i="5"/>
  <c r="H4263" i="5"/>
  <c r="H4262" i="5"/>
  <c r="H4261" i="5"/>
  <c r="I4261" i="5" s="1"/>
  <c r="J4261" i="5" s="1"/>
  <c r="H4260" i="5"/>
  <c r="I4260" i="5" s="1"/>
  <c r="J4260" i="5" s="1"/>
  <c r="H4259" i="5"/>
  <c r="I4259" i="5" s="1"/>
  <c r="J4259" i="5" s="1"/>
  <c r="H4258" i="5"/>
  <c r="I4258" i="5" s="1"/>
  <c r="J4258" i="5" s="1"/>
  <c r="H4257" i="5"/>
  <c r="H4256" i="5"/>
  <c r="I4256" i="5" s="1"/>
  <c r="J4256" i="5" s="1"/>
  <c r="H4255" i="5"/>
  <c r="I4255" i="5" s="1"/>
  <c r="J4255" i="5" s="1"/>
  <c r="I4254" i="5"/>
  <c r="J4254" i="5" s="1"/>
  <c r="H4254" i="5"/>
  <c r="H4253" i="5"/>
  <c r="H4252" i="5"/>
  <c r="H4251" i="5"/>
  <c r="R2653" i="5" s="1"/>
  <c r="H4250" i="5"/>
  <c r="I4250" i="5" s="1"/>
  <c r="J4250" i="5" s="1"/>
  <c r="H4249" i="5"/>
  <c r="I4249" i="5" s="1"/>
  <c r="J4249" i="5" s="1"/>
  <c r="H4248" i="5"/>
  <c r="I4248" i="5" s="1"/>
  <c r="J4248" i="5" s="1"/>
  <c r="H4247" i="5"/>
  <c r="H4246" i="5"/>
  <c r="H4245" i="5"/>
  <c r="H4244" i="5"/>
  <c r="H4243" i="5"/>
  <c r="H4242" i="5"/>
  <c r="H4241" i="5"/>
  <c r="I4241" i="5" s="1"/>
  <c r="J4241" i="5" s="1"/>
  <c r="H4240" i="5"/>
  <c r="H4239" i="5"/>
  <c r="I4239" i="5" s="1"/>
  <c r="J4239" i="5" s="1"/>
  <c r="H4238" i="5"/>
  <c r="I4238" i="5" s="1"/>
  <c r="J4238" i="5" s="1"/>
  <c r="H4237" i="5"/>
  <c r="R4237" i="5" s="1"/>
  <c r="H4236" i="5"/>
  <c r="H4235" i="5"/>
  <c r="H4234" i="5"/>
  <c r="I4234" i="5" s="1"/>
  <c r="J4234" i="5" s="1"/>
  <c r="H4233" i="5"/>
  <c r="I4233" i="5" s="1"/>
  <c r="J4233" i="5" s="1"/>
  <c r="H4232" i="5"/>
  <c r="I4232" i="5" s="1"/>
  <c r="J4232" i="5" s="1"/>
  <c r="H4231" i="5"/>
  <c r="H4230" i="5"/>
  <c r="H4229" i="5"/>
  <c r="I4229" i="5" s="1"/>
  <c r="J4229" i="5" s="1"/>
  <c r="H4228" i="5"/>
  <c r="R4228" i="5" s="1"/>
  <c r="H4227" i="5"/>
  <c r="H4226" i="5"/>
  <c r="H4225" i="5"/>
  <c r="I4225" i="5" s="1"/>
  <c r="J4225" i="5" s="1"/>
  <c r="H4224" i="5"/>
  <c r="H4223" i="5"/>
  <c r="H4222" i="5"/>
  <c r="H4221" i="5"/>
  <c r="H4220" i="5"/>
  <c r="I4220" i="5" s="1"/>
  <c r="J4220" i="5" s="1"/>
  <c r="H4219" i="5"/>
  <c r="H4218" i="5"/>
  <c r="R2515" i="5" s="1"/>
  <c r="H4217" i="5"/>
  <c r="I4217" i="5" s="1"/>
  <c r="J4217" i="5" s="1"/>
  <c r="H4216" i="5"/>
  <c r="H4215" i="5"/>
  <c r="I4215" i="5" s="1"/>
  <c r="J4215" i="5" s="1"/>
  <c r="H4214" i="5"/>
  <c r="I4214" i="5" s="1"/>
  <c r="J4214" i="5" s="1"/>
  <c r="H4213" i="5"/>
  <c r="H4212" i="5"/>
  <c r="H4211" i="5"/>
  <c r="H4210" i="5"/>
  <c r="I4210" i="5" s="1"/>
  <c r="J4210" i="5" s="1"/>
  <c r="H4209" i="5"/>
  <c r="H4208" i="5"/>
  <c r="H4207" i="5"/>
  <c r="H4206" i="5"/>
  <c r="H4205" i="5"/>
  <c r="H4204" i="5"/>
  <c r="H4203" i="5"/>
  <c r="O4202" i="5"/>
  <c r="H4202" i="5"/>
  <c r="I4202" i="5" s="1"/>
  <c r="J4202" i="5" s="1"/>
  <c r="H4201" i="5"/>
  <c r="I4201" i="5" s="1"/>
  <c r="J4201" i="5" s="1"/>
  <c r="H4200" i="5"/>
  <c r="I4200" i="5" s="1"/>
  <c r="J4200" i="5" s="1"/>
  <c r="H4199" i="5"/>
  <c r="I4199" i="5" s="1"/>
  <c r="J4199" i="5" s="1"/>
  <c r="H4198" i="5"/>
  <c r="H4197" i="5"/>
  <c r="H4196" i="5"/>
  <c r="I4196" i="5" s="1"/>
  <c r="J4196" i="5" s="1"/>
  <c r="O4195" i="5"/>
  <c r="H4195" i="5"/>
  <c r="H4194" i="5"/>
  <c r="H4193" i="5"/>
  <c r="H4192" i="5"/>
  <c r="H4191" i="5"/>
  <c r="H4190" i="5"/>
  <c r="I4190" i="5" s="1"/>
  <c r="J4190" i="5" s="1"/>
  <c r="O4189" i="5"/>
  <c r="H4189" i="5"/>
  <c r="H4188" i="5"/>
  <c r="H4187" i="5"/>
  <c r="H4186" i="5"/>
  <c r="H4185" i="5"/>
  <c r="I4185" i="5" s="1"/>
  <c r="J4185" i="5" s="1"/>
  <c r="H4184" i="5"/>
  <c r="I4184" i="5" s="1"/>
  <c r="J4184" i="5" s="1"/>
  <c r="O4183" i="5"/>
  <c r="H4183" i="5"/>
  <c r="I4183" i="5" s="1"/>
  <c r="J4183" i="5" s="1"/>
  <c r="H4182" i="5"/>
  <c r="I4182" i="5" s="1"/>
  <c r="J4182" i="5" s="1"/>
  <c r="H4181" i="5"/>
  <c r="H4180" i="5"/>
  <c r="R4180" i="5" s="1"/>
  <c r="O4179" i="5"/>
  <c r="H4179" i="5"/>
  <c r="O4178" i="5"/>
  <c r="H4178" i="5"/>
  <c r="I4178" i="5" s="1"/>
  <c r="J4178" i="5" s="1"/>
  <c r="H4177" i="5"/>
  <c r="H4176" i="5"/>
  <c r="H4175" i="5"/>
  <c r="H4174" i="5"/>
  <c r="H4173" i="5"/>
  <c r="O4172" i="5"/>
  <c r="H4172" i="5"/>
  <c r="I4172" i="5" s="1"/>
  <c r="J4172" i="5" s="1"/>
  <c r="O4171" i="5"/>
  <c r="H4171" i="5"/>
  <c r="I4171" i="5" s="1"/>
  <c r="J4171" i="5" s="1"/>
  <c r="H4170" i="5"/>
  <c r="H4169" i="5"/>
  <c r="I4169" i="5" s="1"/>
  <c r="J4169" i="5" s="1"/>
  <c r="H4168" i="5"/>
  <c r="H4167" i="5"/>
  <c r="H4166" i="5"/>
  <c r="H4165" i="5"/>
  <c r="H4164" i="5"/>
  <c r="H4163" i="5"/>
  <c r="H4162" i="5"/>
  <c r="R4162" i="5" s="1"/>
  <c r="H4161" i="5"/>
  <c r="H4160" i="5"/>
  <c r="I4160" i="5" s="1"/>
  <c r="J4160" i="5" s="1"/>
  <c r="H4159" i="5"/>
  <c r="H4158" i="5"/>
  <c r="O4157" i="5"/>
  <c r="H4157" i="5"/>
  <c r="H4156" i="5"/>
  <c r="H4155" i="5"/>
  <c r="H4154" i="5"/>
  <c r="I4154" i="5" s="1"/>
  <c r="J4154" i="5" s="1"/>
  <c r="H4153" i="5"/>
  <c r="I4153" i="5" s="1"/>
  <c r="J4153" i="5" s="1"/>
  <c r="H4152" i="5"/>
  <c r="I4152" i="5" s="1"/>
  <c r="J4152" i="5" s="1"/>
  <c r="O4151" i="5"/>
  <c r="H4151" i="5"/>
  <c r="H4150" i="5"/>
  <c r="H4149" i="5"/>
  <c r="H4148" i="5"/>
  <c r="I4148" i="5" s="1"/>
  <c r="J4148" i="5" s="1"/>
  <c r="H4147" i="5"/>
  <c r="H4146" i="5"/>
  <c r="H4145" i="5"/>
  <c r="H4144" i="5"/>
  <c r="H4143" i="5"/>
  <c r="I4143" i="5" s="1"/>
  <c r="J4143" i="5" s="1"/>
  <c r="H4142" i="5"/>
  <c r="I4142" i="5" s="1"/>
  <c r="J4142" i="5" s="1"/>
  <c r="H4141" i="5"/>
  <c r="H4140" i="5"/>
  <c r="H4139" i="5"/>
  <c r="H4138" i="5"/>
  <c r="H4137" i="5"/>
  <c r="I4137" i="5" s="1"/>
  <c r="J4137" i="5" s="1"/>
  <c r="H4136" i="5"/>
  <c r="H4135" i="5"/>
  <c r="I4135" i="5" s="1"/>
  <c r="J4135" i="5" s="1"/>
  <c r="H4134" i="5"/>
  <c r="H4133" i="5"/>
  <c r="I4133" i="5" s="1"/>
  <c r="J4133" i="5" s="1"/>
  <c r="H4132" i="5"/>
  <c r="H4131" i="5"/>
  <c r="I4131" i="5" s="1"/>
  <c r="J4131" i="5" s="1"/>
  <c r="H4130" i="5"/>
  <c r="I4130" i="5" s="1"/>
  <c r="J4130" i="5" s="1"/>
  <c r="H4129" i="5"/>
  <c r="H4128" i="5"/>
  <c r="I4128" i="5" s="1"/>
  <c r="J4128" i="5" s="1"/>
  <c r="H4127" i="5"/>
  <c r="I4127" i="5" s="1"/>
  <c r="J4127" i="5" s="1"/>
  <c r="H4126" i="5"/>
  <c r="I4126" i="5" s="1"/>
  <c r="J4126" i="5" s="1"/>
  <c r="H4125" i="5"/>
  <c r="H4124" i="5"/>
  <c r="H4123" i="5"/>
  <c r="H4122" i="5"/>
  <c r="H4121" i="5"/>
  <c r="I4121" i="5" s="1"/>
  <c r="J4121" i="5" s="1"/>
  <c r="H4120" i="5"/>
  <c r="H4119" i="5"/>
  <c r="H4118" i="5"/>
  <c r="H4117" i="5"/>
  <c r="I4117" i="5" s="1"/>
  <c r="J4117" i="5" s="1"/>
  <c r="H4116" i="5"/>
  <c r="H4115" i="5"/>
  <c r="H4114" i="5"/>
  <c r="H4113" i="5"/>
  <c r="I4113" i="5" s="1"/>
  <c r="J4113" i="5" s="1"/>
  <c r="H4112" i="5"/>
  <c r="H4111" i="5"/>
  <c r="H4110" i="5"/>
  <c r="H4109" i="5"/>
  <c r="H4108" i="5"/>
  <c r="H4107" i="5"/>
  <c r="H4106" i="5"/>
  <c r="R4105" i="5"/>
  <c r="H4105" i="5"/>
  <c r="I4105" i="5" s="1"/>
  <c r="J4105" i="5" s="1"/>
  <c r="H4104" i="5"/>
  <c r="H4103" i="5"/>
  <c r="H4102" i="5"/>
  <c r="R4102" i="5" s="1"/>
  <c r="H4101" i="5"/>
  <c r="I4101" i="5" s="1"/>
  <c r="J4101" i="5" s="1"/>
  <c r="H4100" i="5"/>
  <c r="H4099" i="5"/>
  <c r="H4098" i="5"/>
  <c r="I4098" i="5" s="1"/>
  <c r="J4098" i="5" s="1"/>
  <c r="H4097" i="5"/>
  <c r="I4097" i="5" s="1"/>
  <c r="J4097" i="5" s="1"/>
  <c r="H4096" i="5"/>
  <c r="R4096" i="5" s="1"/>
  <c r="H4095" i="5"/>
  <c r="I4095" i="5" s="1"/>
  <c r="J4095" i="5" s="1"/>
  <c r="H4094" i="5"/>
  <c r="I4094" i="5" s="1"/>
  <c r="J4094" i="5" s="1"/>
  <c r="H4093" i="5"/>
  <c r="I4093" i="5" s="1"/>
  <c r="J4093" i="5" s="1"/>
  <c r="H4092" i="5"/>
  <c r="I4092" i="5" s="1"/>
  <c r="J4092" i="5" s="1"/>
  <c r="H4091" i="5"/>
  <c r="H4090" i="5"/>
  <c r="I4090" i="5" s="1"/>
  <c r="J4090" i="5" s="1"/>
  <c r="H4089" i="5"/>
  <c r="I4089" i="5" s="1"/>
  <c r="J4089" i="5" s="1"/>
  <c r="H4088" i="5"/>
  <c r="I4088" i="5" s="1"/>
  <c r="J4088" i="5" s="1"/>
  <c r="H4087" i="5"/>
  <c r="H4086" i="5"/>
  <c r="H4085" i="5"/>
  <c r="H4084" i="5"/>
  <c r="I4084" i="5" s="1"/>
  <c r="J4084" i="5" s="1"/>
  <c r="H4083" i="5"/>
  <c r="I4083" i="5" s="1"/>
  <c r="J4083" i="5" s="1"/>
  <c r="H4082" i="5"/>
  <c r="I4082" i="5" s="1"/>
  <c r="J4082" i="5" s="1"/>
  <c r="H4081" i="5"/>
  <c r="H4080" i="5"/>
  <c r="I4080" i="5" s="1"/>
  <c r="J4080" i="5" s="1"/>
  <c r="H4079" i="5"/>
  <c r="I4079" i="5" s="1"/>
  <c r="J4079" i="5" s="1"/>
  <c r="H4078" i="5"/>
  <c r="H4077" i="5"/>
  <c r="H4076" i="5"/>
  <c r="I4076" i="5" s="1"/>
  <c r="J4076" i="5" s="1"/>
  <c r="H4075" i="5"/>
  <c r="I4075" i="5" s="1"/>
  <c r="J4075" i="5" s="1"/>
  <c r="H4074" i="5"/>
  <c r="R4074" i="5" s="1"/>
  <c r="H4073" i="5"/>
  <c r="H4072" i="5"/>
  <c r="H4071" i="5"/>
  <c r="I4071" i="5" s="1"/>
  <c r="J4071" i="5" s="1"/>
  <c r="H4070" i="5"/>
  <c r="I4070" i="5" s="1"/>
  <c r="J4070" i="5" s="1"/>
  <c r="H4069" i="5"/>
  <c r="H4068" i="5"/>
  <c r="H4067" i="5"/>
  <c r="I4067" i="5" s="1"/>
  <c r="J4067" i="5" s="1"/>
  <c r="H4066" i="5"/>
  <c r="I4065" i="5"/>
  <c r="J4065" i="5" s="1"/>
  <c r="H4065" i="5"/>
  <c r="H4064" i="5"/>
  <c r="I4064" i="5" s="1"/>
  <c r="J4064" i="5" s="1"/>
  <c r="H4063" i="5"/>
  <c r="I4063" i="5" s="1"/>
  <c r="J4063" i="5" s="1"/>
  <c r="H4062" i="5"/>
  <c r="H4061" i="5"/>
  <c r="I4061" i="5" s="1"/>
  <c r="J4061" i="5" s="1"/>
  <c r="H4060" i="5"/>
  <c r="H4059" i="5"/>
  <c r="H4058" i="5"/>
  <c r="H4057" i="5"/>
  <c r="R4057" i="5" s="1"/>
  <c r="H4056" i="5"/>
  <c r="H4055" i="5"/>
  <c r="I4055" i="5" s="1"/>
  <c r="J4055" i="5" s="1"/>
  <c r="H4054" i="5"/>
  <c r="H4053" i="5"/>
  <c r="H4052" i="5"/>
  <c r="H4051" i="5"/>
  <c r="H4050" i="5"/>
  <c r="I4050" i="5" s="1"/>
  <c r="J4050" i="5" s="1"/>
  <c r="H4049" i="5"/>
  <c r="I4049" i="5" s="1"/>
  <c r="J4049" i="5" s="1"/>
  <c r="H4048" i="5"/>
  <c r="H4047" i="5"/>
  <c r="I4047" i="5" s="1"/>
  <c r="J4047" i="5" s="1"/>
  <c r="H4046" i="5"/>
  <c r="I4046" i="5" s="1"/>
  <c r="J4046" i="5" s="1"/>
  <c r="I4045" i="5"/>
  <c r="J4045" i="5" s="1"/>
  <c r="H4045" i="5"/>
  <c r="H4044" i="5"/>
  <c r="I4044" i="5" s="1"/>
  <c r="J4044" i="5" s="1"/>
  <c r="H4043" i="5"/>
  <c r="H4042" i="5"/>
  <c r="H4041" i="5"/>
  <c r="R4041" i="5" s="1"/>
  <c r="H4040" i="5"/>
  <c r="I4040" i="5" s="1"/>
  <c r="J4040" i="5" s="1"/>
  <c r="H4039" i="5"/>
  <c r="H4038" i="5"/>
  <c r="I4038" i="5" s="1"/>
  <c r="J4038" i="5" s="1"/>
  <c r="H4037" i="5"/>
  <c r="I4037" i="5" s="1"/>
  <c r="J4037" i="5" s="1"/>
  <c r="H4036" i="5"/>
  <c r="I4036" i="5" s="1"/>
  <c r="J4036" i="5" s="1"/>
  <c r="H4035" i="5"/>
  <c r="H4034" i="5"/>
  <c r="H4033" i="5"/>
  <c r="H4032" i="5"/>
  <c r="I4032" i="5" s="1"/>
  <c r="J4032" i="5" s="1"/>
  <c r="H4031" i="5"/>
  <c r="I4031" i="5" s="1"/>
  <c r="J4031" i="5" s="1"/>
  <c r="H4030" i="5"/>
  <c r="I4030" i="5" s="1"/>
  <c r="J4030" i="5" s="1"/>
  <c r="H4029" i="5"/>
  <c r="H4028" i="5"/>
  <c r="I4028" i="5" s="1"/>
  <c r="J4028" i="5" s="1"/>
  <c r="H4027" i="5"/>
  <c r="R2446" i="5" s="1"/>
  <c r="H4026" i="5"/>
  <c r="I4026" i="5" s="1"/>
  <c r="J4026" i="5" s="1"/>
  <c r="H4025" i="5"/>
  <c r="H4024" i="5"/>
  <c r="H4023" i="5"/>
  <c r="I4023" i="5" s="1"/>
  <c r="J4023" i="5" s="1"/>
  <c r="H4022" i="5"/>
  <c r="H4021" i="5"/>
  <c r="H4020" i="5"/>
  <c r="H4019" i="5"/>
  <c r="I4019" i="5" s="1"/>
  <c r="J4019" i="5" s="1"/>
  <c r="H4018" i="5"/>
  <c r="H4017" i="5"/>
  <c r="H4016" i="5"/>
  <c r="H4015" i="5"/>
  <c r="I4015" i="5" s="1"/>
  <c r="J4015" i="5" s="1"/>
  <c r="H4014" i="5"/>
  <c r="R4014" i="5" s="1"/>
  <c r="H4013" i="5"/>
  <c r="I4013" i="5" s="1"/>
  <c r="J4013" i="5" s="1"/>
  <c r="H4012" i="5"/>
  <c r="H4011" i="5"/>
  <c r="I4011" i="5" s="1"/>
  <c r="J4011" i="5" s="1"/>
  <c r="H4010" i="5"/>
  <c r="H4009" i="5"/>
  <c r="H4008" i="5"/>
  <c r="I4008" i="5" s="1"/>
  <c r="J4008" i="5" s="1"/>
  <c r="H4007" i="5"/>
  <c r="H4006" i="5"/>
  <c r="H4005" i="5"/>
  <c r="H4004" i="5"/>
  <c r="H4003" i="5"/>
  <c r="H4002" i="5"/>
  <c r="I4002" i="5" s="1"/>
  <c r="J4002" i="5" s="1"/>
  <c r="H4001" i="5"/>
  <c r="I4001" i="5" s="1"/>
  <c r="J4001" i="5" s="1"/>
  <c r="H4000" i="5"/>
  <c r="I4000" i="5" s="1"/>
  <c r="J4000" i="5" s="1"/>
  <c r="H3999" i="5"/>
  <c r="H3998" i="5"/>
  <c r="I3998" i="5" s="1"/>
  <c r="J3998" i="5" s="1"/>
  <c r="H3997" i="5"/>
  <c r="H3996" i="5"/>
  <c r="H3995" i="5"/>
  <c r="H3994" i="5"/>
  <c r="I3994" i="5" s="1"/>
  <c r="J3994" i="5" s="1"/>
  <c r="H3993" i="5"/>
  <c r="I3993" i="5" s="1"/>
  <c r="J3993" i="5" s="1"/>
  <c r="H3992" i="5"/>
  <c r="I3992" i="5" s="1"/>
  <c r="J3992" i="5" s="1"/>
  <c r="H3991" i="5"/>
  <c r="H3990" i="5"/>
  <c r="H3989" i="5"/>
  <c r="I3989" i="5" s="1"/>
  <c r="J3989" i="5" s="1"/>
  <c r="R3988" i="5"/>
  <c r="H3988" i="5"/>
  <c r="I3988" i="5" s="1"/>
  <c r="J3988" i="5" s="1"/>
  <c r="H3987" i="5"/>
  <c r="I3987" i="5" s="1"/>
  <c r="J3987" i="5" s="1"/>
  <c r="H3986" i="5"/>
  <c r="H3985" i="5"/>
  <c r="H3984" i="5"/>
  <c r="H3983" i="5"/>
  <c r="R2434" i="5" s="1"/>
  <c r="H3982" i="5"/>
  <c r="H3981" i="5"/>
  <c r="I3981" i="5" s="1"/>
  <c r="J3981" i="5" s="1"/>
  <c r="H3980" i="5"/>
  <c r="H3979" i="5"/>
  <c r="H3978" i="5"/>
  <c r="H3977" i="5"/>
  <c r="I3977" i="5" s="1"/>
  <c r="J3977" i="5" s="1"/>
  <c r="H3976" i="5"/>
  <c r="H3975" i="5"/>
  <c r="R3975" i="5" s="1"/>
  <c r="H3974" i="5"/>
  <c r="H3973" i="5"/>
  <c r="I3973" i="5" s="1"/>
  <c r="J3973" i="5" s="1"/>
  <c r="H3972" i="5"/>
  <c r="I3972" i="5" s="1"/>
  <c r="J3972" i="5" s="1"/>
  <c r="H3971" i="5"/>
  <c r="H3970" i="5"/>
  <c r="I3970" i="5" s="1"/>
  <c r="J3970" i="5" s="1"/>
  <c r="H3969" i="5"/>
  <c r="H3968" i="5"/>
  <c r="H3967" i="5"/>
  <c r="H3966" i="5"/>
  <c r="I3966" i="5" s="1"/>
  <c r="J3966" i="5" s="1"/>
  <c r="H3965" i="5"/>
  <c r="I3965" i="5" s="1"/>
  <c r="J3965" i="5" s="1"/>
  <c r="H3964" i="5"/>
  <c r="H3963" i="5"/>
  <c r="H3962" i="5"/>
  <c r="I3962" i="5" s="1"/>
  <c r="J3962" i="5" s="1"/>
  <c r="H3961" i="5"/>
  <c r="H3960" i="5"/>
  <c r="H3959" i="5"/>
  <c r="I3959" i="5" s="1"/>
  <c r="J3959" i="5" s="1"/>
  <c r="H3958" i="5"/>
  <c r="I3958" i="5" s="1"/>
  <c r="J3958" i="5" s="1"/>
  <c r="H3957" i="5"/>
  <c r="I3957" i="5" s="1"/>
  <c r="J3957" i="5" s="1"/>
  <c r="H3956" i="5"/>
  <c r="H3955" i="5"/>
  <c r="I3955" i="5" s="1"/>
  <c r="J3955" i="5" s="1"/>
  <c r="H3954" i="5"/>
  <c r="I3954" i="5" s="1"/>
  <c r="J3954" i="5" s="1"/>
  <c r="H3953" i="5"/>
  <c r="I3953" i="5" s="1"/>
  <c r="J3953" i="5" s="1"/>
  <c r="H3952" i="5"/>
  <c r="H3951" i="5"/>
  <c r="R2485" i="5" s="1"/>
  <c r="H3950" i="5"/>
  <c r="I3950" i="5" s="1"/>
  <c r="J3950" i="5" s="1"/>
  <c r="H3949" i="5"/>
  <c r="I3949" i="5" s="1"/>
  <c r="J3949" i="5" s="1"/>
  <c r="H3948" i="5"/>
  <c r="H3947" i="5"/>
  <c r="H3946" i="5"/>
  <c r="I3946" i="5" s="1"/>
  <c r="J3946" i="5" s="1"/>
  <c r="H3945" i="5"/>
  <c r="I3945" i="5" s="1"/>
  <c r="J3945" i="5" s="1"/>
  <c r="H3944" i="5"/>
  <c r="I3944" i="5" s="1"/>
  <c r="J3944" i="5" s="1"/>
  <c r="H3943" i="5"/>
  <c r="H3942" i="5"/>
  <c r="I3942" i="5" s="1"/>
  <c r="J3942" i="5" s="1"/>
  <c r="H3941" i="5"/>
  <c r="I3941" i="5" s="1"/>
  <c r="J3941" i="5" s="1"/>
  <c r="H3940" i="5"/>
  <c r="H3939" i="5"/>
  <c r="I3939" i="5" s="1"/>
  <c r="J3939" i="5" s="1"/>
  <c r="H3938" i="5"/>
  <c r="H3937" i="5"/>
  <c r="H3936" i="5"/>
  <c r="H3935" i="5"/>
  <c r="H3934" i="5"/>
  <c r="H3933" i="5"/>
  <c r="I3933" i="5" s="1"/>
  <c r="J3933" i="5" s="1"/>
  <c r="H3932" i="5"/>
  <c r="I3932" i="5" s="1"/>
  <c r="J3932" i="5" s="1"/>
  <c r="H3931" i="5"/>
  <c r="I3931" i="5" s="1"/>
  <c r="J3931" i="5" s="1"/>
  <c r="H3930" i="5"/>
  <c r="H3929" i="5"/>
  <c r="I3929" i="5" s="1"/>
  <c r="J3929" i="5" s="1"/>
  <c r="H3928" i="5"/>
  <c r="I3928" i="5" s="1"/>
  <c r="J3928" i="5" s="1"/>
  <c r="H3927" i="5"/>
  <c r="H3926" i="5"/>
  <c r="H3925" i="5"/>
  <c r="I3925" i="5" s="1"/>
  <c r="J3925" i="5" s="1"/>
  <c r="H3924" i="5"/>
  <c r="H3923" i="5"/>
  <c r="I3923" i="5" s="1"/>
  <c r="J3923" i="5" s="1"/>
  <c r="H3922" i="5"/>
  <c r="H3921" i="5"/>
  <c r="H3920" i="5"/>
  <c r="I3920" i="5" s="1"/>
  <c r="J3920" i="5" s="1"/>
  <c r="H3919" i="5"/>
  <c r="H3918" i="5"/>
  <c r="H3917" i="5"/>
  <c r="I3917" i="5" s="1"/>
  <c r="J3917" i="5" s="1"/>
  <c r="H3916" i="5"/>
  <c r="I3916" i="5" s="1"/>
  <c r="J3916" i="5" s="1"/>
  <c r="H3915" i="5"/>
  <c r="I3915" i="5" s="1"/>
  <c r="J3915" i="5" s="1"/>
  <c r="H3914" i="5"/>
  <c r="H3913" i="5"/>
  <c r="H3912" i="5"/>
  <c r="I3912" i="5" s="1"/>
  <c r="J3912" i="5" s="1"/>
  <c r="H3911" i="5"/>
  <c r="I3911" i="5" s="1"/>
  <c r="J3911" i="5" s="1"/>
  <c r="H3910" i="5"/>
  <c r="H3909" i="5"/>
  <c r="H3908" i="5"/>
  <c r="I3908" i="5" s="1"/>
  <c r="J3908" i="5" s="1"/>
  <c r="H3907" i="5"/>
  <c r="I3907" i="5" s="1"/>
  <c r="J3907" i="5" s="1"/>
  <c r="H3906" i="5"/>
  <c r="I3906" i="5" s="1"/>
  <c r="J3906" i="5" s="1"/>
  <c r="H3905" i="5"/>
  <c r="H3904" i="5"/>
  <c r="I3904" i="5" s="1"/>
  <c r="J3904" i="5" s="1"/>
  <c r="H3903" i="5"/>
  <c r="H3902" i="5"/>
  <c r="H3901" i="5"/>
  <c r="H3900" i="5"/>
  <c r="I3900" i="5" s="1"/>
  <c r="J3900" i="5" s="1"/>
  <c r="H3899" i="5"/>
  <c r="I3899" i="5" s="1"/>
  <c r="J3899" i="5" s="1"/>
  <c r="H3898" i="5"/>
  <c r="I3898" i="5" s="1"/>
  <c r="J3898" i="5" s="1"/>
  <c r="H3897" i="5"/>
  <c r="I3897" i="5" s="1"/>
  <c r="J3897" i="5" s="1"/>
  <c r="H3896" i="5"/>
  <c r="H3895" i="5"/>
  <c r="I3895" i="5" s="1"/>
  <c r="J3895" i="5" s="1"/>
  <c r="H3894" i="5"/>
  <c r="I3894" i="5" s="1"/>
  <c r="J3894" i="5" s="1"/>
  <c r="H3893" i="5"/>
  <c r="H3892" i="5"/>
  <c r="H3891" i="5"/>
  <c r="H3890" i="5"/>
  <c r="I3890" i="5" s="1"/>
  <c r="J3890" i="5" s="1"/>
  <c r="H3889" i="5"/>
  <c r="H3888" i="5"/>
  <c r="I3888" i="5" s="1"/>
  <c r="J3888" i="5" s="1"/>
  <c r="H3887" i="5"/>
  <c r="H3886" i="5"/>
  <c r="R3886" i="5" s="1"/>
  <c r="H3885" i="5"/>
  <c r="I3885" i="5" s="1"/>
  <c r="J3885" i="5" s="1"/>
  <c r="H3884" i="5"/>
  <c r="H3883" i="5"/>
  <c r="H3882" i="5"/>
  <c r="I3882" i="5" s="1"/>
  <c r="J3882" i="5" s="1"/>
  <c r="H3881" i="5"/>
  <c r="I3881" i="5" s="1"/>
  <c r="J3881" i="5" s="1"/>
  <c r="H3880" i="5"/>
  <c r="H3879" i="5"/>
  <c r="H3878" i="5"/>
  <c r="I3878" i="5" s="1"/>
  <c r="J3878" i="5" s="1"/>
  <c r="H3877" i="5"/>
  <c r="I3877" i="5" s="1"/>
  <c r="J3877" i="5" s="1"/>
  <c r="H3876" i="5"/>
  <c r="H3875" i="5"/>
  <c r="H3874" i="5"/>
  <c r="I3874" i="5" s="1"/>
  <c r="J3874" i="5" s="1"/>
  <c r="H3873" i="5"/>
  <c r="I3873" i="5" s="1"/>
  <c r="J3873" i="5" s="1"/>
  <c r="H3872" i="5"/>
  <c r="I3872" i="5" s="1"/>
  <c r="J3872" i="5" s="1"/>
  <c r="H3871" i="5"/>
  <c r="H3870" i="5"/>
  <c r="H3869" i="5"/>
  <c r="I3869" i="5" s="1"/>
  <c r="J3869" i="5" s="1"/>
  <c r="H3868" i="5"/>
  <c r="R3946" i="5" s="1"/>
  <c r="H3867" i="5"/>
  <c r="I3867" i="5" s="1"/>
  <c r="J3867" i="5" s="1"/>
  <c r="H3866" i="5"/>
  <c r="I3866" i="5" s="1"/>
  <c r="J3866" i="5" s="1"/>
  <c r="H3865" i="5"/>
  <c r="H3864" i="5"/>
  <c r="H3863" i="5"/>
  <c r="I3863" i="5" s="1"/>
  <c r="J3863" i="5" s="1"/>
  <c r="H3862" i="5"/>
  <c r="I3862" i="5" s="1"/>
  <c r="J3862" i="5" s="1"/>
  <c r="H3861" i="5"/>
  <c r="I3861" i="5" s="1"/>
  <c r="J3861" i="5" s="1"/>
  <c r="H3860" i="5"/>
  <c r="H3859" i="5"/>
  <c r="H3858" i="5"/>
  <c r="H3857" i="5"/>
  <c r="I3857" i="5" s="1"/>
  <c r="J3857" i="5" s="1"/>
  <c r="H3856" i="5"/>
  <c r="H3855" i="5"/>
  <c r="H3854" i="5"/>
  <c r="H3853" i="5"/>
  <c r="I3852" i="5"/>
  <c r="J3852" i="5" s="1"/>
  <c r="H3852" i="5"/>
  <c r="H3851" i="5"/>
  <c r="H3850" i="5"/>
  <c r="H3849" i="5"/>
  <c r="I3849" i="5" s="1"/>
  <c r="J3849" i="5" s="1"/>
  <c r="H3848" i="5"/>
  <c r="H3847" i="5"/>
  <c r="I3847" i="5" s="1"/>
  <c r="J3847" i="5" s="1"/>
  <c r="H3846" i="5"/>
  <c r="H3845" i="5"/>
  <c r="I3845" i="5" s="1"/>
  <c r="J3845" i="5" s="1"/>
  <c r="H3844" i="5"/>
  <c r="I3844" i="5" s="1"/>
  <c r="J3844" i="5" s="1"/>
  <c r="H3843" i="5"/>
  <c r="H3842" i="5"/>
  <c r="H3841" i="5"/>
  <c r="I3841" i="5" s="1"/>
  <c r="J3841" i="5" s="1"/>
  <c r="H3840" i="5"/>
  <c r="I3840" i="5" s="1"/>
  <c r="J3840" i="5" s="1"/>
  <c r="H3839" i="5"/>
  <c r="H3838" i="5"/>
  <c r="H3837" i="5"/>
  <c r="H3836" i="5"/>
  <c r="H3835" i="5"/>
  <c r="H3834" i="5"/>
  <c r="H3833" i="5"/>
  <c r="H3832" i="5"/>
  <c r="H3831" i="5"/>
  <c r="I3831" i="5" s="1"/>
  <c r="J3831" i="5" s="1"/>
  <c r="H3830" i="5"/>
  <c r="I3830" i="5" s="1"/>
  <c r="J3830" i="5" s="1"/>
  <c r="H3829" i="5"/>
  <c r="H3828" i="5"/>
  <c r="H3827" i="5"/>
  <c r="I3827" i="5" s="1"/>
  <c r="J3827" i="5" s="1"/>
  <c r="H3826" i="5"/>
  <c r="H3825" i="5"/>
  <c r="I3825" i="5" s="1"/>
  <c r="J3825" i="5" s="1"/>
  <c r="H3824" i="5"/>
  <c r="H3823" i="5"/>
  <c r="R2554" i="5" s="1"/>
  <c r="H3822" i="5"/>
  <c r="I3822" i="5" s="1"/>
  <c r="J3822" i="5" s="1"/>
  <c r="H3821" i="5"/>
  <c r="I3821" i="5" s="1"/>
  <c r="J3821" i="5" s="1"/>
  <c r="H3820" i="5"/>
  <c r="I3820" i="5" s="1"/>
  <c r="J3820" i="5" s="1"/>
  <c r="H3819" i="5"/>
  <c r="H3818" i="5"/>
  <c r="I3818" i="5" s="1"/>
  <c r="J3818" i="5" s="1"/>
  <c r="H3817" i="5"/>
  <c r="I3817" i="5" s="1"/>
  <c r="J3817" i="5" s="1"/>
  <c r="H3816" i="5"/>
  <c r="H3815" i="5"/>
  <c r="I3815" i="5" s="1"/>
  <c r="J3815" i="5" s="1"/>
  <c r="H3814" i="5"/>
  <c r="H3813" i="5"/>
  <c r="I3813" i="5" s="1"/>
  <c r="J3813" i="5" s="1"/>
  <c r="H3812" i="5"/>
  <c r="H3811" i="5"/>
  <c r="I3811" i="5" s="1"/>
  <c r="J3811" i="5" s="1"/>
  <c r="H3810" i="5"/>
  <c r="H3809" i="5"/>
  <c r="I3809" i="5" s="1"/>
  <c r="J3809" i="5" s="1"/>
  <c r="H3808" i="5"/>
  <c r="H3807" i="5"/>
  <c r="I3807" i="5" s="1"/>
  <c r="J3807" i="5" s="1"/>
  <c r="H3806" i="5"/>
  <c r="H3805" i="5"/>
  <c r="H3804" i="5"/>
  <c r="I3803" i="5"/>
  <c r="J3803" i="5" s="1"/>
  <c r="H3803" i="5"/>
  <c r="H3802" i="5"/>
  <c r="H3801" i="5"/>
  <c r="I3801" i="5" s="1"/>
  <c r="J3801" i="5" s="1"/>
  <c r="I3800" i="5"/>
  <c r="J3800" i="5" s="1"/>
  <c r="H3800" i="5"/>
  <c r="H3799" i="5"/>
  <c r="H3798" i="5"/>
  <c r="I3798" i="5" s="1"/>
  <c r="J3798" i="5" s="1"/>
  <c r="H3797" i="5"/>
  <c r="I3797" i="5" s="1"/>
  <c r="J3797" i="5" s="1"/>
  <c r="H3796" i="5"/>
  <c r="H3795" i="5"/>
  <c r="I3795" i="5" s="1"/>
  <c r="J3795" i="5" s="1"/>
  <c r="H3794" i="5"/>
  <c r="I3794" i="5" s="1"/>
  <c r="J3794" i="5" s="1"/>
  <c r="H3793" i="5"/>
  <c r="I3793" i="5" s="1"/>
  <c r="J3793" i="5" s="1"/>
  <c r="H3792" i="5"/>
  <c r="R2641" i="5" s="1"/>
  <c r="H3791" i="5"/>
  <c r="R2536" i="5" s="1"/>
  <c r="H3790" i="5"/>
  <c r="H3789" i="5"/>
  <c r="H3788" i="5"/>
  <c r="I3788" i="5" s="1"/>
  <c r="J3788" i="5" s="1"/>
  <c r="H3787" i="5"/>
  <c r="H3786" i="5"/>
  <c r="I3786" i="5" s="1"/>
  <c r="J3786" i="5" s="1"/>
  <c r="H3785" i="5"/>
  <c r="H3784" i="5"/>
  <c r="I3784" i="5" s="1"/>
  <c r="J3784" i="5" s="1"/>
  <c r="H3783" i="5"/>
  <c r="I3783" i="5" s="1"/>
  <c r="J3783" i="5" s="1"/>
  <c r="H3782" i="5"/>
  <c r="I3782" i="5" s="1"/>
  <c r="J3782" i="5" s="1"/>
  <c r="H3781" i="5"/>
  <c r="H3780" i="5"/>
  <c r="H3779" i="5"/>
  <c r="H3778" i="5"/>
  <c r="I3778" i="5" s="1"/>
  <c r="J3778" i="5" s="1"/>
  <c r="H3777" i="5"/>
  <c r="H3776" i="5"/>
  <c r="I3776" i="5" s="1"/>
  <c r="J3776" i="5" s="1"/>
  <c r="H3775" i="5"/>
  <c r="H3774" i="5"/>
  <c r="I3774" i="5" s="1"/>
  <c r="J3774" i="5" s="1"/>
  <c r="H3773" i="5"/>
  <c r="I3772" i="5"/>
  <c r="J3772" i="5" s="1"/>
  <c r="H3772" i="5"/>
  <c r="H3771" i="5"/>
  <c r="H3770" i="5"/>
  <c r="H3769" i="5"/>
  <c r="H3768" i="5"/>
  <c r="I3768" i="5" s="1"/>
  <c r="J3768" i="5" s="1"/>
  <c r="H3767" i="5"/>
  <c r="I3767" i="5" s="1"/>
  <c r="J3767" i="5" s="1"/>
  <c r="H3766" i="5"/>
  <c r="H3765" i="5"/>
  <c r="H3764" i="5"/>
  <c r="I3764" i="5" s="1"/>
  <c r="J3764" i="5" s="1"/>
  <c r="O3763" i="5"/>
  <c r="H3763" i="5"/>
  <c r="H3762" i="5"/>
  <c r="H3761" i="5"/>
  <c r="H3760" i="5"/>
  <c r="R2614" i="5" s="1"/>
  <c r="H3759" i="5"/>
  <c r="H3758" i="5"/>
  <c r="I3758" i="5" s="1"/>
  <c r="J3758" i="5" s="1"/>
  <c r="H3757" i="5"/>
  <c r="R3757" i="5" s="1"/>
  <c r="H3756" i="5"/>
  <c r="I3756" i="5" s="1"/>
  <c r="J3756" i="5" s="1"/>
  <c r="H3755" i="5"/>
  <c r="H3754" i="5"/>
  <c r="H3753" i="5"/>
  <c r="I3753" i="5" s="1"/>
  <c r="J3753" i="5" s="1"/>
  <c r="H3752" i="5"/>
  <c r="I3752" i="5" s="1"/>
  <c r="J3752" i="5" s="1"/>
  <c r="H3751" i="5"/>
  <c r="R3751" i="5" s="1"/>
  <c r="H3750" i="5"/>
  <c r="I3750" i="5" s="1"/>
  <c r="J3750" i="5" s="1"/>
  <c r="H3749" i="5"/>
  <c r="I3749" i="5" s="1"/>
  <c r="J3749" i="5" s="1"/>
  <c r="H3748" i="5"/>
  <c r="H3747" i="5"/>
  <c r="H3746" i="5"/>
  <c r="I3746" i="5" s="1"/>
  <c r="J3746" i="5" s="1"/>
  <c r="H3745" i="5"/>
  <c r="R3745" i="5" s="1"/>
  <c r="H3744" i="5"/>
  <c r="I3744" i="5" s="1"/>
  <c r="J3744" i="5" s="1"/>
  <c r="H3743" i="5"/>
  <c r="H3742" i="5"/>
  <c r="H3741" i="5"/>
  <c r="H3740" i="5"/>
  <c r="H3739" i="5"/>
  <c r="I3739" i="5" s="1"/>
  <c r="J3739" i="5" s="1"/>
  <c r="H3738" i="5"/>
  <c r="H3737" i="5"/>
  <c r="I3737" i="5" s="1"/>
  <c r="J3737" i="5" s="1"/>
  <c r="H3736" i="5"/>
  <c r="H3735" i="5"/>
  <c r="I3735" i="5" s="1"/>
  <c r="J3735" i="5" s="1"/>
  <c r="H3734" i="5"/>
  <c r="H3733" i="5"/>
  <c r="R3733" i="5" s="1"/>
  <c r="H3732" i="5"/>
  <c r="I3732" i="5" s="1"/>
  <c r="J3732" i="5" s="1"/>
  <c r="H3731" i="5"/>
  <c r="I3731" i="5" s="1"/>
  <c r="J3731" i="5" s="1"/>
  <c r="H3730" i="5"/>
  <c r="H3729" i="5"/>
  <c r="I3729" i="5" s="1"/>
  <c r="J3729" i="5" s="1"/>
  <c r="H3728" i="5"/>
  <c r="R2542" i="5" s="1"/>
  <c r="H3727" i="5"/>
  <c r="I3727" i="5" s="1"/>
  <c r="J3727" i="5" s="1"/>
  <c r="H3726" i="5"/>
  <c r="I3726" i="5" s="1"/>
  <c r="J3726" i="5" s="1"/>
  <c r="H3725" i="5"/>
  <c r="H3724" i="5"/>
  <c r="R3724" i="5" s="1"/>
  <c r="H3723" i="5"/>
  <c r="I3723" i="5" s="1"/>
  <c r="J3723" i="5" s="1"/>
  <c r="H3722" i="5"/>
  <c r="I3722" i="5" s="1"/>
  <c r="J3722" i="5" s="1"/>
  <c r="H3721" i="5"/>
  <c r="H3720" i="5"/>
  <c r="I3720" i="5" s="1"/>
  <c r="J3720" i="5" s="1"/>
  <c r="H3719" i="5"/>
  <c r="I3719" i="5" s="1"/>
  <c r="J3719" i="5" s="1"/>
  <c r="H3718" i="5"/>
  <c r="I3718" i="5" s="1"/>
  <c r="J3718" i="5" s="1"/>
  <c r="H3717" i="5"/>
  <c r="I3717" i="5" s="1"/>
  <c r="J3717" i="5" s="1"/>
  <c r="H3716" i="5"/>
  <c r="H3715" i="5"/>
  <c r="I3715" i="5" s="1"/>
  <c r="J3715" i="5" s="1"/>
  <c r="H3714" i="5"/>
  <c r="H3713" i="5"/>
  <c r="I3713" i="5" s="1"/>
  <c r="J3713" i="5" s="1"/>
  <c r="H3712" i="5"/>
  <c r="H3711" i="5"/>
  <c r="I3711" i="5" s="1"/>
  <c r="J3711" i="5" s="1"/>
  <c r="H3710" i="5"/>
  <c r="I3710" i="5" s="1"/>
  <c r="J3710" i="5" s="1"/>
  <c r="O3709" i="5"/>
  <c r="H3709" i="5"/>
  <c r="I3709" i="5" s="1"/>
  <c r="J3709" i="5" s="1"/>
  <c r="O3708" i="5"/>
  <c r="H3708" i="5"/>
  <c r="I3708" i="5" s="1"/>
  <c r="J3708" i="5" s="1"/>
  <c r="H3707" i="5"/>
  <c r="I3707" i="5" s="1"/>
  <c r="J3707" i="5" s="1"/>
  <c r="H3706" i="5"/>
  <c r="H3705" i="5"/>
  <c r="H3704" i="5"/>
  <c r="I3704" i="5" s="1"/>
  <c r="J3704" i="5" s="1"/>
  <c r="H3703" i="5"/>
  <c r="O3702" i="5"/>
  <c r="H3702" i="5"/>
  <c r="I3702" i="5" s="1"/>
  <c r="J3702" i="5" s="1"/>
  <c r="H3701" i="5"/>
  <c r="I3701" i="5" s="1"/>
  <c r="J3701" i="5" s="1"/>
  <c r="H3700" i="5"/>
  <c r="H3699" i="5"/>
  <c r="H3698" i="5"/>
  <c r="R2662" i="5" s="1"/>
  <c r="H3697" i="5"/>
  <c r="H3696" i="5"/>
  <c r="H3695" i="5"/>
  <c r="H3694" i="5"/>
  <c r="H3693" i="5"/>
  <c r="O3692" i="5"/>
  <c r="H3692" i="5"/>
  <c r="I3692" i="5" s="1"/>
  <c r="J3692" i="5" s="1"/>
  <c r="H3691" i="5"/>
  <c r="H3690" i="5"/>
  <c r="I3690" i="5" s="1"/>
  <c r="J3690" i="5" s="1"/>
  <c r="H3689" i="5"/>
  <c r="H3688" i="5"/>
  <c r="I3688" i="5" s="1"/>
  <c r="J3688" i="5" s="1"/>
  <c r="H3687" i="5"/>
  <c r="H3686" i="5"/>
  <c r="I3686" i="5" s="1"/>
  <c r="J3686" i="5" s="1"/>
  <c r="H3685" i="5"/>
  <c r="H3684" i="5"/>
  <c r="I3684" i="5" s="1"/>
  <c r="J3684" i="5" s="1"/>
  <c r="O3683" i="5"/>
  <c r="H3683" i="5"/>
  <c r="H3682" i="5"/>
  <c r="H3681" i="5"/>
  <c r="I3681" i="5" s="1"/>
  <c r="J3681" i="5" s="1"/>
  <c r="H3680" i="5"/>
  <c r="H3679" i="5"/>
  <c r="I3679" i="5" s="1"/>
  <c r="J3679" i="5" s="1"/>
  <c r="H3678" i="5"/>
  <c r="H3677" i="5"/>
  <c r="H3676" i="5"/>
  <c r="I3676" i="5" s="1"/>
  <c r="J3676" i="5" s="1"/>
  <c r="O3675" i="5"/>
  <c r="H3675" i="5"/>
  <c r="I3675" i="5" s="1"/>
  <c r="J3675" i="5" s="1"/>
  <c r="O3674" i="5"/>
  <c r="H3674" i="5"/>
  <c r="I3674" i="5" s="1"/>
  <c r="J3674" i="5" s="1"/>
  <c r="H3673" i="5"/>
  <c r="H3672" i="5"/>
  <c r="I3672" i="5" s="1"/>
  <c r="J3672" i="5" s="1"/>
  <c r="O3671" i="5"/>
  <c r="H3671" i="5"/>
  <c r="H3670" i="5"/>
  <c r="I3670" i="5" s="1"/>
  <c r="J3670" i="5" s="1"/>
  <c r="H3669" i="5"/>
  <c r="I3669" i="5" s="1"/>
  <c r="J3669" i="5" s="1"/>
  <c r="H3668" i="5"/>
  <c r="I3668" i="5" s="1"/>
  <c r="J3668" i="5" s="1"/>
  <c r="H3667" i="5"/>
  <c r="I3667" i="5" s="1"/>
  <c r="J3667" i="5" s="1"/>
  <c r="H3666" i="5"/>
  <c r="H3665" i="5"/>
  <c r="I3665" i="5" s="1"/>
  <c r="J3665" i="5" s="1"/>
  <c r="H3664" i="5"/>
  <c r="I3664" i="5" s="1"/>
  <c r="J3664" i="5" s="1"/>
  <c r="I3663" i="5"/>
  <c r="J3663" i="5" s="1"/>
  <c r="H3663" i="5"/>
  <c r="H3662" i="5"/>
  <c r="O3661" i="5"/>
  <c r="I3661" i="5"/>
  <c r="J3661" i="5" s="1"/>
  <c r="H3661" i="5"/>
  <c r="H3660" i="5"/>
  <c r="H3659" i="5"/>
  <c r="I3659" i="5" s="1"/>
  <c r="J3659" i="5" s="1"/>
  <c r="I3658" i="5"/>
  <c r="J3658" i="5" s="1"/>
  <c r="H3658" i="5"/>
  <c r="H3657" i="5"/>
  <c r="H3656" i="5"/>
  <c r="I3656" i="5" s="1"/>
  <c r="J3656" i="5" s="1"/>
  <c r="H3655" i="5"/>
  <c r="I3655" i="5" s="1"/>
  <c r="J3655" i="5" s="1"/>
  <c r="H3654" i="5"/>
  <c r="H3653" i="5"/>
  <c r="I3653" i="5" s="1"/>
  <c r="J3653" i="5" s="1"/>
  <c r="O3652" i="5"/>
  <c r="I3652" i="5"/>
  <c r="J3652" i="5" s="1"/>
  <c r="H3652" i="5"/>
  <c r="O3651" i="5"/>
  <c r="H3651" i="5"/>
  <c r="I3651" i="5" s="1"/>
  <c r="J3651" i="5" s="1"/>
  <c r="H3650" i="5"/>
  <c r="I3650" i="5" s="1"/>
  <c r="J3650" i="5" s="1"/>
  <c r="O3649" i="5"/>
  <c r="H3649" i="5"/>
  <c r="H3648" i="5"/>
  <c r="I3648" i="5" s="1"/>
  <c r="J3648" i="5" s="1"/>
  <c r="H3647" i="5"/>
  <c r="H3646" i="5"/>
  <c r="I3646" i="5" s="1"/>
  <c r="J3646" i="5" s="1"/>
  <c r="H3645" i="5"/>
  <c r="I3645" i="5" s="1"/>
  <c r="J3645" i="5" s="1"/>
  <c r="H3644" i="5"/>
  <c r="H3643" i="5"/>
  <c r="I3643" i="5" s="1"/>
  <c r="J3643" i="5" s="1"/>
  <c r="H3642" i="5"/>
  <c r="R3642" i="5" s="1"/>
  <c r="H3641" i="5"/>
  <c r="I3641" i="5" s="1"/>
  <c r="J3641" i="5" s="1"/>
  <c r="H3640" i="5"/>
  <c r="H3639" i="5"/>
  <c r="H3638" i="5"/>
  <c r="H3637" i="5"/>
  <c r="H3636" i="5"/>
  <c r="I3636" i="5" s="1"/>
  <c r="J3636" i="5" s="1"/>
  <c r="H3635" i="5"/>
  <c r="H3634" i="5"/>
  <c r="H3633" i="5"/>
  <c r="H3632" i="5"/>
  <c r="I3632" i="5" s="1"/>
  <c r="J3632" i="5" s="1"/>
  <c r="H3631" i="5"/>
  <c r="H3630" i="5"/>
  <c r="H3629" i="5"/>
  <c r="I3629" i="5" s="1"/>
  <c r="J3629" i="5" s="1"/>
  <c r="H3628" i="5"/>
  <c r="H3627" i="5"/>
  <c r="I3627" i="5" s="1"/>
  <c r="J3627" i="5" s="1"/>
  <c r="H3626" i="5"/>
  <c r="H3625" i="5"/>
  <c r="H3624" i="5"/>
  <c r="H3623" i="5"/>
  <c r="I3623" i="5" s="1"/>
  <c r="J3623" i="5" s="1"/>
  <c r="H3622" i="5"/>
  <c r="I3621" i="5"/>
  <c r="J3621" i="5" s="1"/>
  <c r="H3621" i="5"/>
  <c r="H3620" i="5"/>
  <c r="I3620" i="5" s="1"/>
  <c r="J3620" i="5" s="1"/>
  <c r="H3619" i="5"/>
  <c r="I3619" i="5" s="1"/>
  <c r="J3619" i="5" s="1"/>
  <c r="H3618" i="5"/>
  <c r="I3618" i="5" s="1"/>
  <c r="J3618" i="5" s="1"/>
  <c r="H3617" i="5"/>
  <c r="H3616" i="5"/>
  <c r="H3615" i="5"/>
  <c r="H3614" i="5"/>
  <c r="I3614" i="5" s="1"/>
  <c r="J3614" i="5" s="1"/>
  <c r="H3613" i="5"/>
  <c r="R3613" i="5" s="1"/>
  <c r="I3612" i="5"/>
  <c r="J3612" i="5" s="1"/>
  <c r="H3612" i="5"/>
  <c r="H3611" i="5"/>
  <c r="I3611" i="5" s="1"/>
  <c r="J3611" i="5" s="1"/>
  <c r="H3610" i="5"/>
  <c r="H3609" i="5"/>
  <c r="H3608" i="5"/>
  <c r="I3608" i="5" s="1"/>
  <c r="J3608" i="5" s="1"/>
  <c r="H3607" i="5"/>
  <c r="R3607" i="5" s="1"/>
  <c r="H3606" i="5"/>
  <c r="I3606" i="5" s="1"/>
  <c r="J3606" i="5" s="1"/>
  <c r="H3605" i="5"/>
  <c r="H3604" i="5"/>
  <c r="I3604" i="5" s="1"/>
  <c r="J3604" i="5" s="1"/>
  <c r="H3603" i="5"/>
  <c r="I3603" i="5" s="1"/>
  <c r="J3603" i="5" s="1"/>
  <c r="H3602" i="5"/>
  <c r="I3602" i="5" s="1"/>
  <c r="J3602" i="5" s="1"/>
  <c r="H3601" i="5"/>
  <c r="H3600" i="5"/>
  <c r="R3600" i="5" s="1"/>
  <c r="H3599" i="5"/>
  <c r="H3598" i="5"/>
  <c r="H3597" i="5"/>
  <c r="H3596" i="5"/>
  <c r="H3595" i="5"/>
  <c r="H3594" i="5"/>
  <c r="H3593" i="5"/>
  <c r="I3593" i="5" s="1"/>
  <c r="J3593" i="5" s="1"/>
  <c r="H3592" i="5"/>
  <c r="I3592" i="5" s="1"/>
  <c r="J3592" i="5" s="1"/>
  <c r="H3591" i="5"/>
  <c r="H3590" i="5"/>
  <c r="H3589" i="5"/>
  <c r="H3588" i="5"/>
  <c r="H3587" i="5"/>
  <c r="H3586" i="5"/>
  <c r="I3586" i="5" s="1"/>
  <c r="J3586" i="5" s="1"/>
  <c r="H3585" i="5"/>
  <c r="H3584" i="5"/>
  <c r="I3584" i="5" s="1"/>
  <c r="J3584" i="5" s="1"/>
  <c r="H3583" i="5"/>
  <c r="R3583" i="5" s="1"/>
  <c r="H3582" i="5"/>
  <c r="I3582" i="5" s="1"/>
  <c r="J3582" i="5" s="1"/>
  <c r="H3581" i="5"/>
  <c r="I3581" i="5" s="1"/>
  <c r="J3581" i="5" s="1"/>
  <c r="H3580" i="5"/>
  <c r="R3580" i="5" s="1"/>
  <c r="H3579" i="5"/>
  <c r="I3579" i="5" s="1"/>
  <c r="J3579" i="5" s="1"/>
  <c r="H3578" i="5"/>
  <c r="I3578" i="5" s="1"/>
  <c r="J3578" i="5" s="1"/>
  <c r="H3577" i="5"/>
  <c r="I3577" i="5" s="1"/>
  <c r="J3577" i="5" s="1"/>
  <c r="H3576" i="5"/>
  <c r="H3575" i="5"/>
  <c r="I3575" i="5" s="1"/>
  <c r="J3575" i="5" s="1"/>
  <c r="H3574" i="5"/>
  <c r="R3574" i="5" s="1"/>
  <c r="H3573" i="5"/>
  <c r="I3573" i="5" s="1"/>
  <c r="J3573" i="5" s="1"/>
  <c r="H3572" i="5"/>
  <c r="H3571" i="5"/>
  <c r="H3570" i="5"/>
  <c r="H3569" i="5"/>
  <c r="I3569" i="5" s="1"/>
  <c r="J3569" i="5" s="1"/>
  <c r="H3568" i="5"/>
  <c r="I3568" i="5" s="1"/>
  <c r="J3568" i="5" s="1"/>
  <c r="H3567" i="5"/>
  <c r="I3567" i="5" s="1"/>
  <c r="J3567" i="5" s="1"/>
  <c r="H3566" i="5"/>
  <c r="I3566" i="5" s="1"/>
  <c r="J3566" i="5" s="1"/>
  <c r="H3565" i="5"/>
  <c r="I3565" i="5" s="1"/>
  <c r="J3565" i="5" s="1"/>
  <c r="H3564" i="5"/>
  <c r="I3564" i="5" s="1"/>
  <c r="J3564" i="5" s="1"/>
  <c r="H3563" i="5"/>
  <c r="I3563" i="5" s="1"/>
  <c r="J3563" i="5" s="1"/>
  <c r="H3562" i="5"/>
  <c r="H3561" i="5"/>
  <c r="H3560" i="5"/>
  <c r="H3559" i="5"/>
  <c r="I3559" i="5" s="1"/>
  <c r="J3559" i="5" s="1"/>
  <c r="H3558" i="5"/>
  <c r="H3557" i="5"/>
  <c r="I3557" i="5" s="1"/>
  <c r="J3557" i="5" s="1"/>
  <c r="H3556" i="5"/>
  <c r="R2452" i="5" s="1"/>
  <c r="H3555" i="5"/>
  <c r="I3555" i="5" s="1"/>
  <c r="J3555" i="5" s="1"/>
  <c r="H3554" i="5"/>
  <c r="I3554" i="5" s="1"/>
  <c r="J3554" i="5" s="1"/>
  <c r="H3553" i="5"/>
  <c r="I3553" i="5" s="1"/>
  <c r="J3553" i="5" s="1"/>
  <c r="H3552" i="5"/>
  <c r="I3552" i="5" s="1"/>
  <c r="J3552" i="5" s="1"/>
  <c r="H3551" i="5"/>
  <c r="H3550" i="5"/>
  <c r="H3549" i="5"/>
  <c r="H3548" i="5"/>
  <c r="I3548" i="5" s="1"/>
  <c r="J3548" i="5" s="1"/>
  <c r="H3547" i="5"/>
  <c r="H3546" i="5"/>
  <c r="H3545" i="5"/>
  <c r="H3544" i="5"/>
  <c r="H3543" i="5"/>
  <c r="I3543" i="5" s="1"/>
  <c r="J3543" i="5" s="1"/>
  <c r="H3542" i="5"/>
  <c r="H3541" i="5"/>
  <c r="H3540" i="5"/>
  <c r="I3540" i="5" s="1"/>
  <c r="J3540" i="5" s="1"/>
  <c r="H3539" i="5"/>
  <c r="H3538" i="5"/>
  <c r="I3538" i="5" s="1"/>
  <c r="J3538" i="5" s="1"/>
  <c r="H3537" i="5"/>
  <c r="H3536" i="5"/>
  <c r="I3536" i="5" s="1"/>
  <c r="J3536" i="5" s="1"/>
  <c r="H3535" i="5"/>
  <c r="H3534" i="5"/>
  <c r="H3533" i="5"/>
  <c r="I3533" i="5" s="1"/>
  <c r="J3533" i="5" s="1"/>
  <c r="H3532" i="5"/>
  <c r="H3531" i="5"/>
  <c r="H3530" i="5"/>
  <c r="H3529" i="5"/>
  <c r="H3528" i="5"/>
  <c r="H3527" i="5"/>
  <c r="H3526" i="5"/>
  <c r="H3525" i="5"/>
  <c r="I3525" i="5" s="1"/>
  <c r="J3525" i="5" s="1"/>
  <c r="H3524" i="5"/>
  <c r="I3524" i="5" s="1"/>
  <c r="J3524" i="5" s="1"/>
  <c r="H3523" i="5"/>
  <c r="H3522" i="5"/>
  <c r="I3522" i="5" s="1"/>
  <c r="J3522" i="5" s="1"/>
  <c r="H3521" i="5"/>
  <c r="I3521" i="5" s="1"/>
  <c r="J3521" i="5" s="1"/>
  <c r="H3520" i="5"/>
  <c r="H3519" i="5"/>
  <c r="H3518" i="5"/>
  <c r="I3518" i="5" s="1"/>
  <c r="J3518" i="5" s="1"/>
  <c r="H3517" i="5"/>
  <c r="H3516" i="5"/>
  <c r="R3516" i="5" s="1"/>
  <c r="H3515" i="5"/>
  <c r="I3515" i="5" s="1"/>
  <c r="J3515" i="5" s="1"/>
  <c r="H3514" i="5"/>
  <c r="H3513" i="5"/>
  <c r="I3513" i="5" s="1"/>
  <c r="J3513" i="5" s="1"/>
  <c r="H3512" i="5"/>
  <c r="I3512" i="5" s="1"/>
  <c r="J3512" i="5" s="1"/>
  <c r="H3511" i="5"/>
  <c r="H3510" i="5"/>
  <c r="I3510" i="5" s="1"/>
  <c r="J3510" i="5" s="1"/>
  <c r="H3509" i="5"/>
  <c r="H3508" i="5"/>
  <c r="H3507" i="5"/>
  <c r="H3506" i="5"/>
  <c r="I3506" i="5" s="1"/>
  <c r="J3506" i="5" s="1"/>
  <c r="H3505" i="5"/>
  <c r="H3504" i="5"/>
  <c r="H3503" i="5"/>
  <c r="H3502" i="5"/>
  <c r="I3502" i="5" s="1"/>
  <c r="J3502" i="5" s="1"/>
  <c r="H3501" i="5"/>
  <c r="I3501" i="5" s="1"/>
  <c r="J3501" i="5" s="1"/>
  <c r="H3500" i="5"/>
  <c r="I3500" i="5" s="1"/>
  <c r="J3500" i="5" s="1"/>
  <c r="H3499" i="5"/>
  <c r="R3499" i="5" s="1"/>
  <c r="H3498" i="5"/>
  <c r="I3498" i="5" s="1"/>
  <c r="J3498" i="5" s="1"/>
  <c r="H3497" i="5"/>
  <c r="H3496" i="5"/>
  <c r="H3495" i="5"/>
  <c r="H3494" i="5"/>
  <c r="I3494" i="5" s="1"/>
  <c r="J3494" i="5" s="1"/>
  <c r="H3493" i="5"/>
  <c r="R2581" i="5" s="1"/>
  <c r="H3492" i="5"/>
  <c r="I3492" i="5" s="1"/>
  <c r="J3492" i="5" s="1"/>
  <c r="H3491" i="5"/>
  <c r="H3490" i="5"/>
  <c r="H3489" i="5"/>
  <c r="H3488" i="5"/>
  <c r="I3488" i="5" s="1"/>
  <c r="J3488" i="5" s="1"/>
  <c r="H3487" i="5"/>
  <c r="H3486" i="5"/>
  <c r="H3485" i="5"/>
  <c r="H3484" i="5"/>
  <c r="H3483" i="5"/>
  <c r="I3483" i="5" s="1"/>
  <c r="J3483" i="5" s="1"/>
  <c r="H3482" i="5"/>
  <c r="I3482" i="5" s="1"/>
  <c r="J3482" i="5" s="1"/>
  <c r="H3481" i="5"/>
  <c r="R3481" i="5" s="1"/>
  <c r="H3480" i="5"/>
  <c r="I3480" i="5" s="1"/>
  <c r="J3480" i="5" s="1"/>
  <c r="H3479" i="5"/>
  <c r="I3479" i="5" s="1"/>
  <c r="J3479" i="5" s="1"/>
  <c r="H3478" i="5"/>
  <c r="I3478" i="5" s="1"/>
  <c r="J3478" i="5" s="1"/>
  <c r="H3477" i="5"/>
  <c r="H3476" i="5"/>
  <c r="I3476" i="5" s="1"/>
  <c r="J3476" i="5" s="1"/>
  <c r="H3475" i="5"/>
  <c r="I3475" i="5" s="1"/>
  <c r="J3475" i="5" s="1"/>
  <c r="H3474" i="5"/>
  <c r="H3473" i="5"/>
  <c r="H3472" i="5"/>
  <c r="I3472" i="5" s="1"/>
  <c r="J3472" i="5" s="1"/>
  <c r="H3471" i="5"/>
  <c r="H3470" i="5"/>
  <c r="H3469" i="5"/>
  <c r="R3469" i="5" s="1"/>
  <c r="H3468" i="5"/>
  <c r="H3467" i="5"/>
  <c r="I3467" i="5" s="1"/>
  <c r="J3467" i="5" s="1"/>
  <c r="H3466" i="5"/>
  <c r="H3465" i="5"/>
  <c r="I3465" i="5" s="1"/>
  <c r="J3465" i="5" s="1"/>
  <c r="H3464" i="5"/>
  <c r="I3464" i="5" s="1"/>
  <c r="J3464" i="5" s="1"/>
  <c r="H3463" i="5"/>
  <c r="H3462" i="5"/>
  <c r="H3461" i="5"/>
  <c r="H3460" i="5"/>
  <c r="H3459" i="5"/>
  <c r="I3459" i="5" s="1"/>
  <c r="J3459" i="5" s="1"/>
  <c r="H3458" i="5"/>
  <c r="I3458" i="5" s="1"/>
  <c r="J3458" i="5" s="1"/>
  <c r="H3457" i="5"/>
  <c r="H3456" i="5"/>
  <c r="I3456" i="5" s="1"/>
  <c r="J3456" i="5" s="1"/>
  <c r="H3455" i="5"/>
  <c r="I3455" i="5" s="1"/>
  <c r="J3455" i="5" s="1"/>
  <c r="H3454" i="5"/>
  <c r="I3454" i="5" s="1"/>
  <c r="J3454" i="5" s="1"/>
  <c r="H3453" i="5"/>
  <c r="I3453" i="5" s="1"/>
  <c r="J3453" i="5" s="1"/>
  <c r="H3452" i="5"/>
  <c r="H3451" i="5"/>
  <c r="H3450" i="5"/>
  <c r="I3450" i="5" s="1"/>
  <c r="J3450" i="5" s="1"/>
  <c r="H3449" i="5"/>
  <c r="I3449" i="5" s="1"/>
  <c r="J3449" i="5" s="1"/>
  <c r="H3448" i="5"/>
  <c r="I3448" i="5" s="1"/>
  <c r="J3448" i="5" s="1"/>
  <c r="H3447" i="5"/>
  <c r="H3446" i="5"/>
  <c r="I3446" i="5" s="1"/>
  <c r="J3446" i="5" s="1"/>
  <c r="H3445" i="5"/>
  <c r="H3444" i="5"/>
  <c r="H3443" i="5"/>
  <c r="H3442" i="5"/>
  <c r="H3441" i="5"/>
  <c r="I3441" i="5" s="1"/>
  <c r="J3441" i="5" s="1"/>
  <c r="H3440" i="5"/>
  <c r="I3440" i="5" s="1"/>
  <c r="J3440" i="5" s="1"/>
  <c r="H3439" i="5"/>
  <c r="I3439" i="5" s="1"/>
  <c r="J3439" i="5" s="1"/>
  <c r="H3438" i="5"/>
  <c r="I3438" i="5" s="1"/>
  <c r="J3438" i="5" s="1"/>
  <c r="H3437" i="5"/>
  <c r="I3437" i="5" s="1"/>
  <c r="J3437" i="5" s="1"/>
  <c r="H3436" i="5"/>
  <c r="H3435" i="5"/>
  <c r="H3434" i="5"/>
  <c r="H3433" i="5"/>
  <c r="H3432" i="5"/>
  <c r="H3431" i="5"/>
  <c r="H3430" i="5"/>
  <c r="R2623" i="5" s="1"/>
  <c r="H3429" i="5"/>
  <c r="I3429" i="5" s="1"/>
  <c r="J3429" i="5" s="1"/>
  <c r="H3428" i="5"/>
  <c r="H3427" i="5"/>
  <c r="I3427" i="5" s="1"/>
  <c r="J3427" i="5" s="1"/>
  <c r="H3426" i="5"/>
  <c r="H3425" i="5"/>
  <c r="H3424" i="5"/>
  <c r="H3423" i="5"/>
  <c r="H3422" i="5"/>
  <c r="I3422" i="5" s="1"/>
  <c r="J3422" i="5" s="1"/>
  <c r="H3421" i="5"/>
  <c r="R3421" i="5" s="1"/>
  <c r="H3420" i="5"/>
  <c r="H3419" i="5"/>
  <c r="I3419" i="5" s="1"/>
  <c r="J3419" i="5" s="1"/>
  <c r="H3418" i="5"/>
  <c r="H3417" i="5"/>
  <c r="H3416" i="5"/>
  <c r="I3416" i="5" s="1"/>
  <c r="J3416" i="5" s="1"/>
  <c r="H3415" i="5"/>
  <c r="R3415" i="5" s="1"/>
  <c r="H3414" i="5"/>
  <c r="I3414" i="5" s="1"/>
  <c r="J3414" i="5" s="1"/>
  <c r="H3413" i="5"/>
  <c r="I3413" i="5" s="1"/>
  <c r="J3413" i="5" s="1"/>
  <c r="H3412" i="5"/>
  <c r="I3412" i="5" s="1"/>
  <c r="J3412" i="5" s="1"/>
  <c r="H3411" i="5"/>
  <c r="H3410" i="5"/>
  <c r="I3410" i="5" s="1"/>
  <c r="J3410" i="5" s="1"/>
  <c r="H3409" i="5"/>
  <c r="R3409" i="5" s="1"/>
  <c r="H3408" i="5"/>
  <c r="I3408" i="5" s="1"/>
  <c r="J3408" i="5" s="1"/>
  <c r="H3407" i="5"/>
  <c r="I3407" i="5" s="1"/>
  <c r="J3407" i="5" s="1"/>
  <c r="H3406" i="5"/>
  <c r="R3406" i="5" s="1"/>
  <c r="H3405" i="5"/>
  <c r="I3405" i="5" s="1"/>
  <c r="J3405" i="5" s="1"/>
  <c r="H3404" i="5"/>
  <c r="H3403" i="5"/>
  <c r="H3402" i="5"/>
  <c r="I3402" i="5" s="1"/>
  <c r="J3402" i="5" s="1"/>
  <c r="H3401" i="5"/>
  <c r="I3401" i="5" s="1"/>
  <c r="J3401" i="5" s="1"/>
  <c r="H3400" i="5"/>
  <c r="H3399" i="5"/>
  <c r="H3398" i="5"/>
  <c r="I3398" i="5" s="1"/>
  <c r="J3398" i="5" s="1"/>
  <c r="H3397" i="5"/>
  <c r="I3397" i="5" s="1"/>
  <c r="J3397" i="5" s="1"/>
  <c r="H3396" i="5"/>
  <c r="H3395" i="5"/>
  <c r="I3395" i="5" s="1"/>
  <c r="J3395" i="5" s="1"/>
  <c r="H3394" i="5"/>
  <c r="I3394" i="5" s="1"/>
  <c r="J3394" i="5" s="1"/>
  <c r="H3393" i="5"/>
  <c r="H3392" i="5"/>
  <c r="H3391" i="5"/>
  <c r="H3390" i="5"/>
  <c r="H3389" i="5"/>
  <c r="I3389" i="5" s="1"/>
  <c r="J3389" i="5" s="1"/>
  <c r="H3388" i="5"/>
  <c r="H3387" i="5"/>
  <c r="H3386" i="5"/>
  <c r="H3385" i="5"/>
  <c r="H3384" i="5"/>
  <c r="I3384" i="5" s="1"/>
  <c r="J3384" i="5" s="1"/>
  <c r="H3383" i="5"/>
  <c r="I3383" i="5" s="1"/>
  <c r="J3383" i="5" s="1"/>
  <c r="H3382" i="5"/>
  <c r="I3382" i="5" s="1"/>
  <c r="J3382" i="5" s="1"/>
  <c r="H3381" i="5"/>
  <c r="I3381" i="5" s="1"/>
  <c r="J3381" i="5" s="1"/>
  <c r="H3380" i="5"/>
  <c r="I3380" i="5" s="1"/>
  <c r="J3380" i="5" s="1"/>
  <c r="H3379" i="5"/>
  <c r="H3378" i="5"/>
  <c r="H3377" i="5"/>
  <c r="I3377" i="5" s="1"/>
  <c r="J3377" i="5" s="1"/>
  <c r="H3376" i="5"/>
  <c r="R3376" i="5" s="1"/>
  <c r="H3375" i="5"/>
  <c r="I3375" i="5" s="1"/>
  <c r="J3375" i="5" s="1"/>
  <c r="H3374" i="5"/>
  <c r="H3373" i="5"/>
  <c r="H3372" i="5"/>
  <c r="I3372" i="5" s="1"/>
  <c r="J3372" i="5" s="1"/>
  <c r="H3371" i="5"/>
  <c r="H3370" i="5"/>
  <c r="H3369" i="5"/>
  <c r="H3368" i="5"/>
  <c r="I3368" i="5" s="1"/>
  <c r="J3368" i="5" s="1"/>
  <c r="H3367" i="5"/>
  <c r="R3367" i="5" s="1"/>
  <c r="H3366" i="5"/>
  <c r="I3366" i="5" s="1"/>
  <c r="J3366" i="5" s="1"/>
  <c r="H3365" i="5"/>
  <c r="I3365" i="5" s="1"/>
  <c r="J3365" i="5" s="1"/>
  <c r="H3364" i="5"/>
  <c r="I3364" i="5" s="1"/>
  <c r="J3364" i="5" s="1"/>
  <c r="H3363" i="5"/>
  <c r="I3363" i="5" s="1"/>
  <c r="J3363" i="5" s="1"/>
  <c r="H3362" i="5"/>
  <c r="I3362" i="5" s="1"/>
  <c r="J3362" i="5" s="1"/>
  <c r="H3361" i="5"/>
  <c r="H3360" i="5"/>
  <c r="H3359" i="5"/>
  <c r="I3359" i="5" s="1"/>
  <c r="J3359" i="5" s="1"/>
  <c r="H3358" i="5"/>
  <c r="R3358" i="5" s="1"/>
  <c r="H3357" i="5"/>
  <c r="I3357" i="5" s="1"/>
  <c r="J3357" i="5" s="1"/>
  <c r="H3356" i="5"/>
  <c r="I3356" i="5" s="1"/>
  <c r="J3356" i="5" s="1"/>
  <c r="H3355" i="5"/>
  <c r="H3354" i="5"/>
  <c r="I3354" i="5" s="1"/>
  <c r="J3354" i="5" s="1"/>
  <c r="H3353" i="5"/>
  <c r="I3353" i="5" s="1"/>
  <c r="J3353" i="5" s="1"/>
  <c r="H3352" i="5"/>
  <c r="H3351" i="5"/>
  <c r="H3350" i="5"/>
  <c r="I3350" i="5" s="1"/>
  <c r="J3350" i="5" s="1"/>
  <c r="H3349" i="5"/>
  <c r="H3348" i="5"/>
  <c r="I3348" i="5" s="1"/>
  <c r="J3348" i="5" s="1"/>
  <c r="H3347" i="5"/>
  <c r="H3346" i="5"/>
  <c r="R3346" i="5" s="1"/>
  <c r="H3345" i="5"/>
  <c r="I3345" i="5" s="1"/>
  <c r="J3345" i="5" s="1"/>
  <c r="H3344" i="5"/>
  <c r="I3344" i="5" s="1"/>
  <c r="J3344" i="5" s="1"/>
  <c r="H3343" i="5"/>
  <c r="H3342" i="5"/>
  <c r="I3342" i="5" s="1"/>
  <c r="J3342" i="5" s="1"/>
  <c r="H3341" i="5"/>
  <c r="I3341" i="5" s="1"/>
  <c r="J3341" i="5" s="1"/>
  <c r="H3340" i="5"/>
  <c r="I3340" i="5" s="1"/>
  <c r="J3340" i="5" s="1"/>
  <c r="H3339" i="5"/>
  <c r="H3338" i="5"/>
  <c r="R2758" i="5" s="1"/>
  <c r="H3337" i="5"/>
  <c r="H3336" i="5"/>
  <c r="I3336" i="5" s="1"/>
  <c r="J3336" i="5" s="1"/>
  <c r="H3335" i="5"/>
  <c r="I3335" i="5" s="1"/>
  <c r="J3335" i="5" s="1"/>
  <c r="H3334" i="5"/>
  <c r="H3333" i="5"/>
  <c r="H3332" i="5"/>
  <c r="I3332" i="5" s="1"/>
  <c r="J3332" i="5" s="1"/>
  <c r="H3331" i="5"/>
  <c r="H3330" i="5"/>
  <c r="H3329" i="5"/>
  <c r="H3328" i="5"/>
  <c r="H3327" i="5"/>
  <c r="I3327" i="5" s="1"/>
  <c r="J3327" i="5" s="1"/>
  <c r="H3326" i="5"/>
  <c r="I3326" i="5" s="1"/>
  <c r="J3326" i="5" s="1"/>
  <c r="H3325" i="5"/>
  <c r="H3324" i="5"/>
  <c r="H3323" i="5"/>
  <c r="I3323" i="5" s="1"/>
  <c r="J3323" i="5" s="1"/>
  <c r="H3322" i="5"/>
  <c r="R3322" i="5" s="1"/>
  <c r="H3321" i="5"/>
  <c r="H3320" i="5"/>
  <c r="H3319" i="5"/>
  <c r="H3318" i="5"/>
  <c r="H3317" i="5"/>
  <c r="I3317" i="5" s="1"/>
  <c r="J3317" i="5" s="1"/>
  <c r="H3316" i="5"/>
  <c r="H3315" i="5"/>
  <c r="H3314" i="5"/>
  <c r="I3314" i="5" s="1"/>
  <c r="J3314" i="5" s="1"/>
  <c r="H3313" i="5"/>
  <c r="H3312" i="5"/>
  <c r="H3311" i="5"/>
  <c r="I3311" i="5" s="1"/>
  <c r="J3311" i="5" s="1"/>
  <c r="H3310" i="5"/>
  <c r="R3309" i="5"/>
  <c r="H3309" i="5"/>
  <c r="I3309" i="5" s="1"/>
  <c r="J3309" i="5" s="1"/>
  <c r="H3308" i="5"/>
  <c r="I3308" i="5" s="1"/>
  <c r="J3308" i="5" s="1"/>
  <c r="H3307" i="5"/>
  <c r="I3307" i="5" s="1"/>
  <c r="J3307" i="5" s="1"/>
  <c r="H3306" i="5"/>
  <c r="I3306" i="5" s="1"/>
  <c r="J3306" i="5" s="1"/>
  <c r="H3305" i="5"/>
  <c r="I3305" i="5" s="1"/>
  <c r="J3305" i="5" s="1"/>
  <c r="H3304" i="5"/>
  <c r="R3304" i="5" s="1"/>
  <c r="H3303" i="5"/>
  <c r="H3302" i="5"/>
  <c r="H3301" i="5"/>
  <c r="H3300" i="5"/>
  <c r="I3300" i="5" s="1"/>
  <c r="J3300" i="5" s="1"/>
  <c r="H3299" i="5"/>
  <c r="I3299" i="5" s="1"/>
  <c r="J3299" i="5" s="1"/>
  <c r="H3298" i="5"/>
  <c r="H3297" i="5"/>
  <c r="I3297" i="5" s="1"/>
  <c r="J3297" i="5" s="1"/>
  <c r="H3296" i="5"/>
  <c r="I3296" i="5" s="1"/>
  <c r="J3296" i="5" s="1"/>
  <c r="H3295" i="5"/>
  <c r="R3295" i="5" s="1"/>
  <c r="H3294" i="5"/>
  <c r="I3294" i="5" s="1"/>
  <c r="J3294" i="5" s="1"/>
  <c r="H3293" i="5"/>
  <c r="I3293" i="5" s="1"/>
  <c r="J3293" i="5" s="1"/>
  <c r="H3292" i="5"/>
  <c r="H3291" i="5"/>
  <c r="I3291" i="5" s="1"/>
  <c r="J3291" i="5" s="1"/>
  <c r="H3290" i="5"/>
  <c r="I3290" i="5" s="1"/>
  <c r="J3290" i="5" s="1"/>
  <c r="H3289" i="5"/>
  <c r="H3288" i="5"/>
  <c r="I3288" i="5" s="1"/>
  <c r="J3288" i="5" s="1"/>
  <c r="H3287" i="5"/>
  <c r="H3286" i="5"/>
  <c r="H3285" i="5"/>
  <c r="H3284" i="5"/>
  <c r="H3283" i="5"/>
  <c r="H3282" i="5"/>
  <c r="I3282" i="5" s="1"/>
  <c r="J3282" i="5" s="1"/>
  <c r="H3281" i="5"/>
  <c r="I3281" i="5" s="1"/>
  <c r="J3281" i="5" s="1"/>
  <c r="H3280" i="5"/>
  <c r="H3279" i="5"/>
  <c r="H3278" i="5"/>
  <c r="I3278" i="5" s="1"/>
  <c r="J3278" i="5" s="1"/>
  <c r="H3277" i="5"/>
  <c r="H3276" i="5"/>
  <c r="H3275" i="5"/>
  <c r="I3275" i="5" s="1"/>
  <c r="J3275" i="5" s="1"/>
  <c r="H3274" i="5"/>
  <c r="H3273" i="5"/>
  <c r="I3273" i="5" s="1"/>
  <c r="J3273" i="5" s="1"/>
  <c r="H3272" i="5"/>
  <c r="H3271" i="5"/>
  <c r="H3270" i="5"/>
  <c r="I3270" i="5" s="1"/>
  <c r="J3270" i="5" s="1"/>
  <c r="H3269" i="5"/>
  <c r="I3269" i="5" s="1"/>
  <c r="J3269" i="5" s="1"/>
  <c r="H3268" i="5"/>
  <c r="R3268" i="5" s="1"/>
  <c r="H3267" i="5"/>
  <c r="I3267" i="5" s="1"/>
  <c r="J3267" i="5" s="1"/>
  <c r="H3266" i="5"/>
  <c r="I3266" i="5" s="1"/>
  <c r="J3266" i="5" s="1"/>
  <c r="H3265" i="5"/>
  <c r="H3264" i="5"/>
  <c r="I3264" i="5" s="1"/>
  <c r="J3264" i="5" s="1"/>
  <c r="H3263" i="5"/>
  <c r="H3262" i="5"/>
  <c r="H3261" i="5"/>
  <c r="H3260" i="5"/>
  <c r="I3260" i="5" s="1"/>
  <c r="J3260" i="5" s="1"/>
  <c r="H3259" i="5"/>
  <c r="H3258" i="5"/>
  <c r="H3257" i="5"/>
  <c r="I3257" i="5" s="1"/>
  <c r="J3257" i="5" s="1"/>
  <c r="H3256" i="5"/>
  <c r="H3255" i="5"/>
  <c r="I3255" i="5" s="1"/>
  <c r="J3255" i="5" s="1"/>
  <c r="H3254" i="5"/>
  <c r="H3253" i="5"/>
  <c r="H3252" i="5"/>
  <c r="H3251" i="5"/>
  <c r="H3250" i="5"/>
  <c r="H3249" i="5"/>
  <c r="I3249" i="5" s="1"/>
  <c r="J3249" i="5" s="1"/>
  <c r="H3248" i="5"/>
  <c r="H3247" i="5"/>
  <c r="R3247" i="5" s="1"/>
  <c r="H3246" i="5"/>
  <c r="H3245" i="5"/>
  <c r="I3245" i="5" s="1"/>
  <c r="J3245" i="5" s="1"/>
  <c r="H3244" i="5"/>
  <c r="H3243" i="5"/>
  <c r="I3243" i="5" s="1"/>
  <c r="J3243" i="5" s="1"/>
  <c r="H3242" i="5"/>
  <c r="I3242" i="5" s="1"/>
  <c r="J3242" i="5" s="1"/>
  <c r="H3241" i="5"/>
  <c r="I3241" i="5" s="1"/>
  <c r="J3241" i="5" s="1"/>
  <c r="H3240" i="5"/>
  <c r="H3239" i="5"/>
  <c r="H3238" i="5"/>
  <c r="H3237" i="5"/>
  <c r="R3237" i="5" s="1"/>
  <c r="H3236" i="5"/>
  <c r="I3236" i="5" s="1"/>
  <c r="J3236" i="5" s="1"/>
  <c r="H3235" i="5"/>
  <c r="H3234" i="5"/>
  <c r="H3233" i="5"/>
  <c r="I3233" i="5" s="1"/>
  <c r="J3233" i="5" s="1"/>
  <c r="H3232" i="5"/>
  <c r="H3231" i="5"/>
  <c r="H3230" i="5"/>
  <c r="H3229" i="5"/>
  <c r="H3228" i="5"/>
  <c r="I3228" i="5" s="1"/>
  <c r="J3228" i="5" s="1"/>
  <c r="H3227" i="5"/>
  <c r="H3226" i="5"/>
  <c r="H3225" i="5"/>
  <c r="H3224" i="5"/>
  <c r="I3224" i="5" s="1"/>
  <c r="J3224" i="5" s="1"/>
  <c r="H3223" i="5"/>
  <c r="H3222" i="5"/>
  <c r="I3222" i="5" s="1"/>
  <c r="J3222" i="5" s="1"/>
  <c r="H3221" i="5"/>
  <c r="H3220" i="5"/>
  <c r="H3219" i="5"/>
  <c r="I3219" i="5" s="1"/>
  <c r="J3219" i="5" s="1"/>
  <c r="H3218" i="5"/>
  <c r="I3218" i="5" s="1"/>
  <c r="J3218" i="5" s="1"/>
  <c r="H3217" i="5"/>
  <c r="H3216" i="5"/>
  <c r="I3216" i="5" s="1"/>
  <c r="J3216" i="5" s="1"/>
  <c r="H3215" i="5"/>
  <c r="I3215" i="5" s="1"/>
  <c r="J3215" i="5" s="1"/>
  <c r="H3214" i="5"/>
  <c r="I3214" i="5" s="1"/>
  <c r="J3214" i="5" s="1"/>
  <c r="H3213" i="5"/>
  <c r="H3212" i="5"/>
  <c r="H3211" i="5"/>
  <c r="H3210" i="5"/>
  <c r="H3209" i="5"/>
  <c r="I3209" i="5" s="1"/>
  <c r="J3209" i="5" s="1"/>
  <c r="H3208" i="5"/>
  <c r="H3207" i="5"/>
  <c r="R3207" i="5" s="1"/>
  <c r="H3201" i="5"/>
  <c r="H3200" i="5"/>
  <c r="I3200" i="5" s="1"/>
  <c r="J3200" i="5" s="1"/>
  <c r="H3199" i="5"/>
  <c r="H3198" i="5"/>
  <c r="I3198" i="5" s="1"/>
  <c r="J3198" i="5" s="1"/>
  <c r="H3197" i="5"/>
  <c r="I3197" i="5" s="1"/>
  <c r="J3197" i="5" s="1"/>
  <c r="H3196" i="5"/>
  <c r="I3195" i="5"/>
  <c r="J3195" i="5" s="1"/>
  <c r="H3195" i="5"/>
  <c r="H3194" i="5"/>
  <c r="I3194" i="5" s="1"/>
  <c r="J3194" i="5" s="1"/>
  <c r="H3193" i="5"/>
  <c r="R3193" i="5" s="1"/>
  <c r="H3192" i="5"/>
  <c r="I3192" i="5" s="1"/>
  <c r="J3192" i="5" s="1"/>
  <c r="H3191" i="5"/>
  <c r="I3191" i="5" s="1"/>
  <c r="J3191" i="5" s="1"/>
  <c r="H3190" i="5"/>
  <c r="I3190" i="5" s="1"/>
  <c r="J3190" i="5" s="1"/>
  <c r="H3189" i="5"/>
  <c r="H3188" i="5"/>
  <c r="H3187" i="5"/>
  <c r="I3187" i="5" s="1"/>
  <c r="J3187" i="5" s="1"/>
  <c r="H3186" i="5"/>
  <c r="H3185" i="5"/>
  <c r="I3185" i="5" s="1"/>
  <c r="J3185" i="5" s="1"/>
  <c r="H3184" i="5"/>
  <c r="I3184" i="5" s="1"/>
  <c r="J3184" i="5" s="1"/>
  <c r="H3183" i="5"/>
  <c r="H3182" i="5"/>
  <c r="I3182" i="5" s="1"/>
  <c r="J3182" i="5" s="1"/>
  <c r="H3181" i="5"/>
  <c r="I3181" i="5" s="1"/>
  <c r="J3181" i="5" s="1"/>
  <c r="H3180" i="5"/>
  <c r="H3179" i="5"/>
  <c r="I3179" i="5" s="1"/>
  <c r="J3179" i="5" s="1"/>
  <c r="H3178" i="5"/>
  <c r="I3178" i="5" s="1"/>
  <c r="J3178" i="5" s="1"/>
  <c r="H3177" i="5"/>
  <c r="H3176" i="5"/>
  <c r="I3176" i="5" s="1"/>
  <c r="J3176" i="5" s="1"/>
  <c r="H3175" i="5"/>
  <c r="I3175" i="5" s="1"/>
  <c r="J3175" i="5" s="1"/>
  <c r="H3174" i="5"/>
  <c r="I3174" i="5" s="1"/>
  <c r="J3174" i="5" s="1"/>
  <c r="H3173" i="5"/>
  <c r="I3173" i="5" s="1"/>
  <c r="J3173" i="5" s="1"/>
  <c r="H3172" i="5"/>
  <c r="H3171" i="5"/>
  <c r="H3170" i="5"/>
  <c r="I3170" i="5" s="1"/>
  <c r="J3170" i="5" s="1"/>
  <c r="L3169" i="5"/>
  <c r="H3169" i="5"/>
  <c r="H3168" i="5"/>
  <c r="H3167" i="5"/>
  <c r="I3167" i="5" s="1"/>
  <c r="J3167" i="5" s="1"/>
  <c r="H3166" i="5"/>
  <c r="H3165" i="5"/>
  <c r="H3164" i="5"/>
  <c r="I3164" i="5" s="1"/>
  <c r="J3164" i="5" s="1"/>
  <c r="H3163" i="5"/>
  <c r="H3162" i="5"/>
  <c r="I3162" i="5" s="1"/>
  <c r="J3162" i="5" s="1"/>
  <c r="H3161" i="5"/>
  <c r="H3160" i="5"/>
  <c r="H3159" i="5"/>
  <c r="H3158" i="5"/>
  <c r="H3157" i="5"/>
  <c r="R3157" i="5" s="1"/>
  <c r="H3156" i="5"/>
  <c r="I3156" i="5" s="1"/>
  <c r="J3156" i="5" s="1"/>
  <c r="H3155" i="5"/>
  <c r="H3154" i="5"/>
  <c r="H3153" i="5"/>
  <c r="I3153" i="5" s="1"/>
  <c r="J3153" i="5" s="1"/>
  <c r="H3152" i="5"/>
  <c r="H3151" i="5"/>
  <c r="R3151" i="5" s="1"/>
  <c r="H3150" i="5"/>
  <c r="I3149" i="5"/>
  <c r="J3149" i="5" s="1"/>
  <c r="H3149" i="5"/>
  <c r="H3148" i="5"/>
  <c r="H3147" i="5"/>
  <c r="I3147" i="5" s="1"/>
  <c r="J3147" i="5" s="1"/>
  <c r="H3146" i="5"/>
  <c r="H3145" i="5"/>
  <c r="H3144" i="5"/>
  <c r="I3144" i="5" s="1"/>
  <c r="J3144" i="5" s="1"/>
  <c r="H3143" i="5"/>
  <c r="H3142" i="5"/>
  <c r="R2472" i="5" s="1"/>
  <c r="H3141" i="5"/>
  <c r="I3141" i="5" s="1"/>
  <c r="J3141" i="5" s="1"/>
  <c r="H3140" i="5"/>
  <c r="I3140" i="5" s="1"/>
  <c r="J3140" i="5" s="1"/>
  <c r="H3139" i="5"/>
  <c r="H3138" i="5"/>
  <c r="I3138" i="5" s="1"/>
  <c r="J3138" i="5" s="1"/>
  <c r="L3137" i="5"/>
  <c r="H3137" i="5"/>
  <c r="I3137" i="5" s="1"/>
  <c r="J3137" i="5" s="1"/>
  <c r="H3136" i="5"/>
  <c r="H3135" i="5"/>
  <c r="I3135" i="5" s="1"/>
  <c r="J3135" i="5" s="1"/>
  <c r="H3134" i="5"/>
  <c r="I3134" i="5" s="1"/>
  <c r="J3134" i="5" s="1"/>
  <c r="L3133" i="5"/>
  <c r="H3133" i="5"/>
  <c r="R3133" i="5" s="1"/>
  <c r="H3132" i="5"/>
  <c r="I3132" i="5" s="1"/>
  <c r="J3132" i="5" s="1"/>
  <c r="H3131" i="5"/>
  <c r="I3131" i="5" s="1"/>
  <c r="J3131" i="5" s="1"/>
  <c r="H3130" i="5"/>
  <c r="H3129" i="5"/>
  <c r="H3128" i="5"/>
  <c r="I3128" i="5" s="1"/>
  <c r="J3128" i="5" s="1"/>
  <c r="H3127" i="5"/>
  <c r="H3126" i="5"/>
  <c r="H3125" i="5"/>
  <c r="I3125" i="5" s="1"/>
  <c r="J3125" i="5" s="1"/>
  <c r="H3124" i="5"/>
  <c r="H3123" i="5"/>
  <c r="H3122" i="5"/>
  <c r="I3122" i="5" s="1"/>
  <c r="J3122" i="5" s="1"/>
  <c r="H3121" i="5"/>
  <c r="R4287" i="5" s="1"/>
  <c r="H3120" i="5"/>
  <c r="H3119" i="5"/>
  <c r="I3119" i="5" s="1"/>
  <c r="J3119" i="5" s="1"/>
  <c r="H3118" i="5"/>
  <c r="I3118" i="5" s="1"/>
  <c r="J3118" i="5" s="1"/>
  <c r="H3117" i="5"/>
  <c r="H3116" i="5"/>
  <c r="I3116" i="5" s="1"/>
  <c r="J3116" i="5" s="1"/>
  <c r="H3115" i="5"/>
  <c r="I3115" i="5" s="1"/>
  <c r="J3115" i="5" s="1"/>
  <c r="H3114" i="5"/>
  <c r="I3114" i="5" s="1"/>
  <c r="J3114" i="5" s="1"/>
  <c r="H3113" i="5"/>
  <c r="H3112" i="5"/>
  <c r="H3111" i="5"/>
  <c r="I3111" i="5" s="1"/>
  <c r="J3111" i="5" s="1"/>
  <c r="H3110" i="5"/>
  <c r="H3109" i="5"/>
  <c r="I3109" i="5" s="1"/>
  <c r="J3109" i="5" s="1"/>
  <c r="H3108" i="5"/>
  <c r="H3107" i="5"/>
  <c r="H3106" i="5"/>
  <c r="H3105" i="5"/>
  <c r="H3104" i="5"/>
  <c r="H3103" i="5"/>
  <c r="I3103" i="5" s="1"/>
  <c r="J3103" i="5" s="1"/>
  <c r="H3102" i="5"/>
  <c r="H3101" i="5"/>
  <c r="I3101" i="5" s="1"/>
  <c r="J3101" i="5" s="1"/>
  <c r="H3100" i="5"/>
  <c r="I3100" i="5" s="1"/>
  <c r="J3100" i="5" s="1"/>
  <c r="H3099" i="5"/>
  <c r="I3099" i="5" s="1"/>
  <c r="J3099" i="5" s="1"/>
  <c r="H3098" i="5"/>
  <c r="O3097" i="5"/>
  <c r="H3097" i="5"/>
  <c r="H3096" i="5"/>
  <c r="I3096" i="5" s="1"/>
  <c r="J3096" i="5" s="1"/>
  <c r="H3095" i="5"/>
  <c r="H3094" i="5"/>
  <c r="H3093" i="5"/>
  <c r="H3092" i="5"/>
  <c r="H3091" i="5"/>
  <c r="I3091" i="5" s="1"/>
  <c r="J3091" i="5" s="1"/>
  <c r="H3090" i="5"/>
  <c r="I3090" i="5" s="1"/>
  <c r="J3090" i="5" s="1"/>
  <c r="H3089" i="5"/>
  <c r="H3088" i="5"/>
  <c r="H3087" i="5"/>
  <c r="H3086" i="5"/>
  <c r="H3085" i="5"/>
  <c r="H3084" i="5"/>
  <c r="I3084" i="5" s="1"/>
  <c r="J3084" i="5" s="1"/>
  <c r="H3083" i="5"/>
  <c r="I3083" i="5" s="1"/>
  <c r="J3083" i="5" s="1"/>
  <c r="H3082" i="5"/>
  <c r="H3081" i="5"/>
  <c r="R3081" i="5" s="1"/>
  <c r="L3080" i="5"/>
  <c r="H3080" i="5"/>
  <c r="I3080" i="5" s="1"/>
  <c r="J3080" i="5" s="1"/>
  <c r="H3079" i="5"/>
  <c r="H3078" i="5"/>
  <c r="I3078" i="5" s="1"/>
  <c r="J3078" i="5" s="1"/>
  <c r="H3077" i="5"/>
  <c r="I3077" i="5" s="1"/>
  <c r="J3077" i="5" s="1"/>
  <c r="H3076" i="5"/>
  <c r="R3076" i="5" s="1"/>
  <c r="H3075" i="5"/>
  <c r="I3075" i="5" s="1"/>
  <c r="J3075" i="5" s="1"/>
  <c r="H3074" i="5"/>
  <c r="I3074" i="5" s="1"/>
  <c r="J3074" i="5" s="1"/>
  <c r="H3073" i="5"/>
  <c r="R3073" i="5" s="1"/>
  <c r="H3072" i="5"/>
  <c r="H3071" i="5"/>
  <c r="I3071" i="5" s="1"/>
  <c r="J3071" i="5" s="1"/>
  <c r="H3070" i="5"/>
  <c r="H3069" i="5"/>
  <c r="H3068" i="5"/>
  <c r="I3068" i="5" s="1"/>
  <c r="J3068" i="5" s="1"/>
  <c r="H3067" i="5"/>
  <c r="H3066" i="5"/>
  <c r="H3065" i="5"/>
  <c r="I3065" i="5" s="1"/>
  <c r="J3065" i="5" s="1"/>
  <c r="H3064" i="5"/>
  <c r="H3063" i="5"/>
  <c r="I3063" i="5" s="1"/>
  <c r="J3063" i="5" s="1"/>
  <c r="H3062" i="5"/>
  <c r="H3061" i="5"/>
  <c r="I3061" i="5" s="1"/>
  <c r="J3061" i="5" s="1"/>
  <c r="H3060" i="5"/>
  <c r="H3059" i="5"/>
  <c r="R4401" i="5" s="1"/>
  <c r="H3058" i="5"/>
  <c r="H3057" i="5"/>
  <c r="I3057" i="5" s="1"/>
  <c r="J3057" i="5" s="1"/>
  <c r="H3056" i="5"/>
  <c r="H3055" i="5"/>
  <c r="H3054" i="5"/>
  <c r="I3054" i="5" s="1"/>
  <c r="J3054" i="5" s="1"/>
  <c r="H3053" i="5"/>
  <c r="I3053" i="5" s="1"/>
  <c r="J3053" i="5" s="1"/>
  <c r="O3052" i="5"/>
  <c r="H3052" i="5"/>
  <c r="H3051" i="5"/>
  <c r="H3050" i="5"/>
  <c r="H3049" i="5"/>
  <c r="H3048" i="5"/>
  <c r="H3047" i="5"/>
  <c r="I3047" i="5" s="1"/>
  <c r="J3047" i="5" s="1"/>
  <c r="H3046" i="5"/>
  <c r="H3045" i="5"/>
  <c r="I3045" i="5" s="1"/>
  <c r="J3045" i="5" s="1"/>
  <c r="H3044" i="5"/>
  <c r="I3044" i="5" s="1"/>
  <c r="J3044" i="5" s="1"/>
  <c r="H3043" i="5"/>
  <c r="H3042" i="5"/>
  <c r="I3042" i="5" s="1"/>
  <c r="J3042" i="5" s="1"/>
  <c r="H3041" i="5"/>
  <c r="I3041" i="5" s="1"/>
  <c r="J3041" i="5" s="1"/>
  <c r="H3040" i="5"/>
  <c r="H3039" i="5"/>
  <c r="H3038" i="5"/>
  <c r="I3038" i="5" s="1"/>
  <c r="J3038" i="5" s="1"/>
  <c r="H3037" i="5"/>
  <c r="H3036" i="5"/>
  <c r="I3036" i="5" s="1"/>
  <c r="J3036" i="5" s="1"/>
  <c r="H3035" i="5"/>
  <c r="I3035" i="5" s="1"/>
  <c r="J3035" i="5" s="1"/>
  <c r="H3034" i="5"/>
  <c r="H3033" i="5"/>
  <c r="I3033" i="5" s="1"/>
  <c r="J3033" i="5" s="1"/>
  <c r="H3032" i="5"/>
  <c r="I3032" i="5" s="1"/>
  <c r="J3032" i="5" s="1"/>
  <c r="H3031" i="5"/>
  <c r="R3031" i="5" s="1"/>
  <c r="H3030" i="5"/>
  <c r="H3029" i="5"/>
  <c r="H3028" i="5"/>
  <c r="R3028" i="5" s="1"/>
  <c r="H3027" i="5"/>
  <c r="H3026" i="5"/>
  <c r="H3025" i="5"/>
  <c r="O3024" i="5"/>
  <c r="H3024" i="5"/>
  <c r="H3023" i="5"/>
  <c r="I3023" i="5" s="1"/>
  <c r="J3023" i="5" s="1"/>
  <c r="H3022" i="5"/>
  <c r="H3021" i="5"/>
  <c r="O3020" i="5"/>
  <c r="H3020" i="5"/>
  <c r="H3019" i="5"/>
  <c r="I3019" i="5" s="1"/>
  <c r="J3019" i="5" s="1"/>
  <c r="H3018" i="5"/>
  <c r="I3018" i="5" s="1"/>
  <c r="J3018" i="5" s="1"/>
  <c r="H3017" i="5"/>
  <c r="H3016" i="5"/>
  <c r="H3015" i="5"/>
  <c r="H3014" i="5"/>
  <c r="H3013" i="5"/>
  <c r="I3013" i="5" s="1"/>
  <c r="J3013" i="5" s="1"/>
  <c r="H3012" i="5"/>
  <c r="I3012" i="5" s="1"/>
  <c r="J3012" i="5" s="1"/>
  <c r="H3011" i="5"/>
  <c r="I3011" i="5" s="1"/>
  <c r="J3011" i="5" s="1"/>
  <c r="O3010" i="5"/>
  <c r="H3010" i="5"/>
  <c r="R3010" i="5" s="1"/>
  <c r="H3009" i="5"/>
  <c r="I3009" i="5" s="1"/>
  <c r="J3009" i="5" s="1"/>
  <c r="H3008" i="5"/>
  <c r="H3007" i="5"/>
  <c r="O3006" i="5"/>
  <c r="H3006" i="5"/>
  <c r="I3006" i="5" s="1"/>
  <c r="J3006" i="5" s="1"/>
  <c r="H3005" i="5"/>
  <c r="I3005" i="5" s="1"/>
  <c r="J3005" i="5" s="1"/>
  <c r="O3004" i="5"/>
  <c r="H3004" i="5"/>
  <c r="O3003" i="5"/>
  <c r="H3003" i="5"/>
  <c r="H3002" i="5"/>
  <c r="H3001" i="5"/>
  <c r="I3001" i="5" s="1"/>
  <c r="J3001" i="5" s="1"/>
  <c r="H3000" i="5"/>
  <c r="I3000" i="5" s="1"/>
  <c r="J3000" i="5" s="1"/>
  <c r="H2999" i="5"/>
  <c r="I2999" i="5" s="1"/>
  <c r="J2999" i="5" s="1"/>
  <c r="O2998" i="5"/>
  <c r="H2998" i="5"/>
  <c r="R2998" i="5" s="1"/>
  <c r="H2997" i="5"/>
  <c r="I2997" i="5" s="1"/>
  <c r="J2997" i="5" s="1"/>
  <c r="H2996" i="5"/>
  <c r="H2995" i="5"/>
  <c r="H2994" i="5"/>
  <c r="I2994" i="5" s="1"/>
  <c r="J2994" i="5" s="1"/>
  <c r="O2993" i="5"/>
  <c r="H2993" i="5"/>
  <c r="I2993" i="5" s="1"/>
  <c r="J2993" i="5" s="1"/>
  <c r="H2992" i="5"/>
  <c r="H2991" i="5"/>
  <c r="I2991" i="5" s="1"/>
  <c r="J2991" i="5" s="1"/>
  <c r="H2990" i="5"/>
  <c r="H2989" i="5"/>
  <c r="O2988" i="5"/>
  <c r="H2988" i="5"/>
  <c r="I2988" i="5" s="1"/>
  <c r="J2988" i="5" s="1"/>
  <c r="H2987" i="5"/>
  <c r="I2987" i="5" s="1"/>
  <c r="J2987" i="5" s="1"/>
  <c r="H2986" i="5"/>
  <c r="I2986" i="5" s="1"/>
  <c r="J2986" i="5" s="1"/>
  <c r="H2985" i="5"/>
  <c r="H2984" i="5"/>
  <c r="I2984" i="5" s="1"/>
  <c r="J2984" i="5" s="1"/>
  <c r="O2983" i="5"/>
  <c r="H2983" i="5"/>
  <c r="H2982" i="5"/>
  <c r="H2981" i="5"/>
  <c r="I2981" i="5" s="1"/>
  <c r="J2981" i="5" s="1"/>
  <c r="H2980" i="5"/>
  <c r="I2980" i="5" s="1"/>
  <c r="J2980" i="5" s="1"/>
  <c r="H2979" i="5"/>
  <c r="O2978" i="5"/>
  <c r="H2978" i="5"/>
  <c r="I2978" i="5" s="1"/>
  <c r="J2978" i="5" s="1"/>
  <c r="H2977" i="5"/>
  <c r="I2977" i="5" s="1"/>
  <c r="J2977" i="5" s="1"/>
  <c r="H2976" i="5"/>
  <c r="H2975" i="5"/>
  <c r="H2974" i="5"/>
  <c r="O2973" i="5"/>
  <c r="H2973" i="5"/>
  <c r="H2972" i="5"/>
  <c r="O2971" i="5"/>
  <c r="H2971" i="5"/>
  <c r="H2970" i="5"/>
  <c r="H2969" i="5"/>
  <c r="H2968" i="5"/>
  <c r="O2967" i="5"/>
  <c r="H2967" i="5"/>
  <c r="I2967" i="5" s="1"/>
  <c r="J2967" i="5" s="1"/>
  <c r="H2966" i="5"/>
  <c r="H2965" i="5"/>
  <c r="H2964" i="5"/>
  <c r="I2964" i="5" s="1"/>
  <c r="J2964" i="5" s="1"/>
  <c r="H2963" i="5"/>
  <c r="H2962" i="5"/>
  <c r="O2961" i="5"/>
  <c r="H2961" i="5"/>
  <c r="H2960" i="5"/>
  <c r="H2959" i="5"/>
  <c r="H2958" i="5"/>
  <c r="H2957" i="5"/>
  <c r="I2957" i="5" s="1"/>
  <c r="J2957" i="5" s="1"/>
  <c r="O2956" i="5"/>
  <c r="H2956" i="5"/>
  <c r="H2955" i="5"/>
  <c r="H2954" i="5"/>
  <c r="I2954" i="5" s="1"/>
  <c r="J2954" i="5" s="1"/>
  <c r="H2953" i="5"/>
  <c r="H2952" i="5"/>
  <c r="H2951" i="5"/>
  <c r="H2950" i="5"/>
  <c r="R2950" i="5" s="1"/>
  <c r="H2949" i="5"/>
  <c r="H2948" i="5"/>
  <c r="I2948" i="5" s="1"/>
  <c r="J2948" i="5" s="1"/>
  <c r="H2947" i="5"/>
  <c r="O2946" i="5"/>
  <c r="H2946" i="5"/>
  <c r="H2945" i="5"/>
  <c r="I2945" i="5" s="1"/>
  <c r="J2945" i="5" s="1"/>
  <c r="R2944" i="5"/>
  <c r="H2944" i="5"/>
  <c r="I2944" i="5" s="1"/>
  <c r="J2944" i="5" s="1"/>
  <c r="H2943" i="5"/>
  <c r="H2942" i="5"/>
  <c r="H2941" i="5"/>
  <c r="I2941" i="5" s="1"/>
  <c r="J2941" i="5" s="1"/>
  <c r="O2940" i="5"/>
  <c r="H2940" i="5"/>
  <c r="I2940" i="5" s="1"/>
  <c r="J2940" i="5" s="1"/>
  <c r="H2939" i="5"/>
  <c r="O2938" i="5"/>
  <c r="H2938" i="5"/>
  <c r="H2937" i="5"/>
  <c r="I2937" i="5" s="1"/>
  <c r="J2937" i="5" s="1"/>
  <c r="H2936" i="5"/>
  <c r="I2936" i="5" s="1"/>
  <c r="J2936" i="5" s="1"/>
  <c r="R2935" i="5"/>
  <c r="H2935" i="5"/>
  <c r="R4449" i="5" s="1"/>
  <c r="H2934" i="5"/>
  <c r="H2933" i="5"/>
  <c r="H2932" i="5"/>
  <c r="I2932" i="5" s="1"/>
  <c r="J2932" i="5" s="1"/>
  <c r="H2931" i="5"/>
  <c r="I2931" i="5" s="1"/>
  <c r="J2931" i="5" s="1"/>
  <c r="O2930" i="5"/>
  <c r="H2930" i="5"/>
  <c r="H2929" i="5"/>
  <c r="H2928" i="5"/>
  <c r="I2928" i="5" s="1"/>
  <c r="J2928" i="5" s="1"/>
  <c r="H2927" i="5"/>
  <c r="I2927" i="5" s="1"/>
  <c r="J2927" i="5" s="1"/>
  <c r="H2926" i="5"/>
  <c r="O2925" i="5"/>
  <c r="H2925" i="5"/>
  <c r="I2925" i="5" s="1"/>
  <c r="J2925" i="5" s="1"/>
  <c r="H2924" i="5"/>
  <c r="I2924" i="5" s="1"/>
  <c r="J2924" i="5" s="1"/>
  <c r="H2923" i="5"/>
  <c r="H2922" i="5"/>
  <c r="I2922" i="5" s="1"/>
  <c r="J2922" i="5" s="1"/>
  <c r="H2921" i="5"/>
  <c r="I2921" i="5" s="1"/>
  <c r="J2921" i="5" s="1"/>
  <c r="H2920" i="5"/>
  <c r="O2919" i="5"/>
  <c r="H2919" i="5"/>
  <c r="H2918" i="5"/>
  <c r="I2918" i="5" s="1"/>
  <c r="J2918" i="5" s="1"/>
  <c r="H2917" i="5"/>
  <c r="R2917" i="5" s="1"/>
  <c r="H2916" i="5"/>
  <c r="H2915" i="5"/>
  <c r="I2915" i="5" s="1"/>
  <c r="J2915" i="5" s="1"/>
  <c r="H2914" i="5"/>
  <c r="I2914" i="5" s="1"/>
  <c r="J2914" i="5" s="1"/>
  <c r="O2913" i="5"/>
  <c r="H2913" i="5"/>
  <c r="H2912" i="5"/>
  <c r="I2912" i="5" s="1"/>
  <c r="J2912" i="5" s="1"/>
  <c r="H2911" i="5"/>
  <c r="I2911" i="5" s="1"/>
  <c r="J2911" i="5" s="1"/>
  <c r="H2910" i="5"/>
  <c r="R2910" i="5" s="1"/>
  <c r="H2909" i="5"/>
  <c r="H2908" i="5"/>
  <c r="I2908" i="5" s="1"/>
  <c r="J2908" i="5" s="1"/>
  <c r="H2907" i="5"/>
  <c r="I2907" i="5" s="1"/>
  <c r="J2907" i="5" s="1"/>
  <c r="H2906" i="5"/>
  <c r="H2905" i="5"/>
  <c r="R2905" i="5" s="1"/>
  <c r="H2904" i="5"/>
  <c r="H2903" i="5"/>
  <c r="H2902" i="5"/>
  <c r="H2901" i="5"/>
  <c r="L2900" i="5"/>
  <c r="H2900" i="5"/>
  <c r="I2900" i="5" s="1"/>
  <c r="J2900" i="5" s="1"/>
  <c r="H2899" i="5"/>
  <c r="I2899" i="5" s="1"/>
  <c r="J2899" i="5" s="1"/>
  <c r="H2898" i="5"/>
  <c r="H2897" i="5"/>
  <c r="H2896" i="5"/>
  <c r="H2895" i="5"/>
  <c r="I2895" i="5" s="1"/>
  <c r="J2895" i="5" s="1"/>
  <c r="L2894" i="5"/>
  <c r="H2894" i="5"/>
  <c r="I2894" i="5" s="1"/>
  <c r="J2894" i="5" s="1"/>
  <c r="H2893" i="5"/>
  <c r="H2892" i="5"/>
  <c r="I2892" i="5" s="1"/>
  <c r="J2892" i="5" s="1"/>
  <c r="H2891" i="5"/>
  <c r="I2891" i="5" s="1"/>
  <c r="J2891" i="5" s="1"/>
  <c r="H2890" i="5"/>
  <c r="R2890" i="5" s="1"/>
  <c r="H2889" i="5"/>
  <c r="H2888" i="5"/>
  <c r="H2887" i="5"/>
  <c r="R2887" i="5" s="1"/>
  <c r="H2886" i="5"/>
  <c r="H2885" i="5"/>
  <c r="I2885" i="5" s="1"/>
  <c r="J2885" i="5" s="1"/>
  <c r="H2884" i="5"/>
  <c r="R2884" i="5" s="1"/>
  <c r="H2883" i="5"/>
  <c r="H2882" i="5"/>
  <c r="H2881" i="5"/>
  <c r="I2881" i="5" s="1"/>
  <c r="J2881" i="5" s="1"/>
  <c r="H2880" i="5"/>
  <c r="I2880" i="5" s="1"/>
  <c r="J2880" i="5" s="1"/>
  <c r="H2879" i="5"/>
  <c r="H2878" i="5"/>
  <c r="I2878" i="5" s="1"/>
  <c r="J2878" i="5" s="1"/>
  <c r="H2877" i="5"/>
  <c r="I2877" i="5" s="1"/>
  <c r="J2877" i="5" s="1"/>
  <c r="H2876" i="5"/>
  <c r="I2876" i="5" s="1"/>
  <c r="J2876" i="5" s="1"/>
  <c r="H2875" i="5"/>
  <c r="H2874" i="5"/>
  <c r="I2874" i="5" s="1"/>
  <c r="J2874" i="5" s="1"/>
  <c r="H2873" i="5"/>
  <c r="H2872" i="5"/>
  <c r="H2871" i="5"/>
  <c r="H2870" i="5"/>
  <c r="H2869" i="5"/>
  <c r="H2868" i="5"/>
  <c r="I2868" i="5" s="1"/>
  <c r="J2868" i="5" s="1"/>
  <c r="H2867" i="5"/>
  <c r="H2866" i="5"/>
  <c r="H2865" i="5"/>
  <c r="I2865" i="5" s="1"/>
  <c r="J2865" i="5" s="1"/>
  <c r="H2864" i="5"/>
  <c r="I2864" i="5" s="1"/>
  <c r="J2864" i="5" s="1"/>
  <c r="H2863" i="5"/>
  <c r="H2862" i="5"/>
  <c r="H2861" i="5"/>
  <c r="I2861" i="5" s="1"/>
  <c r="J2861" i="5" s="1"/>
  <c r="R2860" i="5"/>
  <c r="H2860" i="5"/>
  <c r="I2860" i="5" s="1"/>
  <c r="J2860" i="5" s="1"/>
  <c r="H2859" i="5"/>
  <c r="H2858" i="5"/>
  <c r="I2858" i="5" s="1"/>
  <c r="J2858" i="5" s="1"/>
  <c r="H2857" i="5"/>
  <c r="H2856" i="5"/>
  <c r="H2855" i="5"/>
  <c r="H2854" i="5"/>
  <c r="H2853" i="5"/>
  <c r="H2852" i="5"/>
  <c r="H2851" i="5"/>
  <c r="H2850" i="5"/>
  <c r="I2850" i="5" s="1"/>
  <c r="J2850" i="5" s="1"/>
  <c r="H2849" i="5"/>
  <c r="H2848" i="5"/>
  <c r="H2847" i="5"/>
  <c r="I2847" i="5" s="1"/>
  <c r="J2847" i="5" s="1"/>
  <c r="H2846" i="5"/>
  <c r="H2845" i="5"/>
  <c r="R3019" i="5" s="1"/>
  <c r="H2844" i="5"/>
  <c r="H2843" i="5"/>
  <c r="H2842" i="5"/>
  <c r="H2841" i="5"/>
  <c r="I2841" i="5" s="1"/>
  <c r="J2841" i="5" s="1"/>
  <c r="H2840" i="5"/>
  <c r="I2840" i="5" s="1"/>
  <c r="J2840" i="5" s="1"/>
  <c r="H2839" i="5"/>
  <c r="H2838" i="5"/>
  <c r="I2838" i="5" s="1"/>
  <c r="J2838" i="5" s="1"/>
  <c r="H2837" i="5"/>
  <c r="I2837" i="5" s="1"/>
  <c r="J2837" i="5" s="1"/>
  <c r="H2836" i="5"/>
  <c r="H2835" i="5"/>
  <c r="H2834" i="5"/>
  <c r="I2834" i="5" s="1"/>
  <c r="J2834" i="5" s="1"/>
  <c r="H2833" i="5"/>
  <c r="I2833" i="5" s="1"/>
  <c r="J2833" i="5" s="1"/>
  <c r="H2832" i="5"/>
  <c r="I2832" i="5" s="1"/>
  <c r="J2832" i="5" s="1"/>
  <c r="H2831" i="5"/>
  <c r="H2830" i="5"/>
  <c r="H2829" i="5"/>
  <c r="H2828" i="5"/>
  <c r="H2827" i="5"/>
  <c r="I2827" i="5" s="1"/>
  <c r="J2827" i="5" s="1"/>
  <c r="H2826" i="5"/>
  <c r="H2825" i="5"/>
  <c r="H2824" i="5"/>
  <c r="I2824" i="5" s="1"/>
  <c r="J2824" i="5" s="1"/>
  <c r="H2823" i="5"/>
  <c r="H2822" i="5"/>
  <c r="H2821" i="5"/>
  <c r="I2821" i="5" s="1"/>
  <c r="J2821" i="5" s="1"/>
  <c r="H2820" i="5"/>
  <c r="H2819" i="5"/>
  <c r="H2818" i="5"/>
  <c r="H2817" i="5"/>
  <c r="H2816" i="5"/>
  <c r="H2815" i="5"/>
  <c r="H2814" i="5"/>
  <c r="H2813" i="5"/>
  <c r="I2813" i="5" s="1"/>
  <c r="J2813" i="5" s="1"/>
  <c r="H2812" i="5"/>
  <c r="R2812" i="5" s="1"/>
  <c r="H2811" i="5"/>
  <c r="H2810" i="5"/>
  <c r="I2810" i="5" s="1"/>
  <c r="J2810" i="5" s="1"/>
  <c r="H2809" i="5"/>
  <c r="I2809" i="5" s="1"/>
  <c r="J2809" i="5" s="1"/>
  <c r="H2808" i="5"/>
  <c r="H2807" i="5"/>
  <c r="I2807" i="5" s="1"/>
  <c r="J2807" i="5" s="1"/>
  <c r="H2806" i="5"/>
  <c r="I2806" i="5" s="1"/>
  <c r="J2806" i="5" s="1"/>
  <c r="H2805" i="5"/>
  <c r="I2805" i="5" s="1"/>
  <c r="J2805" i="5" s="1"/>
  <c r="H2804" i="5"/>
  <c r="H2803" i="5"/>
  <c r="I2802" i="5"/>
  <c r="J2802" i="5" s="1"/>
  <c r="I2801" i="5"/>
  <c r="J2801" i="5" s="1"/>
  <c r="R2800" i="5"/>
  <c r="I2800" i="5"/>
  <c r="J2800" i="5" s="1"/>
  <c r="R2799" i="5"/>
  <c r="I2799" i="5"/>
  <c r="J2799" i="5" s="1"/>
  <c r="I2798" i="5"/>
  <c r="J2798" i="5" s="1"/>
  <c r="R2797" i="5"/>
  <c r="I2797" i="5"/>
  <c r="J2797" i="5" s="1"/>
  <c r="I2796" i="5"/>
  <c r="J2796" i="5" s="1"/>
  <c r="I2795" i="5"/>
  <c r="J2795" i="5" s="1"/>
  <c r="R2794" i="5"/>
  <c r="I2794" i="5"/>
  <c r="J2794" i="5" s="1"/>
  <c r="I2793" i="5"/>
  <c r="J2793" i="5" s="1"/>
  <c r="I2792" i="5"/>
  <c r="J2792" i="5" s="1"/>
  <c r="R2791" i="5"/>
  <c r="I2791" i="5"/>
  <c r="J2791" i="5" s="1"/>
  <c r="I2790" i="5"/>
  <c r="J2790" i="5" s="1"/>
  <c r="I2789" i="5"/>
  <c r="J2789" i="5" s="1"/>
  <c r="I2788" i="5"/>
  <c r="J2788" i="5" s="1"/>
  <c r="R2787" i="5"/>
  <c r="I2787" i="5"/>
  <c r="J2787" i="5" s="1"/>
  <c r="I2786" i="5"/>
  <c r="J2786" i="5" s="1"/>
  <c r="R2785" i="5"/>
  <c r="I2785" i="5"/>
  <c r="J2785" i="5" s="1"/>
  <c r="R2784" i="5"/>
  <c r="I2784" i="5"/>
  <c r="J2784" i="5" s="1"/>
  <c r="I2783" i="5"/>
  <c r="J2783" i="5" s="1"/>
  <c r="R2782" i="5"/>
  <c r="I2782" i="5"/>
  <c r="J2782" i="5" s="1"/>
  <c r="R2781" i="5"/>
  <c r="I2781" i="5"/>
  <c r="J2781" i="5" s="1"/>
  <c r="I2780" i="5"/>
  <c r="J2780" i="5" s="1"/>
  <c r="I2779" i="5"/>
  <c r="J2779" i="5" s="1"/>
  <c r="R2778" i="5"/>
  <c r="I2778" i="5"/>
  <c r="J2778" i="5" s="1"/>
  <c r="I2777" i="5"/>
  <c r="J2777" i="5" s="1"/>
  <c r="I2776" i="5"/>
  <c r="J2776" i="5" s="1"/>
  <c r="I2775" i="5"/>
  <c r="J2775" i="5" s="1"/>
  <c r="I2774" i="5"/>
  <c r="J2774" i="5" s="1"/>
  <c r="R2773" i="5"/>
  <c r="I2773" i="5"/>
  <c r="J2773" i="5" s="1"/>
  <c r="I2772" i="5"/>
  <c r="J2772" i="5" s="1"/>
  <c r="I2771" i="5"/>
  <c r="J2771" i="5" s="1"/>
  <c r="I2770" i="5"/>
  <c r="J2770" i="5" s="1"/>
  <c r="L2769" i="5"/>
  <c r="I2769" i="5"/>
  <c r="J2769" i="5" s="1"/>
  <c r="I2768" i="5"/>
  <c r="J2768" i="5" s="1"/>
  <c r="R2767" i="5"/>
  <c r="I2767" i="5"/>
  <c r="J2767" i="5" s="1"/>
  <c r="I2766" i="5"/>
  <c r="J2766" i="5" s="1"/>
  <c r="I2765" i="5"/>
  <c r="J2765" i="5" s="1"/>
  <c r="I2764" i="5"/>
  <c r="J2764" i="5" s="1"/>
  <c r="I2763" i="5"/>
  <c r="J2763" i="5" s="1"/>
  <c r="I2762" i="5"/>
  <c r="J2762" i="5" s="1"/>
  <c r="R2761" i="5"/>
  <c r="I2761" i="5"/>
  <c r="J2761" i="5" s="1"/>
  <c r="I2760" i="5"/>
  <c r="J2760" i="5" s="1"/>
  <c r="I2759" i="5"/>
  <c r="J2759" i="5" s="1"/>
  <c r="I2758" i="5"/>
  <c r="J2758" i="5" s="1"/>
  <c r="I2757" i="5"/>
  <c r="J2757" i="5" s="1"/>
  <c r="I2756" i="5"/>
  <c r="J2756" i="5" s="1"/>
  <c r="I2755" i="5"/>
  <c r="J2755" i="5" s="1"/>
  <c r="I2754" i="5"/>
  <c r="J2754" i="5" s="1"/>
  <c r="I2753" i="5"/>
  <c r="J2753" i="5" s="1"/>
  <c r="R2752" i="5"/>
  <c r="I2752" i="5"/>
  <c r="J2752" i="5" s="1"/>
  <c r="I2751" i="5"/>
  <c r="J2751" i="5" s="1"/>
  <c r="I2750" i="5"/>
  <c r="J2750" i="5" s="1"/>
  <c r="R2749" i="5"/>
  <c r="I2749" i="5"/>
  <c r="J2749" i="5" s="1"/>
  <c r="I2748" i="5"/>
  <c r="J2748" i="5" s="1"/>
  <c r="I2747" i="5"/>
  <c r="J2747" i="5" s="1"/>
  <c r="R2746" i="5"/>
  <c r="I2746" i="5"/>
  <c r="J2746" i="5" s="1"/>
  <c r="I2745" i="5"/>
  <c r="J2745" i="5" s="1"/>
  <c r="I2744" i="5"/>
  <c r="J2744" i="5" s="1"/>
  <c r="R2743" i="5"/>
  <c r="I2743" i="5"/>
  <c r="J2743" i="5" s="1"/>
  <c r="R2742" i="5"/>
  <c r="I2742" i="5"/>
  <c r="J2742" i="5" s="1"/>
  <c r="I2741" i="5"/>
  <c r="J2741" i="5" s="1"/>
  <c r="R2740" i="5"/>
  <c r="I2740" i="5"/>
  <c r="J2740" i="5" s="1"/>
  <c r="R2739" i="5"/>
  <c r="I2739" i="5"/>
  <c r="J2739" i="5" s="1"/>
  <c r="I2738" i="5"/>
  <c r="J2738" i="5" s="1"/>
  <c r="R2737" i="5"/>
  <c r="I2737" i="5"/>
  <c r="J2737" i="5" s="1"/>
  <c r="I2736" i="5"/>
  <c r="J2736" i="5" s="1"/>
  <c r="I2735" i="5"/>
  <c r="J2735" i="5" s="1"/>
  <c r="I2734" i="5"/>
  <c r="J2734" i="5" s="1"/>
  <c r="I2733" i="5"/>
  <c r="J2733" i="5" s="1"/>
  <c r="I2732" i="5"/>
  <c r="J2732" i="5" s="1"/>
  <c r="I2731" i="5"/>
  <c r="J2731" i="5" s="1"/>
  <c r="I2730" i="5"/>
  <c r="J2730" i="5" s="1"/>
  <c r="I2729" i="5"/>
  <c r="J2729" i="5" s="1"/>
  <c r="R2728" i="5"/>
  <c r="I2728" i="5"/>
  <c r="J2728" i="5" s="1"/>
  <c r="I2727" i="5"/>
  <c r="J2727" i="5" s="1"/>
  <c r="I2726" i="5"/>
  <c r="J2726" i="5" s="1"/>
  <c r="R2725" i="5"/>
  <c r="I2725" i="5"/>
  <c r="J2725" i="5" s="1"/>
  <c r="I2724" i="5"/>
  <c r="J2724" i="5" s="1"/>
  <c r="I2723" i="5"/>
  <c r="J2723" i="5" s="1"/>
  <c r="R2722" i="5"/>
  <c r="I2722" i="5"/>
  <c r="J2722" i="5" s="1"/>
  <c r="I2721" i="5"/>
  <c r="J2721" i="5" s="1"/>
  <c r="I2720" i="5"/>
  <c r="J2720" i="5" s="1"/>
  <c r="R2719" i="5"/>
  <c r="I2719" i="5"/>
  <c r="J2719" i="5" s="1"/>
  <c r="I2718" i="5"/>
  <c r="J2718" i="5" s="1"/>
  <c r="I2717" i="5"/>
  <c r="J2717" i="5" s="1"/>
  <c r="R2716" i="5"/>
  <c r="I2716" i="5"/>
  <c r="J2716" i="5" s="1"/>
  <c r="I2715" i="5"/>
  <c r="J2715" i="5" s="1"/>
  <c r="I2714" i="5"/>
  <c r="J2714" i="5" s="1"/>
  <c r="R2713" i="5"/>
  <c r="I2713" i="5"/>
  <c r="J2713" i="5" s="1"/>
  <c r="I2712" i="5"/>
  <c r="J2712" i="5" s="1"/>
  <c r="I2711" i="5"/>
  <c r="J2711" i="5" s="1"/>
  <c r="R2710" i="5"/>
  <c r="I2710" i="5"/>
  <c r="J2710" i="5" s="1"/>
  <c r="I2709" i="5"/>
  <c r="J2709" i="5" s="1"/>
  <c r="I2708" i="5"/>
  <c r="J2708" i="5" s="1"/>
  <c r="I2707" i="5"/>
  <c r="J2707" i="5" s="1"/>
  <c r="I2706" i="5"/>
  <c r="J2706" i="5" s="1"/>
  <c r="I2705" i="5"/>
  <c r="J2705" i="5" s="1"/>
  <c r="R2704" i="5"/>
  <c r="I2704" i="5"/>
  <c r="J2704" i="5" s="1"/>
  <c r="R2703" i="5"/>
  <c r="I2703" i="5"/>
  <c r="J2703" i="5" s="1"/>
  <c r="I2702" i="5"/>
  <c r="J2702" i="5" s="1"/>
  <c r="R2701" i="5"/>
  <c r="I2701" i="5"/>
  <c r="J2701" i="5" s="1"/>
  <c r="I2700" i="5"/>
  <c r="J2700" i="5" s="1"/>
  <c r="I2699" i="5"/>
  <c r="J2699" i="5" s="1"/>
  <c r="R2698" i="5"/>
  <c r="I2698" i="5"/>
  <c r="J2698" i="5" s="1"/>
  <c r="I2697" i="5"/>
  <c r="J2697" i="5" s="1"/>
  <c r="I2696" i="5"/>
  <c r="J2696" i="5" s="1"/>
  <c r="I2695" i="5"/>
  <c r="J2695" i="5" s="1"/>
  <c r="I2694" i="5"/>
  <c r="J2694" i="5" s="1"/>
  <c r="I2693" i="5"/>
  <c r="J2693" i="5" s="1"/>
  <c r="R2692" i="5"/>
  <c r="I2692" i="5"/>
  <c r="J2692" i="5" s="1"/>
  <c r="I2691" i="5"/>
  <c r="J2691" i="5" s="1"/>
  <c r="I2690" i="5"/>
  <c r="J2690" i="5" s="1"/>
  <c r="R2689" i="5"/>
  <c r="I2689" i="5"/>
  <c r="J2689" i="5" s="1"/>
  <c r="I2688" i="5"/>
  <c r="J2688" i="5" s="1"/>
  <c r="I2687" i="5"/>
  <c r="J2687" i="5" s="1"/>
  <c r="I2686" i="5"/>
  <c r="J2686" i="5" s="1"/>
  <c r="I2685" i="5"/>
  <c r="J2685" i="5" s="1"/>
  <c r="I2684" i="5"/>
  <c r="J2684" i="5" s="1"/>
  <c r="R2683" i="5"/>
  <c r="I2683" i="5"/>
  <c r="J2683" i="5" s="1"/>
  <c r="I2682" i="5"/>
  <c r="J2682" i="5" s="1"/>
  <c r="I2681" i="5"/>
  <c r="J2681" i="5" s="1"/>
  <c r="R2680" i="5"/>
  <c r="I2680" i="5"/>
  <c r="J2680" i="5" s="1"/>
  <c r="I2679" i="5"/>
  <c r="J2679" i="5" s="1"/>
  <c r="I2678" i="5"/>
  <c r="J2678" i="5" s="1"/>
  <c r="R2677" i="5"/>
  <c r="I2677" i="5"/>
  <c r="J2677" i="5" s="1"/>
  <c r="R2676" i="5"/>
  <c r="I2676" i="5"/>
  <c r="J2676" i="5" s="1"/>
  <c r="I2675" i="5"/>
  <c r="J2675" i="5" s="1"/>
  <c r="R2674" i="5"/>
  <c r="J2674" i="5"/>
  <c r="I2674" i="5"/>
  <c r="R2673" i="5"/>
  <c r="I2673" i="5"/>
  <c r="J2673" i="5" s="1"/>
  <c r="I2672" i="5"/>
  <c r="J2672" i="5" s="1"/>
  <c r="R2671" i="5"/>
  <c r="I2671" i="5"/>
  <c r="J2671" i="5" s="1"/>
  <c r="R2670" i="5"/>
  <c r="L2670" i="5"/>
  <c r="I2670" i="5"/>
  <c r="J2670" i="5" s="1"/>
  <c r="I2669" i="5"/>
  <c r="J2669" i="5" s="1"/>
  <c r="R2668" i="5"/>
  <c r="I2668" i="5"/>
  <c r="J2668" i="5" s="1"/>
  <c r="R2667" i="5"/>
  <c r="I2667" i="5"/>
  <c r="J2667" i="5" s="1"/>
  <c r="I2666" i="5"/>
  <c r="J2666" i="5" s="1"/>
  <c r="R2665" i="5"/>
  <c r="I2665" i="5"/>
  <c r="J2665" i="5" s="1"/>
  <c r="I2664" i="5"/>
  <c r="J2664" i="5" s="1"/>
  <c r="I2663" i="5"/>
  <c r="J2663" i="5" s="1"/>
  <c r="I2662" i="5"/>
  <c r="J2662" i="5" s="1"/>
  <c r="I2661" i="5"/>
  <c r="J2661" i="5" s="1"/>
  <c r="I2660" i="5"/>
  <c r="J2660" i="5" s="1"/>
  <c r="I2659" i="5"/>
  <c r="J2659" i="5" s="1"/>
  <c r="I2658" i="5"/>
  <c r="J2658" i="5" s="1"/>
  <c r="I2657" i="5"/>
  <c r="J2657" i="5" s="1"/>
  <c r="I2656" i="5"/>
  <c r="J2656" i="5" s="1"/>
  <c r="I2655" i="5"/>
  <c r="J2655" i="5" s="1"/>
  <c r="I2654" i="5"/>
  <c r="J2654" i="5" s="1"/>
  <c r="I2653" i="5"/>
  <c r="J2653" i="5" s="1"/>
  <c r="R2652" i="5"/>
  <c r="I2652" i="5"/>
  <c r="J2652" i="5" s="1"/>
  <c r="I2651" i="5"/>
  <c r="J2651" i="5" s="1"/>
  <c r="I2650" i="5"/>
  <c r="J2650" i="5" s="1"/>
  <c r="R2649" i="5"/>
  <c r="I2649" i="5"/>
  <c r="J2649" i="5" s="1"/>
  <c r="I2648" i="5"/>
  <c r="J2648" i="5" s="1"/>
  <c r="R2647" i="5"/>
  <c r="I2647" i="5"/>
  <c r="J2647" i="5" s="1"/>
  <c r="I2646" i="5"/>
  <c r="J2646" i="5" s="1"/>
  <c r="I2645" i="5"/>
  <c r="J2645" i="5" s="1"/>
  <c r="R2644" i="5"/>
  <c r="I2644" i="5"/>
  <c r="J2644" i="5" s="1"/>
  <c r="I2643" i="5"/>
  <c r="J2643" i="5" s="1"/>
  <c r="I2642" i="5"/>
  <c r="J2642" i="5" s="1"/>
  <c r="I2641" i="5"/>
  <c r="J2641" i="5" s="1"/>
  <c r="I2640" i="5"/>
  <c r="J2640" i="5" s="1"/>
  <c r="L2639" i="5"/>
  <c r="I2639" i="5"/>
  <c r="J2639" i="5" s="1"/>
  <c r="I2638" i="5"/>
  <c r="J2638" i="5" s="1"/>
  <c r="I2637" i="5"/>
  <c r="J2637" i="5" s="1"/>
  <c r="I2636" i="5"/>
  <c r="J2636" i="5" s="1"/>
  <c r="R2635" i="5"/>
  <c r="I2635" i="5"/>
  <c r="J2635" i="5" s="1"/>
  <c r="R2634" i="5"/>
  <c r="I2634" i="5"/>
  <c r="J2634" i="5" s="1"/>
  <c r="I2633" i="5"/>
  <c r="J2633" i="5" s="1"/>
  <c r="I2632" i="5"/>
  <c r="J2632" i="5" s="1"/>
  <c r="I2631" i="5"/>
  <c r="J2631" i="5" s="1"/>
  <c r="I2630" i="5"/>
  <c r="J2630" i="5" s="1"/>
  <c r="I2629" i="5"/>
  <c r="J2629" i="5" s="1"/>
  <c r="I2628" i="5"/>
  <c r="J2628" i="5" s="1"/>
  <c r="I2627" i="5"/>
  <c r="J2627" i="5" s="1"/>
  <c r="I2626" i="5"/>
  <c r="J2626" i="5" s="1"/>
  <c r="I2625" i="5"/>
  <c r="J2625" i="5" s="1"/>
  <c r="I2624" i="5"/>
  <c r="J2624" i="5" s="1"/>
  <c r="I2623" i="5"/>
  <c r="J2623" i="5" s="1"/>
  <c r="I2622" i="5"/>
  <c r="J2622" i="5" s="1"/>
  <c r="I2621" i="5"/>
  <c r="J2621" i="5" s="1"/>
  <c r="R2620" i="5"/>
  <c r="I2620" i="5"/>
  <c r="J2620" i="5" s="1"/>
  <c r="R2619" i="5"/>
  <c r="I2619" i="5"/>
  <c r="J2619" i="5" s="1"/>
  <c r="I2618" i="5"/>
  <c r="J2618" i="5" s="1"/>
  <c r="I2617" i="5"/>
  <c r="J2617" i="5" s="1"/>
  <c r="I2616" i="5"/>
  <c r="J2616" i="5" s="1"/>
  <c r="I2615" i="5"/>
  <c r="J2615" i="5" s="1"/>
  <c r="I2614" i="5"/>
  <c r="J2614" i="5" s="1"/>
  <c r="I2613" i="5"/>
  <c r="J2613" i="5" s="1"/>
  <c r="I2612" i="5"/>
  <c r="J2612" i="5" s="1"/>
  <c r="R2611" i="5"/>
  <c r="I2611" i="5"/>
  <c r="J2611" i="5" s="1"/>
  <c r="R2610" i="5"/>
  <c r="I2610" i="5"/>
  <c r="J2610" i="5" s="1"/>
  <c r="I2609" i="5"/>
  <c r="J2609" i="5" s="1"/>
  <c r="R2608" i="5"/>
  <c r="I2608" i="5"/>
  <c r="J2608" i="5" s="1"/>
  <c r="I2607" i="5"/>
  <c r="J2607" i="5" s="1"/>
  <c r="I2606" i="5"/>
  <c r="J2606" i="5" s="1"/>
  <c r="R2605" i="5"/>
  <c r="I2605" i="5"/>
  <c r="J2605" i="5" s="1"/>
  <c r="I2604" i="5"/>
  <c r="J2604" i="5" s="1"/>
  <c r="I2603" i="5"/>
  <c r="J2603" i="5" s="1"/>
  <c r="R2602" i="5"/>
  <c r="I2602" i="5"/>
  <c r="J2602" i="5" s="1"/>
  <c r="I2601" i="5"/>
  <c r="J2601" i="5" s="1"/>
  <c r="I2600" i="5"/>
  <c r="J2600" i="5" s="1"/>
  <c r="R2599" i="5"/>
  <c r="I2599" i="5"/>
  <c r="J2599" i="5" s="1"/>
  <c r="I2598" i="5"/>
  <c r="J2598" i="5" s="1"/>
  <c r="I2597" i="5"/>
  <c r="J2597" i="5" s="1"/>
  <c r="R2596" i="5"/>
  <c r="I2596" i="5"/>
  <c r="J2596" i="5" s="1"/>
  <c r="I2595" i="5"/>
  <c r="J2595" i="5" s="1"/>
  <c r="I2594" i="5"/>
  <c r="J2594" i="5" s="1"/>
  <c r="R2593" i="5"/>
  <c r="I2593" i="5"/>
  <c r="J2593" i="5" s="1"/>
  <c r="I2592" i="5"/>
  <c r="J2592" i="5" s="1"/>
  <c r="I2591" i="5"/>
  <c r="J2591" i="5" s="1"/>
  <c r="R2590" i="5"/>
  <c r="I2590" i="5"/>
  <c r="J2590" i="5" s="1"/>
  <c r="R2589" i="5"/>
  <c r="I2589" i="5"/>
  <c r="J2589" i="5" s="1"/>
  <c r="I2588" i="5"/>
  <c r="J2588" i="5" s="1"/>
  <c r="R2587" i="5"/>
  <c r="I2587" i="5"/>
  <c r="J2587" i="5" s="1"/>
  <c r="I2586" i="5"/>
  <c r="J2586" i="5" s="1"/>
  <c r="I2585" i="5"/>
  <c r="J2585" i="5" s="1"/>
  <c r="R2584" i="5"/>
  <c r="I2584" i="5"/>
  <c r="J2584" i="5" s="1"/>
  <c r="I2583" i="5"/>
  <c r="J2583" i="5" s="1"/>
  <c r="I2582" i="5"/>
  <c r="J2582" i="5" s="1"/>
  <c r="I2581" i="5"/>
  <c r="J2581" i="5" s="1"/>
  <c r="I2580" i="5"/>
  <c r="J2580" i="5" s="1"/>
  <c r="I2579" i="5"/>
  <c r="J2579" i="5" s="1"/>
  <c r="R2578" i="5"/>
  <c r="I2578" i="5"/>
  <c r="J2578" i="5" s="1"/>
  <c r="I2577" i="5"/>
  <c r="J2577" i="5" s="1"/>
  <c r="I2576" i="5"/>
  <c r="J2576" i="5" s="1"/>
  <c r="R2575" i="5"/>
  <c r="I2575" i="5"/>
  <c r="J2575" i="5" s="1"/>
  <c r="I2574" i="5"/>
  <c r="J2574" i="5" s="1"/>
  <c r="I2573" i="5"/>
  <c r="J2573" i="5" s="1"/>
  <c r="R2572" i="5"/>
  <c r="I2572" i="5"/>
  <c r="J2572" i="5" s="1"/>
  <c r="L2571" i="5"/>
  <c r="I2571" i="5"/>
  <c r="J2571" i="5" s="1"/>
  <c r="I2570" i="5"/>
  <c r="J2570" i="5" s="1"/>
  <c r="R2569" i="5"/>
  <c r="I2569" i="5"/>
  <c r="J2569" i="5" s="1"/>
  <c r="I2568" i="5"/>
  <c r="J2568" i="5" s="1"/>
  <c r="I2567" i="5"/>
  <c r="J2567" i="5" s="1"/>
  <c r="R2566" i="5"/>
  <c r="I2566" i="5"/>
  <c r="J2566" i="5" s="1"/>
  <c r="I2565" i="5"/>
  <c r="J2565" i="5" s="1"/>
  <c r="I2564" i="5"/>
  <c r="J2564" i="5" s="1"/>
  <c r="I2563" i="5"/>
  <c r="J2563" i="5" s="1"/>
  <c r="I2562" i="5"/>
  <c r="J2562" i="5" s="1"/>
  <c r="I2561" i="5"/>
  <c r="J2561" i="5" s="1"/>
  <c r="R2560" i="5"/>
  <c r="I2560" i="5"/>
  <c r="J2560" i="5" s="1"/>
  <c r="I2559" i="5"/>
  <c r="J2559" i="5" s="1"/>
  <c r="I2558" i="5"/>
  <c r="J2558" i="5" s="1"/>
  <c r="R2557" i="5"/>
  <c r="I2557" i="5"/>
  <c r="J2557" i="5" s="1"/>
  <c r="I2556" i="5"/>
  <c r="J2556" i="5" s="1"/>
  <c r="I2555" i="5"/>
  <c r="J2555" i="5" s="1"/>
  <c r="I2554" i="5"/>
  <c r="J2554" i="5" s="1"/>
  <c r="I2553" i="5"/>
  <c r="J2553" i="5" s="1"/>
  <c r="I2552" i="5"/>
  <c r="J2552" i="5" s="1"/>
  <c r="R2551" i="5"/>
  <c r="I2551" i="5"/>
  <c r="J2551" i="5" s="1"/>
  <c r="I2550" i="5"/>
  <c r="J2550" i="5" s="1"/>
  <c r="I2549" i="5"/>
  <c r="J2549" i="5" s="1"/>
  <c r="I2548" i="5"/>
  <c r="J2548" i="5" s="1"/>
  <c r="I2547" i="5"/>
  <c r="J2547" i="5" s="1"/>
  <c r="I2546" i="5"/>
  <c r="J2546" i="5" s="1"/>
  <c r="I2545" i="5"/>
  <c r="J2545" i="5" s="1"/>
  <c r="I2544" i="5"/>
  <c r="J2544" i="5" s="1"/>
  <c r="I2543" i="5"/>
  <c r="J2543" i="5" s="1"/>
  <c r="I2542" i="5"/>
  <c r="J2542" i="5" s="1"/>
  <c r="I2541" i="5"/>
  <c r="J2541" i="5" s="1"/>
  <c r="I2540" i="5"/>
  <c r="J2540" i="5" s="1"/>
  <c r="R2539" i="5"/>
  <c r="I2539" i="5"/>
  <c r="J2539" i="5" s="1"/>
  <c r="I2538" i="5"/>
  <c r="J2538" i="5" s="1"/>
  <c r="I2537" i="5"/>
  <c r="J2537" i="5" s="1"/>
  <c r="I2536" i="5"/>
  <c r="J2536" i="5" s="1"/>
  <c r="I2535" i="5"/>
  <c r="J2535" i="5" s="1"/>
  <c r="I2534" i="5"/>
  <c r="J2534" i="5" s="1"/>
  <c r="R2533" i="5"/>
  <c r="I2533" i="5"/>
  <c r="J2533" i="5" s="1"/>
  <c r="I2532" i="5"/>
  <c r="J2532" i="5" s="1"/>
  <c r="I2531" i="5"/>
  <c r="J2531" i="5" s="1"/>
  <c r="R2530" i="5"/>
  <c r="I2530" i="5"/>
  <c r="J2530" i="5" s="1"/>
  <c r="R2529" i="5"/>
  <c r="I2529" i="5"/>
  <c r="J2529" i="5" s="1"/>
  <c r="I2528" i="5"/>
  <c r="J2528" i="5" s="1"/>
  <c r="I2527" i="5"/>
  <c r="J2527" i="5" s="1"/>
  <c r="R2526" i="5"/>
  <c r="I2526" i="5"/>
  <c r="J2526" i="5" s="1"/>
  <c r="I2525" i="5"/>
  <c r="J2525" i="5" s="1"/>
  <c r="R2524" i="5"/>
  <c r="I2524" i="5"/>
  <c r="J2524" i="5" s="1"/>
  <c r="I2523" i="5"/>
  <c r="J2523" i="5" s="1"/>
  <c r="I2522" i="5"/>
  <c r="J2522" i="5" s="1"/>
  <c r="R2521" i="5"/>
  <c r="I2521" i="5"/>
  <c r="J2521" i="5" s="1"/>
  <c r="I2520" i="5"/>
  <c r="J2520" i="5" s="1"/>
  <c r="I2519" i="5"/>
  <c r="J2519" i="5" s="1"/>
  <c r="R2518" i="5"/>
  <c r="I2518" i="5"/>
  <c r="J2518" i="5" s="1"/>
  <c r="I2517" i="5"/>
  <c r="J2517" i="5" s="1"/>
  <c r="I2516" i="5"/>
  <c r="J2516" i="5" s="1"/>
  <c r="I2515" i="5"/>
  <c r="J2515" i="5" s="1"/>
  <c r="R2514" i="5"/>
  <c r="I2514" i="5"/>
  <c r="J2514" i="5" s="1"/>
  <c r="I2513" i="5"/>
  <c r="J2513" i="5" s="1"/>
  <c r="R2512" i="5"/>
  <c r="I2512" i="5"/>
  <c r="J2512" i="5" s="1"/>
  <c r="I2511" i="5"/>
  <c r="J2511" i="5" s="1"/>
  <c r="I2510" i="5"/>
  <c r="J2510" i="5" s="1"/>
  <c r="R2509" i="5"/>
  <c r="I2509" i="5"/>
  <c r="J2509" i="5" s="1"/>
  <c r="I2508" i="5"/>
  <c r="J2508" i="5" s="1"/>
  <c r="I2507" i="5"/>
  <c r="J2507" i="5" s="1"/>
  <c r="R2506" i="5"/>
  <c r="I2506" i="5"/>
  <c r="J2506" i="5" s="1"/>
  <c r="I2505" i="5"/>
  <c r="J2505" i="5" s="1"/>
  <c r="I2504" i="5"/>
  <c r="J2504" i="5" s="1"/>
  <c r="I2503" i="5"/>
  <c r="J2503" i="5" s="1"/>
  <c r="I2502" i="5"/>
  <c r="J2502" i="5" s="1"/>
  <c r="I2501" i="5"/>
  <c r="J2501" i="5" s="1"/>
  <c r="R2500" i="5"/>
  <c r="I2500" i="5"/>
  <c r="J2500" i="5" s="1"/>
  <c r="I2499" i="5"/>
  <c r="J2499" i="5" s="1"/>
  <c r="I2498" i="5"/>
  <c r="J2498" i="5" s="1"/>
  <c r="R2497" i="5"/>
  <c r="I2497" i="5"/>
  <c r="J2497" i="5" s="1"/>
  <c r="I2496" i="5"/>
  <c r="J2496" i="5" s="1"/>
  <c r="I2495" i="5"/>
  <c r="J2495" i="5" s="1"/>
  <c r="R2494" i="5"/>
  <c r="I2494" i="5"/>
  <c r="J2494" i="5" s="1"/>
  <c r="I2493" i="5"/>
  <c r="J2493" i="5" s="1"/>
  <c r="I2492" i="5"/>
  <c r="J2492" i="5" s="1"/>
  <c r="R2491" i="5"/>
  <c r="I2491" i="5"/>
  <c r="J2491" i="5" s="1"/>
  <c r="R2490" i="5"/>
  <c r="I2490" i="5"/>
  <c r="J2490" i="5" s="1"/>
  <c r="I2489" i="5"/>
  <c r="J2489" i="5" s="1"/>
  <c r="I2488" i="5"/>
  <c r="J2488" i="5" s="1"/>
  <c r="I2487" i="5"/>
  <c r="J2487" i="5" s="1"/>
  <c r="I2486" i="5"/>
  <c r="J2486" i="5" s="1"/>
  <c r="I2485" i="5"/>
  <c r="J2485" i="5" s="1"/>
  <c r="I2484" i="5"/>
  <c r="J2484" i="5" s="1"/>
  <c r="I2483" i="5"/>
  <c r="J2483" i="5" s="1"/>
  <c r="R2482" i="5"/>
  <c r="I2482" i="5"/>
  <c r="J2482" i="5" s="1"/>
  <c r="R2481" i="5"/>
  <c r="J2481" i="5"/>
  <c r="I2481" i="5"/>
  <c r="I2480" i="5"/>
  <c r="J2480" i="5" s="1"/>
  <c r="R2479" i="5"/>
  <c r="J2479" i="5"/>
  <c r="I2479" i="5"/>
  <c r="R2478" i="5"/>
  <c r="I2478" i="5"/>
  <c r="J2478" i="5" s="1"/>
  <c r="I2477" i="5"/>
  <c r="J2477" i="5" s="1"/>
  <c r="I2476" i="5"/>
  <c r="J2476" i="5" s="1"/>
  <c r="R2475" i="5"/>
  <c r="I2475" i="5"/>
  <c r="J2475" i="5" s="1"/>
  <c r="I2474" i="5"/>
  <c r="J2474" i="5" s="1"/>
  <c r="R2473" i="5"/>
  <c r="I2473" i="5"/>
  <c r="J2473" i="5" s="1"/>
  <c r="I2472" i="5"/>
  <c r="J2472" i="5" s="1"/>
  <c r="I2471" i="5"/>
  <c r="J2471" i="5" s="1"/>
  <c r="R2470" i="5"/>
  <c r="I2470" i="5"/>
  <c r="J2470" i="5" s="1"/>
  <c r="I2469" i="5"/>
  <c r="J2469" i="5" s="1"/>
  <c r="I2468" i="5"/>
  <c r="J2468" i="5" s="1"/>
  <c r="I2467" i="5"/>
  <c r="J2467" i="5" s="1"/>
  <c r="I2466" i="5"/>
  <c r="J2466" i="5" s="1"/>
  <c r="I2465" i="5"/>
  <c r="J2465" i="5" s="1"/>
  <c r="R2464" i="5"/>
  <c r="I2464" i="5"/>
  <c r="J2464" i="5" s="1"/>
  <c r="I2463" i="5"/>
  <c r="J2463" i="5" s="1"/>
  <c r="I2462" i="5"/>
  <c r="J2462" i="5" s="1"/>
  <c r="I2461" i="5"/>
  <c r="J2461" i="5" s="1"/>
  <c r="I2460" i="5"/>
  <c r="J2460" i="5" s="1"/>
  <c r="I2459" i="5"/>
  <c r="J2459" i="5" s="1"/>
  <c r="R2458" i="5"/>
  <c r="I2458" i="5"/>
  <c r="J2458" i="5" s="1"/>
  <c r="I2457" i="5"/>
  <c r="J2457" i="5" s="1"/>
  <c r="I2456" i="5"/>
  <c r="J2456" i="5" s="1"/>
  <c r="R2455" i="5"/>
  <c r="I2455" i="5"/>
  <c r="J2455" i="5" s="1"/>
  <c r="I2454" i="5"/>
  <c r="J2454" i="5" s="1"/>
  <c r="I2453" i="5"/>
  <c r="J2453" i="5" s="1"/>
  <c r="I2452" i="5"/>
  <c r="J2452" i="5" s="1"/>
  <c r="I2451" i="5"/>
  <c r="J2451" i="5" s="1"/>
  <c r="I2450" i="5"/>
  <c r="J2450" i="5" s="1"/>
  <c r="R2449" i="5"/>
  <c r="I2449" i="5"/>
  <c r="J2449" i="5" s="1"/>
  <c r="R2448" i="5"/>
  <c r="I2448" i="5"/>
  <c r="J2448" i="5" s="1"/>
  <c r="I2447" i="5"/>
  <c r="J2447" i="5" s="1"/>
  <c r="I2446" i="5"/>
  <c r="J2446" i="5" s="1"/>
  <c r="I2445" i="5"/>
  <c r="J2445" i="5" s="1"/>
  <c r="I2444" i="5"/>
  <c r="J2444" i="5" s="1"/>
  <c r="R2443" i="5"/>
  <c r="I2443" i="5"/>
  <c r="J2443" i="5" s="1"/>
  <c r="I2442" i="5"/>
  <c r="J2442" i="5" s="1"/>
  <c r="I2441" i="5"/>
  <c r="J2441" i="5" s="1"/>
  <c r="I2440" i="5"/>
  <c r="J2440" i="5" s="1"/>
  <c r="I2439" i="5"/>
  <c r="J2439" i="5" s="1"/>
  <c r="I2438" i="5"/>
  <c r="J2438" i="5" s="1"/>
  <c r="R2437" i="5"/>
  <c r="I2437" i="5"/>
  <c r="J2437" i="5" s="1"/>
  <c r="I2436" i="5"/>
  <c r="J2436" i="5" s="1"/>
  <c r="I2435" i="5"/>
  <c r="J2435" i="5" s="1"/>
  <c r="I2434" i="5"/>
  <c r="J2434" i="5" s="1"/>
  <c r="I2433" i="5"/>
  <c r="J2433" i="5" s="1"/>
  <c r="I2432" i="5"/>
  <c r="J2432" i="5" s="1"/>
  <c r="I2431" i="5"/>
  <c r="J2431" i="5" s="1"/>
  <c r="I2430" i="5"/>
  <c r="J2430" i="5" s="1"/>
  <c r="I2429" i="5"/>
  <c r="J2429" i="5" s="1"/>
  <c r="R2428" i="5"/>
  <c r="I2428" i="5"/>
  <c r="J2428" i="5" s="1"/>
  <c r="I2427" i="5"/>
  <c r="J2427" i="5" s="1"/>
  <c r="I2426" i="5"/>
  <c r="J2426" i="5" s="1"/>
  <c r="I2425" i="5"/>
  <c r="J2425" i="5" s="1"/>
  <c r="I2424" i="5"/>
  <c r="J2424" i="5" s="1"/>
  <c r="I2423" i="5"/>
  <c r="J2423" i="5" s="1"/>
  <c r="R2422" i="5"/>
  <c r="I2422" i="5"/>
  <c r="J2422" i="5" s="1"/>
  <c r="I2421" i="5"/>
  <c r="J2421" i="5" s="1"/>
  <c r="I2420" i="5"/>
  <c r="J2420" i="5" s="1"/>
  <c r="I2419" i="5"/>
  <c r="J2419" i="5" s="1"/>
  <c r="I2418" i="5"/>
  <c r="J2418" i="5" s="1"/>
  <c r="I2417" i="5"/>
  <c r="J2417" i="5" s="1"/>
  <c r="R2416" i="5"/>
  <c r="I2416" i="5"/>
  <c r="J2416" i="5" s="1"/>
  <c r="I2415" i="5"/>
  <c r="J2415" i="5" s="1"/>
  <c r="I2414" i="5"/>
  <c r="J2414" i="5" s="1"/>
  <c r="I2413" i="5"/>
  <c r="J2413" i="5" s="1"/>
  <c r="I2412" i="5"/>
  <c r="J2412" i="5" s="1"/>
  <c r="I2411" i="5"/>
  <c r="J2411" i="5" s="1"/>
  <c r="I2410" i="5"/>
  <c r="J2410" i="5" s="1"/>
  <c r="I2409" i="5"/>
  <c r="J2409" i="5" s="1"/>
  <c r="I2408" i="5"/>
  <c r="J2408" i="5" s="1"/>
  <c r="I2407" i="5"/>
  <c r="J2407" i="5" s="1"/>
  <c r="I2406" i="5"/>
  <c r="J2406" i="5" s="1"/>
  <c r="I2405" i="5"/>
  <c r="J2405" i="5" s="1"/>
  <c r="R2404" i="5"/>
  <c r="I2404" i="5"/>
  <c r="J2404" i="5" s="1"/>
  <c r="H2403" i="5"/>
  <c r="H2402" i="5"/>
  <c r="H2401" i="5"/>
  <c r="R2401" i="5" s="1"/>
  <c r="H2400" i="5"/>
  <c r="I2400" i="5" s="1"/>
  <c r="J2400" i="5" s="1"/>
  <c r="H2399" i="5"/>
  <c r="H2398" i="5"/>
  <c r="H2397" i="5"/>
  <c r="H2396" i="5"/>
  <c r="H2395" i="5"/>
  <c r="R2395" i="5" s="1"/>
  <c r="H2394" i="5"/>
  <c r="I2394" i="5" s="1"/>
  <c r="J2394" i="5" s="1"/>
  <c r="H2393" i="5"/>
  <c r="I2393" i="5" s="1"/>
  <c r="J2393" i="5" s="1"/>
  <c r="H2392" i="5"/>
  <c r="H2391" i="5"/>
  <c r="H2390" i="5"/>
  <c r="I2390" i="5" s="1"/>
  <c r="J2390" i="5" s="1"/>
  <c r="H2389" i="5"/>
  <c r="H2388" i="5"/>
  <c r="H2387" i="5"/>
  <c r="I2387" i="5" s="1"/>
  <c r="J2387" i="5" s="1"/>
  <c r="H2386" i="5"/>
  <c r="I2386" i="5" s="1"/>
  <c r="J2386" i="5" s="1"/>
  <c r="H2385" i="5"/>
  <c r="H2384" i="5"/>
  <c r="I2384" i="5" s="1"/>
  <c r="J2384" i="5" s="1"/>
  <c r="H2383" i="5"/>
  <c r="H2382" i="5"/>
  <c r="I2382" i="5" s="1"/>
  <c r="J2382" i="5" s="1"/>
  <c r="H2381" i="5"/>
  <c r="I2381" i="5" s="1"/>
  <c r="J2381" i="5" s="1"/>
  <c r="H2380" i="5"/>
  <c r="I2380" i="5" s="1"/>
  <c r="J2380" i="5" s="1"/>
  <c r="H2379" i="5"/>
  <c r="I2379" i="5" s="1"/>
  <c r="J2379" i="5" s="1"/>
  <c r="H2378" i="5"/>
  <c r="H2377" i="5"/>
  <c r="I2377" i="5" s="1"/>
  <c r="J2377" i="5" s="1"/>
  <c r="H2376" i="5"/>
  <c r="I2376" i="5" s="1"/>
  <c r="J2376" i="5" s="1"/>
  <c r="H2375" i="5"/>
  <c r="H2374" i="5"/>
  <c r="H2373" i="5"/>
  <c r="H2372" i="5"/>
  <c r="I2372" i="5" s="1"/>
  <c r="J2372" i="5" s="1"/>
  <c r="H2371" i="5"/>
  <c r="H2370" i="5"/>
  <c r="H2369" i="5"/>
  <c r="H2368" i="5"/>
  <c r="R2368" i="5" s="1"/>
  <c r="H2367" i="5"/>
  <c r="I2367" i="5" s="1"/>
  <c r="J2367" i="5" s="1"/>
  <c r="H2366" i="5"/>
  <c r="I2366" i="5" s="1"/>
  <c r="J2366" i="5" s="1"/>
  <c r="H2365" i="5"/>
  <c r="R2365" i="5" s="1"/>
  <c r="H2364" i="5"/>
  <c r="I2364" i="5" s="1"/>
  <c r="J2364" i="5" s="1"/>
  <c r="H2363" i="5"/>
  <c r="R4047" i="5" s="1"/>
  <c r="H2362" i="5"/>
  <c r="H2361" i="5"/>
  <c r="H2360" i="5"/>
  <c r="H2359" i="5"/>
  <c r="R2359" i="5" s="1"/>
  <c r="H2358" i="5"/>
  <c r="R2358" i="5" s="1"/>
  <c r="H2357" i="5"/>
  <c r="I2357" i="5" s="1"/>
  <c r="J2357" i="5" s="1"/>
  <c r="H2356" i="5"/>
  <c r="H2355" i="5"/>
  <c r="H2354" i="5"/>
  <c r="R3084" i="5" s="1"/>
  <c r="H2353" i="5"/>
  <c r="H2352" i="5"/>
  <c r="R2352" i="5" s="1"/>
  <c r="H2351" i="5"/>
  <c r="R2628" i="5" s="1"/>
  <c r="H2350" i="5"/>
  <c r="I2350" i="5" s="1"/>
  <c r="J2350" i="5" s="1"/>
  <c r="H2349" i="5"/>
  <c r="H2348" i="5"/>
  <c r="H2347" i="5"/>
  <c r="H2346" i="5"/>
  <c r="H2345" i="5"/>
  <c r="H2344" i="5"/>
  <c r="H2343" i="5"/>
  <c r="I2343" i="5" s="1"/>
  <c r="J2343" i="5" s="1"/>
  <c r="H2342" i="5"/>
  <c r="H2341" i="5"/>
  <c r="H2340" i="5"/>
  <c r="I2340" i="5" s="1"/>
  <c r="J2340" i="5" s="1"/>
  <c r="H2339" i="5"/>
  <c r="I2339" i="5" s="1"/>
  <c r="J2339" i="5" s="1"/>
  <c r="H2338" i="5"/>
  <c r="H2337" i="5"/>
  <c r="I2337" i="5" s="1"/>
  <c r="J2337" i="5" s="1"/>
  <c r="H2336" i="5"/>
  <c r="I2336" i="5" s="1"/>
  <c r="J2336" i="5" s="1"/>
  <c r="H2335" i="5"/>
  <c r="I2335" i="5" s="1"/>
  <c r="J2335" i="5" s="1"/>
  <c r="H2334" i="5"/>
  <c r="H2333" i="5"/>
  <c r="I2333" i="5" s="1"/>
  <c r="J2333" i="5" s="1"/>
  <c r="H2332" i="5"/>
  <c r="R2332" i="5" s="1"/>
  <c r="H2331" i="5"/>
  <c r="I2331" i="5" s="1"/>
  <c r="J2331" i="5" s="1"/>
  <c r="H2330" i="5"/>
  <c r="I2330" i="5" s="1"/>
  <c r="J2330" i="5" s="1"/>
  <c r="H2329" i="5"/>
  <c r="H2328" i="5"/>
  <c r="I2328" i="5" s="1"/>
  <c r="J2328" i="5" s="1"/>
  <c r="H2327" i="5"/>
  <c r="H2326" i="5"/>
  <c r="H2325" i="5"/>
  <c r="I2325" i="5" s="1"/>
  <c r="J2325" i="5" s="1"/>
  <c r="H2324" i="5"/>
  <c r="H2323" i="5"/>
  <c r="I2323" i="5" s="1"/>
  <c r="J2323" i="5" s="1"/>
  <c r="H2322" i="5"/>
  <c r="I2322" i="5" s="1"/>
  <c r="J2322" i="5" s="1"/>
  <c r="H2321" i="5"/>
  <c r="H2320" i="5"/>
  <c r="I2320" i="5" s="1"/>
  <c r="J2320" i="5" s="1"/>
  <c r="H2319" i="5"/>
  <c r="R2679" i="5" s="1"/>
  <c r="H2318" i="5"/>
  <c r="H2317" i="5"/>
  <c r="R2317" i="5" s="1"/>
  <c r="H2316" i="5"/>
  <c r="I2316" i="5" s="1"/>
  <c r="J2316" i="5" s="1"/>
  <c r="H2315" i="5"/>
  <c r="I2315" i="5" s="1"/>
  <c r="J2315" i="5" s="1"/>
  <c r="H2314" i="5"/>
  <c r="H2313" i="5"/>
  <c r="I2313" i="5" s="1"/>
  <c r="J2313" i="5" s="1"/>
  <c r="H2312" i="5"/>
  <c r="I2312" i="5" s="1"/>
  <c r="J2312" i="5" s="1"/>
  <c r="H2311" i="5"/>
  <c r="H2310" i="5"/>
  <c r="R2310" i="5" s="1"/>
  <c r="H2309" i="5"/>
  <c r="I2309" i="5" s="1"/>
  <c r="J2309" i="5" s="1"/>
  <c r="H2308" i="5"/>
  <c r="I2308" i="5" s="1"/>
  <c r="J2308" i="5" s="1"/>
  <c r="H2307" i="5"/>
  <c r="H2306" i="5"/>
  <c r="I2306" i="5" s="1"/>
  <c r="J2306" i="5" s="1"/>
  <c r="H2305" i="5"/>
  <c r="I2305" i="5" s="1"/>
  <c r="J2305" i="5" s="1"/>
  <c r="H2304" i="5"/>
  <c r="H2303" i="5"/>
  <c r="I2303" i="5" s="1"/>
  <c r="J2303" i="5" s="1"/>
  <c r="H2302" i="5"/>
  <c r="R4182" i="5" s="1"/>
  <c r="H2301" i="5"/>
  <c r="I2301" i="5" s="1"/>
  <c r="J2301" i="5" s="1"/>
  <c r="H2300" i="5"/>
  <c r="I2300" i="5" s="1"/>
  <c r="J2300" i="5" s="1"/>
  <c r="H2299" i="5"/>
  <c r="H2298" i="5"/>
  <c r="H2297" i="5"/>
  <c r="R3822" i="5" s="1"/>
  <c r="H2296" i="5"/>
  <c r="I2296" i="5" s="1"/>
  <c r="J2296" i="5" s="1"/>
  <c r="H2295" i="5"/>
  <c r="H2294" i="5"/>
  <c r="H2293" i="5"/>
  <c r="I2293" i="5" s="1"/>
  <c r="J2293" i="5" s="1"/>
  <c r="H2292" i="5"/>
  <c r="H2291" i="5"/>
  <c r="I2291" i="5" s="1"/>
  <c r="J2291" i="5" s="1"/>
  <c r="H2290" i="5"/>
  <c r="H2289" i="5"/>
  <c r="I2289" i="5" s="1"/>
  <c r="J2289" i="5" s="1"/>
  <c r="H2288" i="5"/>
  <c r="H2287" i="5"/>
  <c r="H2286" i="5"/>
  <c r="I2286" i="5" s="1"/>
  <c r="J2286" i="5" s="1"/>
  <c r="H2285" i="5"/>
  <c r="H2284" i="5"/>
  <c r="R2284" i="5" s="1"/>
  <c r="H2283" i="5"/>
  <c r="H2282" i="5"/>
  <c r="I2282" i="5" s="1"/>
  <c r="J2282" i="5" s="1"/>
  <c r="H2281" i="5"/>
  <c r="H2280" i="5"/>
  <c r="I2280" i="5" s="1"/>
  <c r="J2280" i="5" s="1"/>
  <c r="H2279" i="5"/>
  <c r="I2279" i="5" s="1"/>
  <c r="J2279" i="5" s="1"/>
  <c r="H2278" i="5"/>
  <c r="H2277" i="5"/>
  <c r="I2277" i="5" s="1"/>
  <c r="J2277" i="5" s="1"/>
  <c r="H2276" i="5"/>
  <c r="H2275" i="5"/>
  <c r="R2275" i="5" s="1"/>
  <c r="H2274" i="5"/>
  <c r="I2274" i="5" s="1"/>
  <c r="J2274" i="5" s="1"/>
  <c r="H2273" i="5"/>
  <c r="H2272" i="5"/>
  <c r="H2271" i="5"/>
  <c r="I2271" i="5" s="1"/>
  <c r="J2271" i="5" s="1"/>
  <c r="H2270" i="5"/>
  <c r="I2270" i="5" s="1"/>
  <c r="J2270" i="5" s="1"/>
  <c r="H2269" i="5"/>
  <c r="H2268" i="5"/>
  <c r="H2267" i="5"/>
  <c r="H2266" i="5"/>
  <c r="H2265" i="5"/>
  <c r="H2264" i="5"/>
  <c r="H2263" i="5"/>
  <c r="I2263" i="5" s="1"/>
  <c r="J2263" i="5" s="1"/>
  <c r="H2262" i="5"/>
  <c r="H2261" i="5"/>
  <c r="I2261" i="5" s="1"/>
  <c r="J2261" i="5" s="1"/>
  <c r="H2260" i="5"/>
  <c r="I2260" i="5" s="1"/>
  <c r="J2260" i="5" s="1"/>
  <c r="H2259" i="5"/>
  <c r="I2259" i="5" s="1"/>
  <c r="J2259" i="5" s="1"/>
  <c r="H2258" i="5"/>
  <c r="H2257" i="5"/>
  <c r="I2257" i="5" s="1"/>
  <c r="J2257" i="5" s="1"/>
  <c r="H2256" i="5"/>
  <c r="H2255" i="5"/>
  <c r="H2254" i="5"/>
  <c r="H2253" i="5"/>
  <c r="H2252" i="5"/>
  <c r="I2252" i="5" s="1"/>
  <c r="J2252" i="5" s="1"/>
  <c r="R2251" i="5"/>
  <c r="H2251" i="5"/>
  <c r="I2251" i="5" s="1"/>
  <c r="J2251" i="5" s="1"/>
  <c r="H2250" i="5"/>
  <c r="H2249" i="5"/>
  <c r="I2249" i="5" s="1"/>
  <c r="J2249" i="5" s="1"/>
  <c r="R2248" i="5"/>
  <c r="H2248" i="5"/>
  <c r="I2248" i="5" s="1"/>
  <c r="J2248" i="5" s="1"/>
  <c r="H2247" i="5"/>
  <c r="H2246" i="5"/>
  <c r="I2246" i="5" s="1"/>
  <c r="J2246" i="5" s="1"/>
  <c r="H2245" i="5"/>
  <c r="I2245" i="5" s="1"/>
  <c r="J2245" i="5" s="1"/>
  <c r="H2244" i="5"/>
  <c r="I2244" i="5" s="1"/>
  <c r="J2244" i="5" s="1"/>
  <c r="H2243" i="5"/>
  <c r="I2243" i="5" s="1"/>
  <c r="J2243" i="5" s="1"/>
  <c r="H2242" i="5"/>
  <c r="I2242" i="5" s="1"/>
  <c r="J2242" i="5" s="1"/>
  <c r="H2241" i="5"/>
  <c r="I2241" i="5" s="1"/>
  <c r="J2241" i="5" s="1"/>
  <c r="H2240" i="5"/>
  <c r="H2239" i="5"/>
  <c r="H2238" i="5"/>
  <c r="H2237" i="5"/>
  <c r="H2236" i="5"/>
  <c r="R2236" i="5" s="1"/>
  <c r="H2235" i="5"/>
  <c r="I2235" i="5" s="1"/>
  <c r="J2235" i="5" s="1"/>
  <c r="H2234" i="5"/>
  <c r="I2234" i="5" s="1"/>
  <c r="J2234" i="5" s="1"/>
  <c r="R2233" i="5"/>
  <c r="H2233" i="5"/>
  <c r="I2233" i="5" s="1"/>
  <c r="J2233" i="5" s="1"/>
  <c r="H2232" i="5"/>
  <c r="H2231" i="5"/>
  <c r="I2231" i="5" s="1"/>
  <c r="J2231" i="5" s="1"/>
  <c r="H2230" i="5"/>
  <c r="H2229" i="5"/>
  <c r="R2229" i="5" s="1"/>
  <c r="H2228" i="5"/>
  <c r="I2228" i="5" s="1"/>
  <c r="J2228" i="5" s="1"/>
  <c r="H2227" i="5"/>
  <c r="I2227" i="5" s="1"/>
  <c r="J2227" i="5" s="1"/>
  <c r="H2226" i="5"/>
  <c r="I2226" i="5" s="1"/>
  <c r="J2226" i="5" s="1"/>
  <c r="H2225" i="5"/>
  <c r="H2224" i="5"/>
  <c r="R2802" i="5" s="1"/>
  <c r="H2223" i="5"/>
  <c r="R2223" i="5" s="1"/>
  <c r="H2222" i="5"/>
  <c r="H2221" i="5"/>
  <c r="H2220" i="5"/>
  <c r="I2220" i="5" s="1"/>
  <c r="J2220" i="5" s="1"/>
  <c r="H2219" i="5"/>
  <c r="I2219" i="5" s="1"/>
  <c r="J2219" i="5" s="1"/>
  <c r="H2218" i="5"/>
  <c r="H2217" i="5"/>
  <c r="I2217" i="5" s="1"/>
  <c r="J2217" i="5" s="1"/>
  <c r="H2216" i="5"/>
  <c r="I2216" i="5" s="1"/>
  <c r="J2216" i="5" s="1"/>
  <c r="H2215" i="5"/>
  <c r="R2215" i="5" s="1"/>
  <c r="H2214" i="5"/>
  <c r="I2214" i="5" s="1"/>
  <c r="J2214" i="5" s="1"/>
  <c r="H2213" i="5"/>
  <c r="I2213" i="5" s="1"/>
  <c r="J2213" i="5" s="1"/>
  <c r="H2212" i="5"/>
  <c r="R2212" i="5" s="1"/>
  <c r="H2211" i="5"/>
  <c r="H2210" i="5"/>
  <c r="I2210" i="5" s="1"/>
  <c r="J2210" i="5" s="1"/>
  <c r="H2209" i="5"/>
  <c r="H2208" i="5"/>
  <c r="I2208" i="5" s="1"/>
  <c r="J2208" i="5" s="1"/>
  <c r="H2207" i="5"/>
  <c r="I2207" i="5" s="1"/>
  <c r="J2207" i="5" s="1"/>
  <c r="H2206" i="5"/>
  <c r="H2205" i="5"/>
  <c r="I2205" i="5" s="1"/>
  <c r="J2205" i="5" s="1"/>
  <c r="H2204" i="5"/>
  <c r="H2203" i="5"/>
  <c r="H2202" i="5"/>
  <c r="H2201" i="5"/>
  <c r="R3675" i="5" s="1"/>
  <c r="H2200" i="5"/>
  <c r="R3579" i="5" s="1"/>
  <c r="H2199" i="5"/>
  <c r="I2199" i="5" s="1"/>
  <c r="J2199" i="5" s="1"/>
  <c r="H2198" i="5"/>
  <c r="H2197" i="5"/>
  <c r="I2197" i="5" s="1"/>
  <c r="J2197" i="5" s="1"/>
  <c r="H2196" i="5"/>
  <c r="H2195" i="5"/>
  <c r="H2194" i="5"/>
  <c r="H2193" i="5"/>
  <c r="H2192" i="5"/>
  <c r="R2769" i="5" s="1"/>
  <c r="H2191" i="5"/>
  <c r="I2191" i="5" s="1"/>
  <c r="J2191" i="5" s="1"/>
  <c r="H2190" i="5"/>
  <c r="H2189" i="5"/>
  <c r="H2188" i="5"/>
  <c r="R2188" i="5" s="1"/>
  <c r="H2187" i="5"/>
  <c r="H2186" i="5"/>
  <c r="I2186" i="5" s="1"/>
  <c r="J2186" i="5" s="1"/>
  <c r="H2185" i="5"/>
  <c r="R2185" i="5" s="1"/>
  <c r="H2184" i="5"/>
  <c r="H2183" i="5"/>
  <c r="I2183" i="5" s="1"/>
  <c r="J2183" i="5" s="1"/>
  <c r="H2182" i="5"/>
  <c r="R2182" i="5" s="1"/>
  <c r="H2181" i="5"/>
  <c r="I2181" i="5" s="1"/>
  <c r="J2181" i="5" s="1"/>
  <c r="H2180" i="5"/>
  <c r="I2180" i="5" s="1"/>
  <c r="J2180" i="5" s="1"/>
  <c r="H2179" i="5"/>
  <c r="H2178" i="5"/>
  <c r="I2178" i="5" s="1"/>
  <c r="J2178" i="5" s="1"/>
  <c r="H2177" i="5"/>
  <c r="I2177" i="5" s="1"/>
  <c r="J2177" i="5" s="1"/>
  <c r="H2176" i="5"/>
  <c r="I2176" i="5" s="1"/>
  <c r="J2176" i="5" s="1"/>
  <c r="H2175" i="5"/>
  <c r="I2175" i="5" s="1"/>
  <c r="J2175" i="5" s="1"/>
  <c r="H2174" i="5"/>
  <c r="H2173" i="5"/>
  <c r="H2172" i="5"/>
  <c r="H2171" i="5"/>
  <c r="I2171" i="5" s="1"/>
  <c r="J2171" i="5" s="1"/>
  <c r="H2170" i="5"/>
  <c r="H2169" i="5"/>
  <c r="I2169" i="5" s="1"/>
  <c r="J2169" i="5" s="1"/>
  <c r="H2168" i="5"/>
  <c r="H2167" i="5"/>
  <c r="R2167" i="5" s="1"/>
  <c r="H2166" i="5"/>
  <c r="I2166" i="5" s="1"/>
  <c r="J2166" i="5" s="1"/>
  <c r="H2165" i="5"/>
  <c r="H2164" i="5"/>
  <c r="H2163" i="5"/>
  <c r="R3042" i="5" s="1"/>
  <c r="H2162" i="5"/>
  <c r="H2161" i="5"/>
  <c r="H2160" i="5"/>
  <c r="R2727" i="5" s="1"/>
  <c r="H2159" i="5"/>
  <c r="R2613" i="5" s="1"/>
  <c r="H2158" i="5"/>
  <c r="H2157" i="5"/>
  <c r="I2157" i="5" s="1"/>
  <c r="J2157" i="5" s="1"/>
  <c r="H2156" i="5"/>
  <c r="I2156" i="5" s="1"/>
  <c r="J2156" i="5" s="1"/>
  <c r="H2155" i="5"/>
  <c r="I2155" i="5" s="1"/>
  <c r="J2155" i="5" s="1"/>
  <c r="H2154" i="5"/>
  <c r="I2154" i="5" s="1"/>
  <c r="J2154" i="5" s="1"/>
  <c r="H2153" i="5"/>
  <c r="I2153" i="5" s="1"/>
  <c r="J2153" i="5" s="1"/>
  <c r="H2152" i="5"/>
  <c r="I2152" i="5" s="1"/>
  <c r="J2152" i="5" s="1"/>
  <c r="H2151" i="5"/>
  <c r="H2150" i="5"/>
  <c r="H2149" i="5"/>
  <c r="H2148" i="5"/>
  <c r="I2148" i="5" s="1"/>
  <c r="J2148" i="5" s="1"/>
  <c r="H2147" i="5"/>
  <c r="I2147" i="5" s="1"/>
  <c r="J2147" i="5" s="1"/>
  <c r="H2146" i="5"/>
  <c r="R2146" i="5" s="1"/>
  <c r="H2145" i="5"/>
  <c r="I2145" i="5" s="1"/>
  <c r="J2145" i="5" s="1"/>
  <c r="H2144" i="5"/>
  <c r="I2144" i="5" s="1"/>
  <c r="J2144" i="5" s="1"/>
  <c r="H2143" i="5"/>
  <c r="H2142" i="5"/>
  <c r="H2141" i="5"/>
  <c r="I2141" i="5" s="1"/>
  <c r="J2141" i="5" s="1"/>
  <c r="H2140" i="5"/>
  <c r="H2139" i="5"/>
  <c r="R2139" i="5" s="1"/>
  <c r="H2138" i="5"/>
  <c r="H2137" i="5"/>
  <c r="H2136" i="5"/>
  <c r="H2135" i="5"/>
  <c r="H2134" i="5"/>
  <c r="I2134" i="5" s="1"/>
  <c r="J2134" i="5" s="1"/>
  <c r="H2133" i="5"/>
  <c r="R3156" i="5" s="1"/>
  <c r="H2132" i="5"/>
  <c r="I2132" i="5" s="1"/>
  <c r="J2132" i="5" s="1"/>
  <c r="H2131" i="5"/>
  <c r="H2130" i="5"/>
  <c r="R2865" i="5" s="1"/>
  <c r="H2129" i="5"/>
  <c r="H2128" i="5"/>
  <c r="R2637" i="5" s="1"/>
  <c r="H2127" i="5"/>
  <c r="R2541" i="5" s="1"/>
  <c r="H2126" i="5"/>
  <c r="R2439" i="5" s="1"/>
  <c r="H2125" i="5"/>
  <c r="H2124" i="5"/>
  <c r="I2124" i="5" s="1"/>
  <c r="J2124" i="5" s="1"/>
  <c r="H2123" i="5"/>
  <c r="I2123" i="5" s="1"/>
  <c r="J2123" i="5" s="1"/>
  <c r="H2122" i="5"/>
  <c r="I2122" i="5" s="1"/>
  <c r="J2122" i="5" s="1"/>
  <c r="H2121" i="5"/>
  <c r="H2120" i="5"/>
  <c r="I2120" i="5" s="1"/>
  <c r="J2120" i="5" s="1"/>
  <c r="H2119" i="5"/>
  <c r="H2118" i="5"/>
  <c r="I2118" i="5" s="1"/>
  <c r="J2118" i="5" s="1"/>
  <c r="H2117" i="5"/>
  <c r="H2116" i="5"/>
  <c r="I2116" i="5" s="1"/>
  <c r="J2116" i="5" s="1"/>
  <c r="H2115" i="5"/>
  <c r="I2115" i="5" s="1"/>
  <c r="J2115" i="5" s="1"/>
  <c r="H2114" i="5"/>
  <c r="H2113" i="5"/>
  <c r="I2113" i="5" s="1"/>
  <c r="J2113" i="5" s="1"/>
  <c r="H2112" i="5"/>
  <c r="H2111" i="5"/>
  <c r="I2111" i="5" s="1"/>
  <c r="J2111" i="5" s="1"/>
  <c r="H2110" i="5"/>
  <c r="R2110" i="5" s="1"/>
  <c r="H2109" i="5"/>
  <c r="I2109" i="5" s="1"/>
  <c r="J2109" i="5" s="1"/>
  <c r="H2108" i="5"/>
  <c r="I2108" i="5" s="1"/>
  <c r="J2108" i="5" s="1"/>
  <c r="O2107" i="5"/>
  <c r="H2107" i="5"/>
  <c r="R2107" i="5" s="1"/>
  <c r="H2106" i="5"/>
  <c r="H2105" i="5"/>
  <c r="I2105" i="5" s="1"/>
  <c r="J2105" i="5" s="1"/>
  <c r="H2104" i="5"/>
  <c r="R2104" i="5" s="1"/>
  <c r="H2103" i="5"/>
  <c r="H2102" i="5"/>
  <c r="H2101" i="5"/>
  <c r="H2100" i="5"/>
  <c r="H2099" i="5"/>
  <c r="H2098" i="5"/>
  <c r="H2097" i="5"/>
  <c r="R2664" i="5" s="1"/>
  <c r="H2096" i="5"/>
  <c r="R2565" i="5" s="1"/>
  <c r="H2095" i="5"/>
  <c r="H2094" i="5"/>
  <c r="I2094" i="5" s="1"/>
  <c r="J2094" i="5" s="1"/>
  <c r="H2093" i="5"/>
  <c r="I2093" i="5" s="1"/>
  <c r="J2093" i="5" s="1"/>
  <c r="H2092" i="5"/>
  <c r="O2091" i="5"/>
  <c r="H2091" i="5"/>
  <c r="R2091" i="5" s="1"/>
  <c r="H2090" i="5"/>
  <c r="I2090" i="5" s="1"/>
  <c r="J2090" i="5" s="1"/>
  <c r="H2089" i="5"/>
  <c r="R2089" i="5" s="1"/>
  <c r="H2088" i="5"/>
  <c r="I2088" i="5" s="1"/>
  <c r="J2088" i="5" s="1"/>
  <c r="H2087" i="5"/>
  <c r="I2087" i="5" s="1"/>
  <c r="J2087" i="5" s="1"/>
  <c r="H2086" i="5"/>
  <c r="H2085" i="5"/>
  <c r="H2084" i="5"/>
  <c r="I2084" i="5" s="1"/>
  <c r="J2084" i="5" s="1"/>
  <c r="H2083" i="5"/>
  <c r="I2083" i="5" s="1"/>
  <c r="J2083" i="5" s="1"/>
  <c r="O2082" i="5"/>
  <c r="H2082" i="5"/>
  <c r="H2081" i="5"/>
  <c r="I2081" i="5" s="1"/>
  <c r="J2081" i="5" s="1"/>
  <c r="H2080" i="5"/>
  <c r="R2080" i="5" s="1"/>
  <c r="H2079" i="5"/>
  <c r="H2078" i="5"/>
  <c r="H2077" i="5"/>
  <c r="I2077" i="5" s="1"/>
  <c r="J2077" i="5" s="1"/>
  <c r="H2076" i="5"/>
  <c r="H2075" i="5"/>
  <c r="I2075" i="5" s="1"/>
  <c r="J2075" i="5" s="1"/>
  <c r="H2074" i="5"/>
  <c r="H2073" i="5"/>
  <c r="H2072" i="5"/>
  <c r="L2071" i="5"/>
  <c r="H2071" i="5"/>
  <c r="R2071" i="5" s="1"/>
  <c r="H2070" i="5"/>
  <c r="H2069" i="5"/>
  <c r="I2069" i="5" s="1"/>
  <c r="J2069" i="5" s="1"/>
  <c r="H2068" i="5"/>
  <c r="R2068" i="5" s="1"/>
  <c r="H2067" i="5"/>
  <c r="I2067" i="5" s="1"/>
  <c r="J2067" i="5" s="1"/>
  <c r="H2066" i="5"/>
  <c r="I2066" i="5" s="1"/>
  <c r="J2066" i="5" s="1"/>
  <c r="H2065" i="5"/>
  <c r="H2064" i="5"/>
  <c r="I2064" i="5" s="1"/>
  <c r="J2064" i="5" s="1"/>
  <c r="H2063" i="5"/>
  <c r="I2063" i="5" s="1"/>
  <c r="J2063" i="5" s="1"/>
  <c r="H2062" i="5"/>
  <c r="H2061" i="5"/>
  <c r="O2060" i="5"/>
  <c r="H2060" i="5"/>
  <c r="H2059" i="5"/>
  <c r="I2059" i="5" s="1"/>
  <c r="J2059" i="5" s="1"/>
  <c r="H2058" i="5"/>
  <c r="I2058" i="5" s="1"/>
  <c r="J2058" i="5" s="1"/>
  <c r="H2057" i="5"/>
  <c r="H2056" i="5"/>
  <c r="I2056" i="5" s="1"/>
  <c r="J2056" i="5" s="1"/>
  <c r="H2055" i="5"/>
  <c r="I2055" i="5" s="1"/>
  <c r="J2055" i="5" s="1"/>
  <c r="H2054" i="5"/>
  <c r="I2054" i="5" s="1"/>
  <c r="J2054" i="5" s="1"/>
  <c r="H2053" i="5"/>
  <c r="H2052" i="5"/>
  <c r="I2052" i="5" s="1"/>
  <c r="J2052" i="5" s="1"/>
  <c r="O2051" i="5"/>
  <c r="H2051" i="5"/>
  <c r="I2051" i="5" s="1"/>
  <c r="J2051" i="5" s="1"/>
  <c r="H2050" i="5"/>
  <c r="R2050" i="5" s="1"/>
  <c r="H2049" i="5"/>
  <c r="I2049" i="5" s="1"/>
  <c r="J2049" i="5" s="1"/>
  <c r="O2048" i="5"/>
  <c r="H2048" i="5"/>
  <c r="I2048" i="5" s="1"/>
  <c r="J2048" i="5" s="1"/>
  <c r="H2047" i="5"/>
  <c r="R2047" i="5" s="1"/>
  <c r="H2046" i="5"/>
  <c r="I2046" i="5" s="1"/>
  <c r="J2046" i="5" s="1"/>
  <c r="H2045" i="5"/>
  <c r="I2045" i="5" s="1"/>
  <c r="J2045" i="5" s="1"/>
  <c r="H2044" i="5"/>
  <c r="H2043" i="5"/>
  <c r="R2043" i="5" s="1"/>
  <c r="H2042" i="5"/>
  <c r="I2042" i="5" s="1"/>
  <c r="J2042" i="5" s="1"/>
  <c r="H2041" i="5"/>
  <c r="I2041" i="5" s="1"/>
  <c r="J2041" i="5" s="1"/>
  <c r="H2040" i="5"/>
  <c r="I2040" i="5" s="1"/>
  <c r="J2040" i="5" s="1"/>
  <c r="H2039" i="5"/>
  <c r="O2038" i="5"/>
  <c r="H2038" i="5"/>
  <c r="I2038" i="5" s="1"/>
  <c r="J2038" i="5" s="1"/>
  <c r="H2037" i="5"/>
  <c r="I2037" i="5" s="1"/>
  <c r="J2037" i="5" s="1"/>
  <c r="I2036" i="5"/>
  <c r="J2036" i="5" s="1"/>
  <c r="H2036" i="5"/>
  <c r="H2035" i="5"/>
  <c r="I2035" i="5" s="1"/>
  <c r="J2035" i="5" s="1"/>
  <c r="H2034" i="5"/>
  <c r="H2033" i="5"/>
  <c r="I2033" i="5" s="1"/>
  <c r="J2033" i="5" s="1"/>
  <c r="H2032" i="5"/>
  <c r="R2032" i="5" s="1"/>
  <c r="H2031" i="5"/>
  <c r="I2031" i="5" s="1"/>
  <c r="J2031" i="5" s="1"/>
  <c r="H2030" i="5"/>
  <c r="I2030" i="5" s="1"/>
  <c r="J2030" i="5" s="1"/>
  <c r="R2029" i="5"/>
  <c r="H2029" i="5"/>
  <c r="I2029" i="5" s="1"/>
  <c r="J2029" i="5" s="1"/>
  <c r="O2028" i="5"/>
  <c r="H2028" i="5"/>
  <c r="H2027" i="5"/>
  <c r="I2027" i="5" s="1"/>
  <c r="J2027" i="5" s="1"/>
  <c r="H2026" i="5"/>
  <c r="H2025" i="5"/>
  <c r="R2025" i="5" s="1"/>
  <c r="H2024" i="5"/>
  <c r="I2024" i="5" s="1"/>
  <c r="J2024" i="5" s="1"/>
  <c r="R2023" i="5"/>
  <c r="H2023" i="5"/>
  <c r="I2023" i="5" s="1"/>
  <c r="J2023" i="5" s="1"/>
  <c r="H2022" i="5"/>
  <c r="R2022" i="5" s="1"/>
  <c r="H2021" i="5"/>
  <c r="I2021" i="5" s="1"/>
  <c r="J2021" i="5" s="1"/>
  <c r="H2020" i="5"/>
  <c r="I2020" i="5" s="1"/>
  <c r="J2020" i="5" s="1"/>
  <c r="H2019" i="5"/>
  <c r="I2019" i="5" s="1"/>
  <c r="J2019" i="5" s="1"/>
  <c r="H2018" i="5"/>
  <c r="I2018" i="5" s="1"/>
  <c r="J2018" i="5" s="1"/>
  <c r="H2017" i="5"/>
  <c r="R2017" i="5" s="1"/>
  <c r="O2016" i="5"/>
  <c r="H2016" i="5"/>
  <c r="I2016" i="5" s="1"/>
  <c r="J2016" i="5" s="1"/>
  <c r="H2015" i="5"/>
  <c r="I2015" i="5" s="1"/>
  <c r="J2015" i="5" s="1"/>
  <c r="H2014" i="5"/>
  <c r="R2014" i="5" s="1"/>
  <c r="H2013" i="5"/>
  <c r="I2013" i="5" s="1"/>
  <c r="J2013" i="5" s="1"/>
  <c r="H2012" i="5"/>
  <c r="I2012" i="5" s="1"/>
  <c r="J2012" i="5" s="1"/>
  <c r="H2011" i="5"/>
  <c r="H2010" i="5"/>
  <c r="R2010" i="5" s="1"/>
  <c r="H2009" i="5"/>
  <c r="I2009" i="5" s="1"/>
  <c r="J2009" i="5" s="1"/>
  <c r="H2008" i="5"/>
  <c r="R2008" i="5" s="1"/>
  <c r="H2007" i="5"/>
  <c r="I2007" i="5" s="1"/>
  <c r="J2007" i="5" s="1"/>
  <c r="L2006" i="5"/>
  <c r="O2006" i="5" s="1"/>
  <c r="H2006" i="5"/>
  <c r="I2006" i="5" s="1"/>
  <c r="J2006" i="5" s="1"/>
  <c r="O2005" i="5"/>
  <c r="H2005" i="5"/>
  <c r="O2004" i="5"/>
  <c r="H2004" i="5"/>
  <c r="I2004" i="5" s="1"/>
  <c r="J2004" i="5" s="1"/>
  <c r="H2003" i="5"/>
  <c r="I2003" i="5" s="1"/>
  <c r="J2003" i="5" s="1"/>
  <c r="H2002" i="5"/>
  <c r="H2001" i="5"/>
  <c r="H2000" i="5"/>
  <c r="H1999" i="5"/>
  <c r="I1999" i="5" s="1"/>
  <c r="J1999" i="5" s="1"/>
  <c r="P1998" i="5"/>
  <c r="O1998" i="5"/>
  <c r="H1998" i="5"/>
  <c r="R3684" i="5" s="1"/>
  <c r="H1997" i="5"/>
  <c r="H1996" i="5"/>
  <c r="I1996" i="5" s="1"/>
  <c r="J1996" i="5" s="1"/>
  <c r="H1995" i="5"/>
  <c r="I1995" i="5" s="1"/>
  <c r="J1995" i="5" s="1"/>
  <c r="H1994" i="5"/>
  <c r="H1993" i="5"/>
  <c r="R1993" i="5" s="1"/>
  <c r="H1992" i="5"/>
  <c r="I1992" i="5" s="1"/>
  <c r="J1992" i="5" s="1"/>
  <c r="H1991" i="5"/>
  <c r="H1990" i="5"/>
  <c r="H1989" i="5"/>
  <c r="R2706" i="5" s="1"/>
  <c r="I1988" i="5"/>
  <c r="J1988" i="5" s="1"/>
  <c r="H1988" i="5"/>
  <c r="R2562" i="5" s="1"/>
  <c r="H1987" i="5"/>
  <c r="R2430" i="5" s="1"/>
  <c r="H1986" i="5"/>
  <c r="I1986" i="5" s="1"/>
  <c r="J1986" i="5" s="1"/>
  <c r="H1985" i="5"/>
  <c r="I1985" i="5" s="1"/>
  <c r="J1985" i="5" s="1"/>
  <c r="O1984" i="5"/>
  <c r="H1984" i="5"/>
  <c r="H1983" i="5"/>
  <c r="H1982" i="5"/>
  <c r="I1982" i="5" s="1"/>
  <c r="J1982" i="5" s="1"/>
  <c r="H1981" i="5"/>
  <c r="H1980" i="5"/>
  <c r="R1980" i="5" s="1"/>
  <c r="H1979" i="5"/>
  <c r="H1978" i="5"/>
  <c r="I1978" i="5" s="1"/>
  <c r="J1978" i="5" s="1"/>
  <c r="H1977" i="5"/>
  <c r="H1976" i="5"/>
  <c r="H1975" i="5"/>
  <c r="I1975" i="5" s="1"/>
  <c r="J1975" i="5" s="1"/>
  <c r="H1974" i="5"/>
  <c r="H1973" i="5"/>
  <c r="I1973" i="5" s="1"/>
  <c r="J1973" i="5" s="1"/>
  <c r="H1972" i="5"/>
  <c r="H1971" i="5"/>
  <c r="I1971" i="5" s="1"/>
  <c r="J1971" i="5" s="1"/>
  <c r="H1970" i="5"/>
  <c r="H1969" i="5"/>
  <c r="H1968" i="5"/>
  <c r="H1967" i="5"/>
  <c r="H1966" i="5"/>
  <c r="H1965" i="5"/>
  <c r="R1965" i="5" s="1"/>
  <c r="H1964" i="5"/>
  <c r="H1963" i="5"/>
  <c r="I1963" i="5" s="1"/>
  <c r="J1963" i="5" s="1"/>
  <c r="H1962" i="5"/>
  <c r="I1962" i="5" s="1"/>
  <c r="J1962" i="5" s="1"/>
  <c r="H1961" i="5"/>
  <c r="I1961" i="5" s="1"/>
  <c r="J1961" i="5" s="1"/>
  <c r="H1960" i="5"/>
  <c r="R1960" i="5" s="1"/>
  <c r="H1959" i="5"/>
  <c r="H1958" i="5"/>
  <c r="H1957" i="5"/>
  <c r="I1957" i="5" s="1"/>
  <c r="J1957" i="5" s="1"/>
  <c r="H1956" i="5"/>
  <c r="H1955" i="5"/>
  <c r="H1954" i="5"/>
  <c r="I1954" i="5" s="1"/>
  <c r="J1954" i="5" s="1"/>
  <c r="H1953" i="5"/>
  <c r="H1952" i="5"/>
  <c r="I1952" i="5" s="1"/>
  <c r="J1952" i="5" s="1"/>
  <c r="H1951" i="5"/>
  <c r="H1950" i="5"/>
  <c r="H1949" i="5"/>
  <c r="H1948" i="5"/>
  <c r="H1947" i="5"/>
  <c r="I1947" i="5" s="1"/>
  <c r="J1947" i="5" s="1"/>
  <c r="H1946" i="5"/>
  <c r="I1946" i="5" s="1"/>
  <c r="J1946" i="5" s="1"/>
  <c r="H1945" i="5"/>
  <c r="H1944" i="5"/>
  <c r="I1944" i="5" s="1"/>
  <c r="J1944" i="5" s="1"/>
  <c r="H1943" i="5"/>
  <c r="H1942" i="5"/>
  <c r="H1941" i="5"/>
  <c r="I1941" i="5" s="1"/>
  <c r="J1941" i="5" s="1"/>
  <c r="H1940" i="5"/>
  <c r="I1940" i="5" s="1"/>
  <c r="J1940" i="5" s="1"/>
  <c r="H1939" i="5"/>
  <c r="H1938" i="5"/>
  <c r="H1937" i="5"/>
  <c r="I1937" i="5" s="1"/>
  <c r="J1937" i="5" s="1"/>
  <c r="L1936" i="5"/>
  <c r="H1936" i="5"/>
  <c r="H1935" i="5"/>
  <c r="I1935" i="5" s="1"/>
  <c r="J1935" i="5" s="1"/>
  <c r="H1934" i="5"/>
  <c r="I1934" i="5" s="1"/>
  <c r="J1934" i="5" s="1"/>
  <c r="H1933" i="5"/>
  <c r="R1933" i="5" s="1"/>
  <c r="H1932" i="5"/>
  <c r="R1932" i="5" s="1"/>
  <c r="H1931" i="5"/>
  <c r="H1930" i="5"/>
  <c r="H1929" i="5"/>
  <c r="H1928" i="5"/>
  <c r="H1927" i="5"/>
  <c r="H1926" i="5"/>
  <c r="R1926" i="5" s="1"/>
  <c r="H1925" i="5"/>
  <c r="H1924" i="5"/>
  <c r="R1924" i="5" s="1"/>
  <c r="H1923" i="5"/>
  <c r="H1922" i="5"/>
  <c r="H1921" i="5"/>
  <c r="I1921" i="5" s="1"/>
  <c r="J1921" i="5" s="1"/>
  <c r="H1920" i="5"/>
  <c r="H1919" i="5"/>
  <c r="H1918" i="5"/>
  <c r="H1917" i="5"/>
  <c r="I1917" i="5" s="1"/>
  <c r="J1917" i="5" s="1"/>
  <c r="H1916" i="5"/>
  <c r="H1915" i="5"/>
  <c r="R1915" i="5" s="1"/>
  <c r="H1914" i="5"/>
  <c r="I1914" i="5" s="1"/>
  <c r="J1914" i="5" s="1"/>
  <c r="H1913" i="5"/>
  <c r="I1913" i="5" s="1"/>
  <c r="J1913" i="5" s="1"/>
  <c r="H1912" i="5"/>
  <c r="R1912" i="5" s="1"/>
  <c r="H1911" i="5"/>
  <c r="H1910" i="5"/>
  <c r="I1910" i="5" s="1"/>
  <c r="J1910" i="5" s="1"/>
  <c r="H1909" i="5"/>
  <c r="H1908" i="5"/>
  <c r="R1908" i="5" s="1"/>
  <c r="H1907" i="5"/>
  <c r="I1907" i="5" s="1"/>
  <c r="J1907" i="5" s="1"/>
  <c r="H1906" i="5"/>
  <c r="I1906" i="5" s="1"/>
  <c r="J1906" i="5" s="1"/>
  <c r="H1905" i="5"/>
  <c r="R1905" i="5" s="1"/>
  <c r="H1904" i="5"/>
  <c r="I1904" i="5" s="1"/>
  <c r="J1904" i="5" s="1"/>
  <c r="H1903" i="5"/>
  <c r="H1902" i="5"/>
  <c r="H1901" i="5"/>
  <c r="I1901" i="5" s="1"/>
  <c r="J1901" i="5" s="1"/>
  <c r="H1900" i="5"/>
  <c r="H1899" i="5"/>
  <c r="H1898" i="5"/>
  <c r="R3216" i="5" s="1"/>
  <c r="H1897" i="5"/>
  <c r="H1896" i="5"/>
  <c r="H1895" i="5"/>
  <c r="I1895" i="5" s="1"/>
  <c r="J1895" i="5" s="1"/>
  <c r="H1894" i="5"/>
  <c r="H1893" i="5"/>
  <c r="R2697" i="5" s="1"/>
  <c r="H1892" i="5"/>
  <c r="H1891" i="5"/>
  <c r="I1891" i="5" s="1"/>
  <c r="J1891" i="5" s="1"/>
  <c r="H1890" i="5"/>
  <c r="I1890" i="5" s="1"/>
  <c r="J1890" i="5" s="1"/>
  <c r="H1889" i="5"/>
  <c r="R2220" i="5" s="1"/>
  <c r="H1888" i="5"/>
  <c r="R1888" i="5" s="1"/>
  <c r="H1887" i="5"/>
  <c r="I1887" i="5" s="1"/>
  <c r="J1887" i="5" s="1"/>
  <c r="H1886" i="5"/>
  <c r="I1886" i="5" s="1"/>
  <c r="J1886" i="5" s="1"/>
  <c r="H1885" i="5"/>
  <c r="R1885" i="5" s="1"/>
  <c r="H1884" i="5"/>
  <c r="R1884" i="5" s="1"/>
  <c r="H1883" i="5"/>
  <c r="I1883" i="5" s="1"/>
  <c r="J1883" i="5" s="1"/>
  <c r="H1882" i="5"/>
  <c r="I1882" i="5" s="1"/>
  <c r="J1882" i="5" s="1"/>
  <c r="H1881" i="5"/>
  <c r="R1881" i="5" s="1"/>
  <c r="H1880" i="5"/>
  <c r="H1879" i="5"/>
  <c r="H1878" i="5"/>
  <c r="H1877" i="5"/>
  <c r="H1876" i="5"/>
  <c r="H1875" i="5"/>
  <c r="I1875" i="5" s="1"/>
  <c r="J1875" i="5" s="1"/>
  <c r="H1874" i="5"/>
  <c r="I1874" i="5" s="1"/>
  <c r="J1874" i="5" s="1"/>
  <c r="H1873" i="5"/>
  <c r="R1873" i="5" s="1"/>
  <c r="H1872" i="5"/>
  <c r="I1872" i="5" s="1"/>
  <c r="J1872" i="5" s="1"/>
  <c r="H1871" i="5"/>
  <c r="H1870" i="5"/>
  <c r="H1869" i="5"/>
  <c r="H1868" i="5"/>
  <c r="H1867" i="5"/>
  <c r="R3267" i="5" s="1"/>
  <c r="H1866" i="5"/>
  <c r="I1866" i="5" s="1"/>
  <c r="J1866" i="5" s="1"/>
  <c r="H1865" i="5"/>
  <c r="H1864" i="5"/>
  <c r="H1863" i="5"/>
  <c r="I1863" i="5" s="1"/>
  <c r="J1863" i="5" s="1"/>
  <c r="H1862" i="5"/>
  <c r="H1861" i="5"/>
  <c r="R2655" i="5" s="1"/>
  <c r="H1860" i="5"/>
  <c r="H1859" i="5"/>
  <c r="H1858" i="5"/>
  <c r="R1858" i="5" s="1"/>
  <c r="H1857" i="5"/>
  <c r="R1857" i="5" s="1"/>
  <c r="H1856" i="5"/>
  <c r="I1856" i="5" s="1"/>
  <c r="J1856" i="5" s="1"/>
  <c r="H1855" i="5"/>
  <c r="H1854" i="5"/>
  <c r="H1853" i="5"/>
  <c r="I1853" i="5" s="1"/>
  <c r="J1853" i="5" s="1"/>
  <c r="R1852" i="5"/>
  <c r="H1852" i="5"/>
  <c r="I1852" i="5" s="1"/>
  <c r="J1852" i="5" s="1"/>
  <c r="H1851" i="5"/>
  <c r="H1850" i="5"/>
  <c r="H1849" i="5"/>
  <c r="H1848" i="5"/>
  <c r="H1847" i="5"/>
  <c r="H1846" i="5"/>
  <c r="H1845" i="5"/>
  <c r="H1844" i="5"/>
  <c r="I1844" i="5" s="1"/>
  <c r="J1844" i="5" s="1"/>
  <c r="H1843" i="5"/>
  <c r="H1842" i="5"/>
  <c r="H1841" i="5"/>
  <c r="I1841" i="5" s="1"/>
  <c r="J1841" i="5" s="1"/>
  <c r="H1840" i="5"/>
  <c r="R1840" i="5" s="1"/>
  <c r="H1839" i="5"/>
  <c r="I1839" i="5" s="1"/>
  <c r="J1839" i="5" s="1"/>
  <c r="H1838" i="5"/>
  <c r="I1838" i="5" s="1"/>
  <c r="J1838" i="5" s="1"/>
  <c r="H1837" i="5"/>
  <c r="R3372" i="5" s="1"/>
  <c r="H1836" i="5"/>
  <c r="I1836" i="5" s="1"/>
  <c r="J1836" i="5" s="1"/>
  <c r="H1835" i="5"/>
  <c r="R3192" i="5" s="1"/>
  <c r="H1834" i="5"/>
  <c r="R3108" i="5" s="1"/>
  <c r="H1833" i="5"/>
  <c r="H1832" i="5"/>
  <c r="H1831" i="5"/>
  <c r="H1830" i="5"/>
  <c r="H1829" i="5"/>
  <c r="R2622" i="5" s="1"/>
  <c r="H1828" i="5"/>
  <c r="H1827" i="5"/>
  <c r="H1826" i="5"/>
  <c r="R2298" i="5" s="1"/>
  <c r="H1825" i="5"/>
  <c r="H1824" i="5"/>
  <c r="R1824" i="5" s="1"/>
  <c r="H1823" i="5"/>
  <c r="H1822" i="5"/>
  <c r="H1821" i="5"/>
  <c r="H1820" i="5"/>
  <c r="I1820" i="5" s="1"/>
  <c r="J1820" i="5" s="1"/>
  <c r="H1819" i="5"/>
  <c r="H1818" i="5"/>
  <c r="I1818" i="5" s="1"/>
  <c r="J1818" i="5" s="1"/>
  <c r="H1817" i="5"/>
  <c r="I1817" i="5" s="1"/>
  <c r="J1817" i="5" s="1"/>
  <c r="L1816" i="5"/>
  <c r="H1816" i="5"/>
  <c r="R1816" i="5" s="1"/>
  <c r="H1815" i="5"/>
  <c r="I1815" i="5" s="1"/>
  <c r="J1815" i="5" s="1"/>
  <c r="H1814" i="5"/>
  <c r="I1814" i="5" s="1"/>
  <c r="J1814" i="5" s="1"/>
  <c r="H1813" i="5"/>
  <c r="H1812" i="5"/>
  <c r="R1812" i="5" s="1"/>
  <c r="H1811" i="5"/>
  <c r="I1811" i="5" s="1"/>
  <c r="J1811" i="5" s="1"/>
  <c r="H1810" i="5"/>
  <c r="I1810" i="5" s="1"/>
  <c r="J1810" i="5" s="1"/>
  <c r="H1809" i="5"/>
  <c r="H1808" i="5"/>
  <c r="H1807" i="5"/>
  <c r="H1806" i="5"/>
  <c r="H1805" i="5"/>
  <c r="I1805" i="5" s="1"/>
  <c r="J1805" i="5" s="1"/>
  <c r="H1804" i="5"/>
  <c r="H1803" i="5"/>
  <c r="I1803" i="5" s="1"/>
  <c r="J1803" i="5" s="1"/>
  <c r="H1802" i="5"/>
  <c r="H1801" i="5"/>
  <c r="H1800" i="5"/>
  <c r="I1800" i="5" s="1"/>
  <c r="J1800" i="5" s="1"/>
  <c r="H1799" i="5"/>
  <c r="H1798" i="5"/>
  <c r="H1797" i="5"/>
  <c r="H1796" i="5"/>
  <c r="I1796" i="5" s="1"/>
  <c r="J1796" i="5" s="1"/>
  <c r="H1795" i="5"/>
  <c r="H1794" i="5"/>
  <c r="H1793" i="5"/>
  <c r="I1793" i="5" s="1"/>
  <c r="J1793" i="5" s="1"/>
  <c r="H1792" i="5"/>
  <c r="R1792" i="5" s="1"/>
  <c r="H1791" i="5"/>
  <c r="H1790" i="5"/>
  <c r="I1790" i="5" s="1"/>
  <c r="J1790" i="5" s="1"/>
  <c r="H1789" i="5"/>
  <c r="H1788" i="5"/>
  <c r="H1787" i="5"/>
  <c r="I1787" i="5" s="1"/>
  <c r="J1787" i="5" s="1"/>
  <c r="H1786" i="5"/>
  <c r="I1786" i="5" s="1"/>
  <c r="J1786" i="5" s="1"/>
  <c r="H1785" i="5"/>
  <c r="R1785" i="5" s="1"/>
  <c r="H1784" i="5"/>
  <c r="H1783" i="5"/>
  <c r="I1783" i="5" s="1"/>
  <c r="J1783" i="5" s="1"/>
  <c r="H1782" i="5"/>
  <c r="H1781" i="5"/>
  <c r="H1780" i="5"/>
  <c r="H1779" i="5"/>
  <c r="I1779" i="5" s="1"/>
  <c r="J1779" i="5" s="1"/>
  <c r="H1778" i="5"/>
  <c r="H1777" i="5"/>
  <c r="R1777" i="5" s="1"/>
  <c r="H1776" i="5"/>
  <c r="H1775" i="5"/>
  <c r="I1775" i="5" s="1"/>
  <c r="J1775" i="5" s="1"/>
  <c r="H1774" i="5"/>
  <c r="R1774" i="5" s="1"/>
  <c r="H1773" i="5"/>
  <c r="H1772" i="5"/>
  <c r="H1771" i="5"/>
  <c r="H1770" i="5"/>
  <c r="H1769" i="5"/>
  <c r="H1768" i="5"/>
  <c r="R2772" i="5" s="1"/>
  <c r="H1767" i="5"/>
  <c r="R1767" i="5" s="1"/>
  <c r="H1766" i="5"/>
  <c r="H1765" i="5"/>
  <c r="H1764" i="5"/>
  <c r="R1764" i="5" s="1"/>
  <c r="H1763" i="5"/>
  <c r="I1763" i="5" s="1"/>
  <c r="J1763" i="5" s="1"/>
  <c r="H1762" i="5"/>
  <c r="L1761" i="5"/>
  <c r="H1761" i="5"/>
  <c r="H1760" i="5"/>
  <c r="H1759" i="5"/>
  <c r="H1758" i="5"/>
  <c r="R1758" i="5" s="1"/>
  <c r="H1757" i="5"/>
  <c r="H1756" i="5"/>
  <c r="I1756" i="5" s="1"/>
  <c r="J1756" i="5" s="1"/>
  <c r="H1755" i="5"/>
  <c r="I1755" i="5" s="1"/>
  <c r="J1755" i="5" s="1"/>
  <c r="I1754" i="5"/>
  <c r="J1754" i="5" s="1"/>
  <c r="H1754" i="5"/>
  <c r="H1753" i="5"/>
  <c r="H1752" i="5"/>
  <c r="L1751" i="5"/>
  <c r="L3245" i="5" s="1"/>
  <c r="H1751" i="5"/>
  <c r="I1751" i="5" s="1"/>
  <c r="J1751" i="5" s="1"/>
  <c r="H1750" i="5"/>
  <c r="H1749" i="5"/>
  <c r="R1749" i="5" s="1"/>
  <c r="I1748" i="5"/>
  <c r="J1748" i="5" s="1"/>
  <c r="H1748" i="5"/>
  <c r="H1747" i="5"/>
  <c r="H1746" i="5"/>
  <c r="R1746" i="5" s="1"/>
  <c r="H1745" i="5"/>
  <c r="I1745" i="5" s="1"/>
  <c r="J1745" i="5" s="1"/>
  <c r="H1744" i="5"/>
  <c r="R1744" i="5" s="1"/>
  <c r="H1743" i="5"/>
  <c r="R1743" i="5" s="1"/>
  <c r="H1742" i="5"/>
  <c r="H1741" i="5"/>
  <c r="I1741" i="5" s="1"/>
  <c r="J1741" i="5" s="1"/>
  <c r="H1740" i="5"/>
  <c r="H1739" i="5"/>
  <c r="R2922" i="5" s="1"/>
  <c r="H1738" i="5"/>
  <c r="H1737" i="5"/>
  <c r="H1736" i="5"/>
  <c r="H1735" i="5"/>
  <c r="H1734" i="5"/>
  <c r="H1733" i="5"/>
  <c r="R2418" i="5" s="1"/>
  <c r="H1732" i="5"/>
  <c r="I1732" i="5" s="1"/>
  <c r="J1732" i="5" s="1"/>
  <c r="H1731" i="5"/>
  <c r="L1730" i="5"/>
  <c r="H1730" i="5"/>
  <c r="H1729" i="5"/>
  <c r="H1728" i="5"/>
  <c r="I1728" i="5" s="1"/>
  <c r="J1728" i="5" s="1"/>
  <c r="H1727" i="5"/>
  <c r="H1726" i="5"/>
  <c r="H1725" i="5"/>
  <c r="I1725" i="5" s="1"/>
  <c r="J1725" i="5" s="1"/>
  <c r="H1724" i="5"/>
  <c r="I1724" i="5" s="1"/>
  <c r="J1724" i="5" s="1"/>
  <c r="H1723" i="5"/>
  <c r="R1723" i="5" s="1"/>
  <c r="H1722" i="5"/>
  <c r="R1722" i="5" s="1"/>
  <c r="H1721" i="5"/>
  <c r="I1721" i="5" s="1"/>
  <c r="J1721" i="5" s="1"/>
  <c r="H1720" i="5"/>
  <c r="H1719" i="5"/>
  <c r="H1718" i="5"/>
  <c r="I1718" i="5" s="1"/>
  <c r="J1718" i="5" s="1"/>
  <c r="H1717" i="5"/>
  <c r="H1716" i="5"/>
  <c r="H1715" i="5"/>
  <c r="H1714" i="5"/>
  <c r="H1713" i="5"/>
  <c r="I1713" i="5" s="1"/>
  <c r="J1713" i="5" s="1"/>
  <c r="H1712" i="5"/>
  <c r="I1712" i="5" s="1"/>
  <c r="J1712" i="5" s="1"/>
  <c r="H1711" i="5"/>
  <c r="R1711" i="5" s="1"/>
  <c r="H1710" i="5"/>
  <c r="L1709" i="5"/>
  <c r="H1709" i="5"/>
  <c r="I1709" i="5" s="1"/>
  <c r="J1709" i="5" s="1"/>
  <c r="H1708" i="5"/>
  <c r="H1707" i="5"/>
  <c r="R1707" i="5" s="1"/>
  <c r="H1706" i="5"/>
  <c r="I1706" i="5" s="1"/>
  <c r="J1706" i="5" s="1"/>
  <c r="H1705" i="5"/>
  <c r="H1704" i="5"/>
  <c r="H1703" i="5"/>
  <c r="R2493" i="5" s="1"/>
  <c r="H1702" i="5"/>
  <c r="I1702" i="5" s="1"/>
  <c r="J1702" i="5" s="1"/>
  <c r="H1701" i="5"/>
  <c r="H1700" i="5"/>
  <c r="H1699" i="5"/>
  <c r="R2154" i="5" s="1"/>
  <c r="H1698" i="5"/>
  <c r="H1697" i="5"/>
  <c r="I1697" i="5" s="1"/>
  <c r="J1697" i="5" s="1"/>
  <c r="H1696" i="5"/>
  <c r="H1695" i="5"/>
  <c r="R1695" i="5" s="1"/>
  <c r="H1694" i="5"/>
  <c r="H1693" i="5"/>
  <c r="I1693" i="5" s="1"/>
  <c r="J1693" i="5" s="1"/>
  <c r="H1692" i="5"/>
  <c r="I1692" i="5" s="1"/>
  <c r="J1692" i="5" s="1"/>
  <c r="H1691" i="5"/>
  <c r="I1691" i="5" s="1"/>
  <c r="J1691" i="5" s="1"/>
  <c r="H1690" i="5"/>
  <c r="R1690" i="5" s="1"/>
  <c r="H1689" i="5"/>
  <c r="I1689" i="5" s="1"/>
  <c r="J1689" i="5" s="1"/>
  <c r="H1688" i="5"/>
  <c r="I1688" i="5" s="1"/>
  <c r="J1688" i="5" s="1"/>
  <c r="H1687" i="5"/>
  <c r="R1687" i="5" s="1"/>
  <c r="H1686" i="5"/>
  <c r="I1686" i="5" s="1"/>
  <c r="J1686" i="5" s="1"/>
  <c r="H1685" i="5"/>
  <c r="I1685" i="5" s="1"/>
  <c r="J1685" i="5" s="1"/>
  <c r="H1684" i="5"/>
  <c r="R1684" i="5" s="1"/>
  <c r="H1683" i="5"/>
  <c r="R1683" i="5" s="1"/>
  <c r="H1682" i="5"/>
  <c r="I1682" i="5" s="1"/>
  <c r="J1682" i="5" s="1"/>
  <c r="H1681" i="5"/>
  <c r="R1681" i="5" s="1"/>
  <c r="H1680" i="5"/>
  <c r="R1680" i="5" s="1"/>
  <c r="H1679" i="5"/>
  <c r="H1678" i="5"/>
  <c r="H1677" i="5"/>
  <c r="I1677" i="5" s="1"/>
  <c r="J1677" i="5" s="1"/>
  <c r="H1676" i="5"/>
  <c r="I1676" i="5" s="1"/>
  <c r="J1676" i="5" s="1"/>
  <c r="H1675" i="5"/>
  <c r="I1675" i="5" s="1"/>
  <c r="J1675" i="5" s="1"/>
  <c r="H1674" i="5"/>
  <c r="H1673" i="5"/>
  <c r="R1713" i="5" s="1"/>
  <c r="H1672" i="5"/>
  <c r="H1671" i="5"/>
  <c r="H1670" i="5"/>
  <c r="I1670" i="5" s="1"/>
  <c r="J1670" i="5" s="1"/>
  <c r="H1669" i="5"/>
  <c r="R1669" i="5" s="1"/>
  <c r="H1668" i="5"/>
  <c r="R1668" i="5" s="1"/>
  <c r="H1667" i="5"/>
  <c r="I1667" i="5" s="1"/>
  <c r="J1667" i="5" s="1"/>
  <c r="H1666" i="5"/>
  <c r="R1666" i="5" s="1"/>
  <c r="H1665" i="5"/>
  <c r="R1665" i="5" s="1"/>
  <c r="H1664" i="5"/>
  <c r="I1664" i="5" s="1"/>
  <c r="J1664" i="5" s="1"/>
  <c r="H1663" i="5"/>
  <c r="R1663" i="5" s="1"/>
  <c r="H1662" i="5"/>
  <c r="I1661" i="5"/>
  <c r="J1661" i="5" s="1"/>
  <c r="H1661" i="5"/>
  <c r="H1660" i="5"/>
  <c r="H1659" i="5"/>
  <c r="R1659" i="5" s="1"/>
  <c r="H1658" i="5"/>
  <c r="H1657" i="5"/>
  <c r="I1657" i="5" s="1"/>
  <c r="J1657" i="5" s="1"/>
  <c r="H1656" i="5"/>
  <c r="I1656" i="5" s="1"/>
  <c r="J1656" i="5" s="1"/>
  <c r="H1655" i="5"/>
  <c r="I1655" i="5" s="1"/>
  <c r="J1655" i="5" s="1"/>
  <c r="H1654" i="5"/>
  <c r="R1654" i="5" s="1"/>
  <c r="H1653" i="5"/>
  <c r="I1653" i="5" s="1"/>
  <c r="J1653" i="5" s="1"/>
  <c r="H1652" i="5"/>
  <c r="I1652" i="5" s="1"/>
  <c r="J1652" i="5" s="1"/>
  <c r="H1651" i="5"/>
  <c r="H1650" i="5"/>
  <c r="H1649" i="5"/>
  <c r="I1649" i="5" s="1"/>
  <c r="J1649" i="5" s="1"/>
  <c r="H1648" i="5"/>
  <c r="R1648" i="5" s="1"/>
  <c r="H1647" i="5"/>
  <c r="R1647" i="5" s="1"/>
  <c r="H1646" i="5"/>
  <c r="I1646" i="5" s="1"/>
  <c r="J1646" i="5" s="1"/>
  <c r="H1645" i="5"/>
  <c r="R1645" i="5" s="1"/>
  <c r="H1644" i="5"/>
  <c r="R1644" i="5" s="1"/>
  <c r="H1643" i="5"/>
  <c r="I1643" i="5" s="1"/>
  <c r="J1643" i="5" s="1"/>
  <c r="H1642" i="5"/>
  <c r="I1642" i="5" s="1"/>
  <c r="J1642" i="5" s="1"/>
  <c r="H1641" i="5"/>
  <c r="R1641" i="5" s="1"/>
  <c r="H1640" i="5"/>
  <c r="H1639" i="5"/>
  <c r="H1638" i="5"/>
  <c r="R1638" i="5" s="1"/>
  <c r="H1637" i="5"/>
  <c r="I1637" i="5" s="1"/>
  <c r="J1637" i="5" s="1"/>
  <c r="H1636" i="5"/>
  <c r="R1636" i="5" s="1"/>
  <c r="H1635" i="5"/>
  <c r="I1635" i="5" s="1"/>
  <c r="J1635" i="5" s="1"/>
  <c r="H1634" i="5"/>
  <c r="I1634" i="5" s="1"/>
  <c r="J1634" i="5" s="1"/>
  <c r="H1633" i="5"/>
  <c r="R1633" i="5" s="1"/>
  <c r="H1632" i="5"/>
  <c r="H1631" i="5"/>
  <c r="I1631" i="5" s="1"/>
  <c r="J1631" i="5" s="1"/>
  <c r="H1630" i="5"/>
  <c r="H1629" i="5"/>
  <c r="R1629" i="5" s="1"/>
  <c r="H1628" i="5"/>
  <c r="I1628" i="5" s="1"/>
  <c r="J1628" i="5" s="1"/>
  <c r="H1627" i="5"/>
  <c r="H1626" i="5"/>
  <c r="H1625" i="5"/>
  <c r="H1624" i="5"/>
  <c r="R1624" i="5" s="1"/>
  <c r="H1623" i="5"/>
  <c r="R1623" i="5" s="1"/>
  <c r="H1622" i="5"/>
  <c r="H1621" i="5"/>
  <c r="H1620" i="5"/>
  <c r="H1619" i="5"/>
  <c r="I1619" i="5" s="1"/>
  <c r="J1619" i="5" s="1"/>
  <c r="H1618" i="5"/>
  <c r="R1618" i="5" s="1"/>
  <c r="H1617" i="5"/>
  <c r="H1616" i="5"/>
  <c r="I1616" i="5" s="1"/>
  <c r="J1616" i="5" s="1"/>
  <c r="H1615" i="5"/>
  <c r="H1614" i="5"/>
  <c r="R1614" i="5" s="1"/>
  <c r="H1613" i="5"/>
  <c r="I1613" i="5" s="1"/>
  <c r="J1613" i="5" s="1"/>
  <c r="H1612" i="5"/>
  <c r="I1612" i="5" s="1"/>
  <c r="J1612" i="5" s="1"/>
  <c r="H1611" i="5"/>
  <c r="H1610" i="5"/>
  <c r="H1609" i="5"/>
  <c r="H1608" i="5"/>
  <c r="I1608" i="5" s="1"/>
  <c r="J1608" i="5" s="1"/>
  <c r="H1607" i="5"/>
  <c r="H1606" i="5"/>
  <c r="I1606" i="5" s="1"/>
  <c r="J1606" i="5" s="1"/>
  <c r="R1605" i="5"/>
  <c r="H1600" i="5"/>
  <c r="I1600" i="5" s="1"/>
  <c r="J1600" i="5" s="1"/>
  <c r="H1599" i="5"/>
  <c r="R1599" i="5" s="1"/>
  <c r="H1598" i="5"/>
  <c r="I1598" i="5" s="1"/>
  <c r="J1598" i="5" s="1"/>
  <c r="H1597" i="5"/>
  <c r="R1597" i="5" s="1"/>
  <c r="H1596" i="5"/>
  <c r="R1596" i="5" s="1"/>
  <c r="L1595" i="5"/>
  <c r="H1595" i="5"/>
  <c r="I1595" i="5" s="1"/>
  <c r="J1595" i="5" s="1"/>
  <c r="H1594" i="5"/>
  <c r="H1593" i="5"/>
  <c r="R1593" i="5" s="1"/>
  <c r="H1592" i="5"/>
  <c r="I1592" i="5" s="1"/>
  <c r="J1592" i="5" s="1"/>
  <c r="R1591" i="5"/>
  <c r="H1591" i="5"/>
  <c r="I1591" i="5" s="1"/>
  <c r="J1591" i="5" s="1"/>
  <c r="H1590" i="5"/>
  <c r="R1590" i="5" s="1"/>
  <c r="H1589" i="5"/>
  <c r="I1589" i="5" s="1"/>
  <c r="J1589" i="5" s="1"/>
  <c r="H1588" i="5"/>
  <c r="I1588" i="5" s="1"/>
  <c r="J1588" i="5" s="1"/>
  <c r="H1587" i="5"/>
  <c r="I1586" i="5"/>
  <c r="J1586" i="5" s="1"/>
  <c r="H1586" i="5"/>
  <c r="H1585" i="5"/>
  <c r="H1584" i="5"/>
  <c r="R1584" i="5" s="1"/>
  <c r="H1583" i="5"/>
  <c r="I1583" i="5" s="1"/>
  <c r="J1583" i="5" s="1"/>
  <c r="H1582" i="5"/>
  <c r="H1581" i="5"/>
  <c r="R1581" i="5" s="1"/>
  <c r="H1580" i="5"/>
  <c r="I1580" i="5" s="1"/>
  <c r="J1580" i="5" s="1"/>
  <c r="H1579" i="5"/>
  <c r="R1579" i="5" s="1"/>
  <c r="H1578" i="5"/>
  <c r="R1578" i="5" s="1"/>
  <c r="H1577" i="5"/>
  <c r="H1576" i="5"/>
  <c r="H1575" i="5"/>
  <c r="R1575" i="5" s="1"/>
  <c r="H1574" i="5"/>
  <c r="H1573" i="5"/>
  <c r="H1572" i="5"/>
  <c r="H1571" i="5"/>
  <c r="H1570" i="5"/>
  <c r="H1569" i="5"/>
  <c r="H1568" i="5"/>
  <c r="I1568" i="5" s="1"/>
  <c r="J1568" i="5" s="1"/>
  <c r="H1567" i="5"/>
  <c r="H1566" i="5"/>
  <c r="R1566" i="5" s="1"/>
  <c r="H1565" i="5"/>
  <c r="I1565" i="5" s="1"/>
  <c r="J1565" i="5" s="1"/>
  <c r="L1564" i="5"/>
  <c r="H1564" i="5"/>
  <c r="I1564" i="5" s="1"/>
  <c r="J1564" i="5" s="1"/>
  <c r="H1563" i="5"/>
  <c r="R1563" i="5" s="1"/>
  <c r="H1562" i="5"/>
  <c r="I1562" i="5" s="1"/>
  <c r="J1562" i="5" s="1"/>
  <c r="H1561" i="5"/>
  <c r="L1560" i="5"/>
  <c r="H1560" i="5"/>
  <c r="R1560" i="5" s="1"/>
  <c r="H1559" i="5"/>
  <c r="I1559" i="5" s="1"/>
  <c r="J1559" i="5" s="1"/>
  <c r="H1558" i="5"/>
  <c r="H1557" i="5"/>
  <c r="H1556" i="5"/>
  <c r="H1555" i="5"/>
  <c r="H1554" i="5"/>
  <c r="R1554" i="5" s="1"/>
  <c r="H1553" i="5"/>
  <c r="H1552" i="5"/>
  <c r="I1552" i="5" s="1"/>
  <c r="J1552" i="5" s="1"/>
  <c r="H1551" i="5"/>
  <c r="H1550" i="5"/>
  <c r="H1549" i="5"/>
  <c r="H1548" i="5"/>
  <c r="H1547" i="5"/>
  <c r="H1546" i="5"/>
  <c r="I1546" i="5" s="1"/>
  <c r="J1546" i="5" s="1"/>
  <c r="H1545" i="5"/>
  <c r="I1544" i="5"/>
  <c r="J1544" i="5" s="1"/>
  <c r="H1544" i="5"/>
  <c r="H1543" i="5"/>
  <c r="R1543" i="5" s="1"/>
  <c r="H1542" i="5"/>
  <c r="H1541" i="5"/>
  <c r="I1541" i="5" s="1"/>
  <c r="J1541" i="5" s="1"/>
  <c r="H1540" i="5"/>
  <c r="R1540" i="5" s="1"/>
  <c r="H1539" i="5"/>
  <c r="H1538" i="5"/>
  <c r="I1538" i="5" s="1"/>
  <c r="J1538" i="5" s="1"/>
  <c r="H1537" i="5"/>
  <c r="R1537" i="5" s="1"/>
  <c r="H1536" i="5"/>
  <c r="R1536" i="5" s="1"/>
  <c r="H1535" i="5"/>
  <c r="H1534" i="5"/>
  <c r="R1534" i="5" s="1"/>
  <c r="R1533" i="5"/>
  <c r="H1533" i="5"/>
  <c r="I1533" i="5" s="1"/>
  <c r="J1533" i="5" s="1"/>
  <c r="H1532" i="5"/>
  <c r="H1531" i="5"/>
  <c r="I1531" i="5" s="1"/>
  <c r="J1531" i="5" s="1"/>
  <c r="H1530" i="5"/>
  <c r="R1530" i="5" s="1"/>
  <c r="H1529" i="5"/>
  <c r="I1529" i="5" s="1"/>
  <c r="J1529" i="5" s="1"/>
  <c r="H1528" i="5"/>
  <c r="R1528" i="5" s="1"/>
  <c r="H1527" i="5"/>
  <c r="H1526" i="5"/>
  <c r="I1526" i="5" s="1"/>
  <c r="J1526" i="5" s="1"/>
  <c r="H1525" i="5"/>
  <c r="H1524" i="5"/>
  <c r="H1523" i="5"/>
  <c r="I1523" i="5" s="1"/>
  <c r="J1523" i="5" s="1"/>
  <c r="H1522" i="5"/>
  <c r="R1522" i="5" s="1"/>
  <c r="H1521" i="5"/>
  <c r="H1520" i="5"/>
  <c r="H1519" i="5"/>
  <c r="R1519" i="5" s="1"/>
  <c r="I1518" i="5"/>
  <c r="J1518" i="5" s="1"/>
  <c r="H1518" i="5"/>
  <c r="R1518" i="5" s="1"/>
  <c r="H1517" i="5"/>
  <c r="I1517" i="5" s="1"/>
  <c r="J1517" i="5" s="1"/>
  <c r="H1516" i="5"/>
  <c r="I1516" i="5" s="1"/>
  <c r="J1516" i="5" s="1"/>
  <c r="H1515" i="5"/>
  <c r="I1515" i="5" s="1"/>
  <c r="J1515" i="5" s="1"/>
  <c r="H1514" i="5"/>
  <c r="I1514" i="5" s="1"/>
  <c r="J1514" i="5" s="1"/>
  <c r="H1513" i="5"/>
  <c r="I1513" i="5" s="1"/>
  <c r="J1513" i="5" s="1"/>
  <c r="H1512" i="5"/>
  <c r="H1511" i="5"/>
  <c r="H1510" i="5"/>
  <c r="R1510" i="5" s="1"/>
  <c r="H1509" i="5"/>
  <c r="H1508" i="5"/>
  <c r="I1508" i="5" s="1"/>
  <c r="J1508" i="5" s="1"/>
  <c r="R1507" i="5"/>
  <c r="H1507" i="5"/>
  <c r="I1507" i="5" s="1"/>
  <c r="J1507" i="5" s="1"/>
  <c r="H1506" i="5"/>
  <c r="R1506" i="5" s="1"/>
  <c r="H1505" i="5"/>
  <c r="R1504" i="5"/>
  <c r="H1504" i="5"/>
  <c r="I1504" i="5" s="1"/>
  <c r="J1504" i="5" s="1"/>
  <c r="H1503" i="5"/>
  <c r="R1503" i="5" s="1"/>
  <c r="H1502" i="5"/>
  <c r="I1502" i="5" s="1"/>
  <c r="J1502" i="5" s="1"/>
  <c r="H1501" i="5"/>
  <c r="H1500" i="5"/>
  <c r="R1500" i="5" s="1"/>
  <c r="H1499" i="5"/>
  <c r="I1499" i="5" s="1"/>
  <c r="J1499" i="5" s="1"/>
  <c r="H1498" i="5"/>
  <c r="R1498" i="5" s="1"/>
  <c r="H1497" i="5"/>
  <c r="R1497" i="5" s="1"/>
  <c r="H1496" i="5"/>
  <c r="I1496" i="5" s="1"/>
  <c r="J1496" i="5" s="1"/>
  <c r="H1495" i="5"/>
  <c r="R1495" i="5" s="1"/>
  <c r="H1494" i="5"/>
  <c r="R1494" i="5" s="1"/>
  <c r="H1493" i="5"/>
  <c r="I1493" i="5" s="1"/>
  <c r="J1493" i="5" s="1"/>
  <c r="L1492" i="5"/>
  <c r="H1492" i="5"/>
  <c r="I1492" i="5" s="1"/>
  <c r="J1492" i="5" s="1"/>
  <c r="H1491" i="5"/>
  <c r="R1491" i="5" s="1"/>
  <c r="H1490" i="5"/>
  <c r="H1489" i="5"/>
  <c r="H1488" i="5"/>
  <c r="R1488" i="5" s="1"/>
  <c r="H1487" i="5"/>
  <c r="I1487" i="5" s="1"/>
  <c r="J1487" i="5" s="1"/>
  <c r="H1486" i="5"/>
  <c r="R1486" i="5" s="1"/>
  <c r="H1485" i="5"/>
  <c r="R1485" i="5" s="1"/>
  <c r="H1484" i="5"/>
  <c r="H1483" i="5"/>
  <c r="I1483" i="5" s="1"/>
  <c r="J1483" i="5" s="1"/>
  <c r="H1482" i="5"/>
  <c r="R1482" i="5" s="1"/>
  <c r="H1481" i="5"/>
  <c r="H1480" i="5"/>
  <c r="I1480" i="5" s="1"/>
  <c r="J1480" i="5" s="1"/>
  <c r="H1479" i="5"/>
  <c r="R1479" i="5" s="1"/>
  <c r="H1478" i="5"/>
  <c r="H1477" i="5"/>
  <c r="H1476" i="5"/>
  <c r="R1476" i="5" s="1"/>
  <c r="H1475" i="5"/>
  <c r="I1475" i="5" s="1"/>
  <c r="J1475" i="5" s="1"/>
  <c r="H1474" i="5"/>
  <c r="H1473" i="5"/>
  <c r="R1473" i="5" s="1"/>
  <c r="H1472" i="5"/>
  <c r="I1472" i="5" s="1"/>
  <c r="J1472" i="5" s="1"/>
  <c r="H1471" i="5"/>
  <c r="R1471" i="5" s="1"/>
  <c r="L1470" i="5"/>
  <c r="H1470" i="5"/>
  <c r="I1470" i="5" s="1"/>
  <c r="J1470" i="5" s="1"/>
  <c r="H1469" i="5"/>
  <c r="I1469" i="5" s="1"/>
  <c r="J1469" i="5" s="1"/>
  <c r="H1468" i="5"/>
  <c r="R1468" i="5" s="1"/>
  <c r="H1467" i="5"/>
  <c r="R1467" i="5" s="1"/>
  <c r="H1466" i="5"/>
  <c r="I1466" i="5" s="1"/>
  <c r="J1466" i="5" s="1"/>
  <c r="L1465" i="5"/>
  <c r="H1465" i="5"/>
  <c r="R1465" i="5" s="1"/>
  <c r="H1464" i="5"/>
  <c r="I1464" i="5" s="1"/>
  <c r="J1464" i="5" s="1"/>
  <c r="H1463" i="5"/>
  <c r="I1463" i="5" s="1"/>
  <c r="J1463" i="5" s="1"/>
  <c r="H1462" i="5"/>
  <c r="R1462" i="5" s="1"/>
  <c r="H1461" i="5"/>
  <c r="H1460" i="5"/>
  <c r="H1459" i="5"/>
  <c r="H1458" i="5"/>
  <c r="H1457" i="5"/>
  <c r="I1457" i="5" s="1"/>
  <c r="J1457" i="5" s="1"/>
  <c r="H1456" i="5"/>
  <c r="H1455" i="5"/>
  <c r="H1454" i="5"/>
  <c r="I1454" i="5" s="1"/>
  <c r="J1454" i="5" s="1"/>
  <c r="H1453" i="5"/>
  <c r="R1453" i="5" s="1"/>
  <c r="H1452" i="5"/>
  <c r="R1452" i="5" s="1"/>
  <c r="H1451" i="5"/>
  <c r="I1451" i="5" s="1"/>
  <c r="J1451" i="5" s="1"/>
  <c r="H1450" i="5"/>
  <c r="I1450" i="5" s="1"/>
  <c r="J1450" i="5" s="1"/>
  <c r="H1449" i="5"/>
  <c r="H1448" i="5"/>
  <c r="H1447" i="5"/>
  <c r="I1447" i="5" s="1"/>
  <c r="J1447" i="5" s="1"/>
  <c r="H1446" i="5"/>
  <c r="H1445" i="5"/>
  <c r="H1444" i="5"/>
  <c r="H1443" i="5"/>
  <c r="H1442" i="5"/>
  <c r="H1441" i="5"/>
  <c r="H1440" i="5"/>
  <c r="H1439" i="5"/>
  <c r="I1439" i="5" s="1"/>
  <c r="J1439" i="5" s="1"/>
  <c r="H1438" i="5"/>
  <c r="R1438" i="5" s="1"/>
  <c r="H1437" i="5"/>
  <c r="H1436" i="5"/>
  <c r="H1435" i="5"/>
  <c r="H1434" i="5"/>
  <c r="H1433" i="5"/>
  <c r="H1432" i="5"/>
  <c r="R1432" i="5" s="1"/>
  <c r="H1431" i="5"/>
  <c r="H1430" i="5"/>
  <c r="I1430" i="5" s="1"/>
  <c r="J1430" i="5" s="1"/>
  <c r="H1429" i="5"/>
  <c r="R1429" i="5" s="1"/>
  <c r="H1428" i="5"/>
  <c r="I1428" i="5" s="1"/>
  <c r="J1428" i="5" s="1"/>
  <c r="H1427" i="5"/>
  <c r="I1427" i="5" s="1"/>
  <c r="J1427" i="5" s="1"/>
  <c r="H1426" i="5"/>
  <c r="R1426" i="5" s="1"/>
  <c r="H1425" i="5"/>
  <c r="H1424" i="5"/>
  <c r="H1423" i="5"/>
  <c r="R1423" i="5" s="1"/>
  <c r="H1422" i="5"/>
  <c r="I1422" i="5" s="1"/>
  <c r="J1422" i="5" s="1"/>
  <c r="H1421" i="5"/>
  <c r="I1421" i="5" s="1"/>
  <c r="J1421" i="5" s="1"/>
  <c r="H1420" i="5"/>
  <c r="R1420" i="5" s="1"/>
  <c r="H1419" i="5"/>
  <c r="H1418" i="5"/>
  <c r="H1417" i="5"/>
  <c r="H1416" i="5"/>
  <c r="H1415" i="5"/>
  <c r="H1414" i="5"/>
  <c r="H1413" i="5"/>
  <c r="H1412" i="5"/>
  <c r="H1411" i="5"/>
  <c r="R1411" i="5" s="1"/>
  <c r="H1410" i="5"/>
  <c r="H1409" i="5"/>
  <c r="I1409" i="5" s="1"/>
  <c r="J1409" i="5" s="1"/>
  <c r="H1408" i="5"/>
  <c r="H1407" i="5"/>
  <c r="H1406" i="5"/>
  <c r="H1405" i="5"/>
  <c r="I1405" i="5" s="1"/>
  <c r="J1405" i="5" s="1"/>
  <c r="H1404" i="5"/>
  <c r="R1404" i="5" s="1"/>
  <c r="H1403" i="5"/>
  <c r="I1403" i="5" s="1"/>
  <c r="J1403" i="5" s="1"/>
  <c r="H1402" i="5"/>
  <c r="H1401" i="5"/>
  <c r="R1401" i="5" s="1"/>
  <c r="H1400" i="5"/>
  <c r="H1399" i="5"/>
  <c r="H1398" i="5"/>
  <c r="R1398" i="5" s="1"/>
  <c r="H1397" i="5"/>
  <c r="H1396" i="5"/>
  <c r="H1395" i="5"/>
  <c r="R1395" i="5" s="1"/>
  <c r="H1394" i="5"/>
  <c r="H1393" i="5"/>
  <c r="I1392" i="5"/>
  <c r="J1392" i="5" s="1"/>
  <c r="H1392" i="5"/>
  <c r="R1392" i="5" s="1"/>
  <c r="H1391" i="5"/>
  <c r="H1390" i="5"/>
  <c r="H1389" i="5"/>
  <c r="H1388" i="5"/>
  <c r="I1388" i="5" s="1"/>
  <c r="J1388" i="5" s="1"/>
  <c r="I1387" i="5"/>
  <c r="J1387" i="5" s="1"/>
  <c r="H1387" i="5"/>
  <c r="R1387" i="5" s="1"/>
  <c r="H1386" i="5"/>
  <c r="R1386" i="5" s="1"/>
  <c r="H1385" i="5"/>
  <c r="I1385" i="5" s="1"/>
  <c r="J1385" i="5" s="1"/>
  <c r="H1384" i="5"/>
  <c r="H1383" i="5"/>
  <c r="I1383" i="5" s="1"/>
  <c r="J1383" i="5" s="1"/>
  <c r="H1382" i="5"/>
  <c r="R3026" i="5" s="1"/>
  <c r="H1381" i="5"/>
  <c r="H1380" i="5"/>
  <c r="H1379" i="5"/>
  <c r="I1379" i="5" s="1"/>
  <c r="J1379" i="5" s="1"/>
  <c r="H1378" i="5"/>
  <c r="H1377" i="5"/>
  <c r="R1377" i="5" s="1"/>
  <c r="H1376" i="5"/>
  <c r="H1375" i="5"/>
  <c r="H1374" i="5"/>
  <c r="R1374" i="5" s="1"/>
  <c r="H1373" i="5"/>
  <c r="I1373" i="5" s="1"/>
  <c r="J1373" i="5" s="1"/>
  <c r="H1372" i="5"/>
  <c r="R1372" i="5" s="1"/>
  <c r="H1371" i="5"/>
  <c r="R1371" i="5" s="1"/>
  <c r="H1370" i="5"/>
  <c r="H1369" i="5"/>
  <c r="R1369" i="5" s="1"/>
  <c r="H1368" i="5"/>
  <c r="L1367" i="5"/>
  <c r="H1367" i="5"/>
  <c r="I1367" i="5" s="1"/>
  <c r="J1367" i="5" s="1"/>
  <c r="H1366" i="5"/>
  <c r="I1366" i="5" s="1"/>
  <c r="J1366" i="5" s="1"/>
  <c r="H1365" i="5"/>
  <c r="H1364" i="5"/>
  <c r="I1364" i="5" s="1"/>
  <c r="J1364" i="5" s="1"/>
  <c r="H1363" i="5"/>
  <c r="H1362" i="5"/>
  <c r="H1361" i="5"/>
  <c r="H1360" i="5"/>
  <c r="R1360" i="5" s="1"/>
  <c r="H1359" i="5"/>
  <c r="R1359" i="5" s="1"/>
  <c r="H1358" i="5"/>
  <c r="H1357" i="5"/>
  <c r="I1357" i="5" s="1"/>
  <c r="J1357" i="5" s="1"/>
  <c r="H1356" i="5"/>
  <c r="I1356" i="5" s="1"/>
  <c r="J1356" i="5" s="1"/>
  <c r="H1355" i="5"/>
  <c r="H1354" i="5"/>
  <c r="H1353" i="5"/>
  <c r="H1352" i="5"/>
  <c r="I1352" i="5" s="1"/>
  <c r="J1352" i="5" s="1"/>
  <c r="H1351" i="5"/>
  <c r="H1350" i="5"/>
  <c r="I1350" i="5" s="1"/>
  <c r="J1350" i="5" s="1"/>
  <c r="H1349" i="5"/>
  <c r="H1348" i="5"/>
  <c r="H1347" i="5"/>
  <c r="R2523" i="5" s="1"/>
  <c r="H1346" i="5"/>
  <c r="I1346" i="5" s="1"/>
  <c r="J1346" i="5" s="1"/>
  <c r="H1345" i="5"/>
  <c r="H1344" i="5"/>
  <c r="H1343" i="5"/>
  <c r="H1342" i="5"/>
  <c r="H1341" i="5"/>
  <c r="H1340" i="5"/>
  <c r="I1340" i="5" s="1"/>
  <c r="J1340" i="5" s="1"/>
  <c r="H1339" i="5"/>
  <c r="R1339" i="5" s="1"/>
  <c r="H1338" i="5"/>
  <c r="R1338" i="5" s="1"/>
  <c r="H1337" i="5"/>
  <c r="I1337" i="5" s="1"/>
  <c r="J1337" i="5" s="1"/>
  <c r="H1336" i="5"/>
  <c r="R1336" i="5" s="1"/>
  <c r="H1335" i="5"/>
  <c r="I1335" i="5" s="1"/>
  <c r="J1335" i="5" s="1"/>
  <c r="H1334" i="5"/>
  <c r="H1333" i="5"/>
  <c r="I1333" i="5" s="1"/>
  <c r="J1333" i="5" s="1"/>
  <c r="H1332" i="5"/>
  <c r="R1332" i="5" s="1"/>
  <c r="H1331" i="5"/>
  <c r="H1330" i="5"/>
  <c r="H1329" i="5"/>
  <c r="R1329" i="5" s="1"/>
  <c r="H1328" i="5"/>
  <c r="I1328" i="5" s="1"/>
  <c r="J1328" i="5" s="1"/>
  <c r="H1327" i="5"/>
  <c r="R1327" i="5" s="1"/>
  <c r="H1326" i="5"/>
  <c r="I1326" i="5" s="1"/>
  <c r="J1326" i="5" s="1"/>
  <c r="H1325" i="5"/>
  <c r="H1324" i="5"/>
  <c r="H1323" i="5"/>
  <c r="H1322" i="5"/>
  <c r="H1321" i="5"/>
  <c r="R1321" i="5" s="1"/>
  <c r="H1320" i="5"/>
  <c r="H1319" i="5"/>
  <c r="I1319" i="5" s="1"/>
  <c r="J1319" i="5" s="1"/>
  <c r="H1318" i="5"/>
  <c r="H1317" i="5"/>
  <c r="H1316" i="5"/>
  <c r="I1316" i="5" s="1"/>
  <c r="J1316" i="5" s="1"/>
  <c r="H1315" i="5"/>
  <c r="H1314" i="5"/>
  <c r="H1313" i="5"/>
  <c r="H1312" i="5"/>
  <c r="H1311" i="5"/>
  <c r="H1310" i="5"/>
  <c r="H1309" i="5"/>
  <c r="H1308" i="5"/>
  <c r="R1308" i="5" s="1"/>
  <c r="H1307" i="5"/>
  <c r="H1306" i="5"/>
  <c r="H1305" i="5"/>
  <c r="H1304" i="5"/>
  <c r="I1304" i="5" s="1"/>
  <c r="J1304" i="5" s="1"/>
  <c r="H1303" i="5"/>
  <c r="R1303" i="5" s="1"/>
  <c r="H1302" i="5"/>
  <c r="R1302" i="5" s="1"/>
  <c r="H1301" i="5"/>
  <c r="H1300" i="5"/>
  <c r="I1300" i="5" s="1"/>
  <c r="J1300" i="5" s="1"/>
  <c r="H1299" i="5"/>
  <c r="H1298" i="5"/>
  <c r="I1298" i="5" s="1"/>
  <c r="J1298" i="5" s="1"/>
  <c r="H1297" i="5"/>
  <c r="H1296" i="5"/>
  <c r="H1295" i="5"/>
  <c r="H1294" i="5"/>
  <c r="L1293" i="5"/>
  <c r="H1293" i="5"/>
  <c r="R1293" i="5" s="1"/>
  <c r="H1292" i="5"/>
  <c r="H1291" i="5"/>
  <c r="I1291" i="5" s="1"/>
  <c r="J1291" i="5" s="1"/>
  <c r="H1290" i="5"/>
  <c r="I1290" i="5" s="1"/>
  <c r="J1290" i="5" s="1"/>
  <c r="H1289" i="5"/>
  <c r="I1289" i="5" s="1"/>
  <c r="J1289" i="5" s="1"/>
  <c r="H1288" i="5"/>
  <c r="H1287" i="5"/>
  <c r="R1287" i="5" s="1"/>
  <c r="H1286" i="5"/>
  <c r="H1285" i="5"/>
  <c r="H1284" i="5"/>
  <c r="H1283" i="5"/>
  <c r="H1282" i="5"/>
  <c r="H1281" i="5"/>
  <c r="H1280" i="5"/>
  <c r="I1280" i="5" s="1"/>
  <c r="J1280" i="5" s="1"/>
  <c r="H1279" i="5"/>
  <c r="H1278" i="5"/>
  <c r="R1278" i="5" s="1"/>
  <c r="H1277" i="5"/>
  <c r="H1276" i="5"/>
  <c r="H1275" i="5"/>
  <c r="R1275" i="5" s="1"/>
  <c r="H1274" i="5"/>
  <c r="I1274" i="5" s="1"/>
  <c r="J1274" i="5" s="1"/>
  <c r="H1273" i="5"/>
  <c r="R1273" i="5" s="1"/>
  <c r="H1272" i="5"/>
  <c r="H1271" i="5"/>
  <c r="I1271" i="5" s="1"/>
  <c r="J1271" i="5" s="1"/>
  <c r="H1270" i="5"/>
  <c r="H1269" i="5"/>
  <c r="H1268" i="5"/>
  <c r="H1267" i="5"/>
  <c r="H1266" i="5"/>
  <c r="R1266" i="5" s="1"/>
  <c r="H1265" i="5"/>
  <c r="H1264" i="5"/>
  <c r="I1264" i="5" s="1"/>
  <c r="J1264" i="5" s="1"/>
  <c r="H1263" i="5"/>
  <c r="H1262" i="5"/>
  <c r="I1262" i="5" s="1"/>
  <c r="J1262" i="5" s="1"/>
  <c r="H1261" i="5"/>
  <c r="H1260" i="5"/>
  <c r="R1260" i="5" s="1"/>
  <c r="L1259" i="5"/>
  <c r="H1259" i="5"/>
  <c r="H1258" i="5"/>
  <c r="R1258" i="5" s="1"/>
  <c r="H1257" i="5"/>
  <c r="H1256" i="5"/>
  <c r="H1255" i="5"/>
  <c r="H1254" i="5"/>
  <c r="R1254" i="5" s="1"/>
  <c r="J1253" i="5"/>
  <c r="H1253" i="5"/>
  <c r="I1253" i="5" s="1"/>
  <c r="H1252" i="5"/>
  <c r="I1252" i="5" s="1"/>
  <c r="J1252" i="5" s="1"/>
  <c r="H1251" i="5"/>
  <c r="R1251" i="5" s="1"/>
  <c r="I1250" i="5"/>
  <c r="J1250" i="5" s="1"/>
  <c r="H1250" i="5"/>
  <c r="H1249" i="5"/>
  <c r="I1249" i="5" s="1"/>
  <c r="J1249" i="5" s="1"/>
  <c r="H1248" i="5"/>
  <c r="R1248" i="5" s="1"/>
  <c r="H1247" i="5"/>
  <c r="I1247" i="5" s="1"/>
  <c r="J1247" i="5" s="1"/>
  <c r="H1246" i="5"/>
  <c r="I1246" i="5" s="1"/>
  <c r="J1246" i="5" s="1"/>
  <c r="H1245" i="5"/>
  <c r="H1244" i="5"/>
  <c r="H1243" i="5"/>
  <c r="H1242" i="5"/>
  <c r="H1241" i="5"/>
  <c r="H1240" i="5"/>
  <c r="R1240" i="5" s="1"/>
  <c r="H1239" i="5"/>
  <c r="R1239" i="5" s="1"/>
  <c r="H1238" i="5"/>
  <c r="H1237" i="5"/>
  <c r="R1237" i="5" s="1"/>
  <c r="H1236" i="5"/>
  <c r="H1235" i="5"/>
  <c r="I1235" i="5" s="1"/>
  <c r="J1235" i="5" s="1"/>
  <c r="H1234" i="5"/>
  <c r="H1233" i="5"/>
  <c r="I1233" i="5" s="1"/>
  <c r="J1233" i="5" s="1"/>
  <c r="H1232" i="5"/>
  <c r="H1231" i="5"/>
  <c r="H1230" i="5"/>
  <c r="R1230" i="5" s="1"/>
  <c r="H1229" i="5"/>
  <c r="I1229" i="5" s="1"/>
  <c r="J1229" i="5" s="1"/>
  <c r="H1228" i="5"/>
  <c r="H1227" i="5"/>
  <c r="R1227" i="5" s="1"/>
  <c r="H1226" i="5"/>
  <c r="I1226" i="5" s="1"/>
  <c r="J1226" i="5" s="1"/>
  <c r="H1225" i="5"/>
  <c r="I1225" i="5" s="1"/>
  <c r="J1225" i="5" s="1"/>
  <c r="H1224" i="5"/>
  <c r="R1224" i="5" s="1"/>
  <c r="H1223" i="5"/>
  <c r="I1223" i="5" s="1"/>
  <c r="J1223" i="5" s="1"/>
  <c r="H1222" i="5"/>
  <c r="I1222" i="5" s="1"/>
  <c r="J1222" i="5" s="1"/>
  <c r="H1221" i="5"/>
  <c r="H1220" i="5"/>
  <c r="H1219" i="5"/>
  <c r="H1218" i="5"/>
  <c r="I1218" i="5" s="1"/>
  <c r="J1218" i="5" s="1"/>
  <c r="H1217" i="5"/>
  <c r="H1216" i="5"/>
  <c r="I1216" i="5" s="1"/>
  <c r="J1216" i="5" s="1"/>
  <c r="H1215" i="5"/>
  <c r="R1215" i="5" s="1"/>
  <c r="H1214" i="5"/>
  <c r="H1213" i="5"/>
  <c r="I1213" i="5" s="1"/>
  <c r="J1213" i="5" s="1"/>
  <c r="H1212" i="5"/>
  <c r="R1212" i="5" s="1"/>
  <c r="H1211" i="5"/>
  <c r="I1211" i="5" s="1"/>
  <c r="J1211" i="5" s="1"/>
  <c r="H1210" i="5"/>
  <c r="R1210" i="5" s="1"/>
  <c r="H1209" i="5"/>
  <c r="L1208" i="5"/>
  <c r="L2809" i="5" s="1"/>
  <c r="L4410" i="5" s="1"/>
  <c r="L438" i="5" s="1"/>
  <c r="H1208" i="5"/>
  <c r="I1208" i="5" s="1"/>
  <c r="J1208" i="5" s="1"/>
  <c r="H1207" i="5"/>
  <c r="R1207" i="5" s="1"/>
  <c r="H1206" i="5"/>
  <c r="I1206" i="5" s="1"/>
  <c r="J1206" i="5" s="1"/>
  <c r="H1205" i="5"/>
  <c r="I1205" i="5" s="1"/>
  <c r="J1205" i="5" s="1"/>
  <c r="H1204" i="5"/>
  <c r="R1204" i="5" s="1"/>
  <c r="H1203" i="5"/>
  <c r="R1203" i="5" s="1"/>
  <c r="H1202" i="5"/>
  <c r="I1202" i="5" s="1"/>
  <c r="J1202" i="5" s="1"/>
  <c r="H1201" i="5"/>
  <c r="R1201" i="5" s="1"/>
  <c r="H1200" i="5"/>
  <c r="H1199" i="5"/>
  <c r="H1198" i="5"/>
  <c r="I1198" i="5" s="1"/>
  <c r="J1198" i="5" s="1"/>
  <c r="H1197" i="5"/>
  <c r="H1196" i="5"/>
  <c r="H1195" i="5"/>
  <c r="H1194" i="5"/>
  <c r="R1194" i="5" s="1"/>
  <c r="H1193" i="5"/>
  <c r="I1193" i="5" s="1"/>
  <c r="J1193" i="5" s="1"/>
  <c r="H1192" i="5"/>
  <c r="R1192" i="5" s="1"/>
  <c r="H1191" i="5"/>
  <c r="H1190" i="5"/>
  <c r="I1190" i="5" s="1"/>
  <c r="J1190" i="5" s="1"/>
  <c r="H1189" i="5"/>
  <c r="R1189" i="5" s="1"/>
  <c r="H1188" i="5"/>
  <c r="R1188" i="5" s="1"/>
  <c r="H1187" i="5"/>
  <c r="R3977" i="5" s="1"/>
  <c r="H1186" i="5"/>
  <c r="R1186" i="5" s="1"/>
  <c r="H1185" i="5"/>
  <c r="H1184" i="5"/>
  <c r="H1183" i="5"/>
  <c r="R1183" i="5" s="1"/>
  <c r="H1182" i="5"/>
  <c r="R1182" i="5" s="1"/>
  <c r="H1181" i="5"/>
  <c r="I1181" i="5" s="1"/>
  <c r="J1181" i="5" s="1"/>
  <c r="H1180" i="5"/>
  <c r="H1179" i="5"/>
  <c r="H1178" i="5"/>
  <c r="I1178" i="5" s="1"/>
  <c r="J1178" i="5" s="1"/>
  <c r="H1177" i="5"/>
  <c r="H1176" i="5"/>
  <c r="R1176" i="5" s="1"/>
  <c r="H1175" i="5"/>
  <c r="I1175" i="5" s="1"/>
  <c r="J1175" i="5" s="1"/>
  <c r="H1174" i="5"/>
  <c r="I1174" i="5" s="1"/>
  <c r="J1174" i="5" s="1"/>
  <c r="H1173" i="5"/>
  <c r="I1173" i="5" s="1"/>
  <c r="J1173" i="5" s="1"/>
  <c r="H1172" i="5"/>
  <c r="H1171" i="5"/>
  <c r="H1170" i="5"/>
  <c r="R1170" i="5" s="1"/>
  <c r="H1169" i="5"/>
  <c r="H1168" i="5"/>
  <c r="H1167" i="5"/>
  <c r="I1167" i="5" s="1"/>
  <c r="J1167" i="5" s="1"/>
  <c r="H1166" i="5"/>
  <c r="I1166" i="5" s="1"/>
  <c r="J1166" i="5" s="1"/>
  <c r="H1165" i="5"/>
  <c r="R1165" i="5" s="1"/>
  <c r="H1164" i="5"/>
  <c r="R1164" i="5" s="1"/>
  <c r="H1163" i="5"/>
  <c r="I1163" i="5" s="1"/>
  <c r="J1163" i="5" s="1"/>
  <c r="H1162" i="5"/>
  <c r="R1162" i="5" s="1"/>
  <c r="H1161" i="5"/>
  <c r="H1160" i="5"/>
  <c r="I1160" i="5" s="1"/>
  <c r="J1160" i="5" s="1"/>
  <c r="H1159" i="5"/>
  <c r="H1158" i="5"/>
  <c r="R1158" i="5" s="1"/>
  <c r="H1157" i="5"/>
  <c r="H1156" i="5"/>
  <c r="R1156" i="5" s="1"/>
  <c r="H1155" i="5"/>
  <c r="R1155" i="5" s="1"/>
  <c r="H1154" i="5"/>
  <c r="H1153" i="5"/>
  <c r="I1153" i="5" s="1"/>
  <c r="J1153" i="5" s="1"/>
  <c r="H1152" i="5"/>
  <c r="H1151" i="5"/>
  <c r="R1150" i="5"/>
  <c r="H1150" i="5"/>
  <c r="I1150" i="5" s="1"/>
  <c r="J1150" i="5" s="1"/>
  <c r="H1149" i="5"/>
  <c r="H1148" i="5"/>
  <c r="H1147" i="5"/>
  <c r="R1147" i="5" s="1"/>
  <c r="H1146" i="5"/>
  <c r="H1145" i="5"/>
  <c r="H1144" i="5"/>
  <c r="R1144" i="5" s="1"/>
  <c r="R1143" i="5"/>
  <c r="H1143" i="5"/>
  <c r="I1143" i="5" s="1"/>
  <c r="J1143" i="5" s="1"/>
  <c r="H1142" i="5"/>
  <c r="I1142" i="5" s="1"/>
  <c r="J1142" i="5" s="1"/>
  <c r="H1141" i="5"/>
  <c r="H1140" i="5"/>
  <c r="R1140" i="5" s="1"/>
  <c r="H1139" i="5"/>
  <c r="H1138" i="5"/>
  <c r="R1138" i="5" s="1"/>
  <c r="H1137" i="5"/>
  <c r="H1136" i="5"/>
  <c r="I1136" i="5" s="1"/>
  <c r="J1136" i="5" s="1"/>
  <c r="H1135" i="5"/>
  <c r="H1134" i="5"/>
  <c r="I1134" i="5" s="1"/>
  <c r="J1134" i="5" s="1"/>
  <c r="H1133" i="5"/>
  <c r="I1133" i="5" s="1"/>
  <c r="J1133" i="5" s="1"/>
  <c r="H1132" i="5"/>
  <c r="R1132" i="5" s="1"/>
  <c r="H1131" i="5"/>
  <c r="I1131" i="5" s="1"/>
  <c r="J1131" i="5" s="1"/>
  <c r="H1130" i="5"/>
  <c r="H1129" i="5"/>
  <c r="H1128" i="5"/>
  <c r="R1128" i="5" s="1"/>
  <c r="H1127" i="5"/>
  <c r="H1126" i="5"/>
  <c r="R1126" i="5" s="1"/>
  <c r="H1125" i="5"/>
  <c r="H1124" i="5"/>
  <c r="I1124" i="5" s="1"/>
  <c r="J1124" i="5" s="1"/>
  <c r="H1123" i="5"/>
  <c r="I1123" i="5" s="1"/>
  <c r="J1123" i="5" s="1"/>
  <c r="H1122" i="5"/>
  <c r="R1122" i="5" s="1"/>
  <c r="H1121" i="5"/>
  <c r="R3767" i="5" s="1"/>
  <c r="H1120" i="5"/>
  <c r="I1120" i="5" s="1"/>
  <c r="J1120" i="5" s="1"/>
  <c r="H1119" i="5"/>
  <c r="R1119" i="5" s="1"/>
  <c r="H1118" i="5"/>
  <c r="H1117" i="5"/>
  <c r="H1116" i="5"/>
  <c r="R3077" i="5" s="1"/>
  <c r="H1115" i="5"/>
  <c r="H1114" i="5"/>
  <c r="R1114" i="5" s="1"/>
  <c r="H1113" i="5"/>
  <c r="H1112" i="5"/>
  <c r="I1112" i="5" s="1"/>
  <c r="J1112" i="5" s="1"/>
  <c r="H1111" i="5"/>
  <c r="H1110" i="5"/>
  <c r="H1109" i="5"/>
  <c r="I1109" i="5" s="1"/>
  <c r="J1109" i="5" s="1"/>
  <c r="H1108" i="5"/>
  <c r="H1107" i="5"/>
  <c r="H1106" i="5"/>
  <c r="I1106" i="5" s="1"/>
  <c r="J1106" i="5" s="1"/>
  <c r="H1105" i="5"/>
  <c r="R1105" i="5" s="1"/>
  <c r="L1104" i="5"/>
  <c r="H1104" i="5"/>
  <c r="I1104" i="5" s="1"/>
  <c r="J1104" i="5" s="1"/>
  <c r="H1103" i="5"/>
  <c r="I1103" i="5" s="1"/>
  <c r="J1103" i="5" s="1"/>
  <c r="H1102" i="5"/>
  <c r="H1101" i="5"/>
  <c r="L1100" i="5"/>
  <c r="H1100" i="5"/>
  <c r="I1100" i="5" s="1"/>
  <c r="J1100" i="5" s="1"/>
  <c r="H1099" i="5"/>
  <c r="R1099" i="5" s="1"/>
  <c r="H1098" i="5"/>
  <c r="I1098" i="5" s="1"/>
  <c r="J1098" i="5" s="1"/>
  <c r="H1097" i="5"/>
  <c r="I1097" i="5" s="1"/>
  <c r="J1097" i="5" s="1"/>
  <c r="H1096" i="5"/>
  <c r="R1096" i="5" s="1"/>
  <c r="H1095" i="5"/>
  <c r="H1094" i="5"/>
  <c r="H1093" i="5"/>
  <c r="R1093" i="5" s="1"/>
  <c r="H1092" i="5"/>
  <c r="I1092" i="5" s="1"/>
  <c r="J1092" i="5" s="1"/>
  <c r="H1091" i="5"/>
  <c r="R1091" i="5" s="1"/>
  <c r="H1090" i="5"/>
  <c r="H1089" i="5"/>
  <c r="R1089" i="5" s="1"/>
  <c r="H1088" i="5"/>
  <c r="I1088" i="5" s="1"/>
  <c r="J1088" i="5" s="1"/>
  <c r="H1087" i="5"/>
  <c r="R1087" i="5" s="1"/>
  <c r="H1086" i="5"/>
  <c r="H1085" i="5"/>
  <c r="H1084" i="5"/>
  <c r="R1084" i="5" s="1"/>
  <c r="H1083" i="5"/>
  <c r="H1082" i="5"/>
  <c r="H1081" i="5"/>
  <c r="H1080" i="5"/>
  <c r="I1080" i="5" s="1"/>
  <c r="J1080" i="5" s="1"/>
  <c r="H1079" i="5"/>
  <c r="H1078" i="5"/>
  <c r="I1078" i="5" s="1"/>
  <c r="J1078" i="5" s="1"/>
  <c r="H1077" i="5"/>
  <c r="I1077" i="5" s="1"/>
  <c r="J1077" i="5" s="1"/>
  <c r="H1076" i="5"/>
  <c r="H1075" i="5"/>
  <c r="H1074" i="5"/>
  <c r="I1074" i="5" s="1"/>
  <c r="J1074" i="5" s="1"/>
  <c r="H1073" i="5"/>
  <c r="H1072" i="5"/>
  <c r="I1072" i="5" s="1"/>
  <c r="J1072" i="5" s="1"/>
  <c r="H1071" i="5"/>
  <c r="R1071" i="5" s="1"/>
  <c r="H1070" i="5"/>
  <c r="H1069" i="5"/>
  <c r="H1068" i="5"/>
  <c r="H1067" i="5"/>
  <c r="I1067" i="5" s="1"/>
  <c r="J1067" i="5" s="1"/>
  <c r="H1066" i="5"/>
  <c r="R1066" i="5" s="1"/>
  <c r="H1065" i="5"/>
  <c r="H1064" i="5"/>
  <c r="H1063" i="5"/>
  <c r="H1062" i="5"/>
  <c r="I1062" i="5" s="1"/>
  <c r="J1062" i="5" s="1"/>
  <c r="H1061" i="5"/>
  <c r="H1060" i="5"/>
  <c r="H1059" i="5"/>
  <c r="I1059" i="5" s="1"/>
  <c r="J1059" i="5" s="1"/>
  <c r="H1058" i="5"/>
  <c r="P1057" i="5"/>
  <c r="O1057" i="5"/>
  <c r="H1057" i="5"/>
  <c r="H1056" i="5"/>
  <c r="H1055" i="5"/>
  <c r="H1054" i="5"/>
  <c r="R1054" i="5" s="1"/>
  <c r="H1053" i="5"/>
  <c r="H1052" i="5"/>
  <c r="R1052" i="5" s="1"/>
  <c r="H1051" i="5"/>
  <c r="H1050" i="5"/>
  <c r="H1049" i="5"/>
  <c r="H1048" i="5"/>
  <c r="I1048" i="5" s="1"/>
  <c r="J1048" i="5" s="1"/>
  <c r="H1047" i="5"/>
  <c r="H1046" i="5"/>
  <c r="I1046" i="5" s="1"/>
  <c r="J1046" i="5" s="1"/>
  <c r="H1045" i="5"/>
  <c r="I1045" i="5" s="1"/>
  <c r="J1045" i="5" s="1"/>
  <c r="H1044" i="5"/>
  <c r="R1044" i="5" s="1"/>
  <c r="H1043" i="5"/>
  <c r="H1042" i="5"/>
  <c r="I1042" i="5" s="1"/>
  <c r="J1042" i="5" s="1"/>
  <c r="H1041" i="5"/>
  <c r="R1041" i="5" s="1"/>
  <c r="H1040" i="5"/>
  <c r="I1040" i="5" s="1"/>
  <c r="J1040" i="5" s="1"/>
  <c r="L1039" i="5"/>
  <c r="H1039" i="5"/>
  <c r="I1039" i="5" s="1"/>
  <c r="J1039" i="5" s="1"/>
  <c r="H1038" i="5"/>
  <c r="H1037" i="5"/>
  <c r="I1037" i="5" s="1"/>
  <c r="J1037" i="5" s="1"/>
  <c r="H1036" i="5"/>
  <c r="H1035" i="5"/>
  <c r="I1035" i="5" s="1"/>
  <c r="J1035" i="5" s="1"/>
  <c r="H1034" i="5"/>
  <c r="I1034" i="5" s="1"/>
  <c r="J1034" i="5" s="1"/>
  <c r="H1033" i="5"/>
  <c r="I1033" i="5" s="1"/>
  <c r="J1033" i="5" s="1"/>
  <c r="L1032" i="5"/>
  <c r="H1032" i="5"/>
  <c r="R1032" i="5" s="1"/>
  <c r="H1031" i="5"/>
  <c r="I1031" i="5" s="1"/>
  <c r="J1031" i="5" s="1"/>
  <c r="H1030" i="5"/>
  <c r="R1030" i="5" s="1"/>
  <c r="H1029" i="5"/>
  <c r="R1029" i="5" s="1"/>
  <c r="H1028" i="5"/>
  <c r="I1028" i="5" s="1"/>
  <c r="J1028" i="5" s="1"/>
  <c r="H1027" i="5"/>
  <c r="H1026" i="5"/>
  <c r="I1026" i="5" s="1"/>
  <c r="J1026" i="5" s="1"/>
  <c r="H1025" i="5"/>
  <c r="I1025" i="5" s="1"/>
  <c r="J1025" i="5" s="1"/>
  <c r="H1024" i="5"/>
  <c r="R1024" i="5" s="1"/>
  <c r="H1023" i="5"/>
  <c r="R1023" i="5" s="1"/>
  <c r="H1022" i="5"/>
  <c r="H1021" i="5"/>
  <c r="R1021" i="5" s="1"/>
  <c r="H1020" i="5"/>
  <c r="I1020" i="5" s="1"/>
  <c r="J1020" i="5" s="1"/>
  <c r="H1019" i="5"/>
  <c r="H1018" i="5"/>
  <c r="H1017" i="5"/>
  <c r="R2672" i="5" s="1"/>
  <c r="H1016" i="5"/>
  <c r="I1016" i="5" s="1"/>
  <c r="J1016" i="5" s="1"/>
  <c r="H1015" i="5"/>
  <c r="R1015" i="5" s="1"/>
  <c r="H1014" i="5"/>
  <c r="H1013" i="5"/>
  <c r="I1013" i="5" s="1"/>
  <c r="J1013" i="5" s="1"/>
  <c r="H1012" i="5"/>
  <c r="R1012" i="5" s="1"/>
  <c r="H1011" i="5"/>
  <c r="H1010" i="5"/>
  <c r="I1010" i="5" s="1"/>
  <c r="J1010" i="5" s="1"/>
  <c r="H1009" i="5"/>
  <c r="I1009" i="5" s="1"/>
  <c r="J1009" i="5" s="1"/>
  <c r="H1008" i="5"/>
  <c r="H1007" i="5"/>
  <c r="I1007" i="5" s="1"/>
  <c r="J1007" i="5" s="1"/>
  <c r="H1006" i="5"/>
  <c r="R1006" i="5" s="1"/>
  <c r="H1005" i="5"/>
  <c r="H1004" i="5"/>
  <c r="I1004" i="5" s="1"/>
  <c r="J1004" i="5" s="1"/>
  <c r="P1003" i="5"/>
  <c r="O1003" i="5"/>
  <c r="H1003" i="5"/>
  <c r="R1002" i="5"/>
  <c r="H1002" i="5"/>
  <c r="H1001" i="5"/>
  <c r="I1001" i="5" s="1"/>
  <c r="J1001" i="5" s="1"/>
  <c r="P1000" i="5"/>
  <c r="O1000" i="5"/>
  <c r="H1000" i="5"/>
  <c r="R1000" i="5" s="1"/>
  <c r="R999" i="5"/>
  <c r="H999" i="5"/>
  <c r="I999" i="5" s="1"/>
  <c r="J999" i="5" s="1"/>
  <c r="H998" i="5"/>
  <c r="I998" i="5" s="1"/>
  <c r="J998" i="5" s="1"/>
  <c r="H997" i="5"/>
  <c r="R997" i="5" s="1"/>
  <c r="H996" i="5"/>
  <c r="H995" i="5"/>
  <c r="I995" i="5" s="1"/>
  <c r="J995" i="5" s="1"/>
  <c r="H994" i="5"/>
  <c r="I994" i="5" s="1"/>
  <c r="J994" i="5" s="1"/>
  <c r="H993" i="5"/>
  <c r="H992" i="5"/>
  <c r="I992" i="5" s="1"/>
  <c r="J992" i="5" s="1"/>
  <c r="H991" i="5"/>
  <c r="I991" i="5" s="1"/>
  <c r="J991" i="5" s="1"/>
  <c r="H990" i="5"/>
  <c r="R990" i="5" s="1"/>
  <c r="H989" i="5"/>
  <c r="R988" i="5"/>
  <c r="H988" i="5"/>
  <c r="I988" i="5" s="1"/>
  <c r="J988" i="5" s="1"/>
  <c r="H987" i="5"/>
  <c r="H986" i="5"/>
  <c r="R985" i="5"/>
  <c r="H985" i="5"/>
  <c r="R984" i="5"/>
  <c r="H984" i="5"/>
  <c r="I984" i="5" s="1"/>
  <c r="J984" i="5" s="1"/>
  <c r="H983" i="5"/>
  <c r="I983" i="5" s="1"/>
  <c r="J983" i="5" s="1"/>
  <c r="H982" i="5"/>
  <c r="R982" i="5" s="1"/>
  <c r="H981" i="5"/>
  <c r="I981" i="5" s="1"/>
  <c r="J981" i="5" s="1"/>
  <c r="H980" i="5"/>
  <c r="H979" i="5"/>
  <c r="R979" i="5" s="1"/>
  <c r="H978" i="5"/>
  <c r="H977" i="5"/>
  <c r="R1383" i="5" s="1"/>
  <c r="H976" i="5"/>
  <c r="H975" i="5"/>
  <c r="H974" i="5"/>
  <c r="I974" i="5" s="1"/>
  <c r="J974" i="5" s="1"/>
  <c r="H973" i="5"/>
  <c r="R973" i="5" s="1"/>
  <c r="H972" i="5"/>
  <c r="R972" i="5" s="1"/>
  <c r="P971" i="5"/>
  <c r="O971" i="5"/>
  <c r="H971" i="5"/>
  <c r="I971" i="5" s="1"/>
  <c r="J971" i="5" s="1"/>
  <c r="P970" i="5"/>
  <c r="O970" i="5"/>
  <c r="H970" i="5"/>
  <c r="R970" i="5" s="1"/>
  <c r="P969" i="5"/>
  <c r="O969" i="5"/>
  <c r="H969" i="5"/>
  <c r="I969" i="5" s="1"/>
  <c r="J969" i="5" s="1"/>
  <c r="H968" i="5"/>
  <c r="H967" i="5"/>
  <c r="H966" i="5"/>
  <c r="H965" i="5"/>
  <c r="H964" i="5"/>
  <c r="I964" i="5" s="1"/>
  <c r="J964" i="5" s="1"/>
  <c r="H963" i="5"/>
  <c r="R963" i="5" s="1"/>
  <c r="H962" i="5"/>
  <c r="I962" i="5" s="1"/>
  <c r="J962" i="5" s="1"/>
  <c r="H961" i="5"/>
  <c r="R961" i="5" s="1"/>
  <c r="H960" i="5"/>
  <c r="H959" i="5"/>
  <c r="I959" i="5" s="1"/>
  <c r="J959" i="5" s="1"/>
  <c r="H958" i="5"/>
  <c r="R958" i="5" s="1"/>
  <c r="H957" i="5"/>
  <c r="I957" i="5" s="1"/>
  <c r="J957" i="5" s="1"/>
  <c r="L956" i="5"/>
  <c r="O3038" i="5" s="1"/>
  <c r="H956" i="5"/>
  <c r="P955" i="5"/>
  <c r="O955" i="5"/>
  <c r="H955" i="5"/>
  <c r="H954" i="5"/>
  <c r="H953" i="5"/>
  <c r="H952" i="5"/>
  <c r="R2513" i="5" s="1"/>
  <c r="H951" i="5"/>
  <c r="R2376" i="5" s="1"/>
  <c r="H950" i="5"/>
  <c r="P949" i="5"/>
  <c r="O949" i="5"/>
  <c r="H949" i="5"/>
  <c r="H948" i="5"/>
  <c r="I948" i="5" s="1"/>
  <c r="J948" i="5" s="1"/>
  <c r="H947" i="5"/>
  <c r="H946" i="5"/>
  <c r="H945" i="5"/>
  <c r="H944" i="5"/>
  <c r="I944" i="5" s="1"/>
  <c r="J944" i="5" s="1"/>
  <c r="L943" i="5"/>
  <c r="H943" i="5"/>
  <c r="R943" i="5" s="1"/>
  <c r="H942" i="5"/>
  <c r="I942" i="5" s="1"/>
  <c r="J942" i="5" s="1"/>
  <c r="H941" i="5"/>
  <c r="I941" i="5" s="1"/>
  <c r="J941" i="5" s="1"/>
  <c r="H940" i="5"/>
  <c r="R940" i="5" s="1"/>
  <c r="H939" i="5"/>
  <c r="R939" i="5" s="1"/>
  <c r="P938" i="5"/>
  <c r="O938" i="5"/>
  <c r="H938" i="5"/>
  <c r="I938" i="5" s="1"/>
  <c r="J938" i="5" s="1"/>
  <c r="P937" i="5"/>
  <c r="O937" i="5"/>
  <c r="H937" i="5"/>
  <c r="R937" i="5" s="1"/>
  <c r="H936" i="5"/>
  <c r="H935" i="5"/>
  <c r="I935" i="5" s="1"/>
  <c r="J935" i="5" s="1"/>
  <c r="H934" i="5"/>
  <c r="R934" i="5" s="1"/>
  <c r="H933" i="5"/>
  <c r="R933" i="5" s="1"/>
  <c r="H932" i="5"/>
  <c r="I932" i="5" s="1"/>
  <c r="J932" i="5" s="1"/>
  <c r="P931" i="5"/>
  <c r="O931" i="5"/>
  <c r="H931" i="5"/>
  <c r="I931" i="5" s="1"/>
  <c r="J931" i="5" s="1"/>
  <c r="H930" i="5"/>
  <c r="H929" i="5"/>
  <c r="I929" i="5" s="1"/>
  <c r="J929" i="5" s="1"/>
  <c r="R928" i="5"/>
  <c r="H928" i="5"/>
  <c r="I928" i="5" s="1"/>
  <c r="J928" i="5" s="1"/>
  <c r="H927" i="5"/>
  <c r="H926" i="5"/>
  <c r="H925" i="5"/>
  <c r="I925" i="5" s="1"/>
  <c r="J925" i="5" s="1"/>
  <c r="P924" i="5"/>
  <c r="O924" i="5"/>
  <c r="H924" i="5"/>
  <c r="R2990" i="5" s="1"/>
  <c r="H923" i="5"/>
  <c r="H922" i="5"/>
  <c r="R2738" i="5" s="1"/>
  <c r="H921" i="5"/>
  <c r="H920" i="5"/>
  <c r="H919" i="5"/>
  <c r="R919" i="5" s="1"/>
  <c r="H918" i="5"/>
  <c r="P917" i="5"/>
  <c r="O917" i="5"/>
  <c r="H917" i="5"/>
  <c r="H916" i="5"/>
  <c r="H915" i="5"/>
  <c r="H914" i="5"/>
  <c r="H913" i="5"/>
  <c r="R913" i="5" s="1"/>
  <c r="H912" i="5"/>
  <c r="H911" i="5"/>
  <c r="I911" i="5" s="1"/>
  <c r="J911" i="5" s="1"/>
  <c r="P910" i="5"/>
  <c r="O910" i="5"/>
  <c r="H910" i="5"/>
  <c r="H909" i="5"/>
  <c r="R909" i="5" s="1"/>
  <c r="H908" i="5"/>
  <c r="I908" i="5" s="1"/>
  <c r="J908" i="5" s="1"/>
  <c r="H907" i="5"/>
  <c r="H906" i="5"/>
  <c r="H905" i="5"/>
  <c r="I905" i="5" s="1"/>
  <c r="J905" i="5" s="1"/>
  <c r="P904" i="5"/>
  <c r="O904" i="5"/>
  <c r="H904" i="5"/>
  <c r="I904" i="5" s="1"/>
  <c r="J904" i="5" s="1"/>
  <c r="H903" i="5"/>
  <c r="R903" i="5" s="1"/>
  <c r="H902" i="5"/>
  <c r="L901" i="5"/>
  <c r="H901" i="5"/>
  <c r="I901" i="5" s="1"/>
  <c r="J901" i="5" s="1"/>
  <c r="P900" i="5"/>
  <c r="O900" i="5"/>
  <c r="H900" i="5"/>
  <c r="R900" i="5" s="1"/>
  <c r="H899" i="5"/>
  <c r="I899" i="5" s="1"/>
  <c r="J899" i="5" s="1"/>
  <c r="H898" i="5"/>
  <c r="I898" i="5" s="1"/>
  <c r="J898" i="5" s="1"/>
  <c r="H897" i="5"/>
  <c r="H896" i="5"/>
  <c r="H895" i="5"/>
  <c r="I895" i="5" s="1"/>
  <c r="J895" i="5" s="1"/>
  <c r="H894" i="5"/>
  <c r="R894" i="5" s="1"/>
  <c r="H893" i="5"/>
  <c r="R892" i="5"/>
  <c r="H892" i="5"/>
  <c r="I892" i="5" s="1"/>
  <c r="J892" i="5" s="1"/>
  <c r="H891" i="5"/>
  <c r="R2783" i="5" s="1"/>
  <c r="H890" i="5"/>
  <c r="H889" i="5"/>
  <c r="H888" i="5"/>
  <c r="H887" i="5"/>
  <c r="I887" i="5" s="1"/>
  <c r="J887" i="5" s="1"/>
  <c r="H886" i="5"/>
  <c r="R886" i="5" s="1"/>
  <c r="R885" i="5"/>
  <c r="P885" i="5"/>
  <c r="O885" i="5"/>
  <c r="H885" i="5"/>
  <c r="H884" i="5"/>
  <c r="H883" i="5"/>
  <c r="H882" i="5"/>
  <c r="R882" i="5" s="1"/>
  <c r="H881" i="5"/>
  <c r="I881" i="5" s="1"/>
  <c r="J881" i="5" s="1"/>
  <c r="R880" i="5"/>
  <c r="H880" i="5"/>
  <c r="I880" i="5" s="1"/>
  <c r="J880" i="5" s="1"/>
  <c r="H879" i="5"/>
  <c r="R879" i="5" s="1"/>
  <c r="H878" i="5"/>
  <c r="P877" i="5"/>
  <c r="O877" i="5"/>
  <c r="H877" i="5"/>
  <c r="I877" i="5" s="1"/>
  <c r="J877" i="5" s="1"/>
  <c r="H876" i="5"/>
  <c r="R876" i="5" s="1"/>
  <c r="H875" i="5"/>
  <c r="H874" i="5"/>
  <c r="H873" i="5"/>
  <c r="P872" i="5"/>
  <c r="O872" i="5"/>
  <c r="H872" i="5"/>
  <c r="P871" i="5"/>
  <c r="O871" i="5"/>
  <c r="H871" i="5"/>
  <c r="I871" i="5" s="1"/>
  <c r="J871" i="5" s="1"/>
  <c r="H870" i="5"/>
  <c r="H869" i="5"/>
  <c r="H868" i="5"/>
  <c r="H867" i="5"/>
  <c r="R2471" i="5" s="1"/>
  <c r="H866" i="5"/>
  <c r="H865" i="5"/>
  <c r="H864" i="5"/>
  <c r="H863" i="5"/>
  <c r="I863" i="5" s="1"/>
  <c r="J863" i="5" s="1"/>
  <c r="H862" i="5"/>
  <c r="R862" i="5" s="1"/>
  <c r="H861" i="5"/>
  <c r="R1739" i="5" s="1"/>
  <c r="H860" i="5"/>
  <c r="H859" i="5"/>
  <c r="I859" i="5" s="1"/>
  <c r="J859" i="5" s="1"/>
  <c r="H858" i="5"/>
  <c r="H857" i="5"/>
  <c r="H856" i="5"/>
  <c r="P855" i="5"/>
  <c r="O855" i="5"/>
  <c r="H855" i="5"/>
  <c r="R855" i="5" s="1"/>
  <c r="I854" i="5"/>
  <c r="J854" i="5" s="1"/>
  <c r="H854" i="5"/>
  <c r="H853" i="5"/>
  <c r="R853" i="5" s="1"/>
  <c r="H852" i="5"/>
  <c r="R852" i="5" s="1"/>
  <c r="H851" i="5"/>
  <c r="H850" i="5"/>
  <c r="H849" i="5"/>
  <c r="R849" i="5" s="1"/>
  <c r="H848" i="5"/>
  <c r="H847" i="5"/>
  <c r="H846" i="5"/>
  <c r="I846" i="5" s="1"/>
  <c r="J846" i="5" s="1"/>
  <c r="H845" i="5"/>
  <c r="H844" i="5"/>
  <c r="I844" i="5" s="1"/>
  <c r="J844" i="5" s="1"/>
  <c r="L843" i="5"/>
  <c r="H843" i="5"/>
  <c r="I843" i="5" s="1"/>
  <c r="J843" i="5" s="1"/>
  <c r="H842" i="5"/>
  <c r="H841" i="5"/>
  <c r="H840" i="5"/>
  <c r="H839" i="5"/>
  <c r="H838" i="5"/>
  <c r="R838" i="5" s="1"/>
  <c r="H837" i="5"/>
  <c r="H836" i="5"/>
  <c r="I836" i="5" s="1"/>
  <c r="J836" i="5" s="1"/>
  <c r="H835" i="5"/>
  <c r="R835" i="5" s="1"/>
  <c r="L834" i="5"/>
  <c r="H834" i="5"/>
  <c r="H833" i="5"/>
  <c r="R914" i="5" s="1"/>
  <c r="H832" i="5"/>
  <c r="R832" i="5" s="1"/>
  <c r="H831" i="5"/>
  <c r="R831" i="5" s="1"/>
  <c r="H830" i="5"/>
  <c r="I830" i="5" s="1"/>
  <c r="J830" i="5" s="1"/>
  <c r="H829" i="5"/>
  <c r="I829" i="5" s="1"/>
  <c r="J829" i="5" s="1"/>
  <c r="H828" i="5"/>
  <c r="H827" i="5"/>
  <c r="R827" i="5" s="1"/>
  <c r="H826" i="5"/>
  <c r="I826" i="5" s="1"/>
  <c r="J826" i="5" s="1"/>
  <c r="H825" i="5"/>
  <c r="H824" i="5"/>
  <c r="H823" i="5"/>
  <c r="R823" i="5" s="1"/>
  <c r="H822" i="5"/>
  <c r="H821" i="5"/>
  <c r="R820" i="5"/>
  <c r="H820" i="5"/>
  <c r="I820" i="5" s="1"/>
  <c r="J820" i="5" s="1"/>
  <c r="H819" i="5"/>
  <c r="I819" i="5" s="1"/>
  <c r="J819" i="5" s="1"/>
  <c r="H818" i="5"/>
  <c r="I818" i="5" s="1"/>
  <c r="J818" i="5" s="1"/>
  <c r="H817" i="5"/>
  <c r="R817" i="5" s="1"/>
  <c r="H816" i="5"/>
  <c r="H815" i="5"/>
  <c r="H814" i="5"/>
  <c r="R814" i="5" s="1"/>
  <c r="H813" i="5"/>
  <c r="R813" i="5" s="1"/>
  <c r="H812" i="5"/>
  <c r="H811" i="5"/>
  <c r="R811" i="5" s="1"/>
  <c r="H810" i="5"/>
  <c r="R810" i="5" s="1"/>
  <c r="H809" i="5"/>
  <c r="I809" i="5" s="1"/>
  <c r="J809" i="5" s="1"/>
  <c r="H808" i="5"/>
  <c r="R808" i="5" s="1"/>
  <c r="H807" i="5"/>
  <c r="I807" i="5" s="1"/>
  <c r="J807" i="5" s="1"/>
  <c r="H806" i="5"/>
  <c r="H805" i="5"/>
  <c r="R805" i="5" s="1"/>
  <c r="L804" i="5"/>
  <c r="L2405" i="5" s="1"/>
  <c r="L4006" i="5" s="1"/>
  <c r="H804" i="5"/>
  <c r="I804" i="5" s="1"/>
  <c r="J804" i="5" s="1"/>
  <c r="H803" i="5"/>
  <c r="R803" i="5" s="1"/>
  <c r="H802" i="5"/>
  <c r="I802" i="5" s="1"/>
  <c r="J802" i="5" s="1"/>
  <c r="H801" i="5"/>
  <c r="H800" i="5"/>
  <c r="H799" i="5"/>
  <c r="R799" i="5" s="1"/>
  <c r="H798" i="5"/>
  <c r="H797" i="5"/>
  <c r="H796" i="5"/>
  <c r="H795" i="5"/>
  <c r="I795" i="5" s="1"/>
  <c r="J795" i="5" s="1"/>
  <c r="H794" i="5"/>
  <c r="H793" i="5"/>
  <c r="H792" i="5"/>
  <c r="I792" i="5" s="1"/>
  <c r="J792" i="5" s="1"/>
  <c r="H791" i="5"/>
  <c r="H790" i="5"/>
  <c r="H789" i="5"/>
  <c r="H788" i="5"/>
  <c r="H787" i="5"/>
  <c r="H786" i="5"/>
  <c r="H785" i="5"/>
  <c r="H784" i="5"/>
  <c r="H783" i="5"/>
  <c r="R783" i="5" s="1"/>
  <c r="H782" i="5"/>
  <c r="H781" i="5"/>
  <c r="H780" i="5"/>
  <c r="R780" i="5" s="1"/>
  <c r="H779" i="5"/>
  <c r="R2090" i="5" s="1"/>
  <c r="H778" i="5"/>
  <c r="H777" i="5"/>
  <c r="H776" i="5"/>
  <c r="R776" i="5" s="1"/>
  <c r="H775" i="5"/>
  <c r="H774" i="5"/>
  <c r="R774" i="5" s="1"/>
  <c r="H773" i="5"/>
  <c r="H772" i="5"/>
  <c r="L771" i="5"/>
  <c r="H771" i="5"/>
  <c r="I771" i="5" s="1"/>
  <c r="J771" i="5" s="1"/>
  <c r="H770" i="5"/>
  <c r="I770" i="5" s="1"/>
  <c r="J770" i="5" s="1"/>
  <c r="H769" i="5"/>
  <c r="R769" i="5" s="1"/>
  <c r="H768" i="5"/>
  <c r="R768" i="5" s="1"/>
  <c r="H767" i="5"/>
  <c r="I767" i="5" s="1"/>
  <c r="J767" i="5" s="1"/>
  <c r="H766" i="5"/>
  <c r="I766" i="5" s="1"/>
  <c r="J766" i="5" s="1"/>
  <c r="H765" i="5"/>
  <c r="I765" i="5" s="1"/>
  <c r="J765" i="5" s="1"/>
  <c r="H764" i="5"/>
  <c r="H763" i="5"/>
  <c r="H762" i="5"/>
  <c r="H761" i="5"/>
  <c r="H760" i="5"/>
  <c r="I760" i="5" s="1"/>
  <c r="J760" i="5" s="1"/>
  <c r="L759" i="5"/>
  <c r="H759" i="5"/>
  <c r="R3794" i="5" s="1"/>
  <c r="H758" i="5"/>
  <c r="R758" i="5" s="1"/>
  <c r="R757" i="5"/>
  <c r="H757" i="5"/>
  <c r="I757" i="5" s="1"/>
  <c r="J757" i="5" s="1"/>
  <c r="H756" i="5"/>
  <c r="I756" i="5" s="1"/>
  <c r="J756" i="5" s="1"/>
  <c r="H755" i="5"/>
  <c r="I755" i="5" s="1"/>
  <c r="J755" i="5" s="1"/>
  <c r="H754" i="5"/>
  <c r="H753" i="5"/>
  <c r="I753" i="5" s="1"/>
  <c r="J753" i="5" s="1"/>
  <c r="H752" i="5"/>
  <c r="H751" i="5"/>
  <c r="H750" i="5"/>
  <c r="R2630" i="5" s="1"/>
  <c r="H749" i="5"/>
  <c r="R2486" i="5" s="1"/>
  <c r="H748" i="5"/>
  <c r="I748" i="5" s="1"/>
  <c r="J748" i="5" s="1"/>
  <c r="H747" i="5"/>
  <c r="R747" i="5" s="1"/>
  <c r="H746" i="5"/>
  <c r="H745" i="5"/>
  <c r="H744" i="5"/>
  <c r="H743" i="5"/>
  <c r="R1418" i="5" s="1"/>
  <c r="H742" i="5"/>
  <c r="H741" i="5"/>
  <c r="R741" i="5" s="1"/>
  <c r="H740" i="5"/>
  <c r="I740" i="5" s="1"/>
  <c r="J740" i="5" s="1"/>
  <c r="H739" i="5"/>
  <c r="I739" i="5" s="1"/>
  <c r="J739" i="5" s="1"/>
  <c r="H738" i="5"/>
  <c r="I738" i="5" s="1"/>
  <c r="J738" i="5" s="1"/>
  <c r="H737" i="5"/>
  <c r="H736" i="5"/>
  <c r="R736" i="5" s="1"/>
  <c r="H735" i="5"/>
  <c r="R735" i="5" s="1"/>
  <c r="H734" i="5"/>
  <c r="L733" i="5"/>
  <c r="L2334" i="5" s="1"/>
  <c r="O4221" i="5" s="1"/>
  <c r="H733" i="5"/>
  <c r="R733" i="5" s="1"/>
  <c r="H732" i="5"/>
  <c r="R732" i="5" s="1"/>
  <c r="H731" i="5"/>
  <c r="I731" i="5" s="1"/>
  <c r="J731" i="5" s="1"/>
  <c r="R730" i="5"/>
  <c r="H730" i="5"/>
  <c r="I730" i="5" s="1"/>
  <c r="J730" i="5" s="1"/>
  <c r="H729" i="5"/>
  <c r="R729" i="5" s="1"/>
  <c r="H728" i="5"/>
  <c r="R727" i="5"/>
  <c r="H727" i="5"/>
  <c r="I727" i="5" s="1"/>
  <c r="J727" i="5" s="1"/>
  <c r="H726" i="5"/>
  <c r="I726" i="5" s="1"/>
  <c r="J726" i="5" s="1"/>
  <c r="H725" i="5"/>
  <c r="R724" i="5"/>
  <c r="H724" i="5"/>
  <c r="I724" i="5" s="1"/>
  <c r="J724" i="5" s="1"/>
  <c r="H723" i="5"/>
  <c r="I723" i="5" s="1"/>
  <c r="J723" i="5" s="1"/>
  <c r="H722" i="5"/>
  <c r="I722" i="5" s="1"/>
  <c r="J722" i="5" s="1"/>
  <c r="L721" i="5"/>
  <c r="H721" i="5"/>
  <c r="H720" i="5"/>
  <c r="H719" i="5"/>
  <c r="H718" i="5"/>
  <c r="H717" i="5"/>
  <c r="H716" i="5"/>
  <c r="R2390" i="5" s="1"/>
  <c r="H715" i="5"/>
  <c r="R715" i="5" s="1"/>
  <c r="H714" i="5"/>
  <c r="H713" i="5"/>
  <c r="I713" i="5" s="1"/>
  <c r="J713" i="5" s="1"/>
  <c r="H712" i="5"/>
  <c r="I712" i="5" s="1"/>
  <c r="J712" i="5" s="1"/>
  <c r="H711" i="5"/>
  <c r="R711" i="5" s="1"/>
  <c r="H710" i="5"/>
  <c r="H709" i="5"/>
  <c r="R709" i="5" s="1"/>
  <c r="H708" i="5"/>
  <c r="R708" i="5" s="1"/>
  <c r="H707" i="5"/>
  <c r="I707" i="5" s="1"/>
  <c r="J707" i="5" s="1"/>
  <c r="H706" i="5"/>
  <c r="I706" i="5" s="1"/>
  <c r="J706" i="5" s="1"/>
  <c r="L705" i="5"/>
  <c r="H705" i="5"/>
  <c r="I705" i="5" s="1"/>
  <c r="J705" i="5" s="1"/>
  <c r="H704" i="5"/>
  <c r="R704" i="5" s="1"/>
  <c r="H703" i="5"/>
  <c r="R703" i="5" s="1"/>
  <c r="L702" i="5"/>
  <c r="H702" i="5"/>
  <c r="R702" i="5" s="1"/>
  <c r="H701" i="5"/>
  <c r="I701" i="5" s="1"/>
  <c r="J701" i="5" s="1"/>
  <c r="H700" i="5"/>
  <c r="R700" i="5" s="1"/>
  <c r="H699" i="5"/>
  <c r="R699" i="5" s="1"/>
  <c r="H698" i="5"/>
  <c r="R3992" i="5" s="1"/>
  <c r="H697" i="5"/>
  <c r="I697" i="5" s="1"/>
  <c r="J697" i="5" s="1"/>
  <c r="H696" i="5"/>
  <c r="R696" i="5" s="1"/>
  <c r="L695" i="5"/>
  <c r="H695" i="5"/>
  <c r="H694" i="5"/>
  <c r="H693" i="5"/>
  <c r="R693" i="5" s="1"/>
  <c r="H692" i="5"/>
  <c r="H691" i="5"/>
  <c r="I691" i="5" s="1"/>
  <c r="J691" i="5" s="1"/>
  <c r="R690" i="5"/>
  <c r="H690" i="5"/>
  <c r="I690" i="5" s="1"/>
  <c r="J690" i="5" s="1"/>
  <c r="H689" i="5"/>
  <c r="I689" i="5" s="1"/>
  <c r="J689" i="5" s="1"/>
  <c r="H688" i="5"/>
  <c r="R688" i="5" s="1"/>
  <c r="H687" i="5"/>
  <c r="I687" i="5" s="1"/>
  <c r="J687" i="5" s="1"/>
  <c r="H686" i="5"/>
  <c r="H685" i="5"/>
  <c r="H684" i="5"/>
  <c r="H683" i="5"/>
  <c r="H682" i="5"/>
  <c r="H681" i="5"/>
  <c r="H680" i="5"/>
  <c r="H679" i="5"/>
  <c r="R679" i="5" s="1"/>
  <c r="H678" i="5"/>
  <c r="H677" i="5"/>
  <c r="I677" i="5" s="1"/>
  <c r="J677" i="5" s="1"/>
  <c r="H676" i="5"/>
  <c r="I676" i="5" s="1"/>
  <c r="J676" i="5" s="1"/>
  <c r="H675" i="5"/>
  <c r="H674" i="5"/>
  <c r="I674" i="5" s="1"/>
  <c r="J674" i="5" s="1"/>
  <c r="H673" i="5"/>
  <c r="I673" i="5" s="1"/>
  <c r="J673" i="5" s="1"/>
  <c r="L672" i="5"/>
  <c r="P365" i="5" s="1"/>
  <c r="H672" i="5"/>
  <c r="R672" i="5" s="1"/>
  <c r="H671" i="5"/>
  <c r="H670" i="5"/>
  <c r="R670" i="5" s="1"/>
  <c r="H669" i="5"/>
  <c r="R669" i="5" s="1"/>
  <c r="H668" i="5"/>
  <c r="H667" i="5"/>
  <c r="I667" i="5" s="1"/>
  <c r="J667" i="5" s="1"/>
  <c r="H666" i="5"/>
  <c r="I666" i="5" s="1"/>
  <c r="J666" i="5" s="1"/>
  <c r="H665" i="5"/>
  <c r="H664" i="5"/>
  <c r="I664" i="5" s="1"/>
  <c r="J664" i="5" s="1"/>
  <c r="H663" i="5"/>
  <c r="H662" i="5"/>
  <c r="H661" i="5"/>
  <c r="R661" i="5" s="1"/>
  <c r="R660" i="5"/>
  <c r="H660" i="5"/>
  <c r="I660" i="5" s="1"/>
  <c r="J660" i="5" s="1"/>
  <c r="H659" i="5"/>
  <c r="H658" i="5"/>
  <c r="R657" i="5"/>
  <c r="H657" i="5"/>
  <c r="P656" i="5"/>
  <c r="O656" i="5"/>
  <c r="H656" i="5"/>
  <c r="R656" i="5" s="1"/>
  <c r="H655" i="5"/>
  <c r="R655" i="5" s="1"/>
  <c r="H654" i="5"/>
  <c r="R2714" i="5" s="1"/>
  <c r="I653" i="5"/>
  <c r="J653" i="5" s="1"/>
  <c r="H653" i="5"/>
  <c r="R653" i="5" s="1"/>
  <c r="H652" i="5"/>
  <c r="H651" i="5"/>
  <c r="H650" i="5"/>
  <c r="H649" i="5"/>
  <c r="I649" i="5" s="1"/>
  <c r="J649" i="5" s="1"/>
  <c r="H648" i="5"/>
  <c r="H647" i="5"/>
  <c r="H646" i="5"/>
  <c r="R1514" i="5" s="1"/>
  <c r="H645" i="5"/>
  <c r="R645" i="5" s="1"/>
  <c r="H644" i="5"/>
  <c r="H643" i="5"/>
  <c r="R643" i="5" s="1"/>
  <c r="R642" i="5"/>
  <c r="H642" i="5"/>
  <c r="I642" i="5" s="1"/>
  <c r="J642" i="5" s="1"/>
  <c r="H641" i="5"/>
  <c r="I641" i="5" s="1"/>
  <c r="J641" i="5" s="1"/>
  <c r="H640" i="5"/>
  <c r="R640" i="5" s="1"/>
  <c r="H639" i="5"/>
  <c r="R639" i="5" s="1"/>
  <c r="H638" i="5"/>
  <c r="R638" i="5" s="1"/>
  <c r="H637" i="5"/>
  <c r="R4091" i="5" s="1"/>
  <c r="H636" i="5"/>
  <c r="R636" i="5" s="1"/>
  <c r="H635" i="5"/>
  <c r="H634" i="5"/>
  <c r="R634" i="5" s="1"/>
  <c r="H633" i="5"/>
  <c r="R633" i="5" s="1"/>
  <c r="L632" i="5"/>
  <c r="H632" i="5"/>
  <c r="I632" i="5" s="1"/>
  <c r="J632" i="5" s="1"/>
  <c r="H631" i="5"/>
  <c r="H630" i="5"/>
  <c r="H629" i="5"/>
  <c r="R3464" i="5" s="1"/>
  <c r="H628" i="5"/>
  <c r="I628" i="5" s="1"/>
  <c r="J628" i="5" s="1"/>
  <c r="H627" i="5"/>
  <c r="H626" i="5"/>
  <c r="R626" i="5" s="1"/>
  <c r="L625" i="5"/>
  <c r="H625" i="5"/>
  <c r="I625" i="5" s="1"/>
  <c r="J625" i="5" s="1"/>
  <c r="H624" i="5"/>
  <c r="R624" i="5" s="1"/>
  <c r="H623" i="5"/>
  <c r="R623" i="5" s="1"/>
  <c r="H622" i="5"/>
  <c r="R622" i="5" s="1"/>
  <c r="H621" i="5"/>
  <c r="H620" i="5"/>
  <c r="H619" i="5"/>
  <c r="H618" i="5"/>
  <c r="I618" i="5" s="1"/>
  <c r="J618" i="5" s="1"/>
  <c r="H617" i="5"/>
  <c r="H616" i="5"/>
  <c r="R1871" i="5" s="1"/>
  <c r="H615" i="5"/>
  <c r="I615" i="5" s="1"/>
  <c r="J615" i="5" s="1"/>
  <c r="H614" i="5"/>
  <c r="H613" i="5"/>
  <c r="H612" i="5"/>
  <c r="H611" i="5"/>
  <c r="I611" i="5" s="1"/>
  <c r="J611" i="5" s="1"/>
  <c r="H610" i="5"/>
  <c r="R610" i="5" s="1"/>
  <c r="H609" i="5"/>
  <c r="H608" i="5"/>
  <c r="I608" i="5" s="1"/>
  <c r="J608" i="5" s="1"/>
  <c r="H607" i="5"/>
  <c r="R607" i="5" s="1"/>
  <c r="L606" i="5"/>
  <c r="H606" i="5"/>
  <c r="H605" i="5"/>
  <c r="R605" i="5" s="1"/>
  <c r="H604" i="5"/>
  <c r="R604" i="5" s="1"/>
  <c r="H603" i="5"/>
  <c r="H602" i="5"/>
  <c r="R3818" i="5" s="1"/>
  <c r="H601" i="5"/>
  <c r="I601" i="5" s="1"/>
  <c r="J601" i="5" s="1"/>
  <c r="H600" i="5"/>
  <c r="R3674" i="5" s="1"/>
  <c r="H599" i="5"/>
  <c r="H598" i="5"/>
  <c r="H597" i="5"/>
  <c r="R597" i="5" s="1"/>
  <c r="H596" i="5"/>
  <c r="I596" i="5" s="1"/>
  <c r="J596" i="5" s="1"/>
  <c r="H595" i="5"/>
  <c r="R595" i="5" s="1"/>
  <c r="H594" i="5"/>
  <c r="I594" i="5" s="1"/>
  <c r="J594" i="5" s="1"/>
  <c r="H593" i="5"/>
  <c r="I593" i="5" s="1"/>
  <c r="J593" i="5" s="1"/>
  <c r="H592" i="5"/>
  <c r="H591" i="5"/>
  <c r="H590" i="5"/>
  <c r="H589" i="5"/>
  <c r="R589" i="5" s="1"/>
  <c r="H588" i="5"/>
  <c r="R2405" i="5" s="1"/>
  <c r="H587" i="5"/>
  <c r="I587" i="5" s="1"/>
  <c r="J587" i="5" s="1"/>
  <c r="H586" i="5"/>
  <c r="H585" i="5"/>
  <c r="H584" i="5"/>
  <c r="H583" i="5"/>
  <c r="H582" i="5"/>
  <c r="H581" i="5"/>
  <c r="H580" i="5"/>
  <c r="H579" i="5"/>
  <c r="R579" i="5" s="1"/>
  <c r="H578" i="5"/>
  <c r="I578" i="5" s="1"/>
  <c r="J578" i="5" s="1"/>
  <c r="H577" i="5"/>
  <c r="R577" i="5" s="1"/>
  <c r="H576" i="5"/>
  <c r="R576" i="5" s="1"/>
  <c r="H575" i="5"/>
  <c r="I575" i="5" s="1"/>
  <c r="J575" i="5" s="1"/>
  <c r="H574" i="5"/>
  <c r="R574" i="5" s="1"/>
  <c r="H573" i="5"/>
  <c r="I573" i="5" s="1"/>
  <c r="J573" i="5" s="1"/>
  <c r="H572" i="5"/>
  <c r="I572" i="5" s="1"/>
  <c r="J572" i="5" s="1"/>
  <c r="H571" i="5"/>
  <c r="R571" i="5" s="1"/>
  <c r="L570" i="5"/>
  <c r="H570" i="5"/>
  <c r="R570" i="5" s="1"/>
  <c r="H569" i="5"/>
  <c r="I569" i="5" s="1"/>
  <c r="J569" i="5" s="1"/>
  <c r="H568" i="5"/>
  <c r="R568" i="5" s="1"/>
  <c r="H567" i="5"/>
  <c r="H566" i="5"/>
  <c r="I566" i="5" s="1"/>
  <c r="J566" i="5" s="1"/>
  <c r="H565" i="5"/>
  <c r="H564" i="5"/>
  <c r="H563" i="5"/>
  <c r="H562" i="5"/>
  <c r="H561" i="5"/>
  <c r="R561" i="5" s="1"/>
  <c r="H560" i="5"/>
  <c r="R560" i="5" s="1"/>
  <c r="H559" i="5"/>
  <c r="H558" i="5"/>
  <c r="H557" i="5"/>
  <c r="H556" i="5"/>
  <c r="R556" i="5" s="1"/>
  <c r="H555" i="5"/>
  <c r="R555" i="5" s="1"/>
  <c r="L554" i="5"/>
  <c r="H554" i="5"/>
  <c r="I554" i="5" s="1"/>
  <c r="J554" i="5" s="1"/>
  <c r="H553" i="5"/>
  <c r="R553" i="5" s="1"/>
  <c r="H552" i="5"/>
  <c r="H551" i="5"/>
  <c r="H550" i="5"/>
  <c r="H549" i="5"/>
  <c r="H548" i="5"/>
  <c r="I548" i="5" s="1"/>
  <c r="J548" i="5" s="1"/>
  <c r="H547" i="5"/>
  <c r="H546" i="5"/>
  <c r="I546" i="5" s="1"/>
  <c r="J546" i="5" s="1"/>
  <c r="H545" i="5"/>
  <c r="I545" i="5" s="1"/>
  <c r="J545" i="5" s="1"/>
  <c r="H544" i="5"/>
  <c r="H543" i="5"/>
  <c r="H542" i="5"/>
  <c r="H541" i="5"/>
  <c r="H540" i="5"/>
  <c r="R540" i="5" s="1"/>
  <c r="H539" i="5"/>
  <c r="H538" i="5"/>
  <c r="R538" i="5" s="1"/>
  <c r="H537" i="5"/>
  <c r="H536" i="5"/>
  <c r="H535" i="5"/>
  <c r="I535" i="5" s="1"/>
  <c r="J535" i="5" s="1"/>
  <c r="H534" i="5"/>
  <c r="H533" i="5"/>
  <c r="R533" i="5" s="1"/>
  <c r="H532" i="5"/>
  <c r="R532" i="5" s="1"/>
  <c r="H531" i="5"/>
  <c r="R531" i="5" s="1"/>
  <c r="H530" i="5"/>
  <c r="R530" i="5" s="1"/>
  <c r="H529" i="5"/>
  <c r="H528" i="5"/>
  <c r="R528" i="5" s="1"/>
  <c r="R527" i="5"/>
  <c r="H527" i="5"/>
  <c r="H526" i="5"/>
  <c r="H525" i="5"/>
  <c r="H524" i="5"/>
  <c r="H523" i="5"/>
  <c r="I523" i="5" s="1"/>
  <c r="J523" i="5" s="1"/>
  <c r="L522" i="5"/>
  <c r="H522" i="5"/>
  <c r="I522" i="5" s="1"/>
  <c r="J522" i="5" s="1"/>
  <c r="H521" i="5"/>
  <c r="I521" i="5" s="1"/>
  <c r="J521" i="5" s="1"/>
  <c r="H520" i="5"/>
  <c r="R520" i="5" s="1"/>
  <c r="H519" i="5"/>
  <c r="H518" i="5"/>
  <c r="H517" i="5"/>
  <c r="H516" i="5"/>
  <c r="H515" i="5"/>
  <c r="H514" i="5"/>
  <c r="R514" i="5" s="1"/>
  <c r="H513" i="5"/>
  <c r="H512" i="5"/>
  <c r="I512" i="5" s="1"/>
  <c r="J512" i="5" s="1"/>
  <c r="H511" i="5"/>
  <c r="R511" i="5" s="1"/>
  <c r="H510" i="5"/>
  <c r="I510" i="5" s="1"/>
  <c r="J510" i="5" s="1"/>
  <c r="H509" i="5"/>
  <c r="I509" i="5" s="1"/>
  <c r="J509" i="5" s="1"/>
  <c r="H508" i="5"/>
  <c r="R508" i="5" s="1"/>
  <c r="H507" i="5"/>
  <c r="R507" i="5" s="1"/>
  <c r="H506" i="5"/>
  <c r="I506" i="5" s="1"/>
  <c r="J506" i="5" s="1"/>
  <c r="H505" i="5"/>
  <c r="H504" i="5"/>
  <c r="I504" i="5" s="1"/>
  <c r="J504" i="5" s="1"/>
  <c r="H503" i="5"/>
  <c r="I503" i="5" s="1"/>
  <c r="J503" i="5" s="1"/>
  <c r="H502" i="5"/>
  <c r="I502" i="5" s="1"/>
  <c r="J502" i="5" s="1"/>
  <c r="H501" i="5"/>
  <c r="L500" i="5"/>
  <c r="H500" i="5"/>
  <c r="I500" i="5" s="1"/>
  <c r="J500" i="5" s="1"/>
  <c r="H499" i="5"/>
  <c r="R499" i="5" s="1"/>
  <c r="H498" i="5"/>
  <c r="H497" i="5"/>
  <c r="H496" i="5"/>
  <c r="R2663" i="5" s="1"/>
  <c r="H495" i="5"/>
  <c r="H494" i="5"/>
  <c r="H493" i="5"/>
  <c r="H492" i="5"/>
  <c r="R492" i="5" s="1"/>
  <c r="H491" i="5"/>
  <c r="H490" i="5"/>
  <c r="I490" i="5" s="1"/>
  <c r="J490" i="5" s="1"/>
  <c r="H489" i="5"/>
  <c r="H488" i="5"/>
  <c r="H487" i="5"/>
  <c r="H486" i="5"/>
  <c r="R486" i="5" s="1"/>
  <c r="H485" i="5"/>
  <c r="I485" i="5" s="1"/>
  <c r="J485" i="5" s="1"/>
  <c r="H484" i="5"/>
  <c r="I484" i="5" s="1"/>
  <c r="J484" i="5" s="1"/>
  <c r="H483" i="5"/>
  <c r="R483" i="5" s="1"/>
  <c r="H482" i="5"/>
  <c r="I482" i="5" s="1"/>
  <c r="J482" i="5" s="1"/>
  <c r="H481" i="5"/>
  <c r="R481" i="5" s="1"/>
  <c r="H480" i="5"/>
  <c r="R480" i="5" s="1"/>
  <c r="H479" i="5"/>
  <c r="H478" i="5"/>
  <c r="H477" i="5"/>
  <c r="I477" i="5" s="1"/>
  <c r="J477" i="5" s="1"/>
  <c r="H476" i="5"/>
  <c r="R476" i="5" s="1"/>
  <c r="H475" i="5"/>
  <c r="I475" i="5" s="1"/>
  <c r="J475" i="5" s="1"/>
  <c r="H474" i="5"/>
  <c r="P473" i="5"/>
  <c r="O473" i="5"/>
  <c r="H473" i="5"/>
  <c r="R473" i="5" s="1"/>
  <c r="H472" i="5"/>
  <c r="I472" i="5" s="1"/>
  <c r="J472" i="5" s="1"/>
  <c r="H471" i="5"/>
  <c r="R471" i="5" s="1"/>
  <c r="H470" i="5"/>
  <c r="I470" i="5" s="1"/>
  <c r="J470" i="5" s="1"/>
  <c r="H469" i="5"/>
  <c r="H468" i="5"/>
  <c r="H467" i="5"/>
  <c r="I467" i="5" s="1"/>
  <c r="J467" i="5" s="1"/>
  <c r="H466" i="5"/>
  <c r="H465" i="5"/>
  <c r="H464" i="5"/>
  <c r="I464" i="5" s="1"/>
  <c r="J464" i="5" s="1"/>
  <c r="H463" i="5"/>
  <c r="H462" i="5"/>
  <c r="I462" i="5" s="1"/>
  <c r="J462" i="5" s="1"/>
  <c r="H461" i="5"/>
  <c r="H460" i="5"/>
  <c r="H459" i="5"/>
  <c r="H458" i="5"/>
  <c r="H457" i="5"/>
  <c r="R457" i="5" s="1"/>
  <c r="R456" i="5"/>
  <c r="H456" i="5"/>
  <c r="H455" i="5"/>
  <c r="H454" i="5"/>
  <c r="R454" i="5" s="1"/>
  <c r="H453" i="5"/>
  <c r="R453" i="5" s="1"/>
  <c r="H452" i="5"/>
  <c r="H451" i="5"/>
  <c r="I451" i="5" s="1"/>
  <c r="J451" i="5" s="1"/>
  <c r="H450" i="5"/>
  <c r="I450" i="5" s="1"/>
  <c r="J450" i="5" s="1"/>
  <c r="I449" i="5"/>
  <c r="J449" i="5" s="1"/>
  <c r="H449" i="5"/>
  <c r="R2168" i="5" s="1"/>
  <c r="L448" i="5"/>
  <c r="H448" i="5"/>
  <c r="R447" i="5"/>
  <c r="H447" i="5"/>
  <c r="I447" i="5" s="1"/>
  <c r="J447" i="5" s="1"/>
  <c r="H446" i="5"/>
  <c r="I446" i="5" s="1"/>
  <c r="J446" i="5" s="1"/>
  <c r="H445" i="5"/>
  <c r="I445" i="5" s="1"/>
  <c r="J445" i="5" s="1"/>
  <c r="H444" i="5"/>
  <c r="R444" i="5" s="1"/>
  <c r="H443" i="5"/>
  <c r="R1568" i="5" s="1"/>
  <c r="H442" i="5"/>
  <c r="R1463" i="5" s="1"/>
  <c r="H441" i="5"/>
  <c r="H440" i="5"/>
  <c r="H439" i="5"/>
  <c r="I439" i="5" s="1"/>
  <c r="J439" i="5" s="1"/>
  <c r="H438" i="5"/>
  <c r="H437" i="5"/>
  <c r="H436" i="5"/>
  <c r="R436" i="5" s="1"/>
  <c r="H435" i="5"/>
  <c r="I435" i="5" s="1"/>
  <c r="J435" i="5" s="1"/>
  <c r="H434" i="5"/>
  <c r="H433" i="5"/>
  <c r="R433" i="5" s="1"/>
  <c r="H432" i="5"/>
  <c r="H431" i="5"/>
  <c r="I431" i="5" s="1"/>
  <c r="J431" i="5" s="1"/>
  <c r="H430" i="5"/>
  <c r="R430" i="5" s="1"/>
  <c r="H429" i="5"/>
  <c r="R429" i="5" s="1"/>
  <c r="L428" i="5"/>
  <c r="L429" i="5" s="1"/>
  <c r="H428" i="5"/>
  <c r="R428" i="5" s="1"/>
  <c r="H427" i="5"/>
  <c r="R427" i="5" s="1"/>
  <c r="H426" i="5"/>
  <c r="H425" i="5"/>
  <c r="I425" i="5" s="1"/>
  <c r="J425" i="5" s="1"/>
  <c r="H424" i="5"/>
  <c r="H423" i="5"/>
  <c r="H422" i="5"/>
  <c r="I422" i="5" s="1"/>
  <c r="J422" i="5" s="1"/>
  <c r="H421" i="5"/>
  <c r="R1493" i="5" s="1"/>
  <c r="H420" i="5"/>
  <c r="R420" i="5" s="1"/>
  <c r="H419" i="5"/>
  <c r="H418" i="5"/>
  <c r="I418" i="5" s="1"/>
  <c r="J418" i="5" s="1"/>
  <c r="H417" i="5"/>
  <c r="L416" i="5"/>
  <c r="H416" i="5"/>
  <c r="H415" i="5"/>
  <c r="H414" i="5"/>
  <c r="H413" i="5"/>
  <c r="I413" i="5" s="1"/>
  <c r="J413" i="5" s="1"/>
  <c r="H412" i="5"/>
  <c r="R412" i="5" s="1"/>
  <c r="H411" i="5"/>
  <c r="H410" i="5"/>
  <c r="R410" i="5" s="1"/>
  <c r="H409" i="5"/>
  <c r="R409" i="5" s="1"/>
  <c r="H408" i="5"/>
  <c r="R408" i="5" s="1"/>
  <c r="H407" i="5"/>
  <c r="L406" i="5"/>
  <c r="H406" i="5"/>
  <c r="I406" i="5" s="1"/>
  <c r="J406" i="5" s="1"/>
  <c r="H405" i="5"/>
  <c r="R405" i="5" s="1"/>
  <c r="H404" i="5"/>
  <c r="H403" i="5"/>
  <c r="R403" i="5" s="1"/>
  <c r="R402" i="5"/>
  <c r="H402" i="5"/>
  <c r="I402" i="5" s="1"/>
  <c r="J402" i="5" s="1"/>
  <c r="H401" i="5"/>
  <c r="R3998" i="5" s="1"/>
  <c r="H400" i="5"/>
  <c r="H399" i="5"/>
  <c r="R399" i="5" s="1"/>
  <c r="L398" i="5"/>
  <c r="H398" i="5"/>
  <c r="I398" i="5" s="1"/>
  <c r="J398" i="5" s="1"/>
  <c r="H397" i="5"/>
  <c r="R397" i="5" s="1"/>
  <c r="H396" i="5"/>
  <c r="R396" i="5" s="1"/>
  <c r="H395" i="5"/>
  <c r="R395" i="5" s="1"/>
  <c r="H394" i="5"/>
  <c r="H393" i="5"/>
  <c r="H392" i="5"/>
  <c r="H391" i="5"/>
  <c r="R391" i="5" s="1"/>
  <c r="H390" i="5"/>
  <c r="H389" i="5"/>
  <c r="H388" i="5"/>
  <c r="R2708" i="5" s="1"/>
  <c r="H387" i="5"/>
  <c r="R387" i="5" s="1"/>
  <c r="H386" i="5"/>
  <c r="H385" i="5"/>
  <c r="H384" i="5"/>
  <c r="R384" i="5" s="1"/>
  <c r="H383" i="5"/>
  <c r="H382" i="5"/>
  <c r="H381" i="5"/>
  <c r="I381" i="5" s="1"/>
  <c r="J381" i="5" s="1"/>
  <c r="H380" i="5"/>
  <c r="I380" i="5" s="1"/>
  <c r="J380" i="5" s="1"/>
  <c r="H379" i="5"/>
  <c r="R379" i="5" s="1"/>
  <c r="H378" i="5"/>
  <c r="R378" i="5" s="1"/>
  <c r="H377" i="5"/>
  <c r="R1050" i="5" s="1"/>
  <c r="H376" i="5"/>
  <c r="R376" i="5" s="1"/>
  <c r="H375" i="5"/>
  <c r="H374" i="5"/>
  <c r="I374" i="5" s="1"/>
  <c r="J374" i="5" s="1"/>
  <c r="H373" i="5"/>
  <c r="R373" i="5" s="1"/>
  <c r="L372" i="5"/>
  <c r="H372" i="5"/>
  <c r="I372" i="5" s="1"/>
  <c r="J372" i="5" s="1"/>
  <c r="H371" i="5"/>
  <c r="I371" i="5" s="1"/>
  <c r="J371" i="5" s="1"/>
  <c r="H370" i="5"/>
  <c r="R370" i="5" s="1"/>
  <c r="H369" i="5"/>
  <c r="R369" i="5" s="1"/>
  <c r="H368" i="5"/>
  <c r="H367" i="5"/>
  <c r="I367" i="5" s="1"/>
  <c r="J367" i="5" s="1"/>
  <c r="H366" i="5"/>
  <c r="R366" i="5" s="1"/>
  <c r="H365" i="5"/>
  <c r="H364" i="5"/>
  <c r="I364" i="5" s="1"/>
  <c r="J364" i="5" s="1"/>
  <c r="H363" i="5"/>
  <c r="R363" i="5" s="1"/>
  <c r="H362" i="5"/>
  <c r="H361" i="5"/>
  <c r="R361" i="5" s="1"/>
  <c r="H360" i="5"/>
  <c r="R360" i="5" s="1"/>
  <c r="H359" i="5"/>
  <c r="I359" i="5" s="1"/>
  <c r="J359" i="5" s="1"/>
  <c r="H358" i="5"/>
  <c r="R358" i="5" s="1"/>
  <c r="H357" i="5"/>
  <c r="R357" i="5" s="1"/>
  <c r="H356" i="5"/>
  <c r="R2723" i="5" s="1"/>
  <c r="H355" i="5"/>
  <c r="H354" i="5"/>
  <c r="H353" i="5"/>
  <c r="R2315" i="5" s="1"/>
  <c r="L352" i="5"/>
  <c r="H352" i="5"/>
  <c r="R2186" i="5" s="1"/>
  <c r="H351" i="5"/>
  <c r="H350" i="5"/>
  <c r="R350" i="5" s="1"/>
  <c r="H349" i="5"/>
  <c r="R349" i="5" s="1"/>
  <c r="H348" i="5"/>
  <c r="I348" i="5" s="1"/>
  <c r="J348" i="5" s="1"/>
  <c r="H347" i="5"/>
  <c r="H346" i="5"/>
  <c r="I346" i="5" s="1"/>
  <c r="J346" i="5" s="1"/>
  <c r="I345" i="5"/>
  <c r="J345" i="5" s="1"/>
  <c r="H345" i="5"/>
  <c r="R345" i="5" s="1"/>
  <c r="H344" i="5"/>
  <c r="H343" i="5"/>
  <c r="R343" i="5" s="1"/>
  <c r="R342" i="5"/>
  <c r="H342" i="5"/>
  <c r="I342" i="5" s="1"/>
  <c r="J342" i="5" s="1"/>
  <c r="H341" i="5"/>
  <c r="H340" i="5"/>
  <c r="L339" i="5"/>
  <c r="P221" i="5" s="1"/>
  <c r="H339" i="5"/>
  <c r="I339" i="5" s="1"/>
  <c r="J339" i="5" s="1"/>
  <c r="H338" i="5"/>
  <c r="H337" i="5"/>
  <c r="R337" i="5" s="1"/>
  <c r="I336" i="5"/>
  <c r="J336" i="5" s="1"/>
  <c r="H336" i="5"/>
  <c r="R3845" i="5" s="1"/>
  <c r="H335" i="5"/>
  <c r="H334" i="5"/>
  <c r="I334" i="5" s="1"/>
  <c r="J334" i="5" s="1"/>
  <c r="R333" i="5"/>
  <c r="H333" i="5"/>
  <c r="I333" i="5" s="1"/>
  <c r="J333" i="5" s="1"/>
  <c r="H332" i="5"/>
  <c r="H331" i="5"/>
  <c r="R331" i="5" s="1"/>
  <c r="H330" i="5"/>
  <c r="R330" i="5" s="1"/>
  <c r="H329" i="5"/>
  <c r="I329" i="5" s="1"/>
  <c r="J329" i="5" s="1"/>
  <c r="H328" i="5"/>
  <c r="I328" i="5" s="1"/>
  <c r="J328" i="5" s="1"/>
  <c r="H327" i="5"/>
  <c r="R327" i="5" s="1"/>
  <c r="H326" i="5"/>
  <c r="I326" i="5" s="1"/>
  <c r="J326" i="5" s="1"/>
  <c r="H325" i="5"/>
  <c r="I325" i="5" s="1"/>
  <c r="J325" i="5" s="1"/>
  <c r="H324" i="5"/>
  <c r="H323" i="5"/>
  <c r="H322" i="5"/>
  <c r="R2462" i="5" s="1"/>
  <c r="H321" i="5"/>
  <c r="H320" i="5"/>
  <c r="R319" i="5"/>
  <c r="H319" i="5"/>
  <c r="I319" i="5" s="1"/>
  <c r="J319" i="5" s="1"/>
  <c r="H318" i="5"/>
  <c r="H317" i="5"/>
  <c r="H316" i="5"/>
  <c r="I316" i="5" s="1"/>
  <c r="J316" i="5" s="1"/>
  <c r="H315" i="5"/>
  <c r="R315" i="5" s="1"/>
  <c r="H314" i="5"/>
  <c r="H313" i="5"/>
  <c r="L312" i="5"/>
  <c r="H312" i="5"/>
  <c r="I312" i="5" s="1"/>
  <c r="J312" i="5" s="1"/>
  <c r="H311" i="5"/>
  <c r="R311" i="5" s="1"/>
  <c r="H310" i="5"/>
  <c r="R310" i="5" s="1"/>
  <c r="H309" i="5"/>
  <c r="H308" i="5"/>
  <c r="I308" i="5" s="1"/>
  <c r="J308" i="5" s="1"/>
  <c r="H307" i="5"/>
  <c r="R307" i="5" s="1"/>
  <c r="H306" i="5"/>
  <c r="R306" i="5" s="1"/>
  <c r="H305" i="5"/>
  <c r="I305" i="5" s="1"/>
  <c r="J305" i="5" s="1"/>
  <c r="H304" i="5"/>
  <c r="L303" i="5"/>
  <c r="H303" i="5"/>
  <c r="R3713" i="5" s="1"/>
  <c r="H302" i="5"/>
  <c r="R302" i="5" s="1"/>
  <c r="H301" i="5"/>
  <c r="H300" i="5"/>
  <c r="I300" i="5" s="1"/>
  <c r="J300" i="5" s="1"/>
  <c r="H299" i="5"/>
  <c r="H298" i="5"/>
  <c r="H297" i="5"/>
  <c r="I296" i="5"/>
  <c r="J296" i="5" s="1"/>
  <c r="H296" i="5"/>
  <c r="P295" i="5"/>
  <c r="O295" i="5"/>
  <c r="H295" i="5"/>
  <c r="R295" i="5" s="1"/>
  <c r="H294" i="5"/>
  <c r="R294" i="5" s="1"/>
  <c r="H293" i="5"/>
  <c r="R2792" i="5" s="1"/>
  <c r="H292" i="5"/>
  <c r="R2699" i="5" s="1"/>
  <c r="H291" i="5"/>
  <c r="H290" i="5"/>
  <c r="H289" i="5"/>
  <c r="R2339" i="5" s="1"/>
  <c r="H288" i="5"/>
  <c r="R288" i="5" s="1"/>
  <c r="H287" i="5"/>
  <c r="H286" i="5"/>
  <c r="H285" i="5"/>
  <c r="I285" i="5" s="1"/>
  <c r="J285" i="5" s="1"/>
  <c r="H284" i="5"/>
  <c r="H283" i="5"/>
  <c r="R283" i="5" s="1"/>
  <c r="H282" i="5"/>
  <c r="R1412" i="5" s="1"/>
  <c r="H281" i="5"/>
  <c r="R1277" i="5" s="1"/>
  <c r="H280" i="5"/>
  <c r="H279" i="5"/>
  <c r="R279" i="5" s="1"/>
  <c r="H278" i="5"/>
  <c r="R848" i="5" s="1"/>
  <c r="H277" i="5"/>
  <c r="H276" i="5"/>
  <c r="R276" i="5" s="1"/>
  <c r="H275" i="5"/>
  <c r="H274" i="5"/>
  <c r="I274" i="5" s="1"/>
  <c r="J274" i="5" s="1"/>
  <c r="L273" i="5"/>
  <c r="H273" i="5"/>
  <c r="I273" i="5" s="1"/>
  <c r="J273" i="5" s="1"/>
  <c r="H272" i="5"/>
  <c r="H271" i="5"/>
  <c r="R271" i="5" s="1"/>
  <c r="H270" i="5"/>
  <c r="H269" i="5"/>
  <c r="I269" i="5" s="1"/>
  <c r="J269" i="5" s="1"/>
  <c r="H268" i="5"/>
  <c r="I268" i="5" s="1"/>
  <c r="J268" i="5" s="1"/>
  <c r="H267" i="5"/>
  <c r="R267" i="5" s="1"/>
  <c r="H266" i="5"/>
  <c r="H265" i="5"/>
  <c r="R265" i="5" s="1"/>
  <c r="H264" i="5"/>
  <c r="R3071" i="5" s="1"/>
  <c r="H263" i="5"/>
  <c r="H262" i="5"/>
  <c r="R2885" i="5" s="1"/>
  <c r="H261" i="5"/>
  <c r="R2762" i="5" s="1"/>
  <c r="H260" i="5"/>
  <c r="H259" i="5"/>
  <c r="H258" i="5"/>
  <c r="R2444" i="5" s="1"/>
  <c r="H257" i="5"/>
  <c r="I257" i="5" s="1"/>
  <c r="J257" i="5" s="1"/>
  <c r="H256" i="5"/>
  <c r="H255" i="5"/>
  <c r="I255" i="5" s="1"/>
  <c r="J255" i="5" s="1"/>
  <c r="H254" i="5"/>
  <c r="R1973" i="5" s="1"/>
  <c r="H253" i="5"/>
  <c r="H252" i="5"/>
  <c r="R252" i="5" s="1"/>
  <c r="H251" i="5"/>
  <c r="R1586" i="5" s="1"/>
  <c r="H250" i="5"/>
  <c r="R1454" i="5" s="1"/>
  <c r="H249" i="5"/>
  <c r="H248" i="5"/>
  <c r="H247" i="5"/>
  <c r="R1049" i="5" s="1"/>
  <c r="H246" i="5"/>
  <c r="H245" i="5"/>
  <c r="H244" i="5"/>
  <c r="H243" i="5"/>
  <c r="R243" i="5" s="1"/>
  <c r="H242" i="5"/>
  <c r="R242" i="5" s="1"/>
  <c r="H241" i="5"/>
  <c r="L240" i="5"/>
  <c r="H240" i="5"/>
  <c r="R240" i="5" s="1"/>
  <c r="H239" i="5"/>
  <c r="H238" i="5"/>
  <c r="R238" i="5" s="1"/>
  <c r="H237" i="5"/>
  <c r="R3437" i="5" s="1"/>
  <c r="H236" i="5"/>
  <c r="R3374" i="5" s="1"/>
  <c r="H235" i="5"/>
  <c r="R235" i="5" s="1"/>
  <c r="H234" i="5"/>
  <c r="H233" i="5"/>
  <c r="I233" i="5" s="1"/>
  <c r="J233" i="5" s="1"/>
  <c r="H232" i="5"/>
  <c r="I232" i="5" s="1"/>
  <c r="J232" i="5" s="1"/>
  <c r="H231" i="5"/>
  <c r="H230" i="5"/>
  <c r="R230" i="5" s="1"/>
  <c r="H229" i="5"/>
  <c r="H228" i="5"/>
  <c r="R2624" i="5" s="1"/>
  <c r="H227" i="5"/>
  <c r="H226" i="5"/>
  <c r="H225" i="5"/>
  <c r="I225" i="5" s="1"/>
  <c r="J225" i="5" s="1"/>
  <c r="H224" i="5"/>
  <c r="I224" i="5" s="1"/>
  <c r="J224" i="5" s="1"/>
  <c r="P223" i="5"/>
  <c r="O223" i="5"/>
  <c r="H223" i="5"/>
  <c r="P222" i="5"/>
  <c r="O222" i="5"/>
  <c r="H222" i="5"/>
  <c r="R222" i="5" s="1"/>
  <c r="O221" i="5"/>
  <c r="H221" i="5"/>
  <c r="R221" i="5" s="1"/>
  <c r="H220" i="5"/>
  <c r="I220" i="5" s="1"/>
  <c r="J220" i="5" s="1"/>
  <c r="H219" i="5"/>
  <c r="R219" i="5" s="1"/>
  <c r="H218" i="5"/>
  <c r="R1487" i="5" s="1"/>
  <c r="H217" i="5"/>
  <c r="R217" i="5" s="1"/>
  <c r="R216" i="5"/>
  <c r="H216" i="5"/>
  <c r="H215" i="5"/>
  <c r="H214" i="5"/>
  <c r="I214" i="5" s="1"/>
  <c r="J214" i="5" s="1"/>
  <c r="H213" i="5"/>
  <c r="I213" i="5" s="1"/>
  <c r="J213" i="5" s="1"/>
  <c r="H212" i="5"/>
  <c r="H211" i="5"/>
  <c r="H210" i="5"/>
  <c r="R443" i="5" s="1"/>
  <c r="H209" i="5"/>
  <c r="H208" i="5"/>
  <c r="R208" i="5" s="1"/>
  <c r="H207" i="5"/>
  <c r="R207" i="5" s="1"/>
  <c r="H206" i="5"/>
  <c r="R206" i="5" s="1"/>
  <c r="H205" i="5"/>
  <c r="R205" i="5" s="1"/>
  <c r="H204" i="5"/>
  <c r="I204" i="5" s="1"/>
  <c r="J204" i="5" s="1"/>
  <c r="H203" i="5"/>
  <c r="H202" i="5"/>
  <c r="H201" i="5"/>
  <c r="H200" i="5"/>
  <c r="I200" i="5" s="1"/>
  <c r="J200" i="5" s="1"/>
  <c r="H199" i="5"/>
  <c r="R2861" i="5" s="1"/>
  <c r="H198" i="5"/>
  <c r="H197" i="5"/>
  <c r="H196" i="5"/>
  <c r="R2570" i="5" s="1"/>
  <c r="H195" i="5"/>
  <c r="R2468" i="5" s="1"/>
  <c r="H194" i="5"/>
  <c r="H193" i="5"/>
  <c r="R193" i="5" s="1"/>
  <c r="L192" i="5"/>
  <c r="O2162" i="5" s="1"/>
  <c r="H192" i="5"/>
  <c r="R2165" i="5" s="1"/>
  <c r="H191" i="5"/>
  <c r="H190" i="5"/>
  <c r="H189" i="5"/>
  <c r="R1829" i="5" s="1"/>
  <c r="H188" i="5"/>
  <c r="R1724" i="5" s="1"/>
  <c r="H187" i="5"/>
  <c r="I187" i="5" s="1"/>
  <c r="J187" i="5" s="1"/>
  <c r="H186" i="5"/>
  <c r="H185" i="5"/>
  <c r="H184" i="5"/>
  <c r="I184" i="5" s="1"/>
  <c r="J184" i="5" s="1"/>
  <c r="H183" i="5"/>
  <c r="R183" i="5" s="1"/>
  <c r="H182" i="5"/>
  <c r="H181" i="5"/>
  <c r="R180" i="5"/>
  <c r="H180" i="5"/>
  <c r="R740" i="5" s="1"/>
  <c r="H179" i="5"/>
  <c r="I179" i="5" s="1"/>
  <c r="J179" i="5" s="1"/>
  <c r="H178" i="5"/>
  <c r="R178" i="5" s="1"/>
  <c r="R177" i="5"/>
  <c r="H177" i="5"/>
  <c r="H176" i="5"/>
  <c r="H175" i="5"/>
  <c r="R175" i="5" s="1"/>
  <c r="L174" i="5"/>
  <c r="H174" i="5"/>
  <c r="H173" i="5"/>
  <c r="I173" i="5" s="1"/>
  <c r="J173" i="5" s="1"/>
  <c r="H172" i="5"/>
  <c r="H171" i="5"/>
  <c r="H170" i="5"/>
  <c r="R170" i="5" s="1"/>
  <c r="H169" i="5"/>
  <c r="R2951" i="5" s="1"/>
  <c r="H168" i="5"/>
  <c r="R168" i="5" s="1"/>
  <c r="H167" i="5"/>
  <c r="H166" i="5"/>
  <c r="R2693" i="5" s="1"/>
  <c r="H165" i="5"/>
  <c r="R2597" i="5" s="1"/>
  <c r="H164" i="5"/>
  <c r="H163" i="5"/>
  <c r="R163" i="5" s="1"/>
  <c r="H162" i="5"/>
  <c r="I162" i="5" s="1"/>
  <c r="J162" i="5" s="1"/>
  <c r="H161" i="5"/>
  <c r="R2216" i="5" s="1"/>
  <c r="H160" i="5"/>
  <c r="R160" i="5" s="1"/>
  <c r="H159" i="5"/>
  <c r="R2015" i="5" s="1"/>
  <c r="H158" i="5"/>
  <c r="H157" i="5"/>
  <c r="H156" i="5"/>
  <c r="I156" i="5" s="1"/>
  <c r="J156" i="5" s="1"/>
  <c r="H155" i="5"/>
  <c r="H154" i="5"/>
  <c r="I154" i="5" s="1"/>
  <c r="J154" i="5" s="1"/>
  <c r="H153" i="5"/>
  <c r="R153" i="5" s="1"/>
  <c r="H152" i="5"/>
  <c r="R1244" i="5" s="1"/>
  <c r="H151" i="5"/>
  <c r="R1124" i="5" s="1"/>
  <c r="H150" i="5"/>
  <c r="R150" i="5" s="1"/>
  <c r="H149" i="5"/>
  <c r="H148" i="5"/>
  <c r="I148" i="5" s="1"/>
  <c r="J148" i="5" s="1"/>
  <c r="H147" i="5"/>
  <c r="I147" i="5" s="1"/>
  <c r="J147" i="5" s="1"/>
  <c r="H146" i="5"/>
  <c r="I146" i="5" s="1"/>
  <c r="J146" i="5" s="1"/>
  <c r="H145" i="5"/>
  <c r="R145" i="5" s="1"/>
  <c r="H144" i="5"/>
  <c r="R339" i="5" s="1"/>
  <c r="H143" i="5"/>
  <c r="I143" i="5" s="1"/>
  <c r="J143" i="5" s="1"/>
  <c r="H142" i="5"/>
  <c r="R142" i="5" s="1"/>
  <c r="H141" i="5"/>
  <c r="R141" i="5" s="1"/>
  <c r="H140" i="5"/>
  <c r="I140" i="5" s="1"/>
  <c r="J140" i="5" s="1"/>
  <c r="H139" i="5"/>
  <c r="R139" i="5" s="1"/>
  <c r="H138" i="5"/>
  <c r="H137" i="5"/>
  <c r="R137" i="5" s="1"/>
  <c r="H136" i="5"/>
  <c r="R2759" i="5" s="1"/>
  <c r="H135" i="5"/>
  <c r="H134" i="5"/>
  <c r="H133" i="5"/>
  <c r="R2510" i="5" s="1"/>
  <c r="H132" i="5"/>
  <c r="R2420" i="5" s="1"/>
  <c r="H131" i="5"/>
  <c r="H130" i="5"/>
  <c r="R130" i="5" s="1"/>
  <c r="H129" i="5"/>
  <c r="R129" i="5" s="1"/>
  <c r="H128" i="5"/>
  <c r="H127" i="5"/>
  <c r="R127" i="5" s="1"/>
  <c r="H126" i="5"/>
  <c r="I126" i="5" s="1"/>
  <c r="J126" i="5" s="1"/>
  <c r="H125" i="5"/>
  <c r="R125" i="5" s="1"/>
  <c r="H124" i="5"/>
  <c r="R1652" i="5" s="1"/>
  <c r="H123" i="5"/>
  <c r="I123" i="5" s="1"/>
  <c r="J123" i="5" s="1"/>
  <c r="H122" i="5"/>
  <c r="H121" i="5"/>
  <c r="H120" i="5"/>
  <c r="H119" i="5"/>
  <c r="R1121" i="5" s="1"/>
  <c r="H118" i="5"/>
  <c r="I118" i="5" s="1"/>
  <c r="J118" i="5" s="1"/>
  <c r="H117" i="5"/>
  <c r="H116" i="5"/>
  <c r="I116" i="5" s="1"/>
  <c r="J116" i="5" s="1"/>
  <c r="H115" i="5"/>
  <c r="R115" i="5" s="1"/>
  <c r="H114" i="5"/>
  <c r="R114" i="5" s="1"/>
  <c r="H113" i="5"/>
  <c r="R467" i="5" s="1"/>
  <c r="H112" i="5"/>
  <c r="H111" i="5"/>
  <c r="R275" i="5" s="1"/>
  <c r="L110" i="5"/>
  <c r="H110" i="5"/>
  <c r="I110" i="5" s="1"/>
  <c r="J110" i="5" s="1"/>
  <c r="H109" i="5"/>
  <c r="I109" i="5" s="1"/>
  <c r="J109" i="5" s="1"/>
  <c r="H108" i="5"/>
  <c r="R108" i="5" s="1"/>
  <c r="H107" i="5"/>
  <c r="R107" i="5" s="1"/>
  <c r="H106" i="5"/>
  <c r="R2807" i="5" s="1"/>
  <c r="H105" i="5"/>
  <c r="H104" i="5"/>
  <c r="H103" i="5"/>
  <c r="R102" i="5"/>
  <c r="H102" i="5"/>
  <c r="R2495" i="5" s="1"/>
  <c r="H101" i="5"/>
  <c r="H100" i="5"/>
  <c r="R100" i="5" s="1"/>
  <c r="H99" i="5"/>
  <c r="I99" i="5" s="1"/>
  <c r="J99" i="5" s="1"/>
  <c r="H98" i="5"/>
  <c r="I98" i="5" s="1"/>
  <c r="J98" i="5" s="1"/>
  <c r="L97" i="5"/>
  <c r="H97" i="5"/>
  <c r="H96" i="5"/>
  <c r="I96" i="5" s="1"/>
  <c r="J96" i="5" s="1"/>
  <c r="H95" i="5"/>
  <c r="R95" i="5" s="1"/>
  <c r="H94" i="5"/>
  <c r="R94" i="5" s="1"/>
  <c r="H93" i="5"/>
  <c r="R1700" i="5" s="1"/>
  <c r="H92" i="5"/>
  <c r="I92" i="5" s="1"/>
  <c r="J92" i="5" s="1"/>
  <c r="H91" i="5"/>
  <c r="H90" i="5"/>
  <c r="H89" i="5"/>
  <c r="H88" i="5"/>
  <c r="R88" i="5" s="1"/>
  <c r="H87" i="5"/>
  <c r="H86" i="5"/>
  <c r="H85" i="5"/>
  <c r="R899" i="5" s="1"/>
  <c r="H84" i="5"/>
  <c r="I84" i="5" s="1"/>
  <c r="J84" i="5" s="1"/>
  <c r="H83" i="5"/>
  <c r="R83" i="5" s="1"/>
  <c r="H82" i="5"/>
  <c r="H81" i="5"/>
  <c r="R500" i="5" s="1"/>
  <c r="H80" i="5"/>
  <c r="H79" i="5"/>
  <c r="R79" i="5" s="1"/>
  <c r="H78" i="5"/>
  <c r="I78" i="5" s="1"/>
  <c r="J78" i="5" s="1"/>
  <c r="H77" i="5"/>
  <c r="I77" i="5" s="1"/>
  <c r="J77" i="5" s="1"/>
  <c r="H76" i="5"/>
  <c r="I76" i="5" s="1"/>
  <c r="J76" i="5" s="1"/>
  <c r="H75" i="5"/>
  <c r="R75" i="5" s="1"/>
  <c r="O74" i="5"/>
  <c r="H74" i="5"/>
  <c r="R74" i="5" s="1"/>
  <c r="H73" i="5"/>
  <c r="I73" i="5" s="1"/>
  <c r="J73" i="5" s="1"/>
  <c r="H72" i="5"/>
  <c r="R72" i="5" s="1"/>
  <c r="H71" i="5"/>
  <c r="R71" i="5" s="1"/>
  <c r="H70" i="5"/>
  <c r="I70" i="5" s="1"/>
  <c r="J70" i="5" s="1"/>
  <c r="H69" i="5"/>
  <c r="R69" i="5" s="1"/>
  <c r="H68" i="5"/>
  <c r="R68" i="5" s="1"/>
  <c r="H67" i="5"/>
  <c r="R1250" i="5" s="1"/>
  <c r="R66" i="5"/>
  <c r="H66" i="5"/>
  <c r="I66" i="5" s="1"/>
  <c r="J66" i="5" s="1"/>
  <c r="H65" i="5"/>
  <c r="I65" i="5" s="1"/>
  <c r="J65" i="5" s="1"/>
  <c r="H64" i="5"/>
  <c r="H63" i="5"/>
  <c r="R63" i="5" s="1"/>
  <c r="H62" i="5"/>
  <c r="H61" i="5"/>
  <c r="R674" i="5" s="1"/>
  <c r="H60" i="5"/>
  <c r="R60" i="5" s="1"/>
  <c r="H59" i="5"/>
  <c r="H58" i="5"/>
  <c r="I58" i="5" s="1"/>
  <c r="J58" i="5" s="1"/>
  <c r="H57" i="5"/>
  <c r="I57" i="5" s="1"/>
  <c r="J57" i="5" s="1"/>
  <c r="H56" i="5"/>
  <c r="R251" i="5" s="1"/>
  <c r="H55" i="5"/>
  <c r="R173" i="5" s="1"/>
  <c r="H54" i="5"/>
  <c r="I54" i="5" s="1"/>
  <c r="J54" i="5" s="1"/>
  <c r="H53" i="5"/>
  <c r="L52" i="5"/>
  <c r="H52" i="5"/>
  <c r="O51" i="5"/>
  <c r="H51" i="5"/>
  <c r="I51" i="5" s="1"/>
  <c r="J51" i="5" s="1"/>
  <c r="H50" i="5"/>
  <c r="R50" i="5" s="1"/>
  <c r="H49" i="5"/>
  <c r="R49" i="5" s="1"/>
  <c r="H48" i="5"/>
  <c r="I48" i="5" s="1"/>
  <c r="J48" i="5" s="1"/>
  <c r="H47" i="5"/>
  <c r="H46" i="5"/>
  <c r="H45" i="5"/>
  <c r="H44" i="5"/>
  <c r="R44" i="5" s="1"/>
  <c r="H43" i="5"/>
  <c r="R1007" i="5" s="1"/>
  <c r="H42" i="5"/>
  <c r="H41" i="5"/>
  <c r="H40" i="5"/>
  <c r="H39" i="5"/>
  <c r="R39" i="5" s="1"/>
  <c r="H38" i="5"/>
  <c r="H37" i="5"/>
  <c r="H36" i="5"/>
  <c r="I36" i="5" s="1"/>
  <c r="J36" i="5" s="1"/>
  <c r="H35" i="5"/>
  <c r="I35" i="5" s="1"/>
  <c r="J35" i="5" s="1"/>
  <c r="H34" i="5"/>
  <c r="H33" i="5"/>
  <c r="H32" i="5"/>
  <c r="I32" i="5" s="1"/>
  <c r="J32" i="5" s="1"/>
  <c r="H31" i="5"/>
  <c r="I31" i="5" s="1"/>
  <c r="J31" i="5" s="1"/>
  <c r="H30" i="5"/>
  <c r="I30" i="5" s="1"/>
  <c r="J30" i="5" s="1"/>
  <c r="L29" i="5"/>
  <c r="H29" i="5"/>
  <c r="R29" i="5" s="1"/>
  <c r="P28" i="5"/>
  <c r="O28" i="5"/>
  <c r="H28" i="5"/>
  <c r="I28" i="5" s="1"/>
  <c r="J28" i="5" s="1"/>
  <c r="H27" i="5"/>
  <c r="H26" i="5"/>
  <c r="H25" i="5"/>
  <c r="R25" i="5" s="1"/>
  <c r="H24" i="5"/>
  <c r="R1175" i="5" s="1"/>
  <c r="H23" i="5"/>
  <c r="H22" i="5"/>
  <c r="R22" i="5" s="1"/>
  <c r="H21" i="5"/>
  <c r="R944" i="5" s="1"/>
  <c r="H20" i="5"/>
  <c r="R857" i="5" s="1"/>
  <c r="H19" i="5"/>
  <c r="I19" i="5" s="1"/>
  <c r="J19" i="5" s="1"/>
  <c r="H18" i="5"/>
  <c r="R698" i="5" s="1"/>
  <c r="H17" i="5"/>
  <c r="I17" i="5" s="1"/>
  <c r="J17" i="5" s="1"/>
  <c r="H16" i="5"/>
  <c r="I16" i="5" s="1"/>
  <c r="J16" i="5" s="1"/>
  <c r="H15" i="5"/>
  <c r="R15" i="5" s="1"/>
  <c r="H14" i="5"/>
  <c r="H13" i="5"/>
  <c r="R13" i="5" s="1"/>
  <c r="H12" i="5"/>
  <c r="I12" i="5" s="1"/>
  <c r="J12" i="5" s="1"/>
  <c r="H11" i="5"/>
  <c r="I11" i="5" s="1"/>
  <c r="J11" i="5" s="1"/>
  <c r="H10" i="5"/>
  <c r="R10" i="5" s="1"/>
  <c r="H9" i="5"/>
  <c r="H8" i="5"/>
  <c r="I8" i="5" s="1"/>
  <c r="J8" i="5" s="1"/>
  <c r="H7" i="5"/>
  <c r="R7" i="5" s="1"/>
  <c r="L6" i="5"/>
  <c r="L7" i="5" s="1"/>
  <c r="L1608" i="5" s="1"/>
  <c r="H6" i="5"/>
  <c r="R6" i="5" s="1"/>
  <c r="P5" i="5"/>
  <c r="O5" i="5"/>
  <c r="H5" i="5"/>
  <c r="R5" i="5" s="1"/>
  <c r="P4221" i="5" l="1"/>
  <c r="R759" i="5"/>
  <c r="P2048" i="5"/>
  <c r="P2051" i="5"/>
  <c r="R2319" i="5"/>
  <c r="P2925" i="5"/>
  <c r="P3651" i="5"/>
  <c r="P3692" i="5"/>
  <c r="P3709" i="5"/>
  <c r="P4157" i="5"/>
  <c r="P4178" i="5"/>
  <c r="P4505" i="5"/>
  <c r="P4514" i="5"/>
  <c r="P4800" i="5"/>
  <c r="AB32" i="1"/>
  <c r="AC32" i="1" s="1"/>
  <c r="AB36" i="1"/>
  <c r="AC36" i="1" s="1"/>
  <c r="AB40" i="1"/>
  <c r="AC40" i="1" s="1"/>
  <c r="AB44" i="1"/>
  <c r="AC44" i="1" s="1"/>
  <c r="AB48" i="1"/>
  <c r="AC48" i="1" s="1"/>
  <c r="AB57" i="1"/>
  <c r="AC57" i="1" s="1"/>
  <c r="AB61" i="1"/>
  <c r="AC61" i="1" s="1"/>
  <c r="AB65" i="1"/>
  <c r="AC65" i="1" s="1"/>
  <c r="AB69" i="1"/>
  <c r="AC69" i="1" s="1"/>
  <c r="G263" i="3"/>
  <c r="I263" i="3" s="1"/>
  <c r="J263" i="3" s="1"/>
  <c r="G269" i="3"/>
  <c r="I269" i="3" s="1"/>
  <c r="J269" i="3" s="1"/>
  <c r="G273" i="3"/>
  <c r="I273" i="3" s="1"/>
  <c r="J273" i="3" s="1"/>
  <c r="G277" i="3"/>
  <c r="I277" i="3" s="1"/>
  <c r="J277" i="3" s="1"/>
  <c r="G281" i="3"/>
  <c r="I281" i="3" s="1"/>
  <c r="J281" i="3" s="1"/>
  <c r="G285" i="3"/>
  <c r="I285" i="3" s="1"/>
  <c r="J285" i="3" s="1"/>
  <c r="AC291" i="3"/>
  <c r="AE291" i="3" s="1"/>
  <c r="AF291" i="3" s="1"/>
  <c r="G297" i="3"/>
  <c r="I297" i="3" s="1"/>
  <c r="J297" i="3" s="1"/>
  <c r="G305" i="3"/>
  <c r="I305" i="3" s="1"/>
  <c r="J305" i="3" s="1"/>
  <c r="G313" i="3"/>
  <c r="I313" i="3" s="1"/>
  <c r="J313" i="3" s="1"/>
  <c r="G334" i="3"/>
  <c r="I334" i="3" s="1"/>
  <c r="J334" i="3" s="1"/>
  <c r="R951" i="5"/>
  <c r="P3038" i="5"/>
  <c r="R1042" i="5"/>
  <c r="R1098" i="5"/>
  <c r="R1131" i="5"/>
  <c r="R1357" i="5"/>
  <c r="I1404" i="5"/>
  <c r="J1404" i="5" s="1"/>
  <c r="I1500" i="5"/>
  <c r="J1500" i="5" s="1"/>
  <c r="I1623" i="5"/>
  <c r="J1623" i="5" s="1"/>
  <c r="R1677" i="5"/>
  <c r="I1680" i="5"/>
  <c r="J1680" i="5" s="1"/>
  <c r="I1687" i="5"/>
  <c r="J1687" i="5" s="1"/>
  <c r="R1725" i="5"/>
  <c r="R1728" i="5"/>
  <c r="P2913" i="5"/>
  <c r="R2932" i="5"/>
  <c r="I2935" i="5"/>
  <c r="J2935" i="5" s="1"/>
  <c r="P2940" i="5"/>
  <c r="P2946" i="5"/>
  <c r="R4152" i="5"/>
  <c r="P2967" i="5"/>
  <c r="P2973" i="5"/>
  <c r="P2983" i="5"/>
  <c r="P2993" i="5"/>
  <c r="P3003" i="5"/>
  <c r="R4476" i="5"/>
  <c r="P3649" i="5"/>
  <c r="P3675" i="5"/>
  <c r="P4151" i="5"/>
  <c r="P4172" i="5"/>
  <c r="P4195" i="5"/>
  <c r="P4202" i="5"/>
  <c r="P4472" i="5"/>
  <c r="P4494" i="5"/>
  <c r="P4500" i="5"/>
  <c r="P4662" i="5"/>
  <c r="P4671" i="5"/>
  <c r="P4782" i="5"/>
  <c r="P4785" i="5"/>
  <c r="P4802" i="5"/>
  <c r="AB31" i="1"/>
  <c r="AC31" i="1" s="1"/>
  <c r="AB33" i="1"/>
  <c r="AC33" i="1" s="1"/>
  <c r="AB37" i="1"/>
  <c r="AC37" i="1" s="1"/>
  <c r="AB41" i="1"/>
  <c r="AC41" i="1" s="1"/>
  <c r="AB45" i="1"/>
  <c r="AC45" i="1" s="1"/>
  <c r="AB49" i="1"/>
  <c r="AC49" i="1" s="1"/>
  <c r="AB56" i="1"/>
  <c r="AC56" i="1" s="1"/>
  <c r="AB58" i="1"/>
  <c r="AC58" i="1" s="1"/>
  <c r="AB62" i="1"/>
  <c r="AC62" i="1" s="1"/>
  <c r="AB66" i="1"/>
  <c r="AC66" i="1" s="1"/>
  <c r="AB70" i="1"/>
  <c r="AC70" i="1" s="1"/>
  <c r="AB81" i="1"/>
  <c r="AC81" i="1" s="1"/>
  <c r="AB116" i="1"/>
  <c r="AC116" i="1" s="1"/>
  <c r="AB151" i="1"/>
  <c r="AC151" i="1" s="1"/>
  <c r="AB186" i="1"/>
  <c r="AC186" i="1" s="1"/>
  <c r="R188" i="1"/>
  <c r="S188" i="1" s="1"/>
  <c r="R190" i="1"/>
  <c r="S190" i="1" s="1"/>
  <c r="R192" i="1"/>
  <c r="S192" i="1" s="1"/>
  <c r="R194" i="1"/>
  <c r="S194" i="1" s="1"/>
  <c r="AB221" i="1"/>
  <c r="AC221" i="1" s="1"/>
  <c r="AB256" i="1"/>
  <c r="AC256" i="1" s="1"/>
  <c r="AB291" i="1"/>
  <c r="AC291" i="1" s="1"/>
  <c r="AB326" i="1"/>
  <c r="AC326" i="1" s="1"/>
  <c r="AB361" i="1"/>
  <c r="AC361" i="1" s="1"/>
  <c r="AB395" i="1"/>
  <c r="AC395" i="1" s="1"/>
  <c r="AC31" i="2"/>
  <c r="AE31" i="2" s="1"/>
  <c r="AF31" i="2" s="1"/>
  <c r="AN56" i="2"/>
  <c r="AQ56" i="2" s="1"/>
  <c r="AR56" i="2" s="1"/>
  <c r="G31" i="3"/>
  <c r="I31" i="3" s="1"/>
  <c r="J31" i="3" s="1"/>
  <c r="AN56" i="3"/>
  <c r="AQ56" i="3" s="1"/>
  <c r="AR56" i="3" s="1"/>
  <c r="AC57" i="3"/>
  <c r="AE57" i="3" s="1"/>
  <c r="AF57" i="3" s="1"/>
  <c r="R186" i="3"/>
  <c r="T186" i="3" s="1"/>
  <c r="U186" i="3" s="1"/>
  <c r="F222" i="3"/>
  <c r="G222" i="3" s="1"/>
  <c r="I222" i="3" s="1"/>
  <c r="J222" i="3" s="1"/>
  <c r="AC257" i="3"/>
  <c r="AE257" i="3" s="1"/>
  <c r="AF257" i="3" s="1"/>
  <c r="G258" i="3"/>
  <c r="I258" i="3" s="1"/>
  <c r="J258" i="3" s="1"/>
  <c r="AC261" i="3"/>
  <c r="AE261" i="3" s="1"/>
  <c r="AF261" i="3" s="1"/>
  <c r="G262" i="3"/>
  <c r="I262" i="3" s="1"/>
  <c r="J262" i="3" s="1"/>
  <c r="AC265" i="3"/>
  <c r="AE265" i="3" s="1"/>
  <c r="AF265" i="3" s="1"/>
  <c r="G266" i="3"/>
  <c r="I266" i="3" s="1"/>
  <c r="J266" i="3" s="1"/>
  <c r="G270" i="3"/>
  <c r="I270" i="3" s="1"/>
  <c r="J270" i="3" s="1"/>
  <c r="G274" i="3"/>
  <c r="I274" i="3" s="1"/>
  <c r="J274" i="3" s="1"/>
  <c r="G278" i="3"/>
  <c r="I278" i="3" s="1"/>
  <c r="J278" i="3" s="1"/>
  <c r="G282" i="3"/>
  <c r="I282" i="3" s="1"/>
  <c r="J282" i="3" s="1"/>
  <c r="G299" i="3"/>
  <c r="I299" i="3" s="1"/>
  <c r="J299" i="3" s="1"/>
  <c r="G307" i="3"/>
  <c r="I307" i="3" s="1"/>
  <c r="J307" i="3" s="1"/>
  <c r="G315" i="3"/>
  <c r="I315" i="3" s="1"/>
  <c r="J315" i="3" s="1"/>
  <c r="Q327" i="3"/>
  <c r="R327" i="3" s="1"/>
  <c r="T327" i="3" s="1"/>
  <c r="U327" i="3" s="1"/>
  <c r="G328" i="3"/>
  <c r="I328" i="3" s="1"/>
  <c r="J328" i="3" s="1"/>
  <c r="G336" i="3"/>
  <c r="I336" i="3" s="1"/>
  <c r="J336" i="3" s="1"/>
  <c r="AN361" i="3"/>
  <c r="AQ361" i="3" s="1"/>
  <c r="AR361" i="3" s="1"/>
  <c r="Q362" i="3"/>
  <c r="R362" i="3" s="1"/>
  <c r="T362" i="3" s="1"/>
  <c r="U362" i="3" s="1"/>
  <c r="R93" i="5"/>
  <c r="I129" i="5"/>
  <c r="J129" i="5" s="1"/>
  <c r="R132" i="5"/>
  <c r="R195" i="5"/>
  <c r="R569" i="5"/>
  <c r="R285" i="5"/>
  <c r="R836" i="5"/>
  <c r="R750" i="5"/>
  <c r="R753" i="5"/>
  <c r="R756" i="5"/>
  <c r="P2060" i="5"/>
  <c r="P2930" i="5"/>
  <c r="P2938" i="5"/>
  <c r="P2961" i="5"/>
  <c r="P2971" i="5"/>
  <c r="P3006" i="5"/>
  <c r="P3683" i="5"/>
  <c r="P3708" i="5"/>
  <c r="P4179" i="5"/>
  <c r="P4189" i="5"/>
  <c r="P4488" i="5"/>
  <c r="P4506" i="5"/>
  <c r="P4509" i="5"/>
  <c r="P4653" i="5"/>
  <c r="P4666" i="5"/>
  <c r="P4789" i="5"/>
  <c r="Q257" i="3"/>
  <c r="R257" i="3" s="1"/>
  <c r="T257" i="3" s="1"/>
  <c r="U257" i="3" s="1"/>
  <c r="G261" i="3"/>
  <c r="I261" i="3" s="1"/>
  <c r="J261" i="3" s="1"/>
  <c r="G265" i="3"/>
  <c r="I265" i="3" s="1"/>
  <c r="J265" i="3" s="1"/>
  <c r="G267" i="3"/>
  <c r="I267" i="3" s="1"/>
  <c r="J267" i="3" s="1"/>
  <c r="G271" i="3"/>
  <c r="I271" i="3" s="1"/>
  <c r="J271" i="3" s="1"/>
  <c r="G275" i="3"/>
  <c r="I275" i="3" s="1"/>
  <c r="J275" i="3" s="1"/>
  <c r="G279" i="3"/>
  <c r="I279" i="3" s="1"/>
  <c r="J279" i="3" s="1"/>
  <c r="G283" i="3"/>
  <c r="I283" i="3" s="1"/>
  <c r="J283" i="3" s="1"/>
  <c r="G293" i="3"/>
  <c r="I293" i="3" s="1"/>
  <c r="J293" i="3" s="1"/>
  <c r="G301" i="3"/>
  <c r="I301" i="3" s="1"/>
  <c r="J301" i="3" s="1"/>
  <c r="G309" i="3"/>
  <c r="I309" i="3" s="1"/>
  <c r="J309" i="3" s="1"/>
  <c r="G317" i="3"/>
  <c r="I317" i="3" s="1"/>
  <c r="J317" i="3" s="1"/>
  <c r="G330" i="3"/>
  <c r="I330" i="3" s="1"/>
  <c r="J330" i="3" s="1"/>
  <c r="G338" i="3"/>
  <c r="I338" i="3" s="1"/>
  <c r="J338" i="3" s="1"/>
  <c r="R156" i="5"/>
  <c r="R159" i="5"/>
  <c r="R162" i="5"/>
  <c r="R165" i="5"/>
  <c r="R228" i="5"/>
  <c r="R346" i="5"/>
  <c r="R425" i="5"/>
  <c r="I428" i="5"/>
  <c r="J428" i="5" s="1"/>
  <c r="R20" i="5"/>
  <c r="R36" i="5"/>
  <c r="R398" i="5"/>
  <c r="R204" i="5"/>
  <c r="I254" i="5"/>
  <c r="J254" i="5" s="1"/>
  <c r="R268" i="5"/>
  <c r="R316" i="5"/>
  <c r="R435" i="5"/>
  <c r="I555" i="5"/>
  <c r="J555" i="5" s="1"/>
  <c r="R615" i="5"/>
  <c r="R1925" i="5"/>
  <c r="R1356" i="5"/>
  <c r="R1552" i="5"/>
  <c r="R1606" i="5"/>
  <c r="R1732" i="5"/>
  <c r="R1779" i="5"/>
  <c r="R1786" i="5"/>
  <c r="P1984" i="5"/>
  <c r="P2004" i="5"/>
  <c r="R3513" i="5"/>
  <c r="R2175" i="5"/>
  <c r="R2895" i="5"/>
  <c r="R2914" i="5"/>
  <c r="R4458" i="5"/>
  <c r="P3097" i="5"/>
  <c r="R3100" i="5"/>
  <c r="R4425" i="5"/>
  <c r="P3652" i="5"/>
  <c r="P3661" i="5"/>
  <c r="P3671" i="5"/>
  <c r="P3674" i="5"/>
  <c r="P3702" i="5"/>
  <c r="P3763" i="5"/>
  <c r="P4171" i="5"/>
  <c r="P4183" i="5"/>
  <c r="P4473" i="5"/>
  <c r="P4476" i="5"/>
  <c r="P4482" i="5"/>
  <c r="P4495" i="5"/>
  <c r="P4501" i="5"/>
  <c r="P4657" i="5"/>
  <c r="P4670" i="5"/>
  <c r="P4676" i="5"/>
  <c r="P4738" i="5"/>
  <c r="P4745" i="5"/>
  <c r="P4793" i="5"/>
  <c r="P4796" i="5"/>
  <c r="P4801" i="5"/>
  <c r="H31" i="1"/>
  <c r="I31" i="1" s="1"/>
  <c r="AB35" i="1"/>
  <c r="AC35" i="1" s="1"/>
  <c r="AB39" i="1"/>
  <c r="AC39" i="1" s="1"/>
  <c r="AB43" i="1"/>
  <c r="AC43" i="1" s="1"/>
  <c r="AB47" i="1"/>
  <c r="AC47" i="1" s="1"/>
  <c r="H56" i="1"/>
  <c r="I56" i="1" s="1"/>
  <c r="AB60" i="1"/>
  <c r="AC60" i="1" s="1"/>
  <c r="AB64" i="1"/>
  <c r="AC64" i="1" s="1"/>
  <c r="AB68" i="1"/>
  <c r="AC68" i="1" s="1"/>
  <c r="AB72" i="1"/>
  <c r="AC72" i="1" s="1"/>
  <c r="H81" i="1"/>
  <c r="I81" i="1" s="1"/>
  <c r="H116" i="1"/>
  <c r="I116" i="1" s="1"/>
  <c r="H151" i="1"/>
  <c r="I151" i="1" s="1"/>
  <c r="H186" i="1"/>
  <c r="I186" i="1" s="1"/>
  <c r="R187" i="1"/>
  <c r="S187" i="1" s="1"/>
  <c r="R189" i="1"/>
  <c r="S189" i="1" s="1"/>
  <c r="R191" i="1"/>
  <c r="S191" i="1" s="1"/>
  <c r="R193" i="1"/>
  <c r="S193" i="1" s="1"/>
  <c r="H221" i="1"/>
  <c r="I221" i="1" s="1"/>
  <c r="H256" i="1"/>
  <c r="I256" i="1" s="1"/>
  <c r="H291" i="1"/>
  <c r="I291" i="1" s="1"/>
  <c r="H326" i="1"/>
  <c r="I326" i="1" s="1"/>
  <c r="H361" i="1"/>
  <c r="I361" i="1" s="1"/>
  <c r="H395" i="1"/>
  <c r="I395" i="1" s="1"/>
  <c r="G7" i="2"/>
  <c r="I7" i="2" s="1"/>
  <c r="J7" i="2" s="1"/>
  <c r="G116" i="2"/>
  <c r="I116" i="2" s="1"/>
  <c r="J116" i="2" s="1"/>
  <c r="R116" i="2"/>
  <c r="T116" i="2" s="1"/>
  <c r="U116" i="2" s="1"/>
  <c r="G186" i="2"/>
  <c r="I186" i="2" s="1"/>
  <c r="J186" i="2" s="1"/>
  <c r="R221" i="2"/>
  <c r="T221" i="2" s="1"/>
  <c r="U221" i="2" s="1"/>
  <c r="AC221" i="2"/>
  <c r="AE221" i="2" s="1"/>
  <c r="AF221" i="2" s="1"/>
  <c r="R291" i="2"/>
  <c r="T291" i="2" s="1"/>
  <c r="U291" i="2" s="1"/>
  <c r="R361" i="2"/>
  <c r="T361" i="2" s="1"/>
  <c r="U361" i="2" s="1"/>
  <c r="G7" i="3"/>
  <c r="I7" i="3" s="1"/>
  <c r="J7" i="3" s="1"/>
  <c r="AC81" i="3"/>
  <c r="AE81" i="3" s="1"/>
  <c r="AF81" i="3" s="1"/>
  <c r="R151" i="3"/>
  <c r="T151" i="3" s="1"/>
  <c r="U151" i="3" s="1"/>
  <c r="AC221" i="3"/>
  <c r="AE221" i="3" s="1"/>
  <c r="AF221" i="3" s="1"/>
  <c r="AN221" i="3"/>
  <c r="AQ221" i="3" s="1"/>
  <c r="AR221" i="3" s="1"/>
  <c r="G256" i="3"/>
  <c r="I256" i="3" s="1"/>
  <c r="J256" i="3" s="1"/>
  <c r="AC259" i="3"/>
  <c r="AE259" i="3" s="1"/>
  <c r="AF259" i="3" s="1"/>
  <c r="G260" i="3"/>
  <c r="I260" i="3" s="1"/>
  <c r="J260" i="3" s="1"/>
  <c r="AC263" i="3"/>
  <c r="AE263" i="3" s="1"/>
  <c r="AF263" i="3" s="1"/>
  <c r="G264" i="3"/>
  <c r="I264" i="3" s="1"/>
  <c r="J264" i="3" s="1"/>
  <c r="G268" i="3"/>
  <c r="I268" i="3" s="1"/>
  <c r="J268" i="3" s="1"/>
  <c r="G272" i="3"/>
  <c r="I272" i="3" s="1"/>
  <c r="J272" i="3" s="1"/>
  <c r="G276" i="3"/>
  <c r="I276" i="3" s="1"/>
  <c r="J276" i="3" s="1"/>
  <c r="G280" i="3"/>
  <c r="I280" i="3" s="1"/>
  <c r="J280" i="3" s="1"/>
  <c r="G284" i="3"/>
  <c r="I284" i="3" s="1"/>
  <c r="J284" i="3" s="1"/>
  <c r="G291" i="3"/>
  <c r="I291" i="3" s="1"/>
  <c r="J291" i="3" s="1"/>
  <c r="G295" i="3"/>
  <c r="I295" i="3" s="1"/>
  <c r="J295" i="3" s="1"/>
  <c r="G303" i="3"/>
  <c r="I303" i="3" s="1"/>
  <c r="J303" i="3" s="1"/>
  <c r="G311" i="3"/>
  <c r="I311" i="3" s="1"/>
  <c r="J311" i="3" s="1"/>
  <c r="G319" i="3"/>
  <c r="I319" i="3" s="1"/>
  <c r="J319" i="3" s="1"/>
  <c r="AC326" i="3"/>
  <c r="AE326" i="3" s="1"/>
  <c r="AF326" i="3" s="1"/>
  <c r="G332" i="3"/>
  <c r="I332" i="3" s="1"/>
  <c r="J332" i="3" s="1"/>
  <c r="G340" i="3"/>
  <c r="I340" i="3" s="1"/>
  <c r="J340" i="3" s="1"/>
  <c r="R323" i="5"/>
  <c r="R608" i="5"/>
  <c r="R616" i="5"/>
  <c r="I975" i="5"/>
  <c r="J975" i="5" s="1"/>
  <c r="R975" i="5"/>
  <c r="I1117" i="5"/>
  <c r="J1117" i="5" s="1"/>
  <c r="R1117" i="5"/>
  <c r="I1209" i="5"/>
  <c r="J1209" i="5" s="1"/>
  <c r="R1209" i="5"/>
  <c r="R1425" i="5"/>
  <c r="I1425" i="5"/>
  <c r="J1425" i="5" s="1"/>
  <c r="I1548" i="5"/>
  <c r="J1548" i="5" s="1"/>
  <c r="R1548" i="5"/>
  <c r="R1621" i="5"/>
  <c r="I1621" i="5"/>
  <c r="J1621" i="5" s="1"/>
  <c r="R2244" i="5"/>
  <c r="I1700" i="5"/>
  <c r="J1700" i="5" s="1"/>
  <c r="R3570" i="5"/>
  <c r="R2955" i="5"/>
  <c r="I3258" i="5"/>
  <c r="J3258" i="5" s="1"/>
  <c r="R3258" i="5"/>
  <c r="R3763" i="5"/>
  <c r="I3763" i="5"/>
  <c r="J3763" i="5" s="1"/>
  <c r="R422" i="5"/>
  <c r="I1171" i="5"/>
  <c r="J1171" i="5" s="1"/>
  <c r="R1171" i="5"/>
  <c r="I1191" i="5"/>
  <c r="J1191" i="5" s="1"/>
  <c r="R1191" i="5"/>
  <c r="R1434" i="5"/>
  <c r="I1434" i="5"/>
  <c r="J1434" i="5" s="1"/>
  <c r="I1446" i="5"/>
  <c r="J1446" i="5" s="1"/>
  <c r="R1446" i="5"/>
  <c r="I1527" i="5"/>
  <c r="J1527" i="5" s="1"/>
  <c r="R1527" i="5"/>
  <c r="R225" i="5"/>
  <c r="R2661" i="5"/>
  <c r="R1798" i="5"/>
  <c r="R2790" i="5"/>
  <c r="R1894" i="5"/>
  <c r="I2044" i="5"/>
  <c r="J2044" i="5" s="1"/>
  <c r="R2044" i="5"/>
  <c r="R2203" i="5"/>
  <c r="I2203" i="5"/>
  <c r="J2203" i="5" s="1"/>
  <c r="R2908" i="5"/>
  <c r="I1168" i="5"/>
  <c r="J1168" i="5" s="1"/>
  <c r="R1168" i="5"/>
  <c r="I1524" i="5"/>
  <c r="J1524" i="5" s="1"/>
  <c r="R1524" i="5"/>
  <c r="I1630" i="5"/>
  <c r="J1630" i="5" s="1"/>
  <c r="R1630" i="5"/>
  <c r="I1773" i="5"/>
  <c r="J1773" i="5" s="1"/>
  <c r="R1773" i="5"/>
  <c r="I2265" i="5"/>
  <c r="J2265" i="5" s="1"/>
  <c r="R2265" i="5"/>
  <c r="I2872" i="5"/>
  <c r="J2872" i="5" s="1"/>
  <c r="R2872" i="5"/>
  <c r="R3387" i="5"/>
  <c r="I3387" i="5"/>
  <c r="J3387" i="5" s="1"/>
  <c r="I3511" i="5"/>
  <c r="J3511" i="5" s="1"/>
  <c r="R3511" i="5"/>
  <c r="R388" i="5"/>
  <c r="R450" i="5"/>
  <c r="R472" i="5"/>
  <c r="R485" i="5"/>
  <c r="R496" i="5"/>
  <c r="R510" i="5"/>
  <c r="R293" i="5"/>
  <c r="R625" i="5"/>
  <c r="R676" i="5"/>
  <c r="R802" i="5"/>
  <c r="I808" i="5"/>
  <c r="J808" i="5" s="1"/>
  <c r="R1502" i="5"/>
  <c r="R816" i="5"/>
  <c r="R826" i="5"/>
  <c r="R843" i="5"/>
  <c r="R868" i="5"/>
  <c r="I868" i="5"/>
  <c r="J868" i="5" s="1"/>
  <c r="I978" i="5"/>
  <c r="J978" i="5" s="1"/>
  <c r="R978" i="5"/>
  <c r="I1135" i="5"/>
  <c r="J1135" i="5" s="1"/>
  <c r="R1135" i="5"/>
  <c r="I1185" i="5"/>
  <c r="J1185" i="5" s="1"/>
  <c r="R1185" i="5"/>
  <c r="R1440" i="5"/>
  <c r="I1440" i="5"/>
  <c r="J1440" i="5" s="1"/>
  <c r="I1558" i="5"/>
  <c r="J1558" i="5" s="1"/>
  <c r="R1558" i="5"/>
  <c r="I1627" i="5"/>
  <c r="J1627" i="5" s="1"/>
  <c r="R1627" i="5"/>
  <c r="R2508" i="5"/>
  <c r="I1734" i="5"/>
  <c r="J1734" i="5" s="1"/>
  <c r="I1842" i="5"/>
  <c r="J1842" i="5" s="1"/>
  <c r="R1842" i="5"/>
  <c r="I4359" i="5"/>
  <c r="J4359" i="5" s="1"/>
  <c r="R4359" i="5"/>
  <c r="R1382" i="5"/>
  <c r="R1422" i="5"/>
  <c r="R1347" i="5"/>
  <c r="L1209" i="5"/>
  <c r="R3048" i="5"/>
  <c r="R4464" i="5"/>
  <c r="R2991" i="5"/>
  <c r="R2988" i="5"/>
  <c r="R4467" i="5"/>
  <c r="R2335" i="5"/>
  <c r="R2821" i="5"/>
  <c r="R1756" i="5"/>
  <c r="R3709" i="5"/>
  <c r="R3241" i="5"/>
  <c r="R3793" i="5"/>
  <c r="R2813" i="5"/>
  <c r="R1246" i="5"/>
  <c r="R1249" i="5"/>
  <c r="R1290" i="5"/>
  <c r="R2931" i="5"/>
  <c r="R3013" i="5"/>
  <c r="R2941" i="5"/>
  <c r="R1810" i="5"/>
  <c r="R2308" i="5"/>
  <c r="R2881" i="5"/>
  <c r="O956" i="5"/>
  <c r="I1116" i="5"/>
  <c r="J1116" i="5" s="1"/>
  <c r="I1266" i="5"/>
  <c r="J1266" i="5" s="1"/>
  <c r="R830" i="5"/>
  <c r="R1447" i="5"/>
  <c r="R1450" i="5"/>
  <c r="I1453" i="5"/>
  <c r="J1453" i="5" s="1"/>
  <c r="I1485" i="5"/>
  <c r="J1485" i="5" s="1"/>
  <c r="R1608" i="5"/>
  <c r="R1657" i="5"/>
  <c r="R1675" i="5"/>
  <c r="R1692" i="5"/>
  <c r="R1818" i="5"/>
  <c r="R1866" i="5"/>
  <c r="R1935" i="5"/>
  <c r="R2059" i="5"/>
  <c r="I2097" i="5"/>
  <c r="J2097" i="5" s="1"/>
  <c r="I2104" i="5"/>
  <c r="J2104" i="5" s="1"/>
  <c r="R3744" i="5"/>
  <c r="R2305" i="5"/>
  <c r="R3001" i="5"/>
  <c r="R3091" i="5"/>
  <c r="R3115" i="5"/>
  <c r="R3118" i="5"/>
  <c r="R3121" i="5"/>
  <c r="R1689" i="5"/>
  <c r="R2878" i="5"/>
  <c r="R3841" i="5"/>
  <c r="R3553" i="5"/>
  <c r="R1759" i="5"/>
  <c r="R3196" i="5"/>
  <c r="I3196" i="5"/>
  <c r="J3196" i="5" s="1"/>
  <c r="I3303" i="5"/>
  <c r="J3303" i="5" s="1"/>
  <c r="R2410" i="5"/>
  <c r="R3334" i="5"/>
  <c r="R2419" i="5"/>
  <c r="I3596" i="5"/>
  <c r="J3596" i="5" s="1"/>
  <c r="R3397" i="5"/>
  <c r="R3354" i="5"/>
  <c r="I1931" i="5"/>
  <c r="J1931" i="5" s="1"/>
  <c r="R4765" i="5"/>
  <c r="P51" i="5"/>
  <c r="P74" i="5"/>
  <c r="R596" i="5"/>
  <c r="R1301" i="5"/>
  <c r="R1226" i="5"/>
  <c r="I137" i="5"/>
  <c r="J137" i="5" s="1"/>
  <c r="R149" i="5"/>
  <c r="R863" i="5"/>
  <c r="R1376" i="5"/>
  <c r="R212" i="5"/>
  <c r="R241" i="5"/>
  <c r="R632" i="5"/>
  <c r="R1952" i="5"/>
  <c r="R318" i="5"/>
  <c r="R340" i="5"/>
  <c r="R365" i="5"/>
  <c r="I373" i="5"/>
  <c r="J373" i="5" s="1"/>
  <c r="I401" i="5"/>
  <c r="J401" i="5" s="1"/>
  <c r="R407" i="5"/>
  <c r="I410" i="5"/>
  <c r="J410" i="5" s="1"/>
  <c r="R417" i="5"/>
  <c r="R432" i="5"/>
  <c r="R474" i="5"/>
  <c r="R2363" i="5"/>
  <c r="I574" i="5"/>
  <c r="J574" i="5" s="1"/>
  <c r="R630" i="5"/>
  <c r="R2258" i="5"/>
  <c r="R694" i="5"/>
  <c r="I733" i="5"/>
  <c r="J733" i="5" s="1"/>
  <c r="R754" i="5"/>
  <c r="R801" i="5"/>
  <c r="R840" i="5"/>
  <c r="R850" i="5"/>
  <c r="R976" i="5"/>
  <c r="I1030" i="5"/>
  <c r="J1030" i="5" s="1"/>
  <c r="I1114" i="5"/>
  <c r="J1114" i="5" s="1"/>
  <c r="I1239" i="5"/>
  <c r="J1239" i="5" s="1"/>
  <c r="R1243" i="5"/>
  <c r="I1293" i="5"/>
  <c r="J1293" i="5" s="1"/>
  <c r="I1359" i="5"/>
  <c r="J1359" i="5" s="1"/>
  <c r="R1416" i="5"/>
  <c r="R1521" i="5"/>
  <c r="I1530" i="5"/>
  <c r="J1530" i="5" s="1"/>
  <c r="I1536" i="5"/>
  <c r="J1536" i="5" s="1"/>
  <c r="R1557" i="5"/>
  <c r="R1570" i="5"/>
  <c r="I1581" i="5"/>
  <c r="J1581" i="5" s="1"/>
  <c r="R1615" i="5"/>
  <c r="I1659" i="5"/>
  <c r="J1659" i="5" s="1"/>
  <c r="R1662" i="5"/>
  <c r="I1739" i="5"/>
  <c r="J1739" i="5" s="1"/>
  <c r="I1749" i="5"/>
  <c r="J1749" i="5" s="1"/>
  <c r="R3564" i="5"/>
  <c r="R1909" i="5"/>
  <c r="I1909" i="5"/>
  <c r="J1909" i="5" s="1"/>
  <c r="R2314" i="5"/>
  <c r="R2638" i="5"/>
  <c r="R2686" i="5"/>
  <c r="R3454" i="5"/>
  <c r="I3462" i="5"/>
  <c r="J3462" i="5" s="1"/>
  <c r="R2656" i="5"/>
  <c r="I3854" i="5"/>
  <c r="J3854" i="5" s="1"/>
  <c r="R2425" i="5"/>
  <c r="R4006" i="5"/>
  <c r="R4122" i="5"/>
  <c r="I4122" i="5"/>
  <c r="J4122" i="5" s="1"/>
  <c r="R4581" i="5"/>
  <c r="I4581" i="5"/>
  <c r="J4581" i="5" s="1"/>
  <c r="I3461" i="5"/>
  <c r="J3461" i="5" s="1"/>
  <c r="R2548" i="5"/>
  <c r="I3588" i="5"/>
  <c r="J3588" i="5" s="1"/>
  <c r="R2431" i="5"/>
  <c r="I3699" i="5"/>
  <c r="J3699" i="5" s="1"/>
  <c r="R2755" i="5"/>
  <c r="I4155" i="5"/>
  <c r="J4155" i="5" s="1"/>
  <c r="R2632" i="5"/>
  <c r="R4186" i="5"/>
  <c r="R2527" i="5"/>
  <c r="I4216" i="5"/>
  <c r="J4216" i="5" s="1"/>
  <c r="R2200" i="5"/>
  <c r="I4580" i="5"/>
  <c r="J4580" i="5" s="1"/>
  <c r="R2302" i="5"/>
  <c r="R33" i="5"/>
  <c r="I39" i="5"/>
  <c r="J39" i="5" s="1"/>
  <c r="R52" i="5"/>
  <c r="R3032" i="5"/>
  <c r="R182" i="5"/>
  <c r="I185" i="5"/>
  <c r="J185" i="5" s="1"/>
  <c r="R3197" i="5"/>
  <c r="R1958" i="5"/>
  <c r="R269" i="5"/>
  <c r="R3122" i="5"/>
  <c r="R299" i="5"/>
  <c r="R341" i="5"/>
  <c r="O365" i="5"/>
  <c r="R2747" i="5"/>
  <c r="R551" i="5"/>
  <c r="R586" i="5"/>
  <c r="R631" i="5"/>
  <c r="I637" i="5"/>
  <c r="J637" i="5" s="1"/>
  <c r="R3074" i="5"/>
  <c r="R671" i="5"/>
  <c r="R1790" i="5"/>
  <c r="R695" i="5"/>
  <c r="R4130" i="5"/>
  <c r="R2606" i="5"/>
  <c r="R841" i="5"/>
  <c r="R851" i="5"/>
  <c r="R923" i="5"/>
  <c r="R1055" i="5"/>
  <c r="R1095" i="5"/>
  <c r="R1202" i="5"/>
  <c r="R1225" i="5"/>
  <c r="R3020" i="5"/>
  <c r="R1263" i="5"/>
  <c r="R1288" i="5"/>
  <c r="R1305" i="5"/>
  <c r="R1341" i="5"/>
  <c r="R1366" i="5"/>
  <c r="R1405" i="5"/>
  <c r="R1417" i="5"/>
  <c r="R1470" i="5"/>
  <c r="R1626" i="5"/>
  <c r="R1632" i="5"/>
  <c r="R1651" i="5"/>
  <c r="R1693" i="5"/>
  <c r="R1788" i="5"/>
  <c r="R1843" i="5"/>
  <c r="R2461" i="5"/>
  <c r="R2467" i="5"/>
  <c r="R2503" i="5"/>
  <c r="R2814" i="5"/>
  <c r="R3088" i="5"/>
  <c r="I3428" i="5"/>
  <c r="J3428" i="5" s="1"/>
  <c r="R2413" i="5"/>
  <c r="R3756" i="5"/>
  <c r="R2122" i="5"/>
  <c r="I4091" i="5"/>
  <c r="J4091" i="5" s="1"/>
  <c r="R2545" i="5"/>
  <c r="I4315" i="5"/>
  <c r="J4315" i="5" s="1"/>
  <c r="R2563" i="5"/>
  <c r="I4356" i="5"/>
  <c r="J4356" i="5" s="1"/>
  <c r="R3877" i="5"/>
  <c r="R4396" i="5"/>
  <c r="I4444" i="5"/>
  <c r="J4444" i="5" s="1"/>
  <c r="R2776" i="5"/>
  <c r="R53" i="5"/>
  <c r="I3108" i="5"/>
  <c r="J3108" i="5" s="1"/>
  <c r="R2118" i="5"/>
  <c r="I3374" i="5"/>
  <c r="J3374" i="5" s="1"/>
  <c r="R3184" i="5"/>
  <c r="R34" i="5"/>
  <c r="R37" i="5"/>
  <c r="R746" i="5"/>
  <c r="R47" i="5"/>
  <c r="R1634" i="5"/>
  <c r="R1583" i="5"/>
  <c r="R174" i="5"/>
  <c r="R380" i="5"/>
  <c r="R203" i="5"/>
  <c r="R3167" i="5"/>
  <c r="R277" i="5"/>
  <c r="R313" i="5"/>
  <c r="R3173" i="5"/>
  <c r="R375" i="5"/>
  <c r="R437" i="5"/>
  <c r="R459" i="5"/>
  <c r="R498" i="5"/>
  <c r="R536" i="5"/>
  <c r="R544" i="5"/>
  <c r="R2615" i="5"/>
  <c r="R2040" i="5"/>
  <c r="R897" i="5"/>
  <c r="R925" i="5"/>
  <c r="O1031" i="5"/>
  <c r="R1234" i="5"/>
  <c r="R1342" i="5"/>
  <c r="R1353" i="5"/>
  <c r="R1384" i="5"/>
  <c r="R1833" i="5"/>
  <c r="R1944" i="5"/>
  <c r="R2281" i="5"/>
  <c r="R2734" i="5"/>
  <c r="R2983" i="5"/>
  <c r="I3399" i="5"/>
  <c r="J3399" i="5" s="1"/>
  <c r="R2659" i="5"/>
  <c r="R3508" i="5"/>
  <c r="I3886" i="5"/>
  <c r="J3886" i="5" s="1"/>
  <c r="R2407" i="5"/>
  <c r="I3921" i="5"/>
  <c r="J3921" i="5" s="1"/>
  <c r="R2833" i="5"/>
  <c r="R2629" i="5"/>
  <c r="I3952" i="5"/>
  <c r="J3952" i="5" s="1"/>
  <c r="R4009" i="5"/>
  <c r="I4048" i="5"/>
  <c r="J4048" i="5" s="1"/>
  <c r="R2476" i="5"/>
  <c r="R4123" i="5"/>
  <c r="R2617" i="5"/>
  <c r="I4253" i="5"/>
  <c r="J4253" i="5" s="1"/>
  <c r="R2977" i="5"/>
  <c r="I4280" i="5"/>
  <c r="J4280" i="5" s="1"/>
  <c r="R2083" i="5"/>
  <c r="R4642" i="5"/>
  <c r="R1708" i="5"/>
  <c r="R1726" i="5"/>
  <c r="R1750" i="5"/>
  <c r="R1753" i="5"/>
  <c r="R1789" i="5"/>
  <c r="R1813" i="5"/>
  <c r="R1819" i="5"/>
  <c r="R1851" i="5"/>
  <c r="R1854" i="5"/>
  <c r="R1942" i="5"/>
  <c r="R1990" i="5"/>
  <c r="R2011" i="5"/>
  <c r="R2065" i="5"/>
  <c r="R2092" i="5"/>
  <c r="R2406" i="5"/>
  <c r="R2206" i="5"/>
  <c r="R2209" i="5"/>
  <c r="R2299" i="5"/>
  <c r="R4416" i="5"/>
  <c r="R2857" i="5"/>
  <c r="R2974" i="5"/>
  <c r="R3070" i="5"/>
  <c r="R3103" i="5"/>
  <c r="R3229" i="5"/>
  <c r="R3301" i="5"/>
  <c r="R3379" i="5"/>
  <c r="R3400" i="5"/>
  <c r="R3463" i="5"/>
  <c r="R3487" i="5"/>
  <c r="R3880" i="5"/>
  <c r="R3985" i="5"/>
  <c r="R4234" i="5"/>
  <c r="R4399" i="5"/>
  <c r="R4510" i="5"/>
  <c r="R4597" i="5"/>
  <c r="R4732" i="5"/>
  <c r="R1738" i="5"/>
  <c r="R1807" i="5"/>
  <c r="R1831" i="5"/>
  <c r="R1848" i="5"/>
  <c r="R1855" i="5"/>
  <c r="R1936" i="5"/>
  <c r="I1965" i="5"/>
  <c r="J1965" i="5" s="1"/>
  <c r="R2041" i="5"/>
  <c r="R2053" i="5"/>
  <c r="I2182" i="5"/>
  <c r="J2182" i="5" s="1"/>
  <c r="R3000" i="5"/>
  <c r="R2254" i="5"/>
  <c r="R2389" i="5"/>
  <c r="R2902" i="5"/>
  <c r="R2929" i="5"/>
  <c r="R3040" i="5"/>
  <c r="I3376" i="5"/>
  <c r="J3376" i="5" s="1"/>
  <c r="R3445" i="5"/>
  <c r="R3616" i="5"/>
  <c r="R3631" i="5"/>
  <c r="R3964" i="5"/>
  <c r="R4045" i="5"/>
  <c r="I612" i="5"/>
  <c r="J612" i="5" s="1"/>
  <c r="R612" i="5"/>
  <c r="I681" i="5"/>
  <c r="J681" i="5" s="1"/>
  <c r="R681" i="5"/>
  <c r="I790" i="5"/>
  <c r="J790" i="5" s="1"/>
  <c r="R790" i="5"/>
  <c r="I918" i="5"/>
  <c r="J918" i="5" s="1"/>
  <c r="R918" i="5"/>
  <c r="I936" i="5"/>
  <c r="J936" i="5" s="1"/>
  <c r="R936" i="5"/>
  <c r="I1267" i="5"/>
  <c r="J1267" i="5" s="1"/>
  <c r="R1267" i="5"/>
  <c r="I1314" i="5"/>
  <c r="J1314" i="5" s="1"/>
  <c r="R1314" i="5"/>
  <c r="I1390" i="5"/>
  <c r="J1390" i="5" s="1"/>
  <c r="R1390" i="5"/>
  <c r="R1410" i="5"/>
  <c r="I1410" i="5"/>
  <c r="J1410" i="5" s="1"/>
  <c r="I1414" i="5"/>
  <c r="J1414" i="5" s="1"/>
  <c r="R1414" i="5"/>
  <c r="R2027" i="5"/>
  <c r="R1474" i="5"/>
  <c r="R1620" i="5"/>
  <c r="I1620" i="5"/>
  <c r="J1620" i="5" s="1"/>
  <c r="I1846" i="5"/>
  <c r="J1846" i="5" s="1"/>
  <c r="R1846" i="5"/>
  <c r="R1879" i="5"/>
  <c r="I1879" i="5"/>
  <c r="J1879" i="5" s="1"/>
  <c r="I1948" i="5"/>
  <c r="J1948" i="5" s="1"/>
  <c r="R1948" i="5"/>
  <c r="R92" i="5"/>
  <c r="R32" i="5"/>
  <c r="R55" i="5"/>
  <c r="R58" i="5"/>
  <c r="R992" i="5"/>
  <c r="I95" i="5"/>
  <c r="J95" i="5" s="1"/>
  <c r="R120" i="5"/>
  <c r="R123" i="5"/>
  <c r="R147" i="5"/>
  <c r="R278" i="5"/>
  <c r="R189" i="5"/>
  <c r="R210" i="5"/>
  <c r="I237" i="5"/>
  <c r="J237" i="5" s="1"/>
  <c r="I278" i="5"/>
  <c r="J278" i="5" s="1"/>
  <c r="R281" i="5"/>
  <c r="R289" i="5"/>
  <c r="I292" i="5"/>
  <c r="J292" i="5" s="1"/>
  <c r="I352" i="5"/>
  <c r="J352" i="5" s="1"/>
  <c r="I353" i="5"/>
  <c r="J353" i="5" s="1"/>
  <c r="R364" i="5"/>
  <c r="R374" i="5"/>
  <c r="R381" i="5"/>
  <c r="I394" i="5"/>
  <c r="J394" i="5" s="1"/>
  <c r="R394" i="5"/>
  <c r="I426" i="5"/>
  <c r="J426" i="5" s="1"/>
  <c r="R426" i="5"/>
  <c r="R1067" i="5"/>
  <c r="R460" i="5"/>
  <c r="I468" i="5"/>
  <c r="J468" i="5" s="1"/>
  <c r="R468" i="5"/>
  <c r="R2639" i="5"/>
  <c r="I527" i="5"/>
  <c r="J527" i="5" s="1"/>
  <c r="I541" i="5"/>
  <c r="J541" i="5" s="1"/>
  <c r="R541" i="5"/>
  <c r="I609" i="5"/>
  <c r="J609" i="5" s="1"/>
  <c r="R609" i="5"/>
  <c r="I734" i="5"/>
  <c r="J734" i="5" s="1"/>
  <c r="R734" i="5"/>
  <c r="R1304" i="5"/>
  <c r="I775" i="5"/>
  <c r="J775" i="5" s="1"/>
  <c r="R2129" i="5"/>
  <c r="R822" i="5"/>
  <c r="R828" i="5"/>
  <c r="I828" i="5"/>
  <c r="J828" i="5" s="1"/>
  <c r="R901" i="5"/>
  <c r="I907" i="5"/>
  <c r="J907" i="5" s="1"/>
  <c r="R907" i="5"/>
  <c r="I1101" i="5"/>
  <c r="J1101" i="5" s="1"/>
  <c r="R1101" i="5"/>
  <c r="I1110" i="5"/>
  <c r="J1110" i="5" s="1"/>
  <c r="R1110" i="5"/>
  <c r="R4289" i="5"/>
  <c r="I1127" i="5"/>
  <c r="J1127" i="5" s="1"/>
  <c r="I1137" i="5"/>
  <c r="J1137" i="5" s="1"/>
  <c r="R1137" i="5"/>
  <c r="R1159" i="5"/>
  <c r="I1159" i="5"/>
  <c r="J1159" i="5" s="1"/>
  <c r="I1197" i="5"/>
  <c r="J1197" i="5" s="1"/>
  <c r="R1197" i="5"/>
  <c r="R1231" i="5"/>
  <c r="I1231" i="5"/>
  <c r="J1231" i="5" s="1"/>
  <c r="R1279" i="5"/>
  <c r="I1279" i="5"/>
  <c r="J1279" i="5" s="1"/>
  <c r="I1311" i="5"/>
  <c r="J1311" i="5" s="1"/>
  <c r="R1311" i="5"/>
  <c r="I1431" i="5"/>
  <c r="J1431" i="5" s="1"/>
  <c r="R1431" i="5"/>
  <c r="I1561" i="5"/>
  <c r="J1561" i="5" s="1"/>
  <c r="R1561" i="5"/>
  <c r="I1617" i="5"/>
  <c r="J1617" i="5" s="1"/>
  <c r="R1617" i="5"/>
  <c r="I1782" i="5"/>
  <c r="J1782" i="5" s="1"/>
  <c r="R1782" i="5"/>
  <c r="I1876" i="5"/>
  <c r="J1876" i="5" s="1"/>
  <c r="R1876" i="5"/>
  <c r="I1945" i="5"/>
  <c r="J1945" i="5" s="1"/>
  <c r="R1945" i="5"/>
  <c r="R1984" i="5"/>
  <c r="I1984" i="5"/>
  <c r="J1984" i="5" s="1"/>
  <c r="I2062" i="5"/>
  <c r="J2062" i="5" s="1"/>
  <c r="R2062" i="5"/>
  <c r="R2140" i="5"/>
  <c r="I2140" i="5"/>
  <c r="J2140" i="5" s="1"/>
  <c r="I452" i="5"/>
  <c r="J452" i="5" s="1"/>
  <c r="R452" i="5"/>
  <c r="I463" i="5"/>
  <c r="J463" i="5" s="1"/>
  <c r="R463" i="5"/>
  <c r="I720" i="5"/>
  <c r="J720" i="5" s="1"/>
  <c r="R720" i="5"/>
  <c r="I786" i="5"/>
  <c r="J786" i="5" s="1"/>
  <c r="R786" i="5"/>
  <c r="I864" i="5"/>
  <c r="J864" i="5" s="1"/>
  <c r="R864" i="5"/>
  <c r="O901" i="5"/>
  <c r="P901" i="5"/>
  <c r="I910" i="5"/>
  <c r="J910" i="5" s="1"/>
  <c r="R910" i="5"/>
  <c r="I955" i="5"/>
  <c r="J955" i="5" s="1"/>
  <c r="R955" i="5"/>
  <c r="I1060" i="5"/>
  <c r="J1060" i="5" s="1"/>
  <c r="R1060" i="5"/>
  <c r="I1075" i="5"/>
  <c r="J1075" i="5" s="1"/>
  <c r="R1075" i="5"/>
  <c r="I1200" i="5"/>
  <c r="J1200" i="5" s="1"/>
  <c r="R1200" i="5"/>
  <c r="I1257" i="5"/>
  <c r="J1257" i="5" s="1"/>
  <c r="R1257" i="5"/>
  <c r="I1294" i="5"/>
  <c r="J1294" i="5" s="1"/>
  <c r="R1294" i="5"/>
  <c r="I1330" i="5"/>
  <c r="J1330" i="5" s="1"/>
  <c r="R1330" i="5"/>
  <c r="R1567" i="5"/>
  <c r="I1567" i="5"/>
  <c r="J1567" i="5" s="1"/>
  <c r="I1671" i="5"/>
  <c r="J1671" i="5" s="1"/>
  <c r="R1671" i="5"/>
  <c r="R1890" i="5"/>
  <c r="R1696" i="5"/>
  <c r="I2143" i="5"/>
  <c r="J2143" i="5" s="1"/>
  <c r="R2143" i="5"/>
  <c r="I2326" i="5"/>
  <c r="J2326" i="5" s="1"/>
  <c r="R2326" i="5"/>
  <c r="I2356" i="5"/>
  <c r="J2356" i="5" s="1"/>
  <c r="R2356" i="5"/>
  <c r="R1334" i="5"/>
  <c r="R353" i="5"/>
  <c r="I414" i="5"/>
  <c r="J414" i="5" s="1"/>
  <c r="R414" i="5"/>
  <c r="R1931" i="5"/>
  <c r="R489" i="5"/>
  <c r="I524" i="5"/>
  <c r="J524" i="5" s="1"/>
  <c r="R524" i="5"/>
  <c r="I581" i="5"/>
  <c r="J581" i="5" s="1"/>
  <c r="R581" i="5"/>
  <c r="R873" i="5"/>
  <c r="I873" i="5"/>
  <c r="J873" i="5" s="1"/>
  <c r="R3932" i="5"/>
  <c r="I965" i="5"/>
  <c r="J965" i="5" s="1"/>
  <c r="I1014" i="5"/>
  <c r="J1014" i="5" s="1"/>
  <c r="R1014" i="5"/>
  <c r="R1056" i="5"/>
  <c r="I1056" i="5"/>
  <c r="J1056" i="5" s="1"/>
  <c r="I1069" i="5"/>
  <c r="J1069" i="5" s="1"/>
  <c r="R1069" i="5"/>
  <c r="R1152" i="5"/>
  <c r="I1152" i="5"/>
  <c r="J1152" i="5" s="1"/>
  <c r="I1276" i="5"/>
  <c r="J1276" i="5" s="1"/>
  <c r="R1276" i="5"/>
  <c r="R1320" i="5"/>
  <c r="I1320" i="5"/>
  <c r="J1320" i="5" s="1"/>
  <c r="I1402" i="5"/>
  <c r="J1402" i="5" s="1"/>
  <c r="R1402" i="5"/>
  <c r="I1435" i="5"/>
  <c r="J1435" i="5" s="1"/>
  <c r="R1435" i="5"/>
  <c r="R2573" i="5"/>
  <c r="I1444" i="5"/>
  <c r="J1444" i="5" s="1"/>
  <c r="I1569" i="5"/>
  <c r="J1569" i="5" s="1"/>
  <c r="R1569" i="5"/>
  <c r="I1720" i="5"/>
  <c r="J1720" i="5" s="1"/>
  <c r="R1720" i="5"/>
  <c r="I1870" i="5"/>
  <c r="J1870" i="5" s="1"/>
  <c r="R1870" i="5"/>
  <c r="I1939" i="5"/>
  <c r="J1939" i="5" s="1"/>
  <c r="R1939" i="5"/>
  <c r="I2137" i="5"/>
  <c r="J2137" i="5" s="1"/>
  <c r="R2137" i="5"/>
  <c r="I552" i="5"/>
  <c r="J552" i="5" s="1"/>
  <c r="R552" i="5"/>
  <c r="R509" i="5"/>
  <c r="R192" i="5"/>
  <c r="R237" i="5"/>
  <c r="I404" i="5"/>
  <c r="J404" i="5" s="1"/>
  <c r="R404" i="5"/>
  <c r="R517" i="5"/>
  <c r="I517" i="5"/>
  <c r="J517" i="5" s="1"/>
  <c r="I534" i="5"/>
  <c r="J534" i="5" s="1"/>
  <c r="R534" i="5"/>
  <c r="R1346" i="5"/>
  <c r="I772" i="5"/>
  <c r="J772" i="5" s="1"/>
  <c r="R772" i="5"/>
  <c r="R4442" i="5"/>
  <c r="R800" i="5"/>
  <c r="R17" i="5"/>
  <c r="I20" i="5"/>
  <c r="J20" i="5" s="1"/>
  <c r="R28" i="5"/>
  <c r="R1367" i="5"/>
  <c r="R51" i="5"/>
  <c r="R99" i="5"/>
  <c r="I102" i="5"/>
  <c r="J102" i="5" s="1"/>
  <c r="R371" i="5"/>
  <c r="I177" i="5"/>
  <c r="J177" i="5" s="1"/>
  <c r="R185" i="5"/>
  <c r="I188" i="5"/>
  <c r="J188" i="5" s="1"/>
  <c r="R199" i="5"/>
  <c r="R218" i="5"/>
  <c r="R232" i="5"/>
  <c r="R258" i="5"/>
  <c r="R261" i="5"/>
  <c r="R282" i="5"/>
  <c r="I293" i="5"/>
  <c r="J293" i="5" s="1"/>
  <c r="R300" i="5"/>
  <c r="R309" i="5"/>
  <c r="R334" i="5"/>
  <c r="R352" i="5"/>
  <c r="I360" i="5"/>
  <c r="J360" i="5" s="1"/>
  <c r="I411" i="5"/>
  <c r="J411" i="5" s="1"/>
  <c r="R411" i="5"/>
  <c r="I415" i="5"/>
  <c r="J415" i="5" s="1"/>
  <c r="R415" i="5"/>
  <c r="I565" i="5"/>
  <c r="J565" i="5" s="1"/>
  <c r="R565" i="5"/>
  <c r="R1589" i="5"/>
  <c r="R697" i="5"/>
  <c r="R884" i="5"/>
  <c r="I789" i="5"/>
  <c r="J789" i="5" s="1"/>
  <c r="R789" i="5"/>
  <c r="I793" i="5"/>
  <c r="J793" i="5" s="1"/>
  <c r="R793" i="5"/>
  <c r="I874" i="5"/>
  <c r="J874" i="5" s="1"/>
  <c r="R874" i="5"/>
  <c r="I915" i="5"/>
  <c r="J915" i="5" s="1"/>
  <c r="R915" i="5"/>
  <c r="R2618" i="5"/>
  <c r="R921" i="5"/>
  <c r="I949" i="5"/>
  <c r="J949" i="5" s="1"/>
  <c r="R949" i="5"/>
  <c r="I966" i="5"/>
  <c r="J966" i="5" s="1"/>
  <c r="R966" i="5"/>
  <c r="I1011" i="5"/>
  <c r="J1011" i="5" s="1"/>
  <c r="R1011" i="5"/>
  <c r="I1018" i="5"/>
  <c r="J1018" i="5" s="1"/>
  <c r="R1018" i="5"/>
  <c r="I1053" i="5"/>
  <c r="J1053" i="5" s="1"/>
  <c r="R1053" i="5"/>
  <c r="I1057" i="5"/>
  <c r="J1057" i="5" s="1"/>
  <c r="R1057" i="5"/>
  <c r="I1063" i="5"/>
  <c r="J1063" i="5" s="1"/>
  <c r="R1063" i="5"/>
  <c r="I1102" i="5"/>
  <c r="J1102" i="5" s="1"/>
  <c r="R1102" i="5"/>
  <c r="I1270" i="5"/>
  <c r="J1270" i="5" s="1"/>
  <c r="R1270" i="5"/>
  <c r="I1297" i="5"/>
  <c r="J1297" i="5" s="1"/>
  <c r="R1297" i="5"/>
  <c r="I1317" i="5"/>
  <c r="J1317" i="5" s="1"/>
  <c r="R1317" i="5"/>
  <c r="I1399" i="5"/>
  <c r="J1399" i="5" s="1"/>
  <c r="R1399" i="5"/>
  <c r="I1441" i="5"/>
  <c r="J1441" i="5" s="1"/>
  <c r="R1441" i="5"/>
  <c r="R1444" i="5"/>
  <c r="I1456" i="5"/>
  <c r="J1456" i="5" s="1"/>
  <c r="R1456" i="5"/>
  <c r="R1674" i="5"/>
  <c r="I1674" i="5"/>
  <c r="J1674" i="5" s="1"/>
  <c r="L3310" i="5"/>
  <c r="L1710" i="5"/>
  <c r="R1780" i="5"/>
  <c r="I1780" i="5"/>
  <c r="J1780" i="5" s="1"/>
  <c r="R1941" i="5"/>
  <c r="R1791" i="5"/>
  <c r="I1791" i="5"/>
  <c r="J1791" i="5" s="1"/>
  <c r="I1864" i="5"/>
  <c r="J1864" i="5" s="1"/>
  <c r="R1864" i="5"/>
  <c r="R2460" i="5"/>
  <c r="I1923" i="5"/>
  <c r="J1923" i="5" s="1"/>
  <c r="I1951" i="5"/>
  <c r="J1951" i="5" s="1"/>
  <c r="R1951" i="5"/>
  <c r="I2002" i="5"/>
  <c r="J2002" i="5" s="1"/>
  <c r="R2002" i="5"/>
  <c r="R2971" i="5"/>
  <c r="I2971" i="5"/>
  <c r="J2971" i="5" s="1"/>
  <c r="R3753" i="5"/>
  <c r="I3020" i="5"/>
  <c r="J3020" i="5" s="1"/>
  <c r="I3094" i="5"/>
  <c r="J3094" i="5" s="1"/>
  <c r="R3094" i="5"/>
  <c r="R3154" i="5"/>
  <c r="I3154" i="5"/>
  <c r="J3154" i="5" s="1"/>
  <c r="R406" i="5"/>
  <c r="R1331" i="5"/>
  <c r="R600" i="5"/>
  <c r="R2018" i="5"/>
  <c r="R2891" i="5"/>
  <c r="R1031" i="5"/>
  <c r="R4199" i="5"/>
  <c r="R1104" i="5"/>
  <c r="R1836" i="5"/>
  <c r="I2311" i="5"/>
  <c r="J2311" i="5" s="1"/>
  <c r="R2311" i="5"/>
  <c r="I2392" i="5"/>
  <c r="J2392" i="5" s="1"/>
  <c r="R2392" i="5"/>
  <c r="I2968" i="5"/>
  <c r="J2968" i="5" s="1"/>
  <c r="R2968" i="5"/>
  <c r="R3058" i="5"/>
  <c r="I3058" i="5"/>
  <c r="J3058" i="5" s="1"/>
  <c r="I3163" i="5"/>
  <c r="J3163" i="5" s="1"/>
  <c r="R3163" i="5"/>
  <c r="I3217" i="5"/>
  <c r="J3217" i="5" s="1"/>
  <c r="R3217" i="5"/>
  <c r="I3256" i="5"/>
  <c r="J3256" i="5" s="1"/>
  <c r="R3256" i="5"/>
  <c r="R3289" i="5"/>
  <c r="I3289" i="5"/>
  <c r="J3289" i="5" s="1"/>
  <c r="I3418" i="5"/>
  <c r="J3418" i="5" s="1"/>
  <c r="R3418" i="5"/>
  <c r="I4450" i="5"/>
  <c r="J4450" i="5" s="1"/>
  <c r="R4450" i="5"/>
  <c r="I4521" i="5"/>
  <c r="J4521" i="5" s="1"/>
  <c r="R4521" i="5"/>
  <c r="R2133" i="5"/>
  <c r="R1917" i="5"/>
  <c r="R1921" i="5"/>
  <c r="R2019" i="5"/>
  <c r="I2025" i="5"/>
  <c r="J2025" i="5" s="1"/>
  <c r="I2272" i="5"/>
  <c r="J2272" i="5" s="1"/>
  <c r="R2272" i="5"/>
  <c r="I2397" i="5"/>
  <c r="J2397" i="5" s="1"/>
  <c r="R2397" i="5"/>
  <c r="I2854" i="5"/>
  <c r="J2854" i="5" s="1"/>
  <c r="R2854" i="5"/>
  <c r="R3055" i="5"/>
  <c r="I3055" i="5"/>
  <c r="J3055" i="5" s="1"/>
  <c r="I3160" i="5"/>
  <c r="J3160" i="5" s="1"/>
  <c r="R3160" i="5"/>
  <c r="R3507" i="5"/>
  <c r="I3507" i="5"/>
  <c r="J3507" i="5" s="1"/>
  <c r="R3924" i="5"/>
  <c r="I3924" i="5"/>
  <c r="J3924" i="5" s="1"/>
  <c r="R1229" i="5"/>
  <c r="I1488" i="5"/>
  <c r="J1488" i="5" s="1"/>
  <c r="I1498" i="5"/>
  <c r="J1498" i="5" s="1"/>
  <c r="R1531" i="5"/>
  <c r="R1546" i="5"/>
  <c r="I1554" i="5"/>
  <c r="J1554" i="5" s="1"/>
  <c r="R1588" i="5"/>
  <c r="R1600" i="5"/>
  <c r="R1612" i="5"/>
  <c r="R1783" i="5"/>
  <c r="I2329" i="5"/>
  <c r="J2329" i="5" s="1"/>
  <c r="R2329" i="5"/>
  <c r="I3025" i="5"/>
  <c r="J3025" i="5" s="1"/>
  <c r="R3025" i="5"/>
  <c r="I3064" i="5"/>
  <c r="J3064" i="5" s="1"/>
  <c r="R3064" i="5"/>
  <c r="I3097" i="5"/>
  <c r="J3097" i="5" s="1"/>
  <c r="R3097" i="5"/>
  <c r="R3172" i="5"/>
  <c r="I3172" i="5"/>
  <c r="J3172" i="5" s="1"/>
  <c r="I3610" i="5"/>
  <c r="J3610" i="5" s="1"/>
  <c r="R3610" i="5"/>
  <c r="R4402" i="5"/>
  <c r="R4002" i="5"/>
  <c r="R4113" i="5"/>
  <c r="R4530" i="5"/>
  <c r="R4356" i="5"/>
  <c r="R2911" i="5"/>
  <c r="R4441" i="5"/>
  <c r="R2806" i="5"/>
  <c r="R2809" i="5"/>
  <c r="R2827" i="5"/>
  <c r="R2980" i="5"/>
  <c r="I3088" i="5"/>
  <c r="J3088" i="5" s="1"/>
  <c r="I3093" i="5"/>
  <c r="J3093" i="5" s="1"/>
  <c r="R3109" i="5"/>
  <c r="R3175" i="5"/>
  <c r="R3178" i="5"/>
  <c r="R3181" i="5"/>
  <c r="I3237" i="5"/>
  <c r="J3237" i="5" s="1"/>
  <c r="I3247" i="5"/>
  <c r="J3247" i="5" s="1"/>
  <c r="R3364" i="5"/>
  <c r="R3478" i="5"/>
  <c r="I3481" i="5"/>
  <c r="J3481" i="5" s="1"/>
  <c r="I3508" i="5"/>
  <c r="J3508" i="5" s="1"/>
  <c r="I3516" i="5"/>
  <c r="J3516" i="5" s="1"/>
  <c r="R3061" i="5"/>
  <c r="R3568" i="5"/>
  <c r="I3580" i="5"/>
  <c r="J3580" i="5" s="1"/>
  <c r="I3724" i="5"/>
  <c r="J3724" i="5" s="1"/>
  <c r="I3733" i="5"/>
  <c r="J3733" i="5" s="1"/>
  <c r="R3817" i="5"/>
  <c r="R3904" i="5"/>
  <c r="R3862" i="5"/>
  <c r="R4137" i="5"/>
  <c r="I4162" i="5"/>
  <c r="J4162" i="5" s="1"/>
  <c r="R4261" i="5"/>
  <c r="R785" i="5"/>
  <c r="R2579" i="5"/>
  <c r="R2576" i="5"/>
  <c r="R140" i="5"/>
  <c r="R155" i="5"/>
  <c r="R1223" i="5"/>
  <c r="R2732" i="5"/>
  <c r="R272" i="5"/>
  <c r="R335" i="5"/>
  <c r="R431" i="5"/>
  <c r="R1037" i="5"/>
  <c r="R1034" i="5"/>
  <c r="R455" i="5"/>
  <c r="R479" i="5"/>
  <c r="R1178" i="5"/>
  <c r="R1748" i="5"/>
  <c r="R3044" i="5"/>
  <c r="R650" i="5"/>
  <c r="R668" i="5"/>
  <c r="R716" i="5"/>
  <c r="I812" i="5"/>
  <c r="J812" i="5" s="1"/>
  <c r="R1010" i="5"/>
  <c r="R1184" i="5"/>
  <c r="R860" i="5"/>
  <c r="R968" i="5"/>
  <c r="I5" i="5"/>
  <c r="J5" i="5" s="1"/>
  <c r="I9" i="5"/>
  <c r="J9" i="5" s="1"/>
  <c r="I107" i="5"/>
  <c r="J107" i="5" s="1"/>
  <c r="R782" i="5"/>
  <c r="I251" i="5"/>
  <c r="J251" i="5" s="1"/>
  <c r="R1835" i="5"/>
  <c r="R305" i="5"/>
  <c r="R368" i="5"/>
  <c r="R3068" i="5"/>
  <c r="I479" i="5"/>
  <c r="J479" i="5" s="1"/>
  <c r="R497" i="5"/>
  <c r="R941" i="5"/>
  <c r="I531" i="5"/>
  <c r="J531" i="5" s="1"/>
  <c r="I551" i="5"/>
  <c r="J551" i="5" s="1"/>
  <c r="I562" i="5"/>
  <c r="J562" i="5" s="1"/>
  <c r="R629" i="5"/>
  <c r="I668" i="5"/>
  <c r="J668" i="5" s="1"/>
  <c r="R710" i="5"/>
  <c r="R714" i="5"/>
  <c r="I714" i="5"/>
  <c r="J714" i="5" s="1"/>
  <c r="R796" i="5"/>
  <c r="I796" i="5"/>
  <c r="J796" i="5" s="1"/>
  <c r="R3821" i="5"/>
  <c r="I13" i="5"/>
  <c r="J13" i="5" s="1"/>
  <c r="R77" i="5"/>
  <c r="R1208" i="5"/>
  <c r="R1205" i="5"/>
  <c r="I93" i="5"/>
  <c r="J93" i="5" s="1"/>
  <c r="R359" i="5"/>
  <c r="R539" i="5"/>
  <c r="R2729" i="5"/>
  <c r="R618" i="5"/>
  <c r="R2690" i="5"/>
  <c r="R662" i="5"/>
  <c r="R683" i="5"/>
  <c r="R737" i="5"/>
  <c r="I74" i="5"/>
  <c r="J74" i="5" s="1"/>
  <c r="I85" i="5"/>
  <c r="J85" i="5" s="1"/>
  <c r="I88" i="5"/>
  <c r="J88" i="5" s="1"/>
  <c r="I120" i="5"/>
  <c r="J120" i="5" s="1"/>
  <c r="I132" i="5"/>
  <c r="J132" i="5" s="1"/>
  <c r="R152" i="5"/>
  <c r="I155" i="5"/>
  <c r="J155" i="5" s="1"/>
  <c r="I240" i="5"/>
  <c r="J240" i="5" s="1"/>
  <c r="I261" i="5"/>
  <c r="J261" i="5" s="1"/>
  <c r="I299" i="5"/>
  <c r="J299" i="5" s="1"/>
  <c r="R317" i="5"/>
  <c r="I322" i="5"/>
  <c r="J322" i="5" s="1"/>
  <c r="R329" i="5"/>
  <c r="R336" i="5"/>
  <c r="I377" i="5"/>
  <c r="J377" i="5" s="1"/>
  <c r="R1859" i="5"/>
  <c r="I443" i="5"/>
  <c r="J443" i="5" s="1"/>
  <c r="I474" i="5"/>
  <c r="J474" i="5" s="1"/>
  <c r="R572" i="5"/>
  <c r="R2210" i="5"/>
  <c r="I559" i="5"/>
  <c r="J559" i="5" s="1"/>
  <c r="I592" i="5"/>
  <c r="J592" i="5" s="1"/>
  <c r="R1721" i="5"/>
  <c r="R2285" i="5"/>
  <c r="I633" i="5"/>
  <c r="J633" i="5" s="1"/>
  <c r="I646" i="5"/>
  <c r="J646" i="5" s="1"/>
  <c r="R2558" i="5"/>
  <c r="R663" i="5"/>
  <c r="R2408" i="5"/>
  <c r="R3911" i="5"/>
  <c r="I704" i="5"/>
  <c r="J704" i="5" s="1"/>
  <c r="R773" i="5"/>
  <c r="R770" i="5"/>
  <c r="I709" i="5"/>
  <c r="J709" i="5" s="1"/>
  <c r="R1988" i="5"/>
  <c r="R764" i="5"/>
  <c r="I764" i="5"/>
  <c r="J764" i="5" s="1"/>
  <c r="R1515" i="5"/>
  <c r="I776" i="5"/>
  <c r="J776" i="5" s="1"/>
  <c r="R834" i="5"/>
  <c r="R1040" i="5"/>
  <c r="R1421" i="5"/>
  <c r="I837" i="5"/>
  <c r="J837" i="5" s="1"/>
  <c r="R866" i="5"/>
  <c r="R906" i="5"/>
  <c r="I906" i="5"/>
  <c r="J906" i="5" s="1"/>
  <c r="R989" i="5"/>
  <c r="R3890" i="5"/>
  <c r="R3119" i="5"/>
  <c r="R1065" i="5"/>
  <c r="R1415" i="5"/>
  <c r="R4076" i="5"/>
  <c r="R4325" i="5"/>
  <c r="R4448" i="5"/>
  <c r="R1400" i="5"/>
  <c r="R1814" i="5"/>
  <c r="R4514" i="5"/>
  <c r="R2483" i="5"/>
  <c r="R1704" i="5"/>
  <c r="R2577" i="5"/>
  <c r="R2520" i="5"/>
  <c r="R2517" i="5"/>
  <c r="R2550" i="5"/>
  <c r="R2547" i="5"/>
  <c r="R1880" i="5"/>
  <c r="R1887" i="5"/>
  <c r="R1896" i="5"/>
  <c r="R3012" i="5"/>
  <c r="R1914" i="5"/>
  <c r="R1947" i="5"/>
  <c r="R2070" i="5"/>
  <c r="R2499" i="5"/>
  <c r="I2158" i="5"/>
  <c r="J2158" i="5" s="1"/>
  <c r="R4092" i="5"/>
  <c r="I2238" i="5"/>
  <c r="J2238" i="5" s="1"/>
  <c r="R3065" i="5"/>
  <c r="R2429" i="5"/>
  <c r="R3125" i="5"/>
  <c r="R1631" i="5"/>
  <c r="R2069" i="5"/>
  <c r="R2954" i="5"/>
  <c r="I1021" i="5"/>
  <c r="J1021" i="5" s="1"/>
  <c r="R1025" i="5"/>
  <c r="I1027" i="5"/>
  <c r="J1027" i="5" s="1"/>
  <c r="P1031" i="5"/>
  <c r="O1032" i="5"/>
  <c r="R2654" i="5"/>
  <c r="I1052" i="5"/>
  <c r="J1052" i="5" s="1"/>
  <c r="I1119" i="5"/>
  <c r="J1119" i="5" s="1"/>
  <c r="I1122" i="5"/>
  <c r="J1122" i="5" s="1"/>
  <c r="I1140" i="5"/>
  <c r="J1140" i="5" s="1"/>
  <c r="R2093" i="5"/>
  <c r="R3194" i="5"/>
  <c r="R2399" i="5"/>
  <c r="R2987" i="5"/>
  <c r="R3614" i="5"/>
  <c r="R2651" i="5"/>
  <c r="R2936" i="5"/>
  <c r="R1643" i="5"/>
  <c r="I1334" i="5"/>
  <c r="J1334" i="5" s="1"/>
  <c r="I1336" i="5"/>
  <c r="J1336" i="5" s="1"/>
  <c r="I1339" i="5"/>
  <c r="J1339" i="5" s="1"/>
  <c r="I1360" i="5"/>
  <c r="J1360" i="5" s="1"/>
  <c r="R1904" i="5"/>
  <c r="R2501" i="5"/>
  <c r="R2030" i="5"/>
  <c r="R2441" i="5"/>
  <c r="R1461" i="5"/>
  <c r="R1787" i="5"/>
  <c r="I1474" i="5"/>
  <c r="J1474" i="5" s="1"/>
  <c r="I1479" i="5"/>
  <c r="J1479" i="5" s="1"/>
  <c r="R4418" i="5"/>
  <c r="I1510" i="5"/>
  <c r="J1510" i="5" s="1"/>
  <c r="R1955" i="5"/>
  <c r="I1597" i="5"/>
  <c r="J1597" i="5" s="1"/>
  <c r="R1735" i="5"/>
  <c r="R2601" i="5"/>
  <c r="I1765" i="5"/>
  <c r="J1765" i="5" s="1"/>
  <c r="R2502" i="5"/>
  <c r="R2571" i="5"/>
  <c r="R1803" i="5"/>
  <c r="I1905" i="5"/>
  <c r="J1905" i="5" s="1"/>
  <c r="R3798" i="5"/>
  <c r="R2595" i="5"/>
  <c r="R2592" i="5"/>
  <c r="I1932" i="5"/>
  <c r="J1932" i="5" s="1"/>
  <c r="R1983" i="5"/>
  <c r="I1987" i="5"/>
  <c r="J1987" i="5" s="1"/>
  <c r="R2037" i="5"/>
  <c r="I2047" i="5"/>
  <c r="J2047" i="5" s="1"/>
  <c r="I2068" i="5"/>
  <c r="J2068" i="5" s="1"/>
  <c r="I2070" i="5"/>
  <c r="J2070" i="5" s="1"/>
  <c r="R2277" i="5"/>
  <c r="R2274" i="5"/>
  <c r="R2085" i="5"/>
  <c r="I2091" i="5"/>
  <c r="J2091" i="5" s="1"/>
  <c r="R2534" i="5"/>
  <c r="R3356" i="5"/>
  <c r="R2750" i="5"/>
  <c r="I832" i="5"/>
  <c r="J832" i="5" s="1"/>
  <c r="R2588" i="5"/>
  <c r="I850" i="5"/>
  <c r="J850" i="5" s="1"/>
  <c r="R854" i="5"/>
  <c r="I867" i="5"/>
  <c r="J867" i="5" s="1"/>
  <c r="R875" i="5"/>
  <c r="R1910" i="5"/>
  <c r="I888" i="5"/>
  <c r="J888" i="5" s="1"/>
  <c r="R3275" i="5"/>
  <c r="R2669" i="5"/>
  <c r="I990" i="5"/>
  <c r="J990" i="5" s="1"/>
  <c r="R4313" i="5"/>
  <c r="R1005" i="5"/>
  <c r="R2621" i="5"/>
  <c r="R3257" i="5"/>
  <c r="R3950" i="5"/>
  <c r="R2564" i="5"/>
  <c r="R2678" i="5"/>
  <c r="R2600" i="5"/>
  <c r="I1184" i="5"/>
  <c r="J1184" i="5" s="1"/>
  <c r="I1220" i="5"/>
  <c r="J1220" i="5" s="1"/>
  <c r="R1238" i="5"/>
  <c r="R2894" i="5"/>
  <c r="R3131" i="5"/>
  <c r="R2507" i="5"/>
  <c r="R1307" i="5"/>
  <c r="R1344" i="5"/>
  <c r="R3908" i="5"/>
  <c r="R1365" i="5"/>
  <c r="R2108" i="5"/>
  <c r="R3182" i="5"/>
  <c r="R4634" i="5"/>
  <c r="I1473" i="5"/>
  <c r="J1473" i="5" s="1"/>
  <c r="R1616" i="5"/>
  <c r="R4286" i="5"/>
  <c r="R2231" i="5"/>
  <c r="I1578" i="5"/>
  <c r="J1578" i="5" s="1"/>
  <c r="R2241" i="5"/>
  <c r="R2238" i="5"/>
  <c r="I1794" i="5"/>
  <c r="J1794" i="5" s="1"/>
  <c r="R2268" i="5"/>
  <c r="I1855" i="5"/>
  <c r="J1855" i="5" s="1"/>
  <c r="I1858" i="5"/>
  <c r="J1858" i="5" s="1"/>
  <c r="I1873" i="5"/>
  <c r="J1873" i="5" s="1"/>
  <c r="R2841" i="5"/>
  <c r="R2838" i="5"/>
  <c r="R1964" i="5"/>
  <c r="R2004" i="5"/>
  <c r="R2038" i="5"/>
  <c r="R2382" i="5"/>
  <c r="R2379" i="5"/>
  <c r="R2086" i="5"/>
  <c r="I2086" i="5"/>
  <c r="J2086" i="5" s="1"/>
  <c r="R2691" i="5"/>
  <c r="R2688" i="5"/>
  <c r="R839" i="5"/>
  <c r="R2687" i="5"/>
  <c r="R1046" i="5"/>
  <c r="R1595" i="5"/>
  <c r="R2591" i="5"/>
  <c r="R2528" i="5"/>
  <c r="R2525" i="5"/>
  <c r="R1490" i="5"/>
  <c r="R1580" i="5"/>
  <c r="R1070" i="5"/>
  <c r="R1271" i="5"/>
  <c r="R2786" i="5"/>
  <c r="R2744" i="5"/>
  <c r="R1118" i="5"/>
  <c r="R4154" i="5"/>
  <c r="R1160" i="5"/>
  <c r="R1169" i="5"/>
  <c r="R1196" i="5"/>
  <c r="R1259" i="5"/>
  <c r="R3731" i="5"/>
  <c r="R2627" i="5"/>
  <c r="R1427" i="5"/>
  <c r="R1466" i="5"/>
  <c r="R1512" i="5"/>
  <c r="R2051" i="5"/>
  <c r="R4433" i="5"/>
  <c r="I1723" i="5"/>
  <c r="J1723" i="5" s="1"/>
  <c r="R3198" i="5"/>
  <c r="R3195" i="5"/>
  <c r="I1807" i="5"/>
  <c r="J1807" i="5" s="1"/>
  <c r="I1813" i="5"/>
  <c r="J1813" i="5" s="1"/>
  <c r="I1816" i="5"/>
  <c r="J1816" i="5" s="1"/>
  <c r="R2445" i="5"/>
  <c r="R2442" i="5"/>
  <c r="I1871" i="5"/>
  <c r="J1871" i="5" s="1"/>
  <c r="R3592" i="5"/>
  <c r="R2721" i="5"/>
  <c r="R2718" i="5"/>
  <c r="R2454" i="5"/>
  <c r="R2451" i="5"/>
  <c r="R2064" i="5"/>
  <c r="R2094" i="5"/>
  <c r="R2748" i="5"/>
  <c r="R2745" i="5"/>
  <c r="I2129" i="5"/>
  <c r="J2129" i="5" s="1"/>
  <c r="R2142" i="5"/>
  <c r="R2179" i="5"/>
  <c r="I2179" i="5"/>
  <c r="J2179" i="5" s="1"/>
  <c r="R2287" i="5"/>
  <c r="I2287" i="5"/>
  <c r="J2287" i="5" s="1"/>
  <c r="R2121" i="5"/>
  <c r="R2250" i="5"/>
  <c r="R3912" i="5"/>
  <c r="I2359" i="5"/>
  <c r="J2359" i="5" s="1"/>
  <c r="I2370" i="5"/>
  <c r="J2370" i="5" s="1"/>
  <c r="R2385" i="5"/>
  <c r="R2484" i="5"/>
  <c r="R2766" i="5"/>
  <c r="R2826" i="5"/>
  <c r="I2887" i="5"/>
  <c r="J2887" i="5" s="1"/>
  <c r="I2905" i="5"/>
  <c r="J2905" i="5" s="1"/>
  <c r="I2929" i="5"/>
  <c r="J2929" i="5" s="1"/>
  <c r="R4101" i="5"/>
  <c r="I2974" i="5"/>
  <c r="J2974" i="5" s="1"/>
  <c r="R3942" i="5"/>
  <c r="R4485" i="5"/>
  <c r="I3121" i="5"/>
  <c r="J3121" i="5" s="1"/>
  <c r="R3148" i="5"/>
  <c r="I3148" i="5"/>
  <c r="J3148" i="5" s="1"/>
  <c r="R3232" i="5"/>
  <c r="I3232" i="5"/>
  <c r="J3232" i="5" s="1"/>
  <c r="R3259" i="5"/>
  <c r="I3259" i="5"/>
  <c r="J3259" i="5" s="1"/>
  <c r="R3318" i="5"/>
  <c r="I3318" i="5"/>
  <c r="J3318" i="5" s="1"/>
  <c r="R3337" i="5"/>
  <c r="I3337" i="5"/>
  <c r="J3337" i="5" s="1"/>
  <c r="R3349" i="5"/>
  <c r="R3370" i="5"/>
  <c r="I3370" i="5"/>
  <c r="J3370" i="5" s="1"/>
  <c r="R3403" i="5"/>
  <c r="I3403" i="5"/>
  <c r="J3403" i="5" s="1"/>
  <c r="R2731" i="5"/>
  <c r="I3431" i="5"/>
  <c r="J3431" i="5" s="1"/>
  <c r="R3591" i="5"/>
  <c r="R3598" i="5"/>
  <c r="I3598" i="5"/>
  <c r="J3598" i="5" s="1"/>
  <c r="I3605" i="5"/>
  <c r="J3605" i="5" s="1"/>
  <c r="R4117" i="5"/>
  <c r="R3637" i="5"/>
  <c r="I3637" i="5"/>
  <c r="J3637" i="5" s="1"/>
  <c r="R3694" i="5"/>
  <c r="I3694" i="5"/>
  <c r="J3694" i="5" s="1"/>
  <c r="R3723" i="5"/>
  <c r="R3738" i="5"/>
  <c r="R3742" i="5"/>
  <c r="I3742" i="5"/>
  <c r="J3742" i="5" s="1"/>
  <c r="R3765" i="5"/>
  <c r="R3826" i="5"/>
  <c r="I3826" i="5"/>
  <c r="J3826" i="5" s="1"/>
  <c r="R4221" i="5"/>
  <c r="R4257" i="5"/>
  <c r="I4257" i="5"/>
  <c r="J4257" i="5" s="1"/>
  <c r="R4653" i="5"/>
  <c r="I4653" i="5"/>
  <c r="J4653" i="5" s="1"/>
  <c r="R4726" i="5"/>
  <c r="R4546" i="5"/>
  <c r="R2103" i="5"/>
  <c r="I2146" i="5"/>
  <c r="J2146" i="5" s="1"/>
  <c r="I2162" i="5"/>
  <c r="J2162" i="5" s="1"/>
  <c r="R3243" i="5"/>
  <c r="I2168" i="5"/>
  <c r="J2168" i="5" s="1"/>
  <c r="R2178" i="5"/>
  <c r="R2184" i="5"/>
  <c r="R2208" i="5"/>
  <c r="I2298" i="5"/>
  <c r="J2298" i="5" s="1"/>
  <c r="R2535" i="5"/>
  <c r="R4329" i="5"/>
  <c r="R2436" i="5"/>
  <c r="I2826" i="5"/>
  <c r="J2826" i="5" s="1"/>
  <c r="R2836" i="5"/>
  <c r="I2836" i="5"/>
  <c r="J2836" i="5" s="1"/>
  <c r="R2853" i="5"/>
  <c r="I2857" i="5"/>
  <c r="J2857" i="5" s="1"/>
  <c r="R2965" i="5"/>
  <c r="I2965" i="5"/>
  <c r="J2965" i="5" s="1"/>
  <c r="I2998" i="5"/>
  <c r="J2998" i="5" s="1"/>
  <c r="I3010" i="5"/>
  <c r="J3010" i="5" s="1"/>
  <c r="I3026" i="5"/>
  <c r="J3026" i="5" s="1"/>
  <c r="R4308" i="5"/>
  <c r="I3076" i="5"/>
  <c r="J3076" i="5" s="1"/>
  <c r="I3081" i="5"/>
  <c r="J3081" i="5" s="1"/>
  <c r="R3124" i="5"/>
  <c r="I3124" i="5"/>
  <c r="J3124" i="5" s="1"/>
  <c r="R4089" i="5"/>
  <c r="I3151" i="5"/>
  <c r="J3151" i="5" s="1"/>
  <c r="R4554" i="5"/>
  <c r="R3211" i="5"/>
  <c r="I3211" i="5"/>
  <c r="J3211" i="5" s="1"/>
  <c r="R3280" i="5"/>
  <c r="I3280" i="5"/>
  <c r="J3280" i="5" s="1"/>
  <c r="R3319" i="5"/>
  <c r="I3319" i="5"/>
  <c r="J3319" i="5" s="1"/>
  <c r="R3432" i="5"/>
  <c r="R3471" i="5"/>
  <c r="R3486" i="5"/>
  <c r="I3486" i="5"/>
  <c r="J3486" i="5" s="1"/>
  <c r="R3678" i="5"/>
  <c r="I3678" i="5"/>
  <c r="J3678" i="5" s="1"/>
  <c r="R4027" i="5"/>
  <c r="R4068" i="5"/>
  <c r="R4125" i="5"/>
  <c r="I4156" i="5"/>
  <c r="J4156" i="5" s="1"/>
  <c r="R2779" i="5"/>
  <c r="I4324" i="5"/>
  <c r="J4324" i="5" s="1"/>
  <c r="R3874" i="5"/>
  <c r="R4462" i="5"/>
  <c r="I4462" i="5"/>
  <c r="J4462" i="5" s="1"/>
  <c r="R4539" i="5"/>
  <c r="I4539" i="5"/>
  <c r="J4539" i="5" s="1"/>
  <c r="R2925" i="5"/>
  <c r="R2682" i="5"/>
  <c r="R2361" i="5"/>
  <c r="R2378" i="5"/>
  <c r="I2814" i="5"/>
  <c r="J2814" i="5" s="1"/>
  <c r="I2853" i="5"/>
  <c r="J2853" i="5" s="1"/>
  <c r="I2884" i="5"/>
  <c r="J2884" i="5" s="1"/>
  <c r="R3023" i="5"/>
  <c r="R4080" i="5"/>
  <c r="I2960" i="5"/>
  <c r="J2960" i="5" s="1"/>
  <c r="R3208" i="5"/>
  <c r="I3208" i="5"/>
  <c r="J3208" i="5" s="1"/>
  <c r="R3244" i="5"/>
  <c r="I3244" i="5"/>
  <c r="J3244" i="5" s="1"/>
  <c r="R3271" i="5"/>
  <c r="I3271" i="5"/>
  <c r="J3271" i="5" s="1"/>
  <c r="R3495" i="5"/>
  <c r="R3606" i="5"/>
  <c r="R3705" i="5"/>
  <c r="I3705" i="5"/>
  <c r="J3705" i="5" s="1"/>
  <c r="R3754" i="5"/>
  <c r="I3754" i="5"/>
  <c r="J3754" i="5" s="1"/>
  <c r="R3805" i="5"/>
  <c r="I3805" i="5"/>
  <c r="J3805" i="5" s="1"/>
  <c r="R4090" i="5"/>
  <c r="I3839" i="5"/>
  <c r="J3839" i="5" s="1"/>
  <c r="I4235" i="5"/>
  <c r="J4235" i="5" s="1"/>
  <c r="R4306" i="5"/>
  <c r="I4397" i="5"/>
  <c r="J4397" i="5" s="1"/>
  <c r="R4537" i="5"/>
  <c r="R2532" i="5"/>
  <c r="R4326" i="5"/>
  <c r="R2979" i="5"/>
  <c r="R4128" i="5"/>
  <c r="R3004" i="5"/>
  <c r="I3004" i="5"/>
  <c r="J3004" i="5" s="1"/>
  <c r="R3882" i="5"/>
  <c r="R3235" i="5"/>
  <c r="I3235" i="5"/>
  <c r="J3235" i="5" s="1"/>
  <c r="R3313" i="5"/>
  <c r="I3313" i="5"/>
  <c r="J3313" i="5" s="1"/>
  <c r="R3420" i="5"/>
  <c r="I3420" i="5"/>
  <c r="J3420" i="5" s="1"/>
  <c r="R3546" i="5"/>
  <c r="I3590" i="5"/>
  <c r="J3590" i="5" s="1"/>
  <c r="R2707" i="5"/>
  <c r="R3697" i="5"/>
  <c r="I3697" i="5"/>
  <c r="J3697" i="5" s="1"/>
  <c r="R3748" i="5"/>
  <c r="I3748" i="5"/>
  <c r="J3748" i="5" s="1"/>
  <c r="I3762" i="5"/>
  <c r="J3762" i="5" s="1"/>
  <c r="R2845" i="5"/>
  <c r="R3898" i="5"/>
  <c r="I3836" i="5"/>
  <c r="J3836" i="5" s="1"/>
  <c r="R3850" i="5"/>
  <c r="I3850" i="5"/>
  <c r="J3850" i="5" s="1"/>
  <c r="R4069" i="5"/>
  <c r="I4069" i="5"/>
  <c r="J4069" i="5" s="1"/>
  <c r="R4099" i="5"/>
  <c r="I4099" i="5"/>
  <c r="J4099" i="5" s="1"/>
  <c r="I4132" i="5"/>
  <c r="J4132" i="5" s="1"/>
  <c r="R3604" i="5"/>
  <c r="I4134" i="5"/>
  <c r="J4134" i="5" s="1"/>
  <c r="R3778" i="5"/>
  <c r="R4496" i="5"/>
  <c r="R3130" i="5"/>
  <c r="R3159" i="5"/>
  <c r="R3936" i="5"/>
  <c r="R3225" i="5"/>
  <c r="R3262" i="5"/>
  <c r="R3312" i="5"/>
  <c r="R3396" i="5"/>
  <c r="R3472" i="5"/>
  <c r="R3475" i="5"/>
  <c r="R3586" i="5"/>
  <c r="R3643" i="5"/>
  <c r="R3646" i="5"/>
  <c r="R3658" i="5"/>
  <c r="R3661" i="5"/>
  <c r="R3772" i="5"/>
  <c r="R3784" i="5"/>
  <c r="R3853" i="5"/>
  <c r="I3853" i="5"/>
  <c r="J3853" i="5" s="1"/>
  <c r="R3910" i="5"/>
  <c r="R3933" i="5"/>
  <c r="R3969" i="5"/>
  <c r="R4060" i="5"/>
  <c r="R4081" i="5"/>
  <c r="I4081" i="5"/>
  <c r="J4081" i="5" s="1"/>
  <c r="R4327" i="5"/>
  <c r="R4354" i="5"/>
  <c r="I4354" i="5"/>
  <c r="J4354" i="5" s="1"/>
  <c r="R4378" i="5"/>
  <c r="I4378" i="5"/>
  <c r="J4378" i="5" s="1"/>
  <c r="R4404" i="5"/>
  <c r="R4446" i="5"/>
  <c r="R4471" i="5"/>
  <c r="I4471" i="5"/>
  <c r="J4471" i="5" s="1"/>
  <c r="R4671" i="5"/>
  <c r="R2839" i="5"/>
  <c r="R2877" i="5"/>
  <c r="R2899" i="5"/>
  <c r="R4155" i="5"/>
  <c r="R2904" i="5"/>
  <c r="R2920" i="5"/>
  <c r="R3090" i="5"/>
  <c r="R3165" i="5"/>
  <c r="R4506" i="5"/>
  <c r="R3385" i="5"/>
  <c r="R3388" i="5"/>
  <c r="R3412" i="5"/>
  <c r="R3423" i="5"/>
  <c r="R3430" i="5"/>
  <c r="R3630" i="5"/>
  <c r="R3634" i="5"/>
  <c r="R3667" i="5"/>
  <c r="R3676" i="5"/>
  <c r="R3727" i="5"/>
  <c r="R3759" i="5"/>
  <c r="R3849" i="5"/>
  <c r="R3963" i="5"/>
  <c r="R4465" i="5"/>
  <c r="R4413" i="5"/>
  <c r="R4543" i="5"/>
  <c r="I4543" i="5"/>
  <c r="J4543" i="5" s="1"/>
  <c r="R4566" i="5"/>
  <c r="R3927" i="5"/>
  <c r="R3931" i="5"/>
  <c r="R4285" i="5"/>
  <c r="R3940" i="5"/>
  <c r="R4017" i="5"/>
  <c r="R4021" i="5"/>
  <c r="R4114" i="5"/>
  <c r="R4116" i="5"/>
  <c r="R4188" i="5"/>
  <c r="R4360" i="5"/>
  <c r="R4213" i="5"/>
  <c r="R4282" i="5"/>
  <c r="R4357" i="5"/>
  <c r="R4369" i="5"/>
  <c r="R4386" i="5"/>
  <c r="R4429" i="5"/>
  <c r="R4437" i="5"/>
  <c r="R4551" i="5"/>
  <c r="R4584" i="5"/>
  <c r="R4588" i="5"/>
  <c r="R4590" i="5"/>
  <c r="R4669" i="5"/>
  <c r="R4687" i="5"/>
  <c r="R4735" i="5"/>
  <c r="R4741" i="5"/>
  <c r="R4753" i="5"/>
  <c r="R4756" i="5"/>
  <c r="R4576" i="5"/>
  <c r="R4594" i="5"/>
  <c r="R4699" i="5"/>
  <c r="R4771" i="5"/>
  <c r="R4783" i="5"/>
  <c r="R3861" i="5"/>
  <c r="R3919" i="5"/>
  <c r="R3952" i="5"/>
  <c r="R4273" i="5"/>
  <c r="R4005" i="5"/>
  <c r="R4018" i="5"/>
  <c r="R4042" i="5"/>
  <c r="R4050" i="5"/>
  <c r="R4072" i="5"/>
  <c r="R4189" i="5"/>
  <c r="R4200" i="5"/>
  <c r="R4315" i="5"/>
  <c r="R4276" i="5"/>
  <c r="R4381" i="5"/>
  <c r="R4423" i="5"/>
  <c r="R4435" i="5"/>
  <c r="R4456" i="5"/>
  <c r="R4477" i="5"/>
  <c r="R4524" i="5"/>
  <c r="R4549" i="5"/>
  <c r="R4561" i="5"/>
  <c r="R4570" i="5"/>
  <c r="I4576" i="5"/>
  <c r="J4576" i="5" s="1"/>
  <c r="R4579" i="5"/>
  <c r="I4594" i="5"/>
  <c r="J4594" i="5" s="1"/>
  <c r="I4597" i="5"/>
  <c r="J4597" i="5" s="1"/>
  <c r="R4603" i="5"/>
  <c r="R4618" i="5"/>
  <c r="R4624" i="5"/>
  <c r="R4627" i="5"/>
  <c r="R4692" i="5"/>
  <c r="I4699" i="5"/>
  <c r="J4699" i="5" s="1"/>
  <c r="R4702" i="5"/>
  <c r="R4711" i="5"/>
  <c r="I4796" i="5"/>
  <c r="J4796" i="5" s="1"/>
  <c r="R16" i="5"/>
  <c r="I25" i="5"/>
  <c r="J25" i="5" s="1"/>
  <c r="R35" i="5"/>
  <c r="R54" i="5"/>
  <c r="I82" i="5"/>
  <c r="J82" i="5" s="1"/>
  <c r="R98" i="5"/>
  <c r="R112" i="5"/>
  <c r="R119" i="5"/>
  <c r="R303" i="5"/>
  <c r="R490" i="5"/>
  <c r="R931" i="5"/>
  <c r="R1094" i="5"/>
  <c r="I1318" i="5"/>
  <c r="J1318" i="5" s="1"/>
  <c r="R1318" i="5"/>
  <c r="R3569" i="5"/>
  <c r="R1354" i="5"/>
  <c r="R2675" i="5"/>
  <c r="I1380" i="5"/>
  <c r="J1380" i="5" s="1"/>
  <c r="I1393" i="5"/>
  <c r="J1393" i="5" s="1"/>
  <c r="R1393" i="5"/>
  <c r="R1407" i="5"/>
  <c r="I1407" i="5"/>
  <c r="J1407" i="5" s="1"/>
  <c r="I1437" i="5"/>
  <c r="J1437" i="5" s="1"/>
  <c r="R1437" i="5"/>
  <c r="R1459" i="5"/>
  <c r="I1459" i="5"/>
  <c r="J1459" i="5" s="1"/>
  <c r="R2717" i="5"/>
  <c r="R1477" i="5"/>
  <c r="R3344" i="5"/>
  <c r="R1545" i="5"/>
  <c r="R1555" i="5"/>
  <c r="I1555" i="5"/>
  <c r="J1555" i="5" s="1"/>
  <c r="R1609" i="5"/>
  <c r="I1609" i="5"/>
  <c r="J1609" i="5" s="1"/>
  <c r="I1678" i="5"/>
  <c r="J1678" i="5" s="1"/>
  <c r="R1678" i="5"/>
  <c r="R1717" i="5"/>
  <c r="I1717" i="5"/>
  <c r="J1717" i="5" s="1"/>
  <c r="R2217" i="5"/>
  <c r="R1762" i="5"/>
  <c r="R1809" i="5"/>
  <c r="I1809" i="5"/>
  <c r="J1809" i="5" s="1"/>
  <c r="R1821" i="5"/>
  <c r="I1821" i="5"/>
  <c r="J1821" i="5" s="1"/>
  <c r="R2199" i="5"/>
  <c r="R1825" i="5"/>
  <c r="I1825" i="5"/>
  <c r="J1825" i="5" s="1"/>
  <c r="R2625" i="5"/>
  <c r="I1829" i="5"/>
  <c r="J1829" i="5" s="1"/>
  <c r="I1845" i="5"/>
  <c r="J1845" i="5" s="1"/>
  <c r="R1845" i="5"/>
  <c r="I1897" i="5"/>
  <c r="J1897" i="5" s="1"/>
  <c r="R1897" i="5"/>
  <c r="R1918" i="5"/>
  <c r="I1918" i="5"/>
  <c r="J1918" i="5" s="1"/>
  <c r="I1968" i="5"/>
  <c r="J1968" i="5" s="1"/>
  <c r="R1968" i="5"/>
  <c r="I63" i="5"/>
  <c r="J63" i="5" s="1"/>
  <c r="I115" i="5"/>
  <c r="J115" i="5" s="1"/>
  <c r="R9" i="5"/>
  <c r="R12" i="5"/>
  <c r="R21" i="5"/>
  <c r="I24" i="5"/>
  <c r="J24" i="5" s="1"/>
  <c r="R31" i="5"/>
  <c r="R40" i="5"/>
  <c r="I43" i="5"/>
  <c r="J43" i="5" s="1"/>
  <c r="R48" i="5"/>
  <c r="R176" i="5"/>
  <c r="R59" i="5"/>
  <c r="I62" i="5"/>
  <c r="J62" i="5" s="1"/>
  <c r="R67" i="5"/>
  <c r="R70" i="5"/>
  <c r="R78" i="5"/>
  <c r="I81" i="5"/>
  <c r="J81" i="5" s="1"/>
  <c r="R84" i="5"/>
  <c r="R85" i="5"/>
  <c r="I89" i="5"/>
  <c r="J89" i="5" s="1"/>
  <c r="R103" i="5"/>
  <c r="R106" i="5"/>
  <c r="R109" i="5"/>
  <c r="I111" i="5"/>
  <c r="J111" i="5" s="1"/>
  <c r="R124" i="5"/>
  <c r="I127" i="5"/>
  <c r="J127" i="5" s="1"/>
  <c r="R133" i="5"/>
  <c r="I136" i="5"/>
  <c r="J136" i="5" s="1"/>
  <c r="I144" i="5"/>
  <c r="J144" i="5" s="1"/>
  <c r="R148" i="5"/>
  <c r="R151" i="5"/>
  <c r="R161" i="5"/>
  <c r="R166" i="5"/>
  <c r="I169" i="5"/>
  <c r="J169" i="5" s="1"/>
  <c r="R181" i="5"/>
  <c r="R184" i="5"/>
  <c r="R188" i="5"/>
  <c r="I207" i="5"/>
  <c r="J207" i="5" s="1"/>
  <c r="R211" i="5"/>
  <c r="R214" i="5"/>
  <c r="R224" i="5"/>
  <c r="I229" i="5"/>
  <c r="J229" i="5" s="1"/>
  <c r="R233" i="5"/>
  <c r="R236" i="5"/>
  <c r="R503" i="5"/>
  <c r="R244" i="5"/>
  <c r="R247" i="5"/>
  <c r="R250" i="5"/>
  <c r="I264" i="5"/>
  <c r="J264" i="5" s="1"/>
  <c r="I272" i="5"/>
  <c r="J272" i="5" s="1"/>
  <c r="I288" i="5"/>
  <c r="J288" i="5" s="1"/>
  <c r="R292" i="5"/>
  <c r="I303" i="5"/>
  <c r="J303" i="5" s="1"/>
  <c r="R312" i="5"/>
  <c r="R322" i="5"/>
  <c r="I330" i="5"/>
  <c r="J330" i="5" s="1"/>
  <c r="I349" i="5"/>
  <c r="J349" i="5" s="1"/>
  <c r="I356" i="5"/>
  <c r="J356" i="5" s="1"/>
  <c r="I363" i="5"/>
  <c r="J363" i="5" s="1"/>
  <c r="I366" i="5"/>
  <c r="J366" i="5" s="1"/>
  <c r="R367" i="5"/>
  <c r="I370" i="5"/>
  <c r="J370" i="5" s="1"/>
  <c r="I395" i="5"/>
  <c r="J395" i="5" s="1"/>
  <c r="I407" i="5"/>
  <c r="J407" i="5" s="1"/>
  <c r="R418" i="5"/>
  <c r="I421" i="5"/>
  <c r="J421" i="5" s="1"/>
  <c r="I432" i="5"/>
  <c r="J432" i="5" s="1"/>
  <c r="I436" i="5"/>
  <c r="J436" i="5" s="1"/>
  <c r="I438" i="5"/>
  <c r="J438" i="5" s="1"/>
  <c r="R439" i="5"/>
  <c r="R442" i="5"/>
  <c r="R449" i="5"/>
  <c r="I453" i="5"/>
  <c r="J453" i="5" s="1"/>
  <c r="I457" i="5"/>
  <c r="J457" i="5" s="1"/>
  <c r="R475" i="5"/>
  <c r="I478" i="5"/>
  <c r="J478" i="5" s="1"/>
  <c r="I486" i="5"/>
  <c r="J486" i="5" s="1"/>
  <c r="I493" i="5"/>
  <c r="J493" i="5" s="1"/>
  <c r="R513" i="5"/>
  <c r="I516" i="5"/>
  <c r="J516" i="5" s="1"/>
  <c r="R523" i="5"/>
  <c r="R535" i="5"/>
  <c r="I538" i="5"/>
  <c r="J538" i="5" s="1"/>
  <c r="I540" i="5"/>
  <c r="J540" i="5" s="1"/>
  <c r="I547" i="5"/>
  <c r="J547" i="5" s="1"/>
  <c r="I558" i="5"/>
  <c r="J558" i="5" s="1"/>
  <c r="R566" i="5"/>
  <c r="I582" i="5"/>
  <c r="J582" i="5" s="1"/>
  <c r="R592" i="5"/>
  <c r="I595" i="5"/>
  <c r="J595" i="5" s="1"/>
  <c r="I605" i="5"/>
  <c r="J605" i="5" s="1"/>
  <c r="I619" i="5"/>
  <c r="J619" i="5" s="1"/>
  <c r="I623" i="5"/>
  <c r="J623" i="5" s="1"/>
  <c r="I626" i="5"/>
  <c r="J626" i="5" s="1"/>
  <c r="I630" i="5"/>
  <c r="J630" i="5" s="1"/>
  <c r="I636" i="5"/>
  <c r="J636" i="5" s="1"/>
  <c r="I639" i="5"/>
  <c r="J639" i="5" s="1"/>
  <c r="I643" i="5"/>
  <c r="J643" i="5" s="1"/>
  <c r="R646" i="5"/>
  <c r="R649" i="5"/>
  <c r="I671" i="5"/>
  <c r="J671" i="5" s="1"/>
  <c r="R680" i="5"/>
  <c r="R684" i="5"/>
  <c r="R687" i="5"/>
  <c r="R691" i="5"/>
  <c r="I694" i="5"/>
  <c r="J694" i="5" s="1"/>
  <c r="R707" i="5"/>
  <c r="R723" i="5"/>
  <c r="R731" i="5"/>
  <c r="I737" i="5"/>
  <c r="J737" i="5" s="1"/>
  <c r="R739" i="5"/>
  <c r="I742" i="5"/>
  <c r="J742" i="5" s="1"/>
  <c r="R775" i="5"/>
  <c r="R779" i="5"/>
  <c r="I799" i="5"/>
  <c r="J799" i="5" s="1"/>
  <c r="I805" i="5"/>
  <c r="J805" i="5" s="1"/>
  <c r="I814" i="5"/>
  <c r="J814" i="5" s="1"/>
  <c r="R819" i="5"/>
  <c r="I823" i="5"/>
  <c r="J823" i="5" s="1"/>
  <c r="R833" i="5"/>
  <c r="R837" i="5"/>
  <c r="I840" i="5"/>
  <c r="J840" i="5" s="1"/>
  <c r="I841" i="5"/>
  <c r="J841" i="5" s="1"/>
  <c r="R844" i="5"/>
  <c r="I849" i="5"/>
  <c r="J849" i="5" s="1"/>
  <c r="I853" i="5"/>
  <c r="J853" i="5" s="1"/>
  <c r="R867" i="5"/>
  <c r="R888" i="5"/>
  <c r="R891" i="5"/>
  <c r="R917" i="5"/>
  <c r="R922" i="5"/>
  <c r="R935" i="5"/>
  <c r="R945" i="5"/>
  <c r="R948" i="5"/>
  <c r="I952" i="5"/>
  <c r="J952" i="5" s="1"/>
  <c r="R959" i="5"/>
  <c r="R965" i="5"/>
  <c r="R991" i="5"/>
  <c r="R1017" i="5"/>
  <c r="I1024" i="5"/>
  <c r="J1024" i="5" s="1"/>
  <c r="R1035" i="5"/>
  <c r="R1059" i="5"/>
  <c r="I1066" i="5"/>
  <c r="J1066" i="5" s="1"/>
  <c r="R1072" i="5"/>
  <c r="R1078" i="5"/>
  <c r="I1085" i="5"/>
  <c r="J1085" i="5" s="1"/>
  <c r="I1089" i="5"/>
  <c r="J1089" i="5" s="1"/>
  <c r="I1094" i="5"/>
  <c r="J1094" i="5" s="1"/>
  <c r="R1107" i="5"/>
  <c r="I1113" i="5"/>
  <c r="J1113" i="5" s="1"/>
  <c r="R1120" i="5"/>
  <c r="I1128" i="5"/>
  <c r="J1128" i="5" s="1"/>
  <c r="R1134" i="5"/>
  <c r="I1146" i="5"/>
  <c r="J1146" i="5" s="1"/>
  <c r="I1147" i="5"/>
  <c r="J1147" i="5" s="1"/>
  <c r="R1153" i="5"/>
  <c r="I1157" i="5"/>
  <c r="J1157" i="5" s="1"/>
  <c r="I1162" i="5"/>
  <c r="J1162" i="5" s="1"/>
  <c r="R1167" i="5"/>
  <c r="R1174" i="5"/>
  <c r="R1177" i="5"/>
  <c r="I1194" i="5"/>
  <c r="J1194" i="5" s="1"/>
  <c r="R1198" i="5"/>
  <c r="R1213" i="5"/>
  <c r="R1216" i="5"/>
  <c r="R2540" i="5"/>
  <c r="R1219" i="5"/>
  <c r="R1364" i="5"/>
  <c r="I1232" i="5"/>
  <c r="J1232" i="5" s="1"/>
  <c r="R1252" i="5"/>
  <c r="I1273" i="5"/>
  <c r="J1273" i="5" s="1"/>
  <c r="I1286" i="5"/>
  <c r="J1286" i="5" s="1"/>
  <c r="R1291" i="5"/>
  <c r="I1307" i="5"/>
  <c r="J1307" i="5" s="1"/>
  <c r="R2189" i="5"/>
  <c r="I1313" i="5"/>
  <c r="J1313" i="5" s="1"/>
  <c r="I1321" i="5"/>
  <c r="J1321" i="5" s="1"/>
  <c r="R4295" i="5"/>
  <c r="I1331" i="5"/>
  <c r="J1331" i="5" s="1"/>
  <c r="R1335" i="5"/>
  <c r="I1354" i="5"/>
  <c r="J1354" i="5" s="1"/>
  <c r="I1372" i="5"/>
  <c r="J1372" i="5" s="1"/>
  <c r="R1380" i="5"/>
  <c r="I1386" i="5"/>
  <c r="J1386" i="5" s="1"/>
  <c r="R3941" i="5"/>
  <c r="R1389" i="5"/>
  <c r="I1400" i="5"/>
  <c r="J1400" i="5" s="1"/>
  <c r="I1467" i="5"/>
  <c r="J1467" i="5" s="1"/>
  <c r="R1480" i="5"/>
  <c r="R1483" i="5"/>
  <c r="I1489" i="5"/>
  <c r="J1489" i="5" s="1"/>
  <c r="R1489" i="5"/>
  <c r="R3029" i="5"/>
  <c r="I1511" i="5"/>
  <c r="J1511" i="5" s="1"/>
  <c r="I1534" i="5"/>
  <c r="J1534" i="5" s="1"/>
  <c r="I1543" i="5"/>
  <c r="J1543" i="5" s="1"/>
  <c r="I1551" i="5"/>
  <c r="J1551" i="5" s="1"/>
  <c r="R1551" i="5"/>
  <c r="R1585" i="5"/>
  <c r="I1585" i="5"/>
  <c r="J1585" i="5" s="1"/>
  <c r="R2157" i="5"/>
  <c r="R1699" i="5"/>
  <c r="I1699" i="5"/>
  <c r="J1699" i="5" s="1"/>
  <c r="I1714" i="5"/>
  <c r="J1714" i="5" s="1"/>
  <c r="R1714" i="5"/>
  <c r="R2016" i="5"/>
  <c r="I1760" i="5"/>
  <c r="J1760" i="5" s="1"/>
  <c r="R1770" i="5"/>
  <c r="I1770" i="5"/>
  <c r="J1770" i="5" s="1"/>
  <c r="R1776" i="5"/>
  <c r="I1776" i="5"/>
  <c r="J1776" i="5" s="1"/>
  <c r="R1839" i="5"/>
  <c r="R1822" i="5"/>
  <c r="I1822" i="5"/>
  <c r="J1822" i="5" s="1"/>
  <c r="R1834" i="5"/>
  <c r="I1834" i="5"/>
  <c r="J1834" i="5" s="1"/>
  <c r="R1849" i="5"/>
  <c r="I1849" i="5"/>
  <c r="J1849" i="5" s="1"/>
  <c r="I1911" i="5"/>
  <c r="J1911" i="5" s="1"/>
  <c r="R1911" i="5"/>
  <c r="R2928" i="5"/>
  <c r="R1927" i="5"/>
  <c r="I1938" i="5"/>
  <c r="J1938" i="5" s="1"/>
  <c r="R1938" i="5"/>
  <c r="R2868" i="5"/>
  <c r="R2130" i="5"/>
  <c r="I2130" i="5"/>
  <c r="J2130" i="5" s="1"/>
  <c r="I2278" i="5"/>
  <c r="J2278" i="5" s="1"/>
  <c r="R2278" i="5"/>
  <c r="I44" i="5"/>
  <c r="J44" i="5" s="1"/>
  <c r="I67" i="5"/>
  <c r="J67" i="5" s="1"/>
  <c r="R24" i="5"/>
  <c r="R43" i="5"/>
  <c r="R62" i="5"/>
  <c r="R81" i="5"/>
  <c r="R82" i="5"/>
  <c r="R96" i="5"/>
  <c r="R111" i="5"/>
  <c r="R136" i="5"/>
  <c r="R144" i="5"/>
  <c r="R169" i="5"/>
  <c r="R196" i="5"/>
  <c r="I199" i="5"/>
  <c r="J199" i="5" s="1"/>
  <c r="I210" i="5"/>
  <c r="J210" i="5" s="1"/>
  <c r="R220" i="5"/>
  <c r="R229" i="5"/>
  <c r="I243" i="5"/>
  <c r="J243" i="5" s="1"/>
  <c r="R255" i="5"/>
  <c r="I258" i="5"/>
  <c r="J258" i="5" s="1"/>
  <c r="R262" i="5"/>
  <c r="R264" i="5"/>
  <c r="R274" i="5"/>
  <c r="I282" i="5"/>
  <c r="J282" i="5" s="1"/>
  <c r="R286" i="5"/>
  <c r="R356" i="5"/>
  <c r="R377" i="5"/>
  <c r="I388" i="5"/>
  <c r="J388" i="5" s="1"/>
  <c r="R421" i="5"/>
  <c r="R599" i="5"/>
  <c r="I460" i="5"/>
  <c r="J460" i="5" s="1"/>
  <c r="R478" i="5"/>
  <c r="R493" i="5"/>
  <c r="I496" i="5"/>
  <c r="J496" i="5" s="1"/>
  <c r="R504" i="5"/>
  <c r="R516" i="5"/>
  <c r="R521" i="5"/>
  <c r="I528" i="5"/>
  <c r="J528" i="5" s="1"/>
  <c r="R545" i="5"/>
  <c r="R547" i="5"/>
  <c r="R554" i="5"/>
  <c r="R558" i="5"/>
  <c r="R559" i="5"/>
  <c r="R562" i="5"/>
  <c r="R582" i="5"/>
  <c r="R585" i="5"/>
  <c r="R588" i="5"/>
  <c r="I600" i="5"/>
  <c r="J600" i="5" s="1"/>
  <c r="R593" i="5"/>
  <c r="I616" i="5"/>
  <c r="J616" i="5" s="1"/>
  <c r="R619" i="5"/>
  <c r="I622" i="5"/>
  <c r="J622" i="5" s="1"/>
  <c r="I629" i="5"/>
  <c r="J629" i="5" s="1"/>
  <c r="R637" i="5"/>
  <c r="R654" i="5"/>
  <c r="R664" i="5"/>
  <c r="R667" i="5"/>
  <c r="R673" i="5"/>
  <c r="I683" i="5"/>
  <c r="J683" i="5" s="1"/>
  <c r="I698" i="5"/>
  <c r="J698" i="5" s="1"/>
  <c r="R706" i="5"/>
  <c r="R717" i="5"/>
  <c r="R742" i="5"/>
  <c r="R749" i="5"/>
  <c r="I759" i="5"/>
  <c r="J759" i="5" s="1"/>
  <c r="R760" i="5"/>
  <c r="R763" i="5"/>
  <c r="R766" i="5"/>
  <c r="I783" i="5"/>
  <c r="J783" i="5" s="1"/>
  <c r="I785" i="5"/>
  <c r="J785" i="5" s="1"/>
  <c r="R792" i="5"/>
  <c r="R809" i="5"/>
  <c r="R812" i="5"/>
  <c r="I822" i="5"/>
  <c r="J822" i="5" s="1"/>
  <c r="R829" i="5"/>
  <c r="R847" i="5"/>
  <c r="I856" i="5"/>
  <c r="J856" i="5" s="1"/>
  <c r="R856" i="5"/>
  <c r="R861" i="5"/>
  <c r="R871" i="5"/>
  <c r="R877" i="5"/>
  <c r="I879" i="5"/>
  <c r="J879" i="5" s="1"/>
  <c r="R881" i="5"/>
  <c r="R895" i="5"/>
  <c r="R898" i="5"/>
  <c r="R904" i="5"/>
  <c r="I917" i="5"/>
  <c r="J917" i="5" s="1"/>
  <c r="R924" i="5"/>
  <c r="R929" i="5"/>
  <c r="R942" i="5"/>
  <c r="I951" i="5"/>
  <c r="J951" i="5" s="1"/>
  <c r="R952" i="5"/>
  <c r="R969" i="5"/>
  <c r="R974" i="5"/>
  <c r="R981" i="5"/>
  <c r="I985" i="5"/>
  <c r="J985" i="5" s="1"/>
  <c r="R987" i="5"/>
  <c r="R994" i="5"/>
  <c r="R1001" i="5"/>
  <c r="R1013" i="5"/>
  <c r="R1020" i="5"/>
  <c r="R1027" i="5"/>
  <c r="R1039" i="5"/>
  <c r="I1043" i="5"/>
  <c r="J1043" i="5" s="1"/>
  <c r="R1062" i="5"/>
  <c r="I1071" i="5"/>
  <c r="J1071" i="5" s="1"/>
  <c r="R1074" i="5"/>
  <c r="R1081" i="5"/>
  <c r="I1084" i="5"/>
  <c r="J1084" i="5" s="1"/>
  <c r="R1092" i="5"/>
  <c r="I1095" i="5"/>
  <c r="J1095" i="5" s="1"/>
  <c r="I1099" i="5"/>
  <c r="J1099" i="5" s="1"/>
  <c r="R1113" i="5"/>
  <c r="R1116" i="5"/>
  <c r="R1123" i="5"/>
  <c r="R1149" i="5"/>
  <c r="I1156" i="5"/>
  <c r="J1156" i="5" s="1"/>
  <c r="I1165" i="5"/>
  <c r="J1165" i="5" s="1"/>
  <c r="I1169" i="5"/>
  <c r="J1169" i="5" s="1"/>
  <c r="R1180" i="5"/>
  <c r="I1204" i="5"/>
  <c r="J1204" i="5" s="1"/>
  <c r="R1206" i="5"/>
  <c r="I1212" i="5"/>
  <c r="J1212" i="5" s="1"/>
  <c r="I1219" i="5"/>
  <c r="J1219" i="5" s="1"/>
  <c r="R1232" i="5"/>
  <c r="R2522" i="5"/>
  <c r="I1240" i="5"/>
  <c r="J1240" i="5" s="1"/>
  <c r="R1685" i="5"/>
  <c r="R2171" i="5"/>
  <c r="I1259" i="5"/>
  <c r="J1259" i="5" s="1"/>
  <c r="R1264" i="5"/>
  <c r="I1275" i="5"/>
  <c r="J1275" i="5" s="1"/>
  <c r="R2648" i="5"/>
  <c r="R1284" i="5"/>
  <c r="I1301" i="5"/>
  <c r="J1301" i="5" s="1"/>
  <c r="R1324" i="5"/>
  <c r="R4019" i="5"/>
  <c r="I1327" i="5"/>
  <c r="J1327" i="5" s="1"/>
  <c r="R1350" i="5"/>
  <c r="R3441" i="5"/>
  <c r="I1353" i="5"/>
  <c r="J1353" i="5" s="1"/>
  <c r="I1370" i="5"/>
  <c r="J1370" i="5" s="1"/>
  <c r="R1370" i="5"/>
  <c r="I1408" i="5"/>
  <c r="J1408" i="5" s="1"/>
  <c r="I1424" i="5"/>
  <c r="J1424" i="5" s="1"/>
  <c r="R1424" i="5"/>
  <c r="R1428" i="5"/>
  <c r="R2366" i="5"/>
  <c r="R1443" i="5"/>
  <c r="I1460" i="5"/>
  <c r="J1460" i="5" s="1"/>
  <c r="I1486" i="5"/>
  <c r="J1486" i="5" s="1"/>
  <c r="R1492" i="5"/>
  <c r="I1576" i="5"/>
  <c r="J1576" i="5" s="1"/>
  <c r="R1576" i="5"/>
  <c r="I1582" i="5"/>
  <c r="J1582" i="5" s="1"/>
  <c r="R1582" i="5"/>
  <c r="I1594" i="5"/>
  <c r="J1594" i="5" s="1"/>
  <c r="R1594" i="5"/>
  <c r="R1611" i="5"/>
  <c r="I1611" i="5"/>
  <c r="J1611" i="5" s="1"/>
  <c r="I1650" i="5"/>
  <c r="J1650" i="5" s="1"/>
  <c r="R1650" i="5"/>
  <c r="I1672" i="5"/>
  <c r="J1672" i="5" s="1"/>
  <c r="R1672" i="5"/>
  <c r="R2055" i="5"/>
  <c r="R1729" i="5"/>
  <c r="I1729" i="5"/>
  <c r="J1729" i="5" s="1"/>
  <c r="I1752" i="5"/>
  <c r="J1752" i="5" s="1"/>
  <c r="R1752" i="5"/>
  <c r="I1801" i="5"/>
  <c r="J1801" i="5" s="1"/>
  <c r="R1801" i="5"/>
  <c r="R1920" i="5"/>
  <c r="I1920" i="5"/>
  <c r="J1920" i="5" s="1"/>
  <c r="R1981" i="5"/>
  <c r="I1981" i="5"/>
  <c r="J1981" i="5" s="1"/>
  <c r="I2005" i="5"/>
  <c r="J2005" i="5" s="1"/>
  <c r="R2005" i="5"/>
  <c r="I2026" i="5"/>
  <c r="J2026" i="5" s="1"/>
  <c r="R2026" i="5"/>
  <c r="R2079" i="5"/>
  <c r="I2079" i="5"/>
  <c r="J2079" i="5" s="1"/>
  <c r="R2353" i="5"/>
  <c r="I2353" i="5"/>
  <c r="J2353" i="5" s="1"/>
  <c r="R2373" i="5"/>
  <c r="I2373" i="5"/>
  <c r="J2373" i="5" s="1"/>
  <c r="R438" i="5"/>
  <c r="R804" i="5"/>
  <c r="R1004" i="5"/>
  <c r="R1146" i="5"/>
  <c r="R1520" i="5"/>
  <c r="R1233" i="5"/>
  <c r="I1236" i="5"/>
  <c r="J1236" i="5" s="1"/>
  <c r="R1236" i="5"/>
  <c r="R4274" i="5"/>
  <c r="R1300" i="5"/>
  <c r="R1306" i="5"/>
  <c r="I1306" i="5"/>
  <c r="J1306" i="5" s="1"/>
  <c r="I1363" i="5"/>
  <c r="J1363" i="5" s="1"/>
  <c r="R1363" i="5"/>
  <c r="I1396" i="5"/>
  <c r="J1396" i="5" s="1"/>
  <c r="R1396" i="5"/>
  <c r="R1408" i="5"/>
  <c r="I1419" i="5"/>
  <c r="J1419" i="5" s="1"/>
  <c r="R1419" i="5"/>
  <c r="R1460" i="5"/>
  <c r="R1501" i="5"/>
  <c r="I1501" i="5"/>
  <c r="J1501" i="5" s="1"/>
  <c r="R3989" i="5"/>
  <c r="R1517" i="5"/>
  <c r="I1521" i="5"/>
  <c r="J1521" i="5" s="1"/>
  <c r="R2726" i="5"/>
  <c r="R1542" i="5"/>
  <c r="I1542" i="5"/>
  <c r="J1542" i="5" s="1"/>
  <c r="R3965" i="5"/>
  <c r="R1549" i="5"/>
  <c r="R2312" i="5"/>
  <c r="R1573" i="5"/>
  <c r="R1639" i="5"/>
  <c r="I1639" i="5"/>
  <c r="J1639" i="5" s="1"/>
  <c r="R1660" i="5"/>
  <c r="I1660" i="5"/>
  <c r="J1660" i="5" s="1"/>
  <c r="I1710" i="5"/>
  <c r="J1710" i="5" s="1"/>
  <c r="R1710" i="5"/>
  <c r="R2919" i="5"/>
  <c r="I1832" i="5"/>
  <c r="J1832" i="5" s="1"/>
  <c r="R1869" i="5"/>
  <c r="I1869" i="5"/>
  <c r="J1869" i="5" s="1"/>
  <c r="R1974" i="5"/>
  <c r="I1974" i="5"/>
  <c r="J1974" i="5" s="1"/>
  <c r="R2076" i="5"/>
  <c r="I2076" i="5"/>
  <c r="J2076" i="5" s="1"/>
  <c r="R2757" i="5"/>
  <c r="R2098" i="5"/>
  <c r="R2151" i="5"/>
  <c r="I2151" i="5"/>
  <c r="J2151" i="5" s="1"/>
  <c r="I2196" i="5"/>
  <c r="J2196" i="5" s="1"/>
  <c r="R2196" i="5"/>
  <c r="I2269" i="5"/>
  <c r="J2269" i="5" s="1"/>
  <c r="R2269" i="5"/>
  <c r="R2295" i="5"/>
  <c r="I2295" i="5"/>
  <c r="J2295" i="5" s="1"/>
  <c r="R2344" i="5"/>
  <c r="I2344" i="5"/>
  <c r="J2344" i="5" s="1"/>
  <c r="R2830" i="5"/>
  <c r="I2830" i="5"/>
  <c r="J2830" i="5" s="1"/>
  <c r="R2848" i="5"/>
  <c r="I2848" i="5"/>
  <c r="J2848" i="5" s="1"/>
  <c r="R2871" i="5"/>
  <c r="I2871" i="5"/>
  <c r="J2871" i="5" s="1"/>
  <c r="R3981" i="5"/>
  <c r="I3022" i="5"/>
  <c r="J3022" i="5" s="1"/>
  <c r="R1998" i="5"/>
  <c r="R3921" i="5"/>
  <c r="R2001" i="5"/>
  <c r="I2034" i="5"/>
  <c r="J2034" i="5" s="1"/>
  <c r="R2034" i="5"/>
  <c r="R3054" i="5"/>
  <c r="R2101" i="5"/>
  <c r="I2101" i="5"/>
  <c r="J2101" i="5" s="1"/>
  <c r="R2119" i="5"/>
  <c r="I2119" i="5"/>
  <c r="J2119" i="5" s="1"/>
  <c r="I2172" i="5"/>
  <c r="J2172" i="5" s="1"/>
  <c r="R2172" i="5"/>
  <c r="I2202" i="5"/>
  <c r="J2202" i="5" s="1"/>
  <c r="R2202" i="5"/>
  <c r="I2224" i="5"/>
  <c r="J2224" i="5" s="1"/>
  <c r="R2224" i="5"/>
  <c r="I2292" i="5"/>
  <c r="J2292" i="5" s="1"/>
  <c r="R2292" i="5"/>
  <c r="R2341" i="5"/>
  <c r="I2341" i="5"/>
  <c r="J2341" i="5" s="1"/>
  <c r="R2631" i="5"/>
  <c r="I2351" i="5"/>
  <c r="J2351" i="5" s="1"/>
  <c r="I2820" i="5"/>
  <c r="J2820" i="5" s="1"/>
  <c r="R2820" i="5"/>
  <c r="I2938" i="5"/>
  <c r="J2938" i="5" s="1"/>
  <c r="R2938" i="5"/>
  <c r="I3832" i="5"/>
  <c r="J3832" i="5" s="1"/>
  <c r="R3832" i="5"/>
  <c r="R3871" i="5"/>
  <c r="I3871" i="5"/>
  <c r="J3871" i="5" s="1"/>
  <c r="I3891" i="5"/>
  <c r="J3891" i="5" s="1"/>
  <c r="R3891" i="5"/>
  <c r="I1570" i="5"/>
  <c r="J1570" i="5" s="1"/>
  <c r="I1572" i="5"/>
  <c r="J1572" i="5" s="1"/>
  <c r="I1579" i="5"/>
  <c r="J1579" i="5" s="1"/>
  <c r="I1624" i="5"/>
  <c r="J1624" i="5" s="1"/>
  <c r="I1638" i="5"/>
  <c r="J1638" i="5" s="1"/>
  <c r="R1642" i="5"/>
  <c r="I1645" i="5"/>
  <c r="J1645" i="5" s="1"/>
  <c r="R1653" i="5"/>
  <c r="R1656" i="5"/>
  <c r="I1666" i="5"/>
  <c r="J1666" i="5" s="1"/>
  <c r="I1668" i="5"/>
  <c r="J1668" i="5" s="1"/>
  <c r="I1681" i="5"/>
  <c r="J1681" i="5" s="1"/>
  <c r="R1686" i="5"/>
  <c r="I1707" i="5"/>
  <c r="J1707" i="5" s="1"/>
  <c r="R1731" i="5"/>
  <c r="R1741" i="5"/>
  <c r="I1744" i="5"/>
  <c r="J1744" i="5" s="1"/>
  <c r="I1785" i="5"/>
  <c r="J1785" i="5" s="1"/>
  <c r="R1794" i="5"/>
  <c r="I1804" i="5"/>
  <c r="J1804" i="5" s="1"/>
  <c r="R1815" i="5"/>
  <c r="I1824" i="5"/>
  <c r="J1824" i="5" s="1"/>
  <c r="I1828" i="5"/>
  <c r="J1828" i="5" s="1"/>
  <c r="I1848" i="5"/>
  <c r="J1848" i="5" s="1"/>
  <c r="R1860" i="5"/>
  <c r="R1867" i="5"/>
  <c r="R1872" i="5"/>
  <c r="R1875" i="5"/>
  <c r="I1880" i="5"/>
  <c r="J1880" i="5" s="1"/>
  <c r="R1882" i="5"/>
  <c r="I1885" i="5"/>
  <c r="J1885" i="5" s="1"/>
  <c r="R2457" i="5"/>
  <c r="R1891" i="5"/>
  <c r="R2793" i="5"/>
  <c r="I1894" i="5"/>
  <c r="J1894" i="5" s="1"/>
  <c r="R1902" i="5"/>
  <c r="R1906" i="5"/>
  <c r="I1928" i="5"/>
  <c r="J1928" i="5" s="1"/>
  <c r="R1954" i="5"/>
  <c r="I1960" i="5"/>
  <c r="J1960" i="5" s="1"/>
  <c r="R2433" i="5"/>
  <c r="R1987" i="5"/>
  <c r="R1995" i="5"/>
  <c r="I1998" i="5"/>
  <c r="J1998" i="5" s="1"/>
  <c r="I2008" i="5"/>
  <c r="J2008" i="5" s="1"/>
  <c r="I2061" i="5"/>
  <c r="J2061" i="5" s="1"/>
  <c r="R2061" i="5"/>
  <c r="I2080" i="5"/>
  <c r="J2080" i="5" s="1"/>
  <c r="I2112" i="5"/>
  <c r="J2112" i="5" s="1"/>
  <c r="R2112" i="5"/>
  <c r="R2322" i="5"/>
  <c r="R2125" i="5"/>
  <c r="R2149" i="5"/>
  <c r="I2149" i="5"/>
  <c r="J2149" i="5" s="1"/>
  <c r="R2227" i="5"/>
  <c r="R3465" i="5"/>
  <c r="R2230" i="5"/>
  <c r="I2247" i="5"/>
  <c r="J2247" i="5" s="1"/>
  <c r="R2247" i="5"/>
  <c r="R3525" i="5"/>
  <c r="R2262" i="5"/>
  <c r="I2262" i="5"/>
  <c r="J2262" i="5" s="1"/>
  <c r="I2275" i="5"/>
  <c r="J2275" i="5" s="1"/>
  <c r="I2332" i="5"/>
  <c r="J2332" i="5" s="1"/>
  <c r="I2346" i="5"/>
  <c r="J2346" i="5" s="1"/>
  <c r="R2346" i="5"/>
  <c r="I2349" i="5"/>
  <c r="J2349" i="5" s="1"/>
  <c r="R2349" i="5"/>
  <c r="R3228" i="5"/>
  <c r="R2355" i="5"/>
  <c r="I2355" i="5"/>
  <c r="J2355" i="5" s="1"/>
  <c r="R2803" i="5"/>
  <c r="I2803" i="5"/>
  <c r="J2803" i="5" s="1"/>
  <c r="I2817" i="5"/>
  <c r="J2817" i="5" s="1"/>
  <c r="R2817" i="5"/>
  <c r="R2863" i="5"/>
  <c r="I2863" i="5"/>
  <c r="J2863" i="5" s="1"/>
  <c r="I2875" i="5"/>
  <c r="J2875" i="5" s="1"/>
  <c r="R2875" i="5"/>
  <c r="R2994" i="5"/>
  <c r="I2919" i="5"/>
  <c r="J2919" i="5" s="1"/>
  <c r="R2976" i="5"/>
  <c r="I2976" i="5"/>
  <c r="J2976" i="5" s="1"/>
  <c r="R3105" i="5"/>
  <c r="I3105" i="5"/>
  <c r="J3105" i="5" s="1"/>
  <c r="R3127" i="5"/>
  <c r="I3127" i="5"/>
  <c r="J3127" i="5" s="1"/>
  <c r="R3220" i="5"/>
  <c r="I3220" i="5"/>
  <c r="J3220" i="5" s="1"/>
  <c r="R3444" i="5"/>
  <c r="I3444" i="5"/>
  <c r="J3444" i="5" s="1"/>
  <c r="R3529" i="5"/>
  <c r="I3529" i="5"/>
  <c r="J3529" i="5" s="1"/>
  <c r="R3625" i="5"/>
  <c r="I3625" i="5"/>
  <c r="J3625" i="5" s="1"/>
  <c r="I3673" i="5"/>
  <c r="J3673" i="5" s="1"/>
  <c r="R3673" i="5"/>
  <c r="R1564" i="5"/>
  <c r="R1572" i="5"/>
  <c r="R1804" i="5"/>
  <c r="R1828" i="5"/>
  <c r="R1900" i="5"/>
  <c r="I1900" i="5"/>
  <c r="J1900" i="5" s="1"/>
  <c r="R2195" i="5"/>
  <c r="I2195" i="5"/>
  <c r="J2195" i="5" s="1"/>
  <c r="R3057" i="5"/>
  <c r="R2226" i="5"/>
  <c r="R3972" i="5"/>
  <c r="R2362" i="5"/>
  <c r="I2362" i="5"/>
  <c r="J2362" i="5" s="1"/>
  <c r="R2380" i="5"/>
  <c r="R2607" i="5"/>
  <c r="R2383" i="5"/>
  <c r="R2386" i="5"/>
  <c r="I2389" i="5"/>
  <c r="J2389" i="5" s="1"/>
  <c r="I2851" i="5"/>
  <c r="J2851" i="5" s="1"/>
  <c r="R2851" i="5"/>
  <c r="I2898" i="5"/>
  <c r="J2898" i="5" s="1"/>
  <c r="R2898" i="5"/>
  <c r="R2158" i="5"/>
  <c r="R3006" i="5"/>
  <c r="R3627" i="5"/>
  <c r="R3051" i="5"/>
  <c r="I3051" i="5"/>
  <c r="J3051" i="5" s="1"/>
  <c r="R3106" i="5"/>
  <c r="I3106" i="5"/>
  <c r="J3106" i="5" s="1"/>
  <c r="R3966" i="5"/>
  <c r="I3150" i="5"/>
  <c r="J3150" i="5" s="1"/>
  <c r="I3169" i="5"/>
  <c r="J3169" i="5" s="1"/>
  <c r="R3169" i="5"/>
  <c r="R3310" i="5"/>
  <c r="I3310" i="5"/>
  <c r="J3310" i="5" s="1"/>
  <c r="I3355" i="5"/>
  <c r="J3355" i="5" s="1"/>
  <c r="R3355" i="5"/>
  <c r="I3466" i="5"/>
  <c r="J3466" i="5" s="1"/>
  <c r="R3466" i="5"/>
  <c r="I3526" i="5"/>
  <c r="J3526" i="5" s="1"/>
  <c r="R3526" i="5"/>
  <c r="I3700" i="5"/>
  <c r="J3700" i="5" s="1"/>
  <c r="R3700" i="5"/>
  <c r="R4516" i="5"/>
  <c r="I4516" i="5"/>
  <c r="J4516" i="5" s="1"/>
  <c r="R2892" i="5"/>
  <c r="R2997" i="5"/>
  <c r="R2824" i="5"/>
  <c r="R4275" i="5"/>
  <c r="R2901" i="5"/>
  <c r="R2947" i="5"/>
  <c r="I2947" i="5"/>
  <c r="J2947" i="5" s="1"/>
  <c r="R3150" i="5"/>
  <c r="I3048" i="5"/>
  <c r="J3048" i="5" s="1"/>
  <c r="I3052" i="5"/>
  <c r="J3052" i="5" s="1"/>
  <c r="R3052" i="5"/>
  <c r="I3067" i="5"/>
  <c r="J3067" i="5" s="1"/>
  <c r="R3067" i="5"/>
  <c r="I3112" i="5"/>
  <c r="J3112" i="5" s="1"/>
  <c r="R3112" i="5"/>
  <c r="R3166" i="5"/>
  <c r="I3166" i="5"/>
  <c r="J3166" i="5" s="1"/>
  <c r="R3460" i="5"/>
  <c r="I3460" i="5"/>
  <c r="J3460" i="5" s="1"/>
  <c r="R3520" i="5"/>
  <c r="I3520" i="5"/>
  <c r="J3520" i="5" s="1"/>
  <c r="R3022" i="5"/>
  <c r="R3080" i="5"/>
  <c r="I2888" i="5"/>
  <c r="J2888" i="5" s="1"/>
  <c r="I2958" i="5"/>
  <c r="J2958" i="5" s="1"/>
  <c r="R2958" i="5"/>
  <c r="R2973" i="5"/>
  <c r="I2973" i="5"/>
  <c r="J2973" i="5" s="1"/>
  <c r="I3016" i="5"/>
  <c r="J3016" i="5" s="1"/>
  <c r="R3016" i="5"/>
  <c r="R3325" i="5"/>
  <c r="I3325" i="5"/>
  <c r="J3325" i="5" s="1"/>
  <c r="R3373" i="5"/>
  <c r="I3373" i="5"/>
  <c r="J3373" i="5" s="1"/>
  <c r="R3517" i="5"/>
  <c r="I3517" i="5"/>
  <c r="J3517" i="5" s="1"/>
  <c r="I3532" i="5"/>
  <c r="J3532" i="5" s="1"/>
  <c r="R3532" i="5"/>
  <c r="R3639" i="5"/>
  <c r="I3639" i="5"/>
  <c r="J3639" i="5" s="1"/>
  <c r="R4078" i="5"/>
  <c r="I4078" i="5"/>
  <c r="J4078" i="5" s="1"/>
  <c r="I4141" i="5"/>
  <c r="J4141" i="5" s="1"/>
  <c r="R4141" i="5"/>
  <c r="R4713" i="5"/>
  <c r="I4713" i="5"/>
  <c r="J4713" i="5" s="1"/>
  <c r="R3147" i="5"/>
  <c r="R3223" i="5"/>
  <c r="I3223" i="5"/>
  <c r="J3223" i="5" s="1"/>
  <c r="R3352" i="5"/>
  <c r="I3352" i="5"/>
  <c r="J3352" i="5" s="1"/>
  <c r="R3451" i="5"/>
  <c r="I3451" i="5"/>
  <c r="J3451" i="5" s="1"/>
  <c r="R3496" i="5"/>
  <c r="I3496" i="5"/>
  <c r="J3496" i="5" s="1"/>
  <c r="R3766" i="5"/>
  <c r="I3766" i="5"/>
  <c r="J3766" i="5" s="1"/>
  <c r="R3769" i="5"/>
  <c r="I3769" i="5"/>
  <c r="J3769" i="5" s="1"/>
  <c r="R3780" i="5"/>
  <c r="I3780" i="5"/>
  <c r="J3780" i="5" s="1"/>
  <c r="R3799" i="5"/>
  <c r="I3799" i="5"/>
  <c r="J3799" i="5" s="1"/>
  <c r="I3903" i="5"/>
  <c r="J3903" i="5" s="1"/>
  <c r="R3903" i="5"/>
  <c r="R3937" i="5"/>
  <c r="I3937" i="5"/>
  <c r="J3937" i="5" s="1"/>
  <c r="R3976" i="5"/>
  <c r="I3976" i="5"/>
  <c r="J3976" i="5" s="1"/>
  <c r="R3984" i="5"/>
  <c r="I3984" i="5"/>
  <c r="J3984" i="5" s="1"/>
  <c r="I3997" i="5"/>
  <c r="J3997" i="5" s="1"/>
  <c r="R3997" i="5"/>
  <c r="R4039" i="5"/>
  <c r="I4039" i="5"/>
  <c r="J4039" i="5" s="1"/>
  <c r="R4198" i="5"/>
  <c r="I4198" i="5"/>
  <c r="J4198" i="5" s="1"/>
  <c r="I4288" i="5"/>
  <c r="J4288" i="5" s="1"/>
  <c r="R4288" i="5"/>
  <c r="I4290" i="5"/>
  <c r="J4290" i="5" s="1"/>
  <c r="R4290" i="5"/>
  <c r="R4339" i="5"/>
  <c r="I4339" i="5"/>
  <c r="J4339" i="5" s="1"/>
  <c r="I3262" i="5"/>
  <c r="J3262" i="5" s="1"/>
  <c r="I3268" i="5"/>
  <c r="J3268" i="5" s="1"/>
  <c r="I3298" i="5"/>
  <c r="J3298" i="5" s="1"/>
  <c r="R3298" i="5"/>
  <c r="R3307" i="5"/>
  <c r="I3343" i="5"/>
  <c r="J3343" i="5" s="1"/>
  <c r="R3343" i="5"/>
  <c r="R3363" i="5"/>
  <c r="I3379" i="5"/>
  <c r="J3379" i="5" s="1"/>
  <c r="R3382" i="5"/>
  <c r="I3385" i="5"/>
  <c r="J3385" i="5" s="1"/>
  <c r="R3394" i="5"/>
  <c r="I3396" i="5"/>
  <c r="J3396" i="5" s="1"/>
  <c r="I3493" i="5"/>
  <c r="J3493" i="5" s="1"/>
  <c r="R3493" i="5"/>
  <c r="I3616" i="5"/>
  <c r="J3616" i="5" s="1"/>
  <c r="R3889" i="5"/>
  <c r="I3889" i="5"/>
  <c r="J3889" i="5" s="1"/>
  <c r="R4012" i="5"/>
  <c r="I4012" i="5"/>
  <c r="J4012" i="5" s="1"/>
  <c r="R4059" i="5"/>
  <c r="I4059" i="5"/>
  <c r="J4059" i="5" s="1"/>
  <c r="R4077" i="5"/>
  <c r="I4077" i="5"/>
  <c r="J4077" i="5" s="1"/>
  <c r="I4129" i="5"/>
  <c r="J4129" i="5" s="1"/>
  <c r="R4129" i="5"/>
  <c r="I4144" i="5"/>
  <c r="J4144" i="5" s="1"/>
  <c r="R4144" i="5"/>
  <c r="I4195" i="5"/>
  <c r="J4195" i="5" s="1"/>
  <c r="R4195" i="5"/>
  <c r="R4219" i="5"/>
  <c r="I4219" i="5"/>
  <c r="J4219" i="5" s="1"/>
  <c r="R4251" i="5"/>
  <c r="I4251" i="5"/>
  <c r="J4251" i="5" s="1"/>
  <c r="R4620" i="5"/>
  <c r="I4620" i="5"/>
  <c r="J4620" i="5" s="1"/>
  <c r="R3292" i="5"/>
  <c r="I3292" i="5"/>
  <c r="J3292" i="5" s="1"/>
  <c r="R3321" i="5"/>
  <c r="I3321" i="5"/>
  <c r="J3321" i="5" s="1"/>
  <c r="R3361" i="5"/>
  <c r="I3361" i="5"/>
  <c r="J3361" i="5" s="1"/>
  <c r="R3457" i="5"/>
  <c r="I3457" i="5"/>
  <c r="J3457" i="5" s="1"/>
  <c r="R3490" i="5"/>
  <c r="I3490" i="5"/>
  <c r="J3490" i="5" s="1"/>
  <c r="R3514" i="5"/>
  <c r="I3514" i="5"/>
  <c r="J3514" i="5" s="1"/>
  <c r="I3696" i="5"/>
  <c r="J3696" i="5" s="1"/>
  <c r="R3696" i="5"/>
  <c r="R3760" i="5"/>
  <c r="I3760" i="5"/>
  <c r="J3760" i="5" s="1"/>
  <c r="I3771" i="5"/>
  <c r="J3771" i="5" s="1"/>
  <c r="R3771" i="5"/>
  <c r="R3796" i="5"/>
  <c r="I3796" i="5"/>
  <c r="J3796" i="5" s="1"/>
  <c r="R3828" i="5"/>
  <c r="I3828" i="5"/>
  <c r="J3828" i="5" s="1"/>
  <c r="I3835" i="5"/>
  <c r="J3835" i="5" s="1"/>
  <c r="R3835" i="5"/>
  <c r="R3858" i="5"/>
  <c r="I3858" i="5"/>
  <c r="J3858" i="5" s="1"/>
  <c r="R3982" i="5"/>
  <c r="I3982" i="5"/>
  <c r="J3982" i="5" s="1"/>
  <c r="R3991" i="5"/>
  <c r="I3991" i="5"/>
  <c r="J3991" i="5" s="1"/>
  <c r="R4170" i="5"/>
  <c r="I4170" i="5"/>
  <c r="J4170" i="5" s="1"/>
  <c r="R4197" i="5"/>
  <c r="I4197" i="5"/>
  <c r="J4197" i="5" s="1"/>
  <c r="R4230" i="5"/>
  <c r="I4230" i="5"/>
  <c r="J4230" i="5" s="1"/>
  <c r="I4314" i="5"/>
  <c r="J4314" i="5" s="1"/>
  <c r="R4314" i="5"/>
  <c r="R4384" i="5"/>
  <c r="I4384" i="5"/>
  <c r="J4384" i="5" s="1"/>
  <c r="R4534" i="5"/>
  <c r="I4534" i="5"/>
  <c r="J4534" i="5" s="1"/>
  <c r="R4555" i="5"/>
  <c r="I4555" i="5"/>
  <c r="J4555" i="5" s="1"/>
  <c r="R4563" i="5"/>
  <c r="I4563" i="5"/>
  <c r="J4563" i="5" s="1"/>
  <c r="R4486" i="5"/>
  <c r="I4486" i="5"/>
  <c r="J4486" i="5" s="1"/>
  <c r="R4599" i="5"/>
  <c r="I4599" i="5"/>
  <c r="J4599" i="5" s="1"/>
  <c r="R4717" i="5"/>
  <c r="I4717" i="5"/>
  <c r="J4717" i="5" s="1"/>
  <c r="I3880" i="5"/>
  <c r="J3880" i="5" s="1"/>
  <c r="R3925" i="5"/>
  <c r="R3928" i="5"/>
  <c r="R3949" i="5"/>
  <c r="I3964" i="5"/>
  <c r="J3964" i="5" s="1"/>
  <c r="I3975" i="5"/>
  <c r="J3975" i="5" s="1"/>
  <c r="I3985" i="5"/>
  <c r="J3985" i="5" s="1"/>
  <c r="I4006" i="5"/>
  <c r="J4006" i="5" s="1"/>
  <c r="I4014" i="5"/>
  <c r="J4014" i="5" s="1"/>
  <c r="I4123" i="5"/>
  <c r="J4123" i="5" s="1"/>
  <c r="R4126" i="5"/>
  <c r="R4143" i="5"/>
  <c r="R4153" i="5"/>
  <c r="R4156" i="5"/>
  <c r="I4186" i="5"/>
  <c r="J4186" i="5" s="1"/>
  <c r="I4221" i="5"/>
  <c r="J4221" i="5" s="1"/>
  <c r="I4228" i="5"/>
  <c r="J4228" i="5" s="1"/>
  <c r="I4237" i="5"/>
  <c r="J4237" i="5" s="1"/>
  <c r="I4291" i="5"/>
  <c r="J4291" i="5" s="1"/>
  <c r="R4291" i="5"/>
  <c r="R4299" i="5"/>
  <c r="I4299" i="5"/>
  <c r="J4299" i="5" s="1"/>
  <c r="I4348" i="5"/>
  <c r="J4348" i="5" s="1"/>
  <c r="R4348" i="5"/>
  <c r="R4410" i="5"/>
  <c r="I4410" i="5"/>
  <c r="J4410" i="5" s="1"/>
  <c r="R4452" i="5"/>
  <c r="I4452" i="5"/>
  <c r="J4452" i="5" s="1"/>
  <c r="R4614" i="5"/>
  <c r="I4614" i="5"/>
  <c r="J4614" i="5" s="1"/>
  <c r="R4629" i="5"/>
  <c r="I4629" i="5"/>
  <c r="J4629" i="5" s="1"/>
  <c r="R4777" i="5"/>
  <c r="I4777" i="5"/>
  <c r="J4777" i="5" s="1"/>
  <c r="R4300" i="5"/>
  <c r="I4753" i="5"/>
  <c r="J4753" i="5" s="1"/>
  <c r="I4423" i="5"/>
  <c r="J4423" i="5" s="1"/>
  <c r="R4432" i="5"/>
  <c r="I4551" i="5"/>
  <c r="J4551" i="5" s="1"/>
  <c r="I4794" i="5"/>
  <c r="J4794" i="5" s="1"/>
  <c r="R56" i="5"/>
  <c r="R86" i="5"/>
  <c r="R995" i="5"/>
  <c r="R122" i="5"/>
  <c r="R239" i="5"/>
  <c r="I256" i="5"/>
  <c r="J256" i="5" s="1"/>
  <c r="R2213" i="5"/>
  <c r="R260" i="5"/>
  <c r="R2657" i="5"/>
  <c r="R263" i="5"/>
  <c r="R2984" i="5"/>
  <c r="R266" i="5"/>
  <c r="R977" i="5"/>
  <c r="I279" i="5"/>
  <c r="J279" i="5" s="1"/>
  <c r="R284" i="5"/>
  <c r="R1703" i="5"/>
  <c r="R287" i="5"/>
  <c r="L1904" i="5"/>
  <c r="R611" i="5"/>
  <c r="I309" i="5"/>
  <c r="J309" i="5" s="1"/>
  <c r="R321" i="5"/>
  <c r="R2336" i="5"/>
  <c r="R2594" i="5"/>
  <c r="I323" i="5"/>
  <c r="J323" i="5" s="1"/>
  <c r="R815" i="5"/>
  <c r="I343" i="5"/>
  <c r="J343" i="5" s="1"/>
  <c r="R351" i="5"/>
  <c r="R2048" i="5"/>
  <c r="R362" i="5"/>
  <c r="R389" i="5"/>
  <c r="L430" i="5"/>
  <c r="I442" i="5"/>
  <c r="J442" i="5" s="1"/>
  <c r="I456" i="5"/>
  <c r="J456" i="5" s="1"/>
  <c r="R1853" i="5"/>
  <c r="I520" i="5"/>
  <c r="J520" i="5" s="1"/>
  <c r="R525" i="5"/>
  <c r="R2438" i="5"/>
  <c r="R578" i="5"/>
  <c r="R3578" i="5"/>
  <c r="I599" i="5"/>
  <c r="J599" i="5" s="1"/>
  <c r="R606" i="5"/>
  <c r="R296" i="5"/>
  <c r="R644" i="5"/>
  <c r="R1163" i="5"/>
  <c r="R651" i="5"/>
  <c r="R2282" i="5"/>
  <c r="R8" i="5"/>
  <c r="I38" i="5"/>
  <c r="J38" i="5" s="1"/>
  <c r="R575" i="5"/>
  <c r="R41" i="5"/>
  <c r="I47" i="5"/>
  <c r="J47" i="5" s="1"/>
  <c r="I55" i="5"/>
  <c r="J55" i="5" s="1"/>
  <c r="I71" i="5"/>
  <c r="J71" i="5" s="1"/>
  <c r="R89" i="5"/>
  <c r="I106" i="5"/>
  <c r="J106" i="5" s="1"/>
  <c r="R113" i="5"/>
  <c r="R470" i="5"/>
  <c r="R116" i="5"/>
  <c r="I119" i="5"/>
  <c r="J119" i="5" s="1"/>
  <c r="I124" i="5"/>
  <c r="J124" i="5" s="1"/>
  <c r="I131" i="5"/>
  <c r="J131" i="5" s="1"/>
  <c r="R2333" i="5"/>
  <c r="R134" i="5"/>
  <c r="R2603" i="5"/>
  <c r="I159" i="5"/>
  <c r="J159" i="5" s="1"/>
  <c r="I161" i="5"/>
  <c r="J161" i="5" s="1"/>
  <c r="I164" i="5"/>
  <c r="J164" i="5" s="1"/>
  <c r="R2504" i="5"/>
  <c r="R167" i="5"/>
  <c r="R2774" i="5"/>
  <c r="I176" i="5"/>
  <c r="J176" i="5" s="1"/>
  <c r="I181" i="5"/>
  <c r="J181" i="5" s="1"/>
  <c r="R186" i="5"/>
  <c r="R1499" i="5"/>
  <c r="L1793" i="5"/>
  <c r="L3394" i="5" s="1"/>
  <c r="L449" i="5" s="1"/>
  <c r="R194" i="5"/>
  <c r="R2369" i="5"/>
  <c r="R197" i="5"/>
  <c r="R2660" i="5"/>
  <c r="R200" i="5"/>
  <c r="I203" i="5"/>
  <c r="J203" i="5" s="1"/>
  <c r="R215" i="5"/>
  <c r="R1088" i="5"/>
  <c r="I216" i="5"/>
  <c r="J216" i="5" s="1"/>
  <c r="I218" i="5"/>
  <c r="J218" i="5" s="1"/>
  <c r="I222" i="5"/>
  <c r="J222" i="5" s="1"/>
  <c r="R223" i="5"/>
  <c r="R2087" i="5"/>
  <c r="R227" i="5"/>
  <c r="R2519" i="5"/>
  <c r="I236" i="5"/>
  <c r="J236" i="5" s="1"/>
  <c r="I249" i="5"/>
  <c r="J249" i="5" s="1"/>
  <c r="R1310" i="5"/>
  <c r="R254" i="5"/>
  <c r="I262" i="5"/>
  <c r="J262" i="5" s="1"/>
  <c r="I265" i="5"/>
  <c r="J265" i="5" s="1"/>
  <c r="R270" i="5"/>
  <c r="R3593" i="5"/>
  <c r="I275" i="5"/>
  <c r="J275" i="5" s="1"/>
  <c r="I280" i="5"/>
  <c r="J280" i="5" s="1"/>
  <c r="R1127" i="5"/>
  <c r="I281" i="5"/>
  <c r="J281" i="5" s="1"/>
  <c r="I286" i="5"/>
  <c r="J286" i="5" s="1"/>
  <c r="I289" i="5"/>
  <c r="J289" i="5" s="1"/>
  <c r="I314" i="5"/>
  <c r="J314" i="5" s="1"/>
  <c r="R1379" i="5"/>
  <c r="I355" i="5"/>
  <c r="J355" i="5" s="1"/>
  <c r="R2585" i="5"/>
  <c r="R2840" i="5"/>
  <c r="I357" i="5"/>
  <c r="J357" i="5" s="1"/>
  <c r="L1973" i="5"/>
  <c r="R390" i="5"/>
  <c r="R2945" i="5"/>
  <c r="R392" i="5"/>
  <c r="R3179" i="5"/>
  <c r="R440" i="5"/>
  <c r="R1253" i="5"/>
  <c r="R461" i="5"/>
  <c r="R1187" i="5"/>
  <c r="R2255" i="5"/>
  <c r="I492" i="5"/>
  <c r="J492" i="5" s="1"/>
  <c r="L2101" i="5"/>
  <c r="R505" i="5"/>
  <c r="R3455" i="5"/>
  <c r="I584" i="5"/>
  <c r="J584" i="5" s="1"/>
  <c r="R1886" i="5"/>
  <c r="R2537" i="5"/>
  <c r="I589" i="5"/>
  <c r="J589" i="5" s="1"/>
  <c r="R627" i="5"/>
  <c r="R3269" i="5"/>
  <c r="R1343" i="5"/>
  <c r="I645" i="5"/>
  <c r="J645" i="5" s="1"/>
  <c r="R18" i="5"/>
  <c r="R701" i="5"/>
  <c r="I21" i="5"/>
  <c r="J21" i="5" s="1"/>
  <c r="R23" i="5"/>
  <c r="R1106" i="5"/>
  <c r="R26" i="5"/>
  <c r="R1340" i="5"/>
  <c r="L30" i="5"/>
  <c r="L1630" i="5"/>
  <c r="L3231" i="5" s="1"/>
  <c r="I40" i="5"/>
  <c r="J40" i="5" s="1"/>
  <c r="R42" i="5"/>
  <c r="R932" i="5"/>
  <c r="R45" i="5"/>
  <c r="R1190" i="5"/>
  <c r="I59" i="5"/>
  <c r="J59" i="5" s="1"/>
  <c r="R61" i="5"/>
  <c r="R677" i="5"/>
  <c r="R64" i="5"/>
  <c r="R962" i="5"/>
  <c r="R80" i="5"/>
  <c r="R87" i="5"/>
  <c r="R1103" i="5"/>
  <c r="R90" i="5"/>
  <c r="R1403" i="5"/>
  <c r="R97" i="5"/>
  <c r="R2066" i="5"/>
  <c r="I101" i="5"/>
  <c r="J101" i="5" s="1"/>
  <c r="R2411" i="5"/>
  <c r="R104" i="5"/>
  <c r="R2645" i="5"/>
  <c r="I112" i="5"/>
  <c r="J112" i="5" s="1"/>
  <c r="R117" i="5"/>
  <c r="R908" i="5"/>
  <c r="I133" i="5"/>
  <c r="J133" i="5" s="1"/>
  <c r="R135" i="5"/>
  <c r="R2684" i="5"/>
  <c r="R138" i="5"/>
  <c r="R2921" i="5"/>
  <c r="R143" i="5"/>
  <c r="I152" i="5"/>
  <c r="J152" i="5" s="1"/>
  <c r="R157" i="5"/>
  <c r="R1805" i="5"/>
  <c r="I166" i="5"/>
  <c r="J166" i="5" s="1"/>
  <c r="R171" i="5"/>
  <c r="R3116" i="5"/>
  <c r="L1775" i="5"/>
  <c r="I180" i="5"/>
  <c r="J180" i="5" s="1"/>
  <c r="R190" i="5"/>
  <c r="R1940" i="5"/>
  <c r="I196" i="5"/>
  <c r="J196" i="5" s="1"/>
  <c r="R198" i="5"/>
  <c r="R2753" i="5"/>
  <c r="R201" i="5"/>
  <c r="R3035" i="5"/>
  <c r="R209" i="5"/>
  <c r="R326" i="5"/>
  <c r="I231" i="5"/>
  <c r="J231" i="5" s="1"/>
  <c r="R2918" i="5"/>
  <c r="R234" i="5"/>
  <c r="R3191" i="5"/>
  <c r="L1841" i="5"/>
  <c r="L3442" i="5" s="1"/>
  <c r="R245" i="5"/>
  <c r="R767" i="5"/>
  <c r="R253" i="5"/>
  <c r="R1841" i="5"/>
  <c r="R257" i="5"/>
  <c r="L1913" i="5"/>
  <c r="R1523" i="5"/>
  <c r="I315" i="5"/>
  <c r="J315" i="5" s="1"/>
  <c r="R324" i="5"/>
  <c r="R2720" i="5"/>
  <c r="R344" i="5"/>
  <c r="R971" i="5"/>
  <c r="R1913" i="5"/>
  <c r="I350" i="5"/>
  <c r="J350" i="5" s="1"/>
  <c r="R2144" i="5"/>
  <c r="I384" i="5"/>
  <c r="J384" i="5" s="1"/>
  <c r="I386" i="5"/>
  <c r="J386" i="5" s="1"/>
  <c r="R2432" i="5"/>
  <c r="R1085" i="5"/>
  <c r="I417" i="5"/>
  <c r="J417" i="5" s="1"/>
  <c r="R423" i="5"/>
  <c r="R1661" i="5"/>
  <c r="R464" i="5"/>
  <c r="R494" i="5"/>
  <c r="R2465" i="5"/>
  <c r="R543" i="5"/>
  <c r="R603" i="5"/>
  <c r="R548" i="5"/>
  <c r="R613" i="5"/>
  <c r="R1397" i="5"/>
  <c r="R2126" i="5"/>
  <c r="I650" i="5"/>
  <c r="J650" i="5" s="1"/>
  <c r="R3524" i="5"/>
  <c r="I661" i="5"/>
  <c r="J661" i="5" s="1"/>
  <c r="R2981" i="5"/>
  <c r="I688" i="5"/>
  <c r="J688" i="5" s="1"/>
  <c r="R14" i="5"/>
  <c r="I27" i="5"/>
  <c r="J27" i="5" s="1"/>
  <c r="R1409" i="5"/>
  <c r="I46" i="5"/>
  <c r="J46" i="5" s="1"/>
  <c r="R1274" i="5"/>
  <c r="L53" i="5"/>
  <c r="L1653" i="5"/>
  <c r="I91" i="5"/>
  <c r="J91" i="5" s="1"/>
  <c r="R1511" i="5"/>
  <c r="L1698" i="5"/>
  <c r="I103" i="5"/>
  <c r="J103" i="5" s="1"/>
  <c r="R105" i="5"/>
  <c r="R2735" i="5"/>
  <c r="R121" i="5"/>
  <c r="R1337" i="5"/>
  <c r="R128" i="5"/>
  <c r="R2054" i="5"/>
  <c r="I151" i="5"/>
  <c r="J151" i="5" s="1"/>
  <c r="R158" i="5"/>
  <c r="I165" i="5"/>
  <c r="J165" i="5" s="1"/>
  <c r="I170" i="5"/>
  <c r="J170" i="5" s="1"/>
  <c r="R172" i="5"/>
  <c r="R3185" i="5"/>
  <c r="I189" i="5"/>
  <c r="J189" i="5" s="1"/>
  <c r="R191" i="5"/>
  <c r="I192" i="5"/>
  <c r="J192" i="5" s="1"/>
  <c r="I195" i="5"/>
  <c r="J195" i="5" s="1"/>
  <c r="I202" i="5"/>
  <c r="J202" i="5" s="1"/>
  <c r="R3128" i="5"/>
  <c r="I211" i="5"/>
  <c r="J211" i="5" s="1"/>
  <c r="R226" i="5"/>
  <c r="R2414" i="5"/>
  <c r="I228" i="5"/>
  <c r="J228" i="5" s="1"/>
  <c r="I244" i="5"/>
  <c r="J244" i="5" s="1"/>
  <c r="R246" i="5"/>
  <c r="R911" i="5"/>
  <c r="I247" i="5"/>
  <c r="J247" i="5" s="1"/>
  <c r="R248" i="5"/>
  <c r="R1181" i="5"/>
  <c r="I250" i="5"/>
  <c r="J250" i="5" s="1"/>
  <c r="R259" i="5"/>
  <c r="R2549" i="5"/>
  <c r="R290" i="5"/>
  <c r="R2456" i="5"/>
  <c r="R297" i="5"/>
  <c r="R3215" i="5"/>
  <c r="R308" i="5"/>
  <c r="R382" i="5"/>
  <c r="R1856" i="5"/>
  <c r="R2561" i="5"/>
  <c r="I387" i="5"/>
  <c r="J387" i="5" s="1"/>
  <c r="I391" i="5"/>
  <c r="J391" i="5" s="1"/>
  <c r="R401" i="5"/>
  <c r="R416" i="5"/>
  <c r="R419" i="5"/>
  <c r="R1280" i="5"/>
  <c r="L546" i="5"/>
  <c r="I489" i="5"/>
  <c r="J489" i="5" s="1"/>
  <c r="I491" i="5"/>
  <c r="J491" i="5" s="1"/>
  <c r="R2147" i="5"/>
  <c r="R495" i="5"/>
  <c r="R2567" i="5"/>
  <c r="R2756" i="5"/>
  <c r="I497" i="5"/>
  <c r="J497" i="5" s="1"/>
  <c r="I513" i="5"/>
  <c r="J513" i="5" s="1"/>
  <c r="I519" i="5"/>
  <c r="J519" i="5" s="1"/>
  <c r="R1736" i="5"/>
  <c r="R743" i="5"/>
  <c r="I544" i="5"/>
  <c r="J544" i="5" s="1"/>
  <c r="R590" i="5"/>
  <c r="R2642" i="5"/>
  <c r="R3899" i="5"/>
  <c r="I603" i="5"/>
  <c r="J603" i="5" s="1"/>
  <c r="R620" i="5"/>
  <c r="R2423" i="5"/>
  <c r="I648" i="5"/>
  <c r="J648" i="5" s="1"/>
  <c r="R1832" i="5"/>
  <c r="R659" i="5"/>
  <c r="R3296" i="5"/>
  <c r="R675" i="5"/>
  <c r="R902" i="5"/>
  <c r="R682" i="5"/>
  <c r="R2105" i="5"/>
  <c r="R686" i="5"/>
  <c r="R2711" i="5"/>
  <c r="L1874" i="5"/>
  <c r="I298" i="5"/>
  <c r="J298" i="5" s="1"/>
  <c r="R3299" i="5"/>
  <c r="R301" i="5"/>
  <c r="R3563" i="5"/>
  <c r="L1953" i="5"/>
  <c r="R383" i="5"/>
  <c r="R385" i="5"/>
  <c r="R2288" i="5"/>
  <c r="L1999" i="5"/>
  <c r="R400" i="5"/>
  <c r="R3920" i="5"/>
  <c r="L2017" i="5"/>
  <c r="I424" i="5"/>
  <c r="J424" i="5" s="1"/>
  <c r="R1763" i="5"/>
  <c r="L2029" i="5"/>
  <c r="R448" i="5"/>
  <c r="R2072" i="5"/>
  <c r="R465" i="5"/>
  <c r="R1646" i="5"/>
  <c r="R487" i="5"/>
  <c r="R1697" i="5"/>
  <c r="R501" i="5"/>
  <c r="R3137" i="5"/>
  <c r="R526" i="5"/>
  <c r="R2543" i="5"/>
  <c r="R529" i="5"/>
  <c r="R2867" i="5"/>
  <c r="I537" i="5"/>
  <c r="J537" i="5" s="1"/>
  <c r="R3566" i="5"/>
  <c r="R542" i="5"/>
  <c r="R550" i="5"/>
  <c r="R1613" i="5"/>
  <c r="R557" i="5"/>
  <c r="R2498" i="5"/>
  <c r="I585" i="5"/>
  <c r="J585" i="5" s="1"/>
  <c r="I588" i="5"/>
  <c r="J588" i="5" s="1"/>
  <c r="I602" i="5"/>
  <c r="J602" i="5" s="1"/>
  <c r="R614" i="5"/>
  <c r="R1559" i="5"/>
  <c r="R617" i="5"/>
  <c r="R2012" i="5"/>
  <c r="R621" i="5"/>
  <c r="R2555" i="5"/>
  <c r="I635" i="5"/>
  <c r="J635" i="5" s="1"/>
  <c r="R3959" i="5"/>
  <c r="I654" i="5"/>
  <c r="J654" i="5" s="1"/>
  <c r="I657" i="5"/>
  <c r="J657" i="5" s="1"/>
  <c r="R658" i="5"/>
  <c r="R3188" i="5"/>
  <c r="L2273" i="5"/>
  <c r="R678" i="5"/>
  <c r="I680" i="5"/>
  <c r="J680" i="5" s="1"/>
  <c r="I684" i="5"/>
  <c r="J684" i="5" s="1"/>
  <c r="R685" i="5"/>
  <c r="R2552" i="5"/>
  <c r="L2303" i="5"/>
  <c r="R713" i="5"/>
  <c r="I716" i="5"/>
  <c r="J716" i="5" s="1"/>
  <c r="R728" i="5"/>
  <c r="R3863" i="5"/>
  <c r="I743" i="5"/>
  <c r="J743" i="5" s="1"/>
  <c r="R744" i="5"/>
  <c r="R1628" i="5"/>
  <c r="I746" i="5"/>
  <c r="J746" i="5" s="1"/>
  <c r="I749" i="5"/>
  <c r="J749" i="5" s="1"/>
  <c r="I773" i="5"/>
  <c r="J773" i="5" s="1"/>
  <c r="R777" i="5"/>
  <c r="R1709" i="5"/>
  <c r="I800" i="5"/>
  <c r="J800" i="5" s="1"/>
  <c r="I815" i="5"/>
  <c r="J815" i="5" s="1"/>
  <c r="I816" i="5"/>
  <c r="J816" i="5" s="1"/>
  <c r="R818" i="5"/>
  <c r="R1718" i="5"/>
  <c r="I835" i="5"/>
  <c r="J835" i="5" s="1"/>
  <c r="R842" i="5"/>
  <c r="R846" i="5"/>
  <c r="R2477" i="5"/>
  <c r="I852" i="5"/>
  <c r="J852" i="5" s="1"/>
  <c r="I857" i="5"/>
  <c r="J857" i="5" s="1"/>
  <c r="R858" i="5"/>
  <c r="R1313" i="5"/>
  <c r="I860" i="5"/>
  <c r="J860" i="5" s="1"/>
  <c r="I861" i="5"/>
  <c r="J861" i="5" s="1"/>
  <c r="I866" i="5"/>
  <c r="J866" i="5" s="1"/>
  <c r="R883" i="5"/>
  <c r="R1766" i="5"/>
  <c r="R887" i="5"/>
  <c r="R893" i="5"/>
  <c r="I894" i="5"/>
  <c r="J894" i="5" s="1"/>
  <c r="O3755" i="5"/>
  <c r="L2502" i="5"/>
  <c r="R905" i="5"/>
  <c r="R916" i="5"/>
  <c r="R1928" i="5"/>
  <c r="R920" i="5"/>
  <c r="R2480" i="5"/>
  <c r="I924" i="5"/>
  <c r="J924" i="5" s="1"/>
  <c r="R930" i="5"/>
  <c r="R3605" i="5"/>
  <c r="L2544" i="5"/>
  <c r="I945" i="5"/>
  <c r="J945" i="5" s="1"/>
  <c r="R947" i="5"/>
  <c r="R1760" i="5"/>
  <c r="R950" i="5"/>
  <c r="I958" i="5"/>
  <c r="J958" i="5" s="1"/>
  <c r="I977" i="5"/>
  <c r="J977" i="5" s="1"/>
  <c r="R980" i="5"/>
  <c r="R1898" i="5"/>
  <c r="I997" i="5"/>
  <c r="J997" i="5" s="1"/>
  <c r="R998" i="5"/>
  <c r="I1002" i="5"/>
  <c r="J1002" i="5" s="1"/>
  <c r="R1003" i="5"/>
  <c r="R4358" i="5"/>
  <c r="R1008" i="5"/>
  <c r="I1017" i="5"/>
  <c r="J1017" i="5" s="1"/>
  <c r="I1023" i="5"/>
  <c r="J1023" i="5" s="1"/>
  <c r="R1033" i="5"/>
  <c r="R4307" i="5"/>
  <c r="I1041" i="5"/>
  <c r="J1041" i="5" s="1"/>
  <c r="R1048" i="5"/>
  <c r="R2492" i="5"/>
  <c r="I1065" i="5"/>
  <c r="J1065" i="5" s="1"/>
  <c r="R1076" i="5"/>
  <c r="R1682" i="5"/>
  <c r="R1080" i="5"/>
  <c r="R2450" i="5"/>
  <c r="I1091" i="5"/>
  <c r="J1091" i="5" s="1"/>
  <c r="R1109" i="5"/>
  <c r="R1793" i="5"/>
  <c r="R1111" i="5"/>
  <c r="R2192" i="5"/>
  <c r="I1121" i="5"/>
  <c r="J1121" i="5" s="1"/>
  <c r="I1126" i="5"/>
  <c r="J1126" i="5" s="1"/>
  <c r="R1139" i="5"/>
  <c r="R1148" i="5"/>
  <c r="R3038" i="5"/>
  <c r="I1149" i="5"/>
  <c r="J1149" i="5" s="1"/>
  <c r="R1154" i="5"/>
  <c r="R3878" i="5"/>
  <c r="I1155" i="5"/>
  <c r="J1155" i="5" s="1"/>
  <c r="I1158" i="5"/>
  <c r="J1158" i="5" s="1"/>
  <c r="R1161" i="5"/>
  <c r="R4424" i="5"/>
  <c r="I1170" i="5"/>
  <c r="J1170" i="5" s="1"/>
  <c r="I1180" i="5"/>
  <c r="J1180" i="5" s="1"/>
  <c r="I1187" i="5"/>
  <c r="J1187" i="5" s="1"/>
  <c r="I1188" i="5"/>
  <c r="J1188" i="5" s="1"/>
  <c r="R1272" i="5"/>
  <c r="I1272" i="5"/>
  <c r="J1272" i="5" s="1"/>
  <c r="R1505" i="5"/>
  <c r="I1277" i="5"/>
  <c r="J1277" i="5" s="1"/>
  <c r="R1282" i="5"/>
  <c r="I1282" i="5"/>
  <c r="J1282" i="5" s="1"/>
  <c r="R1971" i="5"/>
  <c r="I1344" i="5"/>
  <c r="J1344" i="5" s="1"/>
  <c r="R1362" i="5"/>
  <c r="I1362" i="5"/>
  <c r="J1362" i="5" s="1"/>
  <c r="R4499" i="5"/>
  <c r="I1397" i="5"/>
  <c r="J1397" i="5" s="1"/>
  <c r="R291" i="5"/>
  <c r="R2582" i="5"/>
  <c r="R304" i="5"/>
  <c r="R3800" i="5"/>
  <c r="R320" i="5"/>
  <c r="R332" i="5"/>
  <c r="R338" i="5"/>
  <c r="R347" i="5"/>
  <c r="R1451" i="5"/>
  <c r="R354" i="5"/>
  <c r="R2453" i="5"/>
  <c r="I393" i="5"/>
  <c r="J393" i="5" s="1"/>
  <c r="R3290" i="5"/>
  <c r="R434" i="5"/>
  <c r="R441" i="5"/>
  <c r="R1373" i="5"/>
  <c r="R446" i="5"/>
  <c r="L2049" i="5"/>
  <c r="O2070" i="5" s="1"/>
  <c r="R458" i="5"/>
  <c r="R466" i="5"/>
  <c r="R1751" i="5"/>
  <c r="R469" i="5"/>
  <c r="R2075" i="5"/>
  <c r="R482" i="5"/>
  <c r="R488" i="5"/>
  <c r="R1817" i="5"/>
  <c r="R506" i="5"/>
  <c r="R515" i="5"/>
  <c r="R518" i="5"/>
  <c r="R1598" i="5"/>
  <c r="L2123" i="5"/>
  <c r="L2155" i="5"/>
  <c r="L3756" i="5" s="1"/>
  <c r="O2122" i="5" s="1"/>
  <c r="R563" i="5"/>
  <c r="R580" i="5"/>
  <c r="R1286" i="5"/>
  <c r="R583" i="5"/>
  <c r="R1745" i="5"/>
  <c r="R598" i="5"/>
  <c r="R3503" i="5"/>
  <c r="R602" i="5"/>
  <c r="L2226" i="5"/>
  <c r="L2233" i="5"/>
  <c r="R647" i="5"/>
  <c r="R1667" i="5"/>
  <c r="R721" i="5"/>
  <c r="R3101" i="5"/>
  <c r="R762" i="5"/>
  <c r="R4046" i="5"/>
  <c r="L2372" i="5"/>
  <c r="L3973" i="5" s="1"/>
  <c r="R778" i="5"/>
  <c r="R1901" i="5"/>
  <c r="R781" i="5"/>
  <c r="R2435" i="5"/>
  <c r="R784" i="5"/>
  <c r="R2915" i="5"/>
  <c r="R788" i="5"/>
  <c r="R3467" i="5"/>
  <c r="R797" i="5"/>
  <c r="R806" i="5"/>
  <c r="R824" i="5"/>
  <c r="L835" i="5"/>
  <c r="L2435" i="5"/>
  <c r="L4036" i="5" s="1"/>
  <c r="R859" i="5"/>
  <c r="R1457" i="5"/>
  <c r="R869" i="5"/>
  <c r="R2705" i="5"/>
  <c r="I883" i="5"/>
  <c r="J883" i="5" s="1"/>
  <c r="I886" i="5"/>
  <c r="J886" i="5" s="1"/>
  <c r="R889" i="5"/>
  <c r="R2546" i="5"/>
  <c r="I891" i="5"/>
  <c r="J891" i="5" s="1"/>
  <c r="I897" i="5"/>
  <c r="J897" i="5" s="1"/>
  <c r="I902" i="5"/>
  <c r="J902" i="5" s="1"/>
  <c r="R912" i="5"/>
  <c r="R1298" i="5"/>
  <c r="I914" i="5"/>
  <c r="J914" i="5" s="1"/>
  <c r="I920" i="5"/>
  <c r="J920" i="5" s="1"/>
  <c r="R926" i="5"/>
  <c r="R3200" i="5"/>
  <c r="I934" i="5"/>
  <c r="J934" i="5" s="1"/>
  <c r="I947" i="5"/>
  <c r="J947" i="5" s="1"/>
  <c r="I950" i="5"/>
  <c r="J950" i="5" s="1"/>
  <c r="R953" i="5"/>
  <c r="R2633" i="5"/>
  <c r="R957" i="5"/>
  <c r="R3164" i="5"/>
  <c r="I961" i="5"/>
  <c r="J961" i="5" s="1"/>
  <c r="R967" i="5"/>
  <c r="R4079" i="5"/>
  <c r="I980" i="5"/>
  <c r="J980" i="5" s="1"/>
  <c r="R986" i="5"/>
  <c r="R2810" i="5"/>
  <c r="I1006" i="5"/>
  <c r="J1006" i="5" s="1"/>
  <c r="R1016" i="5"/>
  <c r="R2516" i="5"/>
  <c r="R1045" i="5"/>
  <c r="R1961" i="5"/>
  <c r="R1047" i="5"/>
  <c r="R2318" i="5"/>
  <c r="R1068" i="5"/>
  <c r="R1073" i="5"/>
  <c r="R1077" i="5"/>
  <c r="R1895" i="5"/>
  <c r="R1079" i="5"/>
  <c r="R1082" i="5"/>
  <c r="R1086" i="5"/>
  <c r="R3395" i="5"/>
  <c r="L2701" i="5"/>
  <c r="R1115" i="5"/>
  <c r="R2912" i="5"/>
  <c r="R1129" i="5"/>
  <c r="R4409" i="5"/>
  <c r="R1133" i="5"/>
  <c r="R1136" i="5"/>
  <c r="R1166" i="5"/>
  <c r="R1173" i="5"/>
  <c r="R1508" i="5"/>
  <c r="R2033" i="5"/>
  <c r="I1215" i="5"/>
  <c r="J1215" i="5" s="1"/>
  <c r="R1228" i="5"/>
  <c r="I1228" i="5"/>
  <c r="J1228" i="5" s="1"/>
  <c r="R2111" i="5"/>
  <c r="I1237" i="5"/>
  <c r="J1237" i="5" s="1"/>
  <c r="R1242" i="5"/>
  <c r="R2777" i="5"/>
  <c r="I1242" i="5"/>
  <c r="J1242" i="5" s="1"/>
  <c r="R1255" i="5"/>
  <c r="I1255" i="5"/>
  <c r="J1255" i="5" s="1"/>
  <c r="R2309" i="5"/>
  <c r="I1260" i="5"/>
  <c r="J1260" i="5" s="1"/>
  <c r="R2741" i="5"/>
  <c r="I1263" i="5"/>
  <c r="J1263" i="5" s="1"/>
  <c r="R1265" i="5"/>
  <c r="R3078" i="5"/>
  <c r="I1287" i="5"/>
  <c r="J1287" i="5" s="1"/>
  <c r="R1292" i="5"/>
  <c r="R1299" i="5"/>
  <c r="I1299" i="5"/>
  <c r="J1299" i="5" s="1"/>
  <c r="R1309" i="5"/>
  <c r="I1309" i="5"/>
  <c r="J1309" i="5" s="1"/>
  <c r="R1349" i="5"/>
  <c r="R2864" i="5"/>
  <c r="I1349" i="5"/>
  <c r="J1349" i="5" s="1"/>
  <c r="R1351" i="5"/>
  <c r="R3170" i="5"/>
  <c r="R1358" i="5"/>
  <c r="R4001" i="5"/>
  <c r="R1378" i="5"/>
  <c r="I1378" i="5"/>
  <c r="J1378" i="5" s="1"/>
  <c r="R718" i="5"/>
  <c r="R2681" i="5"/>
  <c r="L2322" i="5"/>
  <c r="I745" i="5"/>
  <c r="J745" i="5" s="1"/>
  <c r="R1811" i="5"/>
  <c r="R751" i="5"/>
  <c r="R2795" i="5"/>
  <c r="L2360" i="5"/>
  <c r="R794" i="5"/>
  <c r="R821" i="5"/>
  <c r="R2045" i="5"/>
  <c r="R825" i="5"/>
  <c r="R2447" i="5"/>
  <c r="L2444" i="5"/>
  <c r="R865" i="5"/>
  <c r="R2234" i="5"/>
  <c r="R870" i="5"/>
  <c r="R2801" i="5"/>
  <c r="R872" i="5"/>
  <c r="R878" i="5"/>
  <c r="R890" i="5"/>
  <c r="R2666" i="5"/>
  <c r="R927" i="5"/>
  <c r="R3308" i="5"/>
  <c r="R938" i="5"/>
  <c r="R954" i="5"/>
  <c r="R2780" i="5"/>
  <c r="R956" i="5"/>
  <c r="R3041" i="5"/>
  <c r="R996" i="5"/>
  <c r="R3917" i="5"/>
  <c r="R1022" i="5"/>
  <c r="L2633" i="5"/>
  <c r="L4234" i="5" s="1"/>
  <c r="R1036" i="5"/>
  <c r="R4457" i="5"/>
  <c r="R1051" i="5"/>
  <c r="R2978" i="5"/>
  <c r="R1058" i="5"/>
  <c r="R3827" i="5"/>
  <c r="R1064" i="5"/>
  <c r="R1083" i="5"/>
  <c r="R2957" i="5"/>
  <c r="R1090" i="5"/>
  <c r="R3857" i="5"/>
  <c r="L2705" i="5"/>
  <c r="L4306" i="5" s="1"/>
  <c r="R1125" i="5"/>
  <c r="R4142" i="5"/>
  <c r="R1130" i="5"/>
  <c r="R4466" i="5"/>
  <c r="R1141" i="5"/>
  <c r="R1649" i="5"/>
  <c r="R1145" i="5"/>
  <c r="R2489" i="5"/>
  <c r="R1157" i="5"/>
  <c r="R1172" i="5"/>
  <c r="R1256" i="5"/>
  <c r="R1179" i="5"/>
  <c r="R2789" i="5"/>
  <c r="R1199" i="5"/>
  <c r="R1220" i="5"/>
  <c r="R1247" i="5"/>
  <c r="R1269" i="5"/>
  <c r="R3458" i="5"/>
  <c r="I1269" i="5"/>
  <c r="J1269" i="5" s="1"/>
  <c r="R1323" i="5"/>
  <c r="I1323" i="5"/>
  <c r="J1323" i="5" s="1"/>
  <c r="R1325" i="5"/>
  <c r="R3836" i="5"/>
  <c r="R1328" i="5"/>
  <c r="R1345" i="5"/>
  <c r="R2162" i="5"/>
  <c r="R549" i="5"/>
  <c r="R1464" i="5"/>
  <c r="I564" i="5"/>
  <c r="J564" i="5" s="1"/>
  <c r="R3242" i="5"/>
  <c r="R567" i="5"/>
  <c r="R3512" i="5"/>
  <c r="L2171" i="5"/>
  <c r="R591" i="5"/>
  <c r="R2768" i="5"/>
  <c r="L2207" i="5"/>
  <c r="R652" i="5"/>
  <c r="R2426" i="5"/>
  <c r="R665" i="5"/>
  <c r="R3872" i="5"/>
  <c r="R692" i="5"/>
  <c r="R3440" i="5"/>
  <c r="L2296" i="5"/>
  <c r="L2306" i="5"/>
  <c r="L3907" i="5" s="1"/>
  <c r="I710" i="5"/>
  <c r="J710" i="5" s="1"/>
  <c r="I717" i="5"/>
  <c r="J717" i="5" s="1"/>
  <c r="I719" i="5"/>
  <c r="J719" i="5" s="1"/>
  <c r="R2834" i="5"/>
  <c r="R725" i="5"/>
  <c r="L3935" i="5"/>
  <c r="I750" i="5"/>
  <c r="J750" i="5" s="1"/>
  <c r="R752" i="5"/>
  <c r="R2948" i="5"/>
  <c r="R761" i="5"/>
  <c r="R3971" i="5"/>
  <c r="I763" i="5"/>
  <c r="J763" i="5" s="1"/>
  <c r="I779" i="5"/>
  <c r="J779" i="5" s="1"/>
  <c r="I782" i="5"/>
  <c r="J782" i="5" s="1"/>
  <c r="R787" i="5"/>
  <c r="R3341" i="5"/>
  <c r="R791" i="5"/>
  <c r="I798" i="5"/>
  <c r="J798" i="5" s="1"/>
  <c r="R4328" i="5"/>
  <c r="I825" i="5"/>
  <c r="J825" i="5" s="1"/>
  <c r="I833" i="5"/>
  <c r="J833" i="5" s="1"/>
  <c r="I839" i="5"/>
  <c r="J839" i="5" s="1"/>
  <c r="R845" i="5"/>
  <c r="I847" i="5"/>
  <c r="J847" i="5" s="1"/>
  <c r="I848" i="5"/>
  <c r="J848" i="5" s="1"/>
  <c r="I870" i="5"/>
  <c r="J870" i="5" s="1"/>
  <c r="I876" i="5"/>
  <c r="J876" i="5" s="1"/>
  <c r="I884" i="5"/>
  <c r="J884" i="5" s="1"/>
  <c r="I885" i="5"/>
  <c r="J885" i="5" s="1"/>
  <c r="I890" i="5"/>
  <c r="J890" i="5" s="1"/>
  <c r="R896" i="5"/>
  <c r="I913" i="5"/>
  <c r="J913" i="5" s="1"/>
  <c r="I921" i="5"/>
  <c r="J921" i="5" s="1"/>
  <c r="I922" i="5"/>
  <c r="J922" i="5" s="1"/>
  <c r="I927" i="5"/>
  <c r="J927" i="5" s="1"/>
  <c r="I940" i="5"/>
  <c r="J940" i="5" s="1"/>
  <c r="I943" i="5"/>
  <c r="J943" i="5" s="1"/>
  <c r="R946" i="5"/>
  <c r="R1592" i="5"/>
  <c r="I954" i="5"/>
  <c r="J954" i="5" s="1"/>
  <c r="L2557" i="5"/>
  <c r="R960" i="5"/>
  <c r="R3494" i="5"/>
  <c r="R964" i="5"/>
  <c r="R3854" i="5"/>
  <c r="I968" i="5"/>
  <c r="J968" i="5" s="1"/>
  <c r="I973" i="5"/>
  <c r="J973" i="5" s="1"/>
  <c r="I976" i="5"/>
  <c r="J976" i="5" s="1"/>
  <c r="R983" i="5"/>
  <c r="I987" i="5"/>
  <c r="J987" i="5" s="1"/>
  <c r="R993" i="5"/>
  <c r="R3659" i="5"/>
  <c r="R1009" i="5"/>
  <c r="R1283" i="5"/>
  <c r="R1019" i="5"/>
  <c r="R1026" i="5"/>
  <c r="R3797" i="5"/>
  <c r="R1028" i="5"/>
  <c r="R1038" i="5"/>
  <c r="R1043" i="5"/>
  <c r="I1049" i="5"/>
  <c r="J1049" i="5" s="1"/>
  <c r="I1050" i="5"/>
  <c r="J1050" i="5" s="1"/>
  <c r="I1055" i="5"/>
  <c r="J1055" i="5" s="1"/>
  <c r="I1058" i="5"/>
  <c r="J1058" i="5" s="1"/>
  <c r="R1061" i="5"/>
  <c r="I1081" i="5"/>
  <c r="J1081" i="5" s="1"/>
  <c r="I1082" i="5"/>
  <c r="J1082" i="5" s="1"/>
  <c r="I1087" i="5"/>
  <c r="J1087" i="5" s="1"/>
  <c r="I1090" i="5"/>
  <c r="J1090" i="5" s="1"/>
  <c r="R1097" i="5"/>
  <c r="R4385" i="5"/>
  <c r="R1100" i="5"/>
  <c r="I1107" i="5"/>
  <c r="J1107" i="5" s="1"/>
  <c r="R1108" i="5"/>
  <c r="R1565" i="5"/>
  <c r="R1112" i="5"/>
  <c r="R2393" i="5"/>
  <c r="I1130" i="5"/>
  <c r="J1130" i="5" s="1"/>
  <c r="I1139" i="5"/>
  <c r="J1139" i="5" s="1"/>
  <c r="R1142" i="5"/>
  <c r="R1883" i="5"/>
  <c r="I1145" i="5"/>
  <c r="J1145" i="5" s="1"/>
  <c r="R1151" i="5"/>
  <c r="I1177" i="5"/>
  <c r="J1177" i="5" s="1"/>
  <c r="I1183" i="5"/>
  <c r="J1183" i="5" s="1"/>
  <c r="I1186" i="5"/>
  <c r="J1186" i="5" s="1"/>
  <c r="R1193" i="5"/>
  <c r="R1195" i="5"/>
  <c r="R4538" i="5"/>
  <c r="I1196" i="5"/>
  <c r="J1196" i="5" s="1"/>
  <c r="R1245" i="5"/>
  <c r="R3134" i="5"/>
  <c r="I1245" i="5"/>
  <c r="J1245" i="5" s="1"/>
  <c r="L2860" i="5"/>
  <c r="L4461" i="5" s="1"/>
  <c r="O2170" i="5" s="1"/>
  <c r="R1296" i="5"/>
  <c r="I1296" i="5"/>
  <c r="J1296" i="5" s="1"/>
  <c r="R1775" i="5"/>
  <c r="I1343" i="5"/>
  <c r="J1343" i="5" s="1"/>
  <c r="R1375" i="5"/>
  <c r="I1375" i="5"/>
  <c r="J1375" i="5" s="1"/>
  <c r="R1688" i="5"/>
  <c r="R3176" i="5"/>
  <c r="I1415" i="5"/>
  <c r="J1415" i="5" s="1"/>
  <c r="R3623" i="5"/>
  <c r="I1418" i="5"/>
  <c r="J1418" i="5" s="1"/>
  <c r="R1214" i="5"/>
  <c r="R1907" i="5"/>
  <c r="R1218" i="5"/>
  <c r="R2417" i="5"/>
  <c r="I1238" i="5"/>
  <c r="J1238" i="5" s="1"/>
  <c r="R1241" i="5"/>
  <c r="R2636" i="5"/>
  <c r="I1243" i="5"/>
  <c r="J1243" i="5" s="1"/>
  <c r="I1244" i="5"/>
  <c r="J1244" i="5" s="1"/>
  <c r="I1256" i="5"/>
  <c r="J1256" i="5" s="1"/>
  <c r="R1268" i="5"/>
  <c r="R3365" i="5"/>
  <c r="I1283" i="5"/>
  <c r="J1283" i="5" s="1"/>
  <c r="I1284" i="5"/>
  <c r="J1284" i="5" s="1"/>
  <c r="R1295" i="5"/>
  <c r="I1303" i="5"/>
  <c r="J1303" i="5" s="1"/>
  <c r="I1310" i="5"/>
  <c r="J1310" i="5" s="1"/>
  <c r="R1322" i="5"/>
  <c r="R3533" i="5"/>
  <c r="I1324" i="5"/>
  <c r="J1324" i="5" s="1"/>
  <c r="R1326" i="5"/>
  <c r="R3929" i="5"/>
  <c r="I1342" i="5"/>
  <c r="J1342" i="5" s="1"/>
  <c r="I1347" i="5"/>
  <c r="J1347" i="5" s="1"/>
  <c r="R1348" i="5"/>
  <c r="R2702" i="5"/>
  <c r="R1352" i="5"/>
  <c r="L2968" i="5"/>
  <c r="O4539" i="5" s="1"/>
  <c r="I1369" i="5"/>
  <c r="J1369" i="5" s="1"/>
  <c r="I1376" i="5"/>
  <c r="J1376" i="5" s="1"/>
  <c r="I1377" i="5"/>
  <c r="J1377" i="5" s="1"/>
  <c r="I1382" i="5"/>
  <c r="J1382" i="5" s="1"/>
  <c r="I1389" i="5"/>
  <c r="J1389" i="5" s="1"/>
  <c r="I1395" i="5"/>
  <c r="J1395" i="5" s="1"/>
  <c r="I1398" i="5"/>
  <c r="J1398" i="5" s="1"/>
  <c r="I1411" i="5"/>
  <c r="J1411" i="5" s="1"/>
  <c r="I1412" i="5"/>
  <c r="J1412" i="5" s="1"/>
  <c r="I1417" i="5"/>
  <c r="J1417" i="5" s="1"/>
  <c r="I1420" i="5"/>
  <c r="J1420" i="5" s="1"/>
  <c r="R1436" i="5"/>
  <c r="R1439" i="5"/>
  <c r="R1448" i="5"/>
  <c r="I1476" i="5"/>
  <c r="J1476" i="5" s="1"/>
  <c r="I1477" i="5"/>
  <c r="J1477" i="5" s="1"/>
  <c r="I1482" i="5"/>
  <c r="J1482" i="5" s="1"/>
  <c r="I1490" i="5"/>
  <c r="J1490" i="5" s="1"/>
  <c r="I1495" i="5"/>
  <c r="J1495" i="5" s="1"/>
  <c r="I1505" i="5"/>
  <c r="J1505" i="5" s="1"/>
  <c r="I1520" i="5"/>
  <c r="J1520" i="5" s="1"/>
  <c r="R1532" i="5"/>
  <c r="R1539" i="5"/>
  <c r="I1545" i="5"/>
  <c r="J1545" i="5" s="1"/>
  <c r="L3165" i="5"/>
  <c r="I1575" i="5"/>
  <c r="J1575" i="5" s="1"/>
  <c r="R1607" i="5"/>
  <c r="I1615" i="5"/>
  <c r="J1615" i="5" s="1"/>
  <c r="I1626" i="5"/>
  <c r="J1626" i="5" s="1"/>
  <c r="R1637" i="5"/>
  <c r="I1641" i="5"/>
  <c r="J1641" i="5" s="1"/>
  <c r="R1664" i="5"/>
  <c r="R1676" i="5"/>
  <c r="R1694" i="5"/>
  <c r="I1696" i="5"/>
  <c r="J1696" i="5" s="1"/>
  <c r="R2580" i="5"/>
  <c r="I1704" i="5"/>
  <c r="J1704" i="5" s="1"/>
  <c r="L3311" i="5"/>
  <c r="R1715" i="5"/>
  <c r="R2685" i="5"/>
  <c r="I1736" i="5"/>
  <c r="J1736" i="5" s="1"/>
  <c r="R1747" i="5"/>
  <c r="I1747" i="5"/>
  <c r="J1747" i="5" s="1"/>
  <c r="I1759" i="5"/>
  <c r="J1759" i="5" s="1"/>
  <c r="R2694" i="5"/>
  <c r="I1767" i="5"/>
  <c r="J1767" i="5" s="1"/>
  <c r="R1772" i="5"/>
  <c r="I1772" i="5"/>
  <c r="J1772" i="5" s="1"/>
  <c r="R1433" i="5"/>
  <c r="R1445" i="5"/>
  <c r="R2771" i="5"/>
  <c r="R1449" i="5"/>
  <c r="R3482" i="5"/>
  <c r="R1458" i="5"/>
  <c r="L3093" i="5"/>
  <c r="R1553" i="5"/>
  <c r="R1562" i="5"/>
  <c r="L3196" i="5"/>
  <c r="O4749" i="5" s="1"/>
  <c r="R1622" i="5"/>
  <c r="R1658" i="5"/>
  <c r="R1673" i="5"/>
  <c r="R1679" i="5"/>
  <c r="R2496" i="5"/>
  <c r="I1703" i="5"/>
  <c r="J1703" i="5" s="1"/>
  <c r="L1711" i="5"/>
  <c r="R1716" i="5"/>
  <c r="I1716" i="5"/>
  <c r="J1716" i="5" s="1"/>
  <c r="R1719" i="5"/>
  <c r="I1719" i="5"/>
  <c r="J1719" i="5" s="1"/>
  <c r="R1730" i="5"/>
  <c r="I1730" i="5"/>
  <c r="J1730" i="5" s="1"/>
  <c r="L3352" i="5"/>
  <c r="R1757" i="5"/>
  <c r="R1761" i="5"/>
  <c r="R2115" i="5"/>
  <c r="I1761" i="5"/>
  <c r="J1761" i="5" s="1"/>
  <c r="R1211" i="5"/>
  <c r="R1221" i="5"/>
  <c r="R2765" i="5"/>
  <c r="R1261" i="5"/>
  <c r="R2459" i="5"/>
  <c r="R1281" i="5"/>
  <c r="R2193" i="5"/>
  <c r="R1315" i="5"/>
  <c r="R2531" i="5"/>
  <c r="R1333" i="5"/>
  <c r="R4397" i="5"/>
  <c r="R1355" i="5"/>
  <c r="R1361" i="5"/>
  <c r="R1368" i="5"/>
  <c r="R1381" i="5"/>
  <c r="R2858" i="5"/>
  <c r="R1385" i="5"/>
  <c r="R3479" i="5"/>
  <c r="R1388" i="5"/>
  <c r="R1394" i="5"/>
  <c r="I1432" i="5"/>
  <c r="J1432" i="5" s="1"/>
  <c r="R1442" i="5"/>
  <c r="R2132" i="5"/>
  <c r="I1443" i="5"/>
  <c r="J1443" i="5" s="1"/>
  <c r="I1449" i="5"/>
  <c r="J1449" i="5" s="1"/>
  <c r="I1452" i="5"/>
  <c r="J1452" i="5" s="1"/>
  <c r="R1455" i="5"/>
  <c r="R4178" i="5"/>
  <c r="I1462" i="5"/>
  <c r="J1462" i="5" s="1"/>
  <c r="I1465" i="5"/>
  <c r="J1465" i="5" s="1"/>
  <c r="R1472" i="5"/>
  <c r="R1475" i="5"/>
  <c r="R2261" i="5"/>
  <c r="R1481" i="5"/>
  <c r="R1496" i="5"/>
  <c r="R1525" i="5"/>
  <c r="R4586" i="5"/>
  <c r="R1529" i="5"/>
  <c r="I1539" i="5"/>
  <c r="J1539" i="5" s="1"/>
  <c r="I1540" i="5"/>
  <c r="J1540" i="5" s="1"/>
  <c r="R1544" i="5"/>
  <c r="I1549" i="5"/>
  <c r="J1549" i="5" s="1"/>
  <c r="R1550" i="5"/>
  <c r="R1556" i="5"/>
  <c r="R4553" i="5"/>
  <c r="I1557" i="5"/>
  <c r="J1557" i="5" s="1"/>
  <c r="I1560" i="5"/>
  <c r="J1560" i="5" s="1"/>
  <c r="I1573" i="5"/>
  <c r="J1573" i="5" s="1"/>
  <c r="R1574" i="5"/>
  <c r="R2574" i="5"/>
  <c r="I1584" i="5"/>
  <c r="J1584" i="5" s="1"/>
  <c r="R1587" i="5"/>
  <c r="R4505" i="5"/>
  <c r="R1619" i="5"/>
  <c r="I1622" i="5"/>
  <c r="J1622" i="5" s="1"/>
  <c r="R1625" i="5"/>
  <c r="I1633" i="5"/>
  <c r="J1633" i="5" s="1"/>
  <c r="R1635" i="5"/>
  <c r="R1640" i="5"/>
  <c r="I1648" i="5"/>
  <c r="J1648" i="5" s="1"/>
  <c r="I1663" i="5"/>
  <c r="J1663" i="5" s="1"/>
  <c r="I1684" i="5"/>
  <c r="J1684" i="5" s="1"/>
  <c r="R1691" i="5"/>
  <c r="I1695" i="5"/>
  <c r="J1695" i="5" s="1"/>
  <c r="R1698" i="5"/>
  <c r="I1698" i="5"/>
  <c r="J1698" i="5" s="1"/>
  <c r="R2604" i="5"/>
  <c r="I1735" i="5"/>
  <c r="J1735" i="5" s="1"/>
  <c r="R1737" i="5"/>
  <c r="R2760" i="5"/>
  <c r="R1755" i="5"/>
  <c r="R2598" i="5"/>
  <c r="I1766" i="5"/>
  <c r="J1766" i="5" s="1"/>
  <c r="R1768" i="5"/>
  <c r="R2775" i="5"/>
  <c r="R1778" i="5"/>
  <c r="I1778" i="5"/>
  <c r="J1778" i="5" s="1"/>
  <c r="L2810" i="5"/>
  <c r="L4411" i="5" s="1"/>
  <c r="R1217" i="5"/>
  <c r="R2291" i="5"/>
  <c r="R1222" i="5"/>
  <c r="R2888" i="5"/>
  <c r="R1235" i="5"/>
  <c r="R1262" i="5"/>
  <c r="R2612" i="5"/>
  <c r="R1285" i="5"/>
  <c r="R2798" i="5"/>
  <c r="R1289" i="5"/>
  <c r="R1312" i="5"/>
  <c r="R2007" i="5"/>
  <c r="R1316" i="5"/>
  <c r="R2696" i="5"/>
  <c r="R1319" i="5"/>
  <c r="R1391" i="5"/>
  <c r="R4127" i="5"/>
  <c r="R1406" i="5"/>
  <c r="R1413" i="5"/>
  <c r="R2837" i="5"/>
  <c r="R1430" i="5"/>
  <c r="L3066" i="5"/>
  <c r="R1469" i="5"/>
  <c r="L3071" i="5"/>
  <c r="R1478" i="5"/>
  <c r="R1484" i="5"/>
  <c r="R3881" i="5"/>
  <c r="R1509" i="5"/>
  <c r="R2609" i="5"/>
  <c r="R1513" i="5"/>
  <c r="R3407" i="5"/>
  <c r="R1516" i="5"/>
  <c r="R3866" i="5"/>
  <c r="R1526" i="5"/>
  <c r="R1535" i="5"/>
  <c r="R1538" i="5"/>
  <c r="R1541" i="5"/>
  <c r="R2474" i="5"/>
  <c r="R1547" i="5"/>
  <c r="L1561" i="5"/>
  <c r="L3161" i="5"/>
  <c r="R1571" i="5"/>
  <c r="R1577" i="5"/>
  <c r="R1610" i="5"/>
  <c r="R1655" i="5"/>
  <c r="R1670" i="5"/>
  <c r="R1702" i="5"/>
  <c r="R2412" i="5"/>
  <c r="R1705" i="5"/>
  <c r="R2646" i="5"/>
  <c r="R1797" i="5"/>
  <c r="R1808" i="5"/>
  <c r="R1826" i="5"/>
  <c r="R1847" i="5"/>
  <c r="R1861" i="5"/>
  <c r="R2658" i="5"/>
  <c r="R1865" i="5"/>
  <c r="R1877" i="5"/>
  <c r="R1893" i="5"/>
  <c r="R2700" i="5"/>
  <c r="R1903" i="5"/>
  <c r="R3651" i="5"/>
  <c r="R1916" i="5"/>
  <c r="R1930" i="5"/>
  <c r="R3255" i="5"/>
  <c r="L3537" i="5"/>
  <c r="R1943" i="5"/>
  <c r="R1949" i="5"/>
  <c r="R1953" i="5"/>
  <c r="R1976" i="5"/>
  <c r="R1979" i="5"/>
  <c r="R2000" i="5"/>
  <c r="R2039" i="5"/>
  <c r="I2071" i="5"/>
  <c r="J2071" i="5" s="1"/>
  <c r="I2072" i="5"/>
  <c r="J2072" i="5" s="1"/>
  <c r="I2073" i="5"/>
  <c r="J2073" i="5" s="1"/>
  <c r="R2096" i="5"/>
  <c r="R2568" i="5"/>
  <c r="R2097" i="5"/>
  <c r="I2107" i="5"/>
  <c r="J2107" i="5" s="1"/>
  <c r="I2110" i="5"/>
  <c r="J2110" i="5" s="1"/>
  <c r="I2121" i="5"/>
  <c r="J2121" i="5" s="1"/>
  <c r="I2127" i="5"/>
  <c r="J2127" i="5" s="1"/>
  <c r="R2544" i="5"/>
  <c r="I2138" i="5"/>
  <c r="J2138" i="5" s="1"/>
  <c r="R3567" i="5"/>
  <c r="R2160" i="5"/>
  <c r="R2730" i="5"/>
  <c r="R2163" i="5"/>
  <c r="R3045" i="5"/>
  <c r="R2174" i="5"/>
  <c r="R2198" i="5"/>
  <c r="I2204" i="5"/>
  <c r="J2204" i="5" s="1"/>
  <c r="R3900" i="5"/>
  <c r="R2222" i="5"/>
  <c r="R2556" i="5"/>
  <c r="I2236" i="5"/>
  <c r="J2236" i="5" s="1"/>
  <c r="I2256" i="5"/>
  <c r="J2256" i="5" s="1"/>
  <c r="R2844" i="5"/>
  <c r="R2267" i="5"/>
  <c r="R3945" i="5"/>
  <c r="R2290" i="5"/>
  <c r="R3093" i="5"/>
  <c r="I2290" i="5"/>
  <c r="J2290" i="5" s="1"/>
  <c r="R2307" i="5"/>
  <c r="I2307" i="5"/>
  <c r="J2307" i="5" s="1"/>
  <c r="I2318" i="5"/>
  <c r="J2318" i="5" s="1"/>
  <c r="I2319" i="5"/>
  <c r="J2319" i="5" s="1"/>
  <c r="R2321" i="5"/>
  <c r="I2321" i="5"/>
  <c r="J2321" i="5" s="1"/>
  <c r="R1727" i="5"/>
  <c r="R1733" i="5"/>
  <c r="R2421" i="5"/>
  <c r="R1740" i="5"/>
  <c r="R3009" i="5"/>
  <c r="R1769" i="5"/>
  <c r="R1771" i="5"/>
  <c r="R3033" i="5"/>
  <c r="R1784" i="5"/>
  <c r="R1799" i="5"/>
  <c r="R2754" i="5"/>
  <c r="R1823" i="5"/>
  <c r="R1827" i="5"/>
  <c r="R2415" i="5"/>
  <c r="I1831" i="5"/>
  <c r="J1831" i="5" s="1"/>
  <c r="R1837" i="5"/>
  <c r="R3375" i="5"/>
  <c r="I1851" i="5"/>
  <c r="J1851" i="5" s="1"/>
  <c r="I1859" i="5"/>
  <c r="J1859" i="5" s="1"/>
  <c r="I1860" i="5"/>
  <c r="J1860" i="5" s="1"/>
  <c r="R1862" i="5"/>
  <c r="R2763" i="5"/>
  <c r="I1865" i="5"/>
  <c r="J1865" i="5" s="1"/>
  <c r="R1868" i="5"/>
  <c r="R1878" i="5"/>
  <c r="I1881" i="5"/>
  <c r="J1881" i="5" s="1"/>
  <c r="R1889" i="5"/>
  <c r="I1893" i="5"/>
  <c r="J1893" i="5" s="1"/>
  <c r="I1898" i="5"/>
  <c r="J1898" i="5" s="1"/>
  <c r="R1899" i="5"/>
  <c r="R3300" i="5"/>
  <c r="I1902" i="5"/>
  <c r="J1902" i="5" s="1"/>
  <c r="I1916" i="5"/>
  <c r="J1916" i="5" s="1"/>
  <c r="R1922" i="5"/>
  <c r="I1924" i="5"/>
  <c r="J1924" i="5" s="1"/>
  <c r="I1925" i="5"/>
  <c r="J1925" i="5" s="1"/>
  <c r="I1930" i="5"/>
  <c r="J1930" i="5" s="1"/>
  <c r="I1943" i="5"/>
  <c r="J1943" i="5" s="1"/>
  <c r="R1950" i="5"/>
  <c r="I1953" i="5"/>
  <c r="J1953" i="5" s="1"/>
  <c r="R1956" i="5"/>
  <c r="R2586" i="5"/>
  <c r="I1958" i="5"/>
  <c r="J1958" i="5" s="1"/>
  <c r="R1967" i="5"/>
  <c r="I1969" i="5"/>
  <c r="J1969" i="5" s="1"/>
  <c r="R3894" i="5"/>
  <c r="R1970" i="5"/>
  <c r="R3954" i="5"/>
  <c r="I1976" i="5"/>
  <c r="J1976" i="5" s="1"/>
  <c r="I1979" i="5"/>
  <c r="J1979" i="5" s="1"/>
  <c r="I1983" i="5"/>
  <c r="J1983" i="5" s="1"/>
  <c r="R1997" i="5"/>
  <c r="I2000" i="5"/>
  <c r="J2000" i="5" s="1"/>
  <c r="I2001" i="5"/>
  <c r="J2001" i="5" s="1"/>
  <c r="L2007" i="5"/>
  <c r="L3607" i="5"/>
  <c r="I2017" i="5"/>
  <c r="J2017" i="5" s="1"/>
  <c r="I2039" i="5"/>
  <c r="J2039" i="5" s="1"/>
  <c r="R2057" i="5"/>
  <c r="R2058" i="5"/>
  <c r="L2072" i="5"/>
  <c r="O2072" i="5" s="1"/>
  <c r="L3672" i="5"/>
  <c r="O3672" i="5" s="1"/>
  <c r="R2082" i="5"/>
  <c r="I2096" i="5"/>
  <c r="J2096" i="5" s="1"/>
  <c r="I2099" i="5"/>
  <c r="J2099" i="5" s="1"/>
  <c r="R2874" i="5"/>
  <c r="I2106" i="5"/>
  <c r="J2106" i="5" s="1"/>
  <c r="R3456" i="5"/>
  <c r="R2117" i="5"/>
  <c r="I2126" i="5"/>
  <c r="J2126" i="5" s="1"/>
  <c r="I2133" i="5"/>
  <c r="J2133" i="5" s="1"/>
  <c r="R2135" i="5"/>
  <c r="I2142" i="5"/>
  <c r="J2142" i="5" s="1"/>
  <c r="R2150" i="5"/>
  <c r="I2160" i="5"/>
  <c r="J2160" i="5" s="1"/>
  <c r="I2163" i="5"/>
  <c r="J2163" i="5" s="1"/>
  <c r="R2164" i="5"/>
  <c r="R3144" i="5"/>
  <c r="I2165" i="5"/>
  <c r="J2165" i="5" s="1"/>
  <c r="I2174" i="5"/>
  <c r="J2174" i="5" s="1"/>
  <c r="R2187" i="5"/>
  <c r="I2190" i="5"/>
  <c r="J2190" i="5" s="1"/>
  <c r="R2538" i="5"/>
  <c r="I2192" i="5"/>
  <c r="J2192" i="5" s="1"/>
  <c r="I2193" i="5"/>
  <c r="J2193" i="5" s="1"/>
  <c r="I2221" i="5"/>
  <c r="J2221" i="5" s="1"/>
  <c r="R2424" i="5"/>
  <c r="I2222" i="5"/>
  <c r="J2222" i="5" s="1"/>
  <c r="I2223" i="5"/>
  <c r="J2223" i="5" s="1"/>
  <c r="R3075" i="5"/>
  <c r="I2258" i="5"/>
  <c r="J2258" i="5" s="1"/>
  <c r="R4023" i="5"/>
  <c r="I2268" i="5"/>
  <c r="J2268" i="5" s="1"/>
  <c r="I2302" i="5"/>
  <c r="J2302" i="5" s="1"/>
  <c r="R2796" i="5"/>
  <c r="I2352" i="5"/>
  <c r="J2352" i="5" s="1"/>
  <c r="R1701" i="5"/>
  <c r="R2325" i="5"/>
  <c r="R1706" i="5"/>
  <c r="R2736" i="5"/>
  <c r="R1712" i="5"/>
  <c r="I1727" i="5"/>
  <c r="J1727" i="5" s="1"/>
  <c r="L3331" i="5"/>
  <c r="I1731" i="5"/>
  <c r="J1731" i="5" s="1"/>
  <c r="R1734" i="5"/>
  <c r="R2511" i="5"/>
  <c r="I1738" i="5"/>
  <c r="J1738" i="5" s="1"/>
  <c r="R1742" i="5"/>
  <c r="I1743" i="5"/>
  <c r="J1743" i="5" s="1"/>
  <c r="R1754" i="5"/>
  <c r="I1758" i="5"/>
  <c r="J1758" i="5" s="1"/>
  <c r="L3362" i="5"/>
  <c r="I1762" i="5"/>
  <c r="J1762" i="5" s="1"/>
  <c r="R1765" i="5"/>
  <c r="R2505" i="5"/>
  <c r="I1769" i="5"/>
  <c r="J1769" i="5" s="1"/>
  <c r="R1781" i="5"/>
  <c r="I1789" i="5"/>
  <c r="J1789" i="5" s="1"/>
  <c r="R1795" i="5"/>
  <c r="R2370" i="5"/>
  <c r="I1797" i="5"/>
  <c r="J1797" i="5" s="1"/>
  <c r="I1798" i="5"/>
  <c r="J1798" i="5" s="1"/>
  <c r="R1800" i="5"/>
  <c r="R1802" i="5"/>
  <c r="R3036" i="5"/>
  <c r="I1827" i="5"/>
  <c r="J1827" i="5" s="1"/>
  <c r="I1835" i="5"/>
  <c r="J1835" i="5" s="1"/>
  <c r="R1838" i="5"/>
  <c r="R3438" i="5"/>
  <c r="R1844" i="5"/>
  <c r="I1862" i="5"/>
  <c r="J1862" i="5" s="1"/>
  <c r="R1863" i="5"/>
  <c r="I1867" i="5"/>
  <c r="J1867" i="5" s="1"/>
  <c r="I1878" i="5"/>
  <c r="J1878" i="5" s="1"/>
  <c r="I1889" i="5"/>
  <c r="J1889" i="5" s="1"/>
  <c r="R1919" i="5"/>
  <c r="R1923" i="5"/>
  <c r="R2463" i="5"/>
  <c r="I1927" i="5"/>
  <c r="J1927" i="5" s="1"/>
  <c r="R1937" i="5"/>
  <c r="I1950" i="5"/>
  <c r="J1950" i="5" s="1"/>
  <c r="I1955" i="5"/>
  <c r="J1955" i="5" s="1"/>
  <c r="R1957" i="5"/>
  <c r="R2724" i="5"/>
  <c r="I1970" i="5"/>
  <c r="J1970" i="5" s="1"/>
  <c r="R1977" i="5"/>
  <c r="I1990" i="5"/>
  <c r="J1990" i="5" s="1"/>
  <c r="I1993" i="5"/>
  <c r="J1993" i="5" s="1"/>
  <c r="I1997" i="5"/>
  <c r="J1997" i="5" s="1"/>
  <c r="I2010" i="5"/>
  <c r="J2010" i="5" s="1"/>
  <c r="I2014" i="5"/>
  <c r="J2014" i="5" s="1"/>
  <c r="R2021" i="5"/>
  <c r="R2036" i="5"/>
  <c r="I2050" i="5"/>
  <c r="J2050" i="5" s="1"/>
  <c r="I2053" i="5"/>
  <c r="J2053" i="5" s="1"/>
  <c r="R2073" i="5"/>
  <c r="I2082" i="5"/>
  <c r="J2082" i="5" s="1"/>
  <c r="I2085" i="5"/>
  <c r="J2085" i="5" s="1"/>
  <c r="I2095" i="5"/>
  <c r="J2095" i="5" s="1"/>
  <c r="R2466" i="5"/>
  <c r="I2098" i="5"/>
  <c r="J2098" i="5" s="1"/>
  <c r="R2124" i="5"/>
  <c r="I2125" i="5"/>
  <c r="J2125" i="5" s="1"/>
  <c r="R2128" i="5"/>
  <c r="R2640" i="5"/>
  <c r="I2135" i="5"/>
  <c r="J2135" i="5" s="1"/>
  <c r="I2139" i="5"/>
  <c r="J2139" i="5" s="1"/>
  <c r="R2156" i="5"/>
  <c r="I2159" i="5"/>
  <c r="J2159" i="5" s="1"/>
  <c r="R2616" i="5"/>
  <c r="R2161" i="5"/>
  <c r="R2847" i="5"/>
  <c r="I2167" i="5"/>
  <c r="J2167" i="5" s="1"/>
  <c r="R2169" i="5"/>
  <c r="R2177" i="5"/>
  <c r="R2181" i="5"/>
  <c r="I2184" i="5"/>
  <c r="J2184" i="5" s="1"/>
  <c r="I2187" i="5"/>
  <c r="J2187" i="5" s="1"/>
  <c r="I2189" i="5"/>
  <c r="J2189" i="5" s="1"/>
  <c r="R2191" i="5"/>
  <c r="R2643" i="5"/>
  <c r="I2200" i="5"/>
  <c r="J2200" i="5" s="1"/>
  <c r="I2215" i="5"/>
  <c r="J2215" i="5" s="1"/>
  <c r="R2219" i="5"/>
  <c r="I2230" i="5"/>
  <c r="J2230" i="5" s="1"/>
  <c r="R2253" i="5"/>
  <c r="R2427" i="5"/>
  <c r="I2255" i="5"/>
  <c r="J2255" i="5" s="1"/>
  <c r="R2715" i="5"/>
  <c r="R2273" i="5"/>
  <c r="R2850" i="5"/>
  <c r="I2288" i="5"/>
  <c r="J2288" i="5" s="1"/>
  <c r="R2294" i="5"/>
  <c r="R3993" i="5"/>
  <c r="I2299" i="5"/>
  <c r="J2299" i="5" s="1"/>
  <c r="I2310" i="5"/>
  <c r="J2310" i="5" s="1"/>
  <c r="R2334" i="5"/>
  <c r="I2334" i="5"/>
  <c r="J2334" i="5" s="1"/>
  <c r="R2338" i="5"/>
  <c r="I2338" i="5"/>
  <c r="J2338" i="5" s="1"/>
  <c r="R1796" i="5"/>
  <c r="R2469" i="5"/>
  <c r="R1806" i="5"/>
  <c r="L1817" i="5"/>
  <c r="L3417" i="5"/>
  <c r="R1820" i="5"/>
  <c r="R1830" i="5"/>
  <c r="R2733" i="5"/>
  <c r="R1850" i="5"/>
  <c r="R1874" i="5"/>
  <c r="R1892" i="5"/>
  <c r="R2583" i="5"/>
  <c r="R1929" i="5"/>
  <c r="R3153" i="5"/>
  <c r="R1934" i="5"/>
  <c r="R1946" i="5"/>
  <c r="R1963" i="5"/>
  <c r="R3381" i="5"/>
  <c r="R1986" i="5"/>
  <c r="I1989" i="5"/>
  <c r="J1989" i="5" s="1"/>
  <c r="R2709" i="5"/>
  <c r="R1991" i="5"/>
  <c r="R1994" i="5"/>
  <c r="R2006" i="5"/>
  <c r="R2078" i="5"/>
  <c r="R2100" i="5"/>
  <c r="R2961" i="5"/>
  <c r="I2102" i="5"/>
  <c r="J2102" i="5" s="1"/>
  <c r="R3138" i="5"/>
  <c r="R2114" i="5"/>
  <c r="R2136" i="5"/>
  <c r="R2153" i="5"/>
  <c r="R2180" i="5"/>
  <c r="R2205" i="5"/>
  <c r="I2254" i="5"/>
  <c r="J2254" i="5" s="1"/>
  <c r="R2559" i="5"/>
  <c r="R2280" i="5"/>
  <c r="R2409" i="5"/>
  <c r="I2285" i="5"/>
  <c r="J2285" i="5" s="1"/>
  <c r="R2289" i="5"/>
  <c r="R2297" i="5"/>
  <c r="R3825" i="5"/>
  <c r="R2304" i="5"/>
  <c r="I2304" i="5"/>
  <c r="J2304" i="5" s="1"/>
  <c r="R2324" i="5"/>
  <c r="I2324" i="5"/>
  <c r="J2324" i="5" s="1"/>
  <c r="R2354" i="5"/>
  <c r="R3087" i="5"/>
  <c r="I2354" i="5"/>
  <c r="J2354" i="5" s="1"/>
  <c r="R2375" i="5"/>
  <c r="R2398" i="5"/>
  <c r="R4272" i="5"/>
  <c r="R2816" i="5"/>
  <c r="R2843" i="5"/>
  <c r="R2873" i="5"/>
  <c r="R2237" i="5"/>
  <c r="R2240" i="5"/>
  <c r="R2243" i="5"/>
  <c r="R2246" i="5"/>
  <c r="R2257" i="5"/>
  <c r="R2964" i="5"/>
  <c r="R2260" i="5"/>
  <c r="R3297" i="5"/>
  <c r="R2264" i="5"/>
  <c r="I2266" i="5"/>
  <c r="J2266" i="5" s="1"/>
  <c r="R3873" i="5"/>
  <c r="R2271" i="5"/>
  <c r="R2301" i="5"/>
  <c r="R2328" i="5"/>
  <c r="R3783" i="5"/>
  <c r="R2342" i="5"/>
  <c r="R2345" i="5"/>
  <c r="R2348" i="5"/>
  <c r="R2351" i="5"/>
  <c r="I2363" i="5"/>
  <c r="J2363" i="5" s="1"/>
  <c r="I2369" i="5"/>
  <c r="J2369" i="5" s="1"/>
  <c r="I2378" i="5"/>
  <c r="J2378" i="5" s="1"/>
  <c r="R2388" i="5"/>
  <c r="R3342" i="5"/>
  <c r="I2395" i="5"/>
  <c r="J2395" i="5" s="1"/>
  <c r="I2398" i="5"/>
  <c r="J2398" i="5" s="1"/>
  <c r="I2399" i="5"/>
  <c r="J2399" i="5" s="1"/>
  <c r="R2487" i="5"/>
  <c r="R2553" i="5"/>
  <c r="R2712" i="5"/>
  <c r="R2823" i="5"/>
  <c r="I2843" i="5"/>
  <c r="J2843" i="5" s="1"/>
  <c r="R2883" i="5"/>
  <c r="I2883" i="5"/>
  <c r="J2883" i="5" s="1"/>
  <c r="I2365" i="5"/>
  <c r="J2365" i="5" s="1"/>
  <c r="I2368" i="5"/>
  <c r="J2368" i="5" s="1"/>
  <c r="R2372" i="5"/>
  <c r="I2383" i="5"/>
  <c r="J2383" i="5" s="1"/>
  <c r="R2396" i="5"/>
  <c r="R4148" i="5"/>
  <c r="I2401" i="5"/>
  <c r="J2401" i="5" s="1"/>
  <c r="L4240" i="5"/>
  <c r="R2751" i="5"/>
  <c r="I2823" i="5"/>
  <c r="J2823" i="5" s="1"/>
  <c r="R2829" i="5"/>
  <c r="R3132" i="5"/>
  <c r="I2867" i="5"/>
  <c r="J2867" i="5" s="1"/>
  <c r="R2331" i="5"/>
  <c r="I2360" i="5"/>
  <c r="J2360" i="5" s="1"/>
  <c r="R3795" i="5"/>
  <c r="R2381" i="5"/>
  <c r="R2402" i="5"/>
  <c r="R2805" i="5"/>
  <c r="I2812" i="5"/>
  <c r="J2812" i="5" s="1"/>
  <c r="R2819" i="5"/>
  <c r="I2819" i="5"/>
  <c r="J2819" i="5" s="1"/>
  <c r="R2856" i="5"/>
  <c r="R2870" i="5"/>
  <c r="I2902" i="5"/>
  <c r="J2902" i="5" s="1"/>
  <c r="I2910" i="5"/>
  <c r="J2910" i="5" s="1"/>
  <c r="R2934" i="5"/>
  <c r="R4398" i="5"/>
  <c r="I2951" i="5"/>
  <c r="J2951" i="5" s="1"/>
  <c r="R2953" i="5"/>
  <c r="R3306" i="5"/>
  <c r="I2955" i="5"/>
  <c r="J2955" i="5" s="1"/>
  <c r="R2963" i="5"/>
  <c r="R2989" i="5"/>
  <c r="R3840" i="5"/>
  <c r="R3015" i="5"/>
  <c r="I3029" i="5"/>
  <c r="J3029" i="5" s="1"/>
  <c r="I3031" i="5"/>
  <c r="J3031" i="5" s="1"/>
  <c r="R3053" i="5"/>
  <c r="R3885" i="5"/>
  <c r="R3060" i="5"/>
  <c r="I3070" i="5"/>
  <c r="J3070" i="5" s="1"/>
  <c r="R3089" i="5"/>
  <c r="R3111" i="5"/>
  <c r="R3149" i="5"/>
  <c r="R3831" i="5"/>
  <c r="R3174" i="5"/>
  <c r="R3187" i="5"/>
  <c r="R4434" i="5"/>
  <c r="R3218" i="5"/>
  <c r="R3219" i="5"/>
  <c r="R2832" i="5"/>
  <c r="I2844" i="5"/>
  <c r="J2844" i="5" s="1"/>
  <c r="I2845" i="5"/>
  <c r="J2845" i="5" s="1"/>
  <c r="R2846" i="5"/>
  <c r="I2856" i="5"/>
  <c r="J2856" i="5" s="1"/>
  <c r="I2870" i="5"/>
  <c r="J2870" i="5" s="1"/>
  <c r="R2876" i="5"/>
  <c r="R2880" i="5"/>
  <c r="R2897" i="5"/>
  <c r="I2901" i="5"/>
  <c r="J2901" i="5" s="1"/>
  <c r="R2907" i="5"/>
  <c r="I2917" i="5"/>
  <c r="J2917" i="5" s="1"/>
  <c r="R2927" i="5"/>
  <c r="I2934" i="5"/>
  <c r="J2934" i="5" s="1"/>
  <c r="R2943" i="5"/>
  <c r="I2953" i="5"/>
  <c r="J2953" i="5" s="1"/>
  <c r="I2961" i="5"/>
  <c r="J2961" i="5" s="1"/>
  <c r="I2963" i="5"/>
  <c r="J2963" i="5" s="1"/>
  <c r="R2970" i="5"/>
  <c r="I2983" i="5"/>
  <c r="J2983" i="5" s="1"/>
  <c r="I2989" i="5"/>
  <c r="J2989" i="5" s="1"/>
  <c r="I2990" i="5"/>
  <c r="J2990" i="5" s="1"/>
  <c r="R2993" i="5"/>
  <c r="R2999" i="5"/>
  <c r="R3021" i="5"/>
  <c r="I3040" i="5"/>
  <c r="J3040" i="5" s="1"/>
  <c r="R3047" i="5"/>
  <c r="I3060" i="5"/>
  <c r="J3060" i="5" s="1"/>
  <c r="R3086" i="5"/>
  <c r="I3089" i="5"/>
  <c r="J3089" i="5" s="1"/>
  <c r="R3096" i="5"/>
  <c r="R4650" i="5"/>
  <c r="R3146" i="5"/>
  <c r="R3345" i="5"/>
  <c r="I3159" i="5"/>
  <c r="J3159" i="5" s="1"/>
  <c r="R3222" i="5"/>
  <c r="R3231" i="5"/>
  <c r="R3272" i="5"/>
  <c r="I3272" i="5"/>
  <c r="J3272" i="5" s="1"/>
  <c r="R3274" i="5"/>
  <c r="I3274" i="5"/>
  <c r="J3274" i="5" s="1"/>
  <c r="R3276" i="5"/>
  <c r="I3276" i="5"/>
  <c r="J3276" i="5" s="1"/>
  <c r="R2937" i="5"/>
  <c r="R2960" i="5"/>
  <c r="R2986" i="5"/>
  <c r="R3480" i="5"/>
  <c r="R3003" i="5"/>
  <c r="R3005" i="5"/>
  <c r="R3011" i="5"/>
  <c r="R3018" i="5"/>
  <c r="R3066" i="5"/>
  <c r="R3102" i="5"/>
  <c r="R3117" i="5"/>
  <c r="R3867" i="5"/>
  <c r="I3133" i="5"/>
  <c r="J3133" i="5" s="1"/>
  <c r="R3135" i="5"/>
  <c r="R3141" i="5"/>
  <c r="R3143" i="5"/>
  <c r="I3146" i="5"/>
  <c r="J3146" i="5" s="1"/>
  <c r="R3171" i="5"/>
  <c r="I3207" i="5"/>
  <c r="J3207" i="5" s="1"/>
  <c r="R3210" i="5"/>
  <c r="R3221" i="5"/>
  <c r="R3230" i="5"/>
  <c r="I3231" i="5"/>
  <c r="J3231" i="5" s="1"/>
  <c r="R3234" i="5"/>
  <c r="R3246" i="5"/>
  <c r="I3246" i="5"/>
  <c r="J3246" i="5" s="1"/>
  <c r="R3248" i="5"/>
  <c r="I3248" i="5"/>
  <c r="J3248" i="5" s="1"/>
  <c r="R3261" i="5"/>
  <c r="I3261" i="5"/>
  <c r="J3261" i="5" s="1"/>
  <c r="R3263" i="5"/>
  <c r="I3263" i="5"/>
  <c r="J3263" i="5" s="1"/>
  <c r="R3265" i="5"/>
  <c r="I3265" i="5"/>
  <c r="J3265" i="5" s="1"/>
  <c r="R3283" i="5"/>
  <c r="I3283" i="5"/>
  <c r="J3283" i="5" s="1"/>
  <c r="R2900" i="5"/>
  <c r="R2924" i="5"/>
  <c r="R3636" i="5"/>
  <c r="R2940" i="5"/>
  <c r="R2967" i="5"/>
  <c r="R2996" i="5"/>
  <c r="R3008" i="5"/>
  <c r="R3050" i="5"/>
  <c r="R3483" i="5"/>
  <c r="R3063" i="5"/>
  <c r="I3066" i="5"/>
  <c r="J3066" i="5" s="1"/>
  <c r="R3083" i="5"/>
  <c r="I3087" i="5"/>
  <c r="J3087" i="5" s="1"/>
  <c r="R3099" i="5"/>
  <c r="I3102" i="5"/>
  <c r="J3102" i="5" s="1"/>
  <c r="R3114" i="5"/>
  <c r="I3117" i="5"/>
  <c r="J3117" i="5" s="1"/>
  <c r="I3130" i="5"/>
  <c r="J3130" i="5" s="1"/>
  <c r="L4734" i="5"/>
  <c r="R3140" i="5"/>
  <c r="I3143" i="5"/>
  <c r="J3143" i="5" s="1"/>
  <c r="I3157" i="5"/>
  <c r="J3157" i="5" s="1"/>
  <c r="R3162" i="5"/>
  <c r="I3165" i="5"/>
  <c r="J3165" i="5" s="1"/>
  <c r="I3171" i="5"/>
  <c r="J3171" i="5" s="1"/>
  <c r="I3188" i="5"/>
  <c r="J3188" i="5" s="1"/>
  <c r="R3190" i="5"/>
  <c r="R4602" i="5"/>
  <c r="I3193" i="5"/>
  <c r="J3193" i="5" s="1"/>
  <c r="R3209" i="5"/>
  <c r="I3210" i="5"/>
  <c r="J3210" i="5" s="1"/>
  <c r="I3221" i="5"/>
  <c r="J3221" i="5" s="1"/>
  <c r="R3224" i="5"/>
  <c r="I3225" i="5"/>
  <c r="J3225" i="5" s="1"/>
  <c r="I3229" i="5"/>
  <c r="J3229" i="5" s="1"/>
  <c r="I3230" i="5"/>
  <c r="J3230" i="5" s="1"/>
  <c r="R3233" i="5"/>
  <c r="I3234" i="5"/>
  <c r="J3234" i="5" s="1"/>
  <c r="R3236" i="5"/>
  <c r="R3277" i="5"/>
  <c r="I3277" i="5"/>
  <c r="J3277" i="5" s="1"/>
  <c r="R3279" i="5"/>
  <c r="I3279" i="5"/>
  <c r="J3279" i="5" s="1"/>
  <c r="R3260" i="5"/>
  <c r="R3264" i="5"/>
  <c r="R3273" i="5"/>
  <c r="R3291" i="5"/>
  <c r="R3303" i="5"/>
  <c r="I3304" i="5"/>
  <c r="J3304" i="5" s="1"/>
  <c r="I3322" i="5"/>
  <c r="J3322" i="5" s="1"/>
  <c r="R3335" i="5"/>
  <c r="R3348" i="5"/>
  <c r="I3349" i="5"/>
  <c r="J3349" i="5" s="1"/>
  <c r="I3358" i="5"/>
  <c r="J3358" i="5" s="1"/>
  <c r="I3367" i="5"/>
  <c r="J3367" i="5" s="1"/>
  <c r="I3388" i="5"/>
  <c r="J3388" i="5" s="1"/>
  <c r="R3401" i="5"/>
  <c r="R3405" i="5"/>
  <c r="I3406" i="5"/>
  <c r="J3406" i="5" s="1"/>
  <c r="I3409" i="5"/>
  <c r="J3409" i="5" s="1"/>
  <c r="R3416" i="5"/>
  <c r="R3422" i="5"/>
  <c r="I3423" i="5"/>
  <c r="J3423" i="5" s="1"/>
  <c r="R3428" i="5"/>
  <c r="R3429" i="5"/>
  <c r="I3430" i="5"/>
  <c r="J3430" i="5" s="1"/>
  <c r="R3439" i="5"/>
  <c r="I3445" i="5"/>
  <c r="J3445" i="5" s="1"/>
  <c r="R3453" i="5"/>
  <c r="R3459" i="5"/>
  <c r="R3470" i="5"/>
  <c r="I3471" i="5"/>
  <c r="J3471" i="5" s="1"/>
  <c r="R3474" i="5"/>
  <c r="R3489" i="5"/>
  <c r="I3489" i="5"/>
  <c r="J3489" i="5" s="1"/>
  <c r="R3528" i="5"/>
  <c r="I3528" i="5"/>
  <c r="J3528" i="5" s="1"/>
  <c r="R3539" i="5"/>
  <c r="R3916" i="5"/>
  <c r="I3539" i="5"/>
  <c r="J3539" i="5" s="1"/>
  <c r="R3644" i="5"/>
  <c r="I3644" i="5"/>
  <c r="J3644" i="5" s="1"/>
  <c r="R3695" i="5"/>
  <c r="I3695" i="5"/>
  <c r="J3695" i="5" s="1"/>
  <c r="R3703" i="5"/>
  <c r="I3703" i="5"/>
  <c r="J3703" i="5" s="1"/>
  <c r="R3725" i="5"/>
  <c r="I3725" i="5"/>
  <c r="J3725" i="5" s="1"/>
  <c r="R3741" i="5"/>
  <c r="R3302" i="5"/>
  <c r="R3320" i="5"/>
  <c r="R3324" i="5"/>
  <c r="R3333" i="5"/>
  <c r="R3347" i="5"/>
  <c r="R3351" i="5"/>
  <c r="R3360" i="5"/>
  <c r="R3369" i="5"/>
  <c r="R3378" i="5"/>
  <c r="R3386" i="5"/>
  <c r="R3404" i="5"/>
  <c r="R3411" i="5"/>
  <c r="R3442" i="5"/>
  <c r="R3443" i="5"/>
  <c r="R3452" i="5"/>
  <c r="R3468" i="5"/>
  <c r="I3470" i="5"/>
  <c r="J3470" i="5" s="1"/>
  <c r="R3473" i="5"/>
  <c r="I3474" i="5"/>
  <c r="J3474" i="5" s="1"/>
  <c r="R3477" i="5"/>
  <c r="R3484" i="5"/>
  <c r="I3484" i="5"/>
  <c r="J3484" i="5" s="1"/>
  <c r="I3503" i="5"/>
  <c r="J3503" i="5" s="1"/>
  <c r="R3565" i="5"/>
  <c r="R3534" i="5"/>
  <c r="I3534" i="5"/>
  <c r="J3534" i="5" s="1"/>
  <c r="R3547" i="5"/>
  <c r="I3547" i="5"/>
  <c r="J3547" i="5" s="1"/>
  <c r="R3560" i="5"/>
  <c r="I3560" i="5"/>
  <c r="J3560" i="5" s="1"/>
  <c r="R3895" i="5"/>
  <c r="I3570" i="5"/>
  <c r="J3570" i="5" s="1"/>
  <c r="R3576" i="5"/>
  <c r="I3576" i="5"/>
  <c r="J3576" i="5" s="1"/>
  <c r="R3585" i="5"/>
  <c r="I3585" i="5"/>
  <c r="J3585" i="5" s="1"/>
  <c r="R3601" i="5"/>
  <c r="I3601" i="5"/>
  <c r="J3601" i="5" s="1"/>
  <c r="R3844" i="5"/>
  <c r="R3609" i="5"/>
  <c r="I3609" i="5"/>
  <c r="J3609" i="5" s="1"/>
  <c r="R3624" i="5"/>
  <c r="I3624" i="5"/>
  <c r="J3624" i="5" s="1"/>
  <c r="R3635" i="5"/>
  <c r="I3635" i="5"/>
  <c r="J3635" i="5" s="1"/>
  <c r="R3647" i="5"/>
  <c r="I3647" i="5"/>
  <c r="J3647" i="5" s="1"/>
  <c r="R3721" i="5"/>
  <c r="I3721" i="5"/>
  <c r="J3721" i="5" s="1"/>
  <c r="R3245" i="5"/>
  <c r="R3249" i="5"/>
  <c r="R3266" i="5"/>
  <c r="R3270" i="5"/>
  <c r="R3278" i="5"/>
  <c r="R3282" i="5"/>
  <c r="R3294" i="5"/>
  <c r="I3295" i="5"/>
  <c r="J3295" i="5" s="1"/>
  <c r="I3301" i="5"/>
  <c r="J3301" i="5" s="1"/>
  <c r="I3302" i="5"/>
  <c r="J3302" i="5" s="1"/>
  <c r="R3305" i="5"/>
  <c r="R3311" i="5"/>
  <c r="I3312" i="5"/>
  <c r="J3312" i="5" s="1"/>
  <c r="I3320" i="5"/>
  <c r="J3320" i="5" s="1"/>
  <c r="R3323" i="5"/>
  <c r="I3324" i="5"/>
  <c r="J3324" i="5" s="1"/>
  <c r="R3327" i="5"/>
  <c r="I3333" i="5"/>
  <c r="J3333" i="5" s="1"/>
  <c r="I3334" i="5"/>
  <c r="J3334" i="5" s="1"/>
  <c r="I3346" i="5"/>
  <c r="J3346" i="5" s="1"/>
  <c r="I3347" i="5"/>
  <c r="J3347" i="5" s="1"/>
  <c r="R3350" i="5"/>
  <c r="I3351" i="5"/>
  <c r="J3351" i="5" s="1"/>
  <c r="R3359" i="5"/>
  <c r="I3360" i="5"/>
  <c r="J3360" i="5" s="1"/>
  <c r="R3368" i="5"/>
  <c r="I3369" i="5"/>
  <c r="J3369" i="5" s="1"/>
  <c r="R3377" i="5"/>
  <c r="I3378" i="5"/>
  <c r="J3378" i="5" s="1"/>
  <c r="I3386" i="5"/>
  <c r="J3386" i="5" s="1"/>
  <c r="R3389" i="5"/>
  <c r="R3398" i="5"/>
  <c r="R3399" i="5"/>
  <c r="I3400" i="5"/>
  <c r="J3400" i="5" s="1"/>
  <c r="I3404" i="5"/>
  <c r="J3404" i="5" s="1"/>
  <c r="R3410" i="5"/>
  <c r="I3411" i="5"/>
  <c r="J3411" i="5" s="1"/>
  <c r="R3414" i="5"/>
  <c r="I3415" i="5"/>
  <c r="J3415" i="5" s="1"/>
  <c r="R3419" i="5"/>
  <c r="I3421" i="5"/>
  <c r="J3421" i="5" s="1"/>
  <c r="R3431" i="5"/>
  <c r="I3432" i="5"/>
  <c r="J3432" i="5" s="1"/>
  <c r="I3442" i="5"/>
  <c r="J3442" i="5" s="1"/>
  <c r="I3443" i="5"/>
  <c r="J3443" i="5" s="1"/>
  <c r="R3446" i="5"/>
  <c r="I3452" i="5"/>
  <c r="J3452" i="5" s="1"/>
  <c r="R3462" i="5"/>
  <c r="I3463" i="5"/>
  <c r="J3463" i="5" s="1"/>
  <c r="I3468" i="5"/>
  <c r="J3468" i="5" s="1"/>
  <c r="I3469" i="5"/>
  <c r="J3469" i="5" s="1"/>
  <c r="I3473" i="5"/>
  <c r="J3473" i="5" s="1"/>
  <c r="R3476" i="5"/>
  <c r="I3477" i="5"/>
  <c r="J3477" i="5" s="1"/>
  <c r="R3485" i="5"/>
  <c r="I3485" i="5"/>
  <c r="J3485" i="5" s="1"/>
  <c r="R3504" i="5"/>
  <c r="I3504" i="5"/>
  <c r="J3504" i="5" s="1"/>
  <c r="R3523" i="5"/>
  <c r="I3523" i="5"/>
  <c r="J3523" i="5" s="1"/>
  <c r="R3535" i="5"/>
  <c r="I3535" i="5"/>
  <c r="J3535" i="5" s="1"/>
  <c r="R3571" i="5"/>
  <c r="R3955" i="5"/>
  <c r="I3571" i="5"/>
  <c r="J3571" i="5" s="1"/>
  <c r="R3597" i="5"/>
  <c r="I3597" i="5"/>
  <c r="J3597" i="5" s="1"/>
  <c r="R3502" i="5"/>
  <c r="R3640" i="5"/>
  <c r="I3640" i="5"/>
  <c r="J3640" i="5" s="1"/>
  <c r="R3660" i="5"/>
  <c r="I3660" i="5"/>
  <c r="J3660" i="5" s="1"/>
  <c r="R3682" i="5"/>
  <c r="I3682" i="5"/>
  <c r="J3682" i="5" s="1"/>
  <c r="R3687" i="5"/>
  <c r="I3687" i="5"/>
  <c r="J3687" i="5" s="1"/>
  <c r="R3712" i="5"/>
  <c r="I3712" i="5"/>
  <c r="J3712" i="5" s="1"/>
  <c r="R3716" i="5"/>
  <c r="I3716" i="5"/>
  <c r="J3716" i="5" s="1"/>
  <c r="R3730" i="5"/>
  <c r="I3730" i="5"/>
  <c r="J3730" i="5" s="1"/>
  <c r="R3281" i="5"/>
  <c r="R3293" i="5"/>
  <c r="R3314" i="5"/>
  <c r="R3326" i="5"/>
  <c r="R3336" i="5"/>
  <c r="R3353" i="5"/>
  <c r="R3357" i="5"/>
  <c r="R3362" i="5"/>
  <c r="R3366" i="5"/>
  <c r="R3380" i="5"/>
  <c r="R3383" i="5"/>
  <c r="R3384" i="5"/>
  <c r="R3402" i="5"/>
  <c r="R3408" i="5"/>
  <c r="R3413" i="5"/>
  <c r="R3449" i="5"/>
  <c r="R3450" i="5"/>
  <c r="R3461" i="5"/>
  <c r="R3497" i="5"/>
  <c r="I3497" i="5"/>
  <c r="J3497" i="5" s="1"/>
  <c r="R3505" i="5"/>
  <c r="I3505" i="5"/>
  <c r="J3505" i="5" s="1"/>
  <c r="R3509" i="5"/>
  <c r="I3509" i="5"/>
  <c r="J3509" i="5" s="1"/>
  <c r="R3519" i="5"/>
  <c r="I3519" i="5"/>
  <c r="J3519" i="5" s="1"/>
  <c r="R3527" i="5"/>
  <c r="I3527" i="5"/>
  <c r="J3527" i="5" s="1"/>
  <c r="R3556" i="5"/>
  <c r="I3556" i="5"/>
  <c r="J3556" i="5" s="1"/>
  <c r="R3572" i="5"/>
  <c r="I3572" i="5"/>
  <c r="J3572" i="5" s="1"/>
  <c r="R3589" i="5"/>
  <c r="I3589" i="5"/>
  <c r="J3589" i="5" s="1"/>
  <c r="R3615" i="5"/>
  <c r="I3615" i="5"/>
  <c r="J3615" i="5" s="1"/>
  <c r="R3628" i="5"/>
  <c r="I3628" i="5"/>
  <c r="J3628" i="5" s="1"/>
  <c r="R3691" i="5"/>
  <c r="I3691" i="5"/>
  <c r="J3691" i="5" s="1"/>
  <c r="R3706" i="5"/>
  <c r="I3706" i="5"/>
  <c r="J3706" i="5" s="1"/>
  <c r="R3736" i="5"/>
  <c r="I3736" i="5"/>
  <c r="J3736" i="5" s="1"/>
  <c r="R3740" i="5"/>
  <c r="I3740" i="5"/>
  <c r="J3740" i="5" s="1"/>
  <c r="R3491" i="5"/>
  <c r="I3495" i="5"/>
  <c r="J3495" i="5" s="1"/>
  <c r="R3521" i="5"/>
  <c r="R3530" i="5"/>
  <c r="R3537" i="5"/>
  <c r="R3544" i="5"/>
  <c r="R3545" i="5"/>
  <c r="I3546" i="5"/>
  <c r="J3546" i="5" s="1"/>
  <c r="R3549" i="5"/>
  <c r="R3558" i="5"/>
  <c r="R3587" i="5"/>
  <c r="R3594" i="5"/>
  <c r="R3595" i="5"/>
  <c r="R3599" i="5"/>
  <c r="I3600" i="5"/>
  <c r="J3600" i="5" s="1"/>
  <c r="R3617" i="5"/>
  <c r="R3622" i="5"/>
  <c r="R3626" i="5"/>
  <c r="I3631" i="5"/>
  <c r="J3631" i="5" s="1"/>
  <c r="R3633" i="5"/>
  <c r="I3634" i="5"/>
  <c r="J3634" i="5" s="1"/>
  <c r="R3638" i="5"/>
  <c r="R3654" i="5"/>
  <c r="R3657" i="5"/>
  <c r="R3662" i="5"/>
  <c r="R3666" i="5"/>
  <c r="R3671" i="5"/>
  <c r="R3677" i="5"/>
  <c r="R3680" i="5"/>
  <c r="R3685" i="5"/>
  <c r="R3689" i="5"/>
  <c r="R3693" i="5"/>
  <c r="R3698" i="5"/>
  <c r="R3714" i="5"/>
  <c r="R3728" i="5"/>
  <c r="R3734" i="5"/>
  <c r="R3743" i="5"/>
  <c r="R3747" i="5"/>
  <c r="R3755" i="5"/>
  <c r="R3770" i="5"/>
  <c r="I3770" i="5"/>
  <c r="J3770" i="5" s="1"/>
  <c r="R3773" i="5"/>
  <c r="R3824" i="5"/>
  <c r="I3824" i="5"/>
  <c r="J3824" i="5" s="1"/>
  <c r="R3834" i="5"/>
  <c r="I3834" i="5"/>
  <c r="J3834" i="5" s="1"/>
  <c r="I3487" i="5"/>
  <c r="J3487" i="5" s="1"/>
  <c r="I3491" i="5"/>
  <c r="J3491" i="5" s="1"/>
  <c r="R3498" i="5"/>
  <c r="I3499" i="5"/>
  <c r="J3499" i="5" s="1"/>
  <c r="R3506" i="5"/>
  <c r="R3515" i="5"/>
  <c r="I3530" i="5"/>
  <c r="J3530" i="5" s="1"/>
  <c r="R3536" i="5"/>
  <c r="I3537" i="5"/>
  <c r="J3537" i="5" s="1"/>
  <c r="R3540" i="5"/>
  <c r="I3544" i="5"/>
  <c r="J3544" i="5" s="1"/>
  <c r="I3545" i="5"/>
  <c r="J3545" i="5" s="1"/>
  <c r="R3548" i="5"/>
  <c r="I3549" i="5"/>
  <c r="J3549" i="5" s="1"/>
  <c r="R3557" i="5"/>
  <c r="I3558" i="5"/>
  <c r="J3558" i="5" s="1"/>
  <c r="R3573" i="5"/>
  <c r="I3574" i="5"/>
  <c r="J3574" i="5" s="1"/>
  <c r="R3581" i="5"/>
  <c r="R3582" i="5"/>
  <c r="I3583" i="5"/>
  <c r="J3583" i="5" s="1"/>
  <c r="I3587" i="5"/>
  <c r="J3587" i="5" s="1"/>
  <c r="R3590" i="5"/>
  <c r="I3591" i="5"/>
  <c r="J3591" i="5" s="1"/>
  <c r="I3594" i="5"/>
  <c r="J3594" i="5" s="1"/>
  <c r="I3595" i="5"/>
  <c r="J3595" i="5" s="1"/>
  <c r="I3599" i="5"/>
  <c r="J3599" i="5" s="1"/>
  <c r="R3602" i="5"/>
  <c r="I3607" i="5"/>
  <c r="J3607" i="5" s="1"/>
  <c r="R3611" i="5"/>
  <c r="R3612" i="5"/>
  <c r="I3613" i="5"/>
  <c r="J3613" i="5" s="1"/>
  <c r="I3617" i="5"/>
  <c r="J3617" i="5" s="1"/>
  <c r="R3620" i="5"/>
  <c r="R3621" i="5"/>
  <c r="I3622" i="5"/>
  <c r="J3622" i="5" s="1"/>
  <c r="I3626" i="5"/>
  <c r="J3626" i="5" s="1"/>
  <c r="R3629" i="5"/>
  <c r="I3630" i="5"/>
  <c r="J3630" i="5" s="1"/>
  <c r="I3633" i="5"/>
  <c r="J3633" i="5" s="1"/>
  <c r="I3638" i="5"/>
  <c r="J3638" i="5" s="1"/>
  <c r="I3642" i="5"/>
  <c r="J3642" i="5" s="1"/>
  <c r="R3648" i="5"/>
  <c r="R3652" i="5"/>
  <c r="R3653" i="5"/>
  <c r="I3654" i="5"/>
  <c r="J3654" i="5" s="1"/>
  <c r="R3656" i="5"/>
  <c r="I3657" i="5"/>
  <c r="J3657" i="5" s="1"/>
  <c r="I3662" i="5"/>
  <c r="J3662" i="5" s="1"/>
  <c r="R3665" i="5"/>
  <c r="I3666" i="5"/>
  <c r="J3666" i="5" s="1"/>
  <c r="R3669" i="5"/>
  <c r="R3670" i="5"/>
  <c r="I3671" i="5"/>
  <c r="J3671" i="5" s="1"/>
  <c r="I3677" i="5"/>
  <c r="J3677" i="5" s="1"/>
  <c r="I3680" i="5"/>
  <c r="J3680" i="5" s="1"/>
  <c r="I3685" i="5"/>
  <c r="J3685" i="5" s="1"/>
  <c r="I3689" i="5"/>
  <c r="J3689" i="5" s="1"/>
  <c r="I3693" i="5"/>
  <c r="J3693" i="5" s="1"/>
  <c r="I3698" i="5"/>
  <c r="J3698" i="5" s="1"/>
  <c r="R3707" i="5"/>
  <c r="I3714" i="5"/>
  <c r="J3714" i="5" s="1"/>
  <c r="R3717" i="5"/>
  <c r="R3726" i="5"/>
  <c r="I3728" i="5"/>
  <c r="J3728" i="5" s="1"/>
  <c r="R3732" i="5"/>
  <c r="I3734" i="5"/>
  <c r="J3734" i="5" s="1"/>
  <c r="R3737" i="5"/>
  <c r="I3738" i="5"/>
  <c r="J3738" i="5" s="1"/>
  <c r="I3743" i="5"/>
  <c r="J3743" i="5" s="1"/>
  <c r="R3746" i="5"/>
  <c r="I3747" i="5"/>
  <c r="J3747" i="5" s="1"/>
  <c r="R3750" i="5"/>
  <c r="I3751" i="5"/>
  <c r="J3751" i="5" s="1"/>
  <c r="I3755" i="5"/>
  <c r="J3755" i="5" s="1"/>
  <c r="I3759" i="5"/>
  <c r="J3759" i="5" s="1"/>
  <c r="I3773" i="5"/>
  <c r="J3773" i="5" s="1"/>
  <c r="R3775" i="5"/>
  <c r="I3775" i="5"/>
  <c r="J3775" i="5" s="1"/>
  <c r="R3777" i="5"/>
  <c r="I3777" i="5"/>
  <c r="J3777" i="5" s="1"/>
  <c r="R3802" i="5"/>
  <c r="I3802" i="5"/>
  <c r="J3802" i="5" s="1"/>
  <c r="R3804" i="5"/>
  <c r="I3804" i="5"/>
  <c r="J3804" i="5" s="1"/>
  <c r="R3806" i="5"/>
  <c r="I3806" i="5"/>
  <c r="J3806" i="5" s="1"/>
  <c r="R3958" i="5"/>
  <c r="R3808" i="5"/>
  <c r="I3808" i="5"/>
  <c r="J3808" i="5" s="1"/>
  <c r="R3856" i="5"/>
  <c r="I3856" i="5"/>
  <c r="J3856" i="5" s="1"/>
  <c r="R3865" i="5"/>
  <c r="I3865" i="5"/>
  <c r="J3865" i="5" s="1"/>
  <c r="R3870" i="5"/>
  <c r="I3870" i="5"/>
  <c r="J3870" i="5" s="1"/>
  <c r="R3761" i="5"/>
  <c r="R3779" i="5"/>
  <c r="I3779" i="5"/>
  <c r="J3779" i="5" s="1"/>
  <c r="R3781" i="5"/>
  <c r="I3781" i="5"/>
  <c r="J3781" i="5" s="1"/>
  <c r="R3810" i="5"/>
  <c r="I3810" i="5"/>
  <c r="J3810" i="5" s="1"/>
  <c r="R3843" i="5"/>
  <c r="I3843" i="5"/>
  <c r="J3843" i="5" s="1"/>
  <c r="R3848" i="5"/>
  <c r="I3848" i="5"/>
  <c r="J3848" i="5" s="1"/>
  <c r="R3876" i="5"/>
  <c r="I3876" i="5"/>
  <c r="J3876" i="5" s="1"/>
  <c r="R3488" i="5"/>
  <c r="R3500" i="5"/>
  <c r="R3518" i="5"/>
  <c r="R3522" i="5"/>
  <c r="R3538" i="5"/>
  <c r="R3554" i="5"/>
  <c r="R3555" i="5"/>
  <c r="R3559" i="5"/>
  <c r="R3575" i="5"/>
  <c r="R3584" i="5"/>
  <c r="R3588" i="5"/>
  <c r="R3596" i="5"/>
  <c r="R3608" i="5"/>
  <c r="R3618" i="5"/>
  <c r="R3663" i="5"/>
  <c r="R3672" i="5"/>
  <c r="R3681" i="5"/>
  <c r="R3686" i="5"/>
  <c r="R3690" i="5"/>
  <c r="R3699" i="5"/>
  <c r="R3701" i="5"/>
  <c r="R3702" i="5"/>
  <c r="R3710" i="5"/>
  <c r="R3711" i="5"/>
  <c r="R3715" i="5"/>
  <c r="R3719" i="5"/>
  <c r="R3720" i="5"/>
  <c r="R3729" i="5"/>
  <c r="I3741" i="5"/>
  <c r="J3741" i="5" s="1"/>
  <c r="I3745" i="5"/>
  <c r="J3745" i="5" s="1"/>
  <c r="R3752" i="5"/>
  <c r="I3757" i="5"/>
  <c r="J3757" i="5" s="1"/>
  <c r="I3761" i="5"/>
  <c r="J3761" i="5" s="1"/>
  <c r="R3764" i="5"/>
  <c r="I3765" i="5"/>
  <c r="J3765" i="5" s="1"/>
  <c r="R3785" i="5"/>
  <c r="I3785" i="5"/>
  <c r="J3785" i="5" s="1"/>
  <c r="R3787" i="5"/>
  <c r="I3787" i="5"/>
  <c r="J3787" i="5" s="1"/>
  <c r="R3812" i="5"/>
  <c r="I3812" i="5"/>
  <c r="J3812" i="5" s="1"/>
  <c r="R3814" i="5"/>
  <c r="I3814" i="5"/>
  <c r="J3814" i="5" s="1"/>
  <c r="R3816" i="5"/>
  <c r="I3816" i="5"/>
  <c r="J3816" i="5" s="1"/>
  <c r="R3884" i="5"/>
  <c r="R3902" i="5"/>
  <c r="R3948" i="5"/>
  <c r="R3968" i="5"/>
  <c r="R3986" i="5"/>
  <c r="R3994" i="5"/>
  <c r="R4004" i="5"/>
  <c r="R4007" i="5"/>
  <c r="R4016" i="5"/>
  <c r="R4020" i="5"/>
  <c r="R4022" i="5"/>
  <c r="R4024" i="5"/>
  <c r="R4025" i="5"/>
  <c r="R4029" i="5"/>
  <c r="R4043" i="5"/>
  <c r="R4066" i="5"/>
  <c r="R4073" i="5"/>
  <c r="R4100" i="5"/>
  <c r="R4103" i="5"/>
  <c r="R4104" i="5"/>
  <c r="R4106" i="5"/>
  <c r="R4107" i="5"/>
  <c r="R4108" i="5"/>
  <c r="R4115" i="5"/>
  <c r="R4118" i="5"/>
  <c r="R4119" i="5"/>
  <c r="R4120" i="5"/>
  <c r="R4124" i="5"/>
  <c r="I4125" i="5"/>
  <c r="J4125" i="5" s="1"/>
  <c r="R4136" i="5"/>
  <c r="R4145" i="5"/>
  <c r="I4145" i="5"/>
  <c r="J4145" i="5" s="1"/>
  <c r="R4149" i="5"/>
  <c r="I4149" i="5"/>
  <c r="J4149" i="5" s="1"/>
  <c r="R4158" i="5"/>
  <c r="I4158" i="5"/>
  <c r="J4158" i="5" s="1"/>
  <c r="R4161" i="5"/>
  <c r="R4179" i="5"/>
  <c r="R4181" i="5"/>
  <c r="R4183" i="5"/>
  <c r="R4184" i="5"/>
  <c r="I4188" i="5"/>
  <c r="J4188" i="5" s="1"/>
  <c r="R4226" i="5"/>
  <c r="I4226" i="5"/>
  <c r="J4226" i="5" s="1"/>
  <c r="R4240" i="5"/>
  <c r="I4240" i="5"/>
  <c r="J4240" i="5" s="1"/>
  <c r="R4284" i="5"/>
  <c r="I4284" i="5"/>
  <c r="J4284" i="5" s="1"/>
  <c r="R3776" i="5"/>
  <c r="R3788" i="5"/>
  <c r="R3803" i="5"/>
  <c r="R3807" i="5"/>
  <c r="R3811" i="5"/>
  <c r="R3815" i="5"/>
  <c r="R3820" i="5"/>
  <c r="R3847" i="5"/>
  <c r="R3852" i="5"/>
  <c r="I3884" i="5"/>
  <c r="J3884" i="5" s="1"/>
  <c r="R3888" i="5"/>
  <c r="I3902" i="5"/>
  <c r="J3902" i="5" s="1"/>
  <c r="R3906" i="5"/>
  <c r="R3907" i="5"/>
  <c r="R3915" i="5"/>
  <c r="I3927" i="5"/>
  <c r="J3927" i="5" s="1"/>
  <c r="I3936" i="5"/>
  <c r="J3936" i="5" s="1"/>
  <c r="I3948" i="5"/>
  <c r="J3948" i="5" s="1"/>
  <c r="R3957" i="5"/>
  <c r="R3962" i="5"/>
  <c r="I3963" i="5"/>
  <c r="J3963" i="5" s="1"/>
  <c r="I3968" i="5"/>
  <c r="J3968" i="5" s="1"/>
  <c r="R3970" i="5"/>
  <c r="R4417" i="5"/>
  <c r="I3971" i="5"/>
  <c r="J3971" i="5" s="1"/>
  <c r="R3973" i="5"/>
  <c r="I3986" i="5"/>
  <c r="J3986" i="5" s="1"/>
  <c r="I4004" i="5"/>
  <c r="J4004" i="5" s="1"/>
  <c r="I4007" i="5"/>
  <c r="J4007" i="5" s="1"/>
  <c r="R4013" i="5"/>
  <c r="I4016" i="5"/>
  <c r="J4016" i="5" s="1"/>
  <c r="I4017" i="5"/>
  <c r="J4017" i="5" s="1"/>
  <c r="I4018" i="5"/>
  <c r="J4018" i="5" s="1"/>
  <c r="I4020" i="5"/>
  <c r="J4020" i="5" s="1"/>
  <c r="I4021" i="5"/>
  <c r="J4021" i="5" s="1"/>
  <c r="I4022" i="5"/>
  <c r="J4022" i="5" s="1"/>
  <c r="I4024" i="5"/>
  <c r="J4024" i="5" s="1"/>
  <c r="I4025" i="5"/>
  <c r="J4025" i="5" s="1"/>
  <c r="R4028" i="5"/>
  <c r="I4029" i="5"/>
  <c r="J4029" i="5" s="1"/>
  <c r="R4037" i="5"/>
  <c r="R4038" i="5"/>
  <c r="I4041" i="5"/>
  <c r="J4041" i="5" s="1"/>
  <c r="I4042" i="5"/>
  <c r="J4042" i="5" s="1"/>
  <c r="I4043" i="5"/>
  <c r="J4043" i="5" s="1"/>
  <c r="I4060" i="5"/>
  <c r="J4060" i="5" s="1"/>
  <c r="R4064" i="5"/>
  <c r="R4065" i="5"/>
  <c r="I4066" i="5"/>
  <c r="J4066" i="5" s="1"/>
  <c r="R4070" i="5"/>
  <c r="I4072" i="5"/>
  <c r="J4072" i="5" s="1"/>
  <c r="I4073" i="5"/>
  <c r="J4073" i="5" s="1"/>
  <c r="I4074" i="5"/>
  <c r="J4074" i="5" s="1"/>
  <c r="R4093" i="5"/>
  <c r="R4094" i="5"/>
  <c r="R4095" i="5"/>
  <c r="I4096" i="5"/>
  <c r="J4096" i="5" s="1"/>
  <c r="I4100" i="5"/>
  <c r="J4100" i="5" s="1"/>
  <c r="I4102" i="5"/>
  <c r="J4102" i="5" s="1"/>
  <c r="I4103" i="5"/>
  <c r="J4103" i="5" s="1"/>
  <c r="I4104" i="5"/>
  <c r="J4104" i="5" s="1"/>
  <c r="I4106" i="5"/>
  <c r="J4106" i="5" s="1"/>
  <c r="I4107" i="5"/>
  <c r="J4107" i="5" s="1"/>
  <c r="I4108" i="5"/>
  <c r="J4108" i="5" s="1"/>
  <c r="I4114" i="5"/>
  <c r="J4114" i="5" s="1"/>
  <c r="I4115" i="5"/>
  <c r="J4115" i="5" s="1"/>
  <c r="I4116" i="5"/>
  <c r="J4116" i="5" s="1"/>
  <c r="I4118" i="5"/>
  <c r="J4118" i="5" s="1"/>
  <c r="I4119" i="5"/>
  <c r="J4119" i="5" s="1"/>
  <c r="I4120" i="5"/>
  <c r="J4120" i="5" s="1"/>
  <c r="I4124" i="5"/>
  <c r="J4124" i="5" s="1"/>
  <c r="R4135" i="5"/>
  <c r="I4136" i="5"/>
  <c r="J4136" i="5" s="1"/>
  <c r="R4140" i="5"/>
  <c r="I4140" i="5"/>
  <c r="J4140" i="5" s="1"/>
  <c r="R4157" i="5"/>
  <c r="I4157" i="5"/>
  <c r="J4157" i="5" s="1"/>
  <c r="R4160" i="5"/>
  <c r="I4161" i="5"/>
  <c r="J4161" i="5" s="1"/>
  <c r="I4179" i="5"/>
  <c r="J4179" i="5" s="1"/>
  <c r="I4180" i="5"/>
  <c r="J4180" i="5" s="1"/>
  <c r="I4181" i="5"/>
  <c r="J4181" i="5" s="1"/>
  <c r="R4187" i="5"/>
  <c r="I4187" i="5"/>
  <c r="J4187" i="5" s="1"/>
  <c r="R4231" i="5"/>
  <c r="I4231" i="5"/>
  <c r="J4231" i="5" s="1"/>
  <c r="R4263" i="5"/>
  <c r="I4263" i="5"/>
  <c r="J4263" i="5" s="1"/>
  <c r="R4293" i="5"/>
  <c r="I4293" i="5"/>
  <c r="J4293" i="5" s="1"/>
  <c r="R4297" i="5"/>
  <c r="I4297" i="5"/>
  <c r="J4297" i="5" s="1"/>
  <c r="R4317" i="5"/>
  <c r="I4317" i="5"/>
  <c r="J4317" i="5" s="1"/>
  <c r="R3893" i="5"/>
  <c r="R3935" i="5"/>
  <c r="R4225" i="5"/>
  <c r="R3961" i="5"/>
  <c r="R3980" i="5"/>
  <c r="R3996" i="5"/>
  <c r="R4010" i="5"/>
  <c r="R4033" i="5"/>
  <c r="R4034" i="5"/>
  <c r="R4035" i="5"/>
  <c r="R4056" i="5"/>
  <c r="R4058" i="5"/>
  <c r="R4062" i="5"/>
  <c r="R4085" i="5"/>
  <c r="R4086" i="5"/>
  <c r="R4087" i="5"/>
  <c r="R4098" i="5"/>
  <c r="R4134" i="5"/>
  <c r="R4139" i="5"/>
  <c r="I4139" i="5"/>
  <c r="J4139" i="5" s="1"/>
  <c r="R4147" i="5"/>
  <c r="I4147" i="5"/>
  <c r="J4147" i="5" s="1"/>
  <c r="R4151" i="5"/>
  <c r="I4151" i="5"/>
  <c r="J4151" i="5" s="1"/>
  <c r="R4163" i="5"/>
  <c r="I4163" i="5"/>
  <c r="J4163" i="5" s="1"/>
  <c r="R4190" i="5"/>
  <c r="R4211" i="5"/>
  <c r="R4212" i="5"/>
  <c r="R4227" i="5"/>
  <c r="I4227" i="5"/>
  <c r="J4227" i="5" s="1"/>
  <c r="R4236" i="5"/>
  <c r="I4236" i="5"/>
  <c r="J4236" i="5" s="1"/>
  <c r="R4252" i="5"/>
  <c r="I4252" i="5"/>
  <c r="J4252" i="5" s="1"/>
  <c r="R3768" i="5"/>
  <c r="R3774" i="5"/>
  <c r="R3786" i="5"/>
  <c r="R3801" i="5"/>
  <c r="R3809" i="5"/>
  <c r="R3813" i="5"/>
  <c r="R3830" i="5"/>
  <c r="R3839" i="5"/>
  <c r="R3869" i="5"/>
  <c r="I3893" i="5"/>
  <c r="J3893" i="5" s="1"/>
  <c r="R3897" i="5"/>
  <c r="I3910" i="5"/>
  <c r="J3910" i="5" s="1"/>
  <c r="I3919" i="5"/>
  <c r="J3919" i="5" s="1"/>
  <c r="R3923" i="5"/>
  <c r="I3935" i="5"/>
  <c r="J3935" i="5" s="1"/>
  <c r="R3939" i="5"/>
  <c r="I3940" i="5"/>
  <c r="J3940" i="5" s="1"/>
  <c r="R3944" i="5"/>
  <c r="R3953" i="5"/>
  <c r="I3961" i="5"/>
  <c r="J3961" i="5" s="1"/>
  <c r="I3969" i="5"/>
  <c r="J3969" i="5" s="1"/>
  <c r="I3980" i="5"/>
  <c r="J3980" i="5" s="1"/>
  <c r="R3987" i="5"/>
  <c r="I3996" i="5"/>
  <c r="J3996" i="5" s="1"/>
  <c r="R4000" i="5"/>
  <c r="I4005" i="5"/>
  <c r="J4005" i="5" s="1"/>
  <c r="R4008" i="5"/>
  <c r="I4009" i="5"/>
  <c r="J4009" i="5" s="1"/>
  <c r="I4010" i="5"/>
  <c r="J4010" i="5" s="1"/>
  <c r="R4026" i="5"/>
  <c r="I4027" i="5"/>
  <c r="J4027" i="5" s="1"/>
  <c r="R4030" i="5"/>
  <c r="R4031" i="5"/>
  <c r="I4033" i="5"/>
  <c r="J4033" i="5" s="1"/>
  <c r="I4034" i="5"/>
  <c r="J4034" i="5" s="1"/>
  <c r="I4035" i="5"/>
  <c r="J4035" i="5" s="1"/>
  <c r="R4048" i="5"/>
  <c r="R4049" i="5"/>
  <c r="I4056" i="5"/>
  <c r="J4056" i="5" s="1"/>
  <c r="I4057" i="5"/>
  <c r="J4057" i="5" s="1"/>
  <c r="I4058" i="5"/>
  <c r="J4058" i="5" s="1"/>
  <c r="R4061" i="5"/>
  <c r="I4062" i="5"/>
  <c r="J4062" i="5" s="1"/>
  <c r="R4067" i="5"/>
  <c r="I4068" i="5"/>
  <c r="J4068" i="5" s="1"/>
  <c r="R4082" i="5"/>
  <c r="R4083" i="5"/>
  <c r="I4085" i="5"/>
  <c r="J4085" i="5" s="1"/>
  <c r="I4086" i="5"/>
  <c r="J4086" i="5" s="1"/>
  <c r="I4087" i="5"/>
  <c r="J4087" i="5" s="1"/>
  <c r="R4097" i="5"/>
  <c r="R4121" i="5"/>
  <c r="R4131" i="5"/>
  <c r="R4132" i="5"/>
  <c r="R4133" i="5"/>
  <c r="R4138" i="5"/>
  <c r="I4138" i="5"/>
  <c r="J4138" i="5" s="1"/>
  <c r="R4146" i="5"/>
  <c r="I4146" i="5"/>
  <c r="J4146" i="5" s="1"/>
  <c r="R4150" i="5"/>
  <c r="I4150" i="5"/>
  <c r="J4150" i="5" s="1"/>
  <c r="R4159" i="5"/>
  <c r="I4159" i="5"/>
  <c r="J4159" i="5" s="1"/>
  <c r="R4185" i="5"/>
  <c r="I4189" i="5"/>
  <c r="J4189" i="5" s="1"/>
  <c r="I4211" i="5"/>
  <c r="J4211" i="5" s="1"/>
  <c r="I4212" i="5"/>
  <c r="J4212" i="5" s="1"/>
  <c r="I4213" i="5"/>
  <c r="J4213" i="5" s="1"/>
  <c r="R4218" i="5"/>
  <c r="I4218" i="5"/>
  <c r="J4218" i="5" s="1"/>
  <c r="R4262" i="5"/>
  <c r="I4262" i="5"/>
  <c r="J4262" i="5" s="1"/>
  <c r="R4264" i="5"/>
  <c r="I4264" i="5"/>
  <c r="J4264" i="5" s="1"/>
  <c r="R4292" i="5"/>
  <c r="I4292" i="5"/>
  <c r="J4292" i="5" s="1"/>
  <c r="R4294" i="5"/>
  <c r="I4294" i="5"/>
  <c r="J4294" i="5" s="1"/>
  <c r="R4296" i="5"/>
  <c r="I4296" i="5"/>
  <c r="J4296" i="5" s="1"/>
  <c r="R4298" i="5"/>
  <c r="I4298" i="5"/>
  <c r="J4298" i="5" s="1"/>
  <c r="R4324" i="5"/>
  <c r="R4316" i="5"/>
  <c r="I4316" i="5"/>
  <c r="J4316" i="5" s="1"/>
  <c r="R4318" i="5"/>
  <c r="I4318" i="5"/>
  <c r="J4318" i="5" s="1"/>
  <c r="R4196" i="5"/>
  <c r="R4201" i="5"/>
  <c r="R4202" i="5"/>
  <c r="R4215" i="5"/>
  <c r="R4216" i="5"/>
  <c r="R4220" i="5"/>
  <c r="R4229" i="5"/>
  <c r="R4238" i="5"/>
  <c r="R4459" i="5"/>
  <c r="R4249" i="5"/>
  <c r="R4250" i="5"/>
  <c r="R4254" i="5"/>
  <c r="R4255" i="5"/>
  <c r="R4280" i="5"/>
  <c r="R4281" i="5"/>
  <c r="R4304" i="5"/>
  <c r="R4334" i="5"/>
  <c r="I4334" i="5"/>
  <c r="J4334" i="5" s="1"/>
  <c r="R4350" i="5"/>
  <c r="I4350" i="5"/>
  <c r="J4350" i="5" s="1"/>
  <c r="R4353" i="5"/>
  <c r="I4353" i="5"/>
  <c r="J4353" i="5" s="1"/>
  <c r="R4361" i="5"/>
  <c r="I4361" i="5"/>
  <c r="J4361" i="5" s="1"/>
  <c r="R4232" i="5"/>
  <c r="R4233" i="5"/>
  <c r="R4241" i="5"/>
  <c r="R4253" i="5"/>
  <c r="R4277" i="5"/>
  <c r="R4278" i="5"/>
  <c r="R4301" i="5"/>
  <c r="R4302" i="5"/>
  <c r="R4522" i="5"/>
  <c r="R4303" i="5"/>
  <c r="I4304" i="5"/>
  <c r="J4304" i="5" s="1"/>
  <c r="R4330" i="5"/>
  <c r="R4331" i="5"/>
  <c r="R4344" i="5"/>
  <c r="I4344" i="5"/>
  <c r="J4344" i="5" s="1"/>
  <c r="R4349" i="5"/>
  <c r="I4349" i="5"/>
  <c r="J4349" i="5" s="1"/>
  <c r="R4374" i="5"/>
  <c r="I4374" i="5"/>
  <c r="J4374" i="5" s="1"/>
  <c r="R4336" i="5"/>
  <c r="I4336" i="5"/>
  <c r="J4336" i="5" s="1"/>
  <c r="R4343" i="5"/>
  <c r="I4343" i="5"/>
  <c r="J4343" i="5" s="1"/>
  <c r="R4363" i="5"/>
  <c r="R4426" i="5"/>
  <c r="I4363" i="5"/>
  <c r="J4363" i="5" s="1"/>
  <c r="R4171" i="5"/>
  <c r="R4172" i="5"/>
  <c r="R4217" i="5"/>
  <c r="R4235" i="5"/>
  <c r="R4239" i="5"/>
  <c r="R4258" i="5"/>
  <c r="R4259" i="5"/>
  <c r="R4283" i="5"/>
  <c r="R4309" i="5"/>
  <c r="R4310" i="5"/>
  <c r="R4311" i="5"/>
  <c r="R4335" i="5"/>
  <c r="I4335" i="5"/>
  <c r="J4335" i="5" s="1"/>
  <c r="R4338" i="5"/>
  <c r="R4342" i="5"/>
  <c r="I4342" i="5"/>
  <c r="J4342" i="5" s="1"/>
  <c r="R4351" i="5"/>
  <c r="I4351" i="5"/>
  <c r="J4351" i="5" s="1"/>
  <c r="R4362" i="5"/>
  <c r="I4362" i="5"/>
  <c r="J4362" i="5" s="1"/>
  <c r="R4332" i="5"/>
  <c r="R4373" i="5"/>
  <c r="R4387" i="5"/>
  <c r="R4388" i="5"/>
  <c r="R4392" i="5"/>
  <c r="I4396" i="5"/>
  <c r="J4396" i="5" s="1"/>
  <c r="I4399" i="5"/>
  <c r="J4399" i="5" s="1"/>
  <c r="R4405" i="5"/>
  <c r="R4411" i="5"/>
  <c r="R4412" i="5"/>
  <c r="I4413" i="5"/>
  <c r="J4413" i="5" s="1"/>
  <c r="R4419" i="5"/>
  <c r="I4420" i="5"/>
  <c r="J4420" i="5" s="1"/>
  <c r="R4430" i="5"/>
  <c r="R4436" i="5"/>
  <c r="I4437" i="5"/>
  <c r="J4437" i="5" s="1"/>
  <c r="R4445" i="5"/>
  <c r="I4446" i="5"/>
  <c r="J4446" i="5" s="1"/>
  <c r="R4451" i="5"/>
  <c r="R4455" i="5"/>
  <c r="R4460" i="5"/>
  <c r="R4480" i="5"/>
  <c r="R4495" i="5"/>
  <c r="I4495" i="5"/>
  <c r="J4495" i="5" s="1"/>
  <c r="R4502" i="5"/>
  <c r="I4502" i="5"/>
  <c r="J4502" i="5" s="1"/>
  <c r="R4372" i="5"/>
  <c r="R4380" i="5"/>
  <c r="R4382" i="5"/>
  <c r="R4391" i="5"/>
  <c r="R4403" i="5"/>
  <c r="R4415" i="5"/>
  <c r="R4422" i="5"/>
  <c r="I4430" i="5"/>
  <c r="J4430" i="5" s="1"/>
  <c r="I4436" i="5"/>
  <c r="J4436" i="5" s="1"/>
  <c r="R4439" i="5"/>
  <c r="R4444" i="5"/>
  <c r="I4445" i="5"/>
  <c r="J4445" i="5" s="1"/>
  <c r="I4451" i="5"/>
  <c r="J4451" i="5" s="1"/>
  <c r="R4454" i="5"/>
  <c r="I4455" i="5"/>
  <c r="J4455" i="5" s="1"/>
  <c r="I4460" i="5"/>
  <c r="J4460" i="5" s="1"/>
  <c r="R4469" i="5"/>
  <c r="I4469" i="5"/>
  <c r="J4469" i="5" s="1"/>
  <c r="I4477" i="5"/>
  <c r="J4477" i="5" s="1"/>
  <c r="I4480" i="5"/>
  <c r="J4480" i="5" s="1"/>
  <c r="R4483" i="5"/>
  <c r="I4483" i="5"/>
  <c r="J4483" i="5" s="1"/>
  <c r="I4492" i="5"/>
  <c r="J4492" i="5" s="1"/>
  <c r="R4507" i="5"/>
  <c r="I4507" i="5"/>
  <c r="J4507" i="5" s="1"/>
  <c r="R4515" i="5"/>
  <c r="I4515" i="5"/>
  <c r="J4515" i="5" s="1"/>
  <c r="R4340" i="5"/>
  <c r="R4352" i="5"/>
  <c r="R4370" i="5"/>
  <c r="R4371" i="5"/>
  <c r="I4372" i="5"/>
  <c r="J4372" i="5" s="1"/>
  <c r="R4376" i="5"/>
  <c r="R4377" i="5"/>
  <c r="I4380" i="5"/>
  <c r="J4380" i="5" s="1"/>
  <c r="I4381" i="5"/>
  <c r="J4381" i="5" s="1"/>
  <c r="I4382" i="5"/>
  <c r="J4382" i="5" s="1"/>
  <c r="R4390" i="5"/>
  <c r="I4391" i="5"/>
  <c r="J4391" i="5" s="1"/>
  <c r="I4403" i="5"/>
  <c r="J4403" i="5" s="1"/>
  <c r="I4404" i="5"/>
  <c r="J4404" i="5" s="1"/>
  <c r="R4407" i="5"/>
  <c r="R4414" i="5"/>
  <c r="I4415" i="5"/>
  <c r="J4415" i="5" s="1"/>
  <c r="R4421" i="5"/>
  <c r="I4422" i="5"/>
  <c r="J4422" i="5" s="1"/>
  <c r="R4427" i="5"/>
  <c r="R4428" i="5"/>
  <c r="I4429" i="5"/>
  <c r="J4429" i="5" s="1"/>
  <c r="I4435" i="5"/>
  <c r="J4435" i="5" s="1"/>
  <c r="R4438" i="5"/>
  <c r="I4439" i="5"/>
  <c r="J4439" i="5" s="1"/>
  <c r="R4443" i="5"/>
  <c r="R4447" i="5"/>
  <c r="R4453" i="5"/>
  <c r="R4479" i="5"/>
  <c r="I4479" i="5"/>
  <c r="J4479" i="5" s="1"/>
  <c r="R4489" i="5"/>
  <c r="I4489" i="5"/>
  <c r="J4489" i="5" s="1"/>
  <c r="R4503" i="5"/>
  <c r="R4389" i="5"/>
  <c r="R4394" i="5"/>
  <c r="R4395" i="5"/>
  <c r="R4400" i="5"/>
  <c r="R4406" i="5"/>
  <c r="R4431" i="5"/>
  <c r="I4453" i="5"/>
  <c r="J4453" i="5" s="1"/>
  <c r="R4461" i="5"/>
  <c r="R4470" i="5"/>
  <c r="R4481" i="5"/>
  <c r="R4484" i="5"/>
  <c r="I4496" i="5"/>
  <c r="J4496" i="5" s="1"/>
  <c r="I4503" i="5"/>
  <c r="J4503" i="5" s="1"/>
  <c r="R4508" i="5"/>
  <c r="R4511" i="5"/>
  <c r="I4511" i="5"/>
  <c r="J4511" i="5" s="1"/>
  <c r="R4519" i="5"/>
  <c r="I4519" i="5"/>
  <c r="J4519" i="5" s="1"/>
  <c r="R4525" i="5"/>
  <c r="R4533" i="5"/>
  <c r="R4542" i="5"/>
  <c r="R4565" i="5"/>
  <c r="R4571" i="5"/>
  <c r="R4572" i="5"/>
  <c r="R4610" i="5"/>
  <c r="R4622" i="5"/>
  <c r="R4626" i="5"/>
  <c r="R4636" i="5"/>
  <c r="I4636" i="5"/>
  <c r="J4636" i="5" s="1"/>
  <c r="R4638" i="5"/>
  <c r="R4640" i="5"/>
  <c r="R4645" i="5"/>
  <c r="R4648" i="5"/>
  <c r="R4658" i="5"/>
  <c r="R4661" i="5"/>
  <c r="I4661" i="5"/>
  <c r="J4661" i="5" s="1"/>
  <c r="R4667" i="5"/>
  <c r="R4670" i="5"/>
  <c r="R4681" i="5"/>
  <c r="R4698" i="5"/>
  <c r="I4698" i="5"/>
  <c r="J4698" i="5" s="1"/>
  <c r="R4488" i="5"/>
  <c r="R4494" i="5"/>
  <c r="R4518" i="5"/>
  <c r="R4523" i="5"/>
  <c r="I4525" i="5"/>
  <c r="J4525" i="5" s="1"/>
  <c r="R4531" i="5"/>
  <c r="R4532" i="5"/>
  <c r="I4533" i="5"/>
  <c r="J4533" i="5" s="1"/>
  <c r="R4541" i="5"/>
  <c r="I4542" i="5"/>
  <c r="J4542" i="5" s="1"/>
  <c r="R4548" i="5"/>
  <c r="I4549" i="5"/>
  <c r="J4549" i="5" s="1"/>
  <c r="R4560" i="5"/>
  <c r="I4561" i="5"/>
  <c r="J4561" i="5" s="1"/>
  <c r="I4565" i="5"/>
  <c r="J4565" i="5" s="1"/>
  <c r="I4566" i="5"/>
  <c r="J4566" i="5" s="1"/>
  <c r="I4571" i="5"/>
  <c r="J4571" i="5" s="1"/>
  <c r="I4572" i="5"/>
  <c r="J4572" i="5" s="1"/>
  <c r="R4583" i="5"/>
  <c r="I4584" i="5"/>
  <c r="J4584" i="5" s="1"/>
  <c r="R4587" i="5"/>
  <c r="I4588" i="5"/>
  <c r="J4588" i="5" s="1"/>
  <c r="R4595" i="5"/>
  <c r="R4598" i="5"/>
  <c r="R4606" i="5"/>
  <c r="R4608" i="5"/>
  <c r="R4613" i="5"/>
  <c r="R4621" i="5"/>
  <c r="R4625" i="5"/>
  <c r="R4632" i="5"/>
  <c r="R4635" i="5"/>
  <c r="I4635" i="5"/>
  <c r="J4635" i="5" s="1"/>
  <c r="R4652" i="5"/>
  <c r="R4655" i="5"/>
  <c r="R4676" i="5"/>
  <c r="R4679" i="5"/>
  <c r="R4689" i="5"/>
  <c r="I4689" i="5"/>
  <c r="J4689" i="5" s="1"/>
  <c r="R4693" i="5"/>
  <c r="I4693" i="5"/>
  <c r="J4693" i="5" s="1"/>
  <c r="R4716" i="5"/>
  <c r="I4716" i="5"/>
  <c r="J4716" i="5" s="1"/>
  <c r="R4719" i="5"/>
  <c r="R4468" i="5"/>
  <c r="R4472" i="5"/>
  <c r="R4478" i="5"/>
  <c r="R4482" i="5"/>
  <c r="R4487" i="5"/>
  <c r="I4488" i="5"/>
  <c r="J4488" i="5" s="1"/>
  <c r="R4493" i="5"/>
  <c r="I4494" i="5"/>
  <c r="J4494" i="5" s="1"/>
  <c r="R4500" i="5"/>
  <c r="I4501" i="5"/>
  <c r="J4501" i="5" s="1"/>
  <c r="R4509" i="5"/>
  <c r="I4510" i="5"/>
  <c r="J4510" i="5" s="1"/>
  <c r="R4517" i="5"/>
  <c r="I4518" i="5"/>
  <c r="J4518" i="5" s="1"/>
  <c r="I4523" i="5"/>
  <c r="J4523" i="5" s="1"/>
  <c r="I4524" i="5"/>
  <c r="J4524" i="5" s="1"/>
  <c r="R4527" i="5"/>
  <c r="I4531" i="5"/>
  <c r="J4531" i="5" s="1"/>
  <c r="I4532" i="5"/>
  <c r="J4532" i="5" s="1"/>
  <c r="R4535" i="5"/>
  <c r="R4540" i="5"/>
  <c r="I4541" i="5"/>
  <c r="J4541" i="5" s="1"/>
  <c r="R4547" i="5"/>
  <c r="I4548" i="5"/>
  <c r="J4548" i="5" s="1"/>
  <c r="R4557" i="5"/>
  <c r="I4560" i="5"/>
  <c r="J4560" i="5" s="1"/>
  <c r="R4568" i="5"/>
  <c r="R4578" i="5"/>
  <c r="I4579" i="5"/>
  <c r="J4579" i="5" s="1"/>
  <c r="R4582" i="5"/>
  <c r="I4583" i="5"/>
  <c r="J4583" i="5" s="1"/>
  <c r="I4587" i="5"/>
  <c r="J4587" i="5" s="1"/>
  <c r="I4595" i="5"/>
  <c r="J4595" i="5" s="1"/>
  <c r="I4598" i="5"/>
  <c r="J4598" i="5" s="1"/>
  <c r="R4605" i="5"/>
  <c r="I4608" i="5"/>
  <c r="J4608" i="5" s="1"/>
  <c r="I4609" i="5"/>
  <c r="J4609" i="5" s="1"/>
  <c r="I4613" i="5"/>
  <c r="J4613" i="5" s="1"/>
  <c r="R4616" i="5"/>
  <c r="I4621" i="5"/>
  <c r="J4621" i="5" s="1"/>
  <c r="I4624" i="5"/>
  <c r="J4624" i="5" s="1"/>
  <c r="I4625" i="5"/>
  <c r="J4625" i="5" s="1"/>
  <c r="R4631" i="5"/>
  <c r="I4632" i="5"/>
  <c r="J4632" i="5" s="1"/>
  <c r="R4637" i="5"/>
  <c r="I4642" i="5"/>
  <c r="J4642" i="5" s="1"/>
  <c r="R4647" i="5"/>
  <c r="I4647" i="5"/>
  <c r="J4647" i="5" s="1"/>
  <c r="I4652" i="5"/>
  <c r="J4652" i="5" s="1"/>
  <c r="I4657" i="5"/>
  <c r="J4657" i="5" s="1"/>
  <c r="R4662" i="5"/>
  <c r="R4666" i="5"/>
  <c r="I4666" i="5"/>
  <c r="J4666" i="5" s="1"/>
  <c r="I4676" i="5"/>
  <c r="J4676" i="5" s="1"/>
  <c r="R4707" i="5"/>
  <c r="I4707" i="5"/>
  <c r="J4707" i="5" s="1"/>
  <c r="R4526" i="5"/>
  <c r="R4550" i="5"/>
  <c r="R4556" i="5"/>
  <c r="R4562" i="5"/>
  <c r="R4567" i="5"/>
  <c r="R4573" i="5"/>
  <c r="R4577" i="5"/>
  <c r="I4582" i="5"/>
  <c r="J4582" i="5" s="1"/>
  <c r="R4589" i="5"/>
  <c r="R4592" i="5"/>
  <c r="R4593" i="5"/>
  <c r="R4600" i="5"/>
  <c r="R4604" i="5"/>
  <c r="R4611" i="5"/>
  <c r="R4615" i="5"/>
  <c r="R4619" i="5"/>
  <c r="R4630" i="5"/>
  <c r="R4641" i="5"/>
  <c r="R4651" i="5"/>
  <c r="I4651" i="5"/>
  <c r="J4651" i="5" s="1"/>
  <c r="R4675" i="5"/>
  <c r="I4675" i="5"/>
  <c r="J4675" i="5" s="1"/>
  <c r="R4684" i="5"/>
  <c r="I4684" i="5"/>
  <c r="J4684" i="5" s="1"/>
  <c r="R4723" i="5"/>
  <c r="R4737" i="5"/>
  <c r="R4742" i="5"/>
  <c r="R4747" i="5"/>
  <c r="R4759" i="5"/>
  <c r="R4761" i="5"/>
  <c r="R4766" i="5"/>
  <c r="R4780" i="5"/>
  <c r="R4785" i="5"/>
  <c r="R4663" i="5"/>
  <c r="R4665" i="5"/>
  <c r="R4674" i="5"/>
  <c r="R4678" i="5"/>
  <c r="R4683" i="5"/>
  <c r="R4695" i="5"/>
  <c r="R4697" i="5"/>
  <c r="R4701" i="5"/>
  <c r="R4706" i="5"/>
  <c r="R4710" i="5"/>
  <c r="R4715" i="5"/>
  <c r="R4721" i="5"/>
  <c r="R4722" i="5"/>
  <c r="I4723" i="5"/>
  <c r="J4723" i="5" s="1"/>
  <c r="R4731" i="5"/>
  <c r="I4732" i="5"/>
  <c r="J4732" i="5" s="1"/>
  <c r="I4737" i="5"/>
  <c r="J4737" i="5" s="1"/>
  <c r="R4740" i="5"/>
  <c r="I4741" i="5"/>
  <c r="J4741" i="5" s="1"/>
  <c r="R4746" i="5"/>
  <c r="I4747" i="5"/>
  <c r="J4747" i="5" s="1"/>
  <c r="R4750" i="5"/>
  <c r="R4755" i="5"/>
  <c r="I4756" i="5"/>
  <c r="J4756" i="5" s="1"/>
  <c r="I4761" i="5"/>
  <c r="J4761" i="5" s="1"/>
  <c r="R4764" i="5"/>
  <c r="I4765" i="5"/>
  <c r="J4765" i="5" s="1"/>
  <c r="R4770" i="5"/>
  <c r="I4771" i="5"/>
  <c r="J4771" i="5" s="1"/>
  <c r="R4774" i="5"/>
  <c r="R4779" i="5"/>
  <c r="I4780" i="5"/>
  <c r="J4780" i="5" s="1"/>
  <c r="I4785" i="5"/>
  <c r="J4785" i="5" s="1"/>
  <c r="R4788" i="5"/>
  <c r="I4789" i="5"/>
  <c r="J4789" i="5" s="1"/>
  <c r="R4791" i="5"/>
  <c r="I4795" i="5"/>
  <c r="J4795" i="5" s="1"/>
  <c r="I4802" i="5"/>
  <c r="J4802" i="5" s="1"/>
  <c r="R4643" i="5"/>
  <c r="R4646" i="5"/>
  <c r="R4654" i="5"/>
  <c r="R4659" i="5"/>
  <c r="I4660" i="5"/>
  <c r="J4660" i="5" s="1"/>
  <c r="I4665" i="5"/>
  <c r="J4665" i="5" s="1"/>
  <c r="R4668" i="5"/>
  <c r="I4669" i="5"/>
  <c r="J4669" i="5" s="1"/>
  <c r="R4673" i="5"/>
  <c r="I4674" i="5"/>
  <c r="J4674" i="5" s="1"/>
  <c r="R4677" i="5"/>
  <c r="R4682" i="5"/>
  <c r="I4683" i="5"/>
  <c r="J4683" i="5" s="1"/>
  <c r="R4686" i="5"/>
  <c r="R4691" i="5"/>
  <c r="I4692" i="5"/>
  <c r="J4692" i="5" s="1"/>
  <c r="I4697" i="5"/>
  <c r="J4697" i="5" s="1"/>
  <c r="R4700" i="5"/>
  <c r="I4701" i="5"/>
  <c r="J4701" i="5" s="1"/>
  <c r="R4703" i="5"/>
  <c r="R4705" i="5"/>
  <c r="I4706" i="5"/>
  <c r="J4706" i="5" s="1"/>
  <c r="R4709" i="5"/>
  <c r="R4714" i="5"/>
  <c r="I4715" i="5"/>
  <c r="J4715" i="5" s="1"/>
  <c r="R4718" i="5"/>
  <c r="I4721" i="5"/>
  <c r="J4721" i="5" s="1"/>
  <c r="I4722" i="5"/>
  <c r="J4722" i="5" s="1"/>
  <c r="R4725" i="5"/>
  <c r="R4730" i="5"/>
  <c r="R4734" i="5"/>
  <c r="R4739" i="5"/>
  <c r="I4740" i="5"/>
  <c r="J4740" i="5" s="1"/>
  <c r="R4743" i="5"/>
  <c r="R4745" i="5"/>
  <c r="I4746" i="5"/>
  <c r="J4746" i="5" s="1"/>
  <c r="R4749" i="5"/>
  <c r="R4754" i="5"/>
  <c r="I4755" i="5"/>
  <c r="J4755" i="5" s="1"/>
  <c r="R4758" i="5"/>
  <c r="R4763" i="5"/>
  <c r="I4764" i="5"/>
  <c r="J4764" i="5" s="1"/>
  <c r="R4767" i="5"/>
  <c r="R4769" i="5"/>
  <c r="I4770" i="5"/>
  <c r="J4770" i="5" s="1"/>
  <c r="R4773" i="5"/>
  <c r="R4778" i="5"/>
  <c r="I4779" i="5"/>
  <c r="J4779" i="5" s="1"/>
  <c r="R4782" i="5"/>
  <c r="R4787" i="5"/>
  <c r="I4788" i="5"/>
  <c r="J4788" i="5" s="1"/>
  <c r="I4793" i="5"/>
  <c r="J4793" i="5" s="1"/>
  <c r="R4685" i="5"/>
  <c r="R4690" i="5"/>
  <c r="R4694" i="5"/>
  <c r="R4708" i="5"/>
  <c r="R4724" i="5"/>
  <c r="R4727" i="5"/>
  <c r="R4729" i="5"/>
  <c r="R4733" i="5"/>
  <c r="R4738" i="5"/>
  <c r="R4748" i="5"/>
  <c r="R4751" i="5"/>
  <c r="R4757" i="5"/>
  <c r="R4762" i="5"/>
  <c r="R4772" i="5"/>
  <c r="R4775" i="5"/>
  <c r="I4778" i="5"/>
  <c r="J4778" i="5" s="1"/>
  <c r="R4781" i="5"/>
  <c r="R4786" i="5"/>
  <c r="I4787" i="5"/>
  <c r="J4787" i="5" s="1"/>
  <c r="R4790" i="5"/>
  <c r="I4797" i="5"/>
  <c r="J4797" i="5" s="1"/>
  <c r="O7" i="5"/>
  <c r="L8" i="5"/>
  <c r="L1609" i="5" s="1"/>
  <c r="P7" i="5"/>
  <c r="L54" i="5"/>
  <c r="P53" i="5"/>
  <c r="P30" i="5"/>
  <c r="O30" i="5"/>
  <c r="L431" i="5"/>
  <c r="L1818" i="5"/>
  <c r="I1607" i="5"/>
  <c r="J1607" i="5" s="1"/>
  <c r="I1610" i="5"/>
  <c r="J1610" i="5" s="1"/>
  <c r="I1614" i="5"/>
  <c r="J1614" i="5" s="1"/>
  <c r="I1618" i="5"/>
  <c r="J1618" i="5" s="1"/>
  <c r="I1625" i="5"/>
  <c r="J1625" i="5" s="1"/>
  <c r="I1629" i="5"/>
  <c r="J1629" i="5" s="1"/>
  <c r="I1632" i="5"/>
  <c r="J1632" i="5" s="1"/>
  <c r="I1636" i="5"/>
  <c r="J1636" i="5" s="1"/>
  <c r="I1640" i="5"/>
  <c r="J1640" i="5" s="1"/>
  <c r="I1644" i="5"/>
  <c r="J1644" i="5" s="1"/>
  <c r="I1647" i="5"/>
  <c r="J1647" i="5" s="1"/>
  <c r="I1651" i="5"/>
  <c r="J1651" i="5" s="1"/>
  <c r="I1654" i="5"/>
  <c r="J1654" i="5" s="1"/>
  <c r="I1658" i="5"/>
  <c r="J1658" i="5" s="1"/>
  <c r="I1662" i="5"/>
  <c r="J1662" i="5" s="1"/>
  <c r="I1665" i="5"/>
  <c r="J1665" i="5" s="1"/>
  <c r="I1669" i="5"/>
  <c r="J1669" i="5" s="1"/>
  <c r="I1673" i="5"/>
  <c r="J1673" i="5" s="1"/>
  <c r="I1679" i="5"/>
  <c r="J1679" i="5" s="1"/>
  <c r="I1683" i="5"/>
  <c r="J1683" i="5" s="1"/>
  <c r="I1690" i="5"/>
  <c r="J1690" i="5" s="1"/>
  <c r="I1694" i="5"/>
  <c r="J1694" i="5" s="1"/>
  <c r="I1701" i="5"/>
  <c r="J1701" i="5" s="1"/>
  <c r="I1705" i="5"/>
  <c r="J1705" i="5" s="1"/>
  <c r="I1708" i="5"/>
  <c r="J1708" i="5" s="1"/>
  <c r="I1711" i="5"/>
  <c r="J1711" i="5" s="1"/>
  <c r="I1715" i="5"/>
  <c r="J1715" i="5" s="1"/>
  <c r="I1722" i="5"/>
  <c r="J1722" i="5" s="1"/>
  <c r="I1726" i="5"/>
  <c r="J1726" i="5" s="1"/>
  <c r="I1733" i="5"/>
  <c r="J1733" i="5" s="1"/>
  <c r="I1737" i="5"/>
  <c r="J1737" i="5" s="1"/>
  <c r="I1740" i="5"/>
  <c r="J1740" i="5" s="1"/>
  <c r="I1742" i="5"/>
  <c r="J1742" i="5" s="1"/>
  <c r="I1746" i="5"/>
  <c r="J1746" i="5" s="1"/>
  <c r="I1750" i="5"/>
  <c r="J1750" i="5" s="1"/>
  <c r="I1753" i="5"/>
  <c r="J1753" i="5" s="1"/>
  <c r="I1757" i="5"/>
  <c r="J1757" i="5" s="1"/>
  <c r="I1764" i="5"/>
  <c r="J1764" i="5" s="1"/>
  <c r="I1768" i="5"/>
  <c r="J1768" i="5" s="1"/>
  <c r="I1771" i="5"/>
  <c r="J1771" i="5" s="1"/>
  <c r="I1774" i="5"/>
  <c r="J1774" i="5" s="1"/>
  <c r="I1777" i="5"/>
  <c r="J1777" i="5" s="1"/>
  <c r="I1781" i="5"/>
  <c r="J1781" i="5" s="1"/>
  <c r="I1784" i="5"/>
  <c r="J1784" i="5" s="1"/>
  <c r="I1788" i="5"/>
  <c r="J1788" i="5" s="1"/>
  <c r="I1792" i="5"/>
  <c r="J1792" i="5" s="1"/>
  <c r="I1795" i="5"/>
  <c r="J1795" i="5" s="1"/>
  <c r="I1799" i="5"/>
  <c r="J1799" i="5" s="1"/>
  <c r="I1802" i="5"/>
  <c r="J1802" i="5" s="1"/>
  <c r="I1806" i="5"/>
  <c r="J1806" i="5" s="1"/>
  <c r="I1808" i="5"/>
  <c r="J1808" i="5" s="1"/>
  <c r="I1812" i="5"/>
  <c r="J1812" i="5" s="1"/>
  <c r="I1819" i="5"/>
  <c r="J1819" i="5" s="1"/>
  <c r="I1823" i="5"/>
  <c r="J1823" i="5" s="1"/>
  <c r="I1826" i="5"/>
  <c r="J1826" i="5" s="1"/>
  <c r="I1830" i="5"/>
  <c r="J1830" i="5" s="1"/>
  <c r="I1833" i="5"/>
  <c r="J1833" i="5" s="1"/>
  <c r="I1837" i="5"/>
  <c r="J1837" i="5" s="1"/>
  <c r="I1840" i="5"/>
  <c r="J1840" i="5" s="1"/>
  <c r="I1843" i="5"/>
  <c r="J1843" i="5" s="1"/>
  <c r="I1847" i="5"/>
  <c r="J1847" i="5" s="1"/>
  <c r="I1850" i="5"/>
  <c r="J1850" i="5" s="1"/>
  <c r="I1854" i="5"/>
  <c r="J1854" i="5" s="1"/>
  <c r="I1857" i="5"/>
  <c r="J1857" i="5" s="1"/>
  <c r="I1861" i="5"/>
  <c r="J1861" i="5" s="1"/>
  <c r="I1868" i="5"/>
  <c r="J1868" i="5" s="1"/>
  <c r="I1877" i="5"/>
  <c r="J1877" i="5" s="1"/>
  <c r="I1884" i="5"/>
  <c r="J1884" i="5" s="1"/>
  <c r="I1888" i="5"/>
  <c r="J1888" i="5" s="1"/>
  <c r="I1892" i="5"/>
  <c r="J1892" i="5" s="1"/>
  <c r="I1896" i="5"/>
  <c r="J1896" i="5" s="1"/>
  <c r="I1899" i="5"/>
  <c r="J1899" i="5" s="1"/>
  <c r="I1903" i="5"/>
  <c r="J1903" i="5" s="1"/>
  <c r="I1908" i="5"/>
  <c r="J1908" i="5" s="1"/>
  <c r="I1912" i="5"/>
  <c r="J1912" i="5" s="1"/>
  <c r="I1915" i="5"/>
  <c r="J1915" i="5" s="1"/>
  <c r="I1919" i="5"/>
  <c r="J1919" i="5" s="1"/>
  <c r="I1922" i="5"/>
  <c r="J1922" i="5" s="1"/>
  <c r="I1926" i="5"/>
  <c r="J1926" i="5" s="1"/>
  <c r="I1929" i="5"/>
  <c r="J1929" i="5" s="1"/>
  <c r="I1933" i="5"/>
  <c r="J1933" i="5" s="1"/>
  <c r="I1936" i="5"/>
  <c r="J1936" i="5" s="1"/>
  <c r="I1942" i="5"/>
  <c r="J1942" i="5" s="1"/>
  <c r="I1949" i="5"/>
  <c r="J1949" i="5" s="1"/>
  <c r="I1956" i="5"/>
  <c r="J1956" i="5" s="1"/>
  <c r="R1959" i="5"/>
  <c r="I1959" i="5"/>
  <c r="J1959" i="5" s="1"/>
  <c r="I1964" i="5"/>
  <c r="J1964" i="5" s="1"/>
  <c r="I1967" i="5"/>
  <c r="J1967" i="5" s="1"/>
  <c r="R1969" i="5"/>
  <c r="R1972" i="5"/>
  <c r="I1972" i="5"/>
  <c r="J1972" i="5" s="1"/>
  <c r="I1977" i="5"/>
  <c r="J1977" i="5" s="1"/>
  <c r="I1980" i="5"/>
  <c r="J1980" i="5" s="1"/>
  <c r="I1991" i="5"/>
  <c r="J1991" i="5" s="1"/>
  <c r="I1994" i="5"/>
  <c r="J1994" i="5" s="1"/>
  <c r="P2006" i="5"/>
  <c r="O2007" i="5"/>
  <c r="I2011" i="5"/>
  <c r="J2011" i="5" s="1"/>
  <c r="I2022" i="5"/>
  <c r="J2022" i="5" s="1"/>
  <c r="P2028" i="5"/>
  <c r="I2032" i="5"/>
  <c r="J2032" i="5" s="1"/>
  <c r="R2035" i="5"/>
  <c r="I2043" i="5"/>
  <c r="J2043" i="5" s="1"/>
  <c r="R2046" i="5"/>
  <c r="R2049" i="5"/>
  <c r="R2052" i="5"/>
  <c r="I2057" i="5"/>
  <c r="J2057" i="5" s="1"/>
  <c r="R2060" i="5"/>
  <c r="I2060" i="5"/>
  <c r="J2060" i="5" s="1"/>
  <c r="I2065" i="5"/>
  <c r="J2065" i="5" s="1"/>
  <c r="I2078" i="5"/>
  <c r="J2078" i="5" s="1"/>
  <c r="R2081" i="5"/>
  <c r="P2082" i="5"/>
  <c r="R2084" i="5"/>
  <c r="I2089" i="5"/>
  <c r="J2089" i="5" s="1"/>
  <c r="I2092" i="5"/>
  <c r="J2092" i="5" s="1"/>
  <c r="R2095" i="5"/>
  <c r="I2100" i="5"/>
  <c r="J2100" i="5" s="1"/>
  <c r="I2103" i="5"/>
  <c r="J2103" i="5" s="1"/>
  <c r="R2106" i="5"/>
  <c r="P2107" i="5"/>
  <c r="R2109" i="5"/>
  <c r="I2114" i="5"/>
  <c r="J2114" i="5" s="1"/>
  <c r="I2117" i="5"/>
  <c r="J2117" i="5" s="1"/>
  <c r="R2120" i="5"/>
  <c r="R2123" i="5"/>
  <c r="I2128" i="5"/>
  <c r="J2128" i="5" s="1"/>
  <c r="R2131" i="5"/>
  <c r="I2131" i="5"/>
  <c r="J2131" i="5" s="1"/>
  <c r="I2136" i="5"/>
  <c r="J2136" i="5" s="1"/>
  <c r="I2150" i="5"/>
  <c r="J2150" i="5" s="1"/>
  <c r="I2161" i="5"/>
  <c r="J2161" i="5" s="1"/>
  <c r="P2162" i="5"/>
  <c r="I2164" i="5"/>
  <c r="J2164" i="5" s="1"/>
  <c r="I2185" i="5"/>
  <c r="J2185" i="5" s="1"/>
  <c r="I2188" i="5"/>
  <c r="J2188" i="5" s="1"/>
  <c r="I2198" i="5"/>
  <c r="J2198" i="5" s="1"/>
  <c r="R2201" i="5"/>
  <c r="I2201" i="5"/>
  <c r="J2201" i="5" s="1"/>
  <c r="I2206" i="5"/>
  <c r="J2206" i="5" s="1"/>
  <c r="I2209" i="5"/>
  <c r="J2209" i="5" s="1"/>
  <c r="I2212" i="5"/>
  <c r="J2212" i="5" s="1"/>
  <c r="R2214" i="5"/>
  <c r="I2229" i="5"/>
  <c r="J2229" i="5" s="1"/>
  <c r="R2232" i="5"/>
  <c r="I2232" i="5"/>
  <c r="J2232" i="5" s="1"/>
  <c r="I2237" i="5"/>
  <c r="J2237" i="5" s="1"/>
  <c r="I2240" i="5"/>
  <c r="J2240" i="5" s="1"/>
  <c r="R2242" i="5"/>
  <c r="R2245" i="5"/>
  <c r="I2250" i="5"/>
  <c r="J2250" i="5" s="1"/>
  <c r="I2253" i="5"/>
  <c r="J2253" i="5" s="1"/>
  <c r="R2256" i="5"/>
  <c r="R2259" i="5"/>
  <c r="I2264" i="5"/>
  <c r="J2264" i="5" s="1"/>
  <c r="I2267" i="5"/>
  <c r="J2267" i="5" s="1"/>
  <c r="R2270" i="5"/>
  <c r="I2273" i="5"/>
  <c r="J2273" i="5" s="1"/>
  <c r="R2276" i="5"/>
  <c r="I2276" i="5"/>
  <c r="J2276" i="5" s="1"/>
  <c r="I2281" i="5"/>
  <c r="J2281" i="5" s="1"/>
  <c r="I2284" i="5"/>
  <c r="J2284" i="5" s="1"/>
  <c r="R2286" i="5"/>
  <c r="I2294" i="5"/>
  <c r="J2294" i="5" s="1"/>
  <c r="I2297" i="5"/>
  <c r="J2297" i="5" s="1"/>
  <c r="R2300" i="5"/>
  <c r="R2303" i="5"/>
  <c r="R2306" i="5"/>
  <c r="I2314" i="5"/>
  <c r="J2314" i="5" s="1"/>
  <c r="I2317" i="5"/>
  <c r="J2317" i="5" s="1"/>
  <c r="R2320" i="5"/>
  <c r="R2323" i="5"/>
  <c r="I2342" i="5"/>
  <c r="J2342" i="5" s="1"/>
  <c r="I2345" i="5"/>
  <c r="J2345" i="5" s="1"/>
  <c r="I2348" i="5"/>
  <c r="J2348" i="5" s="1"/>
  <c r="R2350" i="5"/>
  <c r="I2358" i="5"/>
  <c r="J2358" i="5" s="1"/>
  <c r="I2361" i="5"/>
  <c r="J2361" i="5" s="1"/>
  <c r="R2364" i="5"/>
  <c r="R2367" i="5"/>
  <c r="I2375" i="5"/>
  <c r="J2375" i="5" s="1"/>
  <c r="R2377" i="5"/>
  <c r="I2385" i="5"/>
  <c r="J2385" i="5" s="1"/>
  <c r="I2388" i="5"/>
  <c r="J2388" i="5" s="1"/>
  <c r="R2391" i="5"/>
  <c r="I2391" i="5"/>
  <c r="J2391" i="5" s="1"/>
  <c r="I2396" i="5"/>
  <c r="J2396" i="5" s="1"/>
  <c r="I2402" i="5"/>
  <c r="J2402" i="5" s="1"/>
  <c r="R2808" i="5"/>
  <c r="I2808" i="5"/>
  <c r="J2808" i="5" s="1"/>
  <c r="R2815" i="5"/>
  <c r="I2815" i="5"/>
  <c r="J2815" i="5" s="1"/>
  <c r="I2816" i="5"/>
  <c r="J2816" i="5" s="1"/>
  <c r="R2828" i="5"/>
  <c r="I2828" i="5"/>
  <c r="J2828" i="5" s="1"/>
  <c r="I2829" i="5"/>
  <c r="J2829" i="5" s="1"/>
  <c r="I2839" i="5"/>
  <c r="J2839" i="5" s="1"/>
  <c r="I2846" i="5"/>
  <c r="J2846" i="5" s="1"/>
  <c r="I2873" i="5"/>
  <c r="J2873" i="5" s="1"/>
  <c r="R2889" i="5"/>
  <c r="I2889" i="5"/>
  <c r="J2889" i="5" s="1"/>
  <c r="I2890" i="5"/>
  <c r="J2890" i="5" s="1"/>
  <c r="R2896" i="5"/>
  <c r="I2896" i="5"/>
  <c r="J2896" i="5" s="1"/>
  <c r="I2897" i="5"/>
  <c r="J2897" i="5" s="1"/>
  <c r="R2903" i="5"/>
  <c r="I2903" i="5"/>
  <c r="J2903" i="5" s="1"/>
  <c r="I2904" i="5"/>
  <c r="J2904" i="5" s="1"/>
  <c r="I2920" i="5"/>
  <c r="J2920" i="5" s="1"/>
  <c r="R2930" i="5"/>
  <c r="I2930" i="5"/>
  <c r="J2930" i="5" s="1"/>
  <c r="R2942" i="5"/>
  <c r="I2942" i="5"/>
  <c r="J2942" i="5" s="1"/>
  <c r="I2943" i="5"/>
  <c r="J2943" i="5" s="1"/>
  <c r="R2949" i="5"/>
  <c r="I2949" i="5"/>
  <c r="J2949" i="5" s="1"/>
  <c r="I2950" i="5"/>
  <c r="J2950" i="5" s="1"/>
  <c r="P2956" i="5"/>
  <c r="R2969" i="5"/>
  <c r="I2969" i="5"/>
  <c r="J2969" i="5" s="1"/>
  <c r="I2970" i="5"/>
  <c r="J2970" i="5" s="1"/>
  <c r="I2979" i="5"/>
  <c r="J2979" i="5" s="1"/>
  <c r="R2995" i="5"/>
  <c r="I2995" i="5"/>
  <c r="J2995" i="5" s="1"/>
  <c r="I2996" i="5"/>
  <c r="J2996" i="5" s="1"/>
  <c r="R3002" i="5"/>
  <c r="I3002" i="5"/>
  <c r="J3002" i="5" s="1"/>
  <c r="I3003" i="5"/>
  <c r="J3003" i="5" s="1"/>
  <c r="R3007" i="5"/>
  <c r="I3007" i="5"/>
  <c r="J3007" i="5" s="1"/>
  <c r="I3008" i="5"/>
  <c r="J3008" i="5" s="1"/>
  <c r="R3014" i="5"/>
  <c r="I3014" i="5"/>
  <c r="J3014" i="5" s="1"/>
  <c r="I3015" i="5"/>
  <c r="J3015" i="5" s="1"/>
  <c r="P3020" i="5"/>
  <c r="R3027" i="5"/>
  <c r="I3027" i="5"/>
  <c r="J3027" i="5" s="1"/>
  <c r="I3028" i="5"/>
  <c r="J3028" i="5" s="1"/>
  <c r="R3072" i="5"/>
  <c r="I3072" i="5"/>
  <c r="J3072" i="5" s="1"/>
  <c r="I3073" i="5"/>
  <c r="J3073" i="5" s="1"/>
  <c r="R3079" i="5"/>
  <c r="I3079" i="5"/>
  <c r="J3079" i="5" s="1"/>
  <c r="R3085" i="5"/>
  <c r="I3085" i="5"/>
  <c r="J3085" i="5" s="1"/>
  <c r="I3086" i="5"/>
  <c r="J3086" i="5" s="1"/>
  <c r="R3092" i="5"/>
  <c r="I3092" i="5"/>
  <c r="J3092" i="5" s="1"/>
  <c r="R3098" i="5"/>
  <c r="I3098" i="5"/>
  <c r="J3098" i="5" s="1"/>
  <c r="R3113" i="5"/>
  <c r="I3113" i="5"/>
  <c r="J3113" i="5" s="1"/>
  <c r="R3123" i="5"/>
  <c r="I3123" i="5"/>
  <c r="J3123" i="5" s="1"/>
  <c r="R3126" i="5"/>
  <c r="I3126" i="5"/>
  <c r="J3126" i="5" s="1"/>
  <c r="R3136" i="5"/>
  <c r="I3136" i="5"/>
  <c r="J3136" i="5" s="1"/>
  <c r="R3180" i="5"/>
  <c r="I3180" i="5"/>
  <c r="J3180" i="5" s="1"/>
  <c r="R3183" i="5"/>
  <c r="I3183" i="5"/>
  <c r="J3183" i="5" s="1"/>
  <c r="R3186" i="5"/>
  <c r="I3186" i="5"/>
  <c r="J3186" i="5" s="1"/>
  <c r="R3213" i="5"/>
  <c r="I3213" i="5"/>
  <c r="J3213" i="5" s="1"/>
  <c r="R3226" i="5"/>
  <c r="I3226" i="5"/>
  <c r="J3226" i="5" s="1"/>
  <c r="R3285" i="5"/>
  <c r="I3285" i="5"/>
  <c r="J3285" i="5" s="1"/>
  <c r="R3287" i="5"/>
  <c r="I3287" i="5"/>
  <c r="J3287" i="5" s="1"/>
  <c r="R3317" i="5"/>
  <c r="R3332" i="5"/>
  <c r="R3339" i="5"/>
  <c r="I3339" i="5"/>
  <c r="J3339" i="5" s="1"/>
  <c r="R3424" i="5"/>
  <c r="I3424" i="5"/>
  <c r="J3424" i="5" s="1"/>
  <c r="R3426" i="5"/>
  <c r="I3426" i="5"/>
  <c r="J3426" i="5" s="1"/>
  <c r="R3447" i="5"/>
  <c r="I3447" i="5"/>
  <c r="J3447" i="5" s="1"/>
  <c r="R3542" i="5"/>
  <c r="I3542" i="5"/>
  <c r="J3542" i="5" s="1"/>
  <c r="R3551" i="5"/>
  <c r="I3551" i="5"/>
  <c r="J3551" i="5" s="1"/>
  <c r="R3577" i="5"/>
  <c r="R3603" i="5"/>
  <c r="R3619" i="5"/>
  <c r="R3632" i="5"/>
  <c r="R3645" i="5"/>
  <c r="R3649" i="5"/>
  <c r="I3649" i="5"/>
  <c r="J3649" i="5" s="1"/>
  <c r="R3655" i="5"/>
  <c r="R3668" i="5"/>
  <c r="R3692" i="5"/>
  <c r="R3708" i="5"/>
  <c r="R3722" i="5"/>
  <c r="R3739" i="5"/>
  <c r="R3749" i="5"/>
  <c r="R3762" i="5"/>
  <c r="R3833" i="5"/>
  <c r="I3833" i="5"/>
  <c r="J3833" i="5" s="1"/>
  <c r="R3842" i="5"/>
  <c r="I3842" i="5"/>
  <c r="J3842" i="5" s="1"/>
  <c r="R3883" i="5"/>
  <c r="I3883" i="5"/>
  <c r="J3883" i="5" s="1"/>
  <c r="R3901" i="5"/>
  <c r="I3901" i="5"/>
  <c r="J3901" i="5" s="1"/>
  <c r="R3926" i="5"/>
  <c r="I3926" i="5"/>
  <c r="J3926" i="5" s="1"/>
  <c r="R3947" i="5"/>
  <c r="I3947" i="5"/>
  <c r="J3947" i="5" s="1"/>
  <c r="R3967" i="5"/>
  <c r="I3967" i="5"/>
  <c r="J3967" i="5" s="1"/>
  <c r="R3978" i="5"/>
  <c r="I3978" i="5"/>
  <c r="J3978" i="5" s="1"/>
  <c r="R4003" i="5"/>
  <c r="I4003" i="5"/>
  <c r="J4003" i="5" s="1"/>
  <c r="R4052" i="5"/>
  <c r="I4052" i="5"/>
  <c r="J4052" i="5" s="1"/>
  <c r="R4054" i="5"/>
  <c r="I4054" i="5"/>
  <c r="J4054" i="5" s="1"/>
  <c r="R4191" i="5"/>
  <c r="I4191" i="5"/>
  <c r="J4191" i="5" s="1"/>
  <c r="R4193" i="5"/>
  <c r="I4193" i="5"/>
  <c r="J4193" i="5" s="1"/>
  <c r="R4203" i="5"/>
  <c r="I4203" i="5"/>
  <c r="J4203" i="5" s="1"/>
  <c r="R4205" i="5"/>
  <c r="I4205" i="5"/>
  <c r="J4205" i="5" s="1"/>
  <c r="R4207" i="5"/>
  <c r="I4207" i="5"/>
  <c r="J4207" i="5" s="1"/>
  <c r="R4209" i="5"/>
  <c r="I4209" i="5"/>
  <c r="J4209" i="5" s="1"/>
  <c r="R4223" i="5"/>
  <c r="I4223" i="5"/>
  <c r="J4223" i="5" s="1"/>
  <c r="R4365" i="5"/>
  <c r="I4365" i="5"/>
  <c r="J4365" i="5" s="1"/>
  <c r="R4367" i="5"/>
  <c r="I4367" i="5"/>
  <c r="J4367" i="5" s="1"/>
  <c r="R4490" i="5"/>
  <c r="I4490" i="5"/>
  <c r="J4490" i="5" s="1"/>
  <c r="R4512" i="5"/>
  <c r="I4512" i="5"/>
  <c r="J4512" i="5" s="1"/>
  <c r="R4544" i="5"/>
  <c r="I4544" i="5"/>
  <c r="J4544" i="5" s="1"/>
  <c r="R4558" i="5"/>
  <c r="I4558" i="5"/>
  <c r="J4558" i="5" s="1"/>
  <c r="O6" i="5"/>
  <c r="I7" i="5"/>
  <c r="J7" i="5" s="1"/>
  <c r="I15" i="5"/>
  <c r="J15" i="5" s="1"/>
  <c r="I23" i="5"/>
  <c r="J23" i="5" s="1"/>
  <c r="I34" i="5"/>
  <c r="J34" i="5" s="1"/>
  <c r="I42" i="5"/>
  <c r="J42" i="5" s="1"/>
  <c r="I50" i="5"/>
  <c r="J50" i="5" s="1"/>
  <c r="O52" i="5"/>
  <c r="I53" i="5"/>
  <c r="J53" i="5" s="1"/>
  <c r="I61" i="5"/>
  <c r="J61" i="5" s="1"/>
  <c r="I69" i="5"/>
  <c r="J69" i="5" s="1"/>
  <c r="I80" i="5"/>
  <c r="J80" i="5" s="1"/>
  <c r="I87" i="5"/>
  <c r="J87" i="5" s="1"/>
  <c r="I97" i="5"/>
  <c r="J97" i="5" s="1"/>
  <c r="I105" i="5"/>
  <c r="J105" i="5" s="1"/>
  <c r="I114" i="5"/>
  <c r="J114" i="5" s="1"/>
  <c r="I122" i="5"/>
  <c r="J122" i="5" s="1"/>
  <c r="I135" i="5"/>
  <c r="J135" i="5" s="1"/>
  <c r="I139" i="5"/>
  <c r="J139" i="5" s="1"/>
  <c r="I142" i="5"/>
  <c r="J142" i="5" s="1"/>
  <c r="I150" i="5"/>
  <c r="J150" i="5" s="1"/>
  <c r="I158" i="5"/>
  <c r="J158" i="5" s="1"/>
  <c r="I168" i="5"/>
  <c r="J168" i="5" s="1"/>
  <c r="I172" i="5"/>
  <c r="J172" i="5" s="1"/>
  <c r="I175" i="5"/>
  <c r="J175" i="5" s="1"/>
  <c r="I183" i="5"/>
  <c r="J183" i="5" s="1"/>
  <c r="I191" i="5"/>
  <c r="J191" i="5" s="1"/>
  <c r="I194" i="5"/>
  <c r="J194" i="5" s="1"/>
  <c r="I198" i="5"/>
  <c r="J198" i="5" s="1"/>
  <c r="I206" i="5"/>
  <c r="J206" i="5" s="1"/>
  <c r="I209" i="5"/>
  <c r="J209" i="5" s="1"/>
  <c r="I227" i="5"/>
  <c r="J227" i="5" s="1"/>
  <c r="I235" i="5"/>
  <c r="J235" i="5" s="1"/>
  <c r="I239" i="5"/>
  <c r="J239" i="5" s="1"/>
  <c r="I242" i="5"/>
  <c r="J242" i="5" s="1"/>
  <c r="I253" i="5"/>
  <c r="J253" i="5" s="1"/>
  <c r="I260" i="5"/>
  <c r="J260" i="5" s="1"/>
  <c r="I267" i="5"/>
  <c r="J267" i="5" s="1"/>
  <c r="I271" i="5"/>
  <c r="J271" i="5" s="1"/>
  <c r="I277" i="5"/>
  <c r="J277" i="5" s="1"/>
  <c r="I284" i="5"/>
  <c r="J284" i="5" s="1"/>
  <c r="I291" i="5"/>
  <c r="J291" i="5" s="1"/>
  <c r="I302" i="5"/>
  <c r="J302" i="5" s="1"/>
  <c r="I307" i="5"/>
  <c r="J307" i="5" s="1"/>
  <c r="I318" i="5"/>
  <c r="J318" i="5" s="1"/>
  <c r="I321" i="5"/>
  <c r="J321" i="5" s="1"/>
  <c r="I332" i="5"/>
  <c r="J332" i="5" s="1"/>
  <c r="I338" i="5"/>
  <c r="J338" i="5" s="1"/>
  <c r="I341" i="5"/>
  <c r="J341" i="5" s="1"/>
  <c r="I362" i="5"/>
  <c r="J362" i="5" s="1"/>
  <c r="I369" i="5"/>
  <c r="J369" i="5" s="1"/>
  <c r="I376" i="5"/>
  <c r="J376" i="5" s="1"/>
  <c r="I379" i="5"/>
  <c r="J379" i="5" s="1"/>
  <c r="I397" i="5"/>
  <c r="J397" i="5" s="1"/>
  <c r="I400" i="5"/>
  <c r="J400" i="5" s="1"/>
  <c r="I409" i="5"/>
  <c r="J409" i="5" s="1"/>
  <c r="I416" i="5"/>
  <c r="J416" i="5" s="1"/>
  <c r="I420" i="5"/>
  <c r="J420" i="5" s="1"/>
  <c r="I427" i="5"/>
  <c r="J427" i="5" s="1"/>
  <c r="I430" i="5"/>
  <c r="J430" i="5" s="1"/>
  <c r="I434" i="5"/>
  <c r="J434" i="5" s="1"/>
  <c r="I441" i="5"/>
  <c r="J441" i="5" s="1"/>
  <c r="I448" i="5"/>
  <c r="J448" i="5" s="1"/>
  <c r="I455" i="5"/>
  <c r="J455" i="5" s="1"/>
  <c r="I466" i="5"/>
  <c r="J466" i="5" s="1"/>
  <c r="I488" i="5"/>
  <c r="J488" i="5" s="1"/>
  <c r="I495" i="5"/>
  <c r="J495" i="5" s="1"/>
  <c r="I508" i="5"/>
  <c r="J508" i="5" s="1"/>
  <c r="I515" i="5"/>
  <c r="J515" i="5" s="1"/>
  <c r="I526" i="5"/>
  <c r="J526" i="5" s="1"/>
  <c r="I530" i="5"/>
  <c r="J530" i="5" s="1"/>
  <c r="I533" i="5"/>
  <c r="J533" i="5" s="1"/>
  <c r="I543" i="5"/>
  <c r="J543" i="5" s="1"/>
  <c r="I550" i="5"/>
  <c r="J550" i="5" s="1"/>
  <c r="I557" i="5"/>
  <c r="J557" i="5" s="1"/>
  <c r="I568" i="5"/>
  <c r="J568" i="5" s="1"/>
  <c r="I577" i="5"/>
  <c r="J577" i="5" s="1"/>
  <c r="I580" i="5"/>
  <c r="J580" i="5" s="1"/>
  <c r="I591" i="5"/>
  <c r="J591" i="5" s="1"/>
  <c r="I598" i="5"/>
  <c r="J598" i="5" s="1"/>
  <c r="I607" i="5"/>
  <c r="J607" i="5" s="1"/>
  <c r="I614" i="5"/>
  <c r="J614" i="5" s="1"/>
  <c r="I621" i="5"/>
  <c r="J621" i="5" s="1"/>
  <c r="I644" i="5"/>
  <c r="J644" i="5" s="1"/>
  <c r="I652" i="5"/>
  <c r="J652" i="5" s="1"/>
  <c r="I656" i="5"/>
  <c r="J656" i="5" s="1"/>
  <c r="I659" i="5"/>
  <c r="J659" i="5" s="1"/>
  <c r="I670" i="5"/>
  <c r="J670" i="5" s="1"/>
  <c r="I672" i="5"/>
  <c r="J672" i="5" s="1"/>
  <c r="I679" i="5"/>
  <c r="J679" i="5" s="1"/>
  <c r="I686" i="5"/>
  <c r="J686" i="5" s="1"/>
  <c r="I693" i="5"/>
  <c r="J693" i="5" s="1"/>
  <c r="I696" i="5"/>
  <c r="J696" i="5" s="1"/>
  <c r="I700" i="5"/>
  <c r="J700" i="5" s="1"/>
  <c r="I715" i="5"/>
  <c r="J715" i="5" s="1"/>
  <c r="R726" i="5"/>
  <c r="I729" i="5"/>
  <c r="J729" i="5" s="1"/>
  <c r="I736" i="5"/>
  <c r="J736" i="5" s="1"/>
  <c r="I762" i="5"/>
  <c r="J762" i="5" s="1"/>
  <c r="I774" i="5"/>
  <c r="J774" i="5" s="1"/>
  <c r="I778" i="5"/>
  <c r="J778" i="5" s="1"/>
  <c r="I781" i="5"/>
  <c r="J781" i="5" s="1"/>
  <c r="I788" i="5"/>
  <c r="J788" i="5" s="1"/>
  <c r="I791" i="5"/>
  <c r="J791" i="5" s="1"/>
  <c r="I6" i="5"/>
  <c r="J6" i="5" s="1"/>
  <c r="P6" i="5"/>
  <c r="I10" i="5"/>
  <c r="J10" i="5" s="1"/>
  <c r="R11" i="5"/>
  <c r="I14" i="5"/>
  <c r="J14" i="5" s="1"/>
  <c r="I18" i="5"/>
  <c r="J18" i="5" s="1"/>
  <c r="R19" i="5"/>
  <c r="I22" i="5"/>
  <c r="J22" i="5" s="1"/>
  <c r="I26" i="5"/>
  <c r="J26" i="5" s="1"/>
  <c r="R27" i="5"/>
  <c r="I29" i="5"/>
  <c r="J29" i="5" s="1"/>
  <c r="P29" i="5"/>
  <c r="R30" i="5"/>
  <c r="I33" i="5"/>
  <c r="J33" i="5" s="1"/>
  <c r="I37" i="5"/>
  <c r="J37" i="5" s="1"/>
  <c r="R38" i="5"/>
  <c r="I41" i="5"/>
  <c r="J41" i="5" s="1"/>
  <c r="I45" i="5"/>
  <c r="J45" i="5" s="1"/>
  <c r="R46" i="5"/>
  <c r="I49" i="5"/>
  <c r="J49" i="5" s="1"/>
  <c r="I52" i="5"/>
  <c r="J52" i="5" s="1"/>
  <c r="P52" i="5"/>
  <c r="I56" i="5"/>
  <c r="J56" i="5" s="1"/>
  <c r="R57" i="5"/>
  <c r="I60" i="5"/>
  <c r="J60" i="5" s="1"/>
  <c r="I64" i="5"/>
  <c r="J64" i="5" s="1"/>
  <c r="R65" i="5"/>
  <c r="I68" i="5"/>
  <c r="J68" i="5" s="1"/>
  <c r="I72" i="5"/>
  <c r="J72" i="5" s="1"/>
  <c r="R73" i="5"/>
  <c r="I75" i="5"/>
  <c r="J75" i="5" s="1"/>
  <c r="R76" i="5"/>
  <c r="I79" i="5"/>
  <c r="J79" i="5" s="1"/>
  <c r="I83" i="5"/>
  <c r="J83" i="5" s="1"/>
  <c r="I86" i="5"/>
  <c r="J86" i="5" s="1"/>
  <c r="I90" i="5"/>
  <c r="J90" i="5" s="1"/>
  <c r="R91" i="5"/>
  <c r="I94" i="5"/>
  <c r="J94" i="5" s="1"/>
  <c r="I100" i="5"/>
  <c r="J100" i="5" s="1"/>
  <c r="R101" i="5"/>
  <c r="I104" i="5"/>
  <c r="J104" i="5" s="1"/>
  <c r="R110" i="5"/>
  <c r="I113" i="5"/>
  <c r="J113" i="5" s="1"/>
  <c r="I117" i="5"/>
  <c r="J117" i="5" s="1"/>
  <c r="R118" i="5"/>
  <c r="I121" i="5"/>
  <c r="J121" i="5" s="1"/>
  <c r="I125" i="5"/>
  <c r="J125" i="5" s="1"/>
  <c r="R126" i="5"/>
  <c r="I128" i="5"/>
  <c r="J128" i="5" s="1"/>
  <c r="I130" i="5"/>
  <c r="J130" i="5" s="1"/>
  <c r="R131" i="5"/>
  <c r="I134" i="5"/>
  <c r="J134" i="5" s="1"/>
  <c r="I138" i="5"/>
  <c r="J138" i="5" s="1"/>
  <c r="I141" i="5"/>
  <c r="J141" i="5" s="1"/>
  <c r="I145" i="5"/>
  <c r="J145" i="5" s="1"/>
  <c r="R146" i="5"/>
  <c r="I149" i="5"/>
  <c r="J149" i="5" s="1"/>
  <c r="I153" i="5"/>
  <c r="J153" i="5" s="1"/>
  <c r="R154" i="5"/>
  <c r="I157" i="5"/>
  <c r="J157" i="5" s="1"/>
  <c r="I160" i="5"/>
  <c r="J160" i="5" s="1"/>
  <c r="I163" i="5"/>
  <c r="J163" i="5" s="1"/>
  <c r="R164" i="5"/>
  <c r="I167" i="5"/>
  <c r="J167" i="5" s="1"/>
  <c r="I171" i="5"/>
  <c r="J171" i="5" s="1"/>
  <c r="I174" i="5"/>
  <c r="J174" i="5" s="1"/>
  <c r="I178" i="5"/>
  <c r="J178" i="5" s="1"/>
  <c r="R179" i="5"/>
  <c r="I182" i="5"/>
  <c r="J182" i="5" s="1"/>
  <c r="I186" i="5"/>
  <c r="J186" i="5" s="1"/>
  <c r="R187" i="5"/>
  <c r="I190" i="5"/>
  <c r="J190" i="5" s="1"/>
  <c r="I193" i="5"/>
  <c r="J193" i="5" s="1"/>
  <c r="I197" i="5"/>
  <c r="J197" i="5" s="1"/>
  <c r="I201" i="5"/>
  <c r="J201" i="5" s="1"/>
  <c r="R202" i="5"/>
  <c r="I205" i="5"/>
  <c r="J205" i="5" s="1"/>
  <c r="I208" i="5"/>
  <c r="J208" i="5" s="1"/>
  <c r="I212" i="5"/>
  <c r="J212" i="5" s="1"/>
  <c r="R213" i="5"/>
  <c r="I215" i="5"/>
  <c r="J215" i="5" s="1"/>
  <c r="I217" i="5"/>
  <c r="J217" i="5" s="1"/>
  <c r="I219" i="5"/>
  <c r="J219" i="5" s="1"/>
  <c r="I221" i="5"/>
  <c r="J221" i="5" s="1"/>
  <c r="I223" i="5"/>
  <c r="J223" i="5" s="1"/>
  <c r="I226" i="5"/>
  <c r="J226" i="5" s="1"/>
  <c r="I230" i="5"/>
  <c r="J230" i="5" s="1"/>
  <c r="R231" i="5"/>
  <c r="I234" i="5"/>
  <c r="J234" i="5" s="1"/>
  <c r="I238" i="5"/>
  <c r="J238" i="5" s="1"/>
  <c r="I241" i="5"/>
  <c r="J241" i="5" s="1"/>
  <c r="I245" i="5"/>
  <c r="J245" i="5" s="1"/>
  <c r="I248" i="5"/>
  <c r="J248" i="5" s="1"/>
  <c r="R249" i="5"/>
  <c r="I252" i="5"/>
  <c r="J252" i="5" s="1"/>
  <c r="R256" i="5"/>
  <c r="I259" i="5"/>
  <c r="J259" i="5" s="1"/>
  <c r="I263" i="5"/>
  <c r="J263" i="5" s="1"/>
  <c r="I266" i="5"/>
  <c r="J266" i="5" s="1"/>
  <c r="I270" i="5"/>
  <c r="J270" i="5" s="1"/>
  <c r="R273" i="5"/>
  <c r="I276" i="5"/>
  <c r="J276" i="5" s="1"/>
  <c r="R280" i="5"/>
  <c r="I283" i="5"/>
  <c r="J283" i="5" s="1"/>
  <c r="I287" i="5"/>
  <c r="J287" i="5" s="1"/>
  <c r="I290" i="5"/>
  <c r="J290" i="5" s="1"/>
  <c r="I294" i="5"/>
  <c r="J294" i="5" s="1"/>
  <c r="I297" i="5"/>
  <c r="J297" i="5" s="1"/>
  <c r="R298" i="5"/>
  <c r="I301" i="5"/>
  <c r="J301" i="5" s="1"/>
  <c r="I304" i="5"/>
  <c r="J304" i="5" s="1"/>
  <c r="I306" i="5"/>
  <c r="J306" i="5" s="1"/>
  <c r="I310" i="5"/>
  <c r="J310" i="5" s="1"/>
  <c r="I313" i="5"/>
  <c r="J313" i="5" s="1"/>
  <c r="R314" i="5"/>
  <c r="I317" i="5"/>
  <c r="J317" i="5" s="1"/>
  <c r="I320" i="5"/>
  <c r="J320" i="5" s="1"/>
  <c r="I324" i="5"/>
  <c r="J324" i="5" s="1"/>
  <c r="R325" i="5"/>
  <c r="I327" i="5"/>
  <c r="J327" i="5" s="1"/>
  <c r="R328" i="5"/>
  <c r="I331" i="5"/>
  <c r="J331" i="5" s="1"/>
  <c r="I337" i="5"/>
  <c r="J337" i="5" s="1"/>
  <c r="I340" i="5"/>
  <c r="J340" i="5" s="1"/>
  <c r="I344" i="5"/>
  <c r="J344" i="5" s="1"/>
  <c r="I347" i="5"/>
  <c r="J347" i="5" s="1"/>
  <c r="R348" i="5"/>
  <c r="I351" i="5"/>
  <c r="J351" i="5" s="1"/>
  <c r="I354" i="5"/>
  <c r="J354" i="5" s="1"/>
  <c r="R355" i="5"/>
  <c r="I358" i="5"/>
  <c r="J358" i="5" s="1"/>
  <c r="I361" i="5"/>
  <c r="J361" i="5" s="1"/>
  <c r="I365" i="5"/>
  <c r="J365" i="5" s="1"/>
  <c r="I368" i="5"/>
  <c r="J368" i="5" s="1"/>
  <c r="R372" i="5"/>
  <c r="I375" i="5"/>
  <c r="J375" i="5" s="1"/>
  <c r="I378" i="5"/>
  <c r="J378" i="5" s="1"/>
  <c r="I382" i="5"/>
  <c r="J382" i="5" s="1"/>
  <c r="I385" i="5"/>
  <c r="J385" i="5" s="1"/>
  <c r="R386" i="5"/>
  <c r="I389" i="5"/>
  <c r="J389" i="5" s="1"/>
  <c r="I392" i="5"/>
  <c r="J392" i="5" s="1"/>
  <c r="R393" i="5"/>
  <c r="I396" i="5"/>
  <c r="J396" i="5" s="1"/>
  <c r="I399" i="5"/>
  <c r="J399" i="5" s="1"/>
  <c r="I403" i="5"/>
  <c r="J403" i="5" s="1"/>
  <c r="I405" i="5"/>
  <c r="J405" i="5" s="1"/>
  <c r="I408" i="5"/>
  <c r="J408" i="5" s="1"/>
  <c r="I412" i="5"/>
  <c r="J412" i="5" s="1"/>
  <c r="R413" i="5"/>
  <c r="I419" i="5"/>
  <c r="J419" i="5" s="1"/>
  <c r="I423" i="5"/>
  <c r="J423" i="5" s="1"/>
  <c r="R424" i="5"/>
  <c r="I429" i="5"/>
  <c r="J429" i="5" s="1"/>
  <c r="I433" i="5"/>
  <c r="J433" i="5" s="1"/>
  <c r="I437" i="5"/>
  <c r="J437" i="5" s="1"/>
  <c r="I440" i="5"/>
  <c r="J440" i="5" s="1"/>
  <c r="I444" i="5"/>
  <c r="J444" i="5" s="1"/>
  <c r="R445" i="5"/>
  <c r="R451" i="5"/>
  <c r="I454" i="5"/>
  <c r="J454" i="5" s="1"/>
  <c r="I458" i="5"/>
  <c r="J458" i="5" s="1"/>
  <c r="I461" i="5"/>
  <c r="J461" i="5" s="1"/>
  <c r="R462" i="5"/>
  <c r="I465" i="5"/>
  <c r="J465" i="5" s="1"/>
  <c r="I469" i="5"/>
  <c r="J469" i="5" s="1"/>
  <c r="I471" i="5"/>
  <c r="J471" i="5" s="1"/>
  <c r="I473" i="5"/>
  <c r="J473" i="5" s="1"/>
  <c r="I476" i="5"/>
  <c r="J476" i="5" s="1"/>
  <c r="R477" i="5"/>
  <c r="I480" i="5"/>
  <c r="J480" i="5" s="1"/>
  <c r="I483" i="5"/>
  <c r="J483" i="5" s="1"/>
  <c r="R484" i="5"/>
  <c r="I487" i="5"/>
  <c r="J487" i="5" s="1"/>
  <c r="R491" i="5"/>
  <c r="I494" i="5"/>
  <c r="J494" i="5" s="1"/>
  <c r="I498" i="5"/>
  <c r="J498" i="5" s="1"/>
  <c r="I501" i="5"/>
  <c r="J501" i="5" s="1"/>
  <c r="R502" i="5"/>
  <c r="I505" i="5"/>
  <c r="J505" i="5" s="1"/>
  <c r="I507" i="5"/>
  <c r="J507" i="5" s="1"/>
  <c r="I511" i="5"/>
  <c r="J511" i="5" s="1"/>
  <c r="R512" i="5"/>
  <c r="I514" i="5"/>
  <c r="J514" i="5" s="1"/>
  <c r="I518" i="5"/>
  <c r="J518" i="5" s="1"/>
  <c r="R519" i="5"/>
  <c r="R522" i="5"/>
  <c r="I525" i="5"/>
  <c r="J525" i="5" s="1"/>
  <c r="I529" i="5"/>
  <c r="J529" i="5" s="1"/>
  <c r="I532" i="5"/>
  <c r="J532" i="5" s="1"/>
  <c r="I536" i="5"/>
  <c r="J536" i="5" s="1"/>
  <c r="R537" i="5"/>
  <c r="I539" i="5"/>
  <c r="J539" i="5" s="1"/>
  <c r="I542" i="5"/>
  <c r="J542" i="5" s="1"/>
  <c r="R546" i="5"/>
  <c r="I549" i="5"/>
  <c r="J549" i="5" s="1"/>
  <c r="I553" i="5"/>
  <c r="J553" i="5" s="1"/>
  <c r="I556" i="5"/>
  <c r="J556" i="5" s="1"/>
  <c r="I560" i="5"/>
  <c r="J560" i="5" s="1"/>
  <c r="I563" i="5"/>
  <c r="J563" i="5" s="1"/>
  <c r="R564" i="5"/>
  <c r="I567" i="5"/>
  <c r="J567" i="5" s="1"/>
  <c r="I570" i="5"/>
  <c r="J570" i="5" s="1"/>
  <c r="R573" i="5"/>
  <c r="I576" i="5"/>
  <c r="J576" i="5" s="1"/>
  <c r="I579" i="5"/>
  <c r="J579" i="5" s="1"/>
  <c r="I583" i="5"/>
  <c r="J583" i="5" s="1"/>
  <c r="R584" i="5"/>
  <c r="I586" i="5"/>
  <c r="J586" i="5" s="1"/>
  <c r="R587" i="5"/>
  <c r="I590" i="5"/>
  <c r="J590" i="5" s="1"/>
  <c r="R594" i="5"/>
  <c r="I597" i="5"/>
  <c r="J597" i="5" s="1"/>
  <c r="R601" i="5"/>
  <c r="I604" i="5"/>
  <c r="J604" i="5" s="1"/>
  <c r="I606" i="5"/>
  <c r="J606" i="5" s="1"/>
  <c r="I610" i="5"/>
  <c r="J610" i="5" s="1"/>
  <c r="I613" i="5"/>
  <c r="J613" i="5" s="1"/>
  <c r="I617" i="5"/>
  <c r="J617" i="5" s="1"/>
  <c r="I620" i="5"/>
  <c r="J620" i="5" s="1"/>
  <c r="I624" i="5"/>
  <c r="J624" i="5" s="1"/>
  <c r="I627" i="5"/>
  <c r="J627" i="5" s="1"/>
  <c r="R628" i="5"/>
  <c r="I631" i="5"/>
  <c r="J631" i="5" s="1"/>
  <c r="I634" i="5"/>
  <c r="J634" i="5" s="1"/>
  <c r="R635" i="5"/>
  <c r="I640" i="5"/>
  <c r="J640" i="5" s="1"/>
  <c r="R641" i="5"/>
  <c r="I647" i="5"/>
  <c r="J647" i="5" s="1"/>
  <c r="R648" i="5"/>
  <c r="I651" i="5"/>
  <c r="J651" i="5" s="1"/>
  <c r="I655" i="5"/>
  <c r="J655" i="5" s="1"/>
  <c r="I658" i="5"/>
  <c r="J658" i="5" s="1"/>
  <c r="I662" i="5"/>
  <c r="J662" i="5" s="1"/>
  <c r="I665" i="5"/>
  <c r="J665" i="5" s="1"/>
  <c r="R666" i="5"/>
  <c r="I669" i="5"/>
  <c r="J669" i="5" s="1"/>
  <c r="I675" i="5"/>
  <c r="J675" i="5" s="1"/>
  <c r="I678" i="5"/>
  <c r="J678" i="5" s="1"/>
  <c r="I682" i="5"/>
  <c r="J682" i="5" s="1"/>
  <c r="I685" i="5"/>
  <c r="J685" i="5" s="1"/>
  <c r="R689" i="5"/>
  <c r="I692" i="5"/>
  <c r="J692" i="5" s="1"/>
  <c r="I695" i="5"/>
  <c r="J695" i="5" s="1"/>
  <c r="I699" i="5"/>
  <c r="J699" i="5" s="1"/>
  <c r="I702" i="5"/>
  <c r="J702" i="5" s="1"/>
  <c r="R705" i="5"/>
  <c r="I708" i="5"/>
  <c r="J708" i="5" s="1"/>
  <c r="I711" i="5"/>
  <c r="J711" i="5" s="1"/>
  <c r="R712" i="5"/>
  <c r="I718" i="5"/>
  <c r="J718" i="5" s="1"/>
  <c r="R719" i="5"/>
  <c r="I721" i="5"/>
  <c r="J721" i="5" s="1"/>
  <c r="R722" i="5"/>
  <c r="I725" i="5"/>
  <c r="J725" i="5" s="1"/>
  <c r="I728" i="5"/>
  <c r="J728" i="5" s="1"/>
  <c r="I732" i="5"/>
  <c r="J732" i="5" s="1"/>
  <c r="I735" i="5"/>
  <c r="J735" i="5" s="1"/>
  <c r="R738" i="5"/>
  <c r="I741" i="5"/>
  <c r="J741" i="5" s="1"/>
  <c r="I744" i="5"/>
  <c r="J744" i="5" s="1"/>
  <c r="R745" i="5"/>
  <c r="I747" i="5"/>
  <c r="J747" i="5" s="1"/>
  <c r="R748" i="5"/>
  <c r="I751" i="5"/>
  <c r="J751" i="5" s="1"/>
  <c r="I754" i="5"/>
  <c r="J754" i="5" s="1"/>
  <c r="R755" i="5"/>
  <c r="I758" i="5"/>
  <c r="J758" i="5" s="1"/>
  <c r="I761" i="5"/>
  <c r="J761" i="5" s="1"/>
  <c r="R765" i="5"/>
  <c r="I768" i="5"/>
  <c r="J768" i="5" s="1"/>
  <c r="R771" i="5"/>
  <c r="I777" i="5"/>
  <c r="J777" i="5" s="1"/>
  <c r="I780" i="5"/>
  <c r="J780" i="5" s="1"/>
  <c r="I784" i="5"/>
  <c r="J784" i="5" s="1"/>
  <c r="I787" i="5"/>
  <c r="J787" i="5" s="1"/>
  <c r="I794" i="5"/>
  <c r="J794" i="5" s="1"/>
  <c r="R795" i="5"/>
  <c r="I797" i="5"/>
  <c r="J797" i="5" s="1"/>
  <c r="R798" i="5"/>
  <c r="I801" i="5"/>
  <c r="J801" i="5" s="1"/>
  <c r="I803" i="5"/>
  <c r="J803" i="5" s="1"/>
  <c r="I806" i="5"/>
  <c r="J806" i="5" s="1"/>
  <c r="R807" i="5"/>
  <c r="I810" i="5"/>
  <c r="J810" i="5" s="1"/>
  <c r="I813" i="5"/>
  <c r="J813" i="5" s="1"/>
  <c r="I817" i="5"/>
  <c r="J817" i="5" s="1"/>
  <c r="I821" i="5"/>
  <c r="J821" i="5" s="1"/>
  <c r="I824" i="5"/>
  <c r="J824" i="5" s="1"/>
  <c r="I827" i="5"/>
  <c r="J827" i="5" s="1"/>
  <c r="I831" i="5"/>
  <c r="J831" i="5" s="1"/>
  <c r="I834" i="5"/>
  <c r="J834" i="5" s="1"/>
  <c r="I838" i="5"/>
  <c r="J838" i="5" s="1"/>
  <c r="I842" i="5"/>
  <c r="J842" i="5" s="1"/>
  <c r="I845" i="5"/>
  <c r="J845" i="5" s="1"/>
  <c r="I851" i="5"/>
  <c r="J851" i="5" s="1"/>
  <c r="I855" i="5"/>
  <c r="J855" i="5" s="1"/>
  <c r="I858" i="5"/>
  <c r="J858" i="5" s="1"/>
  <c r="I862" i="5"/>
  <c r="J862" i="5" s="1"/>
  <c r="I865" i="5"/>
  <c r="J865" i="5" s="1"/>
  <c r="I869" i="5"/>
  <c r="J869" i="5" s="1"/>
  <c r="I872" i="5"/>
  <c r="J872" i="5" s="1"/>
  <c r="I875" i="5"/>
  <c r="J875" i="5" s="1"/>
  <c r="I878" i="5"/>
  <c r="J878" i="5" s="1"/>
  <c r="I882" i="5"/>
  <c r="J882" i="5" s="1"/>
  <c r="I889" i="5"/>
  <c r="J889" i="5" s="1"/>
  <c r="I893" i="5"/>
  <c r="J893" i="5" s="1"/>
  <c r="I896" i="5"/>
  <c r="J896" i="5" s="1"/>
  <c r="I900" i="5"/>
  <c r="J900" i="5" s="1"/>
  <c r="I903" i="5"/>
  <c r="J903" i="5" s="1"/>
  <c r="I909" i="5"/>
  <c r="J909" i="5" s="1"/>
  <c r="I912" i="5"/>
  <c r="J912" i="5" s="1"/>
  <c r="I916" i="5"/>
  <c r="J916" i="5" s="1"/>
  <c r="I919" i="5"/>
  <c r="J919" i="5" s="1"/>
  <c r="I923" i="5"/>
  <c r="J923" i="5" s="1"/>
  <c r="I926" i="5"/>
  <c r="J926" i="5" s="1"/>
  <c r="I930" i="5"/>
  <c r="J930" i="5" s="1"/>
  <c r="I933" i="5"/>
  <c r="J933" i="5" s="1"/>
  <c r="I937" i="5"/>
  <c r="J937" i="5" s="1"/>
  <c r="I939" i="5"/>
  <c r="J939" i="5" s="1"/>
  <c r="I946" i="5"/>
  <c r="J946" i="5" s="1"/>
  <c r="I953" i="5"/>
  <c r="J953" i="5" s="1"/>
  <c r="I956" i="5"/>
  <c r="J956" i="5" s="1"/>
  <c r="P956" i="5"/>
  <c r="I960" i="5"/>
  <c r="J960" i="5" s="1"/>
  <c r="I963" i="5"/>
  <c r="J963" i="5" s="1"/>
  <c r="I967" i="5"/>
  <c r="J967" i="5" s="1"/>
  <c r="I970" i="5"/>
  <c r="J970" i="5" s="1"/>
  <c r="I972" i="5"/>
  <c r="J972" i="5" s="1"/>
  <c r="I979" i="5"/>
  <c r="J979" i="5" s="1"/>
  <c r="I982" i="5"/>
  <c r="J982" i="5" s="1"/>
  <c r="I986" i="5"/>
  <c r="J986" i="5" s="1"/>
  <c r="I989" i="5"/>
  <c r="J989" i="5" s="1"/>
  <c r="I993" i="5"/>
  <c r="J993" i="5" s="1"/>
  <c r="I996" i="5"/>
  <c r="J996" i="5" s="1"/>
  <c r="I1000" i="5"/>
  <c r="J1000" i="5" s="1"/>
  <c r="I1003" i="5"/>
  <c r="J1003" i="5" s="1"/>
  <c r="I1005" i="5"/>
  <c r="J1005" i="5" s="1"/>
  <c r="I1008" i="5"/>
  <c r="J1008" i="5" s="1"/>
  <c r="I1012" i="5"/>
  <c r="J1012" i="5" s="1"/>
  <c r="I1015" i="5"/>
  <c r="J1015" i="5" s="1"/>
  <c r="I1019" i="5"/>
  <c r="J1019" i="5" s="1"/>
  <c r="I1022" i="5"/>
  <c r="J1022" i="5" s="1"/>
  <c r="I1029" i="5"/>
  <c r="J1029" i="5" s="1"/>
  <c r="I1032" i="5"/>
  <c r="J1032" i="5" s="1"/>
  <c r="P1032" i="5"/>
  <c r="I1036" i="5"/>
  <c r="J1036" i="5" s="1"/>
  <c r="I1038" i="5"/>
  <c r="J1038" i="5" s="1"/>
  <c r="I1044" i="5"/>
  <c r="J1044" i="5" s="1"/>
  <c r="I1047" i="5"/>
  <c r="J1047" i="5" s="1"/>
  <c r="I1051" i="5"/>
  <c r="J1051" i="5" s="1"/>
  <c r="I1054" i="5"/>
  <c r="J1054" i="5" s="1"/>
  <c r="I1061" i="5"/>
  <c r="J1061" i="5" s="1"/>
  <c r="I1064" i="5"/>
  <c r="J1064" i="5" s="1"/>
  <c r="I1068" i="5"/>
  <c r="J1068" i="5" s="1"/>
  <c r="I1070" i="5"/>
  <c r="J1070" i="5" s="1"/>
  <c r="I1073" i="5"/>
  <c r="J1073" i="5" s="1"/>
  <c r="I1076" i="5"/>
  <c r="J1076" i="5" s="1"/>
  <c r="I1079" i="5"/>
  <c r="J1079" i="5" s="1"/>
  <c r="I1083" i="5"/>
  <c r="J1083" i="5" s="1"/>
  <c r="I1086" i="5"/>
  <c r="J1086" i="5" s="1"/>
  <c r="I1093" i="5"/>
  <c r="J1093" i="5" s="1"/>
  <c r="I1096" i="5"/>
  <c r="J1096" i="5" s="1"/>
  <c r="I1105" i="5"/>
  <c r="J1105" i="5" s="1"/>
  <c r="I1108" i="5"/>
  <c r="J1108" i="5" s="1"/>
  <c r="I1111" i="5"/>
  <c r="J1111" i="5" s="1"/>
  <c r="I1115" i="5"/>
  <c r="J1115" i="5" s="1"/>
  <c r="I1118" i="5"/>
  <c r="J1118" i="5" s="1"/>
  <c r="I1125" i="5"/>
  <c r="J1125" i="5" s="1"/>
  <c r="I1129" i="5"/>
  <c r="J1129" i="5" s="1"/>
  <c r="I1132" i="5"/>
  <c r="J1132" i="5" s="1"/>
  <c r="I1138" i="5"/>
  <c r="J1138" i="5" s="1"/>
  <c r="I1141" i="5"/>
  <c r="J1141" i="5" s="1"/>
  <c r="I1144" i="5"/>
  <c r="J1144" i="5" s="1"/>
  <c r="I1148" i="5"/>
  <c r="J1148" i="5" s="1"/>
  <c r="I1151" i="5"/>
  <c r="J1151" i="5" s="1"/>
  <c r="I1154" i="5"/>
  <c r="J1154" i="5" s="1"/>
  <c r="I1161" i="5"/>
  <c r="J1161" i="5" s="1"/>
  <c r="I1164" i="5"/>
  <c r="J1164" i="5" s="1"/>
  <c r="I1172" i="5"/>
  <c r="J1172" i="5" s="1"/>
  <c r="I1176" i="5"/>
  <c r="J1176" i="5" s="1"/>
  <c r="I1179" i="5"/>
  <c r="J1179" i="5" s="1"/>
  <c r="I1182" i="5"/>
  <c r="J1182" i="5" s="1"/>
  <c r="I1189" i="5"/>
  <c r="J1189" i="5" s="1"/>
  <c r="I1192" i="5"/>
  <c r="J1192" i="5" s="1"/>
  <c r="I1195" i="5"/>
  <c r="J1195" i="5" s="1"/>
  <c r="I1199" i="5"/>
  <c r="J1199" i="5" s="1"/>
  <c r="I1201" i="5"/>
  <c r="J1201" i="5" s="1"/>
  <c r="I1203" i="5"/>
  <c r="J1203" i="5" s="1"/>
  <c r="I1207" i="5"/>
  <c r="J1207" i="5" s="1"/>
  <c r="I1210" i="5"/>
  <c r="J1210" i="5" s="1"/>
  <c r="I1214" i="5"/>
  <c r="J1214" i="5" s="1"/>
  <c r="I1217" i="5"/>
  <c r="J1217" i="5" s="1"/>
  <c r="I1221" i="5"/>
  <c r="J1221" i="5" s="1"/>
  <c r="I1224" i="5"/>
  <c r="J1224" i="5" s="1"/>
  <c r="I1227" i="5"/>
  <c r="J1227" i="5" s="1"/>
  <c r="I1230" i="5"/>
  <c r="J1230" i="5" s="1"/>
  <c r="I1234" i="5"/>
  <c r="J1234" i="5" s="1"/>
  <c r="I1241" i="5"/>
  <c r="J1241" i="5" s="1"/>
  <c r="I1248" i="5"/>
  <c r="J1248" i="5" s="1"/>
  <c r="I1251" i="5"/>
  <c r="J1251" i="5" s="1"/>
  <c r="I1254" i="5"/>
  <c r="J1254" i="5" s="1"/>
  <c r="I1258" i="5"/>
  <c r="J1258" i="5" s="1"/>
  <c r="I1261" i="5"/>
  <c r="J1261" i="5" s="1"/>
  <c r="I1265" i="5"/>
  <c r="J1265" i="5" s="1"/>
  <c r="I1268" i="5"/>
  <c r="J1268" i="5" s="1"/>
  <c r="I1278" i="5"/>
  <c r="J1278" i="5" s="1"/>
  <c r="I1281" i="5"/>
  <c r="J1281" i="5" s="1"/>
  <c r="I1285" i="5"/>
  <c r="J1285" i="5" s="1"/>
  <c r="I1288" i="5"/>
  <c r="J1288" i="5" s="1"/>
  <c r="I1292" i="5"/>
  <c r="J1292" i="5" s="1"/>
  <c r="I1295" i="5"/>
  <c r="J1295" i="5" s="1"/>
  <c r="I1302" i="5"/>
  <c r="J1302" i="5" s="1"/>
  <c r="I1305" i="5"/>
  <c r="J1305" i="5" s="1"/>
  <c r="I1308" i="5"/>
  <c r="J1308" i="5" s="1"/>
  <c r="I1312" i="5"/>
  <c r="J1312" i="5" s="1"/>
  <c r="I1315" i="5"/>
  <c r="J1315" i="5" s="1"/>
  <c r="I1322" i="5"/>
  <c r="J1322" i="5" s="1"/>
  <c r="I1325" i="5"/>
  <c r="J1325" i="5" s="1"/>
  <c r="I1329" i="5"/>
  <c r="J1329" i="5" s="1"/>
  <c r="I1332" i="5"/>
  <c r="J1332" i="5" s="1"/>
  <c r="I1338" i="5"/>
  <c r="J1338" i="5" s="1"/>
  <c r="I1341" i="5"/>
  <c r="J1341" i="5" s="1"/>
  <c r="I1345" i="5"/>
  <c r="J1345" i="5" s="1"/>
  <c r="I1348" i="5"/>
  <c r="J1348" i="5" s="1"/>
  <c r="I1351" i="5"/>
  <c r="J1351" i="5" s="1"/>
  <c r="I1355" i="5"/>
  <c r="J1355" i="5" s="1"/>
  <c r="I1358" i="5"/>
  <c r="J1358" i="5" s="1"/>
  <c r="I1361" i="5"/>
  <c r="J1361" i="5" s="1"/>
  <c r="I1365" i="5"/>
  <c r="J1365" i="5" s="1"/>
  <c r="I1368" i="5"/>
  <c r="J1368" i="5" s="1"/>
  <c r="I1371" i="5"/>
  <c r="J1371" i="5" s="1"/>
  <c r="I1374" i="5"/>
  <c r="J1374" i="5" s="1"/>
  <c r="I1381" i="5"/>
  <c r="J1381" i="5" s="1"/>
  <c r="I1384" i="5"/>
  <c r="J1384" i="5" s="1"/>
  <c r="I1391" i="5"/>
  <c r="J1391" i="5" s="1"/>
  <c r="I1394" i="5"/>
  <c r="J1394" i="5" s="1"/>
  <c r="I1401" i="5"/>
  <c r="J1401" i="5" s="1"/>
  <c r="I1406" i="5"/>
  <c r="J1406" i="5" s="1"/>
  <c r="I1413" i="5"/>
  <c r="J1413" i="5" s="1"/>
  <c r="I1416" i="5"/>
  <c r="J1416" i="5" s="1"/>
  <c r="I1423" i="5"/>
  <c r="J1423" i="5" s="1"/>
  <c r="I1426" i="5"/>
  <c r="J1426" i="5" s="1"/>
  <c r="I1429" i="5"/>
  <c r="J1429" i="5" s="1"/>
  <c r="I1433" i="5"/>
  <c r="J1433" i="5" s="1"/>
  <c r="I1436" i="5"/>
  <c r="J1436" i="5" s="1"/>
  <c r="I1438" i="5"/>
  <c r="J1438" i="5" s="1"/>
  <c r="I1442" i="5"/>
  <c r="J1442" i="5" s="1"/>
  <c r="I1445" i="5"/>
  <c r="J1445" i="5" s="1"/>
  <c r="I1448" i="5"/>
  <c r="J1448" i="5" s="1"/>
  <c r="I1455" i="5"/>
  <c r="J1455" i="5" s="1"/>
  <c r="I1458" i="5"/>
  <c r="J1458" i="5" s="1"/>
  <c r="I1461" i="5"/>
  <c r="J1461" i="5" s="1"/>
  <c r="I1468" i="5"/>
  <c r="J1468" i="5" s="1"/>
  <c r="I1471" i="5"/>
  <c r="J1471" i="5" s="1"/>
  <c r="I1478" i="5"/>
  <c r="J1478" i="5" s="1"/>
  <c r="I1481" i="5"/>
  <c r="J1481" i="5" s="1"/>
  <c r="I1484" i="5"/>
  <c r="J1484" i="5" s="1"/>
  <c r="I1491" i="5"/>
  <c r="J1491" i="5" s="1"/>
  <c r="I1494" i="5"/>
  <c r="J1494" i="5" s="1"/>
  <c r="I1497" i="5"/>
  <c r="J1497" i="5" s="1"/>
  <c r="I1503" i="5"/>
  <c r="J1503" i="5" s="1"/>
  <c r="I1506" i="5"/>
  <c r="J1506" i="5" s="1"/>
  <c r="I1509" i="5"/>
  <c r="J1509" i="5" s="1"/>
  <c r="I1512" i="5"/>
  <c r="J1512" i="5" s="1"/>
  <c r="I1519" i="5"/>
  <c r="J1519" i="5" s="1"/>
  <c r="I1522" i="5"/>
  <c r="J1522" i="5" s="1"/>
  <c r="I1525" i="5"/>
  <c r="J1525" i="5" s="1"/>
  <c r="I1528" i="5"/>
  <c r="J1528" i="5" s="1"/>
  <c r="I1532" i="5"/>
  <c r="J1532" i="5" s="1"/>
  <c r="I1535" i="5"/>
  <c r="J1535" i="5" s="1"/>
  <c r="I1537" i="5"/>
  <c r="J1537" i="5" s="1"/>
  <c r="I1547" i="5"/>
  <c r="J1547" i="5" s="1"/>
  <c r="I1550" i="5"/>
  <c r="J1550" i="5" s="1"/>
  <c r="I1553" i="5"/>
  <c r="J1553" i="5" s="1"/>
  <c r="I1556" i="5"/>
  <c r="J1556" i="5" s="1"/>
  <c r="I1563" i="5"/>
  <c r="J1563" i="5" s="1"/>
  <c r="I1566" i="5"/>
  <c r="J1566" i="5" s="1"/>
  <c r="I1571" i="5"/>
  <c r="J1571" i="5" s="1"/>
  <c r="I1574" i="5"/>
  <c r="J1574" i="5" s="1"/>
  <c r="I1577" i="5"/>
  <c r="J1577" i="5" s="1"/>
  <c r="I1587" i="5"/>
  <c r="J1587" i="5" s="1"/>
  <c r="I1590" i="5"/>
  <c r="J1590" i="5" s="1"/>
  <c r="I1593" i="5"/>
  <c r="J1593" i="5" s="1"/>
  <c r="I1596" i="5"/>
  <c r="J1596" i="5" s="1"/>
  <c r="I1599" i="5"/>
  <c r="J1599" i="5" s="1"/>
  <c r="R1962" i="5"/>
  <c r="R1975" i="5"/>
  <c r="R1978" i="5"/>
  <c r="R1989" i="5"/>
  <c r="R1992" i="5"/>
  <c r="R2003" i="5"/>
  <c r="R2009" i="5"/>
  <c r="R2020" i="5"/>
  <c r="R2028" i="5"/>
  <c r="I2028" i="5"/>
  <c r="J2028" i="5" s="1"/>
  <c r="R2063" i="5"/>
  <c r="R2074" i="5"/>
  <c r="I2074" i="5"/>
  <c r="J2074" i="5" s="1"/>
  <c r="P2091" i="5"/>
  <c r="R2134" i="5"/>
  <c r="R2145" i="5"/>
  <c r="R2148" i="5"/>
  <c r="R2159" i="5"/>
  <c r="R2170" i="5"/>
  <c r="I2170" i="5"/>
  <c r="J2170" i="5" s="1"/>
  <c r="R2183" i="5"/>
  <c r="R2194" i="5"/>
  <c r="I2194" i="5"/>
  <c r="J2194" i="5" s="1"/>
  <c r="R2204" i="5"/>
  <c r="R2207" i="5"/>
  <c r="R2225" i="5"/>
  <c r="I2225" i="5"/>
  <c r="J2225" i="5" s="1"/>
  <c r="R2235" i="5"/>
  <c r="R2279" i="5"/>
  <c r="R2337" i="5"/>
  <c r="R2340" i="5"/>
  <c r="R2343" i="5"/>
  <c r="R2394" i="5"/>
  <c r="R2400" i="5"/>
  <c r="R2403" i="5"/>
  <c r="I2403" i="5"/>
  <c r="J2403" i="5" s="1"/>
  <c r="L2640" i="5"/>
  <c r="R2818" i="5"/>
  <c r="I2818" i="5"/>
  <c r="J2818" i="5" s="1"/>
  <c r="R2831" i="5"/>
  <c r="I2831" i="5"/>
  <c r="J2831" i="5" s="1"/>
  <c r="R2852" i="5"/>
  <c r="I2852" i="5"/>
  <c r="J2852" i="5" s="1"/>
  <c r="R2879" i="5"/>
  <c r="I2879" i="5"/>
  <c r="J2879" i="5" s="1"/>
  <c r="R2893" i="5"/>
  <c r="I2893" i="5"/>
  <c r="J2893" i="5" s="1"/>
  <c r="R2906" i="5"/>
  <c r="I2906" i="5"/>
  <c r="J2906" i="5" s="1"/>
  <c r="P2919" i="5"/>
  <c r="R2946" i="5"/>
  <c r="I2946" i="5"/>
  <c r="J2946" i="5" s="1"/>
  <c r="R2952" i="5"/>
  <c r="I2952" i="5"/>
  <c r="J2952" i="5" s="1"/>
  <c r="R2959" i="5"/>
  <c r="I2959" i="5"/>
  <c r="J2959" i="5" s="1"/>
  <c r="R2972" i="5"/>
  <c r="I2972" i="5"/>
  <c r="J2972" i="5" s="1"/>
  <c r="P2978" i="5"/>
  <c r="R3017" i="5"/>
  <c r="I3017" i="5"/>
  <c r="J3017" i="5" s="1"/>
  <c r="R3024" i="5"/>
  <c r="I3024" i="5"/>
  <c r="J3024" i="5" s="1"/>
  <c r="R3030" i="5"/>
  <c r="I3030" i="5"/>
  <c r="J3030" i="5" s="1"/>
  <c r="R3037" i="5"/>
  <c r="I3037" i="5"/>
  <c r="J3037" i="5" s="1"/>
  <c r="R3107" i="5"/>
  <c r="I3107" i="5"/>
  <c r="J3107" i="5" s="1"/>
  <c r="R3110" i="5"/>
  <c r="I3110" i="5"/>
  <c r="J3110" i="5" s="1"/>
  <c r="R3120" i="5"/>
  <c r="I3120" i="5"/>
  <c r="J3120" i="5" s="1"/>
  <c r="R3161" i="5"/>
  <c r="I3161" i="5"/>
  <c r="J3161" i="5" s="1"/>
  <c r="R3177" i="5"/>
  <c r="I3177" i="5"/>
  <c r="J3177" i="5" s="1"/>
  <c r="R3214" i="5"/>
  <c r="R3238" i="5"/>
  <c r="I3238" i="5"/>
  <c r="J3238" i="5" s="1"/>
  <c r="R3240" i="5"/>
  <c r="I3240" i="5"/>
  <c r="J3240" i="5" s="1"/>
  <c r="R3251" i="5"/>
  <c r="I3251" i="5"/>
  <c r="J3251" i="5" s="1"/>
  <c r="R3253" i="5"/>
  <c r="I3253" i="5"/>
  <c r="J3253" i="5" s="1"/>
  <c r="R3288" i="5"/>
  <c r="R3315" i="5"/>
  <c r="I3315" i="5"/>
  <c r="J3315" i="5" s="1"/>
  <c r="R3328" i="5"/>
  <c r="I3328" i="5"/>
  <c r="J3328" i="5" s="1"/>
  <c r="R3330" i="5"/>
  <c r="I3330" i="5"/>
  <c r="J3330" i="5" s="1"/>
  <c r="R3340" i="5"/>
  <c r="R3371" i="5"/>
  <c r="I3371" i="5"/>
  <c r="J3371" i="5" s="1"/>
  <c r="R3391" i="5"/>
  <c r="I3391" i="5"/>
  <c r="J3391" i="5" s="1"/>
  <c r="R3393" i="5"/>
  <c r="I3393" i="5"/>
  <c r="J3393" i="5" s="1"/>
  <c r="R3417" i="5"/>
  <c r="I3417" i="5"/>
  <c r="J3417" i="5" s="1"/>
  <c r="R3427" i="5"/>
  <c r="R3434" i="5"/>
  <c r="I3434" i="5"/>
  <c r="J3434" i="5" s="1"/>
  <c r="R3436" i="5"/>
  <c r="I3436" i="5"/>
  <c r="J3436" i="5" s="1"/>
  <c r="R3448" i="5"/>
  <c r="R3492" i="5"/>
  <c r="R3501" i="5"/>
  <c r="R3510" i="5"/>
  <c r="R3531" i="5"/>
  <c r="I3531" i="5"/>
  <c r="J3531" i="5" s="1"/>
  <c r="R3543" i="5"/>
  <c r="R3552" i="5"/>
  <c r="R3561" i="5"/>
  <c r="I3561" i="5"/>
  <c r="J3561" i="5" s="1"/>
  <c r="R3641" i="5"/>
  <c r="R3650" i="5"/>
  <c r="R3664" i="5"/>
  <c r="R3679" i="5"/>
  <c r="R3683" i="5"/>
  <c r="I3683" i="5"/>
  <c r="J3683" i="5" s="1"/>
  <c r="R3688" i="5"/>
  <c r="R3704" i="5"/>
  <c r="R3718" i="5"/>
  <c r="R3735" i="5"/>
  <c r="R3758" i="5"/>
  <c r="R3782" i="5"/>
  <c r="R3790" i="5"/>
  <c r="I3790" i="5"/>
  <c r="J3790" i="5" s="1"/>
  <c r="R3792" i="5"/>
  <c r="I3792" i="5"/>
  <c r="J3792" i="5" s="1"/>
  <c r="R3819" i="5"/>
  <c r="I3819" i="5"/>
  <c r="J3819" i="5" s="1"/>
  <c r="R3837" i="5"/>
  <c r="I3837" i="5"/>
  <c r="J3837" i="5" s="1"/>
  <c r="R3846" i="5"/>
  <c r="I3846" i="5"/>
  <c r="J3846" i="5" s="1"/>
  <c r="R3851" i="5"/>
  <c r="I3851" i="5"/>
  <c r="J3851" i="5" s="1"/>
  <c r="R3860" i="5"/>
  <c r="I3860" i="5"/>
  <c r="J3860" i="5" s="1"/>
  <c r="R3887" i="5"/>
  <c r="I3887" i="5"/>
  <c r="J3887" i="5" s="1"/>
  <c r="R3905" i="5"/>
  <c r="I3905" i="5"/>
  <c r="J3905" i="5" s="1"/>
  <c r="R3914" i="5"/>
  <c r="I3914" i="5"/>
  <c r="J3914" i="5" s="1"/>
  <c r="R3930" i="5"/>
  <c r="I3930" i="5"/>
  <c r="J3930" i="5" s="1"/>
  <c r="R3951" i="5"/>
  <c r="I3951" i="5"/>
  <c r="J3951" i="5" s="1"/>
  <c r="R3956" i="5"/>
  <c r="I3956" i="5"/>
  <c r="J3956" i="5" s="1"/>
  <c r="R3990" i="5"/>
  <c r="I3990" i="5"/>
  <c r="J3990" i="5" s="1"/>
  <c r="R4032" i="5"/>
  <c r="R4036" i="5"/>
  <c r="R4040" i="5"/>
  <c r="R4044" i="5"/>
  <c r="R4055" i="5"/>
  <c r="R4063" i="5"/>
  <c r="R4071" i="5"/>
  <c r="R4075" i="5"/>
  <c r="R4084" i="5"/>
  <c r="R4088" i="5"/>
  <c r="R4109" i="5"/>
  <c r="I4109" i="5"/>
  <c r="J4109" i="5" s="1"/>
  <c r="R4111" i="5"/>
  <c r="I4111" i="5"/>
  <c r="J4111" i="5" s="1"/>
  <c r="R4164" i="5"/>
  <c r="I4164" i="5"/>
  <c r="J4164" i="5" s="1"/>
  <c r="R4166" i="5"/>
  <c r="I4166" i="5"/>
  <c r="J4166" i="5" s="1"/>
  <c r="R4168" i="5"/>
  <c r="I4168" i="5"/>
  <c r="J4168" i="5" s="1"/>
  <c r="R4174" i="5"/>
  <c r="I4174" i="5"/>
  <c r="J4174" i="5" s="1"/>
  <c r="R4176" i="5"/>
  <c r="I4176" i="5"/>
  <c r="J4176" i="5" s="1"/>
  <c r="R4210" i="5"/>
  <c r="R4214" i="5"/>
  <c r="R4243" i="5"/>
  <c r="I4243" i="5"/>
  <c r="J4243" i="5" s="1"/>
  <c r="R4245" i="5"/>
  <c r="I4245" i="5"/>
  <c r="J4245" i="5" s="1"/>
  <c r="R4247" i="5"/>
  <c r="I4247" i="5"/>
  <c r="J4247" i="5" s="1"/>
  <c r="R4266" i="5"/>
  <c r="I4266" i="5"/>
  <c r="J4266" i="5" s="1"/>
  <c r="R4268" i="5"/>
  <c r="I4268" i="5"/>
  <c r="J4268" i="5" s="1"/>
  <c r="R4270" i="5"/>
  <c r="I4270" i="5"/>
  <c r="J4270" i="5" s="1"/>
  <c r="R4320" i="5"/>
  <c r="I4320" i="5"/>
  <c r="J4320" i="5" s="1"/>
  <c r="R4322" i="5"/>
  <c r="I4322" i="5"/>
  <c r="J4322" i="5" s="1"/>
  <c r="R4346" i="5"/>
  <c r="I4346" i="5"/>
  <c r="J4346" i="5" s="1"/>
  <c r="R4355" i="5"/>
  <c r="R4368" i="5"/>
  <c r="R4408" i="5"/>
  <c r="R4440" i="5"/>
  <c r="R4473" i="5"/>
  <c r="I4473" i="5"/>
  <c r="J4473" i="5" s="1"/>
  <c r="R4475" i="5"/>
  <c r="I4475" i="5"/>
  <c r="J4475" i="5" s="1"/>
  <c r="R4491" i="5"/>
  <c r="R4498" i="5"/>
  <c r="I4498" i="5"/>
  <c r="J4498" i="5" s="1"/>
  <c r="R4504" i="5"/>
  <c r="I4504" i="5"/>
  <c r="J4504" i="5" s="1"/>
  <c r="R4513" i="5"/>
  <c r="R4536" i="5"/>
  <c r="I4536" i="5"/>
  <c r="J4536" i="5" s="1"/>
  <c r="R4545" i="5"/>
  <c r="R4559" i="5"/>
  <c r="R4569" i="5"/>
  <c r="R4574" i="5"/>
  <c r="I4574" i="5"/>
  <c r="J4574" i="5" s="1"/>
  <c r="O29" i="5"/>
  <c r="I108" i="5"/>
  <c r="J108" i="5" s="1"/>
  <c r="I246" i="5"/>
  <c r="J246" i="5" s="1"/>
  <c r="I295" i="5"/>
  <c r="J295" i="5" s="1"/>
  <c r="I311" i="5"/>
  <c r="J311" i="5" s="1"/>
  <c r="I335" i="5"/>
  <c r="J335" i="5" s="1"/>
  <c r="I383" i="5"/>
  <c r="J383" i="5" s="1"/>
  <c r="I390" i="5"/>
  <c r="J390" i="5" s="1"/>
  <c r="I459" i="5"/>
  <c r="J459" i="5" s="1"/>
  <c r="I481" i="5"/>
  <c r="J481" i="5" s="1"/>
  <c r="I499" i="5"/>
  <c r="J499" i="5" s="1"/>
  <c r="I561" i="5"/>
  <c r="J561" i="5" s="1"/>
  <c r="I571" i="5"/>
  <c r="J571" i="5" s="1"/>
  <c r="I638" i="5"/>
  <c r="J638" i="5" s="1"/>
  <c r="I663" i="5"/>
  <c r="J663" i="5" s="1"/>
  <c r="I703" i="5"/>
  <c r="J703" i="5" s="1"/>
  <c r="I752" i="5"/>
  <c r="J752" i="5" s="1"/>
  <c r="I769" i="5"/>
  <c r="J769" i="5" s="1"/>
  <c r="I811" i="5"/>
  <c r="J811" i="5" s="1"/>
  <c r="P2005" i="5"/>
  <c r="P2016" i="5"/>
  <c r="R2031" i="5"/>
  <c r="R2042" i="5"/>
  <c r="R2056" i="5"/>
  <c r="P2070" i="5"/>
  <c r="R2077" i="5"/>
  <c r="R2088" i="5"/>
  <c r="R2099" i="5"/>
  <c r="R2102" i="5"/>
  <c r="R2113" i="5"/>
  <c r="R2116" i="5"/>
  <c r="R2127" i="5"/>
  <c r="R2173" i="5"/>
  <c r="I2173" i="5"/>
  <c r="J2173" i="5" s="1"/>
  <c r="R2197" i="5"/>
  <c r="R2218" i="5"/>
  <c r="I2218" i="5"/>
  <c r="J2218" i="5" s="1"/>
  <c r="R2228" i="5"/>
  <c r="R2249" i="5"/>
  <c r="R2252" i="5"/>
  <c r="R2263" i="5"/>
  <c r="R2266" i="5"/>
  <c r="R2293" i="5"/>
  <c r="R2296" i="5"/>
  <c r="R2313" i="5"/>
  <c r="R2316" i="5"/>
  <c r="R2327" i="5"/>
  <c r="I2327" i="5"/>
  <c r="J2327" i="5" s="1"/>
  <c r="R2357" i="5"/>
  <c r="R2360" i="5"/>
  <c r="R2371" i="5"/>
  <c r="I2371" i="5"/>
  <c r="J2371" i="5" s="1"/>
  <c r="R2384" i="5"/>
  <c r="R2387" i="5"/>
  <c r="R2822" i="5"/>
  <c r="I2822" i="5"/>
  <c r="J2822" i="5" s="1"/>
  <c r="R2835" i="5"/>
  <c r="I2835" i="5"/>
  <c r="J2835" i="5" s="1"/>
  <c r="R2842" i="5"/>
  <c r="I2842" i="5"/>
  <c r="J2842" i="5" s="1"/>
  <c r="R2849" i="5"/>
  <c r="I2849" i="5"/>
  <c r="J2849" i="5" s="1"/>
  <c r="R2855" i="5"/>
  <c r="I2855" i="5"/>
  <c r="J2855" i="5" s="1"/>
  <c r="R2862" i="5"/>
  <c r="I2862" i="5"/>
  <c r="J2862" i="5" s="1"/>
  <c r="R2869" i="5"/>
  <c r="I2869" i="5"/>
  <c r="J2869" i="5" s="1"/>
  <c r="R2882" i="5"/>
  <c r="I2882" i="5"/>
  <c r="J2882" i="5" s="1"/>
  <c r="R2909" i="5"/>
  <c r="I2909" i="5"/>
  <c r="J2909" i="5" s="1"/>
  <c r="R2916" i="5"/>
  <c r="I2916" i="5"/>
  <c r="J2916" i="5" s="1"/>
  <c r="R2923" i="5"/>
  <c r="I2923" i="5"/>
  <c r="J2923" i="5" s="1"/>
  <c r="R2956" i="5"/>
  <c r="I2956" i="5"/>
  <c r="J2956" i="5" s="1"/>
  <c r="R2962" i="5"/>
  <c r="I2962" i="5"/>
  <c r="J2962" i="5" s="1"/>
  <c r="R2975" i="5"/>
  <c r="I2975" i="5"/>
  <c r="J2975" i="5" s="1"/>
  <c r="R2982" i="5"/>
  <c r="I2982" i="5"/>
  <c r="J2982" i="5" s="1"/>
  <c r="P2988" i="5"/>
  <c r="R3034" i="5"/>
  <c r="I3034" i="5"/>
  <c r="J3034" i="5" s="1"/>
  <c r="R3039" i="5"/>
  <c r="I3039" i="5"/>
  <c r="J3039" i="5" s="1"/>
  <c r="R3046" i="5"/>
  <c r="I3046" i="5"/>
  <c r="J3046" i="5" s="1"/>
  <c r="P3052" i="5"/>
  <c r="R3059" i="5"/>
  <c r="I3059" i="5"/>
  <c r="J3059" i="5" s="1"/>
  <c r="R3104" i="5"/>
  <c r="I3104" i="5"/>
  <c r="J3104" i="5" s="1"/>
  <c r="R3142" i="5"/>
  <c r="I3142" i="5"/>
  <c r="J3142" i="5" s="1"/>
  <c r="R3145" i="5"/>
  <c r="I3145" i="5"/>
  <c r="J3145" i="5" s="1"/>
  <c r="R3155" i="5"/>
  <c r="I3155" i="5"/>
  <c r="J3155" i="5" s="1"/>
  <c r="R3158" i="5"/>
  <c r="I3158" i="5"/>
  <c r="J3158" i="5" s="1"/>
  <c r="R3168" i="5"/>
  <c r="I3168" i="5"/>
  <c r="J3168" i="5" s="1"/>
  <c r="R3199" i="5"/>
  <c r="I3199" i="5"/>
  <c r="J3199" i="5" s="1"/>
  <c r="R3212" i="5"/>
  <c r="I3212" i="5"/>
  <c r="J3212" i="5" s="1"/>
  <c r="R3227" i="5"/>
  <c r="I3227" i="5"/>
  <c r="J3227" i="5" s="1"/>
  <c r="R3284" i="5"/>
  <c r="I3284" i="5"/>
  <c r="J3284" i="5" s="1"/>
  <c r="R3286" i="5"/>
  <c r="I3286" i="5"/>
  <c r="J3286" i="5" s="1"/>
  <c r="R3338" i="5"/>
  <c r="I3338" i="5"/>
  <c r="J3338" i="5" s="1"/>
  <c r="R3425" i="5"/>
  <c r="I3425" i="5"/>
  <c r="J3425" i="5" s="1"/>
  <c r="R3541" i="5"/>
  <c r="I3541" i="5"/>
  <c r="J3541" i="5" s="1"/>
  <c r="R3550" i="5"/>
  <c r="I3550" i="5"/>
  <c r="J3550" i="5" s="1"/>
  <c r="R3823" i="5"/>
  <c r="I3823" i="5"/>
  <c r="J3823" i="5" s="1"/>
  <c r="R3855" i="5"/>
  <c r="I3855" i="5"/>
  <c r="J3855" i="5" s="1"/>
  <c r="R3864" i="5"/>
  <c r="I3864" i="5"/>
  <c r="J3864" i="5" s="1"/>
  <c r="R3875" i="5"/>
  <c r="I3875" i="5"/>
  <c r="J3875" i="5" s="1"/>
  <c r="R3892" i="5"/>
  <c r="I3892" i="5"/>
  <c r="J3892" i="5" s="1"/>
  <c r="R3909" i="5"/>
  <c r="I3909" i="5"/>
  <c r="J3909" i="5" s="1"/>
  <c r="R3918" i="5"/>
  <c r="I3918" i="5"/>
  <c r="J3918" i="5" s="1"/>
  <c r="R3934" i="5"/>
  <c r="I3934" i="5"/>
  <c r="J3934" i="5" s="1"/>
  <c r="R3960" i="5"/>
  <c r="I3960" i="5"/>
  <c r="J3960" i="5" s="1"/>
  <c r="R3979" i="5"/>
  <c r="I3979" i="5"/>
  <c r="J3979" i="5" s="1"/>
  <c r="R3995" i="5"/>
  <c r="I3995" i="5"/>
  <c r="J3995" i="5" s="1"/>
  <c r="R4011" i="5"/>
  <c r="R4015" i="5"/>
  <c r="R4051" i="5"/>
  <c r="I4051" i="5"/>
  <c r="J4051" i="5" s="1"/>
  <c r="R4053" i="5"/>
  <c r="I4053" i="5"/>
  <c r="J4053" i="5" s="1"/>
  <c r="R4169" i="5"/>
  <c r="R4192" i="5"/>
  <c r="I4192" i="5"/>
  <c r="J4192" i="5" s="1"/>
  <c r="R4194" i="5"/>
  <c r="I4194" i="5"/>
  <c r="J4194" i="5" s="1"/>
  <c r="R4204" i="5"/>
  <c r="I4204" i="5"/>
  <c r="J4204" i="5" s="1"/>
  <c r="R4206" i="5"/>
  <c r="I4206" i="5"/>
  <c r="J4206" i="5" s="1"/>
  <c r="R4208" i="5"/>
  <c r="I4208" i="5"/>
  <c r="J4208" i="5" s="1"/>
  <c r="R4222" i="5"/>
  <c r="I4222" i="5"/>
  <c r="J4222" i="5" s="1"/>
  <c r="R4224" i="5"/>
  <c r="I4224" i="5"/>
  <c r="J4224" i="5" s="1"/>
  <c r="R4248" i="5"/>
  <c r="R4256" i="5"/>
  <c r="R4260" i="5"/>
  <c r="R4271" i="5"/>
  <c r="R4279" i="5"/>
  <c r="R4305" i="5"/>
  <c r="R4312" i="5"/>
  <c r="R4323" i="5"/>
  <c r="R4333" i="5"/>
  <c r="R4337" i="5"/>
  <c r="R4341" i="5"/>
  <c r="R4364" i="5"/>
  <c r="I4364" i="5"/>
  <c r="J4364" i="5" s="1"/>
  <c r="R4366" i="5"/>
  <c r="I4366" i="5"/>
  <c r="J4366" i="5" s="1"/>
  <c r="R4375" i="5"/>
  <c r="R4379" i="5"/>
  <c r="R4383" i="5"/>
  <c r="R4393" i="5"/>
  <c r="R4463" i="5"/>
  <c r="I4463" i="5"/>
  <c r="J4463" i="5" s="1"/>
  <c r="R4528" i="5"/>
  <c r="I4528" i="5"/>
  <c r="J4528" i="5" s="1"/>
  <c r="R4575" i="5"/>
  <c r="R1966" i="5"/>
  <c r="I1966" i="5"/>
  <c r="J1966" i="5" s="1"/>
  <c r="R1982" i="5"/>
  <c r="R1985" i="5"/>
  <c r="R1996" i="5"/>
  <c r="R1999" i="5"/>
  <c r="R2013" i="5"/>
  <c r="R2024" i="5"/>
  <c r="P2038" i="5"/>
  <c r="R2067" i="5"/>
  <c r="R2138" i="5"/>
  <c r="R2141" i="5"/>
  <c r="R2152" i="5"/>
  <c r="R2155" i="5"/>
  <c r="R2166" i="5"/>
  <c r="R2176" i="5"/>
  <c r="R2190" i="5"/>
  <c r="R2211" i="5"/>
  <c r="I2211" i="5"/>
  <c r="J2211" i="5" s="1"/>
  <c r="R2221" i="5"/>
  <c r="R2239" i="5"/>
  <c r="I2239" i="5"/>
  <c r="J2239" i="5" s="1"/>
  <c r="R2283" i="5"/>
  <c r="I2283" i="5"/>
  <c r="J2283" i="5" s="1"/>
  <c r="R2330" i="5"/>
  <c r="R2347" i="5"/>
  <c r="I2347" i="5"/>
  <c r="J2347" i="5" s="1"/>
  <c r="R2374" i="5"/>
  <c r="I2374" i="5"/>
  <c r="J2374" i="5" s="1"/>
  <c r="R2804" i="5"/>
  <c r="I2804" i="5"/>
  <c r="J2804" i="5" s="1"/>
  <c r="R2811" i="5"/>
  <c r="I2811" i="5"/>
  <c r="J2811" i="5" s="1"/>
  <c r="R2825" i="5"/>
  <c r="I2825" i="5"/>
  <c r="J2825" i="5" s="1"/>
  <c r="R2859" i="5"/>
  <c r="I2859" i="5"/>
  <c r="J2859" i="5" s="1"/>
  <c r="R2866" i="5"/>
  <c r="I2866" i="5"/>
  <c r="J2866" i="5" s="1"/>
  <c r="R2886" i="5"/>
  <c r="I2886" i="5"/>
  <c r="J2886" i="5" s="1"/>
  <c r="R2913" i="5"/>
  <c r="I2913" i="5"/>
  <c r="J2913" i="5" s="1"/>
  <c r="R2926" i="5"/>
  <c r="I2926" i="5"/>
  <c r="J2926" i="5" s="1"/>
  <c r="R2933" i="5"/>
  <c r="I2933" i="5"/>
  <c r="J2933" i="5" s="1"/>
  <c r="R2939" i="5"/>
  <c r="I2939" i="5"/>
  <c r="J2939" i="5" s="1"/>
  <c r="R2966" i="5"/>
  <c r="I2966" i="5"/>
  <c r="J2966" i="5" s="1"/>
  <c r="R2985" i="5"/>
  <c r="I2985" i="5"/>
  <c r="J2985" i="5" s="1"/>
  <c r="R2992" i="5"/>
  <c r="I2992" i="5"/>
  <c r="J2992" i="5" s="1"/>
  <c r="P2998" i="5"/>
  <c r="P3004" i="5"/>
  <c r="P3010" i="5"/>
  <c r="I3021" i="5"/>
  <c r="J3021" i="5" s="1"/>
  <c r="P3024" i="5"/>
  <c r="R3043" i="5"/>
  <c r="I3043" i="5"/>
  <c r="J3043" i="5" s="1"/>
  <c r="R3049" i="5"/>
  <c r="I3049" i="5"/>
  <c r="J3049" i="5" s="1"/>
  <c r="I3050" i="5"/>
  <c r="J3050" i="5" s="1"/>
  <c r="R3056" i="5"/>
  <c r="I3056" i="5"/>
  <c r="J3056" i="5" s="1"/>
  <c r="R3062" i="5"/>
  <c r="I3062" i="5"/>
  <c r="J3062" i="5" s="1"/>
  <c r="R3069" i="5"/>
  <c r="I3069" i="5"/>
  <c r="J3069" i="5" s="1"/>
  <c r="R3082" i="5"/>
  <c r="I3082" i="5"/>
  <c r="J3082" i="5" s="1"/>
  <c r="R3095" i="5"/>
  <c r="I3095" i="5"/>
  <c r="J3095" i="5" s="1"/>
  <c r="R3129" i="5"/>
  <c r="I3129" i="5"/>
  <c r="J3129" i="5" s="1"/>
  <c r="R3139" i="5"/>
  <c r="I3139" i="5"/>
  <c r="J3139" i="5" s="1"/>
  <c r="R3152" i="5"/>
  <c r="I3152" i="5"/>
  <c r="J3152" i="5" s="1"/>
  <c r="R3189" i="5"/>
  <c r="I3189" i="5"/>
  <c r="J3189" i="5" s="1"/>
  <c r="R3201" i="5"/>
  <c r="I3201" i="5"/>
  <c r="J3201" i="5" s="1"/>
  <c r="R3239" i="5"/>
  <c r="I3239" i="5"/>
  <c r="J3239" i="5" s="1"/>
  <c r="R3250" i="5"/>
  <c r="I3250" i="5"/>
  <c r="J3250" i="5" s="1"/>
  <c r="R3252" i="5"/>
  <c r="I3252" i="5"/>
  <c r="J3252" i="5" s="1"/>
  <c r="R3254" i="5"/>
  <c r="I3254" i="5"/>
  <c r="J3254" i="5" s="1"/>
  <c r="R3316" i="5"/>
  <c r="I3316" i="5"/>
  <c r="J3316" i="5" s="1"/>
  <c r="R3329" i="5"/>
  <c r="I3329" i="5"/>
  <c r="J3329" i="5" s="1"/>
  <c r="R3331" i="5"/>
  <c r="I3331" i="5"/>
  <c r="J3331" i="5" s="1"/>
  <c r="R3390" i="5"/>
  <c r="I3390" i="5"/>
  <c r="J3390" i="5" s="1"/>
  <c r="R3392" i="5"/>
  <c r="I3392" i="5"/>
  <c r="J3392" i="5" s="1"/>
  <c r="R3433" i="5"/>
  <c r="I3433" i="5"/>
  <c r="J3433" i="5" s="1"/>
  <c r="R3435" i="5"/>
  <c r="I3435" i="5"/>
  <c r="J3435" i="5" s="1"/>
  <c r="R3562" i="5"/>
  <c r="I3562" i="5"/>
  <c r="J3562" i="5" s="1"/>
  <c r="R3789" i="5"/>
  <c r="I3789" i="5"/>
  <c r="J3789" i="5" s="1"/>
  <c r="R3791" i="5"/>
  <c r="I3791" i="5"/>
  <c r="J3791" i="5" s="1"/>
  <c r="R3829" i="5"/>
  <c r="I3829" i="5"/>
  <c r="J3829" i="5" s="1"/>
  <c r="R3838" i="5"/>
  <c r="I3838" i="5"/>
  <c r="J3838" i="5" s="1"/>
  <c r="R3859" i="5"/>
  <c r="I3859" i="5"/>
  <c r="J3859" i="5" s="1"/>
  <c r="R3868" i="5"/>
  <c r="I3868" i="5"/>
  <c r="J3868" i="5" s="1"/>
  <c r="R3879" i="5"/>
  <c r="I3879" i="5"/>
  <c r="J3879" i="5" s="1"/>
  <c r="R3896" i="5"/>
  <c r="I3896" i="5"/>
  <c r="J3896" i="5" s="1"/>
  <c r="R3913" i="5"/>
  <c r="I3913" i="5"/>
  <c r="J3913" i="5" s="1"/>
  <c r="R3922" i="5"/>
  <c r="I3922" i="5"/>
  <c r="J3922" i="5" s="1"/>
  <c r="R3938" i="5"/>
  <c r="I3938" i="5"/>
  <c r="J3938" i="5" s="1"/>
  <c r="R3943" i="5"/>
  <c r="I3943" i="5"/>
  <c r="J3943" i="5" s="1"/>
  <c r="R3974" i="5"/>
  <c r="I3974" i="5"/>
  <c r="J3974" i="5" s="1"/>
  <c r="R3983" i="5"/>
  <c r="I3983" i="5"/>
  <c r="J3983" i="5" s="1"/>
  <c r="R3999" i="5"/>
  <c r="I3999" i="5"/>
  <c r="J3999" i="5" s="1"/>
  <c r="R4110" i="5"/>
  <c r="I4110" i="5"/>
  <c r="J4110" i="5" s="1"/>
  <c r="R4112" i="5"/>
  <c r="I4112" i="5"/>
  <c r="J4112" i="5" s="1"/>
  <c r="R4165" i="5"/>
  <c r="I4165" i="5"/>
  <c r="J4165" i="5" s="1"/>
  <c r="R4167" i="5"/>
  <c r="I4167" i="5"/>
  <c r="J4167" i="5" s="1"/>
  <c r="R4173" i="5"/>
  <c r="I4173" i="5"/>
  <c r="J4173" i="5" s="1"/>
  <c r="R4175" i="5"/>
  <c r="I4175" i="5"/>
  <c r="J4175" i="5" s="1"/>
  <c r="R4177" i="5"/>
  <c r="I4177" i="5"/>
  <c r="J4177" i="5" s="1"/>
  <c r="R4242" i="5"/>
  <c r="I4242" i="5"/>
  <c r="J4242" i="5" s="1"/>
  <c r="R4244" i="5"/>
  <c r="I4244" i="5"/>
  <c r="J4244" i="5" s="1"/>
  <c r="R4246" i="5"/>
  <c r="I4246" i="5"/>
  <c r="J4246" i="5" s="1"/>
  <c r="R4265" i="5"/>
  <c r="I4265" i="5"/>
  <c r="J4265" i="5" s="1"/>
  <c r="R4267" i="5"/>
  <c r="I4267" i="5"/>
  <c r="J4267" i="5" s="1"/>
  <c r="R4269" i="5"/>
  <c r="I4269" i="5"/>
  <c r="J4269" i="5" s="1"/>
  <c r="R4319" i="5"/>
  <c r="I4319" i="5"/>
  <c r="J4319" i="5" s="1"/>
  <c r="R4321" i="5"/>
  <c r="I4321" i="5"/>
  <c r="J4321" i="5" s="1"/>
  <c r="R4345" i="5"/>
  <c r="I4345" i="5"/>
  <c r="J4345" i="5" s="1"/>
  <c r="R4347" i="5"/>
  <c r="I4347" i="5"/>
  <c r="J4347" i="5" s="1"/>
  <c r="R4474" i="5"/>
  <c r="I4474" i="5"/>
  <c r="J4474" i="5" s="1"/>
  <c r="R4497" i="5"/>
  <c r="I4497" i="5"/>
  <c r="J4497" i="5" s="1"/>
  <c r="R4520" i="5"/>
  <c r="I4520" i="5"/>
  <c r="J4520" i="5" s="1"/>
  <c r="R4529" i="5"/>
  <c r="R4552" i="5"/>
  <c r="I4552" i="5"/>
  <c r="J4552" i="5" s="1"/>
  <c r="R4564" i="5"/>
  <c r="R4580" i="5"/>
  <c r="R4585" i="5"/>
  <c r="R4591" i="5"/>
  <c r="R4596" i="5"/>
  <c r="R4601" i="5"/>
  <c r="R4607" i="5"/>
  <c r="R4612" i="5"/>
  <c r="R4617" i="5"/>
  <c r="R4623" i="5"/>
  <c r="R4628" i="5"/>
  <c r="R4633" i="5"/>
  <c r="R4639" i="5"/>
  <c r="R4644" i="5"/>
  <c r="R4649" i="5"/>
  <c r="R4656" i="5"/>
  <c r="R4664" i="5"/>
  <c r="R4672" i="5"/>
  <c r="R4680" i="5"/>
  <c r="R4688" i="5"/>
  <c r="R4696" i="5"/>
  <c r="R4704" i="5"/>
  <c r="R4712" i="5"/>
  <c r="R4720" i="5"/>
  <c r="R4728" i="5"/>
  <c r="R4736" i="5"/>
  <c r="R4744" i="5"/>
  <c r="R4752" i="5"/>
  <c r="R4760" i="5"/>
  <c r="R4768" i="5"/>
  <c r="R4776" i="5"/>
  <c r="R4784" i="5"/>
  <c r="R4792" i="5"/>
  <c r="R4800" i="5"/>
  <c r="I4590" i="5"/>
  <c r="J4590" i="5" s="1"/>
  <c r="I4606" i="5"/>
  <c r="J4606" i="5" s="1"/>
  <c r="I4622" i="5"/>
  <c r="J4622" i="5" s="1"/>
  <c r="I4638" i="5"/>
  <c r="J4638" i="5" s="1"/>
  <c r="I4654" i="5"/>
  <c r="J4654" i="5" s="1"/>
  <c r="I4655" i="5"/>
  <c r="J4655" i="5" s="1"/>
  <c r="I4662" i="5"/>
  <c r="J4662" i="5" s="1"/>
  <c r="I4663" i="5"/>
  <c r="J4663" i="5" s="1"/>
  <c r="I4670" i="5"/>
  <c r="J4670" i="5" s="1"/>
  <c r="I4671" i="5"/>
  <c r="J4671" i="5" s="1"/>
  <c r="I4678" i="5"/>
  <c r="J4678" i="5" s="1"/>
  <c r="I4679" i="5"/>
  <c r="J4679" i="5" s="1"/>
  <c r="I4686" i="5"/>
  <c r="J4686" i="5" s="1"/>
  <c r="I4687" i="5"/>
  <c r="J4687" i="5" s="1"/>
  <c r="I4694" i="5"/>
  <c r="J4694" i="5" s="1"/>
  <c r="I4695" i="5"/>
  <c r="J4695" i="5" s="1"/>
  <c r="I4702" i="5"/>
  <c r="J4702" i="5" s="1"/>
  <c r="I4703" i="5"/>
  <c r="J4703" i="5" s="1"/>
  <c r="I4710" i="5"/>
  <c r="J4710" i="5" s="1"/>
  <c r="I4711" i="5"/>
  <c r="J4711" i="5" s="1"/>
  <c r="I4718" i="5"/>
  <c r="J4718" i="5" s="1"/>
  <c r="I4719" i="5"/>
  <c r="J4719" i="5" s="1"/>
  <c r="I4726" i="5"/>
  <c r="J4726" i="5" s="1"/>
  <c r="I4727" i="5"/>
  <c r="J4727" i="5" s="1"/>
  <c r="I4734" i="5"/>
  <c r="J4734" i="5" s="1"/>
  <c r="I4735" i="5"/>
  <c r="J4735" i="5" s="1"/>
  <c r="I4742" i="5"/>
  <c r="J4742" i="5" s="1"/>
  <c r="I4743" i="5"/>
  <c r="J4743" i="5" s="1"/>
  <c r="I4750" i="5"/>
  <c r="J4750" i="5" s="1"/>
  <c r="I4751" i="5"/>
  <c r="J4751" i="5" s="1"/>
  <c r="I4758" i="5"/>
  <c r="J4758" i="5" s="1"/>
  <c r="I4759" i="5"/>
  <c r="J4759" i="5" s="1"/>
  <c r="I4766" i="5"/>
  <c r="J4766" i="5" s="1"/>
  <c r="I4767" i="5"/>
  <c r="J4767" i="5" s="1"/>
  <c r="I4774" i="5"/>
  <c r="J4774" i="5" s="1"/>
  <c r="I4775" i="5"/>
  <c r="J4775" i="5" s="1"/>
  <c r="I4782" i="5"/>
  <c r="J4782" i="5" s="1"/>
  <c r="I4783" i="5"/>
  <c r="J4783" i="5" s="1"/>
  <c r="I4790" i="5"/>
  <c r="J4790" i="5" s="1"/>
  <c r="I4791" i="5"/>
  <c r="J4791" i="5" s="1"/>
  <c r="I4798" i="5"/>
  <c r="J4798" i="5" s="1"/>
  <c r="I4799" i="5"/>
  <c r="J4799" i="5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74" i="1"/>
  <c r="I74" i="1" s="1"/>
  <c r="F75" i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AB82" i="1"/>
  <c r="AC82" i="1" s="1"/>
  <c r="Z83" i="1"/>
  <c r="AB117" i="1"/>
  <c r="AC117" i="1" s="1"/>
  <c r="Z118" i="1"/>
  <c r="AB152" i="1"/>
  <c r="AC152" i="1" s="1"/>
  <c r="Z153" i="1"/>
  <c r="F8" i="1"/>
  <c r="P8" i="1"/>
  <c r="Z8" i="1"/>
  <c r="AJ8" i="1"/>
  <c r="AM73" i="1"/>
  <c r="AN73" i="1" s="1"/>
  <c r="AJ74" i="1"/>
  <c r="R82" i="1"/>
  <c r="S82" i="1" s="1"/>
  <c r="P83" i="1"/>
  <c r="R117" i="1"/>
  <c r="S117" i="1" s="1"/>
  <c r="P118" i="1"/>
  <c r="R152" i="1"/>
  <c r="S152" i="1" s="1"/>
  <c r="P153" i="1"/>
  <c r="R32" i="1"/>
  <c r="S32" i="1" s="1"/>
  <c r="AM32" i="1"/>
  <c r="AN32" i="1" s="1"/>
  <c r="R33" i="1"/>
  <c r="S33" i="1" s="1"/>
  <c r="AM33" i="1"/>
  <c r="AN33" i="1" s="1"/>
  <c r="R34" i="1"/>
  <c r="S34" i="1" s="1"/>
  <c r="AM34" i="1"/>
  <c r="AN34" i="1" s="1"/>
  <c r="R35" i="1"/>
  <c r="S35" i="1" s="1"/>
  <c r="AM35" i="1"/>
  <c r="AN35" i="1" s="1"/>
  <c r="R36" i="1"/>
  <c r="S36" i="1" s="1"/>
  <c r="AM36" i="1"/>
  <c r="AN36" i="1" s="1"/>
  <c r="R37" i="1"/>
  <c r="S37" i="1" s="1"/>
  <c r="AM37" i="1"/>
  <c r="AN37" i="1" s="1"/>
  <c r="R38" i="1"/>
  <c r="S38" i="1" s="1"/>
  <c r="AM38" i="1"/>
  <c r="AN38" i="1" s="1"/>
  <c r="R39" i="1"/>
  <c r="S39" i="1" s="1"/>
  <c r="AM39" i="1"/>
  <c r="AN39" i="1" s="1"/>
  <c r="R40" i="1"/>
  <c r="S40" i="1" s="1"/>
  <c r="AM40" i="1"/>
  <c r="AN40" i="1" s="1"/>
  <c r="R41" i="1"/>
  <c r="S41" i="1" s="1"/>
  <c r="AM41" i="1"/>
  <c r="AN41" i="1" s="1"/>
  <c r="R42" i="1"/>
  <c r="S42" i="1" s="1"/>
  <c r="AM42" i="1"/>
  <c r="AN42" i="1" s="1"/>
  <c r="R43" i="1"/>
  <c r="S43" i="1" s="1"/>
  <c r="AM43" i="1"/>
  <c r="AN43" i="1" s="1"/>
  <c r="R44" i="1"/>
  <c r="S44" i="1" s="1"/>
  <c r="AM44" i="1"/>
  <c r="AN44" i="1" s="1"/>
  <c r="R45" i="1"/>
  <c r="S45" i="1" s="1"/>
  <c r="AM45" i="1"/>
  <c r="AN45" i="1" s="1"/>
  <c r="R46" i="1"/>
  <c r="S46" i="1" s="1"/>
  <c r="AM46" i="1"/>
  <c r="AN46" i="1" s="1"/>
  <c r="R47" i="1"/>
  <c r="S47" i="1" s="1"/>
  <c r="AM47" i="1"/>
  <c r="AN47" i="1" s="1"/>
  <c r="R48" i="1"/>
  <c r="S48" i="1" s="1"/>
  <c r="AM48" i="1"/>
  <c r="AN48" i="1" s="1"/>
  <c r="R49" i="1"/>
  <c r="S49" i="1" s="1"/>
  <c r="AM49" i="1"/>
  <c r="AN49" i="1" s="1"/>
  <c r="R50" i="1"/>
  <c r="S50" i="1" s="1"/>
  <c r="AM50" i="1"/>
  <c r="AN50" i="1" s="1"/>
  <c r="AB73" i="1"/>
  <c r="AC73" i="1" s="1"/>
  <c r="Z74" i="1"/>
  <c r="R57" i="1"/>
  <c r="S57" i="1" s="1"/>
  <c r="AM57" i="1"/>
  <c r="AN57" i="1" s="1"/>
  <c r="R58" i="1"/>
  <c r="S58" i="1" s="1"/>
  <c r="AM58" i="1"/>
  <c r="AN58" i="1" s="1"/>
  <c r="R59" i="1"/>
  <c r="S59" i="1" s="1"/>
  <c r="AM59" i="1"/>
  <c r="AN59" i="1" s="1"/>
  <c r="R60" i="1"/>
  <c r="S60" i="1" s="1"/>
  <c r="AM60" i="1"/>
  <c r="AN60" i="1" s="1"/>
  <c r="R61" i="1"/>
  <c r="S61" i="1" s="1"/>
  <c r="AM61" i="1"/>
  <c r="AN61" i="1" s="1"/>
  <c r="R62" i="1"/>
  <c r="S62" i="1" s="1"/>
  <c r="AM62" i="1"/>
  <c r="AN62" i="1" s="1"/>
  <c r="R63" i="1"/>
  <c r="S63" i="1" s="1"/>
  <c r="AM63" i="1"/>
  <c r="AN63" i="1" s="1"/>
  <c r="R64" i="1"/>
  <c r="S64" i="1" s="1"/>
  <c r="AM64" i="1"/>
  <c r="AN64" i="1" s="1"/>
  <c r="R65" i="1"/>
  <c r="S65" i="1" s="1"/>
  <c r="AM65" i="1"/>
  <c r="AN65" i="1" s="1"/>
  <c r="R66" i="1"/>
  <c r="S66" i="1" s="1"/>
  <c r="AM66" i="1"/>
  <c r="AN66" i="1" s="1"/>
  <c r="R67" i="1"/>
  <c r="S67" i="1" s="1"/>
  <c r="AM67" i="1"/>
  <c r="AN67" i="1" s="1"/>
  <c r="R68" i="1"/>
  <c r="S68" i="1" s="1"/>
  <c r="AM68" i="1"/>
  <c r="AN68" i="1" s="1"/>
  <c r="R69" i="1"/>
  <c r="S69" i="1" s="1"/>
  <c r="AM69" i="1"/>
  <c r="AN69" i="1" s="1"/>
  <c r="R70" i="1"/>
  <c r="S70" i="1" s="1"/>
  <c r="AM70" i="1"/>
  <c r="AN70" i="1" s="1"/>
  <c r="R71" i="1"/>
  <c r="S71" i="1" s="1"/>
  <c r="AM71" i="1"/>
  <c r="AN71" i="1" s="1"/>
  <c r="R72" i="1"/>
  <c r="S72" i="1" s="1"/>
  <c r="AM72" i="1"/>
  <c r="AN72" i="1" s="1"/>
  <c r="R73" i="1"/>
  <c r="S73" i="1" s="1"/>
  <c r="H82" i="1"/>
  <c r="I82" i="1" s="1"/>
  <c r="F83" i="1"/>
  <c r="H117" i="1"/>
  <c r="I117" i="1" s="1"/>
  <c r="F118" i="1"/>
  <c r="H152" i="1"/>
  <c r="I152" i="1" s="1"/>
  <c r="F153" i="1"/>
  <c r="R74" i="1"/>
  <c r="S74" i="1" s="1"/>
  <c r="P75" i="1"/>
  <c r="AM82" i="1"/>
  <c r="AN82" i="1" s="1"/>
  <c r="AJ83" i="1"/>
  <c r="AM117" i="1"/>
  <c r="AN117" i="1" s="1"/>
  <c r="AJ118" i="1"/>
  <c r="AM152" i="1"/>
  <c r="AN152" i="1" s="1"/>
  <c r="AJ153" i="1"/>
  <c r="R238" i="1"/>
  <c r="S238" i="1" s="1"/>
  <c r="P239" i="1"/>
  <c r="AB257" i="1"/>
  <c r="AC257" i="1" s="1"/>
  <c r="Z258" i="1"/>
  <c r="AB292" i="1"/>
  <c r="AC292" i="1" s="1"/>
  <c r="Z293" i="1"/>
  <c r="AB327" i="1"/>
  <c r="AC327" i="1" s="1"/>
  <c r="Z328" i="1"/>
  <c r="AB362" i="1"/>
  <c r="AC362" i="1" s="1"/>
  <c r="Z363" i="1"/>
  <c r="AB396" i="1"/>
  <c r="AC396" i="1" s="1"/>
  <c r="Z397" i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AB195" i="1"/>
  <c r="AC195" i="1" s="1"/>
  <c r="H196" i="1"/>
  <c r="I196" i="1" s="1"/>
  <c r="AB196" i="1"/>
  <c r="AC196" i="1" s="1"/>
  <c r="H197" i="1"/>
  <c r="I197" i="1" s="1"/>
  <c r="AB197" i="1"/>
  <c r="AC197" i="1" s="1"/>
  <c r="H198" i="1"/>
  <c r="I198" i="1" s="1"/>
  <c r="AB198" i="1"/>
  <c r="AC198" i="1" s="1"/>
  <c r="H199" i="1"/>
  <c r="I199" i="1" s="1"/>
  <c r="AB199" i="1"/>
  <c r="AC199" i="1" s="1"/>
  <c r="H200" i="1"/>
  <c r="I200" i="1" s="1"/>
  <c r="AB200" i="1"/>
  <c r="AC200" i="1" s="1"/>
  <c r="H201" i="1"/>
  <c r="I201" i="1" s="1"/>
  <c r="AB201" i="1"/>
  <c r="AC201" i="1" s="1"/>
  <c r="H202" i="1"/>
  <c r="I202" i="1" s="1"/>
  <c r="AB202" i="1"/>
  <c r="AC202" i="1" s="1"/>
  <c r="H203" i="1"/>
  <c r="I203" i="1" s="1"/>
  <c r="AB203" i="1"/>
  <c r="AC203" i="1" s="1"/>
  <c r="H204" i="1"/>
  <c r="I204" i="1" s="1"/>
  <c r="AB204" i="1"/>
  <c r="AC204" i="1" s="1"/>
  <c r="H205" i="1"/>
  <c r="I205" i="1" s="1"/>
  <c r="AB205" i="1"/>
  <c r="AC205" i="1" s="1"/>
  <c r="H206" i="1"/>
  <c r="I206" i="1" s="1"/>
  <c r="AB206" i="1"/>
  <c r="AC206" i="1" s="1"/>
  <c r="H207" i="1"/>
  <c r="I207" i="1" s="1"/>
  <c r="AB207" i="1"/>
  <c r="AC207" i="1" s="1"/>
  <c r="H208" i="1"/>
  <c r="I208" i="1" s="1"/>
  <c r="AB208" i="1"/>
  <c r="AC208" i="1" s="1"/>
  <c r="H209" i="1"/>
  <c r="I209" i="1" s="1"/>
  <c r="AB209" i="1"/>
  <c r="AC209" i="1" s="1"/>
  <c r="H210" i="1"/>
  <c r="I210" i="1" s="1"/>
  <c r="AB210" i="1"/>
  <c r="AC210" i="1" s="1"/>
  <c r="H211" i="1"/>
  <c r="I211" i="1" s="1"/>
  <c r="AB211" i="1"/>
  <c r="AC211" i="1" s="1"/>
  <c r="H212" i="1"/>
  <c r="I212" i="1" s="1"/>
  <c r="AB212" i="1"/>
  <c r="AC212" i="1" s="1"/>
  <c r="H213" i="1"/>
  <c r="I213" i="1" s="1"/>
  <c r="AB213" i="1"/>
  <c r="AC213" i="1" s="1"/>
  <c r="H214" i="1"/>
  <c r="I214" i="1" s="1"/>
  <c r="AB214" i="1"/>
  <c r="AC214" i="1" s="1"/>
  <c r="H215" i="1"/>
  <c r="I215" i="1" s="1"/>
  <c r="AB215" i="1"/>
  <c r="AC215" i="1" s="1"/>
  <c r="H239" i="1"/>
  <c r="I239" i="1" s="1"/>
  <c r="F240" i="1"/>
  <c r="H222" i="1"/>
  <c r="I222" i="1" s="1"/>
  <c r="AB222" i="1"/>
  <c r="AC222" i="1" s="1"/>
  <c r="H223" i="1"/>
  <c r="I223" i="1" s="1"/>
  <c r="AB223" i="1"/>
  <c r="AC223" i="1" s="1"/>
  <c r="H224" i="1"/>
  <c r="I224" i="1" s="1"/>
  <c r="AB224" i="1"/>
  <c r="AC224" i="1" s="1"/>
  <c r="H225" i="1"/>
  <c r="I225" i="1" s="1"/>
  <c r="AB225" i="1"/>
  <c r="AC225" i="1" s="1"/>
  <c r="H226" i="1"/>
  <c r="I226" i="1" s="1"/>
  <c r="AB226" i="1"/>
  <c r="AC226" i="1" s="1"/>
  <c r="H227" i="1"/>
  <c r="I227" i="1" s="1"/>
  <c r="AB227" i="1"/>
  <c r="AC227" i="1" s="1"/>
  <c r="H228" i="1"/>
  <c r="I228" i="1" s="1"/>
  <c r="AB228" i="1"/>
  <c r="AC228" i="1" s="1"/>
  <c r="H229" i="1"/>
  <c r="I229" i="1" s="1"/>
  <c r="AB229" i="1"/>
  <c r="AC229" i="1" s="1"/>
  <c r="H230" i="1"/>
  <c r="I230" i="1" s="1"/>
  <c r="AB230" i="1"/>
  <c r="AC230" i="1" s="1"/>
  <c r="H231" i="1"/>
  <c r="I231" i="1" s="1"/>
  <c r="AB231" i="1"/>
  <c r="AC231" i="1" s="1"/>
  <c r="H232" i="1"/>
  <c r="I232" i="1" s="1"/>
  <c r="AB232" i="1"/>
  <c r="AC232" i="1" s="1"/>
  <c r="H233" i="1"/>
  <c r="I233" i="1" s="1"/>
  <c r="AB233" i="1"/>
  <c r="AC233" i="1" s="1"/>
  <c r="H234" i="1"/>
  <c r="I234" i="1" s="1"/>
  <c r="AB234" i="1"/>
  <c r="AC234" i="1" s="1"/>
  <c r="H235" i="1"/>
  <c r="I235" i="1" s="1"/>
  <c r="AB235" i="1"/>
  <c r="AC235" i="1" s="1"/>
  <c r="H236" i="1"/>
  <c r="I236" i="1" s="1"/>
  <c r="AB236" i="1"/>
  <c r="AC236" i="1" s="1"/>
  <c r="H237" i="1"/>
  <c r="I237" i="1" s="1"/>
  <c r="AB237" i="1"/>
  <c r="AC237" i="1" s="1"/>
  <c r="H238" i="1"/>
  <c r="I238" i="1" s="1"/>
  <c r="R257" i="1"/>
  <c r="S257" i="1" s="1"/>
  <c r="P258" i="1"/>
  <c r="R292" i="1"/>
  <c r="S292" i="1" s="1"/>
  <c r="P293" i="1"/>
  <c r="R327" i="1"/>
  <c r="S327" i="1" s="1"/>
  <c r="P328" i="1"/>
  <c r="R362" i="1"/>
  <c r="S362" i="1" s="1"/>
  <c r="P363" i="1"/>
  <c r="R396" i="1"/>
  <c r="S396" i="1" s="1"/>
  <c r="P397" i="1"/>
  <c r="AM9" i="2"/>
  <c r="AN8" i="2"/>
  <c r="AQ8" i="2" s="1"/>
  <c r="AR8" i="2" s="1"/>
  <c r="AM238" i="1"/>
  <c r="AN238" i="1" s="1"/>
  <c r="AJ239" i="1"/>
  <c r="H257" i="1"/>
  <c r="I257" i="1" s="1"/>
  <c r="F258" i="1"/>
  <c r="H292" i="1"/>
  <c r="I292" i="1" s="1"/>
  <c r="F293" i="1"/>
  <c r="H327" i="1"/>
  <c r="I327" i="1" s="1"/>
  <c r="F328" i="1"/>
  <c r="H362" i="1"/>
  <c r="I362" i="1" s="1"/>
  <c r="F363" i="1"/>
  <c r="H396" i="1"/>
  <c r="I396" i="1" s="1"/>
  <c r="F397" i="1"/>
  <c r="G8" i="2"/>
  <c r="I8" i="2" s="1"/>
  <c r="J8" i="2" s="1"/>
  <c r="F9" i="2"/>
  <c r="AB187" i="1"/>
  <c r="AC187" i="1" s="1"/>
  <c r="AB188" i="1"/>
  <c r="AC188" i="1" s="1"/>
  <c r="AB189" i="1"/>
  <c r="AC189" i="1" s="1"/>
  <c r="AB190" i="1"/>
  <c r="AC190" i="1" s="1"/>
  <c r="AB191" i="1"/>
  <c r="AC191" i="1" s="1"/>
  <c r="AB192" i="1"/>
  <c r="AC192" i="1" s="1"/>
  <c r="AB193" i="1"/>
  <c r="AC193" i="1" s="1"/>
  <c r="AB194" i="1"/>
  <c r="AC194" i="1" s="1"/>
  <c r="R195" i="1"/>
  <c r="S195" i="1" s="1"/>
  <c r="AM195" i="1"/>
  <c r="AN195" i="1" s="1"/>
  <c r="R196" i="1"/>
  <c r="S196" i="1" s="1"/>
  <c r="AM196" i="1"/>
  <c r="AN196" i="1" s="1"/>
  <c r="R197" i="1"/>
  <c r="S197" i="1" s="1"/>
  <c r="AM197" i="1"/>
  <c r="AN197" i="1" s="1"/>
  <c r="R198" i="1"/>
  <c r="S198" i="1" s="1"/>
  <c r="AM198" i="1"/>
  <c r="AN198" i="1" s="1"/>
  <c r="R199" i="1"/>
  <c r="S199" i="1" s="1"/>
  <c r="AM199" i="1"/>
  <c r="AN199" i="1" s="1"/>
  <c r="R200" i="1"/>
  <c r="S200" i="1" s="1"/>
  <c r="AM200" i="1"/>
  <c r="AN200" i="1" s="1"/>
  <c r="R201" i="1"/>
  <c r="S201" i="1" s="1"/>
  <c r="AM201" i="1"/>
  <c r="AN201" i="1" s="1"/>
  <c r="R202" i="1"/>
  <c r="S202" i="1" s="1"/>
  <c r="AM202" i="1"/>
  <c r="AN202" i="1" s="1"/>
  <c r="R203" i="1"/>
  <c r="S203" i="1" s="1"/>
  <c r="AM203" i="1"/>
  <c r="AN203" i="1" s="1"/>
  <c r="R204" i="1"/>
  <c r="S204" i="1" s="1"/>
  <c r="AM204" i="1"/>
  <c r="AN204" i="1" s="1"/>
  <c r="R205" i="1"/>
  <c r="S205" i="1" s="1"/>
  <c r="AM205" i="1"/>
  <c r="AN205" i="1" s="1"/>
  <c r="R206" i="1"/>
  <c r="S206" i="1" s="1"/>
  <c r="AM206" i="1"/>
  <c r="AN206" i="1" s="1"/>
  <c r="R207" i="1"/>
  <c r="S207" i="1" s="1"/>
  <c r="AM207" i="1"/>
  <c r="AN207" i="1" s="1"/>
  <c r="R208" i="1"/>
  <c r="S208" i="1" s="1"/>
  <c r="AM208" i="1"/>
  <c r="AN208" i="1" s="1"/>
  <c r="R209" i="1"/>
  <c r="S209" i="1" s="1"/>
  <c r="AM209" i="1"/>
  <c r="AN209" i="1" s="1"/>
  <c r="R210" i="1"/>
  <c r="S210" i="1" s="1"/>
  <c r="AM210" i="1"/>
  <c r="AN210" i="1" s="1"/>
  <c r="R211" i="1"/>
  <c r="S211" i="1" s="1"/>
  <c r="AM211" i="1"/>
  <c r="AN211" i="1" s="1"/>
  <c r="R212" i="1"/>
  <c r="S212" i="1" s="1"/>
  <c r="AM212" i="1"/>
  <c r="AN212" i="1" s="1"/>
  <c r="R213" i="1"/>
  <c r="S213" i="1" s="1"/>
  <c r="AM213" i="1"/>
  <c r="AN213" i="1" s="1"/>
  <c r="R214" i="1"/>
  <c r="S214" i="1" s="1"/>
  <c r="AM214" i="1"/>
  <c r="AN214" i="1" s="1"/>
  <c r="R215" i="1"/>
  <c r="S215" i="1" s="1"/>
  <c r="AM215" i="1"/>
  <c r="AN215" i="1" s="1"/>
  <c r="AB238" i="1"/>
  <c r="AC238" i="1" s="1"/>
  <c r="Z239" i="1"/>
  <c r="R222" i="1"/>
  <c r="S222" i="1" s="1"/>
  <c r="AM222" i="1"/>
  <c r="AN222" i="1" s="1"/>
  <c r="R223" i="1"/>
  <c r="S223" i="1" s="1"/>
  <c r="AM223" i="1"/>
  <c r="AN223" i="1" s="1"/>
  <c r="R224" i="1"/>
  <c r="S224" i="1" s="1"/>
  <c r="AM224" i="1"/>
  <c r="AN224" i="1" s="1"/>
  <c r="R225" i="1"/>
  <c r="S225" i="1" s="1"/>
  <c r="AM225" i="1"/>
  <c r="AN225" i="1" s="1"/>
  <c r="R226" i="1"/>
  <c r="S226" i="1" s="1"/>
  <c r="AM226" i="1"/>
  <c r="AN226" i="1" s="1"/>
  <c r="R227" i="1"/>
  <c r="S227" i="1" s="1"/>
  <c r="AM227" i="1"/>
  <c r="AN227" i="1" s="1"/>
  <c r="R228" i="1"/>
  <c r="S228" i="1" s="1"/>
  <c r="AM228" i="1"/>
  <c r="AN228" i="1" s="1"/>
  <c r="R229" i="1"/>
  <c r="S229" i="1" s="1"/>
  <c r="AM229" i="1"/>
  <c r="AN229" i="1" s="1"/>
  <c r="R230" i="1"/>
  <c r="S230" i="1" s="1"/>
  <c r="AM230" i="1"/>
  <c r="AN230" i="1" s="1"/>
  <c r="R231" i="1"/>
  <c r="S231" i="1" s="1"/>
  <c r="AM231" i="1"/>
  <c r="AN231" i="1" s="1"/>
  <c r="R232" i="1"/>
  <c r="S232" i="1" s="1"/>
  <c r="AM232" i="1"/>
  <c r="AN232" i="1" s="1"/>
  <c r="R233" i="1"/>
  <c r="S233" i="1" s="1"/>
  <c r="AM233" i="1"/>
  <c r="AN233" i="1" s="1"/>
  <c r="R234" i="1"/>
  <c r="S234" i="1" s="1"/>
  <c r="AM234" i="1"/>
  <c r="AN234" i="1" s="1"/>
  <c r="R235" i="1"/>
  <c r="S235" i="1" s="1"/>
  <c r="AM235" i="1"/>
  <c r="AN235" i="1" s="1"/>
  <c r="R236" i="1"/>
  <c r="S236" i="1" s="1"/>
  <c r="AM236" i="1"/>
  <c r="AN236" i="1" s="1"/>
  <c r="R237" i="1"/>
  <c r="S237" i="1" s="1"/>
  <c r="AM237" i="1"/>
  <c r="AN237" i="1" s="1"/>
  <c r="AM257" i="1"/>
  <c r="AN257" i="1" s="1"/>
  <c r="AJ258" i="1"/>
  <c r="AM292" i="1"/>
  <c r="AN292" i="1" s="1"/>
  <c r="AJ293" i="1"/>
  <c r="AM327" i="1"/>
  <c r="AN327" i="1" s="1"/>
  <c r="AJ328" i="1"/>
  <c r="AM362" i="1"/>
  <c r="AN362" i="1" s="1"/>
  <c r="AJ363" i="1"/>
  <c r="AM396" i="1"/>
  <c r="AN396" i="1" s="1"/>
  <c r="AJ397" i="1"/>
  <c r="AN7" i="2"/>
  <c r="AQ7" i="2" s="1"/>
  <c r="AR7" i="2" s="1"/>
  <c r="AC32" i="2"/>
  <c r="AE32" i="2" s="1"/>
  <c r="AF32" i="2" s="1"/>
  <c r="AB33" i="2"/>
  <c r="AN57" i="2"/>
  <c r="AQ57" i="2" s="1"/>
  <c r="AR57" i="2" s="1"/>
  <c r="AM58" i="2"/>
  <c r="Q8" i="2"/>
  <c r="R32" i="2"/>
  <c r="T32" i="2" s="1"/>
  <c r="U32" i="2" s="1"/>
  <c r="Q33" i="2"/>
  <c r="F58" i="2"/>
  <c r="G57" i="2"/>
  <c r="I57" i="2" s="1"/>
  <c r="J57" i="2" s="1"/>
  <c r="F153" i="2"/>
  <c r="G152" i="2"/>
  <c r="I152" i="2" s="1"/>
  <c r="J152" i="2" s="1"/>
  <c r="AB8" i="2"/>
  <c r="F118" i="2"/>
  <c r="G117" i="2"/>
  <c r="I117" i="2" s="1"/>
  <c r="J117" i="2" s="1"/>
  <c r="R117" i="2"/>
  <c r="T117" i="2" s="1"/>
  <c r="U117" i="2" s="1"/>
  <c r="Q118" i="2"/>
  <c r="F188" i="2"/>
  <c r="G187" i="2"/>
  <c r="I187" i="2" s="1"/>
  <c r="J187" i="2" s="1"/>
  <c r="F33" i="2"/>
  <c r="G32" i="2"/>
  <c r="I32" i="2" s="1"/>
  <c r="J32" i="2" s="1"/>
  <c r="R57" i="2"/>
  <c r="T57" i="2" s="1"/>
  <c r="U57" i="2" s="1"/>
  <c r="Q58" i="2"/>
  <c r="F83" i="2"/>
  <c r="G82" i="2"/>
  <c r="I82" i="2" s="1"/>
  <c r="J82" i="2" s="1"/>
  <c r="R82" i="2"/>
  <c r="T82" i="2" s="1"/>
  <c r="U82" i="2" s="1"/>
  <c r="Q83" i="2"/>
  <c r="R152" i="2"/>
  <c r="T152" i="2" s="1"/>
  <c r="U152" i="2" s="1"/>
  <c r="Q153" i="2"/>
  <c r="R187" i="2"/>
  <c r="T187" i="2" s="1"/>
  <c r="U187" i="2" s="1"/>
  <c r="Q188" i="2"/>
  <c r="AC187" i="2"/>
  <c r="AE187" i="2" s="1"/>
  <c r="AF187" i="2" s="1"/>
  <c r="AB188" i="2"/>
  <c r="G31" i="2"/>
  <c r="I31" i="2" s="1"/>
  <c r="J31" i="2" s="1"/>
  <c r="G56" i="2"/>
  <c r="I56" i="2" s="1"/>
  <c r="J56" i="2" s="1"/>
  <c r="G151" i="2"/>
  <c r="I151" i="2" s="1"/>
  <c r="J151" i="2" s="1"/>
  <c r="AB57" i="2"/>
  <c r="AB82" i="2"/>
  <c r="AB117" i="2"/>
  <c r="AB152" i="2"/>
  <c r="AB293" i="2"/>
  <c r="AC292" i="2"/>
  <c r="AE292" i="2" s="1"/>
  <c r="AF292" i="2" s="1"/>
  <c r="AB363" i="2"/>
  <c r="AC362" i="2"/>
  <c r="AE362" i="2" s="1"/>
  <c r="AF362" i="2" s="1"/>
  <c r="AM32" i="2"/>
  <c r="AM82" i="2"/>
  <c r="AM117" i="2"/>
  <c r="AM152" i="2"/>
  <c r="AM187" i="2"/>
  <c r="R222" i="2"/>
  <c r="T222" i="2" s="1"/>
  <c r="U222" i="2" s="1"/>
  <c r="Q223" i="2"/>
  <c r="AB223" i="2"/>
  <c r="AC222" i="2"/>
  <c r="AE222" i="2" s="1"/>
  <c r="AF222" i="2" s="1"/>
  <c r="R292" i="2"/>
  <c r="T292" i="2" s="1"/>
  <c r="U292" i="2" s="1"/>
  <c r="Q293" i="2"/>
  <c r="R362" i="2"/>
  <c r="T362" i="2" s="1"/>
  <c r="U362" i="2" s="1"/>
  <c r="Q363" i="2"/>
  <c r="AB258" i="2"/>
  <c r="AC257" i="2"/>
  <c r="AE257" i="2" s="1"/>
  <c r="AF257" i="2" s="1"/>
  <c r="R327" i="2"/>
  <c r="T327" i="2" s="1"/>
  <c r="U327" i="2" s="1"/>
  <c r="Q328" i="2"/>
  <c r="AB328" i="2"/>
  <c r="AC327" i="2"/>
  <c r="AE327" i="2" s="1"/>
  <c r="AF327" i="2" s="1"/>
  <c r="AN362" i="2"/>
  <c r="AQ362" i="2" s="1"/>
  <c r="AR362" i="2" s="1"/>
  <c r="AM363" i="2"/>
  <c r="AM222" i="2"/>
  <c r="AM257" i="2"/>
  <c r="AC291" i="2"/>
  <c r="AE291" i="2" s="1"/>
  <c r="AF291" i="2" s="1"/>
  <c r="AM292" i="2"/>
  <c r="AM327" i="2"/>
  <c r="AC361" i="2"/>
  <c r="AE361" i="2" s="1"/>
  <c r="AF361" i="2" s="1"/>
  <c r="G32" i="3"/>
  <c r="I32" i="3" s="1"/>
  <c r="J32" i="3" s="1"/>
  <c r="F33" i="3"/>
  <c r="AN57" i="3"/>
  <c r="AQ57" i="3" s="1"/>
  <c r="AR57" i="3" s="1"/>
  <c r="AM58" i="3"/>
  <c r="F222" i="2"/>
  <c r="F257" i="2"/>
  <c r="F292" i="2"/>
  <c r="F327" i="2"/>
  <c r="F362" i="2"/>
  <c r="Q397" i="2"/>
  <c r="R396" i="2"/>
  <c r="T396" i="2" s="1"/>
  <c r="U396" i="2" s="1"/>
  <c r="Q9" i="3"/>
  <c r="R8" i="3"/>
  <c r="T8" i="3" s="1"/>
  <c r="U8" i="3" s="1"/>
  <c r="AC32" i="3"/>
  <c r="AE32" i="3" s="1"/>
  <c r="AF32" i="3" s="1"/>
  <c r="AB33" i="3"/>
  <c r="Q257" i="2"/>
  <c r="G8" i="3"/>
  <c r="I8" i="3" s="1"/>
  <c r="J8" i="3" s="1"/>
  <c r="F9" i="3"/>
  <c r="AC396" i="2"/>
  <c r="AE396" i="2" s="1"/>
  <c r="AF396" i="2" s="1"/>
  <c r="AB397" i="2"/>
  <c r="AN396" i="2"/>
  <c r="AQ396" i="2" s="1"/>
  <c r="AR396" i="2" s="1"/>
  <c r="AM397" i="2"/>
  <c r="AC8" i="3"/>
  <c r="AE8" i="3" s="1"/>
  <c r="AF8" i="3" s="1"/>
  <c r="AB9" i="3"/>
  <c r="Q33" i="3"/>
  <c r="R32" i="3"/>
  <c r="T32" i="3" s="1"/>
  <c r="U32" i="3" s="1"/>
  <c r="R395" i="2"/>
  <c r="T395" i="2" s="1"/>
  <c r="U395" i="2" s="1"/>
  <c r="R7" i="3"/>
  <c r="T7" i="3" s="1"/>
  <c r="U7" i="3" s="1"/>
  <c r="R31" i="3"/>
  <c r="T31" i="3" s="1"/>
  <c r="U31" i="3" s="1"/>
  <c r="AC61" i="3"/>
  <c r="AE61" i="3" s="1"/>
  <c r="AF61" i="3" s="1"/>
  <c r="AB62" i="3"/>
  <c r="Q83" i="3"/>
  <c r="R82" i="3"/>
  <c r="T82" i="3" s="1"/>
  <c r="U82" i="3" s="1"/>
  <c r="AM8" i="3"/>
  <c r="AM32" i="3"/>
  <c r="AC59" i="3"/>
  <c r="AE59" i="3" s="1"/>
  <c r="AF59" i="3" s="1"/>
  <c r="AC60" i="3"/>
  <c r="AE60" i="3" s="1"/>
  <c r="AF60" i="3" s="1"/>
  <c r="G82" i="3"/>
  <c r="I82" i="3" s="1"/>
  <c r="J82" i="3" s="1"/>
  <c r="F83" i="3"/>
  <c r="F396" i="2"/>
  <c r="AC82" i="3"/>
  <c r="AE82" i="3" s="1"/>
  <c r="AF82" i="3" s="1"/>
  <c r="AB83" i="3"/>
  <c r="Q58" i="3"/>
  <c r="R57" i="3"/>
  <c r="T57" i="3" s="1"/>
  <c r="U57" i="3" s="1"/>
  <c r="F57" i="3"/>
  <c r="R81" i="3"/>
  <c r="T81" i="3" s="1"/>
  <c r="U81" i="3" s="1"/>
  <c r="AM82" i="3"/>
  <c r="AM118" i="3"/>
  <c r="AN117" i="3"/>
  <c r="AQ117" i="3" s="1"/>
  <c r="AR117" i="3" s="1"/>
  <c r="AC117" i="3"/>
  <c r="AE117" i="3" s="1"/>
  <c r="AF117" i="3" s="1"/>
  <c r="AB118" i="3"/>
  <c r="AN116" i="3"/>
  <c r="AQ116" i="3" s="1"/>
  <c r="AR116" i="3" s="1"/>
  <c r="F117" i="3"/>
  <c r="AM162" i="3"/>
  <c r="AN161" i="3"/>
  <c r="AQ161" i="3" s="1"/>
  <c r="AR161" i="3" s="1"/>
  <c r="Q117" i="3"/>
  <c r="R152" i="3"/>
  <c r="T152" i="3" s="1"/>
  <c r="U152" i="3" s="1"/>
  <c r="Q153" i="3"/>
  <c r="AN152" i="3"/>
  <c r="AQ152" i="3" s="1"/>
  <c r="AR152" i="3" s="1"/>
  <c r="AN153" i="3"/>
  <c r="AQ153" i="3" s="1"/>
  <c r="AR153" i="3" s="1"/>
  <c r="AN154" i="3"/>
  <c r="AQ154" i="3" s="1"/>
  <c r="AR154" i="3" s="1"/>
  <c r="AN155" i="3"/>
  <c r="AQ155" i="3" s="1"/>
  <c r="AR155" i="3" s="1"/>
  <c r="AN156" i="3"/>
  <c r="AQ156" i="3" s="1"/>
  <c r="AR156" i="3" s="1"/>
  <c r="AN157" i="3"/>
  <c r="AQ157" i="3" s="1"/>
  <c r="AR157" i="3" s="1"/>
  <c r="AN158" i="3"/>
  <c r="AQ158" i="3" s="1"/>
  <c r="AR158" i="3" s="1"/>
  <c r="AN159" i="3"/>
  <c r="AQ159" i="3" s="1"/>
  <c r="AR159" i="3" s="1"/>
  <c r="AN160" i="3"/>
  <c r="AQ160" i="3" s="1"/>
  <c r="AR160" i="3" s="1"/>
  <c r="F152" i="3"/>
  <c r="AC222" i="3"/>
  <c r="AE222" i="3" s="1"/>
  <c r="AF222" i="3" s="1"/>
  <c r="AB223" i="3"/>
  <c r="AM251" i="3"/>
  <c r="AN251" i="3" s="1"/>
  <c r="AQ251" i="3" s="1"/>
  <c r="AR251" i="3" s="1"/>
  <c r="AN250" i="3"/>
  <c r="AQ250" i="3" s="1"/>
  <c r="AR250" i="3" s="1"/>
  <c r="AB397" i="3"/>
  <c r="AC396" i="3"/>
  <c r="AE396" i="3" s="1"/>
  <c r="AF396" i="3" s="1"/>
  <c r="R187" i="3"/>
  <c r="T187" i="3" s="1"/>
  <c r="U187" i="3" s="1"/>
  <c r="Q188" i="3"/>
  <c r="F187" i="3"/>
  <c r="AN222" i="3"/>
  <c r="AQ222" i="3" s="1"/>
  <c r="AR222" i="3" s="1"/>
  <c r="AN223" i="3"/>
  <c r="AQ223" i="3" s="1"/>
  <c r="AR223" i="3" s="1"/>
  <c r="AN224" i="3"/>
  <c r="AQ224" i="3" s="1"/>
  <c r="AR224" i="3" s="1"/>
  <c r="AN225" i="3"/>
  <c r="AQ225" i="3" s="1"/>
  <c r="AR225" i="3" s="1"/>
  <c r="AN226" i="3"/>
  <c r="AQ226" i="3" s="1"/>
  <c r="AR226" i="3" s="1"/>
  <c r="AN227" i="3"/>
  <c r="AQ227" i="3" s="1"/>
  <c r="AR227" i="3" s="1"/>
  <c r="AN228" i="3"/>
  <c r="AQ228" i="3" s="1"/>
  <c r="AR228" i="3" s="1"/>
  <c r="AN229" i="3"/>
  <c r="AQ229" i="3" s="1"/>
  <c r="AR229" i="3" s="1"/>
  <c r="AN230" i="3"/>
  <c r="AQ230" i="3" s="1"/>
  <c r="AR230" i="3" s="1"/>
  <c r="AN231" i="3"/>
  <c r="AQ231" i="3" s="1"/>
  <c r="AR231" i="3" s="1"/>
  <c r="AN232" i="3"/>
  <c r="AQ232" i="3" s="1"/>
  <c r="AR232" i="3" s="1"/>
  <c r="AN233" i="3"/>
  <c r="AQ233" i="3" s="1"/>
  <c r="AR233" i="3" s="1"/>
  <c r="AN234" i="3"/>
  <c r="AQ234" i="3" s="1"/>
  <c r="AR234" i="3" s="1"/>
  <c r="AN235" i="3"/>
  <c r="AQ235" i="3" s="1"/>
  <c r="AR235" i="3" s="1"/>
  <c r="AN236" i="3"/>
  <c r="AQ236" i="3" s="1"/>
  <c r="AR236" i="3" s="1"/>
  <c r="AN237" i="3"/>
  <c r="AQ237" i="3" s="1"/>
  <c r="AR237" i="3" s="1"/>
  <c r="AN238" i="3"/>
  <c r="AQ238" i="3" s="1"/>
  <c r="AR238" i="3" s="1"/>
  <c r="AN239" i="3"/>
  <c r="AQ239" i="3" s="1"/>
  <c r="AR239" i="3" s="1"/>
  <c r="AN240" i="3"/>
  <c r="AQ240" i="3" s="1"/>
  <c r="AR240" i="3" s="1"/>
  <c r="AN241" i="3"/>
  <c r="AQ241" i="3" s="1"/>
  <c r="AR241" i="3" s="1"/>
  <c r="AN242" i="3"/>
  <c r="AQ242" i="3" s="1"/>
  <c r="AR242" i="3" s="1"/>
  <c r="AN243" i="3"/>
  <c r="AQ243" i="3" s="1"/>
  <c r="AR243" i="3" s="1"/>
  <c r="AN244" i="3"/>
  <c r="AQ244" i="3" s="1"/>
  <c r="AR244" i="3" s="1"/>
  <c r="AN245" i="3"/>
  <c r="AQ245" i="3" s="1"/>
  <c r="AR245" i="3" s="1"/>
  <c r="AN246" i="3"/>
  <c r="AQ246" i="3" s="1"/>
  <c r="AR246" i="3" s="1"/>
  <c r="AN247" i="3"/>
  <c r="AQ247" i="3" s="1"/>
  <c r="AR247" i="3" s="1"/>
  <c r="AN248" i="3"/>
  <c r="AQ248" i="3" s="1"/>
  <c r="AR248" i="3" s="1"/>
  <c r="AN249" i="3"/>
  <c r="AQ249" i="3" s="1"/>
  <c r="AR249" i="3" s="1"/>
  <c r="G327" i="3"/>
  <c r="I327" i="3" s="1"/>
  <c r="J327" i="3" s="1"/>
  <c r="AB152" i="3"/>
  <c r="AC196" i="3"/>
  <c r="AE196" i="3" s="1"/>
  <c r="AF196" i="3" s="1"/>
  <c r="AB197" i="3"/>
  <c r="AM187" i="3"/>
  <c r="G292" i="3"/>
  <c r="I292" i="3" s="1"/>
  <c r="J292" i="3" s="1"/>
  <c r="G294" i="3"/>
  <c r="I294" i="3" s="1"/>
  <c r="J294" i="3" s="1"/>
  <c r="G296" i="3"/>
  <c r="I296" i="3" s="1"/>
  <c r="J296" i="3" s="1"/>
  <c r="G298" i="3"/>
  <c r="I298" i="3" s="1"/>
  <c r="J298" i="3" s="1"/>
  <c r="G300" i="3"/>
  <c r="I300" i="3" s="1"/>
  <c r="J300" i="3" s="1"/>
  <c r="G302" i="3"/>
  <c r="I302" i="3" s="1"/>
  <c r="J302" i="3" s="1"/>
  <c r="G304" i="3"/>
  <c r="I304" i="3" s="1"/>
  <c r="J304" i="3" s="1"/>
  <c r="G306" i="3"/>
  <c r="I306" i="3" s="1"/>
  <c r="J306" i="3" s="1"/>
  <c r="G308" i="3"/>
  <c r="I308" i="3" s="1"/>
  <c r="J308" i="3" s="1"/>
  <c r="G310" i="3"/>
  <c r="I310" i="3" s="1"/>
  <c r="J310" i="3" s="1"/>
  <c r="G312" i="3"/>
  <c r="I312" i="3" s="1"/>
  <c r="J312" i="3" s="1"/>
  <c r="G314" i="3"/>
  <c r="I314" i="3" s="1"/>
  <c r="J314" i="3" s="1"/>
  <c r="G316" i="3"/>
  <c r="I316" i="3" s="1"/>
  <c r="J316" i="3" s="1"/>
  <c r="G318" i="3"/>
  <c r="I318" i="3" s="1"/>
  <c r="J318" i="3" s="1"/>
  <c r="G320" i="3"/>
  <c r="I320" i="3" s="1"/>
  <c r="J320" i="3" s="1"/>
  <c r="F342" i="3"/>
  <c r="G341" i="3"/>
  <c r="I341" i="3" s="1"/>
  <c r="J341" i="3" s="1"/>
  <c r="G329" i="3"/>
  <c r="I329" i="3" s="1"/>
  <c r="J329" i="3" s="1"/>
  <c r="G331" i="3"/>
  <c r="I331" i="3" s="1"/>
  <c r="J331" i="3" s="1"/>
  <c r="G333" i="3"/>
  <c r="I333" i="3" s="1"/>
  <c r="J333" i="3" s="1"/>
  <c r="G335" i="3"/>
  <c r="I335" i="3" s="1"/>
  <c r="J335" i="3" s="1"/>
  <c r="G337" i="3"/>
  <c r="I337" i="3" s="1"/>
  <c r="J337" i="3" s="1"/>
  <c r="G339" i="3"/>
  <c r="I339" i="3" s="1"/>
  <c r="J339" i="3" s="1"/>
  <c r="AC187" i="3"/>
  <c r="AE187" i="3" s="1"/>
  <c r="AF187" i="3" s="1"/>
  <c r="AC188" i="3"/>
  <c r="AE188" i="3" s="1"/>
  <c r="AF188" i="3" s="1"/>
  <c r="AC189" i="3"/>
  <c r="AE189" i="3" s="1"/>
  <c r="AF189" i="3" s="1"/>
  <c r="AC190" i="3"/>
  <c r="AE190" i="3" s="1"/>
  <c r="AF190" i="3" s="1"/>
  <c r="AC191" i="3"/>
  <c r="AE191" i="3" s="1"/>
  <c r="AF191" i="3" s="1"/>
  <c r="AC192" i="3"/>
  <c r="AE192" i="3" s="1"/>
  <c r="AF192" i="3" s="1"/>
  <c r="AC193" i="3"/>
  <c r="AE193" i="3" s="1"/>
  <c r="AF193" i="3" s="1"/>
  <c r="AC194" i="3"/>
  <c r="AE194" i="3" s="1"/>
  <c r="AF194" i="3" s="1"/>
  <c r="AC195" i="3"/>
  <c r="AE195" i="3" s="1"/>
  <c r="AF195" i="3" s="1"/>
  <c r="R222" i="3"/>
  <c r="T222" i="3" s="1"/>
  <c r="U222" i="3" s="1"/>
  <c r="Q223" i="3"/>
  <c r="F223" i="3"/>
  <c r="AC266" i="3"/>
  <c r="AE266" i="3" s="1"/>
  <c r="AF266" i="3" s="1"/>
  <c r="AB267" i="3"/>
  <c r="AM257" i="3"/>
  <c r="AC292" i="3"/>
  <c r="AE292" i="3" s="1"/>
  <c r="AF292" i="3" s="1"/>
  <c r="AB293" i="3"/>
  <c r="AC327" i="3"/>
  <c r="AE327" i="3" s="1"/>
  <c r="AF327" i="3" s="1"/>
  <c r="AB328" i="3"/>
  <c r="G363" i="3"/>
  <c r="I363" i="3" s="1"/>
  <c r="J363" i="3" s="1"/>
  <c r="G365" i="3"/>
  <c r="I365" i="3" s="1"/>
  <c r="J365" i="3" s="1"/>
  <c r="G367" i="3"/>
  <c r="I367" i="3" s="1"/>
  <c r="J367" i="3" s="1"/>
  <c r="G369" i="3"/>
  <c r="I369" i="3" s="1"/>
  <c r="J369" i="3" s="1"/>
  <c r="G371" i="3"/>
  <c r="I371" i="3" s="1"/>
  <c r="J371" i="3" s="1"/>
  <c r="G373" i="3"/>
  <c r="I373" i="3" s="1"/>
  <c r="J373" i="3" s="1"/>
  <c r="G375" i="3"/>
  <c r="I375" i="3" s="1"/>
  <c r="J375" i="3" s="1"/>
  <c r="G377" i="3"/>
  <c r="I377" i="3" s="1"/>
  <c r="J377" i="3" s="1"/>
  <c r="G379" i="3"/>
  <c r="I379" i="3" s="1"/>
  <c r="J379" i="3" s="1"/>
  <c r="G381" i="3"/>
  <c r="I381" i="3" s="1"/>
  <c r="J381" i="3" s="1"/>
  <c r="Q292" i="3"/>
  <c r="Q328" i="3"/>
  <c r="G383" i="3"/>
  <c r="I383" i="3" s="1"/>
  <c r="J383" i="3" s="1"/>
  <c r="F384" i="3"/>
  <c r="AN362" i="3"/>
  <c r="AQ362" i="3" s="1"/>
  <c r="AR362" i="3" s="1"/>
  <c r="AM363" i="3"/>
  <c r="G362" i="3"/>
  <c r="I362" i="3" s="1"/>
  <c r="J362" i="3" s="1"/>
  <c r="Q258" i="3"/>
  <c r="G364" i="3"/>
  <c r="I364" i="3" s="1"/>
  <c r="J364" i="3" s="1"/>
  <c r="G366" i="3"/>
  <c r="I366" i="3" s="1"/>
  <c r="J366" i="3" s="1"/>
  <c r="G368" i="3"/>
  <c r="I368" i="3" s="1"/>
  <c r="J368" i="3" s="1"/>
  <c r="G370" i="3"/>
  <c r="I370" i="3" s="1"/>
  <c r="J370" i="3" s="1"/>
  <c r="G372" i="3"/>
  <c r="I372" i="3" s="1"/>
  <c r="J372" i="3" s="1"/>
  <c r="G374" i="3"/>
  <c r="I374" i="3" s="1"/>
  <c r="J374" i="3" s="1"/>
  <c r="G376" i="3"/>
  <c r="I376" i="3" s="1"/>
  <c r="J376" i="3" s="1"/>
  <c r="G378" i="3"/>
  <c r="I378" i="3" s="1"/>
  <c r="J378" i="3" s="1"/>
  <c r="G380" i="3"/>
  <c r="I380" i="3" s="1"/>
  <c r="J380" i="3" s="1"/>
  <c r="G382" i="3"/>
  <c r="I382" i="3" s="1"/>
  <c r="J382" i="3" s="1"/>
  <c r="AM292" i="3"/>
  <c r="AM327" i="3"/>
  <c r="Q363" i="3"/>
  <c r="AB362" i="3"/>
  <c r="G396" i="3"/>
  <c r="I396" i="3" s="1"/>
  <c r="J396" i="3" s="1"/>
  <c r="F397" i="3"/>
  <c r="AM396" i="3"/>
  <c r="Q396" i="3"/>
  <c r="O4242" i="5"/>
  <c r="O4174" i="5"/>
  <c r="O4173" i="5"/>
  <c r="O4164" i="5"/>
  <c r="P4174" i="5" l="1"/>
  <c r="P3672" i="5"/>
  <c r="P4749" i="5"/>
  <c r="P4173" i="5"/>
  <c r="P4242" i="5"/>
  <c r="P2170" i="5"/>
  <c r="P2122" i="5"/>
  <c r="P4164" i="5"/>
  <c r="P4539" i="5"/>
  <c r="P3755" i="5"/>
  <c r="L1631" i="5"/>
  <c r="L2050" i="5"/>
  <c r="O2050" i="5" s="1"/>
  <c r="L2172" i="5"/>
  <c r="O3732" i="5"/>
  <c r="L540" i="5"/>
  <c r="P206" i="5"/>
  <c r="O206" i="5"/>
  <c r="O53" i="5"/>
  <c r="O1999" i="5"/>
  <c r="O3771" i="5"/>
  <c r="P96" i="5"/>
  <c r="O96" i="5"/>
  <c r="O2017" i="5"/>
  <c r="O981" i="5"/>
  <c r="P981" i="5"/>
  <c r="O4248" i="5"/>
  <c r="O3723" i="5"/>
  <c r="L3724" i="5"/>
  <c r="O2101" i="5" s="1"/>
  <c r="O2100" i="5"/>
  <c r="L3904" i="5"/>
  <c r="L2304" i="5"/>
  <c r="L3630" i="5"/>
  <c r="L31" i="5" s="1"/>
  <c r="L141" i="5" s="1"/>
  <c r="L142" i="5" s="1"/>
  <c r="O2029" i="5"/>
  <c r="L2030" i="5"/>
  <c r="L2031" i="5" s="1"/>
  <c r="L2141" i="5" s="1"/>
  <c r="L3650" i="5"/>
  <c r="O2071" i="5" s="1"/>
  <c r="O2049" i="5"/>
  <c r="L864" i="5"/>
  <c r="O2114" i="5" s="1"/>
  <c r="L3673" i="5"/>
  <c r="O3673" i="5" s="1"/>
  <c r="L664" i="5"/>
  <c r="L4672" i="5"/>
  <c r="O4672" i="5" s="1"/>
  <c r="O975" i="5"/>
  <c r="P975" i="5"/>
  <c r="L3312" i="5"/>
  <c r="L207" i="5"/>
  <c r="O2968" i="5"/>
  <c r="L4569" i="5"/>
  <c r="L4158" i="5"/>
  <c r="O4158" i="5" s="1"/>
  <c r="L1361" i="5"/>
  <c r="L3834" i="5"/>
  <c r="L4103" i="5"/>
  <c r="O3756" i="5"/>
  <c r="L3514" i="5"/>
  <c r="L3505" i="5"/>
  <c r="L2073" i="5"/>
  <c r="L4797" i="5"/>
  <c r="O4797" i="5" s="1"/>
  <c r="L4766" i="5"/>
  <c r="L3897" i="5"/>
  <c r="L3961" i="5"/>
  <c r="L4302" i="5"/>
  <c r="L856" i="5"/>
  <c r="L3554" i="5"/>
  <c r="O302" i="5"/>
  <c r="P302" i="5"/>
  <c r="L1501" i="5"/>
  <c r="L4241" i="5"/>
  <c r="L3162" i="5"/>
  <c r="O4713" i="5" s="1"/>
  <c r="L4762" i="5"/>
  <c r="O4693" i="5" s="1"/>
  <c r="L812" i="5"/>
  <c r="L4694" i="5"/>
  <c r="L3772" i="5"/>
  <c r="L765" i="5"/>
  <c r="L2436" i="5"/>
  <c r="L4037" i="5" s="1"/>
  <c r="L3827" i="5"/>
  <c r="L4145" i="5"/>
  <c r="L2039" i="5"/>
  <c r="L3574" i="5"/>
  <c r="P246" i="5"/>
  <c r="O246" i="5"/>
  <c r="L3418" i="5"/>
  <c r="L1008" i="5"/>
  <c r="L3608" i="5"/>
  <c r="L4667" i="5"/>
  <c r="L1216" i="5"/>
  <c r="O2171" i="5" s="1"/>
  <c r="L4045" i="5"/>
  <c r="O2140" i="5" s="1"/>
  <c r="L3923" i="5"/>
  <c r="L3874" i="5"/>
  <c r="L3618" i="5"/>
  <c r="L3600" i="5"/>
  <c r="L3475" i="5"/>
  <c r="L3299" i="5"/>
  <c r="L1654" i="5"/>
  <c r="L1655" i="5" s="1"/>
  <c r="L3254" i="5"/>
  <c r="L3255" i="5" s="1"/>
  <c r="L3376" i="5"/>
  <c r="L1632" i="5"/>
  <c r="L1742" i="5" s="1"/>
  <c r="L3232" i="5"/>
  <c r="AB398" i="3"/>
  <c r="AC397" i="3"/>
  <c r="AE397" i="3" s="1"/>
  <c r="AF397" i="3" s="1"/>
  <c r="G57" i="3"/>
  <c r="I57" i="3" s="1"/>
  <c r="J57" i="3" s="1"/>
  <c r="F58" i="3"/>
  <c r="G362" i="2"/>
  <c r="I362" i="2" s="1"/>
  <c r="J362" i="2" s="1"/>
  <c r="F363" i="2"/>
  <c r="AN152" i="2"/>
  <c r="AQ152" i="2" s="1"/>
  <c r="AR152" i="2" s="1"/>
  <c r="AM153" i="2"/>
  <c r="AC152" i="2"/>
  <c r="AE152" i="2" s="1"/>
  <c r="AF152" i="2" s="1"/>
  <c r="AB153" i="2"/>
  <c r="AM328" i="1"/>
  <c r="AN328" i="1" s="1"/>
  <c r="AJ329" i="1"/>
  <c r="H397" i="1"/>
  <c r="I397" i="1" s="1"/>
  <c r="F398" i="1"/>
  <c r="R293" i="1"/>
  <c r="S293" i="1" s="1"/>
  <c r="P294" i="1"/>
  <c r="R328" i="3"/>
  <c r="T328" i="3" s="1"/>
  <c r="U328" i="3" s="1"/>
  <c r="Q329" i="3"/>
  <c r="AC328" i="3"/>
  <c r="AE328" i="3" s="1"/>
  <c r="AF328" i="3" s="1"/>
  <c r="AB329" i="3"/>
  <c r="R223" i="3"/>
  <c r="T223" i="3" s="1"/>
  <c r="U223" i="3" s="1"/>
  <c r="Q224" i="3"/>
  <c r="R188" i="3"/>
  <c r="T188" i="3" s="1"/>
  <c r="U188" i="3" s="1"/>
  <c r="Q189" i="3"/>
  <c r="G152" i="3"/>
  <c r="I152" i="3" s="1"/>
  <c r="J152" i="3" s="1"/>
  <c r="F153" i="3"/>
  <c r="AM119" i="3"/>
  <c r="AN118" i="3"/>
  <c r="AQ118" i="3" s="1"/>
  <c r="AR118" i="3" s="1"/>
  <c r="Q84" i="3"/>
  <c r="R83" i="3"/>
  <c r="T83" i="3" s="1"/>
  <c r="U83" i="3" s="1"/>
  <c r="AC9" i="3"/>
  <c r="AE9" i="3" s="1"/>
  <c r="AF9" i="3" s="1"/>
  <c r="AB10" i="3"/>
  <c r="R257" i="2"/>
  <c r="T257" i="2" s="1"/>
  <c r="U257" i="2" s="1"/>
  <c r="Q258" i="2"/>
  <c r="G327" i="2"/>
  <c r="I327" i="2" s="1"/>
  <c r="J327" i="2" s="1"/>
  <c r="F328" i="2"/>
  <c r="R223" i="2"/>
  <c r="T223" i="2" s="1"/>
  <c r="U223" i="2" s="1"/>
  <c r="Q224" i="2"/>
  <c r="AB364" i="2"/>
  <c r="AC363" i="2"/>
  <c r="AE363" i="2" s="1"/>
  <c r="AF363" i="2" s="1"/>
  <c r="AC117" i="2"/>
  <c r="AE117" i="2" s="1"/>
  <c r="AF117" i="2" s="1"/>
  <c r="AB118" i="2"/>
  <c r="R188" i="2"/>
  <c r="T188" i="2" s="1"/>
  <c r="U188" i="2" s="1"/>
  <c r="Q189" i="2"/>
  <c r="R58" i="2"/>
  <c r="T58" i="2" s="1"/>
  <c r="U58" i="2" s="1"/>
  <c r="Q59" i="2"/>
  <c r="F154" i="2"/>
  <c r="G153" i="2"/>
  <c r="I153" i="2" s="1"/>
  <c r="J153" i="2" s="1"/>
  <c r="AC33" i="2"/>
  <c r="AE33" i="2" s="1"/>
  <c r="AF33" i="2" s="1"/>
  <c r="AB34" i="2"/>
  <c r="AB397" i="1"/>
  <c r="AC397" i="1" s="1"/>
  <c r="Z398" i="1"/>
  <c r="AB258" i="1"/>
  <c r="AC258" i="1" s="1"/>
  <c r="Z259" i="1"/>
  <c r="AM83" i="1"/>
  <c r="AN83" i="1" s="1"/>
  <c r="AJ84" i="1"/>
  <c r="AB153" i="1"/>
  <c r="AC153" i="1" s="1"/>
  <c r="Z154" i="1"/>
  <c r="AN396" i="3"/>
  <c r="AQ396" i="3" s="1"/>
  <c r="AR396" i="3" s="1"/>
  <c r="AM397" i="3"/>
  <c r="R363" i="3"/>
  <c r="T363" i="3" s="1"/>
  <c r="U363" i="3" s="1"/>
  <c r="Q364" i="3"/>
  <c r="R292" i="3"/>
  <c r="T292" i="3" s="1"/>
  <c r="U292" i="3" s="1"/>
  <c r="Q293" i="3"/>
  <c r="AC267" i="3"/>
  <c r="AE267" i="3" s="1"/>
  <c r="AF267" i="3" s="1"/>
  <c r="AB268" i="3"/>
  <c r="AC152" i="3"/>
  <c r="AE152" i="3" s="1"/>
  <c r="AF152" i="3" s="1"/>
  <c r="AB153" i="3"/>
  <c r="AC118" i="3"/>
  <c r="AE118" i="3" s="1"/>
  <c r="AF118" i="3" s="1"/>
  <c r="AB119" i="3"/>
  <c r="AN82" i="3"/>
  <c r="AQ82" i="3" s="1"/>
  <c r="AR82" i="3" s="1"/>
  <c r="AM83" i="3"/>
  <c r="Q59" i="3"/>
  <c r="R58" i="3"/>
  <c r="T58" i="3" s="1"/>
  <c r="U58" i="3" s="1"/>
  <c r="G83" i="3"/>
  <c r="I83" i="3" s="1"/>
  <c r="J83" i="3" s="1"/>
  <c r="F84" i="3"/>
  <c r="AN32" i="3"/>
  <c r="AQ32" i="3" s="1"/>
  <c r="AR32" i="3" s="1"/>
  <c r="AM33" i="3"/>
  <c r="AC62" i="3"/>
  <c r="AE62" i="3" s="1"/>
  <c r="AF62" i="3" s="1"/>
  <c r="AB63" i="3"/>
  <c r="AC33" i="3"/>
  <c r="AE33" i="3" s="1"/>
  <c r="AF33" i="3" s="1"/>
  <c r="AB34" i="3"/>
  <c r="G292" i="2"/>
  <c r="I292" i="2" s="1"/>
  <c r="J292" i="2" s="1"/>
  <c r="F293" i="2"/>
  <c r="AN327" i="2"/>
  <c r="AQ327" i="2" s="1"/>
  <c r="AR327" i="2" s="1"/>
  <c r="AM328" i="2"/>
  <c r="AN222" i="2"/>
  <c r="AQ222" i="2" s="1"/>
  <c r="AR222" i="2" s="1"/>
  <c r="AM223" i="2"/>
  <c r="AB329" i="2"/>
  <c r="AC328" i="2"/>
  <c r="AE328" i="2" s="1"/>
  <c r="AF328" i="2" s="1"/>
  <c r="AB259" i="2"/>
  <c r="AC258" i="2"/>
  <c r="AE258" i="2" s="1"/>
  <c r="AF258" i="2" s="1"/>
  <c r="AN82" i="2"/>
  <c r="AQ82" i="2" s="1"/>
  <c r="AR82" i="2" s="1"/>
  <c r="AM83" i="2"/>
  <c r="AC82" i="2"/>
  <c r="AE82" i="2" s="1"/>
  <c r="AF82" i="2" s="1"/>
  <c r="AB83" i="2"/>
  <c r="F189" i="2"/>
  <c r="G188" i="2"/>
  <c r="I188" i="2" s="1"/>
  <c r="J188" i="2" s="1"/>
  <c r="F119" i="2"/>
  <c r="G118" i="2"/>
  <c r="I118" i="2" s="1"/>
  <c r="J118" i="2" s="1"/>
  <c r="R8" i="2"/>
  <c r="T8" i="2" s="1"/>
  <c r="U8" i="2" s="1"/>
  <c r="Q9" i="2"/>
  <c r="AM363" i="1"/>
  <c r="AN363" i="1" s="1"/>
  <c r="AJ364" i="1"/>
  <c r="AM293" i="1"/>
  <c r="AN293" i="1" s="1"/>
  <c r="AJ294" i="1"/>
  <c r="AB239" i="1"/>
  <c r="AC239" i="1" s="1"/>
  <c r="Z240" i="1"/>
  <c r="G9" i="2"/>
  <c r="I9" i="2" s="1"/>
  <c r="J9" i="2" s="1"/>
  <c r="F10" i="2"/>
  <c r="H363" i="1"/>
  <c r="I363" i="1" s="1"/>
  <c r="F364" i="1"/>
  <c r="H293" i="1"/>
  <c r="I293" i="1" s="1"/>
  <c r="F294" i="1"/>
  <c r="AM239" i="1"/>
  <c r="AN239" i="1" s="1"/>
  <c r="AJ240" i="1"/>
  <c r="R397" i="1"/>
  <c r="S397" i="1" s="1"/>
  <c r="P398" i="1"/>
  <c r="R328" i="1"/>
  <c r="S328" i="1" s="1"/>
  <c r="P329" i="1"/>
  <c r="R258" i="1"/>
  <c r="S258" i="1" s="1"/>
  <c r="P259" i="1"/>
  <c r="R118" i="1"/>
  <c r="S118" i="1" s="1"/>
  <c r="P119" i="1"/>
  <c r="AM74" i="1"/>
  <c r="AN74" i="1" s="1"/>
  <c r="AJ75" i="1"/>
  <c r="R8" i="1"/>
  <c r="S8" i="1" s="1"/>
  <c r="P9" i="1"/>
  <c r="AB224" i="2"/>
  <c r="AC223" i="2"/>
  <c r="AE223" i="2" s="1"/>
  <c r="AF223" i="2" s="1"/>
  <c r="F84" i="2"/>
  <c r="G83" i="2"/>
  <c r="I83" i="2" s="1"/>
  <c r="J83" i="2" s="1"/>
  <c r="F34" i="2"/>
  <c r="G33" i="2"/>
  <c r="I33" i="2" s="1"/>
  <c r="J33" i="2" s="1"/>
  <c r="R33" i="2"/>
  <c r="T33" i="2" s="1"/>
  <c r="U33" i="2" s="1"/>
  <c r="Q34" i="2"/>
  <c r="AM397" i="1"/>
  <c r="AN397" i="1" s="1"/>
  <c r="AJ398" i="1"/>
  <c r="H258" i="1"/>
  <c r="I258" i="1" s="1"/>
  <c r="F259" i="1"/>
  <c r="R153" i="1"/>
  <c r="S153" i="1" s="1"/>
  <c r="P154" i="1"/>
  <c r="AM8" i="1"/>
  <c r="AN8" i="1" s="1"/>
  <c r="AJ9" i="1"/>
  <c r="R396" i="3"/>
  <c r="T396" i="3" s="1"/>
  <c r="U396" i="3" s="1"/>
  <c r="Q397" i="3"/>
  <c r="AC362" i="3"/>
  <c r="AE362" i="3" s="1"/>
  <c r="AF362" i="3" s="1"/>
  <c r="AB363" i="3"/>
  <c r="AN363" i="3"/>
  <c r="AQ363" i="3" s="1"/>
  <c r="AR363" i="3" s="1"/>
  <c r="AM364" i="3"/>
  <c r="AN257" i="3"/>
  <c r="AQ257" i="3" s="1"/>
  <c r="AR257" i="3" s="1"/>
  <c r="AM258" i="3"/>
  <c r="R117" i="3"/>
  <c r="T117" i="3" s="1"/>
  <c r="U117" i="3" s="1"/>
  <c r="Q118" i="3"/>
  <c r="G396" i="2"/>
  <c r="I396" i="2" s="1"/>
  <c r="J396" i="2" s="1"/>
  <c r="F397" i="2"/>
  <c r="AC397" i="2"/>
  <c r="AE397" i="2" s="1"/>
  <c r="AF397" i="2" s="1"/>
  <c r="AB398" i="2"/>
  <c r="Q10" i="3"/>
  <c r="R9" i="3"/>
  <c r="T9" i="3" s="1"/>
  <c r="U9" i="3" s="1"/>
  <c r="AN58" i="3"/>
  <c r="AQ58" i="3" s="1"/>
  <c r="AR58" i="3" s="1"/>
  <c r="AM59" i="3"/>
  <c r="AN257" i="2"/>
  <c r="AQ257" i="2" s="1"/>
  <c r="AR257" i="2" s="1"/>
  <c r="AM258" i="2"/>
  <c r="R293" i="2"/>
  <c r="T293" i="2" s="1"/>
  <c r="U293" i="2" s="1"/>
  <c r="Q294" i="2"/>
  <c r="AN117" i="2"/>
  <c r="AQ117" i="2" s="1"/>
  <c r="AR117" i="2" s="1"/>
  <c r="AM118" i="2"/>
  <c r="R83" i="2"/>
  <c r="T83" i="2" s="1"/>
  <c r="U83" i="2" s="1"/>
  <c r="Q84" i="2"/>
  <c r="AM10" i="2"/>
  <c r="AN9" i="2"/>
  <c r="AQ9" i="2" s="1"/>
  <c r="AR9" i="2" s="1"/>
  <c r="H240" i="1"/>
  <c r="I240" i="1" s="1"/>
  <c r="F241" i="1"/>
  <c r="AB328" i="1"/>
  <c r="AC328" i="1" s="1"/>
  <c r="Z329" i="1"/>
  <c r="AM153" i="1"/>
  <c r="AN153" i="1" s="1"/>
  <c r="AJ154" i="1"/>
  <c r="H153" i="1"/>
  <c r="I153" i="1" s="1"/>
  <c r="F154" i="1"/>
  <c r="AB8" i="1"/>
  <c r="AC8" i="1" s="1"/>
  <c r="Z9" i="1"/>
  <c r="AB83" i="1"/>
  <c r="AC83" i="1" s="1"/>
  <c r="Z84" i="1"/>
  <c r="G397" i="3"/>
  <c r="I397" i="3" s="1"/>
  <c r="J397" i="3" s="1"/>
  <c r="F398" i="3"/>
  <c r="AN327" i="3"/>
  <c r="AQ327" i="3" s="1"/>
  <c r="AR327" i="3" s="1"/>
  <c r="AM328" i="3"/>
  <c r="R258" i="3"/>
  <c r="T258" i="3" s="1"/>
  <c r="U258" i="3" s="1"/>
  <c r="Q259" i="3"/>
  <c r="G384" i="3"/>
  <c r="I384" i="3" s="1"/>
  <c r="J384" i="3" s="1"/>
  <c r="F385" i="3"/>
  <c r="AC293" i="3"/>
  <c r="AE293" i="3" s="1"/>
  <c r="AF293" i="3" s="1"/>
  <c r="AB294" i="3"/>
  <c r="F343" i="3"/>
  <c r="G342" i="3"/>
  <c r="I342" i="3" s="1"/>
  <c r="J342" i="3" s="1"/>
  <c r="AN187" i="3"/>
  <c r="AQ187" i="3" s="1"/>
  <c r="AR187" i="3" s="1"/>
  <c r="AM188" i="3"/>
  <c r="AC223" i="3"/>
  <c r="AE223" i="3" s="1"/>
  <c r="AF223" i="3" s="1"/>
  <c r="AB224" i="3"/>
  <c r="R153" i="3"/>
  <c r="T153" i="3" s="1"/>
  <c r="U153" i="3" s="1"/>
  <c r="Q154" i="3"/>
  <c r="AM163" i="3"/>
  <c r="AN162" i="3"/>
  <c r="AQ162" i="3" s="1"/>
  <c r="AR162" i="3" s="1"/>
  <c r="AC83" i="3"/>
  <c r="AE83" i="3" s="1"/>
  <c r="AF83" i="3" s="1"/>
  <c r="AB84" i="3"/>
  <c r="AN8" i="3"/>
  <c r="AQ8" i="3" s="1"/>
  <c r="AR8" i="3" s="1"/>
  <c r="AM9" i="3"/>
  <c r="AN397" i="2"/>
  <c r="AQ397" i="2" s="1"/>
  <c r="AR397" i="2" s="1"/>
  <c r="AM398" i="2"/>
  <c r="G9" i="3"/>
  <c r="I9" i="3" s="1"/>
  <c r="J9" i="3" s="1"/>
  <c r="F10" i="3"/>
  <c r="Q398" i="2"/>
  <c r="R397" i="2"/>
  <c r="T397" i="2" s="1"/>
  <c r="U397" i="2" s="1"/>
  <c r="G257" i="2"/>
  <c r="I257" i="2" s="1"/>
  <c r="J257" i="2" s="1"/>
  <c r="F258" i="2"/>
  <c r="G33" i="3"/>
  <c r="I33" i="3" s="1"/>
  <c r="J33" i="3" s="1"/>
  <c r="F34" i="3"/>
  <c r="AN292" i="2"/>
  <c r="AQ292" i="2" s="1"/>
  <c r="AR292" i="2" s="1"/>
  <c r="AM293" i="2"/>
  <c r="AN363" i="2"/>
  <c r="AQ363" i="2" s="1"/>
  <c r="AR363" i="2" s="1"/>
  <c r="AM364" i="2"/>
  <c r="R328" i="2"/>
  <c r="T328" i="2" s="1"/>
  <c r="U328" i="2" s="1"/>
  <c r="Q329" i="2"/>
  <c r="R363" i="2"/>
  <c r="T363" i="2" s="1"/>
  <c r="U363" i="2" s="1"/>
  <c r="Q364" i="2"/>
  <c r="AN187" i="2"/>
  <c r="AQ187" i="2" s="1"/>
  <c r="AR187" i="2" s="1"/>
  <c r="AM188" i="2"/>
  <c r="AN32" i="2"/>
  <c r="AQ32" i="2" s="1"/>
  <c r="AR32" i="2" s="1"/>
  <c r="AM33" i="2"/>
  <c r="AB294" i="2"/>
  <c r="AC293" i="2"/>
  <c r="AE293" i="2" s="1"/>
  <c r="AF293" i="2" s="1"/>
  <c r="AC57" i="2"/>
  <c r="AE57" i="2" s="1"/>
  <c r="AF57" i="2" s="1"/>
  <c r="AB58" i="2"/>
  <c r="AC188" i="2"/>
  <c r="AE188" i="2" s="1"/>
  <c r="AF188" i="2" s="1"/>
  <c r="AB189" i="2"/>
  <c r="R153" i="2"/>
  <c r="T153" i="2" s="1"/>
  <c r="U153" i="2" s="1"/>
  <c r="Q154" i="2"/>
  <c r="R118" i="2"/>
  <c r="T118" i="2" s="1"/>
  <c r="U118" i="2" s="1"/>
  <c r="Q119" i="2"/>
  <c r="AC8" i="2"/>
  <c r="AE8" i="2" s="1"/>
  <c r="AF8" i="2" s="1"/>
  <c r="AB9" i="2"/>
  <c r="F59" i="2"/>
  <c r="G58" i="2"/>
  <c r="I58" i="2" s="1"/>
  <c r="J58" i="2" s="1"/>
  <c r="AN58" i="2"/>
  <c r="AQ58" i="2" s="1"/>
  <c r="AR58" i="2" s="1"/>
  <c r="AM59" i="2"/>
  <c r="AB363" i="1"/>
  <c r="AC363" i="1" s="1"/>
  <c r="Z364" i="1"/>
  <c r="AB293" i="1"/>
  <c r="AC293" i="1" s="1"/>
  <c r="Z294" i="1"/>
  <c r="R239" i="1"/>
  <c r="S239" i="1" s="1"/>
  <c r="P240" i="1"/>
  <c r="AM118" i="1"/>
  <c r="AN118" i="1" s="1"/>
  <c r="AJ119" i="1"/>
  <c r="R75" i="1"/>
  <c r="S75" i="1" s="1"/>
  <c r="P76" i="1"/>
  <c r="R76" i="1" s="1"/>
  <c r="S76" i="1" s="1"/>
  <c r="H118" i="1"/>
  <c r="I118" i="1" s="1"/>
  <c r="F119" i="1"/>
  <c r="H8" i="1"/>
  <c r="I8" i="1" s="1"/>
  <c r="F9" i="1"/>
  <c r="AB118" i="1"/>
  <c r="AC118" i="1" s="1"/>
  <c r="Z119" i="1"/>
  <c r="P2007" i="5"/>
  <c r="AN292" i="3"/>
  <c r="AQ292" i="3" s="1"/>
  <c r="AR292" i="3" s="1"/>
  <c r="AM293" i="3"/>
  <c r="AC197" i="3"/>
  <c r="AE197" i="3" s="1"/>
  <c r="AF197" i="3" s="1"/>
  <c r="AB198" i="3"/>
  <c r="G187" i="3"/>
  <c r="I187" i="3" s="1"/>
  <c r="J187" i="3" s="1"/>
  <c r="F188" i="3"/>
  <c r="R83" i="1"/>
  <c r="S83" i="1" s="1"/>
  <c r="P84" i="1"/>
  <c r="O31" i="5"/>
  <c r="L32" i="5"/>
  <c r="P54" i="5"/>
  <c r="O54" i="5"/>
  <c r="L55" i="5"/>
  <c r="G223" i="3"/>
  <c r="I223" i="3" s="1"/>
  <c r="J223" i="3" s="1"/>
  <c r="F224" i="3"/>
  <c r="G117" i="3"/>
  <c r="I117" i="3" s="1"/>
  <c r="J117" i="3" s="1"/>
  <c r="F118" i="3"/>
  <c r="Q34" i="3"/>
  <c r="R33" i="3"/>
  <c r="T33" i="3" s="1"/>
  <c r="U33" i="3" s="1"/>
  <c r="G222" i="2"/>
  <c r="I222" i="2" s="1"/>
  <c r="J222" i="2" s="1"/>
  <c r="F223" i="2"/>
  <c r="AM258" i="1"/>
  <c r="AN258" i="1" s="1"/>
  <c r="AJ259" i="1"/>
  <c r="H328" i="1"/>
  <c r="I328" i="1" s="1"/>
  <c r="F329" i="1"/>
  <c r="R363" i="1"/>
  <c r="S363" i="1" s="1"/>
  <c r="P364" i="1"/>
  <c r="AB74" i="1"/>
  <c r="AC74" i="1" s="1"/>
  <c r="Z75" i="1"/>
  <c r="H75" i="1"/>
  <c r="I75" i="1" s="1"/>
  <c r="F76" i="1"/>
  <c r="H76" i="1" s="1"/>
  <c r="I76" i="1" s="1"/>
  <c r="H83" i="1"/>
  <c r="I83" i="1" s="1"/>
  <c r="F84" i="1"/>
  <c r="P2072" i="5"/>
  <c r="L1819" i="5"/>
  <c r="O8" i="5"/>
  <c r="P8" i="5"/>
  <c r="O4205" i="5"/>
  <c r="P3673" i="5" l="1"/>
  <c r="P4248" i="5"/>
  <c r="P3732" i="5"/>
  <c r="P2968" i="5"/>
  <c r="P2114" i="5"/>
  <c r="P2029" i="5"/>
  <c r="P2100" i="5"/>
  <c r="P4713" i="5"/>
  <c r="P4205" i="5"/>
  <c r="P2140" i="5"/>
  <c r="P4672" i="5"/>
  <c r="P2049" i="5"/>
  <c r="P2101" i="5"/>
  <c r="P3771" i="5"/>
  <c r="P2050" i="5"/>
  <c r="P2171" i="5"/>
  <c r="P4693" i="5"/>
  <c r="P4797" i="5"/>
  <c r="P3756" i="5"/>
  <c r="P4158" i="5"/>
  <c r="P2071" i="5"/>
  <c r="P3723" i="5"/>
  <c r="P2017" i="5"/>
  <c r="P1999" i="5"/>
  <c r="O2031" i="5"/>
  <c r="L2032" i="5"/>
  <c r="O2030" i="5"/>
  <c r="L3631" i="5"/>
  <c r="O207" i="5"/>
  <c r="P31" i="5"/>
  <c r="O4667" i="5"/>
  <c r="O4681" i="5"/>
  <c r="O4531" i="5"/>
  <c r="P128" i="5"/>
  <c r="O128" i="5"/>
  <c r="P97" i="5"/>
  <c r="O97" i="5"/>
  <c r="L3256" i="5"/>
  <c r="O2039" i="5"/>
  <c r="O1036" i="5"/>
  <c r="P1036" i="5"/>
  <c r="O3724" i="5"/>
  <c r="P856" i="5"/>
  <c r="O856" i="5"/>
  <c r="O864" i="5"/>
  <c r="P864" i="5"/>
  <c r="O3772" i="5"/>
  <c r="O2074" i="5"/>
  <c r="O3650" i="5"/>
  <c r="L1253" i="5"/>
  <c r="L1656" i="5"/>
  <c r="L3233" i="5"/>
  <c r="L75" i="5"/>
  <c r="L451" i="5"/>
  <c r="L2366" i="5"/>
  <c r="O4753" i="5"/>
  <c r="L366" i="5"/>
  <c r="L562" i="5"/>
  <c r="O303" i="5"/>
  <c r="P303" i="5"/>
  <c r="L1743" i="5"/>
  <c r="O83" i="5"/>
  <c r="P83" i="5"/>
  <c r="L963" i="5"/>
  <c r="O3773" i="5" s="1"/>
  <c r="L1313" i="5"/>
  <c r="O2186" i="5" s="1"/>
  <c r="L1026" i="5"/>
  <c r="L1596" i="5"/>
  <c r="L1597" i="5" s="1"/>
  <c r="L2962" i="5"/>
  <c r="P207" i="5"/>
  <c r="L1808" i="5"/>
  <c r="L3257" i="5"/>
  <c r="L507" i="5"/>
  <c r="L384" i="5"/>
  <c r="O2141" i="5" s="1"/>
  <c r="L2817" i="5"/>
  <c r="O2172" i="5" s="1"/>
  <c r="L3419" i="5"/>
  <c r="L3632" i="5"/>
  <c r="L1429" i="5"/>
  <c r="L4763" i="5"/>
  <c r="L1497" i="5"/>
  <c r="O4694" i="5" s="1"/>
  <c r="O4757" i="5"/>
  <c r="L3102" i="5"/>
  <c r="L1163" i="5"/>
  <c r="O4520" i="5" s="1"/>
  <c r="L3506" i="5"/>
  <c r="O3715" i="5"/>
  <c r="L1633" i="5"/>
  <c r="L1084" i="5"/>
  <c r="O3101" i="5" s="1"/>
  <c r="L1528" i="5"/>
  <c r="L2609" i="5"/>
  <c r="L2147" i="5"/>
  <c r="P1039" i="5"/>
  <c r="O1039" i="5"/>
  <c r="L417" i="5"/>
  <c r="L418" i="5" s="1"/>
  <c r="L531" i="5"/>
  <c r="O3056" i="5" s="1"/>
  <c r="L2413" i="5"/>
  <c r="L2457" i="5"/>
  <c r="L994" i="5"/>
  <c r="O3740" i="5" s="1"/>
  <c r="O2073" i="5"/>
  <c r="L1398" i="5"/>
  <c r="O4541" i="5" s="1"/>
  <c r="L2265" i="5"/>
  <c r="L865" i="5"/>
  <c r="L2465" i="5"/>
  <c r="L4066" i="5" s="1"/>
  <c r="R84" i="1"/>
  <c r="S84" i="1" s="1"/>
  <c r="P85" i="1"/>
  <c r="Q399" i="2"/>
  <c r="R398" i="2"/>
  <c r="T398" i="2" s="1"/>
  <c r="U398" i="2" s="1"/>
  <c r="H241" i="1"/>
  <c r="I241" i="1" s="1"/>
  <c r="F242" i="1"/>
  <c r="R294" i="2"/>
  <c r="T294" i="2" s="1"/>
  <c r="U294" i="2" s="1"/>
  <c r="Q295" i="2"/>
  <c r="R397" i="3"/>
  <c r="T397" i="3" s="1"/>
  <c r="U397" i="3" s="1"/>
  <c r="Q398" i="3"/>
  <c r="AB330" i="2"/>
  <c r="AC329" i="2"/>
  <c r="AE329" i="2" s="1"/>
  <c r="AF329" i="2" s="1"/>
  <c r="AM120" i="3"/>
  <c r="AN119" i="3"/>
  <c r="AQ119" i="3" s="1"/>
  <c r="AR119" i="3" s="1"/>
  <c r="G58" i="3"/>
  <c r="I58" i="3" s="1"/>
  <c r="J58" i="3" s="1"/>
  <c r="F59" i="3"/>
  <c r="L1820" i="5"/>
  <c r="Q35" i="3"/>
  <c r="R34" i="3"/>
  <c r="T34" i="3" s="1"/>
  <c r="U34" i="3" s="1"/>
  <c r="H9" i="1"/>
  <c r="I9" i="1" s="1"/>
  <c r="F10" i="1"/>
  <c r="R240" i="1"/>
  <c r="S240" i="1" s="1"/>
  <c r="P241" i="1"/>
  <c r="AB364" i="1"/>
  <c r="AC364" i="1" s="1"/>
  <c r="Z365" i="1"/>
  <c r="R119" i="2"/>
  <c r="T119" i="2" s="1"/>
  <c r="U119" i="2" s="1"/>
  <c r="Q120" i="2"/>
  <c r="AC189" i="2"/>
  <c r="AE189" i="2" s="1"/>
  <c r="AF189" i="2" s="1"/>
  <c r="AB190" i="2"/>
  <c r="AN188" i="2"/>
  <c r="AQ188" i="2" s="1"/>
  <c r="AR188" i="2" s="1"/>
  <c r="AM189" i="2"/>
  <c r="R329" i="2"/>
  <c r="T329" i="2" s="1"/>
  <c r="U329" i="2" s="1"/>
  <c r="Q330" i="2"/>
  <c r="AN293" i="2"/>
  <c r="AQ293" i="2" s="1"/>
  <c r="AR293" i="2" s="1"/>
  <c r="AM294" i="2"/>
  <c r="G258" i="2"/>
  <c r="I258" i="2" s="1"/>
  <c r="J258" i="2" s="1"/>
  <c r="F259" i="2"/>
  <c r="G10" i="3"/>
  <c r="I10" i="3" s="1"/>
  <c r="J10" i="3" s="1"/>
  <c r="F11" i="3"/>
  <c r="AN9" i="3"/>
  <c r="AQ9" i="3" s="1"/>
  <c r="AR9" i="3" s="1"/>
  <c r="AM10" i="3"/>
  <c r="AC224" i="3"/>
  <c r="AE224" i="3" s="1"/>
  <c r="AF224" i="3" s="1"/>
  <c r="AB225" i="3"/>
  <c r="G385" i="3"/>
  <c r="I385" i="3" s="1"/>
  <c r="J385" i="3" s="1"/>
  <c r="F386" i="3"/>
  <c r="AN328" i="3"/>
  <c r="AQ328" i="3" s="1"/>
  <c r="AR328" i="3" s="1"/>
  <c r="AM329" i="3"/>
  <c r="F35" i="2"/>
  <c r="G34" i="2"/>
  <c r="I34" i="2" s="1"/>
  <c r="J34" i="2" s="1"/>
  <c r="AB225" i="2"/>
  <c r="AC224" i="2"/>
  <c r="AE224" i="2" s="1"/>
  <c r="AF224" i="2" s="1"/>
  <c r="R9" i="1"/>
  <c r="S9" i="1" s="1"/>
  <c r="P10" i="1"/>
  <c r="R119" i="1"/>
  <c r="S119" i="1" s="1"/>
  <c r="P120" i="1"/>
  <c r="R329" i="1"/>
  <c r="S329" i="1" s="1"/>
  <c r="P330" i="1"/>
  <c r="AM240" i="1"/>
  <c r="AN240" i="1" s="1"/>
  <c r="AJ241" i="1"/>
  <c r="H364" i="1"/>
  <c r="I364" i="1" s="1"/>
  <c r="F365" i="1"/>
  <c r="AB240" i="1"/>
  <c r="AC240" i="1" s="1"/>
  <c r="Z241" i="1"/>
  <c r="AM364" i="1"/>
  <c r="AN364" i="1" s="1"/>
  <c r="AJ365" i="1"/>
  <c r="AC83" i="2"/>
  <c r="AE83" i="2" s="1"/>
  <c r="AF83" i="2" s="1"/>
  <c r="AB84" i="2"/>
  <c r="AN223" i="2"/>
  <c r="AQ223" i="2" s="1"/>
  <c r="AR223" i="2" s="1"/>
  <c r="AM224" i="2"/>
  <c r="G293" i="2"/>
  <c r="I293" i="2" s="1"/>
  <c r="J293" i="2" s="1"/>
  <c r="F294" i="2"/>
  <c r="AC63" i="3"/>
  <c r="AE63" i="3" s="1"/>
  <c r="AF63" i="3" s="1"/>
  <c r="AB64" i="3"/>
  <c r="G84" i="3"/>
  <c r="I84" i="3" s="1"/>
  <c r="J84" i="3" s="1"/>
  <c r="F85" i="3"/>
  <c r="AN83" i="3"/>
  <c r="AQ83" i="3" s="1"/>
  <c r="AR83" i="3" s="1"/>
  <c r="AM84" i="3"/>
  <c r="AC153" i="3"/>
  <c r="AE153" i="3" s="1"/>
  <c r="AF153" i="3" s="1"/>
  <c r="AB154" i="3"/>
  <c r="R293" i="3"/>
  <c r="T293" i="3" s="1"/>
  <c r="U293" i="3" s="1"/>
  <c r="Q294" i="3"/>
  <c r="AN397" i="3"/>
  <c r="AQ397" i="3" s="1"/>
  <c r="AR397" i="3" s="1"/>
  <c r="AM398" i="3"/>
  <c r="AB154" i="1"/>
  <c r="AC154" i="1" s="1"/>
  <c r="Z155" i="1"/>
  <c r="AB259" i="1"/>
  <c r="AC259" i="1" s="1"/>
  <c r="Z260" i="1"/>
  <c r="AC34" i="2"/>
  <c r="AE34" i="2" s="1"/>
  <c r="AF34" i="2" s="1"/>
  <c r="AB35" i="2"/>
  <c r="R59" i="2"/>
  <c r="T59" i="2" s="1"/>
  <c r="U59" i="2" s="1"/>
  <c r="Q60" i="2"/>
  <c r="AC118" i="2"/>
  <c r="AE118" i="2" s="1"/>
  <c r="AF118" i="2" s="1"/>
  <c r="AB119" i="2"/>
  <c r="R224" i="2"/>
  <c r="T224" i="2" s="1"/>
  <c r="U224" i="2" s="1"/>
  <c r="Q225" i="2"/>
  <c r="R258" i="2"/>
  <c r="T258" i="2" s="1"/>
  <c r="U258" i="2" s="1"/>
  <c r="Q259" i="2"/>
  <c r="G153" i="3"/>
  <c r="I153" i="3" s="1"/>
  <c r="J153" i="3" s="1"/>
  <c r="F154" i="3"/>
  <c r="R224" i="3"/>
  <c r="T224" i="3" s="1"/>
  <c r="U224" i="3" s="1"/>
  <c r="Q225" i="3"/>
  <c r="R329" i="3"/>
  <c r="T329" i="3" s="1"/>
  <c r="U329" i="3" s="1"/>
  <c r="Q330" i="3"/>
  <c r="AM259" i="1"/>
  <c r="AN259" i="1" s="1"/>
  <c r="AJ260" i="1"/>
  <c r="AC198" i="3"/>
  <c r="AE198" i="3" s="1"/>
  <c r="AF198" i="3" s="1"/>
  <c r="AB199" i="3"/>
  <c r="AM154" i="1"/>
  <c r="AN154" i="1" s="1"/>
  <c r="AJ155" i="1"/>
  <c r="AC398" i="2"/>
  <c r="AE398" i="2" s="1"/>
  <c r="AF398" i="2" s="1"/>
  <c r="AB399" i="2"/>
  <c r="F190" i="2"/>
  <c r="G189" i="2"/>
  <c r="I189" i="2" s="1"/>
  <c r="J189" i="2" s="1"/>
  <c r="AM329" i="1"/>
  <c r="AN329" i="1" s="1"/>
  <c r="AJ330" i="1"/>
  <c r="H84" i="1"/>
  <c r="I84" i="1" s="1"/>
  <c r="F85" i="1"/>
  <c r="AB75" i="1"/>
  <c r="AC75" i="1" s="1"/>
  <c r="Z76" i="1"/>
  <c r="AB76" i="1" s="1"/>
  <c r="AC76" i="1" s="1"/>
  <c r="H329" i="1"/>
  <c r="I329" i="1" s="1"/>
  <c r="F330" i="1"/>
  <c r="G223" i="2"/>
  <c r="I223" i="2" s="1"/>
  <c r="J223" i="2" s="1"/>
  <c r="F224" i="2"/>
  <c r="G118" i="3"/>
  <c r="I118" i="3" s="1"/>
  <c r="J118" i="3" s="1"/>
  <c r="F119" i="3"/>
  <c r="P2031" i="5"/>
  <c r="G188" i="3"/>
  <c r="I188" i="3" s="1"/>
  <c r="J188" i="3" s="1"/>
  <c r="F189" i="3"/>
  <c r="AN293" i="3"/>
  <c r="AQ293" i="3" s="1"/>
  <c r="AR293" i="3" s="1"/>
  <c r="AM294" i="3"/>
  <c r="F60" i="2"/>
  <c r="G59" i="2"/>
  <c r="I59" i="2" s="1"/>
  <c r="J59" i="2" s="1"/>
  <c r="AB295" i="2"/>
  <c r="AC294" i="2"/>
  <c r="AE294" i="2" s="1"/>
  <c r="AF294" i="2" s="1"/>
  <c r="AM164" i="3"/>
  <c r="AN163" i="3"/>
  <c r="AQ163" i="3" s="1"/>
  <c r="AR163" i="3" s="1"/>
  <c r="F344" i="3"/>
  <c r="G343" i="3"/>
  <c r="I343" i="3" s="1"/>
  <c r="J343" i="3" s="1"/>
  <c r="AB84" i="1"/>
  <c r="AC84" i="1" s="1"/>
  <c r="Z85" i="1"/>
  <c r="H154" i="1"/>
  <c r="I154" i="1" s="1"/>
  <c r="F155" i="1"/>
  <c r="AB329" i="1"/>
  <c r="AC329" i="1" s="1"/>
  <c r="Z330" i="1"/>
  <c r="AN118" i="2"/>
  <c r="AQ118" i="2" s="1"/>
  <c r="AR118" i="2" s="1"/>
  <c r="AM119" i="2"/>
  <c r="AN258" i="2"/>
  <c r="AQ258" i="2" s="1"/>
  <c r="AR258" i="2" s="1"/>
  <c r="AM259" i="2"/>
  <c r="G397" i="2"/>
  <c r="I397" i="2" s="1"/>
  <c r="J397" i="2" s="1"/>
  <c r="F398" i="2"/>
  <c r="AN258" i="3"/>
  <c r="AQ258" i="3" s="1"/>
  <c r="AR258" i="3" s="1"/>
  <c r="AM259" i="3"/>
  <c r="AC363" i="3"/>
  <c r="AE363" i="3" s="1"/>
  <c r="AF363" i="3" s="1"/>
  <c r="AB364" i="3"/>
  <c r="AM9" i="1"/>
  <c r="AN9" i="1" s="1"/>
  <c r="AJ10" i="1"/>
  <c r="H259" i="1"/>
  <c r="I259" i="1" s="1"/>
  <c r="F260" i="1"/>
  <c r="R34" i="2"/>
  <c r="T34" i="2" s="1"/>
  <c r="U34" i="2" s="1"/>
  <c r="Q35" i="2"/>
  <c r="F120" i="2"/>
  <c r="G119" i="2"/>
  <c r="I119" i="2" s="1"/>
  <c r="J119" i="2" s="1"/>
  <c r="AB260" i="2"/>
  <c r="AC259" i="2"/>
  <c r="AE259" i="2" s="1"/>
  <c r="AF259" i="2" s="1"/>
  <c r="Q85" i="3"/>
  <c r="R84" i="3"/>
  <c r="T84" i="3" s="1"/>
  <c r="U84" i="3" s="1"/>
  <c r="H398" i="1"/>
  <c r="I398" i="1" s="1"/>
  <c r="F399" i="1"/>
  <c r="AC153" i="2"/>
  <c r="AE153" i="2" s="1"/>
  <c r="AF153" i="2" s="1"/>
  <c r="AB154" i="2"/>
  <c r="G363" i="2"/>
  <c r="I363" i="2" s="1"/>
  <c r="J363" i="2" s="1"/>
  <c r="F364" i="2"/>
  <c r="R364" i="1"/>
  <c r="S364" i="1" s="1"/>
  <c r="P365" i="1"/>
  <c r="G224" i="3"/>
  <c r="I224" i="3" s="1"/>
  <c r="J224" i="3" s="1"/>
  <c r="F225" i="3"/>
  <c r="P55" i="5"/>
  <c r="L56" i="5"/>
  <c r="O55" i="5"/>
  <c r="AB9" i="1"/>
  <c r="AC9" i="1" s="1"/>
  <c r="Z10" i="1"/>
  <c r="R84" i="2"/>
  <c r="T84" i="2" s="1"/>
  <c r="U84" i="2" s="1"/>
  <c r="Q85" i="2"/>
  <c r="AM60" i="3"/>
  <c r="AN59" i="3"/>
  <c r="AQ59" i="3" s="1"/>
  <c r="AR59" i="3" s="1"/>
  <c r="R118" i="3"/>
  <c r="T118" i="3" s="1"/>
  <c r="U118" i="3" s="1"/>
  <c r="Q119" i="3"/>
  <c r="AN364" i="3"/>
  <c r="AQ364" i="3" s="1"/>
  <c r="AR364" i="3" s="1"/>
  <c r="AM365" i="3"/>
  <c r="R154" i="1"/>
  <c r="S154" i="1" s="1"/>
  <c r="P155" i="1"/>
  <c r="AM398" i="1"/>
  <c r="AN398" i="1" s="1"/>
  <c r="AJ399" i="1"/>
  <c r="Q60" i="3"/>
  <c r="R59" i="3"/>
  <c r="T59" i="3" s="1"/>
  <c r="U59" i="3" s="1"/>
  <c r="F155" i="2"/>
  <c r="G154" i="2"/>
  <c r="I154" i="2" s="1"/>
  <c r="J154" i="2" s="1"/>
  <c r="AB365" i="2"/>
  <c r="AC364" i="2"/>
  <c r="AE364" i="2" s="1"/>
  <c r="AF364" i="2" s="1"/>
  <c r="R294" i="1"/>
  <c r="S294" i="1" s="1"/>
  <c r="P295" i="1"/>
  <c r="AN153" i="2"/>
  <c r="AQ153" i="2" s="1"/>
  <c r="AR153" i="2" s="1"/>
  <c r="AM154" i="2"/>
  <c r="P32" i="5"/>
  <c r="L33" i="5"/>
  <c r="O32" i="5"/>
  <c r="O2032" i="5"/>
  <c r="AB119" i="1"/>
  <c r="AC119" i="1" s="1"/>
  <c r="Z120" i="1"/>
  <c r="H119" i="1"/>
  <c r="I119" i="1" s="1"/>
  <c r="F120" i="1"/>
  <c r="AM119" i="1"/>
  <c r="AN119" i="1" s="1"/>
  <c r="AJ120" i="1"/>
  <c r="AB294" i="1"/>
  <c r="AC294" i="1" s="1"/>
  <c r="Z295" i="1"/>
  <c r="AN59" i="2"/>
  <c r="AQ59" i="2" s="1"/>
  <c r="AR59" i="2" s="1"/>
  <c r="AM60" i="2"/>
  <c r="AC9" i="2"/>
  <c r="AE9" i="2" s="1"/>
  <c r="AF9" i="2" s="1"/>
  <c r="AB10" i="2"/>
  <c r="R154" i="2"/>
  <c r="T154" i="2" s="1"/>
  <c r="U154" i="2" s="1"/>
  <c r="Q155" i="2"/>
  <c r="AC58" i="2"/>
  <c r="AE58" i="2" s="1"/>
  <c r="AF58" i="2" s="1"/>
  <c r="AB59" i="2"/>
  <c r="AN33" i="2"/>
  <c r="AQ33" i="2" s="1"/>
  <c r="AR33" i="2" s="1"/>
  <c r="AM34" i="2"/>
  <c r="R364" i="2"/>
  <c r="T364" i="2" s="1"/>
  <c r="U364" i="2" s="1"/>
  <c r="Q365" i="2"/>
  <c r="AN364" i="2"/>
  <c r="AQ364" i="2" s="1"/>
  <c r="AR364" i="2" s="1"/>
  <c r="AM365" i="2"/>
  <c r="G34" i="3"/>
  <c r="I34" i="3" s="1"/>
  <c r="J34" i="3" s="1"/>
  <c r="F35" i="3"/>
  <c r="AN398" i="2"/>
  <c r="AQ398" i="2" s="1"/>
  <c r="AR398" i="2" s="1"/>
  <c r="AM399" i="2"/>
  <c r="AC84" i="3"/>
  <c r="AE84" i="3" s="1"/>
  <c r="AF84" i="3" s="1"/>
  <c r="AB85" i="3"/>
  <c r="R154" i="3"/>
  <c r="T154" i="3" s="1"/>
  <c r="U154" i="3" s="1"/>
  <c r="Q155" i="3"/>
  <c r="AN188" i="3"/>
  <c r="AQ188" i="3" s="1"/>
  <c r="AR188" i="3" s="1"/>
  <c r="AM189" i="3"/>
  <c r="AC294" i="3"/>
  <c r="AE294" i="3" s="1"/>
  <c r="AF294" i="3" s="1"/>
  <c r="AB295" i="3"/>
  <c r="R259" i="3"/>
  <c r="T259" i="3" s="1"/>
  <c r="U259" i="3" s="1"/>
  <c r="Q260" i="3"/>
  <c r="G398" i="3"/>
  <c r="I398" i="3" s="1"/>
  <c r="J398" i="3" s="1"/>
  <c r="F399" i="3"/>
  <c r="AM11" i="2"/>
  <c r="AN10" i="2"/>
  <c r="AQ10" i="2" s="1"/>
  <c r="AR10" i="2" s="1"/>
  <c r="Q11" i="3"/>
  <c r="R10" i="3"/>
  <c r="T10" i="3" s="1"/>
  <c r="U10" i="3" s="1"/>
  <c r="F85" i="2"/>
  <c r="G84" i="2"/>
  <c r="I84" i="2" s="1"/>
  <c r="J84" i="2" s="1"/>
  <c r="AM75" i="1"/>
  <c r="AN75" i="1" s="1"/>
  <c r="AJ76" i="1"/>
  <c r="AM76" i="1" s="1"/>
  <c r="AN76" i="1" s="1"/>
  <c r="R259" i="1"/>
  <c r="S259" i="1" s="1"/>
  <c r="P260" i="1"/>
  <c r="R398" i="1"/>
  <c r="S398" i="1" s="1"/>
  <c r="P399" i="1"/>
  <c r="H294" i="1"/>
  <c r="I294" i="1" s="1"/>
  <c r="F295" i="1"/>
  <c r="G10" i="2"/>
  <c r="I10" i="2" s="1"/>
  <c r="J10" i="2" s="1"/>
  <c r="F11" i="2"/>
  <c r="AM294" i="1"/>
  <c r="AN294" i="1" s="1"/>
  <c r="AJ295" i="1"/>
  <c r="R9" i="2"/>
  <c r="T9" i="2" s="1"/>
  <c r="U9" i="2" s="1"/>
  <c r="Q10" i="2"/>
  <c r="AN83" i="2"/>
  <c r="AQ83" i="2" s="1"/>
  <c r="AR83" i="2" s="1"/>
  <c r="AM84" i="2"/>
  <c r="AN328" i="2"/>
  <c r="AQ328" i="2" s="1"/>
  <c r="AR328" i="2" s="1"/>
  <c r="AM329" i="2"/>
  <c r="AC34" i="3"/>
  <c r="AE34" i="3" s="1"/>
  <c r="AF34" i="3" s="1"/>
  <c r="AB35" i="3"/>
  <c r="AN33" i="3"/>
  <c r="AQ33" i="3" s="1"/>
  <c r="AR33" i="3" s="1"/>
  <c r="AM34" i="3"/>
  <c r="AC119" i="3"/>
  <c r="AE119" i="3" s="1"/>
  <c r="AF119" i="3" s="1"/>
  <c r="AB120" i="3"/>
  <c r="AC268" i="3"/>
  <c r="AE268" i="3" s="1"/>
  <c r="AF268" i="3" s="1"/>
  <c r="AB269" i="3"/>
  <c r="R364" i="3"/>
  <c r="T364" i="3" s="1"/>
  <c r="U364" i="3" s="1"/>
  <c r="Q365" i="3"/>
  <c r="AM84" i="1"/>
  <c r="AN84" i="1" s="1"/>
  <c r="AJ85" i="1"/>
  <c r="AB398" i="1"/>
  <c r="AC398" i="1" s="1"/>
  <c r="Z399" i="1"/>
  <c r="R189" i="2"/>
  <c r="T189" i="2" s="1"/>
  <c r="U189" i="2" s="1"/>
  <c r="Q190" i="2"/>
  <c r="G328" i="2"/>
  <c r="I328" i="2" s="1"/>
  <c r="J328" i="2" s="1"/>
  <c r="F329" i="2"/>
  <c r="AC10" i="3"/>
  <c r="AE10" i="3" s="1"/>
  <c r="AF10" i="3" s="1"/>
  <c r="AB11" i="3"/>
  <c r="R189" i="3"/>
  <c r="T189" i="3" s="1"/>
  <c r="U189" i="3" s="1"/>
  <c r="Q190" i="3"/>
  <c r="AC329" i="3"/>
  <c r="AE329" i="3" s="1"/>
  <c r="AF329" i="3" s="1"/>
  <c r="AB330" i="3"/>
  <c r="AB399" i="3"/>
  <c r="AC398" i="3"/>
  <c r="AE398" i="3" s="1"/>
  <c r="AF398" i="3" s="1"/>
  <c r="O4206" i="5"/>
  <c r="O4177" i="5"/>
  <c r="P4757" i="5" l="1"/>
  <c r="P2074" i="5"/>
  <c r="P3773" i="5"/>
  <c r="P3772" i="5"/>
  <c r="P2039" i="5"/>
  <c r="P4667" i="5"/>
  <c r="P4177" i="5"/>
  <c r="P4541" i="5"/>
  <c r="P3101" i="5"/>
  <c r="P4520" i="5"/>
  <c r="P2172" i="5"/>
  <c r="P3724" i="5"/>
  <c r="P3740" i="5"/>
  <c r="P3715" i="5"/>
  <c r="P4753" i="5"/>
  <c r="P4681" i="5"/>
  <c r="P4694" i="5"/>
  <c r="P2030" i="5"/>
  <c r="P4206" i="5"/>
  <c r="P2073" i="5"/>
  <c r="P3056" i="5"/>
  <c r="P2141" i="5"/>
  <c r="P2186" i="5"/>
  <c r="P3650" i="5"/>
  <c r="P4531" i="5"/>
  <c r="L1657" i="5"/>
  <c r="O1157" i="5"/>
  <c r="P1157" i="5"/>
  <c r="P1037" i="5"/>
  <c r="O1037" i="5"/>
  <c r="O1089" i="5"/>
  <c r="P1089" i="5"/>
  <c r="P129" i="5"/>
  <c r="O129" i="5"/>
  <c r="P107" i="5"/>
  <c r="O107" i="5"/>
  <c r="L2466" i="5"/>
  <c r="O2232" i="5" s="1"/>
  <c r="P865" i="5"/>
  <c r="O865" i="5"/>
  <c r="P366" i="5"/>
  <c r="O366" i="5"/>
  <c r="L367" i="5"/>
  <c r="O3809" i="5" s="1"/>
  <c r="P75" i="5"/>
  <c r="O75" i="5"/>
  <c r="P191" i="5"/>
  <c r="O191" i="5"/>
  <c r="L1634" i="5"/>
  <c r="L2018" i="5"/>
  <c r="L1529" i="5"/>
  <c r="O4709" i="5" s="1"/>
  <c r="L3129" i="5"/>
  <c r="L1356" i="5"/>
  <c r="L2914" i="5"/>
  <c r="O2914" i="5" s="1"/>
  <c r="L1967" i="5"/>
  <c r="L1968" i="5" s="1"/>
  <c r="O3810" i="5" s="1"/>
  <c r="L2854" i="5"/>
  <c r="L2999" i="5"/>
  <c r="O2999" i="5" s="1"/>
  <c r="L2595" i="5"/>
  <c r="O3741" i="5" s="1"/>
  <c r="L4014" i="5"/>
  <c r="L2764" i="5"/>
  <c r="L3030" i="5"/>
  <c r="L3420" i="5"/>
  <c r="L2108" i="5"/>
  <c r="P173" i="5"/>
  <c r="O173" i="5"/>
  <c r="L4563" i="5"/>
  <c r="L2627" i="5"/>
  <c r="O3795" i="5" s="1"/>
  <c r="L2564" i="5"/>
  <c r="O3774" i="5" s="1"/>
  <c r="L2163" i="5"/>
  <c r="O2163" i="5" s="1"/>
  <c r="L3866" i="5"/>
  <c r="O3787" i="5" s="1"/>
  <c r="L4058" i="5"/>
  <c r="L2132" i="5"/>
  <c r="L3640" i="5"/>
  <c r="P1040" i="5"/>
  <c r="O1040" i="5"/>
  <c r="L4210" i="5"/>
  <c r="O4210" i="5" s="1"/>
  <c r="L1498" i="5"/>
  <c r="L3098" i="5"/>
  <c r="O3098" i="5" s="1"/>
  <c r="L3633" i="5"/>
  <c r="L3742" i="5"/>
  <c r="L1985" i="5"/>
  <c r="L3197" i="5"/>
  <c r="L3967" i="5"/>
  <c r="L76" i="5"/>
  <c r="L1676" i="5"/>
  <c r="O4460" i="5"/>
  <c r="L2685" i="5"/>
  <c r="O3102" i="5" s="1"/>
  <c r="L4418" i="5"/>
  <c r="O2173" i="5" s="1"/>
  <c r="L3258" i="5"/>
  <c r="L827" i="5"/>
  <c r="L3409" i="5"/>
  <c r="L2052" i="5"/>
  <c r="P110" i="5"/>
  <c r="O110" i="5"/>
  <c r="L3234" i="5"/>
  <c r="L3343" i="5"/>
  <c r="AC11" i="3"/>
  <c r="AE11" i="3" s="1"/>
  <c r="AF11" i="3" s="1"/>
  <c r="AB12" i="3"/>
  <c r="AM85" i="1"/>
  <c r="AN85" i="1" s="1"/>
  <c r="AJ86" i="1"/>
  <c r="Q12" i="3"/>
  <c r="R11" i="3"/>
  <c r="T11" i="3" s="1"/>
  <c r="U11" i="3" s="1"/>
  <c r="R260" i="3"/>
  <c r="T260" i="3" s="1"/>
  <c r="U260" i="3" s="1"/>
  <c r="Q261" i="3"/>
  <c r="AN189" i="3"/>
  <c r="AQ189" i="3" s="1"/>
  <c r="AR189" i="3" s="1"/>
  <c r="AM190" i="3"/>
  <c r="AC85" i="3"/>
  <c r="AE85" i="3" s="1"/>
  <c r="AF85" i="3" s="1"/>
  <c r="AB86" i="3"/>
  <c r="G35" i="3"/>
  <c r="I35" i="3" s="1"/>
  <c r="J35" i="3" s="1"/>
  <c r="F36" i="3"/>
  <c r="R365" i="2"/>
  <c r="T365" i="2" s="1"/>
  <c r="U365" i="2" s="1"/>
  <c r="Q366" i="2"/>
  <c r="AC59" i="2"/>
  <c r="AE59" i="2" s="1"/>
  <c r="AF59" i="2" s="1"/>
  <c r="AB60" i="2"/>
  <c r="AC10" i="2"/>
  <c r="AE10" i="2" s="1"/>
  <c r="AF10" i="2" s="1"/>
  <c r="AB11" i="2"/>
  <c r="AB295" i="1"/>
  <c r="AC295" i="1" s="1"/>
  <c r="Z296" i="1"/>
  <c r="H120" i="1"/>
  <c r="I120" i="1" s="1"/>
  <c r="F121" i="1"/>
  <c r="F156" i="2"/>
  <c r="G155" i="2"/>
  <c r="I155" i="2" s="1"/>
  <c r="J155" i="2" s="1"/>
  <c r="R155" i="1"/>
  <c r="S155" i="1" s="1"/>
  <c r="P156" i="1"/>
  <c r="AN365" i="3"/>
  <c r="AQ365" i="3" s="1"/>
  <c r="AR365" i="3" s="1"/>
  <c r="AM366" i="3"/>
  <c r="AB10" i="1"/>
  <c r="AC10" i="1" s="1"/>
  <c r="Z11" i="1"/>
  <c r="G225" i="3"/>
  <c r="I225" i="3" s="1"/>
  <c r="J225" i="3" s="1"/>
  <c r="F226" i="3"/>
  <c r="G364" i="2"/>
  <c r="I364" i="2" s="1"/>
  <c r="J364" i="2" s="1"/>
  <c r="F365" i="2"/>
  <c r="H399" i="1"/>
  <c r="I399" i="1" s="1"/>
  <c r="F400" i="1"/>
  <c r="AN259" i="3"/>
  <c r="AQ259" i="3" s="1"/>
  <c r="AR259" i="3" s="1"/>
  <c r="AM260" i="3"/>
  <c r="AN259" i="2"/>
  <c r="AQ259" i="2" s="1"/>
  <c r="AR259" i="2" s="1"/>
  <c r="AM260" i="2"/>
  <c r="AB330" i="1"/>
  <c r="AC330" i="1" s="1"/>
  <c r="Z331" i="1"/>
  <c r="AB85" i="1"/>
  <c r="AC85" i="1" s="1"/>
  <c r="Z86" i="1"/>
  <c r="G189" i="3"/>
  <c r="I189" i="3" s="1"/>
  <c r="J189" i="3" s="1"/>
  <c r="F190" i="3"/>
  <c r="F36" i="2"/>
  <c r="G35" i="2"/>
  <c r="I35" i="2" s="1"/>
  <c r="J35" i="2" s="1"/>
  <c r="R398" i="3"/>
  <c r="T398" i="3" s="1"/>
  <c r="U398" i="3" s="1"/>
  <c r="Q399" i="3"/>
  <c r="H242" i="1"/>
  <c r="I242" i="1" s="1"/>
  <c r="F243" i="1"/>
  <c r="R85" i="1"/>
  <c r="S85" i="1" s="1"/>
  <c r="P86" i="1"/>
  <c r="AC330" i="3"/>
  <c r="AE330" i="3" s="1"/>
  <c r="AF330" i="3" s="1"/>
  <c r="AB331" i="3"/>
  <c r="R190" i="2"/>
  <c r="T190" i="2" s="1"/>
  <c r="U190" i="2" s="1"/>
  <c r="Q191" i="2"/>
  <c r="AC269" i="3"/>
  <c r="AE269" i="3" s="1"/>
  <c r="AF269" i="3" s="1"/>
  <c r="AB270" i="3"/>
  <c r="AN34" i="3"/>
  <c r="AQ34" i="3" s="1"/>
  <c r="AR34" i="3" s="1"/>
  <c r="AM35" i="3"/>
  <c r="AN329" i="2"/>
  <c r="AQ329" i="2" s="1"/>
  <c r="AR329" i="2" s="1"/>
  <c r="AM330" i="2"/>
  <c r="R10" i="2"/>
  <c r="T10" i="2" s="1"/>
  <c r="U10" i="2" s="1"/>
  <c r="Q11" i="2"/>
  <c r="G11" i="2"/>
  <c r="I11" i="2" s="1"/>
  <c r="J11" i="2" s="1"/>
  <c r="F12" i="2"/>
  <c r="R399" i="1"/>
  <c r="S399" i="1" s="1"/>
  <c r="P400" i="1"/>
  <c r="P2032" i="5"/>
  <c r="R295" i="1"/>
  <c r="S295" i="1" s="1"/>
  <c r="P296" i="1"/>
  <c r="AN60" i="3"/>
  <c r="AQ60" i="3" s="1"/>
  <c r="AR60" i="3" s="1"/>
  <c r="AM61" i="3"/>
  <c r="AB261" i="2"/>
  <c r="AC260" i="2"/>
  <c r="AE260" i="2" s="1"/>
  <c r="AF260" i="2" s="1"/>
  <c r="H260" i="1"/>
  <c r="I260" i="1" s="1"/>
  <c r="F261" i="1"/>
  <c r="AM165" i="3"/>
  <c r="AN164" i="3"/>
  <c r="AQ164" i="3" s="1"/>
  <c r="AR164" i="3" s="1"/>
  <c r="F61" i="2"/>
  <c r="G60" i="2"/>
  <c r="I60" i="2" s="1"/>
  <c r="J60" i="2" s="1"/>
  <c r="G224" i="2"/>
  <c r="I224" i="2" s="1"/>
  <c r="J224" i="2" s="1"/>
  <c r="F225" i="2"/>
  <c r="AM155" i="1"/>
  <c r="AN155" i="1" s="1"/>
  <c r="AJ156" i="1"/>
  <c r="R225" i="3"/>
  <c r="T225" i="3" s="1"/>
  <c r="U225" i="3" s="1"/>
  <c r="Q226" i="3"/>
  <c r="R259" i="2"/>
  <c r="T259" i="2" s="1"/>
  <c r="U259" i="2" s="1"/>
  <c r="Q260" i="2"/>
  <c r="AC119" i="2"/>
  <c r="AE119" i="2" s="1"/>
  <c r="AF119" i="2" s="1"/>
  <c r="AB120" i="2"/>
  <c r="AC35" i="2"/>
  <c r="AE35" i="2" s="1"/>
  <c r="AF35" i="2" s="1"/>
  <c r="AB36" i="2"/>
  <c r="AB155" i="1"/>
  <c r="AC155" i="1" s="1"/>
  <c r="Z156" i="1"/>
  <c r="R294" i="3"/>
  <c r="T294" i="3" s="1"/>
  <c r="U294" i="3" s="1"/>
  <c r="Q295" i="3"/>
  <c r="AN84" i="3"/>
  <c r="AQ84" i="3" s="1"/>
  <c r="AR84" i="3" s="1"/>
  <c r="AM85" i="3"/>
  <c r="AC64" i="3"/>
  <c r="AE64" i="3" s="1"/>
  <c r="AF64" i="3" s="1"/>
  <c r="AB65" i="3"/>
  <c r="AN224" i="2"/>
  <c r="AQ224" i="2" s="1"/>
  <c r="AR224" i="2" s="1"/>
  <c r="AM225" i="2"/>
  <c r="AM365" i="1"/>
  <c r="AN365" i="1" s="1"/>
  <c r="AJ366" i="1"/>
  <c r="H365" i="1"/>
  <c r="I365" i="1" s="1"/>
  <c r="F366" i="1"/>
  <c r="R330" i="1"/>
  <c r="S330" i="1" s="1"/>
  <c r="P331" i="1"/>
  <c r="R10" i="1"/>
  <c r="S10" i="1" s="1"/>
  <c r="P11" i="1"/>
  <c r="AN329" i="3"/>
  <c r="AQ329" i="3" s="1"/>
  <c r="AR329" i="3" s="1"/>
  <c r="AM330" i="3"/>
  <c r="AC225" i="3"/>
  <c r="AE225" i="3" s="1"/>
  <c r="AF225" i="3" s="1"/>
  <c r="AB226" i="3"/>
  <c r="G11" i="3"/>
  <c r="I11" i="3" s="1"/>
  <c r="J11" i="3" s="1"/>
  <c r="F12" i="3"/>
  <c r="AN294" i="2"/>
  <c r="AQ294" i="2" s="1"/>
  <c r="AR294" i="2" s="1"/>
  <c r="AM295" i="2"/>
  <c r="AN189" i="2"/>
  <c r="AQ189" i="2" s="1"/>
  <c r="AR189" i="2" s="1"/>
  <c r="AM190" i="2"/>
  <c r="R120" i="2"/>
  <c r="T120" i="2" s="1"/>
  <c r="U120" i="2" s="1"/>
  <c r="Q121" i="2"/>
  <c r="R241" i="1"/>
  <c r="S241" i="1" s="1"/>
  <c r="P242" i="1"/>
  <c r="Q36" i="3"/>
  <c r="R35" i="3"/>
  <c r="T35" i="3" s="1"/>
  <c r="U35" i="3" s="1"/>
  <c r="L1821" i="5"/>
  <c r="G329" i="2"/>
  <c r="I329" i="2" s="1"/>
  <c r="J329" i="2" s="1"/>
  <c r="F330" i="2"/>
  <c r="F86" i="2"/>
  <c r="G85" i="2"/>
  <c r="I85" i="2" s="1"/>
  <c r="J85" i="2" s="1"/>
  <c r="AM12" i="2"/>
  <c r="AN11" i="2"/>
  <c r="AQ11" i="2" s="1"/>
  <c r="AR11" i="2" s="1"/>
  <c r="G399" i="3"/>
  <c r="I399" i="3" s="1"/>
  <c r="J399" i="3" s="1"/>
  <c r="F400" i="3"/>
  <c r="AC295" i="3"/>
  <c r="AE295" i="3" s="1"/>
  <c r="AF295" i="3" s="1"/>
  <c r="AB296" i="3"/>
  <c r="R155" i="3"/>
  <c r="T155" i="3" s="1"/>
  <c r="U155" i="3" s="1"/>
  <c r="Q156" i="3"/>
  <c r="AN399" i="2"/>
  <c r="AQ399" i="2" s="1"/>
  <c r="AR399" i="2" s="1"/>
  <c r="AM400" i="2"/>
  <c r="AN365" i="2"/>
  <c r="AQ365" i="2" s="1"/>
  <c r="AR365" i="2" s="1"/>
  <c r="AM366" i="2"/>
  <c r="AN34" i="2"/>
  <c r="AQ34" i="2" s="1"/>
  <c r="AR34" i="2" s="1"/>
  <c r="AM35" i="2"/>
  <c r="R155" i="2"/>
  <c r="T155" i="2" s="1"/>
  <c r="U155" i="2" s="1"/>
  <c r="Q156" i="2"/>
  <c r="AN60" i="2"/>
  <c r="AQ60" i="2" s="1"/>
  <c r="AR60" i="2" s="1"/>
  <c r="AM61" i="2"/>
  <c r="AM120" i="1"/>
  <c r="AN120" i="1" s="1"/>
  <c r="AJ121" i="1"/>
  <c r="AB120" i="1"/>
  <c r="AC120" i="1" s="1"/>
  <c r="Z121" i="1"/>
  <c r="AB366" i="2"/>
  <c r="AC365" i="2"/>
  <c r="AE365" i="2" s="1"/>
  <c r="AF365" i="2" s="1"/>
  <c r="Q61" i="3"/>
  <c r="R60" i="3"/>
  <c r="T60" i="3" s="1"/>
  <c r="U60" i="3" s="1"/>
  <c r="AM399" i="1"/>
  <c r="AN399" i="1" s="1"/>
  <c r="AJ400" i="1"/>
  <c r="R119" i="3"/>
  <c r="T119" i="3" s="1"/>
  <c r="U119" i="3" s="1"/>
  <c r="Q120" i="3"/>
  <c r="R85" i="2"/>
  <c r="T85" i="2" s="1"/>
  <c r="U85" i="2" s="1"/>
  <c r="Q86" i="2"/>
  <c r="R365" i="1"/>
  <c r="S365" i="1" s="1"/>
  <c r="P366" i="1"/>
  <c r="AC154" i="2"/>
  <c r="AE154" i="2" s="1"/>
  <c r="AF154" i="2" s="1"/>
  <c r="AB155" i="2"/>
  <c r="AC364" i="3"/>
  <c r="AE364" i="3" s="1"/>
  <c r="AF364" i="3" s="1"/>
  <c r="AB365" i="3"/>
  <c r="G398" i="2"/>
  <c r="I398" i="2" s="1"/>
  <c r="J398" i="2" s="1"/>
  <c r="F399" i="2"/>
  <c r="AN119" i="2"/>
  <c r="AQ119" i="2" s="1"/>
  <c r="AR119" i="2" s="1"/>
  <c r="AM120" i="2"/>
  <c r="H155" i="1"/>
  <c r="I155" i="1" s="1"/>
  <c r="F156" i="1"/>
  <c r="AN294" i="3"/>
  <c r="AQ294" i="3" s="1"/>
  <c r="AR294" i="3" s="1"/>
  <c r="AM295" i="3"/>
  <c r="F191" i="2"/>
  <c r="G190" i="2"/>
  <c r="I190" i="2" s="1"/>
  <c r="J190" i="2" s="1"/>
  <c r="AB226" i="2"/>
  <c r="AC225" i="2"/>
  <c r="AE225" i="2" s="1"/>
  <c r="AF225" i="2" s="1"/>
  <c r="AM121" i="3"/>
  <c r="AN120" i="3"/>
  <c r="AQ120" i="3" s="1"/>
  <c r="AR120" i="3" s="1"/>
  <c r="R295" i="2"/>
  <c r="T295" i="2" s="1"/>
  <c r="U295" i="2" s="1"/>
  <c r="Q296" i="2"/>
  <c r="R190" i="3"/>
  <c r="T190" i="3" s="1"/>
  <c r="U190" i="3" s="1"/>
  <c r="Q191" i="3"/>
  <c r="AB399" i="1"/>
  <c r="AC399" i="1" s="1"/>
  <c r="Z400" i="1"/>
  <c r="AB400" i="3"/>
  <c r="AC399" i="3"/>
  <c r="AE399" i="3" s="1"/>
  <c r="AF399" i="3" s="1"/>
  <c r="R365" i="3"/>
  <c r="T365" i="3" s="1"/>
  <c r="U365" i="3" s="1"/>
  <c r="Q366" i="3"/>
  <c r="AC120" i="3"/>
  <c r="AE120" i="3" s="1"/>
  <c r="AF120" i="3" s="1"/>
  <c r="AB121" i="3"/>
  <c r="AC35" i="3"/>
  <c r="AE35" i="3" s="1"/>
  <c r="AF35" i="3" s="1"/>
  <c r="AB36" i="3"/>
  <c r="AN84" i="2"/>
  <c r="AQ84" i="2" s="1"/>
  <c r="AR84" i="2" s="1"/>
  <c r="AM85" i="2"/>
  <c r="AM295" i="1"/>
  <c r="AN295" i="1" s="1"/>
  <c r="AJ296" i="1"/>
  <c r="H295" i="1"/>
  <c r="I295" i="1" s="1"/>
  <c r="F296" i="1"/>
  <c r="R260" i="1"/>
  <c r="S260" i="1" s="1"/>
  <c r="P261" i="1"/>
  <c r="P33" i="5"/>
  <c r="O33" i="5"/>
  <c r="AN154" i="2"/>
  <c r="AQ154" i="2" s="1"/>
  <c r="AR154" i="2" s="1"/>
  <c r="AM155" i="2"/>
  <c r="L57" i="5"/>
  <c r="L1658" i="5" s="1"/>
  <c r="O56" i="5"/>
  <c r="P56" i="5"/>
  <c r="Q86" i="3"/>
  <c r="R85" i="3"/>
  <c r="T85" i="3" s="1"/>
  <c r="U85" i="3" s="1"/>
  <c r="F121" i="2"/>
  <c r="G120" i="2"/>
  <c r="I120" i="2" s="1"/>
  <c r="J120" i="2" s="1"/>
  <c r="R35" i="2"/>
  <c r="T35" i="2" s="1"/>
  <c r="U35" i="2" s="1"/>
  <c r="Q36" i="2"/>
  <c r="AM10" i="1"/>
  <c r="AN10" i="1" s="1"/>
  <c r="AJ11" i="1"/>
  <c r="F345" i="3"/>
  <c r="G344" i="3"/>
  <c r="I344" i="3" s="1"/>
  <c r="J344" i="3" s="1"/>
  <c r="AB296" i="2"/>
  <c r="AC295" i="2"/>
  <c r="AE295" i="2" s="1"/>
  <c r="AF295" i="2" s="1"/>
  <c r="G119" i="3"/>
  <c r="I119" i="3" s="1"/>
  <c r="J119" i="3" s="1"/>
  <c r="F120" i="3"/>
  <c r="H330" i="1"/>
  <c r="I330" i="1" s="1"/>
  <c r="F331" i="1"/>
  <c r="H85" i="1"/>
  <c r="I85" i="1" s="1"/>
  <c r="F86" i="1"/>
  <c r="AM330" i="1"/>
  <c r="AN330" i="1" s="1"/>
  <c r="AJ331" i="1"/>
  <c r="AC399" i="2"/>
  <c r="AE399" i="2" s="1"/>
  <c r="AF399" i="2" s="1"/>
  <c r="AB400" i="2"/>
  <c r="AC199" i="3"/>
  <c r="AE199" i="3" s="1"/>
  <c r="AF199" i="3" s="1"/>
  <c r="AB200" i="3"/>
  <c r="AM260" i="1"/>
  <c r="AN260" i="1" s="1"/>
  <c r="AJ261" i="1"/>
  <c r="R330" i="3"/>
  <c r="T330" i="3" s="1"/>
  <c r="U330" i="3" s="1"/>
  <c r="Q331" i="3"/>
  <c r="G154" i="3"/>
  <c r="I154" i="3" s="1"/>
  <c r="J154" i="3" s="1"/>
  <c r="F155" i="3"/>
  <c r="R225" i="2"/>
  <c r="T225" i="2" s="1"/>
  <c r="U225" i="2" s="1"/>
  <c r="Q226" i="2"/>
  <c r="R60" i="2"/>
  <c r="T60" i="2" s="1"/>
  <c r="U60" i="2" s="1"/>
  <c r="Q61" i="2"/>
  <c r="AB260" i="1"/>
  <c r="AC260" i="1" s="1"/>
  <c r="Z261" i="1"/>
  <c r="AN398" i="3"/>
  <c r="AQ398" i="3" s="1"/>
  <c r="AR398" i="3" s="1"/>
  <c r="AM399" i="3"/>
  <c r="AC154" i="3"/>
  <c r="AE154" i="3" s="1"/>
  <c r="AF154" i="3" s="1"/>
  <c r="AB155" i="3"/>
  <c r="G85" i="3"/>
  <c r="I85" i="3" s="1"/>
  <c r="J85" i="3" s="1"/>
  <c r="F86" i="3"/>
  <c r="G294" i="2"/>
  <c r="I294" i="2" s="1"/>
  <c r="J294" i="2" s="1"/>
  <c r="F295" i="2"/>
  <c r="AC84" i="2"/>
  <c r="AE84" i="2" s="1"/>
  <c r="AF84" i="2" s="1"/>
  <c r="AB85" i="2"/>
  <c r="AB241" i="1"/>
  <c r="AC241" i="1" s="1"/>
  <c r="Z242" i="1"/>
  <c r="AM241" i="1"/>
  <c r="AN241" i="1" s="1"/>
  <c r="AJ242" i="1"/>
  <c r="R120" i="1"/>
  <c r="S120" i="1" s="1"/>
  <c r="P121" i="1"/>
  <c r="G386" i="3"/>
  <c r="I386" i="3" s="1"/>
  <c r="J386" i="3" s="1"/>
  <c r="F387" i="3"/>
  <c r="AN10" i="3"/>
  <c r="AQ10" i="3" s="1"/>
  <c r="AR10" i="3" s="1"/>
  <c r="AM11" i="3"/>
  <c r="G259" i="2"/>
  <c r="I259" i="2" s="1"/>
  <c r="J259" i="2" s="1"/>
  <c r="F260" i="2"/>
  <c r="R330" i="2"/>
  <c r="T330" i="2" s="1"/>
  <c r="U330" i="2" s="1"/>
  <c r="Q331" i="2"/>
  <c r="AC190" i="2"/>
  <c r="AE190" i="2" s="1"/>
  <c r="AF190" i="2" s="1"/>
  <c r="AB191" i="2"/>
  <c r="AB365" i="1"/>
  <c r="AC365" i="1" s="1"/>
  <c r="Z366" i="1"/>
  <c r="H10" i="1"/>
  <c r="I10" i="1" s="1"/>
  <c r="F11" i="1"/>
  <c r="G59" i="3"/>
  <c r="I59" i="3" s="1"/>
  <c r="J59" i="3" s="1"/>
  <c r="F60" i="3"/>
  <c r="AB331" i="2"/>
  <c r="AC330" i="2"/>
  <c r="AE330" i="2" s="1"/>
  <c r="AF330" i="2" s="1"/>
  <c r="Q400" i="2"/>
  <c r="R399" i="2"/>
  <c r="T399" i="2" s="1"/>
  <c r="U399" i="2" s="1"/>
  <c r="P2163" i="5" l="1"/>
  <c r="P2999" i="5"/>
  <c r="P2173" i="5"/>
  <c r="P4210" i="5"/>
  <c r="P3774" i="5"/>
  <c r="P3809" i="5"/>
  <c r="P3102" i="5"/>
  <c r="P3795" i="5"/>
  <c r="P3810" i="5"/>
  <c r="P4709" i="5"/>
  <c r="P2232" i="5"/>
  <c r="P4460" i="5"/>
  <c r="P3098" i="5"/>
  <c r="P3787" i="5"/>
  <c r="P3741" i="5"/>
  <c r="P2914" i="5"/>
  <c r="L4067" i="5"/>
  <c r="O2052" i="5"/>
  <c r="O108" i="5"/>
  <c r="P108" i="5"/>
  <c r="P1038" i="5"/>
  <c r="O1038" i="5"/>
  <c r="O2018" i="5"/>
  <c r="P1083" i="5"/>
  <c r="O1083" i="5"/>
  <c r="L3198" i="5"/>
  <c r="O4761" i="5"/>
  <c r="O76" i="5"/>
  <c r="P76" i="5"/>
  <c r="L3733" i="5"/>
  <c r="O3733" i="5" s="1"/>
  <c r="O2132" i="5"/>
  <c r="P367" i="5"/>
  <c r="O367" i="5"/>
  <c r="L3586" i="5"/>
  <c r="L491" i="5" s="1"/>
  <c r="O1985" i="5"/>
  <c r="L3099" i="5"/>
  <c r="O3099" i="5" s="1"/>
  <c r="L4699" i="5"/>
  <c r="L4600" i="5"/>
  <c r="L4515" i="5"/>
  <c r="O4515" i="5" s="1"/>
  <c r="L2019" i="5"/>
  <c r="O2019" i="5" s="1"/>
  <c r="L3619" i="5"/>
  <c r="L2428" i="5"/>
  <c r="L4286" i="5"/>
  <c r="O3103" i="5" s="1"/>
  <c r="L1001" i="5"/>
  <c r="O4253" i="5" s="1"/>
  <c r="L4798" i="5"/>
  <c r="L4228" i="5"/>
  <c r="L1063" i="5"/>
  <c r="O2108" i="5"/>
  <c r="O174" i="5"/>
  <c r="P174" i="5"/>
  <c r="L3421" i="5"/>
  <c r="L4365" i="5"/>
  <c r="L3568" i="5"/>
  <c r="L2957" i="5"/>
  <c r="O2957" i="5" s="1"/>
  <c r="L3130" i="5"/>
  <c r="L4730" i="5"/>
  <c r="O192" i="5"/>
  <c r="P192" i="5"/>
  <c r="L3344" i="5"/>
  <c r="L3653" i="5"/>
  <c r="L3259" i="5"/>
  <c r="L241" i="5"/>
  <c r="L1677" i="5"/>
  <c r="L3277" i="5"/>
  <c r="L208" i="5"/>
  <c r="L4165" i="5"/>
  <c r="L4631" i="5"/>
  <c r="L4196" i="5"/>
  <c r="O4196" i="5" s="1"/>
  <c r="L3235" i="5"/>
  <c r="P127" i="5"/>
  <c r="O127" i="5"/>
  <c r="L886" i="5"/>
  <c r="O304" i="5"/>
  <c r="P304" i="5"/>
  <c r="L359" i="5"/>
  <c r="L247" i="5"/>
  <c r="L3764" i="5"/>
  <c r="L4455" i="5"/>
  <c r="AB366" i="1"/>
  <c r="AC366" i="1" s="1"/>
  <c r="Z367" i="1"/>
  <c r="R331" i="2"/>
  <c r="T331" i="2" s="1"/>
  <c r="U331" i="2" s="1"/>
  <c r="Q332" i="2"/>
  <c r="AN11" i="3"/>
  <c r="AQ11" i="3" s="1"/>
  <c r="AR11" i="3" s="1"/>
  <c r="AM12" i="3"/>
  <c r="AM242" i="1"/>
  <c r="AN242" i="1" s="1"/>
  <c r="AJ243" i="1"/>
  <c r="AC85" i="2"/>
  <c r="AE85" i="2" s="1"/>
  <c r="AF85" i="2" s="1"/>
  <c r="AB86" i="2"/>
  <c r="G86" i="3"/>
  <c r="I86" i="3" s="1"/>
  <c r="J86" i="3" s="1"/>
  <c r="F87" i="3"/>
  <c r="AN399" i="3"/>
  <c r="AQ399" i="3" s="1"/>
  <c r="AR399" i="3" s="1"/>
  <c r="AM400" i="3"/>
  <c r="R61" i="2"/>
  <c r="T61" i="2" s="1"/>
  <c r="U61" i="2" s="1"/>
  <c r="Q62" i="2"/>
  <c r="G155" i="3"/>
  <c r="I155" i="3" s="1"/>
  <c r="J155" i="3" s="1"/>
  <c r="F156" i="3"/>
  <c r="AC200" i="3"/>
  <c r="AE200" i="3" s="1"/>
  <c r="AF200" i="3" s="1"/>
  <c r="AB201" i="3"/>
  <c r="AM331" i="1"/>
  <c r="AN331" i="1" s="1"/>
  <c r="AJ332" i="1"/>
  <c r="G120" i="3"/>
  <c r="I120" i="3" s="1"/>
  <c r="J120" i="3" s="1"/>
  <c r="F121" i="3"/>
  <c r="F346" i="3"/>
  <c r="G345" i="3"/>
  <c r="I345" i="3" s="1"/>
  <c r="J345" i="3" s="1"/>
  <c r="F122" i="2"/>
  <c r="G121" i="2"/>
  <c r="I121" i="2" s="1"/>
  <c r="J121" i="2" s="1"/>
  <c r="R261" i="1"/>
  <c r="S261" i="1" s="1"/>
  <c r="P262" i="1"/>
  <c r="AM296" i="1"/>
  <c r="AN296" i="1" s="1"/>
  <c r="AJ297" i="1"/>
  <c r="AC36" i="3"/>
  <c r="AE36" i="3" s="1"/>
  <c r="AF36" i="3" s="1"/>
  <c r="AB37" i="3"/>
  <c r="R366" i="3"/>
  <c r="T366" i="3" s="1"/>
  <c r="U366" i="3" s="1"/>
  <c r="Q367" i="3"/>
  <c r="AB400" i="1"/>
  <c r="AC400" i="1" s="1"/>
  <c r="Z401" i="1"/>
  <c r="R296" i="2"/>
  <c r="T296" i="2" s="1"/>
  <c r="U296" i="2" s="1"/>
  <c r="Q297" i="2"/>
  <c r="Q62" i="3"/>
  <c r="R61" i="3"/>
  <c r="T61" i="3" s="1"/>
  <c r="U61" i="3" s="1"/>
  <c r="F87" i="2"/>
  <c r="G86" i="2"/>
  <c r="I86" i="2" s="1"/>
  <c r="J86" i="2" s="1"/>
  <c r="R242" i="1"/>
  <c r="S242" i="1" s="1"/>
  <c r="P243" i="1"/>
  <c r="AN190" i="2"/>
  <c r="AQ190" i="2" s="1"/>
  <c r="AR190" i="2" s="1"/>
  <c r="AM191" i="2"/>
  <c r="G12" i="3"/>
  <c r="I12" i="3" s="1"/>
  <c r="J12" i="3" s="1"/>
  <c r="F13" i="3"/>
  <c r="AN330" i="3"/>
  <c r="AQ330" i="3" s="1"/>
  <c r="AR330" i="3" s="1"/>
  <c r="AM331" i="3"/>
  <c r="R331" i="1"/>
  <c r="S331" i="1" s="1"/>
  <c r="P332" i="1"/>
  <c r="AM366" i="1"/>
  <c r="AN366" i="1" s="1"/>
  <c r="AJ367" i="1"/>
  <c r="AC65" i="3"/>
  <c r="AE65" i="3" s="1"/>
  <c r="AF65" i="3" s="1"/>
  <c r="AB66" i="3"/>
  <c r="R295" i="3"/>
  <c r="T295" i="3" s="1"/>
  <c r="U295" i="3" s="1"/>
  <c r="Q296" i="3"/>
  <c r="AC36" i="2"/>
  <c r="AE36" i="2" s="1"/>
  <c r="AF36" i="2" s="1"/>
  <c r="AB37" i="2"/>
  <c r="R260" i="2"/>
  <c r="T260" i="2" s="1"/>
  <c r="U260" i="2" s="1"/>
  <c r="Q261" i="2"/>
  <c r="H261" i="1"/>
  <c r="I261" i="1" s="1"/>
  <c r="F262" i="1"/>
  <c r="G12" i="2"/>
  <c r="I12" i="2" s="1"/>
  <c r="J12" i="2" s="1"/>
  <c r="F13" i="2"/>
  <c r="AN330" i="2"/>
  <c r="AQ330" i="2" s="1"/>
  <c r="AR330" i="2" s="1"/>
  <c r="AM331" i="2"/>
  <c r="AC270" i="3"/>
  <c r="AE270" i="3" s="1"/>
  <c r="AF270" i="3" s="1"/>
  <c r="AB271" i="3"/>
  <c r="H121" i="1"/>
  <c r="I121" i="1" s="1"/>
  <c r="F122" i="1"/>
  <c r="AC11" i="2"/>
  <c r="AE11" i="2" s="1"/>
  <c r="AF11" i="2" s="1"/>
  <c r="AB12" i="2"/>
  <c r="R366" i="2"/>
  <c r="T366" i="2" s="1"/>
  <c r="U366" i="2" s="1"/>
  <c r="Q367" i="2"/>
  <c r="AC86" i="3"/>
  <c r="AE86" i="3" s="1"/>
  <c r="AF86" i="3" s="1"/>
  <c r="AB87" i="3"/>
  <c r="R261" i="3"/>
  <c r="T261" i="3" s="1"/>
  <c r="U261" i="3" s="1"/>
  <c r="Q262" i="3"/>
  <c r="AM86" i="1"/>
  <c r="AN86" i="1" s="1"/>
  <c r="AJ87" i="1"/>
  <c r="G60" i="3"/>
  <c r="I60" i="3" s="1"/>
  <c r="J60" i="3" s="1"/>
  <c r="F61" i="3"/>
  <c r="Q401" i="2"/>
  <c r="R400" i="2"/>
  <c r="T400" i="2" s="1"/>
  <c r="U400" i="2" s="1"/>
  <c r="AM11" i="1"/>
  <c r="AN11" i="1" s="1"/>
  <c r="AJ12" i="1"/>
  <c r="AM122" i="3"/>
  <c r="AN121" i="3"/>
  <c r="AQ121" i="3" s="1"/>
  <c r="AR121" i="3" s="1"/>
  <c r="AB227" i="2"/>
  <c r="AC226" i="2"/>
  <c r="AE226" i="2" s="1"/>
  <c r="AF226" i="2" s="1"/>
  <c r="H156" i="1"/>
  <c r="I156" i="1" s="1"/>
  <c r="F157" i="1"/>
  <c r="G399" i="2"/>
  <c r="I399" i="2" s="1"/>
  <c r="J399" i="2" s="1"/>
  <c r="F400" i="2"/>
  <c r="R366" i="1"/>
  <c r="S366" i="1" s="1"/>
  <c r="P367" i="1"/>
  <c r="R120" i="3"/>
  <c r="T120" i="3" s="1"/>
  <c r="U120" i="3" s="1"/>
  <c r="Q121" i="3"/>
  <c r="AB121" i="1"/>
  <c r="AC121" i="1" s="1"/>
  <c r="Z122" i="1"/>
  <c r="AN61" i="2"/>
  <c r="AQ61" i="2" s="1"/>
  <c r="AR61" i="2" s="1"/>
  <c r="AM62" i="2"/>
  <c r="AN35" i="2"/>
  <c r="AQ35" i="2" s="1"/>
  <c r="AR35" i="2" s="1"/>
  <c r="AM36" i="2"/>
  <c r="AN400" i="2"/>
  <c r="AQ400" i="2" s="1"/>
  <c r="AR400" i="2" s="1"/>
  <c r="AM401" i="2"/>
  <c r="AC296" i="3"/>
  <c r="AE296" i="3" s="1"/>
  <c r="AF296" i="3" s="1"/>
  <c r="AB297" i="3"/>
  <c r="G330" i="2"/>
  <c r="I330" i="2" s="1"/>
  <c r="J330" i="2" s="1"/>
  <c r="F331" i="2"/>
  <c r="F62" i="2"/>
  <c r="G61" i="2"/>
  <c r="I61" i="2" s="1"/>
  <c r="J61" i="2" s="1"/>
  <c r="AN61" i="3"/>
  <c r="AQ61" i="3" s="1"/>
  <c r="AR61" i="3" s="1"/>
  <c r="AM62" i="3"/>
  <c r="AC331" i="3"/>
  <c r="AE331" i="3" s="1"/>
  <c r="AF331" i="3" s="1"/>
  <c r="AB332" i="3"/>
  <c r="R399" i="3"/>
  <c r="T399" i="3" s="1"/>
  <c r="U399" i="3" s="1"/>
  <c r="Q400" i="3"/>
  <c r="G190" i="3"/>
  <c r="I190" i="3" s="1"/>
  <c r="J190" i="3" s="1"/>
  <c r="F191" i="3"/>
  <c r="AB86" i="1"/>
  <c r="AC86" i="1" s="1"/>
  <c r="Z87" i="1"/>
  <c r="AN260" i="2"/>
  <c r="AQ260" i="2" s="1"/>
  <c r="AR260" i="2" s="1"/>
  <c r="AM261" i="2"/>
  <c r="G365" i="2"/>
  <c r="I365" i="2" s="1"/>
  <c r="J365" i="2" s="1"/>
  <c r="F366" i="2"/>
  <c r="AB11" i="1"/>
  <c r="AC11" i="1" s="1"/>
  <c r="Z12" i="1"/>
  <c r="R156" i="1"/>
  <c r="S156" i="1" s="1"/>
  <c r="P157" i="1"/>
  <c r="AB332" i="2"/>
  <c r="AC331" i="2"/>
  <c r="AE331" i="2" s="1"/>
  <c r="AF331" i="2" s="1"/>
  <c r="H11" i="1"/>
  <c r="I11" i="1" s="1"/>
  <c r="F12" i="1"/>
  <c r="AC191" i="2"/>
  <c r="AE191" i="2" s="1"/>
  <c r="AF191" i="2" s="1"/>
  <c r="AB192" i="2"/>
  <c r="G260" i="2"/>
  <c r="I260" i="2" s="1"/>
  <c r="J260" i="2" s="1"/>
  <c r="F261" i="2"/>
  <c r="G387" i="3"/>
  <c r="I387" i="3" s="1"/>
  <c r="J387" i="3" s="1"/>
  <c r="F388" i="3"/>
  <c r="R121" i="1"/>
  <c r="S121" i="1" s="1"/>
  <c r="P122" i="1"/>
  <c r="AB242" i="1"/>
  <c r="AC242" i="1" s="1"/>
  <c r="Z243" i="1"/>
  <c r="G295" i="2"/>
  <c r="I295" i="2" s="1"/>
  <c r="J295" i="2" s="1"/>
  <c r="F296" i="2"/>
  <c r="AC155" i="3"/>
  <c r="AE155" i="3" s="1"/>
  <c r="AF155" i="3" s="1"/>
  <c r="AB156" i="3"/>
  <c r="AB261" i="1"/>
  <c r="AC261" i="1" s="1"/>
  <c r="Z262" i="1"/>
  <c r="R226" i="2"/>
  <c r="T226" i="2" s="1"/>
  <c r="U226" i="2" s="1"/>
  <c r="Q227" i="2"/>
  <c r="R331" i="3"/>
  <c r="T331" i="3" s="1"/>
  <c r="U331" i="3" s="1"/>
  <c r="Q332" i="3"/>
  <c r="AM261" i="1"/>
  <c r="AN261" i="1" s="1"/>
  <c r="AJ262" i="1"/>
  <c r="AC400" i="2"/>
  <c r="AE400" i="2" s="1"/>
  <c r="AF400" i="2" s="1"/>
  <c r="AB401" i="2"/>
  <c r="H331" i="1"/>
  <c r="I331" i="1" s="1"/>
  <c r="F332" i="1"/>
  <c r="AB297" i="2"/>
  <c r="AC296" i="2"/>
  <c r="AE296" i="2" s="1"/>
  <c r="AF296" i="2" s="1"/>
  <c r="Q87" i="3"/>
  <c r="R86" i="3"/>
  <c r="T86" i="3" s="1"/>
  <c r="U86" i="3" s="1"/>
  <c r="AN155" i="2"/>
  <c r="AQ155" i="2" s="1"/>
  <c r="AR155" i="2" s="1"/>
  <c r="AM156" i="2"/>
  <c r="H296" i="1"/>
  <c r="I296" i="1" s="1"/>
  <c r="F297" i="1"/>
  <c r="AN85" i="2"/>
  <c r="AQ85" i="2" s="1"/>
  <c r="AR85" i="2" s="1"/>
  <c r="AM86" i="2"/>
  <c r="AC121" i="3"/>
  <c r="AE121" i="3" s="1"/>
  <c r="AF121" i="3" s="1"/>
  <c r="AB122" i="3"/>
  <c r="R191" i="3"/>
  <c r="T191" i="3" s="1"/>
  <c r="U191" i="3" s="1"/>
  <c r="Q192" i="3"/>
  <c r="AB367" i="2"/>
  <c r="AC366" i="2"/>
  <c r="AE366" i="2" s="1"/>
  <c r="AF366" i="2" s="1"/>
  <c r="AM13" i="2"/>
  <c r="AN12" i="2"/>
  <c r="AQ12" i="2" s="1"/>
  <c r="AR12" i="2" s="1"/>
  <c r="Q37" i="3"/>
  <c r="R36" i="3"/>
  <c r="T36" i="3" s="1"/>
  <c r="U36" i="3" s="1"/>
  <c r="R121" i="2"/>
  <c r="T121" i="2" s="1"/>
  <c r="U121" i="2" s="1"/>
  <c r="Q122" i="2"/>
  <c r="AN295" i="2"/>
  <c r="AQ295" i="2" s="1"/>
  <c r="AR295" i="2" s="1"/>
  <c r="AM296" i="2"/>
  <c r="AC226" i="3"/>
  <c r="AE226" i="3" s="1"/>
  <c r="AF226" i="3" s="1"/>
  <c r="AB227" i="3"/>
  <c r="R11" i="1"/>
  <c r="S11" i="1" s="1"/>
  <c r="P12" i="1"/>
  <c r="H366" i="1"/>
  <c r="I366" i="1" s="1"/>
  <c r="F367" i="1"/>
  <c r="AN225" i="2"/>
  <c r="AQ225" i="2" s="1"/>
  <c r="AR225" i="2" s="1"/>
  <c r="AM226" i="2"/>
  <c r="AN85" i="3"/>
  <c r="AQ85" i="3" s="1"/>
  <c r="AR85" i="3" s="1"/>
  <c r="AM86" i="3"/>
  <c r="AB156" i="1"/>
  <c r="AC156" i="1" s="1"/>
  <c r="Z157" i="1"/>
  <c r="AC120" i="2"/>
  <c r="AE120" i="2" s="1"/>
  <c r="AF120" i="2" s="1"/>
  <c r="AB121" i="2"/>
  <c r="R226" i="3"/>
  <c r="T226" i="3" s="1"/>
  <c r="U226" i="3" s="1"/>
  <c r="Q227" i="3"/>
  <c r="AM156" i="1"/>
  <c r="AN156" i="1" s="1"/>
  <c r="AJ157" i="1"/>
  <c r="AB262" i="2"/>
  <c r="AC261" i="2"/>
  <c r="AE261" i="2" s="1"/>
  <c r="AF261" i="2" s="1"/>
  <c r="R400" i="1"/>
  <c r="S400" i="1" s="1"/>
  <c r="P401" i="1"/>
  <c r="R11" i="2"/>
  <c r="T11" i="2" s="1"/>
  <c r="U11" i="2" s="1"/>
  <c r="Q12" i="2"/>
  <c r="AN35" i="3"/>
  <c r="AQ35" i="3" s="1"/>
  <c r="AR35" i="3" s="1"/>
  <c r="AM36" i="3"/>
  <c r="F157" i="2"/>
  <c r="G156" i="2"/>
  <c r="I156" i="2" s="1"/>
  <c r="J156" i="2" s="1"/>
  <c r="AB296" i="1"/>
  <c r="AC296" i="1" s="1"/>
  <c r="Z297" i="1"/>
  <c r="AC60" i="2"/>
  <c r="AE60" i="2" s="1"/>
  <c r="AF60" i="2" s="1"/>
  <c r="AB61" i="2"/>
  <c r="G36" i="3"/>
  <c r="I36" i="3" s="1"/>
  <c r="J36" i="3" s="1"/>
  <c r="F37" i="3"/>
  <c r="AN190" i="3"/>
  <c r="AQ190" i="3" s="1"/>
  <c r="AR190" i="3" s="1"/>
  <c r="AM191" i="3"/>
  <c r="AC12" i="3"/>
  <c r="AE12" i="3" s="1"/>
  <c r="AF12" i="3" s="1"/>
  <c r="AB13" i="3"/>
  <c r="H86" i="1"/>
  <c r="I86" i="1" s="1"/>
  <c r="F87" i="1"/>
  <c r="R36" i="2"/>
  <c r="T36" i="2" s="1"/>
  <c r="U36" i="2" s="1"/>
  <c r="Q37" i="2"/>
  <c r="O57" i="5"/>
  <c r="P57" i="5"/>
  <c r="AB401" i="3"/>
  <c r="AC400" i="3"/>
  <c r="AE400" i="3" s="1"/>
  <c r="AF400" i="3" s="1"/>
  <c r="F192" i="2"/>
  <c r="G191" i="2"/>
  <c r="I191" i="2" s="1"/>
  <c r="J191" i="2" s="1"/>
  <c r="AN295" i="3"/>
  <c r="AQ295" i="3" s="1"/>
  <c r="AR295" i="3" s="1"/>
  <c r="AM296" i="3"/>
  <c r="AN120" i="2"/>
  <c r="AQ120" i="2" s="1"/>
  <c r="AR120" i="2" s="1"/>
  <c r="AM121" i="2"/>
  <c r="AC365" i="3"/>
  <c r="AE365" i="3" s="1"/>
  <c r="AF365" i="3" s="1"/>
  <c r="AB366" i="3"/>
  <c r="AC155" i="2"/>
  <c r="AE155" i="2" s="1"/>
  <c r="AF155" i="2" s="1"/>
  <c r="AB156" i="2"/>
  <c r="R86" i="2"/>
  <c r="T86" i="2" s="1"/>
  <c r="U86" i="2" s="1"/>
  <c r="Q87" i="2"/>
  <c r="AM400" i="1"/>
  <c r="AN400" i="1" s="1"/>
  <c r="AJ401" i="1"/>
  <c r="AM121" i="1"/>
  <c r="AN121" i="1" s="1"/>
  <c r="AJ122" i="1"/>
  <c r="R156" i="2"/>
  <c r="T156" i="2" s="1"/>
  <c r="U156" i="2" s="1"/>
  <c r="Q157" i="2"/>
  <c r="AN366" i="2"/>
  <c r="AQ366" i="2" s="1"/>
  <c r="AR366" i="2" s="1"/>
  <c r="AM367" i="2"/>
  <c r="R156" i="3"/>
  <c r="T156" i="3" s="1"/>
  <c r="U156" i="3" s="1"/>
  <c r="Q157" i="3"/>
  <c r="G400" i="3"/>
  <c r="I400" i="3" s="1"/>
  <c r="J400" i="3" s="1"/>
  <c r="F401" i="3"/>
  <c r="L1822" i="5"/>
  <c r="G225" i="2"/>
  <c r="I225" i="2" s="1"/>
  <c r="J225" i="2" s="1"/>
  <c r="F226" i="2"/>
  <c r="AM166" i="3"/>
  <c r="AN165" i="3"/>
  <c r="AQ165" i="3" s="1"/>
  <c r="AR165" i="3" s="1"/>
  <c r="R296" i="1"/>
  <c r="S296" i="1" s="1"/>
  <c r="P297" i="1"/>
  <c r="R191" i="2"/>
  <c r="T191" i="2" s="1"/>
  <c r="U191" i="2" s="1"/>
  <c r="Q192" i="2"/>
  <c r="R86" i="1"/>
  <c r="S86" i="1" s="1"/>
  <c r="P87" i="1"/>
  <c r="H243" i="1"/>
  <c r="I243" i="1" s="1"/>
  <c r="F244" i="1"/>
  <c r="F37" i="2"/>
  <c r="G36" i="2"/>
  <c r="I36" i="2" s="1"/>
  <c r="J36" i="2" s="1"/>
  <c r="AB331" i="1"/>
  <c r="AC331" i="1" s="1"/>
  <c r="Z332" i="1"/>
  <c r="AN260" i="3"/>
  <c r="AQ260" i="3" s="1"/>
  <c r="AR260" i="3" s="1"/>
  <c r="AM261" i="3"/>
  <c r="H400" i="1"/>
  <c r="I400" i="1" s="1"/>
  <c r="F401" i="1"/>
  <c r="G226" i="3"/>
  <c r="I226" i="3" s="1"/>
  <c r="J226" i="3" s="1"/>
  <c r="F227" i="3"/>
  <c r="AN366" i="3"/>
  <c r="AQ366" i="3" s="1"/>
  <c r="AR366" i="3" s="1"/>
  <c r="AM367" i="3"/>
  <c r="Q13" i="3"/>
  <c r="R12" i="3"/>
  <c r="T12" i="3" s="1"/>
  <c r="U12" i="3" s="1"/>
  <c r="O4209" i="5"/>
  <c r="P3103" i="5" l="1"/>
  <c r="P4515" i="5"/>
  <c r="P1985" i="5"/>
  <c r="P2132" i="5"/>
  <c r="P4761" i="5"/>
  <c r="P2018" i="5"/>
  <c r="P2108" i="5"/>
  <c r="P2019" i="5"/>
  <c r="P2957" i="5"/>
  <c r="P3733" i="5"/>
  <c r="P2052" i="5"/>
  <c r="P4209" i="5"/>
  <c r="P4196" i="5"/>
  <c r="P4253" i="5"/>
  <c r="P3099" i="5"/>
  <c r="O2233" i="5"/>
  <c r="L1410" i="5"/>
  <c r="L3011" i="5" s="1"/>
  <c r="O3011" i="5" s="1"/>
  <c r="P1084" i="5"/>
  <c r="O1084" i="5"/>
  <c r="O3764" i="5"/>
  <c r="O3043" i="5"/>
  <c r="O3742" i="5"/>
  <c r="O247" i="5"/>
  <c r="P1046" i="5"/>
  <c r="O1046" i="5"/>
  <c r="O4165" i="5"/>
  <c r="O3775" i="5"/>
  <c r="L3278" i="5"/>
  <c r="L9" i="5" s="1"/>
  <c r="O3653" i="5"/>
  <c r="P109" i="5"/>
  <c r="O109" i="5"/>
  <c r="O4798" i="5"/>
  <c r="O4762" i="5"/>
  <c r="O208" i="5"/>
  <c r="P208" i="5"/>
  <c r="P1001" i="5"/>
  <c r="O1001" i="5"/>
  <c r="O886" i="5"/>
  <c r="P886" i="5"/>
  <c r="L644" i="5"/>
  <c r="L1960" i="5"/>
  <c r="O4537" i="5"/>
  <c r="L1195" i="5"/>
  <c r="L1336" i="5"/>
  <c r="L2602" i="5"/>
  <c r="L1020" i="5"/>
  <c r="L3620" i="5"/>
  <c r="L4700" i="5"/>
  <c r="O4717" i="5" s="1"/>
  <c r="L601" i="5"/>
  <c r="L1809" i="5"/>
  <c r="L639" i="5"/>
  <c r="L4731" i="5"/>
  <c r="L1434" i="5"/>
  <c r="O4685" i="5" s="1"/>
  <c r="L3422" i="5"/>
  <c r="L4799" i="5"/>
  <c r="O4774" i="5" s="1"/>
  <c r="L1533" i="5"/>
  <c r="O4763" i="5" s="1"/>
  <c r="L4029" i="5"/>
  <c r="L1111" i="5"/>
  <c r="L2092" i="5"/>
  <c r="O2092" i="5" s="1"/>
  <c r="L327" i="5"/>
  <c r="P247" i="5"/>
  <c r="L377" i="5"/>
  <c r="L2487" i="5"/>
  <c r="L242" i="5"/>
  <c r="P359" i="5" s="1"/>
  <c r="L1842" i="5"/>
  <c r="L3569" i="5"/>
  <c r="O3811" i="5" s="1"/>
  <c r="L2664" i="5"/>
  <c r="O4227" i="5" s="1"/>
  <c r="L4612" i="5"/>
  <c r="L932" i="5"/>
  <c r="L77" i="5"/>
  <c r="L4558" i="5"/>
  <c r="O3802" i="5" s="1"/>
  <c r="L1524" i="5"/>
  <c r="L1592" i="5"/>
  <c r="H401" i="1"/>
  <c r="I401" i="1" s="1"/>
  <c r="F402" i="1"/>
  <c r="AB332" i="1"/>
  <c r="AC332" i="1" s="1"/>
  <c r="Z333" i="1"/>
  <c r="AM167" i="3"/>
  <c r="AN166" i="3"/>
  <c r="AQ166" i="3" s="1"/>
  <c r="AR166" i="3" s="1"/>
  <c r="R87" i="2"/>
  <c r="T87" i="2" s="1"/>
  <c r="U87" i="2" s="1"/>
  <c r="Q88" i="2"/>
  <c r="AC366" i="3"/>
  <c r="AE366" i="3" s="1"/>
  <c r="AF366" i="3" s="1"/>
  <c r="AB367" i="3"/>
  <c r="AB402" i="3"/>
  <c r="AC401" i="3"/>
  <c r="AE401" i="3" s="1"/>
  <c r="AF401" i="3" s="1"/>
  <c r="H87" i="1"/>
  <c r="I87" i="1" s="1"/>
  <c r="F88" i="1"/>
  <c r="AM157" i="1"/>
  <c r="AN157" i="1" s="1"/>
  <c r="AJ158" i="1"/>
  <c r="AC121" i="2"/>
  <c r="AE121" i="2" s="1"/>
  <c r="AF121" i="2" s="1"/>
  <c r="AB122" i="2"/>
  <c r="AN86" i="3"/>
  <c r="AQ86" i="3" s="1"/>
  <c r="AR86" i="3" s="1"/>
  <c r="AM87" i="3"/>
  <c r="H367" i="1"/>
  <c r="I367" i="1" s="1"/>
  <c r="F368" i="1"/>
  <c r="AC227" i="3"/>
  <c r="AE227" i="3" s="1"/>
  <c r="AF227" i="3" s="1"/>
  <c r="AB228" i="3"/>
  <c r="R122" i="2"/>
  <c r="T122" i="2" s="1"/>
  <c r="U122" i="2" s="1"/>
  <c r="Q123" i="2"/>
  <c r="AN13" i="2"/>
  <c r="AQ13" i="2" s="1"/>
  <c r="AR13" i="2" s="1"/>
  <c r="AM14" i="2"/>
  <c r="AB298" i="2"/>
  <c r="AC297" i="2"/>
  <c r="AE297" i="2" s="1"/>
  <c r="AF297" i="2" s="1"/>
  <c r="R332" i="3"/>
  <c r="T332" i="3" s="1"/>
  <c r="U332" i="3" s="1"/>
  <c r="Q333" i="3"/>
  <c r="AB262" i="1"/>
  <c r="AC262" i="1" s="1"/>
  <c r="Z263" i="1"/>
  <c r="G296" i="2"/>
  <c r="I296" i="2" s="1"/>
  <c r="J296" i="2" s="1"/>
  <c r="F297" i="2"/>
  <c r="R122" i="1"/>
  <c r="S122" i="1" s="1"/>
  <c r="P123" i="1"/>
  <c r="AB333" i="2"/>
  <c r="AC332" i="2"/>
  <c r="AE332" i="2" s="1"/>
  <c r="AF332" i="2" s="1"/>
  <c r="AB87" i="1"/>
  <c r="AC87" i="1" s="1"/>
  <c r="Z88" i="1"/>
  <c r="G191" i="3"/>
  <c r="I191" i="3" s="1"/>
  <c r="J191" i="3" s="1"/>
  <c r="F192" i="3"/>
  <c r="AC332" i="3"/>
  <c r="AE332" i="3" s="1"/>
  <c r="AF332" i="3" s="1"/>
  <c r="AB333" i="3"/>
  <c r="F63" i="2"/>
  <c r="G62" i="2"/>
  <c r="I62" i="2" s="1"/>
  <c r="J62" i="2" s="1"/>
  <c r="AN122" i="3"/>
  <c r="AQ122" i="3" s="1"/>
  <c r="AR122" i="3" s="1"/>
  <c r="AM123" i="3"/>
  <c r="AM87" i="1"/>
  <c r="AN87" i="1" s="1"/>
  <c r="AJ88" i="1"/>
  <c r="AC87" i="3"/>
  <c r="AE87" i="3" s="1"/>
  <c r="AF87" i="3" s="1"/>
  <c r="AB88" i="3"/>
  <c r="AC12" i="2"/>
  <c r="AE12" i="2" s="1"/>
  <c r="AF12" i="2" s="1"/>
  <c r="AB13" i="2"/>
  <c r="AN331" i="2"/>
  <c r="AQ331" i="2" s="1"/>
  <c r="AR331" i="2" s="1"/>
  <c r="AM332" i="2"/>
  <c r="H262" i="1"/>
  <c r="I262" i="1" s="1"/>
  <c r="F263" i="1"/>
  <c r="R367" i="3"/>
  <c r="T367" i="3" s="1"/>
  <c r="U367" i="3" s="1"/>
  <c r="Q368" i="3"/>
  <c r="AM297" i="1"/>
  <c r="AN297" i="1" s="1"/>
  <c r="AJ298" i="1"/>
  <c r="AC201" i="3"/>
  <c r="AE201" i="3" s="1"/>
  <c r="AF201" i="3" s="1"/>
  <c r="AB202" i="3"/>
  <c r="R62" i="2"/>
  <c r="T62" i="2" s="1"/>
  <c r="U62" i="2" s="1"/>
  <c r="Q63" i="2"/>
  <c r="G87" i="3"/>
  <c r="I87" i="3" s="1"/>
  <c r="J87" i="3" s="1"/>
  <c r="F88" i="3"/>
  <c r="AM243" i="1"/>
  <c r="AN243" i="1" s="1"/>
  <c r="AJ244" i="1"/>
  <c r="AN12" i="3"/>
  <c r="AQ12" i="3" s="1"/>
  <c r="AR12" i="3" s="1"/>
  <c r="AM13" i="3"/>
  <c r="AB367" i="1"/>
  <c r="AC367" i="1" s="1"/>
  <c r="Z368" i="1"/>
  <c r="F38" i="2"/>
  <c r="G37" i="2"/>
  <c r="I37" i="2" s="1"/>
  <c r="J37" i="2" s="1"/>
  <c r="R87" i="1"/>
  <c r="S87" i="1" s="1"/>
  <c r="P88" i="1"/>
  <c r="R297" i="1"/>
  <c r="S297" i="1" s="1"/>
  <c r="P298" i="1"/>
  <c r="G226" i="2"/>
  <c r="I226" i="2" s="1"/>
  <c r="J226" i="2" s="1"/>
  <c r="F227" i="2"/>
  <c r="L1823" i="5"/>
  <c r="R157" i="3"/>
  <c r="T157" i="3" s="1"/>
  <c r="U157" i="3" s="1"/>
  <c r="Q158" i="3"/>
  <c r="R157" i="2"/>
  <c r="T157" i="2" s="1"/>
  <c r="U157" i="2" s="1"/>
  <c r="Q158" i="2"/>
  <c r="AC13" i="3"/>
  <c r="AE13" i="3" s="1"/>
  <c r="AF13" i="3" s="1"/>
  <c r="AB14" i="3"/>
  <c r="AN191" i="3"/>
  <c r="AQ191" i="3" s="1"/>
  <c r="AR191" i="3" s="1"/>
  <c r="AM192" i="3"/>
  <c r="AC61" i="2"/>
  <c r="AE61" i="2" s="1"/>
  <c r="AF61" i="2" s="1"/>
  <c r="AB62" i="2"/>
  <c r="F158" i="2"/>
  <c r="G157" i="2"/>
  <c r="I157" i="2" s="1"/>
  <c r="J157" i="2" s="1"/>
  <c r="R12" i="2"/>
  <c r="T12" i="2" s="1"/>
  <c r="U12" i="2" s="1"/>
  <c r="Q13" i="2"/>
  <c r="Q38" i="3"/>
  <c r="R37" i="3"/>
  <c r="T37" i="3" s="1"/>
  <c r="U37" i="3" s="1"/>
  <c r="AC122" i="3"/>
  <c r="AE122" i="3" s="1"/>
  <c r="AF122" i="3" s="1"/>
  <c r="AB123" i="3"/>
  <c r="H297" i="1"/>
  <c r="I297" i="1" s="1"/>
  <c r="F298" i="1"/>
  <c r="H332" i="1"/>
  <c r="I332" i="1" s="1"/>
  <c r="F333" i="1"/>
  <c r="G388" i="3"/>
  <c r="I388" i="3" s="1"/>
  <c r="J388" i="3" s="1"/>
  <c r="F389" i="3"/>
  <c r="AC192" i="2"/>
  <c r="AE192" i="2" s="1"/>
  <c r="AF192" i="2" s="1"/>
  <c r="AB193" i="2"/>
  <c r="AB12" i="1"/>
  <c r="AC12" i="1" s="1"/>
  <c r="Z13" i="1"/>
  <c r="G331" i="2"/>
  <c r="I331" i="2" s="1"/>
  <c r="J331" i="2" s="1"/>
  <c r="F332" i="2"/>
  <c r="AC297" i="3"/>
  <c r="AE297" i="3" s="1"/>
  <c r="AF297" i="3" s="1"/>
  <c r="AB298" i="3"/>
  <c r="AN36" i="2"/>
  <c r="AQ36" i="2" s="1"/>
  <c r="AR36" i="2" s="1"/>
  <c r="AM37" i="2"/>
  <c r="AB122" i="1"/>
  <c r="AC122" i="1" s="1"/>
  <c r="Z123" i="1"/>
  <c r="Q122" i="3"/>
  <c r="R121" i="3"/>
  <c r="T121" i="3" s="1"/>
  <c r="U121" i="3" s="1"/>
  <c r="R367" i="1"/>
  <c r="S367" i="1" s="1"/>
  <c r="P368" i="1"/>
  <c r="G400" i="2"/>
  <c r="I400" i="2" s="1"/>
  <c r="J400" i="2" s="1"/>
  <c r="F401" i="2"/>
  <c r="AB228" i="2"/>
  <c r="AC227" i="2"/>
  <c r="AE227" i="2" s="1"/>
  <c r="AF227" i="2" s="1"/>
  <c r="AC37" i="2"/>
  <c r="AE37" i="2" s="1"/>
  <c r="AF37" i="2" s="1"/>
  <c r="AB38" i="2"/>
  <c r="AC66" i="3"/>
  <c r="AE66" i="3" s="1"/>
  <c r="AF66" i="3" s="1"/>
  <c r="AB67" i="3"/>
  <c r="R332" i="1"/>
  <c r="S332" i="1" s="1"/>
  <c r="P333" i="1"/>
  <c r="G13" i="3"/>
  <c r="I13" i="3" s="1"/>
  <c r="J13" i="3" s="1"/>
  <c r="F14" i="3"/>
  <c r="R243" i="1"/>
  <c r="S243" i="1" s="1"/>
  <c r="P244" i="1"/>
  <c r="G227" i="3"/>
  <c r="I227" i="3" s="1"/>
  <c r="J227" i="3" s="1"/>
  <c r="F228" i="3"/>
  <c r="AM401" i="1"/>
  <c r="AN401" i="1" s="1"/>
  <c r="AJ402" i="1"/>
  <c r="AN121" i="2"/>
  <c r="AQ121" i="2" s="1"/>
  <c r="AR121" i="2" s="1"/>
  <c r="AM122" i="2"/>
  <c r="AN296" i="3"/>
  <c r="AQ296" i="3" s="1"/>
  <c r="AR296" i="3" s="1"/>
  <c r="AM297" i="3"/>
  <c r="AB263" i="2"/>
  <c r="AC262" i="2"/>
  <c r="AE262" i="2" s="1"/>
  <c r="AF262" i="2" s="1"/>
  <c r="R227" i="3"/>
  <c r="T227" i="3" s="1"/>
  <c r="U227" i="3" s="1"/>
  <c r="Q228" i="3"/>
  <c r="AB157" i="1"/>
  <c r="AC157" i="1" s="1"/>
  <c r="Z158" i="1"/>
  <c r="AN226" i="2"/>
  <c r="AQ226" i="2" s="1"/>
  <c r="AR226" i="2" s="1"/>
  <c r="AM227" i="2"/>
  <c r="R12" i="1"/>
  <c r="S12" i="1" s="1"/>
  <c r="P13" i="1"/>
  <c r="AN296" i="2"/>
  <c r="AQ296" i="2" s="1"/>
  <c r="AR296" i="2" s="1"/>
  <c r="AM297" i="2"/>
  <c r="AB368" i="2"/>
  <c r="AC367" i="2"/>
  <c r="AE367" i="2" s="1"/>
  <c r="AF367" i="2" s="1"/>
  <c r="Q88" i="3"/>
  <c r="R87" i="3"/>
  <c r="T87" i="3" s="1"/>
  <c r="U87" i="3" s="1"/>
  <c r="R227" i="2"/>
  <c r="T227" i="2" s="1"/>
  <c r="U227" i="2" s="1"/>
  <c r="Q228" i="2"/>
  <c r="AC156" i="3"/>
  <c r="AE156" i="3" s="1"/>
  <c r="AF156" i="3" s="1"/>
  <c r="AB157" i="3"/>
  <c r="AB243" i="1"/>
  <c r="AC243" i="1" s="1"/>
  <c r="Z244" i="1"/>
  <c r="AN261" i="2"/>
  <c r="AQ261" i="2" s="1"/>
  <c r="AR261" i="2" s="1"/>
  <c r="AM262" i="2"/>
  <c r="R400" i="3"/>
  <c r="T400" i="3" s="1"/>
  <c r="U400" i="3" s="1"/>
  <c r="Q401" i="3"/>
  <c r="Q402" i="2"/>
  <c r="R401" i="2"/>
  <c r="T401" i="2" s="1"/>
  <c r="U401" i="2" s="1"/>
  <c r="G61" i="3"/>
  <c r="I61" i="3" s="1"/>
  <c r="J61" i="3" s="1"/>
  <c r="F62" i="3"/>
  <c r="R262" i="3"/>
  <c r="T262" i="3" s="1"/>
  <c r="U262" i="3" s="1"/>
  <c r="Q263" i="3"/>
  <c r="R367" i="2"/>
  <c r="T367" i="2" s="1"/>
  <c r="U367" i="2" s="1"/>
  <c r="Q368" i="2"/>
  <c r="H122" i="1"/>
  <c r="I122" i="1" s="1"/>
  <c r="F123" i="1"/>
  <c r="AC271" i="3"/>
  <c r="AE271" i="3" s="1"/>
  <c r="AF271" i="3" s="1"/>
  <c r="AB272" i="3"/>
  <c r="F14" i="2"/>
  <c r="G13" i="2"/>
  <c r="I13" i="2" s="1"/>
  <c r="J13" i="2" s="1"/>
  <c r="F88" i="2"/>
  <c r="G87" i="2"/>
  <c r="I87" i="2" s="1"/>
  <c r="J87" i="2" s="1"/>
  <c r="R297" i="2"/>
  <c r="T297" i="2" s="1"/>
  <c r="U297" i="2" s="1"/>
  <c r="Q298" i="2"/>
  <c r="AB401" i="1"/>
  <c r="AC401" i="1" s="1"/>
  <c r="Z402" i="1"/>
  <c r="AC37" i="3"/>
  <c r="AE37" i="3" s="1"/>
  <c r="AF37" i="3" s="1"/>
  <c r="AB38" i="3"/>
  <c r="R262" i="1"/>
  <c r="S262" i="1" s="1"/>
  <c r="P263" i="1"/>
  <c r="F347" i="3"/>
  <c r="G346" i="3"/>
  <c r="I346" i="3" s="1"/>
  <c r="J346" i="3" s="1"/>
  <c r="G121" i="3"/>
  <c r="I121" i="3" s="1"/>
  <c r="J121" i="3" s="1"/>
  <c r="F122" i="3"/>
  <c r="AM332" i="1"/>
  <c r="AN332" i="1" s="1"/>
  <c r="AJ333" i="1"/>
  <c r="G156" i="3"/>
  <c r="I156" i="3" s="1"/>
  <c r="J156" i="3" s="1"/>
  <c r="F157" i="3"/>
  <c r="AN400" i="3"/>
  <c r="AQ400" i="3" s="1"/>
  <c r="AR400" i="3" s="1"/>
  <c r="AM401" i="3"/>
  <c r="AC86" i="2"/>
  <c r="AE86" i="2" s="1"/>
  <c r="AF86" i="2" s="1"/>
  <c r="AB87" i="2"/>
  <c r="R332" i="2"/>
  <c r="T332" i="2" s="1"/>
  <c r="U332" i="2" s="1"/>
  <c r="Q333" i="2"/>
  <c r="Q14" i="3"/>
  <c r="R13" i="3"/>
  <c r="T13" i="3" s="1"/>
  <c r="U13" i="3" s="1"/>
  <c r="AN367" i="3"/>
  <c r="AQ367" i="3" s="1"/>
  <c r="AR367" i="3" s="1"/>
  <c r="AM368" i="3"/>
  <c r="AN261" i="3"/>
  <c r="AQ261" i="3" s="1"/>
  <c r="AR261" i="3" s="1"/>
  <c r="AM262" i="3"/>
  <c r="H244" i="1"/>
  <c r="I244" i="1" s="1"/>
  <c r="F245" i="1"/>
  <c r="R192" i="2"/>
  <c r="T192" i="2" s="1"/>
  <c r="U192" i="2" s="1"/>
  <c r="Q193" i="2"/>
  <c r="G401" i="3"/>
  <c r="I401" i="3" s="1"/>
  <c r="J401" i="3" s="1"/>
  <c r="F402" i="3"/>
  <c r="AN367" i="2"/>
  <c r="AQ367" i="2" s="1"/>
  <c r="AR367" i="2" s="1"/>
  <c r="AM368" i="2"/>
  <c r="AM122" i="1"/>
  <c r="AN122" i="1" s="1"/>
  <c r="AJ123" i="1"/>
  <c r="AC156" i="2"/>
  <c r="AE156" i="2" s="1"/>
  <c r="AF156" i="2" s="1"/>
  <c r="AB157" i="2"/>
  <c r="F193" i="2"/>
  <c r="G192" i="2"/>
  <c r="I192" i="2" s="1"/>
  <c r="J192" i="2" s="1"/>
  <c r="R37" i="2"/>
  <c r="T37" i="2" s="1"/>
  <c r="U37" i="2" s="1"/>
  <c r="Q38" i="2"/>
  <c r="G37" i="3"/>
  <c r="I37" i="3" s="1"/>
  <c r="J37" i="3" s="1"/>
  <c r="F38" i="3"/>
  <c r="AB297" i="1"/>
  <c r="AC297" i="1" s="1"/>
  <c r="Z298" i="1"/>
  <c r="AN36" i="3"/>
  <c r="AQ36" i="3" s="1"/>
  <c r="AR36" i="3" s="1"/>
  <c r="AM37" i="3"/>
  <c r="R401" i="1"/>
  <c r="S401" i="1" s="1"/>
  <c r="P402" i="1"/>
  <c r="R192" i="3"/>
  <c r="T192" i="3" s="1"/>
  <c r="U192" i="3" s="1"/>
  <c r="Q193" i="3"/>
  <c r="AN86" i="2"/>
  <c r="AQ86" i="2" s="1"/>
  <c r="AR86" i="2" s="1"/>
  <c r="AM87" i="2"/>
  <c r="AN156" i="2"/>
  <c r="AQ156" i="2" s="1"/>
  <c r="AR156" i="2" s="1"/>
  <c r="AM157" i="2"/>
  <c r="AC401" i="2"/>
  <c r="AE401" i="2" s="1"/>
  <c r="AF401" i="2" s="1"/>
  <c r="AB402" i="2"/>
  <c r="AM262" i="1"/>
  <c r="AN262" i="1" s="1"/>
  <c r="AJ263" i="1"/>
  <c r="G261" i="2"/>
  <c r="I261" i="2" s="1"/>
  <c r="J261" i="2" s="1"/>
  <c r="F262" i="2"/>
  <c r="H12" i="1"/>
  <c r="I12" i="1" s="1"/>
  <c r="F13" i="1"/>
  <c r="R157" i="1"/>
  <c r="S157" i="1" s="1"/>
  <c r="P158" i="1"/>
  <c r="G366" i="2"/>
  <c r="I366" i="2" s="1"/>
  <c r="J366" i="2" s="1"/>
  <c r="F367" i="2"/>
  <c r="AN62" i="3"/>
  <c r="AQ62" i="3" s="1"/>
  <c r="AR62" i="3" s="1"/>
  <c r="AM63" i="3"/>
  <c r="AN401" i="2"/>
  <c r="AQ401" i="2" s="1"/>
  <c r="AR401" i="2" s="1"/>
  <c r="AM402" i="2"/>
  <c r="AN62" i="2"/>
  <c r="AQ62" i="2" s="1"/>
  <c r="AR62" i="2" s="1"/>
  <c r="AM63" i="2"/>
  <c r="H157" i="1"/>
  <c r="I157" i="1" s="1"/>
  <c r="F158" i="1"/>
  <c r="AM12" i="1"/>
  <c r="AN12" i="1" s="1"/>
  <c r="AJ13" i="1"/>
  <c r="R261" i="2"/>
  <c r="T261" i="2" s="1"/>
  <c r="U261" i="2" s="1"/>
  <c r="Q262" i="2"/>
  <c r="R296" i="3"/>
  <c r="T296" i="3" s="1"/>
  <c r="U296" i="3" s="1"/>
  <c r="Q297" i="3"/>
  <c r="AM367" i="1"/>
  <c r="AN367" i="1" s="1"/>
  <c r="AJ368" i="1"/>
  <c r="AN331" i="3"/>
  <c r="AQ331" i="3" s="1"/>
  <c r="AR331" i="3" s="1"/>
  <c r="AM332" i="3"/>
  <c r="AN191" i="2"/>
  <c r="AQ191" i="2" s="1"/>
  <c r="AR191" i="2" s="1"/>
  <c r="AM192" i="2"/>
  <c r="Q63" i="3"/>
  <c r="R62" i="3"/>
  <c r="T62" i="3" s="1"/>
  <c r="U62" i="3" s="1"/>
  <c r="F123" i="2"/>
  <c r="G122" i="2"/>
  <c r="I122" i="2" s="1"/>
  <c r="J122" i="2" s="1"/>
  <c r="P4685" i="5" l="1"/>
  <c r="P4762" i="5"/>
  <c r="P3653" i="5"/>
  <c r="P3043" i="5"/>
  <c r="P3011" i="5"/>
  <c r="P4763" i="5"/>
  <c r="P4717" i="5"/>
  <c r="P4798" i="5"/>
  <c r="P3764" i="5"/>
  <c r="P2233" i="5"/>
  <c r="P3802" i="5"/>
  <c r="P4227" i="5"/>
  <c r="P2092" i="5"/>
  <c r="P4774" i="5"/>
  <c r="P3775" i="5"/>
  <c r="P3811" i="5"/>
  <c r="P4537" i="5"/>
  <c r="P4165" i="5"/>
  <c r="P3742" i="5"/>
  <c r="O359" i="5"/>
  <c r="L2621" i="5"/>
  <c r="O3104" i="5"/>
  <c r="O255" i="5"/>
  <c r="P255" i="5"/>
  <c r="O242" i="5"/>
  <c r="P242" i="5"/>
  <c r="O1195" i="5"/>
  <c r="P1195" i="5"/>
  <c r="O4799" i="5"/>
  <c r="L1678" i="5"/>
  <c r="L78" i="5"/>
  <c r="O77" i="5"/>
  <c r="P77" i="5"/>
  <c r="L1610" i="5"/>
  <c r="L10" i="5"/>
  <c r="P9" i="5"/>
  <c r="O9" i="5"/>
  <c r="L3125" i="5"/>
  <c r="L1843" i="5"/>
  <c r="L3443" i="5"/>
  <c r="O3047" i="5"/>
  <c r="L1928" i="5"/>
  <c r="L175" i="5"/>
  <c r="L3035" i="5"/>
  <c r="L2240" i="5"/>
  <c r="L4222" i="5"/>
  <c r="O4222" i="5" s="1"/>
  <c r="P94" i="5"/>
  <c r="O94" i="5"/>
  <c r="L2245" i="5"/>
  <c r="L2533" i="5"/>
  <c r="L633" i="5"/>
  <c r="O3812" i="5" s="1"/>
  <c r="L3693" i="5"/>
  <c r="L3410" i="5"/>
  <c r="L2202" i="5"/>
  <c r="L3561" i="5"/>
  <c r="O3061" i="5" s="1"/>
  <c r="L3193" i="5"/>
  <c r="O4698" i="5" s="1"/>
  <c r="L791" i="5"/>
  <c r="L4265" i="5"/>
  <c r="O4228" i="5" s="1"/>
  <c r="L4088" i="5"/>
  <c r="L1848" i="5"/>
  <c r="L1281" i="5"/>
  <c r="L3134" i="5"/>
  <c r="L1139" i="5"/>
  <c r="L4203" i="5"/>
  <c r="O4203" i="5" s="1"/>
  <c r="O4526" i="5"/>
  <c r="L2937" i="5"/>
  <c r="O4538" i="5"/>
  <c r="P863" i="5"/>
  <c r="O863" i="5"/>
  <c r="L130" i="5"/>
  <c r="L3423" i="5"/>
  <c r="F124" i="2"/>
  <c r="G123" i="2"/>
  <c r="I123" i="2" s="1"/>
  <c r="J123" i="2" s="1"/>
  <c r="R297" i="3"/>
  <c r="T297" i="3" s="1"/>
  <c r="U297" i="3" s="1"/>
  <c r="Q298" i="3"/>
  <c r="AN63" i="2"/>
  <c r="AQ63" i="2" s="1"/>
  <c r="AR63" i="2" s="1"/>
  <c r="AM64" i="2"/>
  <c r="G367" i="2"/>
  <c r="I367" i="2" s="1"/>
  <c r="J367" i="2" s="1"/>
  <c r="F368" i="2"/>
  <c r="H13" i="1"/>
  <c r="I13" i="1" s="1"/>
  <c r="F14" i="1"/>
  <c r="AM263" i="1"/>
  <c r="AN263" i="1" s="1"/>
  <c r="AJ264" i="1"/>
  <c r="AN157" i="2"/>
  <c r="AQ157" i="2" s="1"/>
  <c r="AR157" i="2" s="1"/>
  <c r="AM158" i="2"/>
  <c r="R193" i="3"/>
  <c r="T193" i="3" s="1"/>
  <c r="U193" i="3" s="1"/>
  <c r="Q194" i="3"/>
  <c r="R402" i="1"/>
  <c r="S402" i="1" s="1"/>
  <c r="P403" i="1"/>
  <c r="G38" i="3"/>
  <c r="I38" i="3" s="1"/>
  <c r="J38" i="3" s="1"/>
  <c r="F39" i="3"/>
  <c r="R38" i="2"/>
  <c r="T38" i="2" s="1"/>
  <c r="U38" i="2" s="1"/>
  <c r="Q39" i="2"/>
  <c r="AC157" i="2"/>
  <c r="AE157" i="2" s="1"/>
  <c r="AF157" i="2" s="1"/>
  <c r="AB158" i="2"/>
  <c r="AN368" i="2"/>
  <c r="AQ368" i="2" s="1"/>
  <c r="AR368" i="2" s="1"/>
  <c r="AM369" i="2"/>
  <c r="H245" i="1"/>
  <c r="I245" i="1" s="1"/>
  <c r="F246" i="1"/>
  <c r="AC87" i="2"/>
  <c r="AE87" i="2" s="1"/>
  <c r="AF87" i="2" s="1"/>
  <c r="AB88" i="2"/>
  <c r="G157" i="3"/>
  <c r="I157" i="3" s="1"/>
  <c r="J157" i="3" s="1"/>
  <c r="F158" i="3"/>
  <c r="G122" i="3"/>
  <c r="I122" i="3" s="1"/>
  <c r="J122" i="3" s="1"/>
  <c r="F123" i="3"/>
  <c r="R263" i="1"/>
  <c r="S263" i="1" s="1"/>
  <c r="P264" i="1"/>
  <c r="AB402" i="1"/>
  <c r="AC402" i="1" s="1"/>
  <c r="Z403" i="1"/>
  <c r="R368" i="2"/>
  <c r="T368" i="2" s="1"/>
  <c r="U368" i="2" s="1"/>
  <c r="Q369" i="2"/>
  <c r="AB244" i="1"/>
  <c r="AC244" i="1" s="1"/>
  <c r="Z245" i="1"/>
  <c r="R228" i="2"/>
  <c r="T228" i="2" s="1"/>
  <c r="U228" i="2" s="1"/>
  <c r="Q229" i="2"/>
  <c r="R13" i="1"/>
  <c r="S13" i="1" s="1"/>
  <c r="P14" i="1"/>
  <c r="AB158" i="1"/>
  <c r="AC158" i="1" s="1"/>
  <c r="Z159" i="1"/>
  <c r="G14" i="3"/>
  <c r="I14" i="3" s="1"/>
  <c r="J14" i="3" s="1"/>
  <c r="F15" i="3"/>
  <c r="AC67" i="3"/>
  <c r="AE67" i="3" s="1"/>
  <c r="AF67" i="3" s="1"/>
  <c r="AB68" i="3"/>
  <c r="G401" i="2"/>
  <c r="I401" i="2" s="1"/>
  <c r="J401" i="2" s="1"/>
  <c r="F402" i="2"/>
  <c r="AN37" i="2"/>
  <c r="AQ37" i="2" s="1"/>
  <c r="AR37" i="2" s="1"/>
  <c r="AM38" i="2"/>
  <c r="G332" i="2"/>
  <c r="I332" i="2" s="1"/>
  <c r="J332" i="2" s="1"/>
  <c r="F333" i="2"/>
  <c r="G389" i="3"/>
  <c r="I389" i="3" s="1"/>
  <c r="J389" i="3" s="1"/>
  <c r="F390" i="3"/>
  <c r="Q39" i="3"/>
  <c r="R38" i="3"/>
  <c r="T38" i="3" s="1"/>
  <c r="U38" i="3" s="1"/>
  <c r="F159" i="2"/>
  <c r="G158" i="2"/>
  <c r="I158" i="2" s="1"/>
  <c r="J158" i="2" s="1"/>
  <c r="R158" i="2"/>
  <c r="T158" i="2" s="1"/>
  <c r="U158" i="2" s="1"/>
  <c r="Q159" i="2"/>
  <c r="R88" i="1"/>
  <c r="S88" i="1" s="1"/>
  <c r="P89" i="1"/>
  <c r="AM298" i="1"/>
  <c r="AN298" i="1" s="1"/>
  <c r="AJ299" i="1"/>
  <c r="AB14" i="2"/>
  <c r="AC13" i="2"/>
  <c r="AE13" i="2" s="1"/>
  <c r="AF13" i="2" s="1"/>
  <c r="AM88" i="1"/>
  <c r="AN88" i="1" s="1"/>
  <c r="AJ89" i="1"/>
  <c r="F64" i="2"/>
  <c r="G63" i="2"/>
  <c r="I63" i="2" s="1"/>
  <c r="J63" i="2" s="1"/>
  <c r="AB88" i="1"/>
  <c r="AC88" i="1" s="1"/>
  <c r="Z89" i="1"/>
  <c r="R123" i="1"/>
  <c r="S123" i="1" s="1"/>
  <c r="P124" i="1"/>
  <c r="AB263" i="1"/>
  <c r="AC263" i="1" s="1"/>
  <c r="Z264" i="1"/>
  <c r="AN14" i="2"/>
  <c r="AQ14" i="2" s="1"/>
  <c r="AR14" i="2" s="1"/>
  <c r="AM15" i="2"/>
  <c r="AB333" i="1"/>
  <c r="AC333" i="1" s="1"/>
  <c r="Z334" i="1"/>
  <c r="AN192" i="2"/>
  <c r="AQ192" i="2" s="1"/>
  <c r="AR192" i="2" s="1"/>
  <c r="AM193" i="2"/>
  <c r="R262" i="2"/>
  <c r="T262" i="2" s="1"/>
  <c r="U262" i="2" s="1"/>
  <c r="Q263" i="2"/>
  <c r="H158" i="1"/>
  <c r="I158" i="1" s="1"/>
  <c r="F159" i="1"/>
  <c r="AN402" i="2"/>
  <c r="AQ402" i="2" s="1"/>
  <c r="AR402" i="2" s="1"/>
  <c r="AM403" i="2"/>
  <c r="F194" i="2"/>
  <c r="G193" i="2"/>
  <c r="I193" i="2" s="1"/>
  <c r="J193" i="2" s="1"/>
  <c r="AN262" i="3"/>
  <c r="AQ262" i="3" s="1"/>
  <c r="AR262" i="3" s="1"/>
  <c r="AM263" i="3"/>
  <c r="F15" i="2"/>
  <c r="G14" i="2"/>
  <c r="I14" i="2" s="1"/>
  <c r="J14" i="2" s="1"/>
  <c r="Q403" i="2"/>
  <c r="R402" i="2"/>
  <c r="T402" i="2" s="1"/>
  <c r="U402" i="2" s="1"/>
  <c r="AN262" i="2"/>
  <c r="AQ262" i="2" s="1"/>
  <c r="AR262" i="2" s="1"/>
  <c r="AM263" i="2"/>
  <c r="AN297" i="3"/>
  <c r="AQ297" i="3" s="1"/>
  <c r="AR297" i="3" s="1"/>
  <c r="AM298" i="3"/>
  <c r="AN122" i="2"/>
  <c r="AQ122" i="2" s="1"/>
  <c r="AR122" i="2" s="1"/>
  <c r="AM123" i="2"/>
  <c r="Q123" i="3"/>
  <c r="R122" i="3"/>
  <c r="T122" i="3" s="1"/>
  <c r="U122" i="3" s="1"/>
  <c r="H333" i="1"/>
  <c r="I333" i="1" s="1"/>
  <c r="F334" i="1"/>
  <c r="AC123" i="3"/>
  <c r="AE123" i="3" s="1"/>
  <c r="AF123" i="3" s="1"/>
  <c r="AB124" i="3"/>
  <c r="Q14" i="2"/>
  <c r="R13" i="2"/>
  <c r="T13" i="2" s="1"/>
  <c r="U13" i="2" s="1"/>
  <c r="AC62" i="2"/>
  <c r="AE62" i="2" s="1"/>
  <c r="AF62" i="2" s="1"/>
  <c r="AB63" i="2"/>
  <c r="AC14" i="3"/>
  <c r="AE14" i="3" s="1"/>
  <c r="AF14" i="3" s="1"/>
  <c r="AB15" i="3"/>
  <c r="AN13" i="3"/>
  <c r="AQ13" i="3" s="1"/>
  <c r="AR13" i="3" s="1"/>
  <c r="AM14" i="3"/>
  <c r="G88" i="3"/>
  <c r="I88" i="3" s="1"/>
  <c r="J88" i="3" s="1"/>
  <c r="F89" i="3"/>
  <c r="AC202" i="3"/>
  <c r="AE202" i="3" s="1"/>
  <c r="AF202" i="3" s="1"/>
  <c r="AB203" i="3"/>
  <c r="AN332" i="2"/>
  <c r="AQ332" i="2" s="1"/>
  <c r="AR332" i="2" s="1"/>
  <c r="AM333" i="2"/>
  <c r="R123" i="2"/>
  <c r="T123" i="2" s="1"/>
  <c r="U123" i="2" s="1"/>
  <c r="Q124" i="2"/>
  <c r="H368" i="1"/>
  <c r="I368" i="1" s="1"/>
  <c r="F369" i="1"/>
  <c r="AC122" i="2"/>
  <c r="AE122" i="2" s="1"/>
  <c r="AF122" i="2" s="1"/>
  <c r="AB123" i="2"/>
  <c r="R88" i="2"/>
  <c r="T88" i="2" s="1"/>
  <c r="U88" i="2" s="1"/>
  <c r="Q89" i="2"/>
  <c r="Q64" i="3"/>
  <c r="R63" i="3"/>
  <c r="T63" i="3" s="1"/>
  <c r="U63" i="3" s="1"/>
  <c r="AM368" i="1"/>
  <c r="AN368" i="1" s="1"/>
  <c r="AJ369" i="1"/>
  <c r="AM13" i="1"/>
  <c r="AN13" i="1" s="1"/>
  <c r="AJ14" i="1"/>
  <c r="AN63" i="3"/>
  <c r="AQ63" i="3" s="1"/>
  <c r="AR63" i="3" s="1"/>
  <c r="AM64" i="3"/>
  <c r="R158" i="1"/>
  <c r="S158" i="1" s="1"/>
  <c r="P159" i="1"/>
  <c r="G262" i="2"/>
  <c r="I262" i="2" s="1"/>
  <c r="J262" i="2" s="1"/>
  <c r="F263" i="2"/>
  <c r="AC402" i="2"/>
  <c r="AE402" i="2" s="1"/>
  <c r="AF402" i="2" s="1"/>
  <c r="AB403" i="2"/>
  <c r="AN87" i="2"/>
  <c r="AQ87" i="2" s="1"/>
  <c r="AR87" i="2" s="1"/>
  <c r="AM88" i="2"/>
  <c r="AN37" i="3"/>
  <c r="AQ37" i="3" s="1"/>
  <c r="AR37" i="3" s="1"/>
  <c r="AM38" i="3"/>
  <c r="AB298" i="1"/>
  <c r="AC298" i="1" s="1"/>
  <c r="Z299" i="1"/>
  <c r="AM123" i="1"/>
  <c r="AN123" i="1" s="1"/>
  <c r="AJ124" i="1"/>
  <c r="G402" i="3"/>
  <c r="I402" i="3" s="1"/>
  <c r="J402" i="3" s="1"/>
  <c r="F403" i="3"/>
  <c r="R193" i="2"/>
  <c r="T193" i="2" s="1"/>
  <c r="U193" i="2" s="1"/>
  <c r="Q194" i="2"/>
  <c r="Q15" i="3"/>
  <c r="R14" i="3"/>
  <c r="T14" i="3" s="1"/>
  <c r="U14" i="3" s="1"/>
  <c r="R333" i="2"/>
  <c r="T333" i="2" s="1"/>
  <c r="U333" i="2" s="1"/>
  <c r="Q334" i="2"/>
  <c r="AN401" i="3"/>
  <c r="AQ401" i="3" s="1"/>
  <c r="AR401" i="3" s="1"/>
  <c r="AM402" i="3"/>
  <c r="AM333" i="1"/>
  <c r="AN333" i="1" s="1"/>
  <c r="AJ334" i="1"/>
  <c r="AC38" i="3"/>
  <c r="AE38" i="3" s="1"/>
  <c r="AF38" i="3" s="1"/>
  <c r="AB39" i="3"/>
  <c r="R298" i="2"/>
  <c r="T298" i="2" s="1"/>
  <c r="U298" i="2" s="1"/>
  <c r="Q299" i="2"/>
  <c r="AC272" i="3"/>
  <c r="AE272" i="3" s="1"/>
  <c r="AF272" i="3" s="1"/>
  <c r="AB273" i="3"/>
  <c r="H123" i="1"/>
  <c r="I123" i="1" s="1"/>
  <c r="F124" i="1"/>
  <c r="R263" i="3"/>
  <c r="T263" i="3" s="1"/>
  <c r="U263" i="3" s="1"/>
  <c r="Q264" i="3"/>
  <c r="G62" i="3"/>
  <c r="I62" i="3" s="1"/>
  <c r="J62" i="3" s="1"/>
  <c r="F63" i="3"/>
  <c r="AC157" i="3"/>
  <c r="AE157" i="3" s="1"/>
  <c r="AF157" i="3" s="1"/>
  <c r="AB158" i="3"/>
  <c r="AN297" i="2"/>
  <c r="AQ297" i="2" s="1"/>
  <c r="AR297" i="2" s="1"/>
  <c r="AM298" i="2"/>
  <c r="AN227" i="2"/>
  <c r="AQ227" i="2" s="1"/>
  <c r="AR227" i="2" s="1"/>
  <c r="AM228" i="2"/>
  <c r="R228" i="3"/>
  <c r="T228" i="3" s="1"/>
  <c r="U228" i="3" s="1"/>
  <c r="Q229" i="3"/>
  <c r="AM402" i="1"/>
  <c r="AN402" i="1" s="1"/>
  <c r="AJ403" i="1"/>
  <c r="R244" i="1"/>
  <c r="S244" i="1" s="1"/>
  <c r="P245" i="1"/>
  <c r="R333" i="1"/>
  <c r="S333" i="1" s="1"/>
  <c r="P334" i="1"/>
  <c r="AC38" i="2"/>
  <c r="AE38" i="2" s="1"/>
  <c r="AF38" i="2" s="1"/>
  <c r="AB39" i="2"/>
  <c r="R368" i="1"/>
  <c r="S368" i="1" s="1"/>
  <c r="P369" i="1"/>
  <c r="AB123" i="1"/>
  <c r="AC123" i="1" s="1"/>
  <c r="Z124" i="1"/>
  <c r="AC298" i="3"/>
  <c r="AE298" i="3" s="1"/>
  <c r="AF298" i="3" s="1"/>
  <c r="AB299" i="3"/>
  <c r="AB13" i="1"/>
  <c r="AC13" i="1" s="1"/>
  <c r="Z14" i="1"/>
  <c r="AC193" i="2"/>
  <c r="AE193" i="2" s="1"/>
  <c r="AF193" i="2" s="1"/>
  <c r="AB194" i="2"/>
  <c r="R158" i="3"/>
  <c r="T158" i="3" s="1"/>
  <c r="U158" i="3" s="1"/>
  <c r="Q159" i="3"/>
  <c r="G227" i="2"/>
  <c r="I227" i="2" s="1"/>
  <c r="J227" i="2" s="1"/>
  <c r="F228" i="2"/>
  <c r="R298" i="1"/>
  <c r="S298" i="1" s="1"/>
  <c r="P299" i="1"/>
  <c r="R368" i="3"/>
  <c r="T368" i="3" s="1"/>
  <c r="U368" i="3" s="1"/>
  <c r="Q369" i="3"/>
  <c r="H263" i="1"/>
  <c r="I263" i="1" s="1"/>
  <c r="F264" i="1"/>
  <c r="AC88" i="3"/>
  <c r="AE88" i="3" s="1"/>
  <c r="AF88" i="3" s="1"/>
  <c r="AB89" i="3"/>
  <c r="AN123" i="3"/>
  <c r="AQ123" i="3" s="1"/>
  <c r="AR123" i="3" s="1"/>
  <c r="AM124" i="3"/>
  <c r="AC333" i="3"/>
  <c r="AE333" i="3" s="1"/>
  <c r="AF333" i="3" s="1"/>
  <c r="AB334" i="3"/>
  <c r="G192" i="3"/>
  <c r="I192" i="3" s="1"/>
  <c r="J192" i="3" s="1"/>
  <c r="F193" i="3"/>
  <c r="G297" i="2"/>
  <c r="I297" i="2" s="1"/>
  <c r="J297" i="2" s="1"/>
  <c r="F298" i="2"/>
  <c r="R333" i="3"/>
  <c r="T333" i="3" s="1"/>
  <c r="U333" i="3" s="1"/>
  <c r="Q334" i="3"/>
  <c r="AB299" i="2"/>
  <c r="AC298" i="2"/>
  <c r="AE298" i="2" s="1"/>
  <c r="AF298" i="2" s="1"/>
  <c r="AB403" i="3"/>
  <c r="AC402" i="3"/>
  <c r="AE402" i="3" s="1"/>
  <c r="AF402" i="3" s="1"/>
  <c r="AM168" i="3"/>
  <c r="AN167" i="3"/>
  <c r="AQ167" i="3" s="1"/>
  <c r="AR167" i="3" s="1"/>
  <c r="H402" i="1"/>
  <c r="I402" i="1" s="1"/>
  <c r="F403" i="1"/>
  <c r="AN332" i="3"/>
  <c r="AQ332" i="3" s="1"/>
  <c r="AR332" i="3" s="1"/>
  <c r="AM333" i="3"/>
  <c r="AN368" i="3"/>
  <c r="AQ368" i="3" s="1"/>
  <c r="AR368" i="3" s="1"/>
  <c r="AM369" i="3"/>
  <c r="F348" i="3"/>
  <c r="G347" i="3"/>
  <c r="I347" i="3" s="1"/>
  <c r="J347" i="3" s="1"/>
  <c r="F89" i="2"/>
  <c r="G88" i="2"/>
  <c r="I88" i="2" s="1"/>
  <c r="J88" i="2" s="1"/>
  <c r="R401" i="3"/>
  <c r="T401" i="3" s="1"/>
  <c r="U401" i="3" s="1"/>
  <c r="Q402" i="3"/>
  <c r="Q89" i="3"/>
  <c r="R88" i="3"/>
  <c r="T88" i="3" s="1"/>
  <c r="U88" i="3" s="1"/>
  <c r="AB369" i="2"/>
  <c r="AC368" i="2"/>
  <c r="AE368" i="2" s="1"/>
  <c r="AF368" i="2" s="1"/>
  <c r="AB264" i="2"/>
  <c r="AC263" i="2"/>
  <c r="AE263" i="2" s="1"/>
  <c r="AF263" i="2" s="1"/>
  <c r="G228" i="3"/>
  <c r="I228" i="3" s="1"/>
  <c r="J228" i="3" s="1"/>
  <c r="F229" i="3"/>
  <c r="AB229" i="2"/>
  <c r="AC228" i="2"/>
  <c r="AE228" i="2" s="1"/>
  <c r="AF228" i="2" s="1"/>
  <c r="H298" i="1"/>
  <c r="I298" i="1" s="1"/>
  <c r="F299" i="1"/>
  <c r="AN192" i="3"/>
  <c r="AQ192" i="3" s="1"/>
  <c r="AR192" i="3" s="1"/>
  <c r="AM193" i="3"/>
  <c r="F39" i="2"/>
  <c r="G38" i="2"/>
  <c r="I38" i="2" s="1"/>
  <c r="J38" i="2" s="1"/>
  <c r="AB368" i="1"/>
  <c r="AC368" i="1" s="1"/>
  <c r="Z369" i="1"/>
  <c r="AM244" i="1"/>
  <c r="AN244" i="1" s="1"/>
  <c r="AJ245" i="1"/>
  <c r="R63" i="2"/>
  <c r="T63" i="2" s="1"/>
  <c r="U63" i="2" s="1"/>
  <c r="Q64" i="2"/>
  <c r="AB334" i="2"/>
  <c r="AC333" i="2"/>
  <c r="AE333" i="2" s="1"/>
  <c r="AF333" i="2" s="1"/>
  <c r="AC228" i="3"/>
  <c r="AE228" i="3" s="1"/>
  <c r="AF228" i="3" s="1"/>
  <c r="AB229" i="3"/>
  <c r="AN87" i="3"/>
  <c r="AQ87" i="3" s="1"/>
  <c r="AR87" i="3" s="1"/>
  <c r="AM88" i="3"/>
  <c r="AM158" i="1"/>
  <c r="AN158" i="1" s="1"/>
  <c r="AJ159" i="1"/>
  <c r="H88" i="1"/>
  <c r="I88" i="1" s="1"/>
  <c r="F89" i="1"/>
  <c r="AC367" i="3"/>
  <c r="AE367" i="3" s="1"/>
  <c r="AF367" i="3" s="1"/>
  <c r="AB368" i="3"/>
  <c r="P4203" i="5" l="1"/>
  <c r="P4698" i="5"/>
  <c r="P4526" i="5"/>
  <c r="P4799" i="5"/>
  <c r="P4538" i="5"/>
  <c r="P3061" i="5"/>
  <c r="P3812" i="5"/>
  <c r="P3047" i="5"/>
  <c r="P4228" i="5"/>
  <c r="P4222" i="5"/>
  <c r="P3104" i="5"/>
  <c r="P214" i="5"/>
  <c r="O214" i="5"/>
  <c r="P140" i="5"/>
  <c r="O140" i="5"/>
  <c r="O3693" i="5"/>
  <c r="O2146" i="5"/>
  <c r="P1199" i="5"/>
  <c r="O1199" i="5"/>
  <c r="O2937" i="5"/>
  <c r="P130" i="5"/>
  <c r="O130" i="5"/>
  <c r="L1776" i="5"/>
  <c r="L3377" i="5" s="1"/>
  <c r="O175" i="5"/>
  <c r="P175" i="5"/>
  <c r="O10" i="5"/>
  <c r="P10" i="5"/>
  <c r="L11" i="5"/>
  <c r="O78" i="5"/>
  <c r="L79" i="5"/>
  <c r="P78" i="5"/>
  <c r="L3211" i="5"/>
  <c r="L1611" i="5"/>
  <c r="L3279" i="5"/>
  <c r="L1679" i="5"/>
  <c r="L2740" i="5"/>
  <c r="L785" i="5"/>
  <c r="L3803" i="5"/>
  <c r="O3803" i="5" s="1"/>
  <c r="O3747" i="5"/>
  <c r="L4134" i="5"/>
  <c r="L3846" i="5"/>
  <c r="L4636" i="5"/>
  <c r="O4689" i="5"/>
  <c r="L3444" i="5"/>
  <c r="L573" i="5"/>
  <c r="O3035" i="5"/>
  <c r="L2712" i="5"/>
  <c r="L1978" i="5"/>
  <c r="L586" i="5"/>
  <c r="O2147" i="5" s="1"/>
  <c r="L2234" i="5"/>
  <c r="O3813" i="5" s="1"/>
  <c r="P893" i="5"/>
  <c r="O893" i="5"/>
  <c r="L3424" i="5"/>
  <c r="L4735" i="5"/>
  <c r="O4765" i="5" s="1"/>
  <c r="L1330" i="5"/>
  <c r="L4794" i="5"/>
  <c r="L3841" i="5"/>
  <c r="L4726" i="5"/>
  <c r="L1731" i="5"/>
  <c r="L3332" i="5" s="1"/>
  <c r="O2239" i="5" s="1"/>
  <c r="L1456" i="5"/>
  <c r="O2179" i="5"/>
  <c r="O3806" i="5"/>
  <c r="L2392" i="5"/>
  <c r="L805" i="5"/>
  <c r="L3529" i="5"/>
  <c r="R64" i="2"/>
  <c r="T64" i="2" s="1"/>
  <c r="U64" i="2" s="1"/>
  <c r="Q65" i="2"/>
  <c r="AB369" i="1"/>
  <c r="AC369" i="1" s="1"/>
  <c r="Z370" i="1"/>
  <c r="AB404" i="3"/>
  <c r="AC403" i="3"/>
  <c r="AE403" i="3" s="1"/>
  <c r="AF403" i="3" s="1"/>
  <c r="G298" i="2"/>
  <c r="I298" i="2" s="1"/>
  <c r="J298" i="2" s="1"/>
  <c r="F299" i="2"/>
  <c r="AC334" i="3"/>
  <c r="AE334" i="3" s="1"/>
  <c r="AF334" i="3" s="1"/>
  <c r="AB335" i="3"/>
  <c r="AN228" i="2"/>
  <c r="AQ228" i="2" s="1"/>
  <c r="AR228" i="2" s="1"/>
  <c r="AM229" i="2"/>
  <c r="AC158" i="3"/>
  <c r="AE158" i="3" s="1"/>
  <c r="AF158" i="3" s="1"/>
  <c r="AB159" i="3"/>
  <c r="Q16" i="3"/>
  <c r="R15" i="3"/>
  <c r="T15" i="3" s="1"/>
  <c r="U15" i="3" s="1"/>
  <c r="G403" i="3"/>
  <c r="I403" i="3" s="1"/>
  <c r="J403" i="3" s="1"/>
  <c r="F404" i="3"/>
  <c r="AN38" i="3"/>
  <c r="AQ38" i="3" s="1"/>
  <c r="AR38" i="3" s="1"/>
  <c r="AM39" i="3"/>
  <c r="AN88" i="2"/>
  <c r="AQ88" i="2" s="1"/>
  <c r="AR88" i="2" s="1"/>
  <c r="AM89" i="2"/>
  <c r="G263" i="2"/>
  <c r="I263" i="2" s="1"/>
  <c r="J263" i="2" s="1"/>
  <c r="F264" i="2"/>
  <c r="AN64" i="3"/>
  <c r="AQ64" i="3" s="1"/>
  <c r="AR64" i="3" s="1"/>
  <c r="AM65" i="3"/>
  <c r="R89" i="2"/>
  <c r="T89" i="2" s="1"/>
  <c r="U89" i="2" s="1"/>
  <c r="Q90" i="2"/>
  <c r="H369" i="1"/>
  <c r="I369" i="1" s="1"/>
  <c r="F370" i="1"/>
  <c r="AC203" i="3"/>
  <c r="AE203" i="3" s="1"/>
  <c r="AF203" i="3" s="1"/>
  <c r="AB204" i="3"/>
  <c r="AN14" i="3"/>
  <c r="AQ14" i="3" s="1"/>
  <c r="AR14" i="3" s="1"/>
  <c r="AM15" i="3"/>
  <c r="Q15" i="2"/>
  <c r="R14" i="2"/>
  <c r="T14" i="2" s="1"/>
  <c r="U14" i="2" s="1"/>
  <c r="AN123" i="2"/>
  <c r="AQ123" i="2" s="1"/>
  <c r="AR123" i="2" s="1"/>
  <c r="AM124" i="2"/>
  <c r="AN263" i="2"/>
  <c r="AQ263" i="2" s="1"/>
  <c r="AR263" i="2" s="1"/>
  <c r="AM264" i="2"/>
  <c r="AN263" i="3"/>
  <c r="AQ263" i="3" s="1"/>
  <c r="AR263" i="3" s="1"/>
  <c r="AM264" i="3"/>
  <c r="AB264" i="1"/>
  <c r="AC264" i="1" s="1"/>
  <c r="Z265" i="1"/>
  <c r="AB89" i="1"/>
  <c r="AC89" i="1" s="1"/>
  <c r="Z90" i="1"/>
  <c r="AM89" i="1"/>
  <c r="AN89" i="1" s="1"/>
  <c r="AJ90" i="1"/>
  <c r="R89" i="1"/>
  <c r="S89" i="1" s="1"/>
  <c r="P90" i="1"/>
  <c r="R159" i="2"/>
  <c r="T159" i="2" s="1"/>
  <c r="U159" i="2" s="1"/>
  <c r="Q160" i="2"/>
  <c r="AN38" i="2"/>
  <c r="AQ38" i="2" s="1"/>
  <c r="AR38" i="2" s="1"/>
  <c r="AM39" i="2"/>
  <c r="G15" i="3"/>
  <c r="I15" i="3" s="1"/>
  <c r="J15" i="3" s="1"/>
  <c r="F16" i="3"/>
  <c r="AB159" i="1"/>
  <c r="AC159" i="1" s="1"/>
  <c r="Z160" i="1"/>
  <c r="R229" i="2"/>
  <c r="T229" i="2" s="1"/>
  <c r="U229" i="2" s="1"/>
  <c r="Q230" i="2"/>
  <c r="R369" i="2"/>
  <c r="T369" i="2" s="1"/>
  <c r="U369" i="2" s="1"/>
  <c r="Q370" i="2"/>
  <c r="H246" i="1"/>
  <c r="I246" i="1" s="1"/>
  <c r="F247" i="1"/>
  <c r="AN64" i="2"/>
  <c r="AQ64" i="2" s="1"/>
  <c r="AR64" i="2" s="1"/>
  <c r="AM65" i="2"/>
  <c r="R298" i="3"/>
  <c r="T298" i="3" s="1"/>
  <c r="U298" i="3" s="1"/>
  <c r="Q299" i="3"/>
  <c r="H89" i="1"/>
  <c r="I89" i="1" s="1"/>
  <c r="F90" i="1"/>
  <c r="AN88" i="3"/>
  <c r="AQ88" i="3" s="1"/>
  <c r="AR88" i="3" s="1"/>
  <c r="AM89" i="3"/>
  <c r="AB335" i="2"/>
  <c r="AC334" i="2"/>
  <c r="AE334" i="2" s="1"/>
  <c r="AF334" i="2" s="1"/>
  <c r="AB230" i="2"/>
  <c r="AC229" i="2"/>
  <c r="AE229" i="2" s="1"/>
  <c r="AF229" i="2" s="1"/>
  <c r="AB265" i="2"/>
  <c r="AC264" i="2"/>
  <c r="AE264" i="2" s="1"/>
  <c r="AF264" i="2" s="1"/>
  <c r="Q90" i="3"/>
  <c r="R89" i="3"/>
  <c r="T89" i="3" s="1"/>
  <c r="U89" i="3" s="1"/>
  <c r="F349" i="3"/>
  <c r="G348" i="3"/>
  <c r="I348" i="3" s="1"/>
  <c r="J348" i="3" s="1"/>
  <c r="AB300" i="2"/>
  <c r="AC299" i="2"/>
  <c r="AE299" i="2" s="1"/>
  <c r="AF299" i="2" s="1"/>
  <c r="R369" i="3"/>
  <c r="T369" i="3" s="1"/>
  <c r="U369" i="3" s="1"/>
  <c r="Q370" i="3"/>
  <c r="G228" i="2"/>
  <c r="I228" i="2" s="1"/>
  <c r="J228" i="2" s="1"/>
  <c r="F229" i="2"/>
  <c r="AB14" i="1"/>
  <c r="AC14" i="1" s="1"/>
  <c r="Z15" i="1"/>
  <c r="AB124" i="1"/>
  <c r="AC124" i="1" s="1"/>
  <c r="Z125" i="1"/>
  <c r="AC39" i="2"/>
  <c r="AE39" i="2" s="1"/>
  <c r="AF39" i="2" s="1"/>
  <c r="AB40" i="2"/>
  <c r="R245" i="1"/>
  <c r="S245" i="1" s="1"/>
  <c r="P246" i="1"/>
  <c r="R264" i="3"/>
  <c r="T264" i="3" s="1"/>
  <c r="U264" i="3" s="1"/>
  <c r="Q265" i="3"/>
  <c r="AC39" i="3"/>
  <c r="AE39" i="3" s="1"/>
  <c r="AF39" i="3" s="1"/>
  <c r="AB40" i="3"/>
  <c r="AM334" i="1"/>
  <c r="AN334" i="1" s="1"/>
  <c r="AJ335" i="1"/>
  <c r="R334" i="2"/>
  <c r="T334" i="2" s="1"/>
  <c r="U334" i="2" s="1"/>
  <c r="Q335" i="2"/>
  <c r="AC63" i="2"/>
  <c r="AE63" i="2" s="1"/>
  <c r="AF63" i="2" s="1"/>
  <c r="AB64" i="2"/>
  <c r="H334" i="1"/>
  <c r="I334" i="1" s="1"/>
  <c r="F335" i="1"/>
  <c r="Q124" i="3"/>
  <c r="R123" i="3"/>
  <c r="T123" i="3" s="1"/>
  <c r="U123" i="3" s="1"/>
  <c r="F16" i="2"/>
  <c r="G15" i="2"/>
  <c r="I15" i="2" s="1"/>
  <c r="J15" i="2" s="1"/>
  <c r="F195" i="2"/>
  <c r="G194" i="2"/>
  <c r="I194" i="2" s="1"/>
  <c r="J194" i="2" s="1"/>
  <c r="AN403" i="2"/>
  <c r="AQ403" i="2" s="1"/>
  <c r="AR403" i="2" s="1"/>
  <c r="AM404" i="2"/>
  <c r="R263" i="2"/>
  <c r="T263" i="2" s="1"/>
  <c r="U263" i="2" s="1"/>
  <c r="Q264" i="2"/>
  <c r="AB334" i="1"/>
  <c r="AC334" i="1" s="1"/>
  <c r="Z335" i="1"/>
  <c r="F160" i="2"/>
  <c r="G159" i="2"/>
  <c r="I159" i="2" s="1"/>
  <c r="J159" i="2" s="1"/>
  <c r="AB403" i="1"/>
  <c r="AC403" i="1" s="1"/>
  <c r="Z404" i="1"/>
  <c r="G123" i="3"/>
  <c r="I123" i="3" s="1"/>
  <c r="J123" i="3" s="1"/>
  <c r="F124" i="3"/>
  <c r="AC88" i="2"/>
  <c r="AE88" i="2" s="1"/>
  <c r="AF88" i="2" s="1"/>
  <c r="AB89" i="2"/>
  <c r="AN369" i="2"/>
  <c r="AQ369" i="2" s="1"/>
  <c r="AR369" i="2" s="1"/>
  <c r="AM370" i="2"/>
  <c r="R39" i="2"/>
  <c r="T39" i="2" s="1"/>
  <c r="U39" i="2" s="1"/>
  <c r="Q40" i="2"/>
  <c r="R403" i="1"/>
  <c r="S403" i="1" s="1"/>
  <c r="P404" i="1"/>
  <c r="AN158" i="2"/>
  <c r="AQ158" i="2" s="1"/>
  <c r="AR158" i="2" s="1"/>
  <c r="AM159" i="2"/>
  <c r="H14" i="1"/>
  <c r="I14" i="1" s="1"/>
  <c r="F15" i="1"/>
  <c r="AM245" i="1"/>
  <c r="AN245" i="1" s="1"/>
  <c r="AJ246" i="1"/>
  <c r="AN193" i="3"/>
  <c r="AQ193" i="3" s="1"/>
  <c r="AR193" i="3" s="1"/>
  <c r="AM194" i="3"/>
  <c r="H299" i="1"/>
  <c r="I299" i="1" s="1"/>
  <c r="F300" i="1"/>
  <c r="G229" i="3"/>
  <c r="I229" i="3" s="1"/>
  <c r="J229" i="3" s="1"/>
  <c r="F230" i="3"/>
  <c r="R402" i="3"/>
  <c r="T402" i="3" s="1"/>
  <c r="U402" i="3" s="1"/>
  <c r="Q403" i="3"/>
  <c r="AN369" i="3"/>
  <c r="AQ369" i="3" s="1"/>
  <c r="AR369" i="3" s="1"/>
  <c r="AM370" i="3"/>
  <c r="AM169" i="3"/>
  <c r="AN168" i="3"/>
  <c r="AQ168" i="3" s="1"/>
  <c r="AR168" i="3" s="1"/>
  <c r="R334" i="3"/>
  <c r="T334" i="3" s="1"/>
  <c r="U334" i="3" s="1"/>
  <c r="Q335" i="3"/>
  <c r="G193" i="3"/>
  <c r="I193" i="3" s="1"/>
  <c r="J193" i="3" s="1"/>
  <c r="F194" i="3"/>
  <c r="R229" i="3"/>
  <c r="T229" i="3" s="1"/>
  <c r="U229" i="3" s="1"/>
  <c r="Q230" i="3"/>
  <c r="AN298" i="2"/>
  <c r="AQ298" i="2" s="1"/>
  <c r="AR298" i="2" s="1"/>
  <c r="AM299" i="2"/>
  <c r="R194" i="2"/>
  <c r="T194" i="2" s="1"/>
  <c r="U194" i="2" s="1"/>
  <c r="Q195" i="2"/>
  <c r="AM124" i="1"/>
  <c r="AN124" i="1" s="1"/>
  <c r="AJ125" i="1"/>
  <c r="AB299" i="1"/>
  <c r="AC299" i="1" s="1"/>
  <c r="Z300" i="1"/>
  <c r="AC403" i="2"/>
  <c r="AE403" i="2" s="1"/>
  <c r="AF403" i="2" s="1"/>
  <c r="AB404" i="2"/>
  <c r="R159" i="1"/>
  <c r="S159" i="1" s="1"/>
  <c r="P160" i="1"/>
  <c r="AM14" i="1"/>
  <c r="AN14" i="1" s="1"/>
  <c r="AJ15" i="1"/>
  <c r="Q65" i="3"/>
  <c r="R64" i="3"/>
  <c r="T64" i="3" s="1"/>
  <c r="U64" i="3" s="1"/>
  <c r="AC123" i="2"/>
  <c r="AE123" i="2" s="1"/>
  <c r="AF123" i="2" s="1"/>
  <c r="AB124" i="2"/>
  <c r="R124" i="2"/>
  <c r="T124" i="2" s="1"/>
  <c r="U124" i="2" s="1"/>
  <c r="Q125" i="2"/>
  <c r="AN333" i="2"/>
  <c r="AQ333" i="2" s="1"/>
  <c r="AR333" i="2" s="1"/>
  <c r="AM334" i="2"/>
  <c r="G89" i="3"/>
  <c r="I89" i="3" s="1"/>
  <c r="J89" i="3" s="1"/>
  <c r="F90" i="3"/>
  <c r="AN298" i="3"/>
  <c r="AQ298" i="3" s="1"/>
  <c r="AR298" i="3" s="1"/>
  <c r="AM299" i="3"/>
  <c r="AN15" i="2"/>
  <c r="AQ15" i="2" s="1"/>
  <c r="AR15" i="2" s="1"/>
  <c r="AM16" i="2"/>
  <c r="R124" i="1"/>
  <c r="S124" i="1" s="1"/>
  <c r="P125" i="1"/>
  <c r="AM299" i="1"/>
  <c r="AN299" i="1" s="1"/>
  <c r="AJ300" i="1"/>
  <c r="G390" i="3"/>
  <c r="I390" i="3" s="1"/>
  <c r="J390" i="3" s="1"/>
  <c r="F391" i="3"/>
  <c r="G391" i="3" s="1"/>
  <c r="I391" i="3" s="1"/>
  <c r="J391" i="3" s="1"/>
  <c r="G333" i="2"/>
  <c r="I333" i="2" s="1"/>
  <c r="J333" i="2" s="1"/>
  <c r="F334" i="2"/>
  <c r="G402" i="2"/>
  <c r="I402" i="2" s="1"/>
  <c r="J402" i="2" s="1"/>
  <c r="F403" i="2"/>
  <c r="AC68" i="3"/>
  <c r="AE68" i="3" s="1"/>
  <c r="AF68" i="3" s="1"/>
  <c r="AB69" i="3"/>
  <c r="R14" i="1"/>
  <c r="S14" i="1" s="1"/>
  <c r="P15" i="1"/>
  <c r="AB245" i="1"/>
  <c r="AC245" i="1" s="1"/>
  <c r="Z246" i="1"/>
  <c r="AC368" i="3"/>
  <c r="AE368" i="3" s="1"/>
  <c r="AF368" i="3" s="1"/>
  <c r="AB369" i="3"/>
  <c r="AM159" i="1"/>
  <c r="AN159" i="1" s="1"/>
  <c r="AJ160" i="1"/>
  <c r="AC229" i="3"/>
  <c r="AE229" i="3" s="1"/>
  <c r="AF229" i="3" s="1"/>
  <c r="AB230" i="3"/>
  <c r="F40" i="2"/>
  <c r="G39" i="2"/>
  <c r="I39" i="2" s="1"/>
  <c r="J39" i="2" s="1"/>
  <c r="AB370" i="2"/>
  <c r="AC369" i="2"/>
  <c r="AE369" i="2" s="1"/>
  <c r="AF369" i="2" s="1"/>
  <c r="F90" i="2"/>
  <c r="G89" i="2"/>
  <c r="I89" i="2" s="1"/>
  <c r="J89" i="2" s="1"/>
  <c r="AN333" i="3"/>
  <c r="AQ333" i="3" s="1"/>
  <c r="AR333" i="3" s="1"/>
  <c r="AM334" i="3"/>
  <c r="H403" i="1"/>
  <c r="I403" i="1" s="1"/>
  <c r="F404" i="1"/>
  <c r="AN124" i="3"/>
  <c r="AQ124" i="3" s="1"/>
  <c r="AR124" i="3" s="1"/>
  <c r="AM125" i="3"/>
  <c r="AB90" i="3"/>
  <c r="AC89" i="3"/>
  <c r="AE89" i="3" s="1"/>
  <c r="AF89" i="3" s="1"/>
  <c r="H264" i="1"/>
  <c r="I264" i="1" s="1"/>
  <c r="F265" i="1"/>
  <c r="R299" i="1"/>
  <c r="S299" i="1" s="1"/>
  <c r="P300" i="1"/>
  <c r="R159" i="3"/>
  <c r="T159" i="3" s="1"/>
  <c r="U159" i="3" s="1"/>
  <c r="Q160" i="3"/>
  <c r="AC194" i="2"/>
  <c r="AE194" i="2" s="1"/>
  <c r="AF194" i="2" s="1"/>
  <c r="AB195" i="2"/>
  <c r="AC299" i="3"/>
  <c r="AE299" i="3" s="1"/>
  <c r="AF299" i="3" s="1"/>
  <c r="AB300" i="3"/>
  <c r="R369" i="1"/>
  <c r="S369" i="1" s="1"/>
  <c r="P370" i="1"/>
  <c r="R334" i="1"/>
  <c r="S334" i="1" s="1"/>
  <c r="P335" i="1"/>
  <c r="AM403" i="1"/>
  <c r="AN403" i="1" s="1"/>
  <c r="AJ404" i="1"/>
  <c r="G63" i="3"/>
  <c r="I63" i="3" s="1"/>
  <c r="J63" i="3" s="1"/>
  <c r="F64" i="3"/>
  <c r="H124" i="1"/>
  <c r="I124" i="1" s="1"/>
  <c r="F125" i="1"/>
  <c r="AC273" i="3"/>
  <c r="AE273" i="3" s="1"/>
  <c r="AF273" i="3" s="1"/>
  <c r="AB274" i="3"/>
  <c r="R299" i="2"/>
  <c r="T299" i="2" s="1"/>
  <c r="U299" i="2" s="1"/>
  <c r="Q300" i="2"/>
  <c r="AN402" i="3"/>
  <c r="AQ402" i="3" s="1"/>
  <c r="AR402" i="3" s="1"/>
  <c r="AM403" i="3"/>
  <c r="AM369" i="1"/>
  <c r="AN369" i="1" s="1"/>
  <c r="AJ370" i="1"/>
  <c r="AC15" i="3"/>
  <c r="AE15" i="3" s="1"/>
  <c r="AF15" i="3" s="1"/>
  <c r="AB16" i="3"/>
  <c r="AC124" i="3"/>
  <c r="AE124" i="3" s="1"/>
  <c r="AF124" i="3" s="1"/>
  <c r="AB125" i="3"/>
  <c r="Q404" i="2"/>
  <c r="R403" i="2"/>
  <c r="T403" i="2" s="1"/>
  <c r="U403" i="2" s="1"/>
  <c r="H159" i="1"/>
  <c r="I159" i="1" s="1"/>
  <c r="F160" i="1"/>
  <c r="AN193" i="2"/>
  <c r="AQ193" i="2" s="1"/>
  <c r="AR193" i="2" s="1"/>
  <c r="AM194" i="2"/>
  <c r="F65" i="2"/>
  <c r="G64" i="2"/>
  <c r="I64" i="2" s="1"/>
  <c r="J64" i="2" s="1"/>
  <c r="AC14" i="2"/>
  <c r="AE14" i="2" s="1"/>
  <c r="AF14" i="2" s="1"/>
  <c r="AB15" i="2"/>
  <c r="Q40" i="3"/>
  <c r="R39" i="3"/>
  <c r="T39" i="3" s="1"/>
  <c r="U39" i="3" s="1"/>
  <c r="R264" i="1"/>
  <c r="S264" i="1" s="1"/>
  <c r="P265" i="1"/>
  <c r="G158" i="3"/>
  <c r="I158" i="3" s="1"/>
  <c r="J158" i="3" s="1"/>
  <c r="F159" i="3"/>
  <c r="AC158" i="2"/>
  <c r="AE158" i="2" s="1"/>
  <c r="AF158" i="2" s="1"/>
  <c r="AB159" i="2"/>
  <c r="G39" i="3"/>
  <c r="I39" i="3" s="1"/>
  <c r="J39" i="3" s="1"/>
  <c r="F40" i="3"/>
  <c r="R194" i="3"/>
  <c r="T194" i="3" s="1"/>
  <c r="U194" i="3" s="1"/>
  <c r="Q195" i="3"/>
  <c r="AM264" i="1"/>
  <c r="AN264" i="1" s="1"/>
  <c r="AJ265" i="1"/>
  <c r="G368" i="2"/>
  <c r="I368" i="2" s="1"/>
  <c r="J368" i="2" s="1"/>
  <c r="F369" i="2"/>
  <c r="F125" i="2"/>
  <c r="G124" i="2"/>
  <c r="I124" i="2" s="1"/>
  <c r="J124" i="2" s="1"/>
  <c r="P2179" i="5" l="1"/>
  <c r="P2147" i="5"/>
  <c r="P2146" i="5"/>
  <c r="P2937" i="5"/>
  <c r="P3693" i="5"/>
  <c r="P2239" i="5"/>
  <c r="P4689" i="5"/>
  <c r="P3747" i="5"/>
  <c r="P3806" i="5"/>
  <c r="P4765" i="5"/>
  <c r="P3813" i="5"/>
  <c r="P3035" i="5"/>
  <c r="P3803" i="5"/>
  <c r="L3280" i="5"/>
  <c r="L407" i="5"/>
  <c r="L2008" i="5" s="1"/>
  <c r="O141" i="5"/>
  <c r="P141" i="5"/>
  <c r="P1200" i="5"/>
  <c r="O1200" i="5"/>
  <c r="P215" i="5"/>
  <c r="O215" i="5"/>
  <c r="O4794" i="5"/>
  <c r="O4699" i="5"/>
  <c r="P1162" i="5"/>
  <c r="O1162" i="5"/>
  <c r="O305" i="5"/>
  <c r="P305" i="5"/>
  <c r="O334" i="5"/>
  <c r="P334" i="5"/>
  <c r="L3212" i="5"/>
  <c r="L1680" i="5"/>
  <c r="L3281" i="5" s="1"/>
  <c r="L1203" i="5" s="1"/>
  <c r="O79" i="5"/>
  <c r="P79" i="5"/>
  <c r="L1612" i="5"/>
  <c r="L3213" i="5" s="1"/>
  <c r="L12" i="5"/>
  <c r="O11" i="5"/>
  <c r="P11" i="5"/>
  <c r="L3057" i="5"/>
  <c r="O3057" i="5" s="1"/>
  <c r="L3609" i="5"/>
  <c r="L2931" i="5"/>
  <c r="O2931" i="5" s="1"/>
  <c r="L2882" i="5"/>
  <c r="L727" i="5"/>
  <c r="L2386" i="5"/>
  <c r="L2406" i="5"/>
  <c r="P218" i="5"/>
  <c r="O218" i="5"/>
  <c r="L1132" i="5"/>
  <c r="O4547" i="5" s="1"/>
  <c r="L1466" i="5"/>
  <c r="L4341" i="5"/>
  <c r="L452" i="5"/>
  <c r="L1565" i="5"/>
  <c r="O4766" i="5" s="1"/>
  <c r="L306" i="5"/>
  <c r="L3993" i="5"/>
  <c r="O3807" i="5"/>
  <c r="P987" i="5"/>
  <c r="O987" i="5"/>
  <c r="O2234" i="5"/>
  <c r="L3835" i="5"/>
  <c r="O3814" i="5" s="1"/>
  <c r="L587" i="5"/>
  <c r="O2276" i="5" s="1"/>
  <c r="L2187" i="5"/>
  <c r="O2187" i="5" s="1"/>
  <c r="L3449" i="5"/>
  <c r="L2174" i="5"/>
  <c r="O2174" i="5" s="1"/>
  <c r="O3748" i="5"/>
  <c r="G159" i="3"/>
  <c r="I159" i="3" s="1"/>
  <c r="J159" i="3" s="1"/>
  <c r="F160" i="3"/>
  <c r="G369" i="2"/>
  <c r="I369" i="2" s="1"/>
  <c r="J369" i="2" s="1"/>
  <c r="F370" i="2"/>
  <c r="R195" i="3"/>
  <c r="T195" i="3" s="1"/>
  <c r="U195" i="3" s="1"/>
  <c r="Q196" i="3"/>
  <c r="AC159" i="2"/>
  <c r="AE159" i="2" s="1"/>
  <c r="AF159" i="2" s="1"/>
  <c r="AB160" i="2"/>
  <c r="Q41" i="3"/>
  <c r="R40" i="3"/>
  <c r="T40" i="3" s="1"/>
  <c r="U40" i="3" s="1"/>
  <c r="F66" i="2"/>
  <c r="G65" i="2"/>
  <c r="I65" i="2" s="1"/>
  <c r="J65" i="2" s="1"/>
  <c r="AB126" i="3"/>
  <c r="AC125" i="3"/>
  <c r="AE125" i="3" s="1"/>
  <c r="AF125" i="3" s="1"/>
  <c r="AM370" i="1"/>
  <c r="AN370" i="1" s="1"/>
  <c r="AJ371" i="1"/>
  <c r="AC274" i="3"/>
  <c r="AE274" i="3" s="1"/>
  <c r="AF274" i="3" s="1"/>
  <c r="AB275" i="3"/>
  <c r="G64" i="3"/>
  <c r="I64" i="3" s="1"/>
  <c r="J64" i="3" s="1"/>
  <c r="F65" i="3"/>
  <c r="AC230" i="3"/>
  <c r="AE230" i="3" s="1"/>
  <c r="AF230" i="3" s="1"/>
  <c r="AB231" i="3"/>
  <c r="AC369" i="3"/>
  <c r="AE369" i="3" s="1"/>
  <c r="AF369" i="3" s="1"/>
  <c r="AB370" i="3"/>
  <c r="R15" i="1"/>
  <c r="S15" i="1" s="1"/>
  <c r="P16" i="1"/>
  <c r="AC69" i="3"/>
  <c r="AE69" i="3" s="1"/>
  <c r="AF69" i="3" s="1"/>
  <c r="AB70" i="3"/>
  <c r="G334" i="2"/>
  <c r="I334" i="2" s="1"/>
  <c r="J334" i="2" s="1"/>
  <c r="F335" i="2"/>
  <c r="AM300" i="1"/>
  <c r="AN300" i="1" s="1"/>
  <c r="AJ301" i="1"/>
  <c r="AN16" i="2"/>
  <c r="AQ16" i="2" s="1"/>
  <c r="AR16" i="2" s="1"/>
  <c r="AM17" i="2"/>
  <c r="AN334" i="2"/>
  <c r="AQ334" i="2" s="1"/>
  <c r="AR334" i="2" s="1"/>
  <c r="AM335" i="2"/>
  <c r="AC124" i="2"/>
  <c r="AE124" i="2" s="1"/>
  <c r="AF124" i="2" s="1"/>
  <c r="AB125" i="2"/>
  <c r="R195" i="2"/>
  <c r="T195" i="2" s="1"/>
  <c r="U195" i="2" s="1"/>
  <c r="Q196" i="2"/>
  <c r="AN299" i="2"/>
  <c r="AQ299" i="2" s="1"/>
  <c r="AR299" i="2" s="1"/>
  <c r="AM300" i="2"/>
  <c r="R335" i="3"/>
  <c r="T335" i="3" s="1"/>
  <c r="U335" i="3" s="1"/>
  <c r="Q336" i="3"/>
  <c r="R403" i="3"/>
  <c r="T403" i="3" s="1"/>
  <c r="U403" i="3" s="1"/>
  <c r="Q404" i="3"/>
  <c r="H300" i="1"/>
  <c r="I300" i="1" s="1"/>
  <c r="F301" i="1"/>
  <c r="AM246" i="1"/>
  <c r="AN246" i="1" s="1"/>
  <c r="AJ247" i="1"/>
  <c r="H15" i="1"/>
  <c r="I15" i="1" s="1"/>
  <c r="F16" i="1"/>
  <c r="R404" i="1"/>
  <c r="S404" i="1" s="1"/>
  <c r="P405" i="1"/>
  <c r="F196" i="2"/>
  <c r="G195" i="2"/>
  <c r="I195" i="2" s="1"/>
  <c r="J195" i="2" s="1"/>
  <c r="Q125" i="3"/>
  <c r="R124" i="3"/>
  <c r="T124" i="3" s="1"/>
  <c r="U124" i="3" s="1"/>
  <c r="AC64" i="2"/>
  <c r="AE64" i="2" s="1"/>
  <c r="AF64" i="2" s="1"/>
  <c r="AB65" i="2"/>
  <c r="AM335" i="1"/>
  <c r="AN335" i="1" s="1"/>
  <c r="AJ336" i="1"/>
  <c r="AC40" i="2"/>
  <c r="AE40" i="2" s="1"/>
  <c r="AF40" i="2" s="1"/>
  <c r="AB41" i="2"/>
  <c r="AB15" i="1"/>
  <c r="AC15" i="1" s="1"/>
  <c r="Z16" i="1"/>
  <c r="G229" i="2"/>
  <c r="I229" i="2" s="1"/>
  <c r="J229" i="2" s="1"/>
  <c r="F230" i="2"/>
  <c r="AB301" i="2"/>
  <c r="AC300" i="2"/>
  <c r="AE300" i="2" s="1"/>
  <c r="AF300" i="2" s="1"/>
  <c r="Q91" i="3"/>
  <c r="R90" i="3"/>
  <c r="T90" i="3" s="1"/>
  <c r="U90" i="3" s="1"/>
  <c r="AN264" i="3"/>
  <c r="AQ264" i="3" s="1"/>
  <c r="AR264" i="3" s="1"/>
  <c r="AM265" i="3"/>
  <c r="AN124" i="2"/>
  <c r="AQ124" i="2" s="1"/>
  <c r="AR124" i="2" s="1"/>
  <c r="AM125" i="2"/>
  <c r="AN15" i="3"/>
  <c r="AQ15" i="3" s="1"/>
  <c r="AR15" i="3" s="1"/>
  <c r="AM16" i="3"/>
  <c r="R90" i="2"/>
  <c r="T90" i="2" s="1"/>
  <c r="U90" i="2" s="1"/>
  <c r="Q91" i="2"/>
  <c r="G264" i="2"/>
  <c r="I264" i="2" s="1"/>
  <c r="J264" i="2" s="1"/>
  <c r="F265" i="2"/>
  <c r="AN39" i="3"/>
  <c r="AQ39" i="3" s="1"/>
  <c r="AR39" i="3" s="1"/>
  <c r="AM40" i="3"/>
  <c r="R265" i="1"/>
  <c r="S265" i="1" s="1"/>
  <c r="P266" i="1"/>
  <c r="AN194" i="2"/>
  <c r="AQ194" i="2" s="1"/>
  <c r="AR194" i="2" s="1"/>
  <c r="AM195" i="2"/>
  <c r="AM404" i="1"/>
  <c r="AN404" i="1" s="1"/>
  <c r="AJ405" i="1"/>
  <c r="R370" i="1"/>
  <c r="S370" i="1" s="1"/>
  <c r="P371" i="1"/>
  <c r="AC195" i="2"/>
  <c r="AE195" i="2" s="1"/>
  <c r="AF195" i="2" s="1"/>
  <c r="AB196" i="2"/>
  <c r="R300" i="1"/>
  <c r="S300" i="1" s="1"/>
  <c r="P301" i="1"/>
  <c r="H404" i="1"/>
  <c r="I404" i="1" s="1"/>
  <c r="F405" i="1"/>
  <c r="AB371" i="2"/>
  <c r="AC370" i="2"/>
  <c r="AE370" i="2" s="1"/>
  <c r="AF370" i="2" s="1"/>
  <c r="AN299" i="3"/>
  <c r="AQ299" i="3" s="1"/>
  <c r="AR299" i="3" s="1"/>
  <c r="AM300" i="3"/>
  <c r="R160" i="1"/>
  <c r="S160" i="1" s="1"/>
  <c r="P161" i="1"/>
  <c r="AB300" i="1"/>
  <c r="AC300" i="1" s="1"/>
  <c r="Z301" i="1"/>
  <c r="AC89" i="2"/>
  <c r="AE89" i="2" s="1"/>
  <c r="AF89" i="2" s="1"/>
  <c r="AB90" i="2"/>
  <c r="AB404" i="1"/>
  <c r="AC404" i="1" s="1"/>
  <c r="Z405" i="1"/>
  <c r="F161" i="2"/>
  <c r="G160" i="2"/>
  <c r="I160" i="2" s="1"/>
  <c r="J160" i="2" s="1"/>
  <c r="AB335" i="1"/>
  <c r="AC335" i="1" s="1"/>
  <c r="Z336" i="1"/>
  <c r="AN404" i="2"/>
  <c r="AQ404" i="2" s="1"/>
  <c r="AR404" i="2" s="1"/>
  <c r="AM405" i="2"/>
  <c r="R370" i="3"/>
  <c r="T370" i="3" s="1"/>
  <c r="U370" i="3" s="1"/>
  <c r="Q371" i="3"/>
  <c r="AB231" i="2"/>
  <c r="AC230" i="2"/>
  <c r="AE230" i="2" s="1"/>
  <c r="AF230" i="2" s="1"/>
  <c r="H90" i="1"/>
  <c r="I90" i="1" s="1"/>
  <c r="F91" i="1"/>
  <c r="R299" i="3"/>
  <c r="T299" i="3" s="1"/>
  <c r="U299" i="3" s="1"/>
  <c r="Q300" i="3"/>
  <c r="H247" i="1"/>
  <c r="I247" i="1" s="1"/>
  <c r="F248" i="1"/>
  <c r="R230" i="2"/>
  <c r="T230" i="2" s="1"/>
  <c r="U230" i="2" s="1"/>
  <c r="Q231" i="2"/>
  <c r="G16" i="3"/>
  <c r="I16" i="3" s="1"/>
  <c r="J16" i="3" s="1"/>
  <c r="F17" i="3"/>
  <c r="R160" i="2"/>
  <c r="T160" i="2" s="1"/>
  <c r="U160" i="2" s="1"/>
  <c r="Q161" i="2"/>
  <c r="AM90" i="1"/>
  <c r="AN90" i="1" s="1"/>
  <c r="AJ91" i="1"/>
  <c r="AB265" i="1"/>
  <c r="AC265" i="1" s="1"/>
  <c r="Z266" i="1"/>
  <c r="AC159" i="3"/>
  <c r="AE159" i="3" s="1"/>
  <c r="AF159" i="3" s="1"/>
  <c r="AB160" i="3"/>
  <c r="AC335" i="3"/>
  <c r="AE335" i="3" s="1"/>
  <c r="AF335" i="3" s="1"/>
  <c r="AB336" i="3"/>
  <c r="AB370" i="1"/>
  <c r="AC370" i="1" s="1"/>
  <c r="Z371" i="1"/>
  <c r="AC15" i="2"/>
  <c r="AE15" i="2" s="1"/>
  <c r="AF15" i="2" s="1"/>
  <c r="AB16" i="2"/>
  <c r="AM265" i="1"/>
  <c r="AN265" i="1" s="1"/>
  <c r="AJ266" i="1"/>
  <c r="G40" i="3"/>
  <c r="I40" i="3" s="1"/>
  <c r="J40" i="3" s="1"/>
  <c r="F41" i="3"/>
  <c r="Q405" i="2"/>
  <c r="R404" i="2"/>
  <c r="T404" i="2" s="1"/>
  <c r="U404" i="2" s="1"/>
  <c r="AC16" i="3"/>
  <c r="AE16" i="3" s="1"/>
  <c r="AF16" i="3" s="1"/>
  <c r="AB17" i="3"/>
  <c r="AN403" i="3"/>
  <c r="AQ403" i="3" s="1"/>
  <c r="AR403" i="3" s="1"/>
  <c r="AM404" i="3"/>
  <c r="R300" i="2"/>
  <c r="T300" i="2" s="1"/>
  <c r="U300" i="2" s="1"/>
  <c r="Q301" i="2"/>
  <c r="H125" i="1"/>
  <c r="I125" i="1" s="1"/>
  <c r="F126" i="1"/>
  <c r="AB91" i="3"/>
  <c r="AC90" i="3"/>
  <c r="AE90" i="3" s="1"/>
  <c r="AF90" i="3" s="1"/>
  <c r="F91" i="2"/>
  <c r="G90" i="2"/>
  <c r="I90" i="2" s="1"/>
  <c r="J90" i="2" s="1"/>
  <c r="AM160" i="1"/>
  <c r="AN160" i="1" s="1"/>
  <c r="AJ161" i="1"/>
  <c r="AB246" i="1"/>
  <c r="AC246" i="1" s="1"/>
  <c r="Z247" i="1"/>
  <c r="G403" i="2"/>
  <c r="I403" i="2" s="1"/>
  <c r="J403" i="2" s="1"/>
  <c r="F404" i="2"/>
  <c r="R125" i="1"/>
  <c r="S125" i="1" s="1"/>
  <c r="P126" i="1"/>
  <c r="G90" i="3"/>
  <c r="I90" i="3" s="1"/>
  <c r="J90" i="3" s="1"/>
  <c r="F91" i="3"/>
  <c r="R125" i="2"/>
  <c r="T125" i="2" s="1"/>
  <c r="U125" i="2" s="1"/>
  <c r="Q126" i="2"/>
  <c r="R230" i="3"/>
  <c r="T230" i="3" s="1"/>
  <c r="U230" i="3" s="1"/>
  <c r="Q231" i="3"/>
  <c r="G194" i="3"/>
  <c r="I194" i="3" s="1"/>
  <c r="J194" i="3" s="1"/>
  <c r="F195" i="3"/>
  <c r="AN370" i="3"/>
  <c r="AQ370" i="3" s="1"/>
  <c r="AR370" i="3" s="1"/>
  <c r="AM371" i="3"/>
  <c r="G230" i="3"/>
  <c r="I230" i="3" s="1"/>
  <c r="J230" i="3" s="1"/>
  <c r="F231" i="3"/>
  <c r="AN194" i="3"/>
  <c r="AQ194" i="3" s="1"/>
  <c r="AR194" i="3" s="1"/>
  <c r="AM195" i="3"/>
  <c r="AN159" i="2"/>
  <c r="AQ159" i="2" s="1"/>
  <c r="AR159" i="2" s="1"/>
  <c r="AM160" i="2"/>
  <c r="R40" i="2"/>
  <c r="T40" i="2" s="1"/>
  <c r="U40" i="2" s="1"/>
  <c r="Q41" i="2"/>
  <c r="F17" i="2"/>
  <c r="G16" i="2"/>
  <c r="I16" i="2" s="1"/>
  <c r="J16" i="2" s="1"/>
  <c r="H335" i="1"/>
  <c r="I335" i="1" s="1"/>
  <c r="F336" i="1"/>
  <c r="R335" i="2"/>
  <c r="T335" i="2" s="1"/>
  <c r="U335" i="2" s="1"/>
  <c r="Q336" i="2"/>
  <c r="AC40" i="3"/>
  <c r="AE40" i="3" s="1"/>
  <c r="AF40" i="3" s="1"/>
  <c r="AB41" i="3"/>
  <c r="R265" i="3"/>
  <c r="T265" i="3" s="1"/>
  <c r="U265" i="3" s="1"/>
  <c r="Q266" i="3"/>
  <c r="R246" i="1"/>
  <c r="S246" i="1" s="1"/>
  <c r="P247" i="1"/>
  <c r="AB125" i="1"/>
  <c r="AC125" i="1" s="1"/>
  <c r="Z126" i="1"/>
  <c r="F350" i="3"/>
  <c r="G349" i="3"/>
  <c r="I349" i="3" s="1"/>
  <c r="J349" i="3" s="1"/>
  <c r="AB266" i="2"/>
  <c r="AC265" i="2"/>
  <c r="AE265" i="2" s="1"/>
  <c r="AF265" i="2" s="1"/>
  <c r="AB336" i="2"/>
  <c r="AC335" i="2"/>
  <c r="AE335" i="2" s="1"/>
  <c r="AF335" i="2" s="1"/>
  <c r="AN264" i="2"/>
  <c r="AQ264" i="2" s="1"/>
  <c r="AR264" i="2" s="1"/>
  <c r="AM265" i="2"/>
  <c r="AC204" i="3"/>
  <c r="AE204" i="3" s="1"/>
  <c r="AF204" i="3" s="1"/>
  <c r="AB205" i="3"/>
  <c r="H370" i="1"/>
  <c r="I370" i="1" s="1"/>
  <c r="F371" i="1"/>
  <c r="AN65" i="3"/>
  <c r="AQ65" i="3" s="1"/>
  <c r="AR65" i="3" s="1"/>
  <c r="AM66" i="3"/>
  <c r="AN89" i="2"/>
  <c r="AQ89" i="2" s="1"/>
  <c r="AR89" i="2" s="1"/>
  <c r="AM90" i="2"/>
  <c r="G404" i="3"/>
  <c r="I404" i="3" s="1"/>
  <c r="J404" i="3" s="1"/>
  <c r="F405" i="3"/>
  <c r="Q17" i="3"/>
  <c r="R16" i="3"/>
  <c r="T16" i="3" s="1"/>
  <c r="U16" i="3" s="1"/>
  <c r="AB405" i="3"/>
  <c r="AC404" i="3"/>
  <c r="AE404" i="3" s="1"/>
  <c r="AF404" i="3" s="1"/>
  <c r="F126" i="2"/>
  <c r="G125" i="2"/>
  <c r="I125" i="2" s="1"/>
  <c r="J125" i="2" s="1"/>
  <c r="H160" i="1"/>
  <c r="I160" i="1" s="1"/>
  <c r="F161" i="1"/>
  <c r="R335" i="1"/>
  <c r="S335" i="1" s="1"/>
  <c r="P336" i="1"/>
  <c r="AC300" i="3"/>
  <c r="AE300" i="3" s="1"/>
  <c r="AF300" i="3" s="1"/>
  <c r="AB301" i="3"/>
  <c r="R160" i="3"/>
  <c r="T160" i="3" s="1"/>
  <c r="U160" i="3" s="1"/>
  <c r="Q161" i="3"/>
  <c r="H265" i="1"/>
  <c r="I265" i="1" s="1"/>
  <c r="F266" i="1"/>
  <c r="AM126" i="3"/>
  <c r="AN125" i="3"/>
  <c r="AQ125" i="3" s="1"/>
  <c r="AR125" i="3" s="1"/>
  <c r="AN334" i="3"/>
  <c r="AQ334" i="3" s="1"/>
  <c r="AR334" i="3" s="1"/>
  <c r="AM335" i="3"/>
  <c r="F41" i="2"/>
  <c r="G40" i="2"/>
  <c r="I40" i="2" s="1"/>
  <c r="J40" i="2" s="1"/>
  <c r="Q66" i="3"/>
  <c r="R65" i="3"/>
  <c r="T65" i="3" s="1"/>
  <c r="U65" i="3" s="1"/>
  <c r="AM15" i="1"/>
  <c r="AN15" i="1" s="1"/>
  <c r="AJ16" i="1"/>
  <c r="AC404" i="2"/>
  <c r="AE404" i="2" s="1"/>
  <c r="AF404" i="2" s="1"/>
  <c r="AB405" i="2"/>
  <c r="AM125" i="1"/>
  <c r="AN125" i="1" s="1"/>
  <c r="AJ126" i="1"/>
  <c r="AM170" i="3"/>
  <c r="AN169" i="3"/>
  <c r="AQ169" i="3" s="1"/>
  <c r="AR169" i="3" s="1"/>
  <c r="AN370" i="2"/>
  <c r="AQ370" i="2" s="1"/>
  <c r="AR370" i="2" s="1"/>
  <c r="AM371" i="2"/>
  <c r="G124" i="3"/>
  <c r="I124" i="3" s="1"/>
  <c r="J124" i="3" s="1"/>
  <c r="F125" i="3"/>
  <c r="R264" i="2"/>
  <c r="T264" i="2" s="1"/>
  <c r="U264" i="2" s="1"/>
  <c r="Q265" i="2"/>
  <c r="AN89" i="3"/>
  <c r="AQ89" i="3" s="1"/>
  <c r="AR89" i="3" s="1"/>
  <c r="AM90" i="3"/>
  <c r="AN65" i="2"/>
  <c r="AQ65" i="2" s="1"/>
  <c r="AR65" i="2" s="1"/>
  <c r="AM66" i="2"/>
  <c r="R370" i="2"/>
  <c r="T370" i="2" s="1"/>
  <c r="U370" i="2" s="1"/>
  <c r="Q371" i="2"/>
  <c r="AB160" i="1"/>
  <c r="AC160" i="1" s="1"/>
  <c r="Z161" i="1"/>
  <c r="AN39" i="2"/>
  <c r="AQ39" i="2" s="1"/>
  <c r="AR39" i="2" s="1"/>
  <c r="AM40" i="2"/>
  <c r="R90" i="1"/>
  <c r="S90" i="1" s="1"/>
  <c r="P91" i="1"/>
  <c r="AB90" i="1"/>
  <c r="AC90" i="1" s="1"/>
  <c r="Z91" i="1"/>
  <c r="R15" i="2"/>
  <c r="T15" i="2" s="1"/>
  <c r="U15" i="2" s="1"/>
  <c r="Q16" i="2"/>
  <c r="AN229" i="2"/>
  <c r="AQ229" i="2" s="1"/>
  <c r="AR229" i="2" s="1"/>
  <c r="AM230" i="2"/>
  <c r="G299" i="2"/>
  <c r="I299" i="2" s="1"/>
  <c r="J299" i="2" s="1"/>
  <c r="F300" i="2"/>
  <c r="R65" i="2"/>
  <c r="T65" i="2" s="1"/>
  <c r="U65" i="2" s="1"/>
  <c r="Q66" i="2"/>
  <c r="P3748" i="5" l="1"/>
  <c r="P4547" i="5"/>
  <c r="P2174" i="5"/>
  <c r="P3814" i="5"/>
  <c r="P3807" i="5"/>
  <c r="P3057" i="5"/>
  <c r="P4794" i="5"/>
  <c r="P2276" i="5"/>
  <c r="P4766" i="5"/>
  <c r="P4699" i="5"/>
  <c r="P2234" i="5"/>
  <c r="P2187" i="5"/>
  <c r="P2931" i="5"/>
  <c r="O142" i="5"/>
  <c r="P142" i="5"/>
  <c r="L474" i="5"/>
  <c r="L1467" i="5"/>
  <c r="O4700" i="5"/>
  <c r="O2008" i="5"/>
  <c r="O159" i="5"/>
  <c r="P159" i="5"/>
  <c r="P1201" i="5"/>
  <c r="O1201" i="5"/>
  <c r="O216" i="5"/>
  <c r="P216" i="5"/>
  <c r="P160" i="5"/>
  <c r="O160" i="5"/>
  <c r="O306" i="5"/>
  <c r="P306" i="5"/>
  <c r="L2053" i="5"/>
  <c r="O2053" i="5" s="1"/>
  <c r="L453" i="5"/>
  <c r="P12" i="5"/>
  <c r="O12" i="5"/>
  <c r="L1613" i="5"/>
  <c r="L602" i="5"/>
  <c r="O3808" i="5"/>
  <c r="L2733" i="5"/>
  <c r="L2188" i="5"/>
  <c r="O2188" i="5" s="1"/>
  <c r="L3788" i="5"/>
  <c r="O3788" i="5" s="1"/>
  <c r="L1907" i="5"/>
  <c r="L3654" i="5"/>
  <c r="O3654" i="5" s="1"/>
  <c r="L2804" i="5"/>
  <c r="P219" i="5"/>
  <c r="O219" i="5"/>
  <c r="L4007" i="5"/>
  <c r="L2328" i="5"/>
  <c r="O3780" i="5" s="1"/>
  <c r="L4313" i="5"/>
  <c r="L3579" i="5"/>
  <c r="L3067" i="5"/>
  <c r="L4532" i="5"/>
  <c r="O4532" i="5" s="1"/>
  <c r="L4658" i="5"/>
  <c r="O4658" i="5" s="1"/>
  <c r="L1566" i="5"/>
  <c r="L3166" i="5"/>
  <c r="L3987" i="5"/>
  <c r="L391" i="5" s="1"/>
  <c r="O3065" i="5" s="1"/>
  <c r="G300" i="2"/>
  <c r="I300" i="2" s="1"/>
  <c r="J300" i="2" s="1"/>
  <c r="F301" i="2"/>
  <c r="R16" i="2"/>
  <c r="T16" i="2" s="1"/>
  <c r="U16" i="2" s="1"/>
  <c r="Q17" i="2"/>
  <c r="R91" i="1"/>
  <c r="S91" i="1" s="1"/>
  <c r="P92" i="1"/>
  <c r="AB161" i="1"/>
  <c r="AC161" i="1" s="1"/>
  <c r="Z162" i="1"/>
  <c r="AN66" i="2"/>
  <c r="AQ66" i="2" s="1"/>
  <c r="AR66" i="2" s="1"/>
  <c r="AM67" i="2"/>
  <c r="G125" i="3"/>
  <c r="I125" i="3" s="1"/>
  <c r="J125" i="3" s="1"/>
  <c r="F126" i="3"/>
  <c r="AC405" i="2"/>
  <c r="AE405" i="2" s="1"/>
  <c r="AF405" i="2" s="1"/>
  <c r="AB406" i="2"/>
  <c r="F127" i="2"/>
  <c r="G126" i="2"/>
  <c r="I126" i="2" s="1"/>
  <c r="J126" i="2" s="1"/>
  <c r="Q18" i="3"/>
  <c r="R17" i="3"/>
  <c r="T17" i="3" s="1"/>
  <c r="U17" i="3" s="1"/>
  <c r="AB267" i="2"/>
  <c r="AC266" i="2"/>
  <c r="AE266" i="2" s="1"/>
  <c r="AF266" i="2" s="1"/>
  <c r="F18" i="2"/>
  <c r="G17" i="2"/>
  <c r="I17" i="2" s="1"/>
  <c r="J17" i="2" s="1"/>
  <c r="R41" i="2"/>
  <c r="T41" i="2" s="1"/>
  <c r="U41" i="2" s="1"/>
  <c r="Q42" i="2"/>
  <c r="G231" i="3"/>
  <c r="I231" i="3" s="1"/>
  <c r="J231" i="3" s="1"/>
  <c r="F232" i="3"/>
  <c r="G195" i="3"/>
  <c r="I195" i="3" s="1"/>
  <c r="J195" i="3" s="1"/>
  <c r="F196" i="3"/>
  <c r="F92" i="2"/>
  <c r="G91" i="2"/>
  <c r="I91" i="2" s="1"/>
  <c r="J91" i="2" s="1"/>
  <c r="Q406" i="2"/>
  <c r="R405" i="2"/>
  <c r="T405" i="2" s="1"/>
  <c r="U405" i="2" s="1"/>
  <c r="G41" i="3"/>
  <c r="I41" i="3" s="1"/>
  <c r="J41" i="3" s="1"/>
  <c r="F42" i="3"/>
  <c r="AC16" i="2"/>
  <c r="AE16" i="2" s="1"/>
  <c r="AF16" i="2" s="1"/>
  <c r="AB17" i="2"/>
  <c r="AC336" i="3"/>
  <c r="AE336" i="3" s="1"/>
  <c r="AF336" i="3" s="1"/>
  <c r="AB337" i="3"/>
  <c r="AB232" i="2"/>
  <c r="AC231" i="2"/>
  <c r="AE231" i="2" s="1"/>
  <c r="AF231" i="2" s="1"/>
  <c r="F162" i="2"/>
  <c r="G161" i="2"/>
  <c r="I161" i="2" s="1"/>
  <c r="J161" i="2" s="1"/>
  <c r="AN195" i="2"/>
  <c r="AQ195" i="2" s="1"/>
  <c r="AR195" i="2" s="1"/>
  <c r="AM196" i="2"/>
  <c r="AB16" i="1"/>
  <c r="AC16" i="1" s="1"/>
  <c r="Z17" i="1"/>
  <c r="AC65" i="2"/>
  <c r="AE65" i="2" s="1"/>
  <c r="AF65" i="2" s="1"/>
  <c r="AB66" i="2"/>
  <c r="AN17" i="2"/>
  <c r="AQ17" i="2" s="1"/>
  <c r="AR17" i="2" s="1"/>
  <c r="AM18" i="2"/>
  <c r="G335" i="2"/>
  <c r="I335" i="2" s="1"/>
  <c r="J335" i="2" s="1"/>
  <c r="F336" i="2"/>
  <c r="R16" i="1"/>
  <c r="S16" i="1" s="1"/>
  <c r="P17" i="1"/>
  <c r="AC231" i="3"/>
  <c r="AE231" i="3" s="1"/>
  <c r="AF231" i="3" s="1"/>
  <c r="AB232" i="3"/>
  <c r="AC275" i="3"/>
  <c r="AE275" i="3" s="1"/>
  <c r="AF275" i="3" s="1"/>
  <c r="AB276" i="3"/>
  <c r="AM371" i="1"/>
  <c r="AN371" i="1" s="1"/>
  <c r="AJ372" i="1"/>
  <c r="Q42" i="3"/>
  <c r="R41" i="3"/>
  <c r="T41" i="3" s="1"/>
  <c r="U41" i="3" s="1"/>
  <c r="R196" i="3"/>
  <c r="T196" i="3" s="1"/>
  <c r="U196" i="3" s="1"/>
  <c r="Q197" i="3"/>
  <c r="Q67" i="3"/>
  <c r="R66" i="3"/>
  <c r="T66" i="3" s="1"/>
  <c r="U66" i="3" s="1"/>
  <c r="R161" i="3"/>
  <c r="T161" i="3" s="1"/>
  <c r="U161" i="3" s="1"/>
  <c r="Q162" i="3"/>
  <c r="R336" i="1"/>
  <c r="S336" i="1" s="1"/>
  <c r="P337" i="1"/>
  <c r="H161" i="1"/>
  <c r="I161" i="1" s="1"/>
  <c r="F162" i="1"/>
  <c r="G405" i="3"/>
  <c r="I405" i="3" s="1"/>
  <c r="J405" i="3" s="1"/>
  <c r="F406" i="3"/>
  <c r="AN66" i="3"/>
  <c r="AQ66" i="3" s="1"/>
  <c r="AR66" i="3" s="1"/>
  <c r="AM67" i="3"/>
  <c r="AC205" i="3"/>
  <c r="AE205" i="3" s="1"/>
  <c r="AF205" i="3" s="1"/>
  <c r="AB206" i="3"/>
  <c r="R247" i="1"/>
  <c r="S247" i="1" s="1"/>
  <c r="P248" i="1"/>
  <c r="AC41" i="3"/>
  <c r="AE41" i="3" s="1"/>
  <c r="AF41" i="3" s="1"/>
  <c r="AB42" i="3"/>
  <c r="H336" i="1"/>
  <c r="I336" i="1" s="1"/>
  <c r="F337" i="1"/>
  <c r="R126" i="2"/>
  <c r="T126" i="2" s="1"/>
  <c r="U126" i="2" s="1"/>
  <c r="Q127" i="2"/>
  <c r="R126" i="1"/>
  <c r="S126" i="1" s="1"/>
  <c r="P127" i="1"/>
  <c r="AM161" i="1"/>
  <c r="AN161" i="1" s="1"/>
  <c r="AJ162" i="1"/>
  <c r="R301" i="2"/>
  <c r="T301" i="2" s="1"/>
  <c r="U301" i="2" s="1"/>
  <c r="Q302" i="2"/>
  <c r="AC17" i="3"/>
  <c r="AE17" i="3" s="1"/>
  <c r="AF17" i="3" s="1"/>
  <c r="AB18" i="3"/>
  <c r="AC160" i="3"/>
  <c r="AE160" i="3" s="1"/>
  <c r="AF160" i="3" s="1"/>
  <c r="AB161" i="3"/>
  <c r="AM91" i="1"/>
  <c r="AN91" i="1" s="1"/>
  <c r="AJ92" i="1"/>
  <c r="G17" i="3"/>
  <c r="I17" i="3" s="1"/>
  <c r="J17" i="3" s="1"/>
  <c r="F18" i="3"/>
  <c r="H248" i="1"/>
  <c r="I248" i="1" s="1"/>
  <c r="F249" i="1"/>
  <c r="H91" i="1"/>
  <c r="I91" i="1" s="1"/>
  <c r="F92" i="1"/>
  <c r="R371" i="3"/>
  <c r="T371" i="3" s="1"/>
  <c r="U371" i="3" s="1"/>
  <c r="Q372" i="3"/>
  <c r="AB336" i="1"/>
  <c r="AC336" i="1" s="1"/>
  <c r="Z337" i="1"/>
  <c r="AB405" i="1"/>
  <c r="AC405" i="1" s="1"/>
  <c r="Z406" i="1"/>
  <c r="R161" i="1"/>
  <c r="S161" i="1" s="1"/>
  <c r="P162" i="1"/>
  <c r="R301" i="1"/>
  <c r="S301" i="1" s="1"/>
  <c r="P302" i="1"/>
  <c r="R371" i="1"/>
  <c r="S371" i="1" s="1"/>
  <c r="P372" i="1"/>
  <c r="G265" i="2"/>
  <c r="I265" i="2" s="1"/>
  <c r="J265" i="2" s="1"/>
  <c r="F266" i="2"/>
  <c r="AN16" i="3"/>
  <c r="AQ16" i="3" s="1"/>
  <c r="AR16" i="3" s="1"/>
  <c r="AM17" i="3"/>
  <c r="AN265" i="3"/>
  <c r="AQ265" i="3" s="1"/>
  <c r="AR265" i="3" s="1"/>
  <c r="AM266" i="3"/>
  <c r="AB302" i="2"/>
  <c r="AC301" i="2"/>
  <c r="AE301" i="2" s="1"/>
  <c r="AF301" i="2" s="1"/>
  <c r="F197" i="2"/>
  <c r="G196" i="2"/>
  <c r="I196" i="2" s="1"/>
  <c r="J196" i="2" s="1"/>
  <c r="R405" i="1"/>
  <c r="S405" i="1" s="1"/>
  <c r="P406" i="1"/>
  <c r="H301" i="1"/>
  <c r="I301" i="1" s="1"/>
  <c r="F302" i="1"/>
  <c r="R336" i="3"/>
  <c r="T336" i="3" s="1"/>
  <c r="U336" i="3" s="1"/>
  <c r="Q337" i="3"/>
  <c r="R196" i="2"/>
  <c r="T196" i="2" s="1"/>
  <c r="U196" i="2" s="1"/>
  <c r="Q197" i="2"/>
  <c r="AN335" i="2"/>
  <c r="AQ335" i="2" s="1"/>
  <c r="AR335" i="2" s="1"/>
  <c r="AM336" i="2"/>
  <c r="R66" i="2"/>
  <c r="T66" i="2" s="1"/>
  <c r="U66" i="2" s="1"/>
  <c r="Q67" i="2"/>
  <c r="AN230" i="2"/>
  <c r="AQ230" i="2" s="1"/>
  <c r="AR230" i="2" s="1"/>
  <c r="AM231" i="2"/>
  <c r="AB91" i="1"/>
  <c r="AC91" i="1" s="1"/>
  <c r="Z92" i="1"/>
  <c r="AN40" i="2"/>
  <c r="AQ40" i="2" s="1"/>
  <c r="AR40" i="2" s="1"/>
  <c r="AM41" i="2"/>
  <c r="R371" i="2"/>
  <c r="T371" i="2" s="1"/>
  <c r="U371" i="2" s="1"/>
  <c r="Q372" i="2"/>
  <c r="AN90" i="3"/>
  <c r="AQ90" i="3" s="1"/>
  <c r="AR90" i="3" s="1"/>
  <c r="AM91" i="3"/>
  <c r="R265" i="2"/>
  <c r="T265" i="2" s="1"/>
  <c r="U265" i="2" s="1"/>
  <c r="Q266" i="2"/>
  <c r="AN371" i="2"/>
  <c r="AQ371" i="2" s="1"/>
  <c r="AR371" i="2" s="1"/>
  <c r="AM372" i="2"/>
  <c r="AM126" i="1"/>
  <c r="AN126" i="1" s="1"/>
  <c r="AJ127" i="1"/>
  <c r="AJ17" i="1"/>
  <c r="AM16" i="1"/>
  <c r="AN16" i="1" s="1"/>
  <c r="F42" i="2"/>
  <c r="G41" i="2"/>
  <c r="I41" i="2" s="1"/>
  <c r="J41" i="2" s="1"/>
  <c r="AM127" i="3"/>
  <c r="AN126" i="3"/>
  <c r="AQ126" i="3" s="1"/>
  <c r="AR126" i="3" s="1"/>
  <c r="AB406" i="3"/>
  <c r="AC405" i="3"/>
  <c r="AE405" i="3" s="1"/>
  <c r="AF405" i="3" s="1"/>
  <c r="AB337" i="2"/>
  <c r="AC336" i="2"/>
  <c r="AE336" i="2" s="1"/>
  <c r="AF336" i="2" s="1"/>
  <c r="F351" i="3"/>
  <c r="G350" i="3"/>
  <c r="I350" i="3" s="1"/>
  <c r="J350" i="3" s="1"/>
  <c r="AN160" i="2"/>
  <c r="AQ160" i="2" s="1"/>
  <c r="AR160" i="2" s="1"/>
  <c r="AM161" i="2"/>
  <c r="AM196" i="3"/>
  <c r="AN195" i="3"/>
  <c r="AQ195" i="3" s="1"/>
  <c r="AR195" i="3" s="1"/>
  <c r="AN371" i="3"/>
  <c r="AQ371" i="3" s="1"/>
  <c r="AR371" i="3" s="1"/>
  <c r="AM372" i="3"/>
  <c r="R231" i="3"/>
  <c r="T231" i="3" s="1"/>
  <c r="U231" i="3" s="1"/>
  <c r="Q232" i="3"/>
  <c r="AB92" i="3"/>
  <c r="AC91" i="3"/>
  <c r="AE91" i="3" s="1"/>
  <c r="AF91" i="3" s="1"/>
  <c r="AM266" i="1"/>
  <c r="AN266" i="1" s="1"/>
  <c r="AJ267" i="1"/>
  <c r="AB371" i="1"/>
  <c r="AC371" i="1" s="1"/>
  <c r="Z372" i="1"/>
  <c r="AB372" i="2"/>
  <c r="AC371" i="2"/>
  <c r="AE371" i="2" s="1"/>
  <c r="AF371" i="2" s="1"/>
  <c r="R266" i="1"/>
  <c r="S266" i="1" s="1"/>
  <c r="P267" i="1"/>
  <c r="G230" i="2"/>
  <c r="I230" i="2" s="1"/>
  <c r="J230" i="2" s="1"/>
  <c r="F231" i="2"/>
  <c r="AC41" i="2"/>
  <c r="AE41" i="2" s="1"/>
  <c r="AF41" i="2" s="1"/>
  <c r="AB42" i="2"/>
  <c r="AM336" i="1"/>
  <c r="AN336" i="1" s="1"/>
  <c r="AJ337" i="1"/>
  <c r="AM301" i="1"/>
  <c r="AN301" i="1" s="1"/>
  <c r="AJ302" i="1"/>
  <c r="AC70" i="3"/>
  <c r="AE70" i="3" s="1"/>
  <c r="AF70" i="3" s="1"/>
  <c r="AB71" i="3"/>
  <c r="AC370" i="3"/>
  <c r="AE370" i="3" s="1"/>
  <c r="AF370" i="3" s="1"/>
  <c r="AB371" i="3"/>
  <c r="G65" i="3"/>
  <c r="I65" i="3" s="1"/>
  <c r="J65" i="3" s="1"/>
  <c r="F66" i="3"/>
  <c r="F67" i="2"/>
  <c r="G66" i="2"/>
  <c r="I66" i="2" s="1"/>
  <c r="J66" i="2" s="1"/>
  <c r="AC160" i="2"/>
  <c r="AE160" i="2" s="1"/>
  <c r="AF160" i="2" s="1"/>
  <c r="AB161" i="2"/>
  <c r="G370" i="2"/>
  <c r="I370" i="2" s="1"/>
  <c r="J370" i="2" s="1"/>
  <c r="F371" i="2"/>
  <c r="G160" i="3"/>
  <c r="I160" i="3" s="1"/>
  <c r="J160" i="3" s="1"/>
  <c r="F161" i="3"/>
  <c r="AM171" i="3"/>
  <c r="AN170" i="3"/>
  <c r="AQ170" i="3" s="1"/>
  <c r="AR170" i="3" s="1"/>
  <c r="AN335" i="3"/>
  <c r="AQ335" i="3" s="1"/>
  <c r="AR335" i="3" s="1"/>
  <c r="AM336" i="3"/>
  <c r="H266" i="1"/>
  <c r="I266" i="1" s="1"/>
  <c r="F267" i="1"/>
  <c r="AC301" i="3"/>
  <c r="AE301" i="3" s="1"/>
  <c r="AF301" i="3" s="1"/>
  <c r="AB302" i="3"/>
  <c r="AN90" i="2"/>
  <c r="AQ90" i="2" s="1"/>
  <c r="AR90" i="2" s="1"/>
  <c r="AM91" i="2"/>
  <c r="H371" i="1"/>
  <c r="I371" i="1" s="1"/>
  <c r="F372" i="1"/>
  <c r="AN265" i="2"/>
  <c r="AQ265" i="2" s="1"/>
  <c r="AR265" i="2" s="1"/>
  <c r="AM266" i="2"/>
  <c r="AB126" i="1"/>
  <c r="AC126" i="1" s="1"/>
  <c r="Z127" i="1"/>
  <c r="R266" i="3"/>
  <c r="T266" i="3" s="1"/>
  <c r="U266" i="3" s="1"/>
  <c r="Q267" i="3"/>
  <c r="R336" i="2"/>
  <c r="T336" i="2" s="1"/>
  <c r="U336" i="2" s="1"/>
  <c r="Q337" i="2"/>
  <c r="G91" i="3"/>
  <c r="I91" i="3" s="1"/>
  <c r="J91" i="3" s="1"/>
  <c r="F92" i="3"/>
  <c r="G404" i="2"/>
  <c r="I404" i="2" s="1"/>
  <c r="J404" i="2" s="1"/>
  <c r="F405" i="2"/>
  <c r="AB247" i="1"/>
  <c r="AC247" i="1" s="1"/>
  <c r="Z248" i="1"/>
  <c r="H126" i="1"/>
  <c r="I126" i="1" s="1"/>
  <c r="F127" i="1"/>
  <c r="AN404" i="3"/>
  <c r="AQ404" i="3" s="1"/>
  <c r="AR404" i="3" s="1"/>
  <c r="AM405" i="3"/>
  <c r="AB266" i="1"/>
  <c r="AC266" i="1" s="1"/>
  <c r="Z267" i="1"/>
  <c r="R161" i="2"/>
  <c r="T161" i="2" s="1"/>
  <c r="U161" i="2" s="1"/>
  <c r="Q162" i="2"/>
  <c r="R231" i="2"/>
  <c r="T231" i="2" s="1"/>
  <c r="U231" i="2" s="1"/>
  <c r="Q232" i="2"/>
  <c r="R300" i="3"/>
  <c r="T300" i="3" s="1"/>
  <c r="U300" i="3" s="1"/>
  <c r="Q301" i="3"/>
  <c r="AN405" i="2"/>
  <c r="AQ405" i="2" s="1"/>
  <c r="AR405" i="2" s="1"/>
  <c r="AM406" i="2"/>
  <c r="AC90" i="2"/>
  <c r="AE90" i="2" s="1"/>
  <c r="AF90" i="2" s="1"/>
  <c r="AB91" i="2"/>
  <c r="AB301" i="1"/>
  <c r="AC301" i="1" s="1"/>
  <c r="Z302" i="1"/>
  <c r="AN300" i="3"/>
  <c r="AQ300" i="3" s="1"/>
  <c r="AR300" i="3" s="1"/>
  <c r="AM301" i="3"/>
  <c r="H405" i="1"/>
  <c r="I405" i="1" s="1"/>
  <c r="F406" i="1"/>
  <c r="AC196" i="2"/>
  <c r="AE196" i="2" s="1"/>
  <c r="AF196" i="2" s="1"/>
  <c r="AB197" i="2"/>
  <c r="AM405" i="1"/>
  <c r="AN405" i="1" s="1"/>
  <c r="AJ406" i="1"/>
  <c r="AN40" i="3"/>
  <c r="AQ40" i="3" s="1"/>
  <c r="AR40" i="3" s="1"/>
  <c r="AM41" i="3"/>
  <c r="R91" i="2"/>
  <c r="T91" i="2" s="1"/>
  <c r="U91" i="2" s="1"/>
  <c r="Q92" i="2"/>
  <c r="AN125" i="2"/>
  <c r="AQ125" i="2" s="1"/>
  <c r="AR125" i="2" s="1"/>
  <c r="AM126" i="2"/>
  <c r="R91" i="3"/>
  <c r="T91" i="3" s="1"/>
  <c r="U91" i="3" s="1"/>
  <c r="Q92" i="3"/>
  <c r="Q126" i="3"/>
  <c r="R125" i="3"/>
  <c r="T125" i="3" s="1"/>
  <c r="U125" i="3" s="1"/>
  <c r="H16" i="1"/>
  <c r="I16" i="1" s="1"/>
  <c r="F17" i="1"/>
  <c r="AM247" i="1"/>
  <c r="AN247" i="1" s="1"/>
  <c r="AJ248" i="1"/>
  <c r="R404" i="3"/>
  <c r="T404" i="3" s="1"/>
  <c r="U404" i="3" s="1"/>
  <c r="Q405" i="3"/>
  <c r="AN300" i="2"/>
  <c r="AQ300" i="2" s="1"/>
  <c r="AR300" i="2" s="1"/>
  <c r="AM301" i="2"/>
  <c r="AC125" i="2"/>
  <c r="AE125" i="2" s="1"/>
  <c r="AF125" i="2" s="1"/>
  <c r="AB126" i="2"/>
  <c r="AC126" i="3"/>
  <c r="AE126" i="3" s="1"/>
  <c r="AF126" i="3" s="1"/>
  <c r="AB127" i="3"/>
  <c r="P3065" i="5" l="1"/>
  <c r="P4532" i="5"/>
  <c r="P3780" i="5"/>
  <c r="P3788" i="5"/>
  <c r="P2008" i="5"/>
  <c r="P3654" i="5"/>
  <c r="P2188" i="5"/>
  <c r="P2053" i="5"/>
  <c r="P4700" i="5"/>
  <c r="L2054" i="5"/>
  <c r="O2054" i="5" s="1"/>
  <c r="P4658" i="5"/>
  <c r="P3808" i="5"/>
  <c r="L2075" i="5"/>
  <c r="P474" i="5"/>
  <c r="O474" i="5"/>
  <c r="L475" i="5"/>
  <c r="L3214" i="5"/>
  <c r="L34" i="5" s="1"/>
  <c r="P34" i="5" s="1"/>
  <c r="P1051" i="5"/>
  <c r="O1051" i="5"/>
  <c r="O217" i="5"/>
  <c r="P217" i="5"/>
  <c r="L3676" i="5"/>
  <c r="O3676" i="5" s="1"/>
  <c r="L3068" i="5"/>
  <c r="L3194" i="5" s="1"/>
  <c r="O4721" i="5" s="1"/>
  <c r="L1593" i="5"/>
  <c r="O34" i="5"/>
  <c r="L35" i="5"/>
  <c r="O4778" i="5"/>
  <c r="L3167" i="5"/>
  <c r="O2131" i="5"/>
  <c r="L1158" i="5"/>
  <c r="L4483" i="5"/>
  <c r="P220" i="5"/>
  <c r="O220" i="5"/>
  <c r="L4405" i="5"/>
  <c r="L3508" i="5"/>
  <c r="L1992" i="5"/>
  <c r="L4767" i="5"/>
  <c r="O4767" i="5" s="1"/>
  <c r="L4668" i="5"/>
  <c r="L1635" i="5"/>
  <c r="L3789" i="5"/>
  <c r="O3789" i="5" s="1"/>
  <c r="L618" i="5"/>
  <c r="L2219" i="5" s="1"/>
  <c r="L1095" i="5"/>
  <c r="O4259" i="5" s="1"/>
  <c r="L3929" i="5"/>
  <c r="L3655" i="5"/>
  <c r="L4334" i="5"/>
  <c r="L2203" i="5"/>
  <c r="AC126" i="2"/>
  <c r="AE126" i="2" s="1"/>
  <c r="AF126" i="2" s="1"/>
  <c r="AB127" i="2"/>
  <c r="R405" i="3"/>
  <c r="T405" i="3" s="1"/>
  <c r="U405" i="3" s="1"/>
  <c r="Q406" i="3"/>
  <c r="F18" i="1"/>
  <c r="H17" i="1"/>
  <c r="I17" i="1" s="1"/>
  <c r="R92" i="3"/>
  <c r="T92" i="3" s="1"/>
  <c r="U92" i="3" s="1"/>
  <c r="Q93" i="3"/>
  <c r="R92" i="2"/>
  <c r="T92" i="2" s="1"/>
  <c r="U92" i="2" s="1"/>
  <c r="Q93" i="2"/>
  <c r="R267" i="3"/>
  <c r="T267" i="3" s="1"/>
  <c r="U267" i="3" s="1"/>
  <c r="Q268" i="3"/>
  <c r="AN266" i="2"/>
  <c r="AQ266" i="2" s="1"/>
  <c r="AR266" i="2" s="1"/>
  <c r="AM267" i="2"/>
  <c r="AN91" i="2"/>
  <c r="AQ91" i="2" s="1"/>
  <c r="AR91" i="2" s="1"/>
  <c r="AM92" i="2"/>
  <c r="AC302" i="3"/>
  <c r="AE302" i="3" s="1"/>
  <c r="AF302" i="3" s="1"/>
  <c r="AB303" i="3"/>
  <c r="AN336" i="3"/>
  <c r="AQ336" i="3" s="1"/>
  <c r="AR336" i="3" s="1"/>
  <c r="AM337" i="3"/>
  <c r="G161" i="3"/>
  <c r="I161" i="3" s="1"/>
  <c r="J161" i="3" s="1"/>
  <c r="F162" i="3"/>
  <c r="AC161" i="2"/>
  <c r="AE161" i="2" s="1"/>
  <c r="AF161" i="2" s="1"/>
  <c r="AB162" i="2"/>
  <c r="F68" i="2"/>
  <c r="G67" i="2"/>
  <c r="I67" i="2" s="1"/>
  <c r="J67" i="2" s="1"/>
  <c r="R267" i="1"/>
  <c r="S267" i="1" s="1"/>
  <c r="P268" i="1"/>
  <c r="AB372" i="1"/>
  <c r="AC372" i="1" s="1"/>
  <c r="Z373" i="1"/>
  <c r="AN372" i="3"/>
  <c r="AQ372" i="3" s="1"/>
  <c r="AR372" i="3" s="1"/>
  <c r="AM373" i="3"/>
  <c r="AN161" i="2"/>
  <c r="AQ161" i="2" s="1"/>
  <c r="AR161" i="2" s="1"/>
  <c r="AM162" i="2"/>
  <c r="AB407" i="3"/>
  <c r="AC406" i="3"/>
  <c r="AE406" i="3" s="1"/>
  <c r="AF406" i="3" s="1"/>
  <c r="F43" i="2"/>
  <c r="G42" i="2"/>
  <c r="I42" i="2" s="1"/>
  <c r="J42" i="2" s="1"/>
  <c r="AM127" i="1"/>
  <c r="AN127" i="1" s="1"/>
  <c r="AJ128" i="1"/>
  <c r="R266" i="2"/>
  <c r="T266" i="2" s="1"/>
  <c r="U266" i="2" s="1"/>
  <c r="Q267" i="2"/>
  <c r="R372" i="2"/>
  <c r="T372" i="2" s="1"/>
  <c r="U372" i="2" s="1"/>
  <c r="Q373" i="2"/>
  <c r="AB92" i="1"/>
  <c r="AC92" i="1" s="1"/>
  <c r="Z93" i="1"/>
  <c r="R67" i="2"/>
  <c r="T67" i="2" s="1"/>
  <c r="U67" i="2" s="1"/>
  <c r="Q68" i="2"/>
  <c r="AB303" i="2"/>
  <c r="AC302" i="2"/>
  <c r="AE302" i="2" s="1"/>
  <c r="AF302" i="2" s="1"/>
  <c r="F163" i="2"/>
  <c r="G162" i="2"/>
  <c r="I162" i="2" s="1"/>
  <c r="J162" i="2" s="1"/>
  <c r="AB233" i="2"/>
  <c r="AC232" i="2"/>
  <c r="AE232" i="2" s="1"/>
  <c r="AF232" i="2" s="1"/>
  <c r="G42" i="3"/>
  <c r="I42" i="3" s="1"/>
  <c r="J42" i="3" s="1"/>
  <c r="F43" i="3"/>
  <c r="G232" i="3"/>
  <c r="I232" i="3" s="1"/>
  <c r="J232" i="3" s="1"/>
  <c r="F233" i="3"/>
  <c r="AC406" i="2"/>
  <c r="AE406" i="2" s="1"/>
  <c r="AF406" i="2" s="1"/>
  <c r="AB407" i="2"/>
  <c r="G126" i="3"/>
  <c r="I126" i="3" s="1"/>
  <c r="J126" i="3" s="1"/>
  <c r="F127" i="3"/>
  <c r="AB162" i="1"/>
  <c r="AC162" i="1" s="1"/>
  <c r="Z163" i="1"/>
  <c r="R17" i="2"/>
  <c r="T17" i="2" s="1"/>
  <c r="U17" i="2" s="1"/>
  <c r="Q18" i="2"/>
  <c r="AM406" i="1"/>
  <c r="AN406" i="1" s="1"/>
  <c r="AJ407" i="1"/>
  <c r="H406" i="1"/>
  <c r="I406" i="1" s="1"/>
  <c r="F407" i="1"/>
  <c r="AB302" i="1"/>
  <c r="AC302" i="1" s="1"/>
  <c r="Z303" i="1"/>
  <c r="AN406" i="2"/>
  <c r="AQ406" i="2" s="1"/>
  <c r="AR406" i="2" s="1"/>
  <c r="AM407" i="2"/>
  <c r="R301" i="3"/>
  <c r="T301" i="3" s="1"/>
  <c r="U301" i="3" s="1"/>
  <c r="Q302" i="3"/>
  <c r="R162" i="2"/>
  <c r="T162" i="2" s="1"/>
  <c r="U162" i="2" s="1"/>
  <c r="Q163" i="2"/>
  <c r="AN405" i="3"/>
  <c r="AQ405" i="3" s="1"/>
  <c r="AR405" i="3" s="1"/>
  <c r="AM406" i="3"/>
  <c r="AB248" i="1"/>
  <c r="AC248" i="1" s="1"/>
  <c r="Z249" i="1"/>
  <c r="G92" i="3"/>
  <c r="I92" i="3" s="1"/>
  <c r="J92" i="3" s="1"/>
  <c r="F93" i="3"/>
  <c r="G66" i="3"/>
  <c r="I66" i="3" s="1"/>
  <c r="J66" i="3" s="1"/>
  <c r="F67" i="3"/>
  <c r="AC71" i="3"/>
  <c r="AE71" i="3" s="1"/>
  <c r="AF71" i="3" s="1"/>
  <c r="AB72" i="3"/>
  <c r="AM337" i="1"/>
  <c r="AN337" i="1" s="1"/>
  <c r="AJ338" i="1"/>
  <c r="G231" i="2"/>
  <c r="I231" i="2" s="1"/>
  <c r="J231" i="2" s="1"/>
  <c r="F232" i="2"/>
  <c r="AB93" i="3"/>
  <c r="AC92" i="3"/>
  <c r="AE92" i="3" s="1"/>
  <c r="AF92" i="3" s="1"/>
  <c r="R197" i="2"/>
  <c r="T197" i="2" s="1"/>
  <c r="U197" i="2" s="1"/>
  <c r="Q198" i="2"/>
  <c r="H302" i="1"/>
  <c r="I302" i="1" s="1"/>
  <c r="F303" i="1"/>
  <c r="AN266" i="3"/>
  <c r="AQ266" i="3" s="1"/>
  <c r="AR266" i="3" s="1"/>
  <c r="AM267" i="3"/>
  <c r="G266" i="2"/>
  <c r="I266" i="2" s="1"/>
  <c r="J266" i="2" s="1"/>
  <c r="F267" i="2"/>
  <c r="R372" i="1"/>
  <c r="S372" i="1" s="1"/>
  <c r="P373" i="1"/>
  <c r="R162" i="1"/>
  <c r="S162" i="1" s="1"/>
  <c r="P163" i="1"/>
  <c r="AB337" i="1"/>
  <c r="AC337" i="1" s="1"/>
  <c r="Z338" i="1"/>
  <c r="H92" i="1"/>
  <c r="I92" i="1" s="1"/>
  <c r="F93" i="1"/>
  <c r="G18" i="3"/>
  <c r="I18" i="3" s="1"/>
  <c r="J18" i="3" s="1"/>
  <c r="F19" i="3"/>
  <c r="AC161" i="3"/>
  <c r="AE161" i="3" s="1"/>
  <c r="AF161" i="3" s="1"/>
  <c r="AB162" i="3"/>
  <c r="R302" i="2"/>
  <c r="T302" i="2" s="1"/>
  <c r="U302" i="2" s="1"/>
  <c r="Q303" i="2"/>
  <c r="R127" i="1"/>
  <c r="S127" i="1" s="1"/>
  <c r="P128" i="1"/>
  <c r="H337" i="1"/>
  <c r="I337" i="1" s="1"/>
  <c r="F338" i="1"/>
  <c r="R248" i="1"/>
  <c r="S248" i="1" s="1"/>
  <c r="P249" i="1"/>
  <c r="AN67" i="3"/>
  <c r="AQ67" i="3" s="1"/>
  <c r="AR67" i="3" s="1"/>
  <c r="AM68" i="3"/>
  <c r="H162" i="1"/>
  <c r="I162" i="1" s="1"/>
  <c r="F163" i="1"/>
  <c r="R162" i="3"/>
  <c r="T162" i="3" s="1"/>
  <c r="U162" i="3" s="1"/>
  <c r="Q163" i="3"/>
  <c r="R197" i="3"/>
  <c r="T197" i="3" s="1"/>
  <c r="U197" i="3" s="1"/>
  <c r="Q198" i="3"/>
  <c r="AC276" i="3"/>
  <c r="AE276" i="3" s="1"/>
  <c r="AF276" i="3" s="1"/>
  <c r="AB277" i="3"/>
  <c r="R17" i="1"/>
  <c r="S17" i="1" s="1"/>
  <c r="P18" i="1"/>
  <c r="AN18" i="2"/>
  <c r="AQ18" i="2" s="1"/>
  <c r="AR18" i="2" s="1"/>
  <c r="AM19" i="2"/>
  <c r="AB17" i="1"/>
  <c r="AC17" i="1" s="1"/>
  <c r="Z18" i="1"/>
  <c r="AN196" i="2"/>
  <c r="AQ196" i="2" s="1"/>
  <c r="AR196" i="2" s="1"/>
  <c r="AM197" i="2"/>
  <c r="AC337" i="3"/>
  <c r="AE337" i="3" s="1"/>
  <c r="AF337" i="3" s="1"/>
  <c r="AB338" i="3"/>
  <c r="F93" i="2"/>
  <c r="G92" i="2"/>
  <c r="I92" i="2" s="1"/>
  <c r="J92" i="2" s="1"/>
  <c r="F19" i="2"/>
  <c r="G18" i="2"/>
  <c r="I18" i="2" s="1"/>
  <c r="J18" i="2" s="1"/>
  <c r="Q19" i="3"/>
  <c r="R18" i="3"/>
  <c r="T18" i="3" s="1"/>
  <c r="U18" i="3" s="1"/>
  <c r="AC127" i="3"/>
  <c r="AE127" i="3" s="1"/>
  <c r="AF127" i="3" s="1"/>
  <c r="AB128" i="3"/>
  <c r="AN301" i="2"/>
  <c r="AQ301" i="2" s="1"/>
  <c r="AR301" i="2" s="1"/>
  <c r="AM302" i="2"/>
  <c r="AM248" i="1"/>
  <c r="AN248" i="1" s="1"/>
  <c r="AJ249" i="1"/>
  <c r="AN126" i="2"/>
  <c r="AQ126" i="2" s="1"/>
  <c r="AR126" i="2" s="1"/>
  <c r="AM127" i="2"/>
  <c r="AN41" i="3"/>
  <c r="AQ41" i="3" s="1"/>
  <c r="AR41" i="3" s="1"/>
  <c r="AM42" i="3"/>
  <c r="R337" i="2"/>
  <c r="T337" i="2" s="1"/>
  <c r="U337" i="2" s="1"/>
  <c r="Q338" i="2"/>
  <c r="AB127" i="1"/>
  <c r="AC127" i="1" s="1"/>
  <c r="Z128" i="1"/>
  <c r="H372" i="1"/>
  <c r="I372" i="1" s="1"/>
  <c r="F373" i="1"/>
  <c r="H267" i="1"/>
  <c r="I267" i="1" s="1"/>
  <c r="F268" i="1"/>
  <c r="G371" i="2"/>
  <c r="I371" i="2" s="1"/>
  <c r="J371" i="2" s="1"/>
  <c r="F372" i="2"/>
  <c r="AM267" i="1"/>
  <c r="AN267" i="1" s="1"/>
  <c r="AJ268" i="1"/>
  <c r="R232" i="3"/>
  <c r="T232" i="3" s="1"/>
  <c r="U232" i="3" s="1"/>
  <c r="Q233" i="3"/>
  <c r="AB338" i="2"/>
  <c r="AC337" i="2"/>
  <c r="AE337" i="2" s="1"/>
  <c r="AF337" i="2" s="1"/>
  <c r="AM128" i="3"/>
  <c r="AN127" i="3"/>
  <c r="AQ127" i="3" s="1"/>
  <c r="AR127" i="3" s="1"/>
  <c r="AN372" i="2"/>
  <c r="AQ372" i="2" s="1"/>
  <c r="AR372" i="2" s="1"/>
  <c r="AM373" i="2"/>
  <c r="AN91" i="3"/>
  <c r="AQ91" i="3" s="1"/>
  <c r="AR91" i="3" s="1"/>
  <c r="AM92" i="3"/>
  <c r="AN41" i="2"/>
  <c r="AQ41" i="2" s="1"/>
  <c r="AR41" i="2" s="1"/>
  <c r="AM42" i="2"/>
  <c r="AN231" i="2"/>
  <c r="AQ231" i="2" s="1"/>
  <c r="AR231" i="2" s="1"/>
  <c r="AM232" i="2"/>
  <c r="F198" i="2"/>
  <c r="G197" i="2"/>
  <c r="I197" i="2" s="1"/>
  <c r="J197" i="2" s="1"/>
  <c r="Q68" i="3"/>
  <c r="R67" i="3"/>
  <c r="T67" i="3" s="1"/>
  <c r="U67" i="3" s="1"/>
  <c r="Q43" i="3"/>
  <c r="R42" i="3"/>
  <c r="T42" i="3" s="1"/>
  <c r="U42" i="3" s="1"/>
  <c r="AC17" i="2"/>
  <c r="AE17" i="2" s="1"/>
  <c r="AF17" i="2" s="1"/>
  <c r="AB18" i="2"/>
  <c r="G196" i="3"/>
  <c r="I196" i="3" s="1"/>
  <c r="J196" i="3" s="1"/>
  <c r="F197" i="3"/>
  <c r="R42" i="2"/>
  <c r="T42" i="2" s="1"/>
  <c r="U42" i="2" s="1"/>
  <c r="Q43" i="2"/>
  <c r="AN67" i="2"/>
  <c r="AQ67" i="2" s="1"/>
  <c r="AR67" i="2" s="1"/>
  <c r="AM68" i="2"/>
  <c r="R92" i="1"/>
  <c r="S92" i="1" s="1"/>
  <c r="P93" i="1"/>
  <c r="G301" i="2"/>
  <c r="I301" i="2" s="1"/>
  <c r="J301" i="2" s="1"/>
  <c r="F302" i="2"/>
  <c r="Q127" i="3"/>
  <c r="R126" i="3"/>
  <c r="T126" i="3" s="1"/>
  <c r="U126" i="3" s="1"/>
  <c r="AC197" i="2"/>
  <c r="AE197" i="2" s="1"/>
  <c r="AF197" i="2" s="1"/>
  <c r="AB198" i="2"/>
  <c r="AN301" i="3"/>
  <c r="AQ301" i="3" s="1"/>
  <c r="AR301" i="3" s="1"/>
  <c r="AM302" i="3"/>
  <c r="AC91" i="2"/>
  <c r="AE91" i="2" s="1"/>
  <c r="AF91" i="2" s="1"/>
  <c r="AB92" i="2"/>
  <c r="R232" i="2"/>
  <c r="T232" i="2" s="1"/>
  <c r="U232" i="2" s="1"/>
  <c r="Q233" i="2"/>
  <c r="AB267" i="1"/>
  <c r="AC267" i="1" s="1"/>
  <c r="Z268" i="1"/>
  <c r="H127" i="1"/>
  <c r="I127" i="1" s="1"/>
  <c r="F128" i="1"/>
  <c r="G405" i="2"/>
  <c r="I405" i="2" s="1"/>
  <c r="J405" i="2" s="1"/>
  <c r="F406" i="2"/>
  <c r="AM172" i="3"/>
  <c r="AN171" i="3"/>
  <c r="AQ171" i="3" s="1"/>
  <c r="AR171" i="3" s="1"/>
  <c r="AC371" i="3"/>
  <c r="AE371" i="3" s="1"/>
  <c r="AF371" i="3" s="1"/>
  <c r="AB372" i="3"/>
  <c r="AM302" i="1"/>
  <c r="AN302" i="1" s="1"/>
  <c r="AJ303" i="1"/>
  <c r="AC42" i="2"/>
  <c r="AE42" i="2" s="1"/>
  <c r="AF42" i="2" s="1"/>
  <c r="AB43" i="2"/>
  <c r="AB373" i="2"/>
  <c r="AC372" i="2"/>
  <c r="AE372" i="2" s="1"/>
  <c r="AF372" i="2" s="1"/>
  <c r="AM197" i="3"/>
  <c r="AN196" i="3"/>
  <c r="AQ196" i="3" s="1"/>
  <c r="AR196" i="3" s="1"/>
  <c r="F352" i="3"/>
  <c r="G351" i="3"/>
  <c r="I351" i="3" s="1"/>
  <c r="J351" i="3" s="1"/>
  <c r="AJ18" i="1"/>
  <c r="AM17" i="1"/>
  <c r="AN17" i="1" s="1"/>
  <c r="AN336" i="2"/>
  <c r="AQ336" i="2" s="1"/>
  <c r="AR336" i="2" s="1"/>
  <c r="AM337" i="2"/>
  <c r="R337" i="3"/>
  <c r="T337" i="3" s="1"/>
  <c r="U337" i="3" s="1"/>
  <c r="Q338" i="3"/>
  <c r="R406" i="1"/>
  <c r="S406" i="1" s="1"/>
  <c r="P407" i="1"/>
  <c r="AN17" i="3"/>
  <c r="AQ17" i="3" s="1"/>
  <c r="AR17" i="3" s="1"/>
  <c r="AM18" i="3"/>
  <c r="R302" i="1"/>
  <c r="S302" i="1" s="1"/>
  <c r="P303" i="1"/>
  <c r="AB406" i="1"/>
  <c r="AC406" i="1" s="1"/>
  <c r="Z407" i="1"/>
  <c r="R372" i="3"/>
  <c r="T372" i="3" s="1"/>
  <c r="U372" i="3" s="1"/>
  <c r="Q373" i="3"/>
  <c r="H249" i="1"/>
  <c r="I249" i="1" s="1"/>
  <c r="F250" i="1"/>
  <c r="AM92" i="1"/>
  <c r="AN92" i="1" s="1"/>
  <c r="AJ93" i="1"/>
  <c r="AC18" i="3"/>
  <c r="AE18" i="3" s="1"/>
  <c r="AF18" i="3" s="1"/>
  <c r="AB19" i="3"/>
  <c r="AM162" i="1"/>
  <c r="AN162" i="1" s="1"/>
  <c r="AJ163" i="1"/>
  <c r="R127" i="2"/>
  <c r="T127" i="2" s="1"/>
  <c r="U127" i="2" s="1"/>
  <c r="Q128" i="2"/>
  <c r="AC42" i="3"/>
  <c r="AE42" i="3" s="1"/>
  <c r="AF42" i="3" s="1"/>
  <c r="AB43" i="3"/>
  <c r="AC206" i="3"/>
  <c r="AE206" i="3" s="1"/>
  <c r="AF206" i="3" s="1"/>
  <c r="AB207" i="3"/>
  <c r="G406" i="3"/>
  <c r="I406" i="3" s="1"/>
  <c r="J406" i="3" s="1"/>
  <c r="F407" i="3"/>
  <c r="R337" i="1"/>
  <c r="S337" i="1" s="1"/>
  <c r="P338" i="1"/>
  <c r="AM372" i="1"/>
  <c r="AN372" i="1" s="1"/>
  <c r="AJ373" i="1"/>
  <c r="AC232" i="3"/>
  <c r="AE232" i="3" s="1"/>
  <c r="AF232" i="3" s="1"/>
  <c r="AB233" i="3"/>
  <c r="G336" i="2"/>
  <c r="I336" i="2" s="1"/>
  <c r="J336" i="2" s="1"/>
  <c r="F337" i="2"/>
  <c r="AC66" i="2"/>
  <c r="AE66" i="2" s="1"/>
  <c r="AF66" i="2" s="1"/>
  <c r="AB67" i="2"/>
  <c r="Q407" i="2"/>
  <c r="R406" i="2"/>
  <c r="T406" i="2" s="1"/>
  <c r="U406" i="2" s="1"/>
  <c r="AB268" i="2"/>
  <c r="AC267" i="2"/>
  <c r="AE267" i="2" s="1"/>
  <c r="AF267" i="2" s="1"/>
  <c r="F128" i="2"/>
  <c r="G127" i="2"/>
  <c r="I127" i="2" s="1"/>
  <c r="J127" i="2" s="1"/>
  <c r="P3789" i="5" l="1"/>
  <c r="P4778" i="5"/>
  <c r="P2054" i="5"/>
  <c r="P4259" i="5"/>
  <c r="P4721" i="5"/>
  <c r="P4767" i="5"/>
  <c r="P2131" i="5"/>
  <c r="P3676" i="5"/>
  <c r="O475" i="5"/>
  <c r="P475" i="5"/>
  <c r="O2075" i="5"/>
  <c r="L2076" i="5"/>
  <c r="O263" i="5"/>
  <c r="P263" i="5"/>
  <c r="O4668" i="5"/>
  <c r="O4702" i="5"/>
  <c r="O3655" i="5"/>
  <c r="P271" i="5"/>
  <c r="O271" i="5"/>
  <c r="O1992" i="5"/>
  <c r="O3066" i="5"/>
  <c r="O4483" i="5"/>
  <c r="O2194" i="5"/>
  <c r="P335" i="5"/>
  <c r="O335" i="5"/>
  <c r="P1158" i="5"/>
  <c r="O1158" i="5"/>
  <c r="O35" i="5"/>
  <c r="L36" i="5"/>
  <c r="P35" i="5"/>
  <c r="P962" i="5"/>
  <c r="O962" i="5"/>
  <c r="L1556" i="5"/>
  <c r="L111" i="5"/>
  <c r="L3820" i="5"/>
  <c r="L4768" i="5"/>
  <c r="O4771" i="5"/>
  <c r="L1534" i="5"/>
  <c r="O4769" i="5" s="1"/>
  <c r="L4669" i="5"/>
  <c r="O4669" i="5" s="1"/>
  <c r="O4705" i="5"/>
  <c r="L1435" i="5"/>
  <c r="O4703" i="5" s="1"/>
  <c r="L3804" i="5"/>
  <c r="O3804" i="5" s="1"/>
  <c r="L2696" i="5"/>
  <c r="L3236" i="5"/>
  <c r="L1159" i="5"/>
  <c r="O4301" i="5" s="1"/>
  <c r="L2759" i="5"/>
  <c r="O4233" i="5" s="1"/>
  <c r="L3593" i="5"/>
  <c r="O3067" i="5" s="1"/>
  <c r="L224" i="5"/>
  <c r="G337" i="2"/>
  <c r="I337" i="2" s="1"/>
  <c r="J337" i="2" s="1"/>
  <c r="F338" i="2"/>
  <c r="AM373" i="1"/>
  <c r="AN373" i="1" s="1"/>
  <c r="AJ374" i="1"/>
  <c r="G407" i="3"/>
  <c r="I407" i="3" s="1"/>
  <c r="J407" i="3" s="1"/>
  <c r="F408" i="3"/>
  <c r="AC43" i="3"/>
  <c r="AE43" i="3" s="1"/>
  <c r="AF43" i="3" s="1"/>
  <c r="AB44" i="3"/>
  <c r="AM163" i="1"/>
  <c r="AN163" i="1" s="1"/>
  <c r="AJ164" i="1"/>
  <c r="AM93" i="1"/>
  <c r="AN93" i="1" s="1"/>
  <c r="AJ94" i="1"/>
  <c r="R373" i="3"/>
  <c r="T373" i="3" s="1"/>
  <c r="U373" i="3" s="1"/>
  <c r="Q374" i="3"/>
  <c r="R303" i="1"/>
  <c r="S303" i="1" s="1"/>
  <c r="P304" i="1"/>
  <c r="F353" i="3"/>
  <c r="G352" i="3"/>
  <c r="I352" i="3" s="1"/>
  <c r="J352" i="3" s="1"/>
  <c r="AM303" i="1"/>
  <c r="AN303" i="1" s="1"/>
  <c r="AJ304" i="1"/>
  <c r="H128" i="1"/>
  <c r="I128" i="1" s="1"/>
  <c r="F129" i="1"/>
  <c r="R233" i="2"/>
  <c r="T233" i="2" s="1"/>
  <c r="U233" i="2" s="1"/>
  <c r="Q234" i="2"/>
  <c r="AC92" i="2"/>
  <c r="AE92" i="2" s="1"/>
  <c r="AF92" i="2" s="1"/>
  <c r="AB93" i="2"/>
  <c r="AC198" i="2"/>
  <c r="AE198" i="2" s="1"/>
  <c r="AF198" i="2" s="1"/>
  <c r="AB199" i="2"/>
  <c r="G302" i="2"/>
  <c r="I302" i="2" s="1"/>
  <c r="J302" i="2" s="1"/>
  <c r="F303" i="2"/>
  <c r="AN68" i="2"/>
  <c r="AQ68" i="2" s="1"/>
  <c r="AR68" i="2" s="1"/>
  <c r="AM69" i="2"/>
  <c r="R43" i="2"/>
  <c r="T43" i="2" s="1"/>
  <c r="U43" i="2" s="1"/>
  <c r="Q44" i="2"/>
  <c r="AC18" i="2"/>
  <c r="AE18" i="2" s="1"/>
  <c r="AF18" i="2" s="1"/>
  <c r="AB19" i="2"/>
  <c r="Q69" i="3"/>
  <c r="R68" i="3"/>
  <c r="T68" i="3" s="1"/>
  <c r="U68" i="3" s="1"/>
  <c r="AB339" i="2"/>
  <c r="AC338" i="2"/>
  <c r="AE338" i="2" s="1"/>
  <c r="AF338" i="2" s="1"/>
  <c r="AN127" i="2"/>
  <c r="AQ127" i="2" s="1"/>
  <c r="AR127" i="2" s="1"/>
  <c r="AM128" i="2"/>
  <c r="AN302" i="2"/>
  <c r="AQ302" i="2" s="1"/>
  <c r="AR302" i="2" s="1"/>
  <c r="AM303" i="2"/>
  <c r="F20" i="2"/>
  <c r="G19" i="2"/>
  <c r="I19" i="2" s="1"/>
  <c r="J19" i="2" s="1"/>
  <c r="G267" i="2"/>
  <c r="I267" i="2" s="1"/>
  <c r="J267" i="2" s="1"/>
  <c r="F268" i="2"/>
  <c r="H303" i="1"/>
  <c r="I303" i="1" s="1"/>
  <c r="F304" i="1"/>
  <c r="F164" i="2"/>
  <c r="G163" i="2"/>
  <c r="I163" i="2" s="1"/>
  <c r="J163" i="2" s="1"/>
  <c r="AB93" i="1"/>
  <c r="AC93" i="1" s="1"/>
  <c r="Z94" i="1"/>
  <c r="R267" i="2"/>
  <c r="T267" i="2" s="1"/>
  <c r="U267" i="2" s="1"/>
  <c r="Q268" i="2"/>
  <c r="AN162" i="2"/>
  <c r="AQ162" i="2" s="1"/>
  <c r="AR162" i="2" s="1"/>
  <c r="AM163" i="2"/>
  <c r="AB373" i="1"/>
  <c r="AC373" i="1" s="1"/>
  <c r="Z374" i="1"/>
  <c r="G162" i="3"/>
  <c r="I162" i="3" s="1"/>
  <c r="J162" i="3" s="1"/>
  <c r="F163" i="3"/>
  <c r="AC303" i="3"/>
  <c r="AE303" i="3" s="1"/>
  <c r="AF303" i="3" s="1"/>
  <c r="AB304" i="3"/>
  <c r="AN267" i="2"/>
  <c r="AQ267" i="2" s="1"/>
  <c r="AR267" i="2" s="1"/>
  <c r="AM268" i="2"/>
  <c r="R93" i="3"/>
  <c r="T93" i="3" s="1"/>
  <c r="U93" i="3" s="1"/>
  <c r="Q94" i="3"/>
  <c r="R406" i="3"/>
  <c r="T406" i="3" s="1"/>
  <c r="U406" i="3" s="1"/>
  <c r="Q407" i="3"/>
  <c r="Q408" i="2"/>
  <c r="R407" i="2"/>
  <c r="T407" i="2" s="1"/>
  <c r="U407" i="2" s="1"/>
  <c r="AN18" i="3"/>
  <c r="AQ18" i="3" s="1"/>
  <c r="AR18" i="3" s="1"/>
  <c r="AM19" i="3"/>
  <c r="R338" i="3"/>
  <c r="T338" i="3" s="1"/>
  <c r="U338" i="3" s="1"/>
  <c r="Q339" i="3"/>
  <c r="AB374" i="2"/>
  <c r="AC373" i="2"/>
  <c r="AE373" i="2" s="1"/>
  <c r="AF373" i="2" s="1"/>
  <c r="AM173" i="3"/>
  <c r="AN172" i="3"/>
  <c r="AQ172" i="3" s="1"/>
  <c r="AR172" i="3" s="1"/>
  <c r="AN42" i="2"/>
  <c r="AQ42" i="2" s="1"/>
  <c r="AR42" i="2" s="1"/>
  <c r="AM43" i="2"/>
  <c r="AN373" i="2"/>
  <c r="AQ373" i="2" s="1"/>
  <c r="AR373" i="2" s="1"/>
  <c r="AM374" i="2"/>
  <c r="R233" i="3"/>
  <c r="T233" i="3" s="1"/>
  <c r="U233" i="3" s="1"/>
  <c r="Q234" i="3"/>
  <c r="G372" i="2"/>
  <c r="I372" i="2" s="1"/>
  <c r="J372" i="2" s="1"/>
  <c r="F373" i="2"/>
  <c r="H373" i="1"/>
  <c r="I373" i="1" s="1"/>
  <c r="F374" i="1"/>
  <c r="R338" i="2"/>
  <c r="T338" i="2" s="1"/>
  <c r="U338" i="2" s="1"/>
  <c r="Q339" i="2"/>
  <c r="Q20" i="3"/>
  <c r="R19" i="3"/>
  <c r="T19" i="3" s="1"/>
  <c r="U19" i="3" s="1"/>
  <c r="AN197" i="2"/>
  <c r="AQ197" i="2" s="1"/>
  <c r="AR197" i="2" s="1"/>
  <c r="AM198" i="2"/>
  <c r="AN19" i="2"/>
  <c r="AQ19" i="2" s="1"/>
  <c r="AR19" i="2" s="1"/>
  <c r="AM20" i="2"/>
  <c r="AC277" i="3"/>
  <c r="AE277" i="3" s="1"/>
  <c r="AF277" i="3" s="1"/>
  <c r="AB278" i="3"/>
  <c r="R163" i="3"/>
  <c r="T163" i="3" s="1"/>
  <c r="U163" i="3" s="1"/>
  <c r="Q164" i="3"/>
  <c r="AN68" i="3"/>
  <c r="AQ68" i="3" s="1"/>
  <c r="AR68" i="3" s="1"/>
  <c r="AM69" i="3"/>
  <c r="H338" i="1"/>
  <c r="I338" i="1" s="1"/>
  <c r="F339" i="1"/>
  <c r="R303" i="2"/>
  <c r="T303" i="2" s="1"/>
  <c r="U303" i="2" s="1"/>
  <c r="Q304" i="2"/>
  <c r="G19" i="3"/>
  <c r="I19" i="3" s="1"/>
  <c r="J19" i="3" s="1"/>
  <c r="F20" i="3"/>
  <c r="AB338" i="1"/>
  <c r="AC338" i="1" s="1"/>
  <c r="Z339" i="1"/>
  <c r="R373" i="1"/>
  <c r="S373" i="1" s="1"/>
  <c r="P374" i="1"/>
  <c r="AM338" i="1"/>
  <c r="AN338" i="1" s="1"/>
  <c r="AJ339" i="1"/>
  <c r="G67" i="3"/>
  <c r="I67" i="3" s="1"/>
  <c r="J67" i="3" s="1"/>
  <c r="F68" i="3"/>
  <c r="AB249" i="1"/>
  <c r="AC249" i="1" s="1"/>
  <c r="Z250" i="1"/>
  <c r="R163" i="2"/>
  <c r="T163" i="2" s="1"/>
  <c r="U163" i="2" s="1"/>
  <c r="Q164" i="2"/>
  <c r="AN407" i="2"/>
  <c r="AQ407" i="2" s="1"/>
  <c r="AR407" i="2" s="1"/>
  <c r="AM408" i="2"/>
  <c r="H407" i="1"/>
  <c r="I407" i="1" s="1"/>
  <c r="F408" i="1"/>
  <c r="R18" i="2"/>
  <c r="T18" i="2" s="1"/>
  <c r="U18" i="2" s="1"/>
  <c r="Q19" i="2"/>
  <c r="G127" i="3"/>
  <c r="I127" i="3" s="1"/>
  <c r="J127" i="3" s="1"/>
  <c r="F128" i="3"/>
  <c r="G233" i="3"/>
  <c r="I233" i="3" s="1"/>
  <c r="J233" i="3" s="1"/>
  <c r="F234" i="3"/>
  <c r="AB304" i="2"/>
  <c r="AC303" i="2"/>
  <c r="AE303" i="2" s="1"/>
  <c r="AF303" i="2" s="1"/>
  <c r="F44" i="2"/>
  <c r="G43" i="2"/>
  <c r="I43" i="2" s="1"/>
  <c r="J43" i="2" s="1"/>
  <c r="F69" i="2"/>
  <c r="G68" i="2"/>
  <c r="I68" i="2" s="1"/>
  <c r="J68" i="2" s="1"/>
  <c r="AB269" i="2"/>
  <c r="AC268" i="2"/>
  <c r="AE268" i="2" s="1"/>
  <c r="AF268" i="2" s="1"/>
  <c r="AC67" i="2"/>
  <c r="AE67" i="2" s="1"/>
  <c r="AF67" i="2" s="1"/>
  <c r="AB68" i="2"/>
  <c r="AC233" i="3"/>
  <c r="AE233" i="3" s="1"/>
  <c r="AF233" i="3" s="1"/>
  <c r="AB234" i="3"/>
  <c r="R338" i="1"/>
  <c r="S338" i="1" s="1"/>
  <c r="P339" i="1"/>
  <c r="AC207" i="3"/>
  <c r="AE207" i="3" s="1"/>
  <c r="AF207" i="3" s="1"/>
  <c r="AB208" i="3"/>
  <c r="R128" i="2"/>
  <c r="T128" i="2" s="1"/>
  <c r="U128" i="2" s="1"/>
  <c r="Q129" i="2"/>
  <c r="AC19" i="3"/>
  <c r="AE19" i="3" s="1"/>
  <c r="AF19" i="3" s="1"/>
  <c r="AB20" i="3"/>
  <c r="H250" i="1"/>
  <c r="I250" i="1" s="1"/>
  <c r="F251" i="1"/>
  <c r="H251" i="1" s="1"/>
  <c r="I251" i="1" s="1"/>
  <c r="AB407" i="1"/>
  <c r="AC407" i="1" s="1"/>
  <c r="Z408" i="1"/>
  <c r="AJ19" i="1"/>
  <c r="AM18" i="1"/>
  <c r="AN18" i="1" s="1"/>
  <c r="AC43" i="2"/>
  <c r="AE43" i="2" s="1"/>
  <c r="AF43" i="2" s="1"/>
  <c r="AB44" i="2"/>
  <c r="AC372" i="3"/>
  <c r="AE372" i="3" s="1"/>
  <c r="AF372" i="3" s="1"/>
  <c r="AB373" i="3"/>
  <c r="G406" i="2"/>
  <c r="I406" i="2" s="1"/>
  <c r="J406" i="2" s="1"/>
  <c r="F407" i="2"/>
  <c r="AB268" i="1"/>
  <c r="AC268" i="1" s="1"/>
  <c r="Z269" i="1"/>
  <c r="AN302" i="3"/>
  <c r="AQ302" i="3" s="1"/>
  <c r="AR302" i="3" s="1"/>
  <c r="AM303" i="3"/>
  <c r="R93" i="1"/>
  <c r="S93" i="1" s="1"/>
  <c r="P94" i="1"/>
  <c r="G197" i="3"/>
  <c r="I197" i="3" s="1"/>
  <c r="J197" i="3" s="1"/>
  <c r="F198" i="3"/>
  <c r="Q44" i="3"/>
  <c r="R43" i="3"/>
  <c r="T43" i="3" s="1"/>
  <c r="U43" i="3" s="1"/>
  <c r="F199" i="2"/>
  <c r="G198" i="2"/>
  <c r="I198" i="2" s="1"/>
  <c r="J198" i="2" s="1"/>
  <c r="AM129" i="3"/>
  <c r="AN128" i="3"/>
  <c r="AQ128" i="3" s="1"/>
  <c r="AR128" i="3" s="1"/>
  <c r="AN42" i="3"/>
  <c r="AQ42" i="3" s="1"/>
  <c r="AR42" i="3" s="1"/>
  <c r="AM43" i="3"/>
  <c r="AM249" i="1"/>
  <c r="AN249" i="1" s="1"/>
  <c r="AJ250" i="1"/>
  <c r="AC128" i="3"/>
  <c r="AE128" i="3" s="1"/>
  <c r="AF128" i="3" s="1"/>
  <c r="AB129" i="3"/>
  <c r="F94" i="2"/>
  <c r="G93" i="2"/>
  <c r="I93" i="2" s="1"/>
  <c r="J93" i="2" s="1"/>
  <c r="AN267" i="3"/>
  <c r="AQ267" i="3" s="1"/>
  <c r="AR267" i="3" s="1"/>
  <c r="AM268" i="3"/>
  <c r="R198" i="2"/>
  <c r="T198" i="2" s="1"/>
  <c r="U198" i="2" s="1"/>
  <c r="Q199" i="2"/>
  <c r="AB94" i="3"/>
  <c r="AC93" i="3"/>
  <c r="AE93" i="3" s="1"/>
  <c r="AF93" i="3" s="1"/>
  <c r="AB234" i="2"/>
  <c r="AC233" i="2"/>
  <c r="AE233" i="2" s="1"/>
  <c r="AF233" i="2" s="1"/>
  <c r="R68" i="2"/>
  <c r="T68" i="2" s="1"/>
  <c r="U68" i="2" s="1"/>
  <c r="Q69" i="2"/>
  <c r="R373" i="2"/>
  <c r="T373" i="2" s="1"/>
  <c r="U373" i="2" s="1"/>
  <c r="Q374" i="2"/>
  <c r="AM128" i="1"/>
  <c r="AN128" i="1" s="1"/>
  <c r="AJ129" i="1"/>
  <c r="AN373" i="3"/>
  <c r="AQ373" i="3" s="1"/>
  <c r="AR373" i="3" s="1"/>
  <c r="AM374" i="3"/>
  <c r="R268" i="1"/>
  <c r="S268" i="1" s="1"/>
  <c r="P269" i="1"/>
  <c r="AC162" i="2"/>
  <c r="AE162" i="2" s="1"/>
  <c r="AF162" i="2" s="1"/>
  <c r="AB163" i="2"/>
  <c r="AN337" i="3"/>
  <c r="AQ337" i="3" s="1"/>
  <c r="AR337" i="3" s="1"/>
  <c r="AM338" i="3"/>
  <c r="AN92" i="2"/>
  <c r="AQ92" i="2" s="1"/>
  <c r="AR92" i="2" s="1"/>
  <c r="AM93" i="2"/>
  <c r="R268" i="3"/>
  <c r="T268" i="3" s="1"/>
  <c r="U268" i="3" s="1"/>
  <c r="Q269" i="3"/>
  <c r="R93" i="2"/>
  <c r="T93" i="2" s="1"/>
  <c r="U93" i="2" s="1"/>
  <c r="Q94" i="2"/>
  <c r="AC127" i="2"/>
  <c r="AE127" i="2" s="1"/>
  <c r="AF127" i="2" s="1"/>
  <c r="AB128" i="2"/>
  <c r="F129" i="2"/>
  <c r="G128" i="2"/>
  <c r="I128" i="2" s="1"/>
  <c r="J128" i="2" s="1"/>
  <c r="R407" i="1"/>
  <c r="S407" i="1" s="1"/>
  <c r="P408" i="1"/>
  <c r="AN337" i="2"/>
  <c r="AQ337" i="2" s="1"/>
  <c r="AR337" i="2" s="1"/>
  <c r="AM338" i="2"/>
  <c r="AM198" i="3"/>
  <c r="AN197" i="3"/>
  <c r="AQ197" i="3" s="1"/>
  <c r="AR197" i="3" s="1"/>
  <c r="R127" i="3"/>
  <c r="T127" i="3" s="1"/>
  <c r="U127" i="3" s="1"/>
  <c r="Q128" i="3"/>
  <c r="AN232" i="2"/>
  <c r="AQ232" i="2" s="1"/>
  <c r="AR232" i="2" s="1"/>
  <c r="AM233" i="2"/>
  <c r="AN92" i="3"/>
  <c r="AQ92" i="3" s="1"/>
  <c r="AR92" i="3" s="1"/>
  <c r="AM93" i="3"/>
  <c r="AM268" i="1"/>
  <c r="AN268" i="1" s="1"/>
  <c r="AJ269" i="1"/>
  <c r="H268" i="1"/>
  <c r="I268" i="1" s="1"/>
  <c r="F269" i="1"/>
  <c r="AB128" i="1"/>
  <c r="AC128" i="1" s="1"/>
  <c r="Z129" i="1"/>
  <c r="AC338" i="3"/>
  <c r="AE338" i="3" s="1"/>
  <c r="AF338" i="3" s="1"/>
  <c r="AB339" i="3"/>
  <c r="AB18" i="1"/>
  <c r="AC18" i="1" s="1"/>
  <c r="Z19" i="1"/>
  <c r="R18" i="1"/>
  <c r="S18" i="1" s="1"/>
  <c r="P19" i="1"/>
  <c r="R198" i="3"/>
  <c r="T198" i="3" s="1"/>
  <c r="U198" i="3" s="1"/>
  <c r="Q199" i="3"/>
  <c r="H163" i="1"/>
  <c r="I163" i="1" s="1"/>
  <c r="F164" i="1"/>
  <c r="R249" i="1"/>
  <c r="S249" i="1" s="1"/>
  <c r="P250" i="1"/>
  <c r="R128" i="1"/>
  <c r="S128" i="1" s="1"/>
  <c r="P129" i="1"/>
  <c r="AC162" i="3"/>
  <c r="AE162" i="3" s="1"/>
  <c r="AF162" i="3" s="1"/>
  <c r="AB163" i="3"/>
  <c r="H93" i="1"/>
  <c r="I93" i="1" s="1"/>
  <c r="F94" i="1"/>
  <c r="R163" i="1"/>
  <c r="S163" i="1" s="1"/>
  <c r="P164" i="1"/>
  <c r="G232" i="2"/>
  <c r="I232" i="2" s="1"/>
  <c r="J232" i="2" s="1"/>
  <c r="F233" i="2"/>
  <c r="AC72" i="3"/>
  <c r="AE72" i="3" s="1"/>
  <c r="AF72" i="3" s="1"/>
  <c r="AB73" i="3"/>
  <c r="G93" i="3"/>
  <c r="I93" i="3" s="1"/>
  <c r="J93" i="3" s="1"/>
  <c r="F94" i="3"/>
  <c r="AN406" i="3"/>
  <c r="AQ406" i="3" s="1"/>
  <c r="AR406" i="3" s="1"/>
  <c r="AM407" i="3"/>
  <c r="R302" i="3"/>
  <c r="T302" i="3" s="1"/>
  <c r="U302" i="3" s="1"/>
  <c r="Q303" i="3"/>
  <c r="AB303" i="1"/>
  <c r="AC303" i="1" s="1"/>
  <c r="Z304" i="1"/>
  <c r="AM407" i="1"/>
  <c r="AN407" i="1" s="1"/>
  <c r="AJ408" i="1"/>
  <c r="AB163" i="1"/>
  <c r="AC163" i="1" s="1"/>
  <c r="Z164" i="1"/>
  <c r="AC407" i="2"/>
  <c r="AE407" i="2" s="1"/>
  <c r="AF407" i="2" s="1"/>
  <c r="AB408" i="2"/>
  <c r="G43" i="3"/>
  <c r="I43" i="3" s="1"/>
  <c r="J43" i="3" s="1"/>
  <c r="F44" i="3"/>
  <c r="AB408" i="3"/>
  <c r="AC407" i="3"/>
  <c r="AE407" i="3" s="1"/>
  <c r="AF407" i="3" s="1"/>
  <c r="H18" i="1"/>
  <c r="I18" i="1" s="1"/>
  <c r="F19" i="1"/>
  <c r="P4705" i="5" l="1"/>
  <c r="P1992" i="5"/>
  <c r="P4702" i="5"/>
  <c r="P3067" i="5"/>
  <c r="P4669" i="5"/>
  <c r="P2194" i="5"/>
  <c r="P4668" i="5"/>
  <c r="P2075" i="5"/>
  <c r="P4233" i="5"/>
  <c r="P3804" i="5"/>
  <c r="P4769" i="5"/>
  <c r="P4483" i="5"/>
  <c r="P4301" i="5"/>
  <c r="P4703" i="5"/>
  <c r="P4771" i="5"/>
  <c r="P3066" i="5"/>
  <c r="P3655" i="5"/>
  <c r="O2076" i="5"/>
  <c r="L3677" i="5"/>
  <c r="O272" i="5"/>
  <c r="P272" i="5"/>
  <c r="L112" i="5"/>
  <c r="P111" i="5"/>
  <c r="O111" i="5"/>
  <c r="O4768" i="5"/>
  <c r="O224" i="5"/>
  <c r="P224" i="5"/>
  <c r="O1159" i="5"/>
  <c r="P1159" i="5"/>
  <c r="P36" i="5"/>
  <c r="O36" i="5"/>
  <c r="L37" i="5"/>
  <c r="L264" i="5"/>
  <c r="O3068" i="5" s="1"/>
  <c r="L1712" i="5"/>
  <c r="P932" i="5"/>
  <c r="O932" i="5"/>
  <c r="L2760" i="5"/>
  <c r="L4360" i="5"/>
  <c r="L902" i="5"/>
  <c r="L4795" i="5"/>
  <c r="O4795" i="5" s="1"/>
  <c r="L4297" i="5"/>
  <c r="L3135" i="5"/>
  <c r="O4770" i="5" s="1"/>
  <c r="L98" i="5"/>
  <c r="L3157" i="5"/>
  <c r="L1825" i="5"/>
  <c r="L3036" i="5"/>
  <c r="O4704" i="5" s="1"/>
  <c r="O963" i="5"/>
  <c r="P963" i="5"/>
  <c r="AC73" i="3"/>
  <c r="AE73" i="3" s="1"/>
  <c r="AF73" i="3" s="1"/>
  <c r="AB74" i="3"/>
  <c r="R164" i="1"/>
  <c r="S164" i="1" s="1"/>
  <c r="P165" i="1"/>
  <c r="AC163" i="3"/>
  <c r="AE163" i="3" s="1"/>
  <c r="AF163" i="3" s="1"/>
  <c r="AB164" i="3"/>
  <c r="R250" i="1"/>
  <c r="S250" i="1" s="1"/>
  <c r="P251" i="1"/>
  <c r="R251" i="1" s="1"/>
  <c r="S251" i="1" s="1"/>
  <c r="R199" i="3"/>
  <c r="T199" i="3" s="1"/>
  <c r="U199" i="3" s="1"/>
  <c r="Q200" i="3"/>
  <c r="AB19" i="1"/>
  <c r="AC19" i="1" s="1"/>
  <c r="Z20" i="1"/>
  <c r="H269" i="1"/>
  <c r="I269" i="1" s="1"/>
  <c r="F270" i="1"/>
  <c r="AN233" i="2"/>
  <c r="AQ233" i="2" s="1"/>
  <c r="AR233" i="2" s="1"/>
  <c r="AM234" i="2"/>
  <c r="R128" i="3"/>
  <c r="T128" i="3" s="1"/>
  <c r="U128" i="3" s="1"/>
  <c r="Q129" i="3"/>
  <c r="AN338" i="2"/>
  <c r="AQ338" i="2" s="1"/>
  <c r="AR338" i="2" s="1"/>
  <c r="AM339" i="2"/>
  <c r="AB95" i="3"/>
  <c r="AC94" i="3"/>
  <c r="AE94" i="3" s="1"/>
  <c r="AF94" i="3" s="1"/>
  <c r="F200" i="2"/>
  <c r="G199" i="2"/>
  <c r="I199" i="2" s="1"/>
  <c r="J199" i="2" s="1"/>
  <c r="AC373" i="3"/>
  <c r="AE373" i="3" s="1"/>
  <c r="AF373" i="3" s="1"/>
  <c r="AB374" i="3"/>
  <c r="R129" i="2"/>
  <c r="T129" i="2" s="1"/>
  <c r="U129" i="2" s="1"/>
  <c r="Q130" i="2"/>
  <c r="R339" i="1"/>
  <c r="S339" i="1" s="1"/>
  <c r="P340" i="1"/>
  <c r="AC68" i="2"/>
  <c r="AE68" i="2" s="1"/>
  <c r="AF68" i="2" s="1"/>
  <c r="AB69" i="2"/>
  <c r="G128" i="3"/>
  <c r="I128" i="3" s="1"/>
  <c r="J128" i="3" s="1"/>
  <c r="F129" i="3"/>
  <c r="H408" i="1"/>
  <c r="I408" i="1" s="1"/>
  <c r="F409" i="1"/>
  <c r="R164" i="2"/>
  <c r="T164" i="2" s="1"/>
  <c r="U164" i="2" s="1"/>
  <c r="Q165" i="2"/>
  <c r="G68" i="3"/>
  <c r="I68" i="3" s="1"/>
  <c r="J68" i="3" s="1"/>
  <c r="F69" i="3"/>
  <c r="Q21" i="3"/>
  <c r="R20" i="3"/>
  <c r="T20" i="3" s="1"/>
  <c r="U20" i="3" s="1"/>
  <c r="R339" i="2"/>
  <c r="T339" i="2" s="1"/>
  <c r="U339" i="2" s="1"/>
  <c r="Q340" i="2"/>
  <c r="G373" i="2"/>
  <c r="I373" i="2" s="1"/>
  <c r="J373" i="2" s="1"/>
  <c r="F374" i="2"/>
  <c r="AN374" i="2"/>
  <c r="AQ374" i="2" s="1"/>
  <c r="AR374" i="2" s="1"/>
  <c r="AM375" i="2"/>
  <c r="R339" i="3"/>
  <c r="T339" i="3" s="1"/>
  <c r="U339" i="3" s="1"/>
  <c r="Q340" i="3"/>
  <c r="F21" i="2"/>
  <c r="G20" i="2"/>
  <c r="I20" i="2" s="1"/>
  <c r="J20" i="2" s="1"/>
  <c r="F354" i="3"/>
  <c r="G353" i="3"/>
  <c r="I353" i="3" s="1"/>
  <c r="J353" i="3" s="1"/>
  <c r="R304" i="1"/>
  <c r="S304" i="1" s="1"/>
  <c r="P305" i="1"/>
  <c r="AM94" i="1"/>
  <c r="AN94" i="1" s="1"/>
  <c r="AJ95" i="1"/>
  <c r="AC44" i="3"/>
  <c r="AE44" i="3" s="1"/>
  <c r="AF44" i="3" s="1"/>
  <c r="AB45" i="3"/>
  <c r="AM374" i="1"/>
  <c r="AN374" i="1" s="1"/>
  <c r="AJ375" i="1"/>
  <c r="G44" i="3"/>
  <c r="I44" i="3" s="1"/>
  <c r="J44" i="3" s="1"/>
  <c r="F45" i="3"/>
  <c r="AB164" i="1"/>
  <c r="AC164" i="1" s="1"/>
  <c r="Z165" i="1"/>
  <c r="H19" i="1"/>
  <c r="I19" i="1" s="1"/>
  <c r="F20" i="1"/>
  <c r="R94" i="2"/>
  <c r="T94" i="2" s="1"/>
  <c r="U94" i="2" s="1"/>
  <c r="Q95" i="2"/>
  <c r="AN93" i="2"/>
  <c r="AQ93" i="2" s="1"/>
  <c r="AR93" i="2" s="1"/>
  <c r="AM94" i="2"/>
  <c r="AC163" i="2"/>
  <c r="AE163" i="2" s="1"/>
  <c r="AF163" i="2" s="1"/>
  <c r="AB164" i="2"/>
  <c r="AN374" i="3"/>
  <c r="AQ374" i="3" s="1"/>
  <c r="AR374" i="3" s="1"/>
  <c r="AM375" i="3"/>
  <c r="R374" i="2"/>
  <c r="T374" i="2" s="1"/>
  <c r="U374" i="2" s="1"/>
  <c r="Q375" i="2"/>
  <c r="R199" i="2"/>
  <c r="T199" i="2" s="1"/>
  <c r="U199" i="2" s="1"/>
  <c r="Q200" i="2"/>
  <c r="AM250" i="1"/>
  <c r="AN250" i="1" s="1"/>
  <c r="AJ251" i="1"/>
  <c r="AM251" i="1" s="1"/>
  <c r="AN251" i="1" s="1"/>
  <c r="G198" i="3"/>
  <c r="I198" i="3" s="1"/>
  <c r="J198" i="3" s="1"/>
  <c r="F199" i="3"/>
  <c r="R94" i="1"/>
  <c r="S94" i="1" s="1"/>
  <c r="P95" i="1"/>
  <c r="AB269" i="1"/>
  <c r="AC269" i="1" s="1"/>
  <c r="Z270" i="1"/>
  <c r="AJ20" i="1"/>
  <c r="AM19" i="1"/>
  <c r="AN19" i="1" s="1"/>
  <c r="F70" i="2"/>
  <c r="G69" i="2"/>
  <c r="I69" i="2" s="1"/>
  <c r="J69" i="2" s="1"/>
  <c r="AB305" i="2"/>
  <c r="AC304" i="2"/>
  <c r="AE304" i="2" s="1"/>
  <c r="AF304" i="2" s="1"/>
  <c r="AB339" i="1"/>
  <c r="AC339" i="1" s="1"/>
  <c r="Z340" i="1"/>
  <c r="R304" i="2"/>
  <c r="T304" i="2" s="1"/>
  <c r="U304" i="2" s="1"/>
  <c r="Q305" i="2"/>
  <c r="AN69" i="3"/>
  <c r="AQ69" i="3" s="1"/>
  <c r="AR69" i="3" s="1"/>
  <c r="AM70" i="3"/>
  <c r="AC278" i="3"/>
  <c r="AE278" i="3" s="1"/>
  <c r="AF278" i="3" s="1"/>
  <c r="AB279" i="3"/>
  <c r="AN198" i="2"/>
  <c r="AQ198" i="2" s="1"/>
  <c r="AR198" i="2" s="1"/>
  <c r="AM199" i="2"/>
  <c r="AM174" i="3"/>
  <c r="AN173" i="3"/>
  <c r="AQ173" i="3" s="1"/>
  <c r="AR173" i="3" s="1"/>
  <c r="R94" i="3"/>
  <c r="T94" i="3" s="1"/>
  <c r="U94" i="3" s="1"/>
  <c r="Q95" i="3"/>
  <c r="AC304" i="3"/>
  <c r="AE304" i="3" s="1"/>
  <c r="AF304" i="3" s="1"/>
  <c r="AB305" i="3"/>
  <c r="AB374" i="1"/>
  <c r="AC374" i="1" s="1"/>
  <c r="Z375" i="1"/>
  <c r="R268" i="2"/>
  <c r="T268" i="2" s="1"/>
  <c r="U268" i="2" s="1"/>
  <c r="Q269" i="2"/>
  <c r="G268" i="2"/>
  <c r="I268" i="2" s="1"/>
  <c r="J268" i="2" s="1"/>
  <c r="F269" i="2"/>
  <c r="AN303" i="2"/>
  <c r="AQ303" i="2" s="1"/>
  <c r="AR303" i="2" s="1"/>
  <c r="AM304" i="2"/>
  <c r="R44" i="2"/>
  <c r="T44" i="2" s="1"/>
  <c r="U44" i="2" s="1"/>
  <c r="Q45" i="2"/>
  <c r="G303" i="2"/>
  <c r="I303" i="2" s="1"/>
  <c r="J303" i="2" s="1"/>
  <c r="F304" i="2"/>
  <c r="AC93" i="2"/>
  <c r="AE93" i="2" s="1"/>
  <c r="AF93" i="2" s="1"/>
  <c r="AB94" i="2"/>
  <c r="H129" i="1"/>
  <c r="I129" i="1" s="1"/>
  <c r="F130" i="1"/>
  <c r="AM304" i="1"/>
  <c r="AN304" i="1" s="1"/>
  <c r="AJ305" i="1"/>
  <c r="AB409" i="3"/>
  <c r="AC408" i="3"/>
  <c r="AE408" i="3" s="1"/>
  <c r="AF408" i="3" s="1"/>
  <c r="AB304" i="1"/>
  <c r="AC304" i="1" s="1"/>
  <c r="Z305" i="1"/>
  <c r="AC408" i="2"/>
  <c r="AE408" i="2" s="1"/>
  <c r="AF408" i="2" s="1"/>
  <c r="AB409" i="2"/>
  <c r="AM408" i="1"/>
  <c r="AN408" i="1" s="1"/>
  <c r="AJ409" i="1"/>
  <c r="R303" i="3"/>
  <c r="T303" i="3" s="1"/>
  <c r="U303" i="3" s="1"/>
  <c r="Q304" i="3"/>
  <c r="G94" i="3"/>
  <c r="I94" i="3" s="1"/>
  <c r="J94" i="3" s="1"/>
  <c r="F95" i="3"/>
  <c r="G233" i="2"/>
  <c r="I233" i="2" s="1"/>
  <c r="J233" i="2" s="1"/>
  <c r="F234" i="2"/>
  <c r="H94" i="1"/>
  <c r="I94" i="1" s="1"/>
  <c r="F95" i="1"/>
  <c r="R129" i="1"/>
  <c r="S129" i="1" s="1"/>
  <c r="P130" i="1"/>
  <c r="H164" i="1"/>
  <c r="I164" i="1" s="1"/>
  <c r="F165" i="1"/>
  <c r="R19" i="1"/>
  <c r="S19" i="1" s="1"/>
  <c r="P20" i="1"/>
  <c r="AC339" i="3"/>
  <c r="AE339" i="3" s="1"/>
  <c r="AF339" i="3" s="1"/>
  <c r="AB340" i="3"/>
  <c r="AB129" i="1"/>
  <c r="AC129" i="1" s="1"/>
  <c r="Z130" i="1"/>
  <c r="AM269" i="1"/>
  <c r="AN269" i="1" s="1"/>
  <c r="AJ270" i="1"/>
  <c r="AN93" i="3"/>
  <c r="AQ93" i="3" s="1"/>
  <c r="AR93" i="3" s="1"/>
  <c r="AM94" i="3"/>
  <c r="R408" i="1"/>
  <c r="S408" i="1" s="1"/>
  <c r="P409" i="1"/>
  <c r="F130" i="2"/>
  <c r="G129" i="2"/>
  <c r="I129" i="2" s="1"/>
  <c r="J129" i="2" s="1"/>
  <c r="AB235" i="2"/>
  <c r="AC234" i="2"/>
  <c r="AE234" i="2" s="1"/>
  <c r="AF234" i="2" s="1"/>
  <c r="F95" i="2"/>
  <c r="G94" i="2"/>
  <c r="I94" i="2" s="1"/>
  <c r="J94" i="2" s="1"/>
  <c r="AM130" i="3"/>
  <c r="AN129" i="3"/>
  <c r="AQ129" i="3" s="1"/>
  <c r="AR129" i="3" s="1"/>
  <c r="Q45" i="3"/>
  <c r="R44" i="3"/>
  <c r="T44" i="3" s="1"/>
  <c r="U44" i="3" s="1"/>
  <c r="AC44" i="2"/>
  <c r="AE44" i="2" s="1"/>
  <c r="AF44" i="2" s="1"/>
  <c r="AB45" i="2"/>
  <c r="AB408" i="1"/>
  <c r="AC408" i="1" s="1"/>
  <c r="Z409" i="1"/>
  <c r="AC20" i="3"/>
  <c r="AE20" i="3" s="1"/>
  <c r="AF20" i="3" s="1"/>
  <c r="AB21" i="3"/>
  <c r="AC208" i="3"/>
  <c r="AE208" i="3" s="1"/>
  <c r="AF208" i="3" s="1"/>
  <c r="AB209" i="3"/>
  <c r="AC234" i="3"/>
  <c r="AE234" i="3" s="1"/>
  <c r="AF234" i="3" s="1"/>
  <c r="AB235" i="3"/>
  <c r="G234" i="3"/>
  <c r="I234" i="3" s="1"/>
  <c r="J234" i="3" s="1"/>
  <c r="F235" i="3"/>
  <c r="R19" i="2"/>
  <c r="T19" i="2" s="1"/>
  <c r="U19" i="2" s="1"/>
  <c r="Q20" i="2"/>
  <c r="AN408" i="2"/>
  <c r="AQ408" i="2" s="1"/>
  <c r="AR408" i="2" s="1"/>
  <c r="AM409" i="2"/>
  <c r="AB250" i="1"/>
  <c r="AC250" i="1" s="1"/>
  <c r="Z251" i="1"/>
  <c r="AB251" i="1" s="1"/>
  <c r="AC251" i="1" s="1"/>
  <c r="AM339" i="1"/>
  <c r="AN339" i="1" s="1"/>
  <c r="AJ340" i="1"/>
  <c r="H374" i="1"/>
  <c r="I374" i="1" s="1"/>
  <c r="F375" i="1"/>
  <c r="R234" i="3"/>
  <c r="T234" i="3" s="1"/>
  <c r="U234" i="3" s="1"/>
  <c r="Q235" i="3"/>
  <c r="AN43" i="2"/>
  <c r="AQ43" i="2" s="1"/>
  <c r="AR43" i="2" s="1"/>
  <c r="AM44" i="2"/>
  <c r="AN19" i="3"/>
  <c r="AQ19" i="3" s="1"/>
  <c r="AR19" i="3" s="1"/>
  <c r="AM20" i="3"/>
  <c r="Q409" i="2"/>
  <c r="R408" i="2"/>
  <c r="T408" i="2" s="1"/>
  <c r="U408" i="2" s="1"/>
  <c r="F165" i="2"/>
  <c r="G164" i="2"/>
  <c r="I164" i="2" s="1"/>
  <c r="J164" i="2" s="1"/>
  <c r="AB340" i="2"/>
  <c r="AC339" i="2"/>
  <c r="AE339" i="2" s="1"/>
  <c r="AF339" i="2" s="1"/>
  <c r="Q70" i="3"/>
  <c r="R69" i="3"/>
  <c r="T69" i="3" s="1"/>
  <c r="U69" i="3" s="1"/>
  <c r="R374" i="3"/>
  <c r="T374" i="3" s="1"/>
  <c r="U374" i="3" s="1"/>
  <c r="Q375" i="3"/>
  <c r="AM164" i="1"/>
  <c r="AN164" i="1" s="1"/>
  <c r="AJ165" i="1"/>
  <c r="G408" i="3"/>
  <c r="I408" i="3" s="1"/>
  <c r="J408" i="3" s="1"/>
  <c r="F409" i="3"/>
  <c r="G338" i="2"/>
  <c r="I338" i="2" s="1"/>
  <c r="J338" i="2" s="1"/>
  <c r="F339" i="2"/>
  <c r="AN407" i="3"/>
  <c r="AQ407" i="3" s="1"/>
  <c r="AR407" i="3" s="1"/>
  <c r="AM408" i="3"/>
  <c r="AM199" i="3"/>
  <c r="AN198" i="3"/>
  <c r="AQ198" i="3" s="1"/>
  <c r="AR198" i="3" s="1"/>
  <c r="AC128" i="2"/>
  <c r="AE128" i="2" s="1"/>
  <c r="AF128" i="2" s="1"/>
  <c r="AB129" i="2"/>
  <c r="R269" i="3"/>
  <c r="T269" i="3" s="1"/>
  <c r="U269" i="3" s="1"/>
  <c r="Q270" i="3"/>
  <c r="AN338" i="3"/>
  <c r="AQ338" i="3" s="1"/>
  <c r="AR338" i="3" s="1"/>
  <c r="AM339" i="3"/>
  <c r="R269" i="1"/>
  <c r="S269" i="1" s="1"/>
  <c r="P270" i="1"/>
  <c r="AM129" i="1"/>
  <c r="AN129" i="1" s="1"/>
  <c r="AJ130" i="1"/>
  <c r="R69" i="2"/>
  <c r="T69" i="2" s="1"/>
  <c r="U69" i="2" s="1"/>
  <c r="Q70" i="2"/>
  <c r="AN268" i="3"/>
  <c r="AQ268" i="3" s="1"/>
  <c r="AR268" i="3" s="1"/>
  <c r="AM269" i="3"/>
  <c r="AC129" i="3"/>
  <c r="AE129" i="3" s="1"/>
  <c r="AF129" i="3" s="1"/>
  <c r="AB130" i="3"/>
  <c r="AN43" i="3"/>
  <c r="AQ43" i="3" s="1"/>
  <c r="AR43" i="3" s="1"/>
  <c r="AM44" i="3"/>
  <c r="AN303" i="3"/>
  <c r="AQ303" i="3" s="1"/>
  <c r="AR303" i="3" s="1"/>
  <c r="AM304" i="3"/>
  <c r="G407" i="2"/>
  <c r="I407" i="2" s="1"/>
  <c r="J407" i="2" s="1"/>
  <c r="F408" i="2"/>
  <c r="AB270" i="2"/>
  <c r="AC269" i="2"/>
  <c r="AE269" i="2" s="1"/>
  <c r="AF269" i="2" s="1"/>
  <c r="F45" i="2"/>
  <c r="G44" i="2"/>
  <c r="I44" i="2" s="1"/>
  <c r="J44" i="2" s="1"/>
  <c r="R374" i="1"/>
  <c r="S374" i="1" s="1"/>
  <c r="P375" i="1"/>
  <c r="G20" i="3"/>
  <c r="I20" i="3" s="1"/>
  <c r="J20" i="3" s="1"/>
  <c r="F21" i="3"/>
  <c r="H339" i="1"/>
  <c r="I339" i="1" s="1"/>
  <c r="F340" i="1"/>
  <c r="R164" i="3"/>
  <c r="T164" i="3" s="1"/>
  <c r="U164" i="3" s="1"/>
  <c r="Q165" i="3"/>
  <c r="AN20" i="2"/>
  <c r="AQ20" i="2" s="1"/>
  <c r="AR20" i="2" s="1"/>
  <c r="AM21" i="2"/>
  <c r="AB375" i="2"/>
  <c r="AC374" i="2"/>
  <c r="AE374" i="2" s="1"/>
  <c r="AF374" i="2" s="1"/>
  <c r="R407" i="3"/>
  <c r="T407" i="3" s="1"/>
  <c r="U407" i="3" s="1"/>
  <c r="Q408" i="3"/>
  <c r="AN268" i="2"/>
  <c r="AQ268" i="2" s="1"/>
  <c r="AR268" i="2" s="1"/>
  <c r="AM269" i="2"/>
  <c r="G163" i="3"/>
  <c r="I163" i="3" s="1"/>
  <c r="J163" i="3" s="1"/>
  <c r="F164" i="3"/>
  <c r="AN163" i="2"/>
  <c r="AQ163" i="2" s="1"/>
  <c r="AR163" i="2" s="1"/>
  <c r="AM164" i="2"/>
  <c r="AB94" i="1"/>
  <c r="AC94" i="1" s="1"/>
  <c r="Z95" i="1"/>
  <c r="H304" i="1"/>
  <c r="I304" i="1" s="1"/>
  <c r="F305" i="1"/>
  <c r="AN128" i="2"/>
  <c r="AQ128" i="2" s="1"/>
  <c r="AR128" i="2" s="1"/>
  <c r="AM129" i="2"/>
  <c r="AC19" i="2"/>
  <c r="AE19" i="2" s="1"/>
  <c r="AF19" i="2" s="1"/>
  <c r="AB20" i="2"/>
  <c r="AN69" i="2"/>
  <c r="AQ69" i="2" s="1"/>
  <c r="AR69" i="2" s="1"/>
  <c r="AM70" i="2"/>
  <c r="AC199" i="2"/>
  <c r="AE199" i="2" s="1"/>
  <c r="AF199" i="2" s="1"/>
  <c r="AB200" i="2"/>
  <c r="R234" i="2"/>
  <c r="T234" i="2" s="1"/>
  <c r="U234" i="2" s="1"/>
  <c r="Q235" i="2"/>
  <c r="P4704" i="5" l="1"/>
  <c r="P4770" i="5"/>
  <c r="P2076" i="5"/>
  <c r="P3068" i="5"/>
  <c r="P4768" i="5"/>
  <c r="P4795" i="5"/>
  <c r="O3677" i="5"/>
  <c r="L408" i="5"/>
  <c r="O311" i="5"/>
  <c r="P311" i="5"/>
  <c r="O4302" i="5"/>
  <c r="O4234" i="5"/>
  <c r="L1713" i="5"/>
  <c r="P273" i="5"/>
  <c r="O273" i="5"/>
  <c r="O902" i="5"/>
  <c r="P902" i="5"/>
  <c r="O37" i="5"/>
  <c r="P37" i="5"/>
  <c r="O98" i="5"/>
  <c r="P98" i="5"/>
  <c r="L99" i="5"/>
  <c r="O2240" i="5" s="1"/>
  <c r="P112" i="5"/>
  <c r="O112" i="5"/>
  <c r="O264" i="5"/>
  <c r="P264" i="5"/>
  <c r="O3036" i="5"/>
  <c r="L4758" i="5"/>
  <c r="L1584" i="5"/>
  <c r="L4361" i="5"/>
  <c r="L1424" i="5"/>
  <c r="L1865" i="5"/>
  <c r="L2503" i="5"/>
  <c r="O3819" i="5" s="1"/>
  <c r="L3313" i="5"/>
  <c r="P1007" i="5"/>
  <c r="O1007" i="5"/>
  <c r="L3426" i="5"/>
  <c r="L1699" i="5"/>
  <c r="O2154" i="5" s="1"/>
  <c r="L1530" i="5"/>
  <c r="L1531" i="5" s="1"/>
  <c r="O4742" i="5" s="1"/>
  <c r="L3610" i="5"/>
  <c r="AC200" i="2"/>
  <c r="AE200" i="2" s="1"/>
  <c r="AF200" i="2" s="1"/>
  <c r="AB201" i="2"/>
  <c r="AC20" i="2"/>
  <c r="AE20" i="2" s="1"/>
  <c r="AF20" i="2" s="1"/>
  <c r="AB21" i="2"/>
  <c r="H305" i="1"/>
  <c r="I305" i="1" s="1"/>
  <c r="F306" i="1"/>
  <c r="AN164" i="2"/>
  <c r="AQ164" i="2" s="1"/>
  <c r="AR164" i="2" s="1"/>
  <c r="AM165" i="2"/>
  <c r="AN269" i="2"/>
  <c r="AQ269" i="2" s="1"/>
  <c r="AR269" i="2" s="1"/>
  <c r="AM270" i="2"/>
  <c r="F46" i="2"/>
  <c r="G45" i="2"/>
  <c r="I45" i="2" s="1"/>
  <c r="J45" i="2" s="1"/>
  <c r="AN304" i="3"/>
  <c r="AQ304" i="3" s="1"/>
  <c r="AR304" i="3" s="1"/>
  <c r="AM305" i="3"/>
  <c r="AC130" i="3"/>
  <c r="AE130" i="3" s="1"/>
  <c r="AF130" i="3" s="1"/>
  <c r="AB131" i="3"/>
  <c r="Q71" i="3"/>
  <c r="R70" i="3"/>
  <c r="T70" i="3" s="1"/>
  <c r="U70" i="3" s="1"/>
  <c r="AN44" i="2"/>
  <c r="AQ44" i="2" s="1"/>
  <c r="AR44" i="2" s="1"/>
  <c r="AM45" i="2"/>
  <c r="H375" i="1"/>
  <c r="I375" i="1" s="1"/>
  <c r="F376" i="1"/>
  <c r="AM131" i="3"/>
  <c r="AN130" i="3"/>
  <c r="AQ130" i="3" s="1"/>
  <c r="AR130" i="3" s="1"/>
  <c r="AB236" i="2"/>
  <c r="AC235" i="2"/>
  <c r="AE235" i="2" s="1"/>
  <c r="AF235" i="2" s="1"/>
  <c r="F71" i="2"/>
  <c r="G70" i="2"/>
  <c r="I70" i="2" s="1"/>
  <c r="J70" i="2" s="1"/>
  <c r="AB270" i="1"/>
  <c r="AC270" i="1" s="1"/>
  <c r="Z271" i="1"/>
  <c r="G199" i="3"/>
  <c r="I199" i="3" s="1"/>
  <c r="J199" i="3" s="1"/>
  <c r="F200" i="3"/>
  <c r="R200" i="2"/>
  <c r="T200" i="2" s="1"/>
  <c r="U200" i="2" s="1"/>
  <c r="Q201" i="2"/>
  <c r="AN375" i="3"/>
  <c r="AQ375" i="3" s="1"/>
  <c r="AR375" i="3" s="1"/>
  <c r="AM376" i="3"/>
  <c r="AN94" i="2"/>
  <c r="AQ94" i="2" s="1"/>
  <c r="AR94" i="2" s="1"/>
  <c r="AM95" i="2"/>
  <c r="AB165" i="1"/>
  <c r="AC165" i="1" s="1"/>
  <c r="Z166" i="1"/>
  <c r="AM375" i="1"/>
  <c r="AN375" i="1" s="1"/>
  <c r="AJ376" i="1"/>
  <c r="AM95" i="1"/>
  <c r="AN95" i="1" s="1"/>
  <c r="AJ96" i="1"/>
  <c r="Q341" i="3"/>
  <c r="R340" i="3"/>
  <c r="T340" i="3" s="1"/>
  <c r="U340" i="3" s="1"/>
  <c r="G374" i="2"/>
  <c r="I374" i="2" s="1"/>
  <c r="J374" i="2" s="1"/>
  <c r="F375" i="2"/>
  <c r="R165" i="2"/>
  <c r="T165" i="2" s="1"/>
  <c r="U165" i="2" s="1"/>
  <c r="Q166" i="2"/>
  <c r="G129" i="3"/>
  <c r="I129" i="3" s="1"/>
  <c r="J129" i="3" s="1"/>
  <c r="F130" i="3"/>
  <c r="R340" i="1"/>
  <c r="S340" i="1" s="1"/>
  <c r="P341" i="1"/>
  <c r="AC374" i="3"/>
  <c r="AE374" i="3" s="1"/>
  <c r="AF374" i="3" s="1"/>
  <c r="AB375" i="3"/>
  <c r="R129" i="3"/>
  <c r="T129" i="3" s="1"/>
  <c r="U129" i="3" s="1"/>
  <c r="Q130" i="3"/>
  <c r="AB20" i="1"/>
  <c r="AC20" i="1" s="1"/>
  <c r="Z21" i="1"/>
  <c r="R165" i="1"/>
  <c r="S165" i="1" s="1"/>
  <c r="P166" i="1"/>
  <c r="AB376" i="2"/>
  <c r="AC375" i="2"/>
  <c r="AE375" i="2" s="1"/>
  <c r="AF375" i="2" s="1"/>
  <c r="AN21" i="2"/>
  <c r="AQ21" i="2" s="1"/>
  <c r="AR21" i="2" s="1"/>
  <c r="AM22" i="2"/>
  <c r="H340" i="1"/>
  <c r="I340" i="1" s="1"/>
  <c r="F341" i="1"/>
  <c r="R375" i="1"/>
  <c r="S375" i="1" s="1"/>
  <c r="P376" i="1"/>
  <c r="AM130" i="1"/>
  <c r="AN130" i="1" s="1"/>
  <c r="AJ131" i="1"/>
  <c r="AM340" i="3"/>
  <c r="AN339" i="3"/>
  <c r="AQ339" i="3" s="1"/>
  <c r="AR339" i="3" s="1"/>
  <c r="AC129" i="2"/>
  <c r="AE129" i="2" s="1"/>
  <c r="AF129" i="2" s="1"/>
  <c r="AB130" i="2"/>
  <c r="AM200" i="3"/>
  <c r="AN199" i="3"/>
  <c r="AQ199" i="3" s="1"/>
  <c r="AR199" i="3" s="1"/>
  <c r="AN408" i="3"/>
  <c r="AQ408" i="3" s="1"/>
  <c r="AR408" i="3" s="1"/>
  <c r="AM409" i="3"/>
  <c r="G409" i="3"/>
  <c r="I409" i="3" s="1"/>
  <c r="J409" i="3" s="1"/>
  <c r="F410" i="3"/>
  <c r="R375" i="3"/>
  <c r="T375" i="3" s="1"/>
  <c r="U375" i="3" s="1"/>
  <c r="Q376" i="3"/>
  <c r="Q410" i="2"/>
  <c r="R409" i="2"/>
  <c r="T409" i="2" s="1"/>
  <c r="U409" i="2" s="1"/>
  <c r="AM340" i="1"/>
  <c r="AN340" i="1" s="1"/>
  <c r="AJ341" i="1"/>
  <c r="AN409" i="2"/>
  <c r="AQ409" i="2" s="1"/>
  <c r="AR409" i="2" s="1"/>
  <c r="AM410" i="2"/>
  <c r="G235" i="3"/>
  <c r="I235" i="3" s="1"/>
  <c r="J235" i="3" s="1"/>
  <c r="F236" i="3"/>
  <c r="AC209" i="3"/>
  <c r="AE209" i="3" s="1"/>
  <c r="AF209" i="3" s="1"/>
  <c r="AB210" i="3"/>
  <c r="AB409" i="1"/>
  <c r="AC409" i="1" s="1"/>
  <c r="Z410" i="1"/>
  <c r="AM95" i="3"/>
  <c r="AN94" i="3"/>
  <c r="AQ94" i="3" s="1"/>
  <c r="AR94" i="3" s="1"/>
  <c r="AB130" i="1"/>
  <c r="AC130" i="1" s="1"/>
  <c r="Z131" i="1"/>
  <c r="R20" i="1"/>
  <c r="S20" i="1" s="1"/>
  <c r="P21" i="1"/>
  <c r="R130" i="1"/>
  <c r="S130" i="1" s="1"/>
  <c r="P131" i="1"/>
  <c r="G234" i="2"/>
  <c r="I234" i="2" s="1"/>
  <c r="J234" i="2" s="1"/>
  <c r="F235" i="2"/>
  <c r="R304" i="3"/>
  <c r="T304" i="3" s="1"/>
  <c r="U304" i="3" s="1"/>
  <c r="Q305" i="3"/>
  <c r="AC409" i="2"/>
  <c r="AE409" i="2" s="1"/>
  <c r="AF409" i="2" s="1"/>
  <c r="AB410" i="2"/>
  <c r="H130" i="1"/>
  <c r="I130" i="1" s="1"/>
  <c r="F131" i="1"/>
  <c r="G304" i="2"/>
  <c r="I304" i="2" s="1"/>
  <c r="J304" i="2" s="1"/>
  <c r="F305" i="2"/>
  <c r="AN304" i="2"/>
  <c r="AQ304" i="2" s="1"/>
  <c r="AR304" i="2" s="1"/>
  <c r="AM305" i="2"/>
  <c r="R269" i="2"/>
  <c r="T269" i="2" s="1"/>
  <c r="U269" i="2" s="1"/>
  <c r="Q270" i="2"/>
  <c r="AC305" i="3"/>
  <c r="AE305" i="3" s="1"/>
  <c r="AF305" i="3" s="1"/>
  <c r="AB306" i="3"/>
  <c r="AC279" i="3"/>
  <c r="AE279" i="3" s="1"/>
  <c r="AF279" i="3" s="1"/>
  <c r="AB280" i="3"/>
  <c r="R305" i="2"/>
  <c r="T305" i="2" s="1"/>
  <c r="U305" i="2" s="1"/>
  <c r="Q306" i="2"/>
  <c r="F355" i="3"/>
  <c r="G354" i="3"/>
  <c r="I354" i="3" s="1"/>
  <c r="J354" i="3" s="1"/>
  <c r="Q22" i="3"/>
  <c r="R21" i="3"/>
  <c r="T21" i="3" s="1"/>
  <c r="U21" i="3" s="1"/>
  <c r="AB96" i="3"/>
  <c r="AC95" i="3"/>
  <c r="AE95" i="3" s="1"/>
  <c r="AF95" i="3" s="1"/>
  <c r="R235" i="2"/>
  <c r="T235" i="2" s="1"/>
  <c r="U235" i="2" s="1"/>
  <c r="Q236" i="2"/>
  <c r="AN70" i="2"/>
  <c r="AQ70" i="2" s="1"/>
  <c r="AR70" i="2" s="1"/>
  <c r="AM71" i="2"/>
  <c r="AN129" i="2"/>
  <c r="AQ129" i="2" s="1"/>
  <c r="AR129" i="2" s="1"/>
  <c r="AM130" i="2"/>
  <c r="AB95" i="1"/>
  <c r="AC95" i="1" s="1"/>
  <c r="Z96" i="1"/>
  <c r="G164" i="3"/>
  <c r="I164" i="3" s="1"/>
  <c r="J164" i="3" s="1"/>
  <c r="F165" i="3"/>
  <c r="R408" i="3"/>
  <c r="T408" i="3" s="1"/>
  <c r="U408" i="3" s="1"/>
  <c r="Q409" i="3"/>
  <c r="AB271" i="2"/>
  <c r="AC270" i="2"/>
  <c r="AE270" i="2" s="1"/>
  <c r="AF270" i="2" s="1"/>
  <c r="G408" i="2"/>
  <c r="I408" i="2" s="1"/>
  <c r="J408" i="2" s="1"/>
  <c r="F409" i="2"/>
  <c r="AN44" i="3"/>
  <c r="AQ44" i="3" s="1"/>
  <c r="AR44" i="3" s="1"/>
  <c r="AM45" i="3"/>
  <c r="AN269" i="3"/>
  <c r="AQ269" i="3" s="1"/>
  <c r="AR269" i="3" s="1"/>
  <c r="AM270" i="3"/>
  <c r="AB341" i="2"/>
  <c r="AC340" i="2"/>
  <c r="AE340" i="2" s="1"/>
  <c r="AF340" i="2" s="1"/>
  <c r="AN20" i="3"/>
  <c r="AQ20" i="3" s="1"/>
  <c r="AR20" i="3" s="1"/>
  <c r="AM21" i="3"/>
  <c r="R235" i="3"/>
  <c r="T235" i="3" s="1"/>
  <c r="U235" i="3" s="1"/>
  <c r="Q236" i="3"/>
  <c r="Q46" i="3"/>
  <c r="R45" i="3"/>
  <c r="T45" i="3" s="1"/>
  <c r="U45" i="3" s="1"/>
  <c r="F96" i="2"/>
  <c r="G95" i="2"/>
  <c r="I95" i="2" s="1"/>
  <c r="J95" i="2" s="1"/>
  <c r="F131" i="2"/>
  <c r="G130" i="2"/>
  <c r="I130" i="2" s="1"/>
  <c r="J130" i="2" s="1"/>
  <c r="AB410" i="3"/>
  <c r="AC409" i="3"/>
  <c r="AE409" i="3" s="1"/>
  <c r="AF409" i="3" s="1"/>
  <c r="AM175" i="3"/>
  <c r="AN174" i="3"/>
  <c r="AQ174" i="3" s="1"/>
  <c r="AR174" i="3" s="1"/>
  <c r="AB306" i="2"/>
  <c r="AC305" i="2"/>
  <c r="AE305" i="2" s="1"/>
  <c r="AF305" i="2" s="1"/>
  <c r="R95" i="1"/>
  <c r="S95" i="1" s="1"/>
  <c r="P96" i="1"/>
  <c r="R375" i="2"/>
  <c r="T375" i="2" s="1"/>
  <c r="U375" i="2" s="1"/>
  <c r="Q376" i="2"/>
  <c r="AC164" i="2"/>
  <c r="AE164" i="2" s="1"/>
  <c r="AF164" i="2" s="1"/>
  <c r="AB165" i="2"/>
  <c r="R95" i="2"/>
  <c r="T95" i="2" s="1"/>
  <c r="U95" i="2" s="1"/>
  <c r="Q96" i="2"/>
  <c r="H20" i="1"/>
  <c r="I20" i="1" s="1"/>
  <c r="F21" i="1"/>
  <c r="G45" i="3"/>
  <c r="I45" i="3" s="1"/>
  <c r="J45" i="3" s="1"/>
  <c r="F46" i="3"/>
  <c r="AC45" i="3"/>
  <c r="AE45" i="3" s="1"/>
  <c r="AF45" i="3" s="1"/>
  <c r="AB46" i="3"/>
  <c r="R305" i="1"/>
  <c r="S305" i="1" s="1"/>
  <c r="P306" i="1"/>
  <c r="AN375" i="2"/>
  <c r="AQ375" i="2" s="1"/>
  <c r="AR375" i="2" s="1"/>
  <c r="AM376" i="2"/>
  <c r="R340" i="2"/>
  <c r="T340" i="2" s="1"/>
  <c r="U340" i="2" s="1"/>
  <c r="Q341" i="2"/>
  <c r="G69" i="3"/>
  <c r="I69" i="3" s="1"/>
  <c r="J69" i="3" s="1"/>
  <c r="F70" i="3"/>
  <c r="H409" i="1"/>
  <c r="I409" i="1" s="1"/>
  <c r="F410" i="1"/>
  <c r="AC69" i="2"/>
  <c r="AE69" i="2" s="1"/>
  <c r="AF69" i="2" s="1"/>
  <c r="AB70" i="2"/>
  <c r="R130" i="2"/>
  <c r="T130" i="2" s="1"/>
  <c r="U130" i="2" s="1"/>
  <c r="Q131" i="2"/>
  <c r="AN339" i="2"/>
  <c r="AQ339" i="2" s="1"/>
  <c r="AR339" i="2" s="1"/>
  <c r="AM340" i="2"/>
  <c r="AN234" i="2"/>
  <c r="AQ234" i="2" s="1"/>
  <c r="AR234" i="2" s="1"/>
  <c r="AM235" i="2"/>
  <c r="H270" i="1"/>
  <c r="I270" i="1" s="1"/>
  <c r="F271" i="1"/>
  <c r="R200" i="3"/>
  <c r="T200" i="3" s="1"/>
  <c r="U200" i="3" s="1"/>
  <c r="Q201" i="3"/>
  <c r="AC164" i="3"/>
  <c r="AE164" i="3" s="1"/>
  <c r="AF164" i="3" s="1"/>
  <c r="AB165" i="3"/>
  <c r="AC74" i="3"/>
  <c r="AE74" i="3" s="1"/>
  <c r="AF74" i="3" s="1"/>
  <c r="AB75" i="3"/>
  <c r="R165" i="3"/>
  <c r="T165" i="3" s="1"/>
  <c r="U165" i="3" s="1"/>
  <c r="Q166" i="3"/>
  <c r="G21" i="3"/>
  <c r="I21" i="3" s="1"/>
  <c r="J21" i="3" s="1"/>
  <c r="F22" i="3"/>
  <c r="R70" i="2"/>
  <c r="T70" i="2" s="1"/>
  <c r="U70" i="2" s="1"/>
  <c r="Q71" i="2"/>
  <c r="R270" i="1"/>
  <c r="S270" i="1" s="1"/>
  <c r="P271" i="1"/>
  <c r="R270" i="3"/>
  <c r="T270" i="3" s="1"/>
  <c r="U270" i="3" s="1"/>
  <c r="Q271" i="3"/>
  <c r="G339" i="2"/>
  <c r="I339" i="2" s="1"/>
  <c r="J339" i="2" s="1"/>
  <c r="F340" i="2"/>
  <c r="AM165" i="1"/>
  <c r="AN165" i="1" s="1"/>
  <c r="AJ166" i="1"/>
  <c r="F166" i="2"/>
  <c r="G165" i="2"/>
  <c r="I165" i="2" s="1"/>
  <c r="J165" i="2" s="1"/>
  <c r="R20" i="2"/>
  <c r="T20" i="2" s="1"/>
  <c r="U20" i="2" s="1"/>
  <c r="Q21" i="2"/>
  <c r="AC235" i="3"/>
  <c r="AE235" i="3" s="1"/>
  <c r="AF235" i="3" s="1"/>
  <c r="AB236" i="3"/>
  <c r="AC21" i="3"/>
  <c r="AE21" i="3" s="1"/>
  <c r="AF21" i="3" s="1"/>
  <c r="AB22" i="3"/>
  <c r="AC45" i="2"/>
  <c r="AE45" i="2" s="1"/>
  <c r="AF45" i="2" s="1"/>
  <c r="AB46" i="2"/>
  <c r="R409" i="1"/>
  <c r="S409" i="1" s="1"/>
  <c r="P410" i="1"/>
  <c r="AM270" i="1"/>
  <c r="AN270" i="1" s="1"/>
  <c r="AJ271" i="1"/>
  <c r="AC340" i="3"/>
  <c r="AE340" i="3" s="1"/>
  <c r="AF340" i="3" s="1"/>
  <c r="AB341" i="3"/>
  <c r="H165" i="1"/>
  <c r="I165" i="1" s="1"/>
  <c r="F166" i="1"/>
  <c r="H95" i="1"/>
  <c r="I95" i="1" s="1"/>
  <c r="F96" i="1"/>
  <c r="F96" i="3"/>
  <c r="G95" i="3"/>
  <c r="I95" i="3" s="1"/>
  <c r="J95" i="3" s="1"/>
  <c r="AM409" i="1"/>
  <c r="AN409" i="1" s="1"/>
  <c r="AJ410" i="1"/>
  <c r="AB305" i="1"/>
  <c r="AC305" i="1" s="1"/>
  <c r="Z306" i="1"/>
  <c r="AM305" i="1"/>
  <c r="AN305" i="1" s="1"/>
  <c r="AJ306" i="1"/>
  <c r="AC94" i="2"/>
  <c r="AE94" i="2" s="1"/>
  <c r="AF94" i="2" s="1"/>
  <c r="AB95" i="2"/>
  <c r="R45" i="2"/>
  <c r="T45" i="2" s="1"/>
  <c r="U45" i="2" s="1"/>
  <c r="Q46" i="2"/>
  <c r="G269" i="2"/>
  <c r="I269" i="2" s="1"/>
  <c r="J269" i="2" s="1"/>
  <c r="F270" i="2"/>
  <c r="AB375" i="1"/>
  <c r="AC375" i="1" s="1"/>
  <c r="Z376" i="1"/>
  <c r="R95" i="3"/>
  <c r="T95" i="3" s="1"/>
  <c r="U95" i="3" s="1"/>
  <c r="Q96" i="3"/>
  <c r="AN199" i="2"/>
  <c r="AQ199" i="2" s="1"/>
  <c r="AR199" i="2" s="1"/>
  <c r="AM200" i="2"/>
  <c r="AN70" i="3"/>
  <c r="AQ70" i="3" s="1"/>
  <c r="AR70" i="3" s="1"/>
  <c r="AM71" i="3"/>
  <c r="AB340" i="1"/>
  <c r="AC340" i="1" s="1"/>
  <c r="Z341" i="1"/>
  <c r="AJ21" i="1"/>
  <c r="AM20" i="1"/>
  <c r="AN20" i="1" s="1"/>
  <c r="F22" i="2"/>
  <c r="G21" i="2"/>
  <c r="I21" i="2" s="1"/>
  <c r="J21" i="2" s="1"/>
  <c r="F201" i="2"/>
  <c r="G200" i="2"/>
  <c r="I200" i="2" s="1"/>
  <c r="J200" i="2" s="1"/>
  <c r="P2154" i="5" l="1"/>
  <c r="P2240" i="5"/>
  <c r="P3819" i="5"/>
  <c r="P4234" i="5"/>
  <c r="P4742" i="5"/>
  <c r="P3036" i="5"/>
  <c r="P4302" i="5"/>
  <c r="P3677" i="5"/>
  <c r="L2009" i="5"/>
  <c r="L409" i="5"/>
  <c r="O4758" i="5"/>
  <c r="O4552" i="5"/>
  <c r="P312" i="5"/>
  <c r="O312" i="5"/>
  <c r="L1700" i="5"/>
  <c r="P99" i="5"/>
  <c r="O99" i="5"/>
  <c r="L3300" i="5"/>
  <c r="O2155" i="5" s="1"/>
  <c r="L4104" i="5"/>
  <c r="O3820" i="5" s="1"/>
  <c r="L3466" i="5"/>
  <c r="O3070" i="5" s="1"/>
  <c r="O1008" i="5"/>
  <c r="P1008" i="5"/>
  <c r="L3314" i="5"/>
  <c r="L176" i="5"/>
  <c r="L3025" i="5"/>
  <c r="O3025" i="5" s="1"/>
  <c r="L3131" i="5"/>
  <c r="O4725" i="5" s="1"/>
  <c r="L1033" i="5"/>
  <c r="O4304" i="5" s="1"/>
  <c r="L3611" i="5"/>
  <c r="L850" i="5"/>
  <c r="L1014" i="5"/>
  <c r="L3185" i="5"/>
  <c r="L1588" i="5"/>
  <c r="F23" i="2"/>
  <c r="G22" i="2"/>
  <c r="I22" i="2" s="1"/>
  <c r="J22" i="2" s="1"/>
  <c r="G22" i="3"/>
  <c r="I22" i="3" s="1"/>
  <c r="J22" i="3" s="1"/>
  <c r="F23" i="3"/>
  <c r="AB307" i="2"/>
  <c r="AC306" i="2"/>
  <c r="AE306" i="2" s="1"/>
  <c r="AF306" i="2" s="1"/>
  <c r="AB411" i="3"/>
  <c r="AC410" i="3"/>
  <c r="AE410" i="3" s="1"/>
  <c r="AF410" i="3" s="1"/>
  <c r="F97" i="2"/>
  <c r="G96" i="2"/>
  <c r="I96" i="2" s="1"/>
  <c r="J96" i="2" s="1"/>
  <c r="AB342" i="2"/>
  <c r="AC341" i="2"/>
  <c r="AE341" i="2" s="1"/>
  <c r="AF341" i="2" s="1"/>
  <c r="AN270" i="3"/>
  <c r="AQ270" i="3" s="1"/>
  <c r="AR270" i="3" s="1"/>
  <c r="AM271" i="3"/>
  <c r="G409" i="2"/>
  <c r="I409" i="2" s="1"/>
  <c r="J409" i="2" s="1"/>
  <c r="F410" i="2"/>
  <c r="AB272" i="2"/>
  <c r="AC271" i="2"/>
  <c r="AE271" i="2" s="1"/>
  <c r="AF271" i="2" s="1"/>
  <c r="R409" i="3"/>
  <c r="T409" i="3" s="1"/>
  <c r="U409" i="3" s="1"/>
  <c r="Q410" i="3"/>
  <c r="AB96" i="1"/>
  <c r="AC96" i="1" s="1"/>
  <c r="Z97" i="1"/>
  <c r="AN71" i="2"/>
  <c r="AQ71" i="2" s="1"/>
  <c r="AR71" i="2" s="1"/>
  <c r="AM72" i="2"/>
  <c r="R306" i="2"/>
  <c r="T306" i="2" s="1"/>
  <c r="U306" i="2" s="1"/>
  <c r="Q307" i="2"/>
  <c r="AC306" i="3"/>
  <c r="AE306" i="3" s="1"/>
  <c r="AF306" i="3" s="1"/>
  <c r="AB307" i="3"/>
  <c r="AN305" i="2"/>
  <c r="AQ305" i="2" s="1"/>
  <c r="AR305" i="2" s="1"/>
  <c r="AM306" i="2"/>
  <c r="H131" i="1"/>
  <c r="I131" i="1" s="1"/>
  <c r="F132" i="1"/>
  <c r="R305" i="3"/>
  <c r="T305" i="3" s="1"/>
  <c r="U305" i="3" s="1"/>
  <c r="Q306" i="3"/>
  <c r="R131" i="1"/>
  <c r="S131" i="1" s="1"/>
  <c r="P132" i="1"/>
  <c r="AB131" i="1"/>
  <c r="AC131" i="1" s="1"/>
  <c r="Z132" i="1"/>
  <c r="AB410" i="1"/>
  <c r="AC410" i="1" s="1"/>
  <c r="Z411" i="1"/>
  <c r="G236" i="3"/>
  <c r="I236" i="3" s="1"/>
  <c r="J236" i="3" s="1"/>
  <c r="F237" i="3"/>
  <c r="AM341" i="1"/>
  <c r="AN341" i="1" s="1"/>
  <c r="AJ342" i="1"/>
  <c r="AB377" i="2"/>
  <c r="AC376" i="2"/>
  <c r="AE376" i="2" s="1"/>
  <c r="AF376" i="2" s="1"/>
  <c r="R341" i="3"/>
  <c r="T341" i="3" s="1"/>
  <c r="U341" i="3" s="1"/>
  <c r="Q342" i="3"/>
  <c r="AB237" i="2"/>
  <c r="AC236" i="2"/>
  <c r="AE236" i="2" s="1"/>
  <c r="AF236" i="2" s="1"/>
  <c r="AN45" i="2"/>
  <c r="AQ45" i="2" s="1"/>
  <c r="AR45" i="2" s="1"/>
  <c r="AM46" i="2"/>
  <c r="Q72" i="3"/>
  <c r="R71" i="3"/>
  <c r="T71" i="3" s="1"/>
  <c r="U71" i="3" s="1"/>
  <c r="AC131" i="3"/>
  <c r="AE131" i="3" s="1"/>
  <c r="AF131" i="3" s="1"/>
  <c r="AB132" i="3"/>
  <c r="AN165" i="2"/>
  <c r="AQ165" i="2" s="1"/>
  <c r="AR165" i="2" s="1"/>
  <c r="AM166" i="2"/>
  <c r="AC21" i="2"/>
  <c r="AE21" i="2" s="1"/>
  <c r="AF21" i="2" s="1"/>
  <c r="AB22" i="2"/>
  <c r="AN71" i="3"/>
  <c r="AQ71" i="3" s="1"/>
  <c r="AR71" i="3" s="1"/>
  <c r="AM72" i="3"/>
  <c r="R96" i="3"/>
  <c r="T96" i="3" s="1"/>
  <c r="U96" i="3" s="1"/>
  <c r="Q97" i="3"/>
  <c r="G270" i="2"/>
  <c r="I270" i="2" s="1"/>
  <c r="J270" i="2" s="1"/>
  <c r="F271" i="2"/>
  <c r="AC95" i="2"/>
  <c r="AE95" i="2" s="1"/>
  <c r="AF95" i="2" s="1"/>
  <c r="AB96" i="2"/>
  <c r="AB306" i="1"/>
  <c r="AC306" i="1" s="1"/>
  <c r="Z307" i="1"/>
  <c r="H166" i="1"/>
  <c r="I166" i="1" s="1"/>
  <c r="F167" i="1"/>
  <c r="AM271" i="1"/>
  <c r="AN271" i="1" s="1"/>
  <c r="AJ272" i="1"/>
  <c r="AC46" i="2"/>
  <c r="AE46" i="2" s="1"/>
  <c r="AF46" i="2" s="1"/>
  <c r="AB47" i="2"/>
  <c r="AC236" i="3"/>
  <c r="AE236" i="3" s="1"/>
  <c r="AF236" i="3" s="1"/>
  <c r="AB237" i="3"/>
  <c r="G340" i="2"/>
  <c r="I340" i="2" s="1"/>
  <c r="J340" i="2" s="1"/>
  <c r="F341" i="2"/>
  <c r="R271" i="1"/>
  <c r="S271" i="1" s="1"/>
  <c r="P272" i="1"/>
  <c r="AC165" i="3"/>
  <c r="AE165" i="3" s="1"/>
  <c r="AF165" i="3" s="1"/>
  <c r="AB166" i="3"/>
  <c r="H271" i="1"/>
  <c r="I271" i="1" s="1"/>
  <c r="F272" i="1"/>
  <c r="AN340" i="2"/>
  <c r="AQ340" i="2" s="1"/>
  <c r="AR340" i="2" s="1"/>
  <c r="AM341" i="2"/>
  <c r="AC70" i="2"/>
  <c r="AE70" i="2" s="1"/>
  <c r="AF70" i="2" s="1"/>
  <c r="AB71" i="2"/>
  <c r="G70" i="3"/>
  <c r="I70" i="3" s="1"/>
  <c r="J70" i="3" s="1"/>
  <c r="F71" i="3"/>
  <c r="AN376" i="2"/>
  <c r="AQ376" i="2" s="1"/>
  <c r="AR376" i="2" s="1"/>
  <c r="AM377" i="2"/>
  <c r="AC46" i="3"/>
  <c r="AE46" i="3" s="1"/>
  <c r="AF46" i="3" s="1"/>
  <c r="AB47" i="3"/>
  <c r="H21" i="1"/>
  <c r="I21" i="1" s="1"/>
  <c r="F22" i="1"/>
  <c r="AC165" i="2"/>
  <c r="AE165" i="2" s="1"/>
  <c r="AF165" i="2" s="1"/>
  <c r="AB166" i="2"/>
  <c r="R96" i="1"/>
  <c r="S96" i="1" s="1"/>
  <c r="P97" i="1"/>
  <c r="AN21" i="3"/>
  <c r="AQ21" i="3" s="1"/>
  <c r="AR21" i="3" s="1"/>
  <c r="AM22" i="3"/>
  <c r="Q23" i="3"/>
  <c r="R22" i="3"/>
  <c r="T22" i="3" s="1"/>
  <c r="U22" i="3" s="1"/>
  <c r="G410" i="3"/>
  <c r="I410" i="3" s="1"/>
  <c r="J410" i="3" s="1"/>
  <c r="F411" i="3"/>
  <c r="R376" i="1"/>
  <c r="S376" i="1" s="1"/>
  <c r="P377" i="1"/>
  <c r="AN22" i="2"/>
  <c r="AQ22" i="2" s="1"/>
  <c r="AR22" i="2" s="1"/>
  <c r="AM23" i="2"/>
  <c r="R166" i="1"/>
  <c r="S166" i="1" s="1"/>
  <c r="P167" i="1"/>
  <c r="AC375" i="3"/>
  <c r="AE375" i="3" s="1"/>
  <c r="AF375" i="3" s="1"/>
  <c r="AB376" i="3"/>
  <c r="G130" i="3"/>
  <c r="I130" i="3" s="1"/>
  <c r="J130" i="3" s="1"/>
  <c r="F131" i="3"/>
  <c r="G375" i="2"/>
  <c r="I375" i="2" s="1"/>
  <c r="J375" i="2" s="1"/>
  <c r="F376" i="2"/>
  <c r="AM96" i="1"/>
  <c r="AN96" i="1" s="1"/>
  <c r="AJ97" i="1"/>
  <c r="AB166" i="1"/>
  <c r="AC166" i="1" s="1"/>
  <c r="Z167" i="1"/>
  <c r="AN376" i="3"/>
  <c r="AQ376" i="3" s="1"/>
  <c r="AR376" i="3" s="1"/>
  <c r="AM377" i="3"/>
  <c r="G200" i="3"/>
  <c r="I200" i="3" s="1"/>
  <c r="J200" i="3" s="1"/>
  <c r="F201" i="3"/>
  <c r="F47" i="2"/>
  <c r="G46" i="2"/>
  <c r="I46" i="2" s="1"/>
  <c r="J46" i="2" s="1"/>
  <c r="F202" i="2"/>
  <c r="G201" i="2"/>
  <c r="I201" i="2" s="1"/>
  <c r="J201" i="2" s="1"/>
  <c r="AJ22" i="1"/>
  <c r="AM21" i="1"/>
  <c r="AN21" i="1" s="1"/>
  <c r="G96" i="3"/>
  <c r="I96" i="3" s="1"/>
  <c r="J96" i="3" s="1"/>
  <c r="F97" i="3"/>
  <c r="F167" i="2"/>
  <c r="G166" i="2"/>
  <c r="I166" i="2" s="1"/>
  <c r="J166" i="2" s="1"/>
  <c r="R166" i="3"/>
  <c r="T166" i="3" s="1"/>
  <c r="U166" i="3" s="1"/>
  <c r="Q167" i="3"/>
  <c r="AM176" i="3"/>
  <c r="AN175" i="3"/>
  <c r="AQ175" i="3" s="1"/>
  <c r="AR175" i="3" s="1"/>
  <c r="F132" i="2"/>
  <c r="G131" i="2"/>
  <c r="I131" i="2" s="1"/>
  <c r="J131" i="2" s="1"/>
  <c r="Q47" i="3"/>
  <c r="R46" i="3"/>
  <c r="T46" i="3" s="1"/>
  <c r="U46" i="3" s="1"/>
  <c r="AN45" i="3"/>
  <c r="AQ45" i="3" s="1"/>
  <c r="AR45" i="3" s="1"/>
  <c r="AM46" i="3"/>
  <c r="G165" i="3"/>
  <c r="I165" i="3" s="1"/>
  <c r="J165" i="3" s="1"/>
  <c r="F166" i="3"/>
  <c r="AN130" i="2"/>
  <c r="AQ130" i="2" s="1"/>
  <c r="AR130" i="2" s="1"/>
  <c r="AM131" i="2"/>
  <c r="R236" i="2"/>
  <c r="T236" i="2" s="1"/>
  <c r="U236" i="2" s="1"/>
  <c r="Q237" i="2"/>
  <c r="AC280" i="3"/>
  <c r="AE280" i="3" s="1"/>
  <c r="AF280" i="3" s="1"/>
  <c r="AB281" i="3"/>
  <c r="R270" i="2"/>
  <c r="T270" i="2" s="1"/>
  <c r="U270" i="2" s="1"/>
  <c r="Q271" i="2"/>
  <c r="G305" i="2"/>
  <c r="I305" i="2" s="1"/>
  <c r="J305" i="2" s="1"/>
  <c r="F306" i="2"/>
  <c r="AC410" i="2"/>
  <c r="AE410" i="2" s="1"/>
  <c r="AF410" i="2" s="1"/>
  <c r="AB411" i="2"/>
  <c r="G235" i="2"/>
  <c r="I235" i="2" s="1"/>
  <c r="J235" i="2" s="1"/>
  <c r="F236" i="2"/>
  <c r="R21" i="1"/>
  <c r="S21" i="1" s="1"/>
  <c r="P22" i="1"/>
  <c r="AC210" i="3"/>
  <c r="AE210" i="3" s="1"/>
  <c r="AF210" i="3" s="1"/>
  <c r="AB211" i="3"/>
  <c r="AN410" i="2"/>
  <c r="AQ410" i="2" s="1"/>
  <c r="AR410" i="2" s="1"/>
  <c r="AM411" i="2"/>
  <c r="Q411" i="2"/>
  <c r="R410" i="2"/>
  <c r="T410" i="2" s="1"/>
  <c r="U410" i="2" s="1"/>
  <c r="AM201" i="3"/>
  <c r="AN200" i="3"/>
  <c r="AQ200" i="3" s="1"/>
  <c r="AR200" i="3" s="1"/>
  <c r="AM341" i="3"/>
  <c r="AN340" i="3"/>
  <c r="AQ340" i="3" s="1"/>
  <c r="AR340" i="3" s="1"/>
  <c r="F72" i="2"/>
  <c r="G71" i="2"/>
  <c r="I71" i="2" s="1"/>
  <c r="J71" i="2" s="1"/>
  <c r="AM132" i="3"/>
  <c r="AN131" i="3"/>
  <c r="AQ131" i="3" s="1"/>
  <c r="AR131" i="3" s="1"/>
  <c r="H376" i="1"/>
  <c r="I376" i="1" s="1"/>
  <c r="F377" i="1"/>
  <c r="AN305" i="3"/>
  <c r="AQ305" i="3" s="1"/>
  <c r="AR305" i="3" s="1"/>
  <c r="AM306" i="3"/>
  <c r="AN270" i="2"/>
  <c r="AQ270" i="2" s="1"/>
  <c r="AR270" i="2" s="1"/>
  <c r="AM271" i="2"/>
  <c r="H306" i="1"/>
  <c r="I306" i="1" s="1"/>
  <c r="F307" i="1"/>
  <c r="AC201" i="2"/>
  <c r="AE201" i="2" s="1"/>
  <c r="AF201" i="2" s="1"/>
  <c r="AB202" i="2"/>
  <c r="AB341" i="1"/>
  <c r="AC341" i="1" s="1"/>
  <c r="Z342" i="1"/>
  <c r="AN200" i="2"/>
  <c r="AQ200" i="2" s="1"/>
  <c r="AR200" i="2" s="1"/>
  <c r="AM201" i="2"/>
  <c r="AB376" i="1"/>
  <c r="AC376" i="1" s="1"/>
  <c r="Z377" i="1"/>
  <c r="R46" i="2"/>
  <c r="T46" i="2" s="1"/>
  <c r="U46" i="2" s="1"/>
  <c r="Q47" i="2"/>
  <c r="AM306" i="1"/>
  <c r="AN306" i="1" s="1"/>
  <c r="AJ307" i="1"/>
  <c r="AM410" i="1"/>
  <c r="AN410" i="1" s="1"/>
  <c r="AJ411" i="1"/>
  <c r="H96" i="1"/>
  <c r="I96" i="1" s="1"/>
  <c r="F97" i="1"/>
  <c r="AC341" i="3"/>
  <c r="AE341" i="3" s="1"/>
  <c r="AF341" i="3" s="1"/>
  <c r="AB342" i="3"/>
  <c r="R410" i="1"/>
  <c r="S410" i="1" s="1"/>
  <c r="P411" i="1"/>
  <c r="AC22" i="3"/>
  <c r="AE22" i="3" s="1"/>
  <c r="AF22" i="3" s="1"/>
  <c r="AB23" i="3"/>
  <c r="R21" i="2"/>
  <c r="T21" i="2" s="1"/>
  <c r="U21" i="2" s="1"/>
  <c r="Q22" i="2"/>
  <c r="AM166" i="1"/>
  <c r="AN166" i="1" s="1"/>
  <c r="AJ167" i="1"/>
  <c r="R271" i="3"/>
  <c r="T271" i="3" s="1"/>
  <c r="U271" i="3" s="1"/>
  <c r="Q272" i="3"/>
  <c r="R71" i="2"/>
  <c r="T71" i="2" s="1"/>
  <c r="U71" i="2" s="1"/>
  <c r="Q72" i="2"/>
  <c r="AC75" i="3"/>
  <c r="AE75" i="3" s="1"/>
  <c r="AF75" i="3" s="1"/>
  <c r="AB76" i="3"/>
  <c r="AC76" i="3" s="1"/>
  <c r="AE76" i="3" s="1"/>
  <c r="AF76" i="3" s="1"/>
  <c r="R201" i="3"/>
  <c r="T201" i="3" s="1"/>
  <c r="U201" i="3" s="1"/>
  <c r="Q202" i="3"/>
  <c r="AN235" i="2"/>
  <c r="AQ235" i="2" s="1"/>
  <c r="AR235" i="2" s="1"/>
  <c r="AM236" i="2"/>
  <c r="R131" i="2"/>
  <c r="T131" i="2" s="1"/>
  <c r="U131" i="2" s="1"/>
  <c r="Q132" i="2"/>
  <c r="H410" i="1"/>
  <c r="I410" i="1" s="1"/>
  <c r="F411" i="1"/>
  <c r="R341" i="2"/>
  <c r="T341" i="2" s="1"/>
  <c r="U341" i="2" s="1"/>
  <c r="Q342" i="2"/>
  <c r="R306" i="1"/>
  <c r="S306" i="1" s="1"/>
  <c r="P307" i="1"/>
  <c r="G46" i="3"/>
  <c r="I46" i="3" s="1"/>
  <c r="J46" i="3" s="1"/>
  <c r="F47" i="3"/>
  <c r="R96" i="2"/>
  <c r="T96" i="2" s="1"/>
  <c r="U96" i="2" s="1"/>
  <c r="Q97" i="2"/>
  <c r="R376" i="2"/>
  <c r="T376" i="2" s="1"/>
  <c r="U376" i="2" s="1"/>
  <c r="Q377" i="2"/>
  <c r="R236" i="3"/>
  <c r="T236" i="3" s="1"/>
  <c r="U236" i="3" s="1"/>
  <c r="Q237" i="3"/>
  <c r="AB97" i="3"/>
  <c r="AC96" i="3"/>
  <c r="AE96" i="3" s="1"/>
  <c r="AF96" i="3" s="1"/>
  <c r="F356" i="3"/>
  <c r="G356" i="3" s="1"/>
  <c r="I356" i="3" s="1"/>
  <c r="J356" i="3" s="1"/>
  <c r="G355" i="3"/>
  <c r="I355" i="3" s="1"/>
  <c r="J355" i="3" s="1"/>
  <c r="AM96" i="3"/>
  <c r="AN95" i="3"/>
  <c r="AQ95" i="3" s="1"/>
  <c r="AR95" i="3" s="1"/>
  <c r="R376" i="3"/>
  <c r="T376" i="3" s="1"/>
  <c r="U376" i="3" s="1"/>
  <c r="Q377" i="3"/>
  <c r="AN409" i="3"/>
  <c r="AQ409" i="3" s="1"/>
  <c r="AR409" i="3" s="1"/>
  <c r="AM410" i="3"/>
  <c r="AC130" i="2"/>
  <c r="AE130" i="2" s="1"/>
  <c r="AF130" i="2" s="1"/>
  <c r="AB131" i="2"/>
  <c r="AM131" i="1"/>
  <c r="AN131" i="1" s="1"/>
  <c r="AJ132" i="1"/>
  <c r="H341" i="1"/>
  <c r="I341" i="1" s="1"/>
  <c r="F342" i="1"/>
  <c r="AB21" i="1"/>
  <c r="AC21" i="1" s="1"/>
  <c r="Z22" i="1"/>
  <c r="R130" i="3"/>
  <c r="T130" i="3" s="1"/>
  <c r="U130" i="3" s="1"/>
  <c r="Q131" i="3"/>
  <c r="R341" i="1"/>
  <c r="S341" i="1" s="1"/>
  <c r="P342" i="1"/>
  <c r="R166" i="2"/>
  <c r="T166" i="2" s="1"/>
  <c r="U166" i="2" s="1"/>
  <c r="Q167" i="2"/>
  <c r="AM376" i="1"/>
  <c r="AN376" i="1" s="1"/>
  <c r="AJ377" i="1"/>
  <c r="AN95" i="2"/>
  <c r="AQ95" i="2" s="1"/>
  <c r="AR95" i="2" s="1"/>
  <c r="AM96" i="2"/>
  <c r="R201" i="2"/>
  <c r="T201" i="2" s="1"/>
  <c r="U201" i="2" s="1"/>
  <c r="Q202" i="2"/>
  <c r="AB271" i="1"/>
  <c r="AC271" i="1" s="1"/>
  <c r="Z272" i="1"/>
  <c r="P3070" i="5" l="1"/>
  <c r="P4552" i="5"/>
  <c r="P4304" i="5"/>
  <c r="P3820" i="5"/>
  <c r="P4758" i="5"/>
  <c r="P4725" i="5"/>
  <c r="P2155" i="5"/>
  <c r="P3025" i="5"/>
  <c r="O2009" i="5"/>
  <c r="L2010" i="5"/>
  <c r="O2010" i="5" s="1"/>
  <c r="O176" i="5"/>
  <c r="P176" i="5"/>
  <c r="P1033" i="5"/>
  <c r="L1034" i="5"/>
  <c r="O1033" i="5"/>
  <c r="L2615" i="5"/>
  <c r="L2451" i="5"/>
  <c r="L696" i="5"/>
  <c r="L657" i="5"/>
  <c r="L806" i="5"/>
  <c r="L2634" i="5"/>
  <c r="O4305" i="5" s="1"/>
  <c r="L1777" i="5"/>
  <c r="L3301" i="5"/>
  <c r="L747" i="5"/>
  <c r="L3189" i="5"/>
  <c r="L4786" i="5"/>
  <c r="L4732" i="5"/>
  <c r="O4726" i="5" s="1"/>
  <c r="L4626" i="5"/>
  <c r="O4239" i="5"/>
  <c r="L454" i="5"/>
  <c r="Q203" i="2"/>
  <c r="R202" i="2"/>
  <c r="T202" i="2" s="1"/>
  <c r="U202" i="2" s="1"/>
  <c r="AM377" i="1"/>
  <c r="AN377" i="1" s="1"/>
  <c r="AJ378" i="1"/>
  <c r="R342" i="1"/>
  <c r="S342" i="1" s="1"/>
  <c r="P343" i="1"/>
  <c r="AB22" i="1"/>
  <c r="AC22" i="1" s="1"/>
  <c r="Z23" i="1"/>
  <c r="AM132" i="1"/>
  <c r="AN132" i="1" s="1"/>
  <c r="AJ133" i="1"/>
  <c r="AN410" i="3"/>
  <c r="AQ410" i="3" s="1"/>
  <c r="AR410" i="3" s="1"/>
  <c r="AM411" i="3"/>
  <c r="R377" i="2"/>
  <c r="T377" i="2" s="1"/>
  <c r="U377" i="2" s="1"/>
  <c r="Q378" i="2"/>
  <c r="G47" i="3"/>
  <c r="I47" i="3" s="1"/>
  <c r="J47" i="3" s="1"/>
  <c r="F48" i="3"/>
  <c r="R342" i="2"/>
  <c r="T342" i="2" s="1"/>
  <c r="U342" i="2" s="1"/>
  <c r="Q343" i="2"/>
  <c r="R132" i="2"/>
  <c r="T132" i="2" s="1"/>
  <c r="U132" i="2" s="1"/>
  <c r="Q133" i="2"/>
  <c r="R202" i="3"/>
  <c r="T202" i="3" s="1"/>
  <c r="U202" i="3" s="1"/>
  <c r="Q203" i="3"/>
  <c r="R72" i="2"/>
  <c r="T72" i="2" s="1"/>
  <c r="U72" i="2" s="1"/>
  <c r="Q73" i="2"/>
  <c r="AM167" i="1"/>
  <c r="AN167" i="1" s="1"/>
  <c r="AJ168" i="1"/>
  <c r="AC23" i="3"/>
  <c r="AE23" i="3" s="1"/>
  <c r="AF23" i="3" s="1"/>
  <c r="AB24" i="3"/>
  <c r="AC342" i="3"/>
  <c r="AE342" i="3" s="1"/>
  <c r="AF342" i="3" s="1"/>
  <c r="AB343" i="3"/>
  <c r="AM411" i="1"/>
  <c r="AN411" i="1" s="1"/>
  <c r="AJ412" i="1"/>
  <c r="R47" i="2"/>
  <c r="T47" i="2" s="1"/>
  <c r="U47" i="2" s="1"/>
  <c r="Q48" i="2"/>
  <c r="AN201" i="2"/>
  <c r="AQ201" i="2" s="1"/>
  <c r="AR201" i="2" s="1"/>
  <c r="AM202" i="2"/>
  <c r="AB203" i="2"/>
  <c r="AC202" i="2"/>
  <c r="AE202" i="2" s="1"/>
  <c r="AF202" i="2" s="1"/>
  <c r="AN271" i="2"/>
  <c r="AQ271" i="2" s="1"/>
  <c r="AR271" i="2" s="1"/>
  <c r="AM272" i="2"/>
  <c r="H377" i="1"/>
  <c r="I377" i="1" s="1"/>
  <c r="F378" i="1"/>
  <c r="AN411" i="2"/>
  <c r="AQ411" i="2" s="1"/>
  <c r="AR411" i="2" s="1"/>
  <c r="AM412" i="2"/>
  <c r="R22" i="1"/>
  <c r="S22" i="1" s="1"/>
  <c r="P23" i="1"/>
  <c r="AC411" i="2"/>
  <c r="AE411" i="2" s="1"/>
  <c r="AF411" i="2" s="1"/>
  <c r="AB412" i="2"/>
  <c r="R271" i="2"/>
  <c r="T271" i="2" s="1"/>
  <c r="U271" i="2" s="1"/>
  <c r="Q272" i="2"/>
  <c r="R237" i="2"/>
  <c r="T237" i="2" s="1"/>
  <c r="U237" i="2" s="1"/>
  <c r="Q238" i="2"/>
  <c r="G166" i="3"/>
  <c r="I166" i="3" s="1"/>
  <c r="J166" i="3" s="1"/>
  <c r="F167" i="3"/>
  <c r="Q48" i="3"/>
  <c r="R47" i="3"/>
  <c r="T47" i="3" s="1"/>
  <c r="U47" i="3" s="1"/>
  <c r="AM177" i="3"/>
  <c r="AN176" i="3"/>
  <c r="AQ176" i="3" s="1"/>
  <c r="AR176" i="3" s="1"/>
  <c r="G97" i="3"/>
  <c r="I97" i="3" s="1"/>
  <c r="J97" i="3" s="1"/>
  <c r="F98" i="3"/>
  <c r="R97" i="1"/>
  <c r="S97" i="1" s="1"/>
  <c r="P98" i="1"/>
  <c r="H22" i="1"/>
  <c r="I22" i="1" s="1"/>
  <c r="F23" i="1"/>
  <c r="AN377" i="2"/>
  <c r="AQ377" i="2" s="1"/>
  <c r="AR377" i="2" s="1"/>
  <c r="AM378" i="2"/>
  <c r="AC71" i="2"/>
  <c r="AE71" i="2" s="1"/>
  <c r="AF71" i="2" s="1"/>
  <c r="AB72" i="2"/>
  <c r="H272" i="1"/>
  <c r="I272" i="1" s="1"/>
  <c r="F273" i="1"/>
  <c r="Q73" i="3"/>
  <c r="R72" i="3"/>
  <c r="T72" i="3" s="1"/>
  <c r="U72" i="3" s="1"/>
  <c r="R342" i="3"/>
  <c r="T342" i="3" s="1"/>
  <c r="U342" i="3" s="1"/>
  <c r="Q343" i="3"/>
  <c r="AM342" i="1"/>
  <c r="AN342" i="1" s="1"/>
  <c r="AJ343" i="1"/>
  <c r="AB411" i="1"/>
  <c r="AC411" i="1" s="1"/>
  <c r="Z412" i="1"/>
  <c r="R132" i="1"/>
  <c r="S132" i="1" s="1"/>
  <c r="P133" i="1"/>
  <c r="H132" i="1"/>
  <c r="I132" i="1" s="1"/>
  <c r="F133" i="1"/>
  <c r="AC307" i="3"/>
  <c r="AE307" i="3" s="1"/>
  <c r="AF307" i="3" s="1"/>
  <c r="AB308" i="3"/>
  <c r="AN72" i="2"/>
  <c r="AQ72" i="2" s="1"/>
  <c r="AR72" i="2" s="1"/>
  <c r="AM73" i="2"/>
  <c r="R410" i="3"/>
  <c r="T410" i="3" s="1"/>
  <c r="U410" i="3" s="1"/>
  <c r="Q411" i="3"/>
  <c r="G410" i="2"/>
  <c r="I410" i="2" s="1"/>
  <c r="J410" i="2" s="1"/>
  <c r="F411" i="2"/>
  <c r="G23" i="3"/>
  <c r="I23" i="3" s="1"/>
  <c r="J23" i="3" s="1"/>
  <c r="F24" i="3"/>
  <c r="AB98" i="3"/>
  <c r="AC97" i="3"/>
  <c r="AE97" i="3" s="1"/>
  <c r="AF97" i="3" s="1"/>
  <c r="F73" i="2"/>
  <c r="G72" i="2"/>
  <c r="I72" i="2" s="1"/>
  <c r="J72" i="2" s="1"/>
  <c r="AM202" i="3"/>
  <c r="AN201" i="3"/>
  <c r="AQ201" i="3" s="1"/>
  <c r="AR201" i="3" s="1"/>
  <c r="R167" i="3"/>
  <c r="T167" i="3" s="1"/>
  <c r="U167" i="3" s="1"/>
  <c r="Q168" i="3"/>
  <c r="F203" i="2"/>
  <c r="G202" i="2"/>
  <c r="I202" i="2" s="1"/>
  <c r="J202" i="2" s="1"/>
  <c r="AN377" i="3"/>
  <c r="AQ377" i="3" s="1"/>
  <c r="AR377" i="3" s="1"/>
  <c r="AM378" i="3"/>
  <c r="AM97" i="1"/>
  <c r="AN97" i="1" s="1"/>
  <c r="AJ98" i="1"/>
  <c r="G131" i="3"/>
  <c r="I131" i="3" s="1"/>
  <c r="J131" i="3" s="1"/>
  <c r="F132" i="3"/>
  <c r="R167" i="1"/>
  <c r="S167" i="1" s="1"/>
  <c r="P168" i="1"/>
  <c r="R377" i="1"/>
  <c r="S377" i="1" s="1"/>
  <c r="P378" i="1"/>
  <c r="G341" i="2"/>
  <c r="I341" i="2" s="1"/>
  <c r="J341" i="2" s="1"/>
  <c r="F342" i="2"/>
  <c r="AC47" i="2"/>
  <c r="AE47" i="2" s="1"/>
  <c r="AF47" i="2" s="1"/>
  <c r="AB48" i="2"/>
  <c r="H167" i="1"/>
  <c r="I167" i="1" s="1"/>
  <c r="F168" i="1"/>
  <c r="AC96" i="2"/>
  <c r="AE96" i="2" s="1"/>
  <c r="AF96" i="2" s="1"/>
  <c r="AB97" i="2"/>
  <c r="R97" i="3"/>
  <c r="T97" i="3" s="1"/>
  <c r="U97" i="3" s="1"/>
  <c r="Q98" i="3"/>
  <c r="AC22" i="2"/>
  <c r="AE22" i="2" s="1"/>
  <c r="AF22" i="2" s="1"/>
  <c r="AB23" i="2"/>
  <c r="AC132" i="3"/>
  <c r="AE132" i="3" s="1"/>
  <c r="AF132" i="3" s="1"/>
  <c r="AB133" i="3"/>
  <c r="AN46" i="2"/>
  <c r="AQ46" i="2" s="1"/>
  <c r="AR46" i="2" s="1"/>
  <c r="AM47" i="2"/>
  <c r="AB343" i="2"/>
  <c r="AC342" i="2"/>
  <c r="AE342" i="2" s="1"/>
  <c r="AF342" i="2" s="1"/>
  <c r="AB412" i="3"/>
  <c r="AC411" i="3"/>
  <c r="AE411" i="3" s="1"/>
  <c r="AF411" i="3" s="1"/>
  <c r="AB272" i="1"/>
  <c r="AC272" i="1" s="1"/>
  <c r="Z273" i="1"/>
  <c r="AN96" i="2"/>
  <c r="AQ96" i="2" s="1"/>
  <c r="AR96" i="2" s="1"/>
  <c r="AM97" i="2"/>
  <c r="R167" i="2"/>
  <c r="T167" i="2" s="1"/>
  <c r="U167" i="2" s="1"/>
  <c r="Q168" i="2"/>
  <c r="R131" i="3"/>
  <c r="T131" i="3" s="1"/>
  <c r="U131" i="3" s="1"/>
  <c r="Q132" i="3"/>
  <c r="H342" i="1"/>
  <c r="I342" i="1" s="1"/>
  <c r="F343" i="1"/>
  <c r="AC131" i="2"/>
  <c r="AE131" i="2" s="1"/>
  <c r="AF131" i="2" s="1"/>
  <c r="AB132" i="2"/>
  <c r="R377" i="3"/>
  <c r="T377" i="3" s="1"/>
  <c r="U377" i="3" s="1"/>
  <c r="Q378" i="3"/>
  <c r="AM97" i="3"/>
  <c r="AN96" i="3"/>
  <c r="AQ96" i="3" s="1"/>
  <c r="AR96" i="3" s="1"/>
  <c r="R237" i="3"/>
  <c r="T237" i="3" s="1"/>
  <c r="U237" i="3" s="1"/>
  <c r="Q238" i="3"/>
  <c r="R97" i="2"/>
  <c r="T97" i="2" s="1"/>
  <c r="U97" i="2" s="1"/>
  <c r="Q98" i="2"/>
  <c r="R307" i="1"/>
  <c r="S307" i="1" s="1"/>
  <c r="P308" i="1"/>
  <c r="H411" i="1"/>
  <c r="I411" i="1" s="1"/>
  <c r="F412" i="1"/>
  <c r="AN236" i="2"/>
  <c r="AQ236" i="2" s="1"/>
  <c r="AR236" i="2" s="1"/>
  <c r="AM237" i="2"/>
  <c r="R272" i="3"/>
  <c r="T272" i="3" s="1"/>
  <c r="U272" i="3" s="1"/>
  <c r="Q273" i="3"/>
  <c r="R22" i="2"/>
  <c r="T22" i="2" s="1"/>
  <c r="U22" i="2" s="1"/>
  <c r="Q23" i="2"/>
  <c r="R411" i="1"/>
  <c r="S411" i="1" s="1"/>
  <c r="P412" i="1"/>
  <c r="H97" i="1"/>
  <c r="I97" i="1" s="1"/>
  <c r="F98" i="1"/>
  <c r="AM307" i="1"/>
  <c r="AN307" i="1" s="1"/>
  <c r="AJ308" i="1"/>
  <c r="AB377" i="1"/>
  <c r="AC377" i="1" s="1"/>
  <c r="Z378" i="1"/>
  <c r="AB342" i="1"/>
  <c r="AC342" i="1" s="1"/>
  <c r="Z343" i="1"/>
  <c r="H307" i="1"/>
  <c r="I307" i="1" s="1"/>
  <c r="F308" i="1"/>
  <c r="AN306" i="3"/>
  <c r="AQ306" i="3" s="1"/>
  <c r="AR306" i="3" s="1"/>
  <c r="AM307" i="3"/>
  <c r="AC211" i="3"/>
  <c r="AE211" i="3" s="1"/>
  <c r="AF211" i="3" s="1"/>
  <c r="AB212" i="3"/>
  <c r="G236" i="2"/>
  <c r="I236" i="2" s="1"/>
  <c r="J236" i="2" s="1"/>
  <c r="F237" i="2"/>
  <c r="G306" i="2"/>
  <c r="I306" i="2" s="1"/>
  <c r="J306" i="2" s="1"/>
  <c r="F307" i="2"/>
  <c r="AC281" i="3"/>
  <c r="AE281" i="3" s="1"/>
  <c r="AF281" i="3" s="1"/>
  <c r="AB282" i="3"/>
  <c r="AN131" i="2"/>
  <c r="AQ131" i="2" s="1"/>
  <c r="AR131" i="2" s="1"/>
  <c r="AM132" i="2"/>
  <c r="AN46" i="3"/>
  <c r="AQ46" i="3" s="1"/>
  <c r="AR46" i="3" s="1"/>
  <c r="AM47" i="3"/>
  <c r="F133" i="2"/>
  <c r="G132" i="2"/>
  <c r="I132" i="2" s="1"/>
  <c r="J132" i="2" s="1"/>
  <c r="Q24" i="3"/>
  <c r="R23" i="3"/>
  <c r="T23" i="3" s="1"/>
  <c r="U23" i="3" s="1"/>
  <c r="AN22" i="3"/>
  <c r="AQ22" i="3" s="1"/>
  <c r="AR22" i="3" s="1"/>
  <c r="AM23" i="3"/>
  <c r="AC166" i="2"/>
  <c r="AE166" i="2" s="1"/>
  <c r="AF166" i="2" s="1"/>
  <c r="AB167" i="2"/>
  <c r="AC47" i="3"/>
  <c r="AE47" i="3" s="1"/>
  <c r="AF47" i="3" s="1"/>
  <c r="AB48" i="3"/>
  <c r="G71" i="3"/>
  <c r="I71" i="3" s="1"/>
  <c r="J71" i="3" s="1"/>
  <c r="F72" i="3"/>
  <c r="AN341" i="2"/>
  <c r="AQ341" i="2" s="1"/>
  <c r="AR341" i="2" s="1"/>
  <c r="AM342" i="2"/>
  <c r="AC166" i="3"/>
  <c r="AE166" i="3" s="1"/>
  <c r="AF166" i="3" s="1"/>
  <c r="AB167" i="3"/>
  <c r="G237" i="3"/>
  <c r="I237" i="3" s="1"/>
  <c r="J237" i="3" s="1"/>
  <c r="F238" i="3"/>
  <c r="AB132" i="1"/>
  <c r="AC132" i="1" s="1"/>
  <c r="Z133" i="1"/>
  <c r="R306" i="3"/>
  <c r="T306" i="3" s="1"/>
  <c r="U306" i="3" s="1"/>
  <c r="Q307" i="3"/>
  <c r="AN306" i="2"/>
  <c r="AQ306" i="2" s="1"/>
  <c r="AR306" i="2" s="1"/>
  <c r="AM307" i="2"/>
  <c r="R307" i="2"/>
  <c r="T307" i="2" s="1"/>
  <c r="U307" i="2" s="1"/>
  <c r="Q308" i="2"/>
  <c r="AB97" i="1"/>
  <c r="AC97" i="1" s="1"/>
  <c r="Z98" i="1"/>
  <c r="AN271" i="3"/>
  <c r="AQ271" i="3" s="1"/>
  <c r="AR271" i="3" s="1"/>
  <c r="AM272" i="3"/>
  <c r="AM133" i="3"/>
  <c r="AN132" i="3"/>
  <c r="AQ132" i="3" s="1"/>
  <c r="AR132" i="3" s="1"/>
  <c r="AN341" i="3"/>
  <c r="AQ341" i="3" s="1"/>
  <c r="AR341" i="3" s="1"/>
  <c r="AM342" i="3"/>
  <c r="Q412" i="2"/>
  <c r="R411" i="2"/>
  <c r="T411" i="2" s="1"/>
  <c r="U411" i="2" s="1"/>
  <c r="F168" i="2"/>
  <c r="G167" i="2"/>
  <c r="I167" i="2" s="1"/>
  <c r="J167" i="2" s="1"/>
  <c r="AJ23" i="1"/>
  <c r="AM22" i="1"/>
  <c r="AN22" i="1" s="1"/>
  <c r="F48" i="2"/>
  <c r="G47" i="2"/>
  <c r="I47" i="2" s="1"/>
  <c r="J47" i="2" s="1"/>
  <c r="G201" i="3"/>
  <c r="I201" i="3" s="1"/>
  <c r="J201" i="3" s="1"/>
  <c r="F202" i="3"/>
  <c r="AB167" i="1"/>
  <c r="AC167" i="1" s="1"/>
  <c r="Z168" i="1"/>
  <c r="G376" i="2"/>
  <c r="I376" i="2" s="1"/>
  <c r="J376" i="2" s="1"/>
  <c r="F377" i="2"/>
  <c r="AC376" i="3"/>
  <c r="AE376" i="3" s="1"/>
  <c r="AF376" i="3" s="1"/>
  <c r="AB377" i="3"/>
  <c r="AN23" i="2"/>
  <c r="AQ23" i="2" s="1"/>
  <c r="AR23" i="2" s="1"/>
  <c r="AM24" i="2"/>
  <c r="G411" i="3"/>
  <c r="I411" i="3" s="1"/>
  <c r="J411" i="3" s="1"/>
  <c r="F412" i="3"/>
  <c r="R272" i="1"/>
  <c r="S272" i="1" s="1"/>
  <c r="P273" i="1"/>
  <c r="AC237" i="3"/>
  <c r="AE237" i="3" s="1"/>
  <c r="AF237" i="3" s="1"/>
  <c r="AB238" i="3"/>
  <c r="AM272" i="1"/>
  <c r="AN272" i="1" s="1"/>
  <c r="AJ273" i="1"/>
  <c r="AB307" i="1"/>
  <c r="AC307" i="1" s="1"/>
  <c r="Z308" i="1"/>
  <c r="G271" i="2"/>
  <c r="I271" i="2" s="1"/>
  <c r="J271" i="2" s="1"/>
  <c r="F272" i="2"/>
  <c r="AN72" i="3"/>
  <c r="AQ72" i="3" s="1"/>
  <c r="AR72" i="3" s="1"/>
  <c r="AM73" i="3"/>
  <c r="AN166" i="2"/>
  <c r="AQ166" i="2" s="1"/>
  <c r="AR166" i="2" s="1"/>
  <c r="AM167" i="2"/>
  <c r="AB238" i="2"/>
  <c r="AC237" i="2"/>
  <c r="AE237" i="2" s="1"/>
  <c r="AF237" i="2" s="1"/>
  <c r="AB378" i="2"/>
  <c r="AC377" i="2"/>
  <c r="AE377" i="2" s="1"/>
  <c r="AF377" i="2" s="1"/>
  <c r="AB273" i="2"/>
  <c r="AC272" i="2"/>
  <c r="AE272" i="2" s="1"/>
  <c r="AF272" i="2" s="1"/>
  <c r="F98" i="2"/>
  <c r="G97" i="2"/>
  <c r="I97" i="2" s="1"/>
  <c r="J97" i="2" s="1"/>
  <c r="AB308" i="2"/>
  <c r="AC307" i="2"/>
  <c r="AE307" i="2" s="1"/>
  <c r="AF307" i="2" s="1"/>
  <c r="F24" i="2"/>
  <c r="G23" i="2"/>
  <c r="I23" i="2" s="1"/>
  <c r="J23" i="2" s="1"/>
  <c r="P4726" i="5" l="1"/>
  <c r="P2010" i="5"/>
  <c r="P4239" i="5"/>
  <c r="P4305" i="5"/>
  <c r="P2009" i="5"/>
  <c r="P371" i="5"/>
  <c r="O371" i="5"/>
  <c r="O657" i="5"/>
  <c r="O3071" i="5"/>
  <c r="O4786" i="5"/>
  <c r="O4264" i="5"/>
  <c r="P1034" i="5"/>
  <c r="O1034" i="5"/>
  <c r="L1190" i="5"/>
  <c r="O4240" i="5"/>
  <c r="L3378" i="5"/>
  <c r="L2635" i="5"/>
  <c r="L4235" i="5"/>
  <c r="P657" i="5"/>
  <c r="L2258" i="5"/>
  <c r="L4052" i="5"/>
  <c r="L1499" i="5"/>
  <c r="L1393" i="5"/>
  <c r="O4265" i="5" s="1"/>
  <c r="L2407" i="5"/>
  <c r="L4790" i="5"/>
  <c r="O4790" i="5" s="1"/>
  <c r="L2348" i="5"/>
  <c r="L2055" i="5"/>
  <c r="L2297" i="5"/>
  <c r="L4216" i="5"/>
  <c r="O4216" i="5" s="1"/>
  <c r="AN167" i="2"/>
  <c r="AQ167" i="2" s="1"/>
  <c r="AR167" i="2" s="1"/>
  <c r="AM168" i="2"/>
  <c r="G272" i="2"/>
  <c r="I272" i="2" s="1"/>
  <c r="J272" i="2" s="1"/>
  <c r="F273" i="2"/>
  <c r="AM273" i="1"/>
  <c r="AN273" i="1" s="1"/>
  <c r="AJ274" i="1"/>
  <c r="R273" i="1"/>
  <c r="S273" i="1" s="1"/>
  <c r="P274" i="1"/>
  <c r="AJ24" i="1"/>
  <c r="AM23" i="1"/>
  <c r="AN23" i="1" s="1"/>
  <c r="AN342" i="3"/>
  <c r="AQ342" i="3" s="1"/>
  <c r="AR342" i="3" s="1"/>
  <c r="AM343" i="3"/>
  <c r="AN272" i="3"/>
  <c r="AQ272" i="3" s="1"/>
  <c r="AR272" i="3" s="1"/>
  <c r="AM273" i="3"/>
  <c r="R308" i="2"/>
  <c r="T308" i="2" s="1"/>
  <c r="U308" i="2" s="1"/>
  <c r="Q309" i="2"/>
  <c r="R307" i="3"/>
  <c r="T307" i="3" s="1"/>
  <c r="U307" i="3" s="1"/>
  <c r="Q308" i="3"/>
  <c r="G238" i="3"/>
  <c r="I238" i="3" s="1"/>
  <c r="J238" i="3" s="1"/>
  <c r="F239" i="3"/>
  <c r="AN342" i="2"/>
  <c r="AQ342" i="2" s="1"/>
  <c r="AR342" i="2" s="1"/>
  <c r="AM343" i="2"/>
  <c r="AB49" i="3"/>
  <c r="AC48" i="3"/>
  <c r="AE48" i="3" s="1"/>
  <c r="AF48" i="3" s="1"/>
  <c r="AN23" i="3"/>
  <c r="AQ23" i="3" s="1"/>
  <c r="AR23" i="3" s="1"/>
  <c r="AM24" i="3"/>
  <c r="AN47" i="3"/>
  <c r="AQ47" i="3" s="1"/>
  <c r="AR47" i="3" s="1"/>
  <c r="AM48" i="3"/>
  <c r="AC282" i="3"/>
  <c r="AE282" i="3" s="1"/>
  <c r="AF282" i="3" s="1"/>
  <c r="AB283" i="3"/>
  <c r="G237" i="2"/>
  <c r="I237" i="2" s="1"/>
  <c r="J237" i="2" s="1"/>
  <c r="F238" i="2"/>
  <c r="AN307" i="3"/>
  <c r="AQ307" i="3" s="1"/>
  <c r="AR307" i="3" s="1"/>
  <c r="AM308" i="3"/>
  <c r="AB343" i="1"/>
  <c r="AC343" i="1" s="1"/>
  <c r="Z344" i="1"/>
  <c r="AM308" i="1"/>
  <c r="AN308" i="1" s="1"/>
  <c r="AJ309" i="1"/>
  <c r="R412" i="1"/>
  <c r="S412" i="1" s="1"/>
  <c r="P413" i="1"/>
  <c r="R273" i="3"/>
  <c r="T273" i="3" s="1"/>
  <c r="U273" i="3" s="1"/>
  <c r="Q274" i="3"/>
  <c r="H412" i="1"/>
  <c r="I412" i="1" s="1"/>
  <c r="F413" i="1"/>
  <c r="R98" i="2"/>
  <c r="T98" i="2" s="1"/>
  <c r="U98" i="2" s="1"/>
  <c r="Q99" i="2"/>
  <c r="AC132" i="2"/>
  <c r="AE132" i="2" s="1"/>
  <c r="AF132" i="2" s="1"/>
  <c r="AB133" i="2"/>
  <c r="R132" i="3"/>
  <c r="T132" i="3" s="1"/>
  <c r="U132" i="3" s="1"/>
  <c r="Q133" i="3"/>
  <c r="AN97" i="2"/>
  <c r="AQ97" i="2" s="1"/>
  <c r="AR97" i="2" s="1"/>
  <c r="AM98" i="2"/>
  <c r="R168" i="1"/>
  <c r="S168" i="1" s="1"/>
  <c r="P169" i="1"/>
  <c r="AM98" i="1"/>
  <c r="AN98" i="1" s="1"/>
  <c r="AJ99" i="1"/>
  <c r="G411" i="2"/>
  <c r="I411" i="2" s="1"/>
  <c r="J411" i="2" s="1"/>
  <c r="F412" i="2"/>
  <c r="AN73" i="2"/>
  <c r="AQ73" i="2" s="1"/>
  <c r="AR73" i="2" s="1"/>
  <c r="AM74" i="2"/>
  <c r="H133" i="1"/>
  <c r="I133" i="1" s="1"/>
  <c r="F134" i="1"/>
  <c r="AB412" i="1"/>
  <c r="AC412" i="1" s="1"/>
  <c r="Z413" i="1"/>
  <c r="R343" i="3"/>
  <c r="T343" i="3" s="1"/>
  <c r="U343" i="3" s="1"/>
  <c r="Q344" i="3"/>
  <c r="H273" i="1"/>
  <c r="I273" i="1" s="1"/>
  <c r="F274" i="1"/>
  <c r="AN378" i="2"/>
  <c r="AQ378" i="2" s="1"/>
  <c r="AR378" i="2" s="1"/>
  <c r="AM379" i="2"/>
  <c r="R98" i="1"/>
  <c r="S98" i="1" s="1"/>
  <c r="P99" i="1"/>
  <c r="R238" i="2"/>
  <c r="T238" i="2" s="1"/>
  <c r="U238" i="2" s="1"/>
  <c r="Q239" i="2"/>
  <c r="AC412" i="2"/>
  <c r="AE412" i="2" s="1"/>
  <c r="AF412" i="2" s="1"/>
  <c r="AB413" i="2"/>
  <c r="AN412" i="2"/>
  <c r="AQ412" i="2" s="1"/>
  <c r="AR412" i="2" s="1"/>
  <c r="AM413" i="2"/>
  <c r="AN272" i="2"/>
  <c r="AQ272" i="2" s="1"/>
  <c r="AR272" i="2" s="1"/>
  <c r="AM273" i="2"/>
  <c r="AM203" i="2"/>
  <c r="AN202" i="2"/>
  <c r="AQ202" i="2" s="1"/>
  <c r="AR202" i="2" s="1"/>
  <c r="AM412" i="1"/>
  <c r="AN412" i="1" s="1"/>
  <c r="AJ413" i="1"/>
  <c r="AC24" i="3"/>
  <c r="AE24" i="3" s="1"/>
  <c r="AF24" i="3" s="1"/>
  <c r="AB25" i="3"/>
  <c r="R73" i="2"/>
  <c r="T73" i="2" s="1"/>
  <c r="U73" i="2" s="1"/>
  <c r="Q74" i="2"/>
  <c r="R133" i="2"/>
  <c r="T133" i="2" s="1"/>
  <c r="U133" i="2" s="1"/>
  <c r="Q134" i="2"/>
  <c r="G48" i="3"/>
  <c r="I48" i="3" s="1"/>
  <c r="J48" i="3" s="1"/>
  <c r="F49" i="3"/>
  <c r="AN411" i="3"/>
  <c r="AQ411" i="3" s="1"/>
  <c r="AR411" i="3" s="1"/>
  <c r="AM412" i="3"/>
  <c r="AB23" i="1"/>
  <c r="AC23" i="1" s="1"/>
  <c r="Z24" i="1"/>
  <c r="AM378" i="1"/>
  <c r="AN378" i="1" s="1"/>
  <c r="AJ379" i="1"/>
  <c r="F25" i="2"/>
  <c r="G24" i="2"/>
  <c r="I24" i="2" s="1"/>
  <c r="J24" i="2" s="1"/>
  <c r="F99" i="2"/>
  <c r="G98" i="2"/>
  <c r="I98" i="2" s="1"/>
  <c r="J98" i="2" s="1"/>
  <c r="AB379" i="2"/>
  <c r="AC378" i="2"/>
  <c r="AE378" i="2" s="1"/>
  <c r="AF378" i="2" s="1"/>
  <c r="G412" i="3"/>
  <c r="I412" i="3" s="1"/>
  <c r="J412" i="3" s="1"/>
  <c r="F413" i="3"/>
  <c r="AC377" i="3"/>
  <c r="AE377" i="3" s="1"/>
  <c r="AF377" i="3" s="1"/>
  <c r="AB378" i="3"/>
  <c r="AB168" i="1"/>
  <c r="AC168" i="1" s="1"/>
  <c r="Z169" i="1"/>
  <c r="AM98" i="3"/>
  <c r="AN97" i="3"/>
  <c r="AQ97" i="3" s="1"/>
  <c r="AR97" i="3" s="1"/>
  <c r="AB413" i="3"/>
  <c r="AC412" i="3"/>
  <c r="AE412" i="3" s="1"/>
  <c r="AF412" i="3" s="1"/>
  <c r="AC133" i="3"/>
  <c r="AE133" i="3" s="1"/>
  <c r="AF133" i="3" s="1"/>
  <c r="AB134" i="3"/>
  <c r="R98" i="3"/>
  <c r="T98" i="3" s="1"/>
  <c r="U98" i="3" s="1"/>
  <c r="Q99" i="3"/>
  <c r="H168" i="1"/>
  <c r="I168" i="1" s="1"/>
  <c r="F169" i="1"/>
  <c r="G342" i="2"/>
  <c r="I342" i="2" s="1"/>
  <c r="J342" i="2" s="1"/>
  <c r="F343" i="2"/>
  <c r="G203" i="2"/>
  <c r="I203" i="2" s="1"/>
  <c r="J203" i="2" s="1"/>
  <c r="F204" i="2"/>
  <c r="AM203" i="3"/>
  <c r="AN202" i="3"/>
  <c r="AQ202" i="3" s="1"/>
  <c r="AR202" i="3" s="1"/>
  <c r="AB99" i="3"/>
  <c r="AC98" i="3"/>
  <c r="AE98" i="3" s="1"/>
  <c r="AF98" i="3" s="1"/>
  <c r="AM178" i="3"/>
  <c r="AN177" i="3"/>
  <c r="AQ177" i="3" s="1"/>
  <c r="AR177" i="3" s="1"/>
  <c r="AN73" i="3"/>
  <c r="AQ73" i="3" s="1"/>
  <c r="AR73" i="3" s="1"/>
  <c r="AM74" i="3"/>
  <c r="AB308" i="1"/>
  <c r="AC308" i="1" s="1"/>
  <c r="Z309" i="1"/>
  <c r="AC238" i="3"/>
  <c r="AE238" i="3" s="1"/>
  <c r="AF238" i="3" s="1"/>
  <c r="AB239" i="3"/>
  <c r="F49" i="2"/>
  <c r="G48" i="2"/>
  <c r="I48" i="2" s="1"/>
  <c r="J48" i="2" s="1"/>
  <c r="F169" i="2"/>
  <c r="G168" i="2"/>
  <c r="I168" i="2" s="1"/>
  <c r="J168" i="2" s="1"/>
  <c r="AB98" i="1"/>
  <c r="AC98" i="1" s="1"/>
  <c r="Z99" i="1"/>
  <c r="AN307" i="2"/>
  <c r="AQ307" i="2" s="1"/>
  <c r="AR307" i="2" s="1"/>
  <c r="AM308" i="2"/>
  <c r="AB133" i="1"/>
  <c r="AC133" i="1" s="1"/>
  <c r="Z134" i="1"/>
  <c r="AC167" i="3"/>
  <c r="AE167" i="3" s="1"/>
  <c r="AF167" i="3" s="1"/>
  <c r="AB168" i="3"/>
  <c r="G72" i="3"/>
  <c r="I72" i="3" s="1"/>
  <c r="J72" i="3" s="1"/>
  <c r="F73" i="3"/>
  <c r="AC167" i="2"/>
  <c r="AE167" i="2" s="1"/>
  <c r="AF167" i="2" s="1"/>
  <c r="AB168" i="2"/>
  <c r="AN132" i="2"/>
  <c r="AQ132" i="2" s="1"/>
  <c r="AR132" i="2" s="1"/>
  <c r="AM133" i="2"/>
  <c r="G307" i="2"/>
  <c r="I307" i="2" s="1"/>
  <c r="J307" i="2" s="1"/>
  <c r="F308" i="2"/>
  <c r="AC212" i="3"/>
  <c r="AE212" i="3" s="1"/>
  <c r="AF212" i="3" s="1"/>
  <c r="AB213" i="3"/>
  <c r="H308" i="1"/>
  <c r="I308" i="1" s="1"/>
  <c r="F309" i="1"/>
  <c r="AB378" i="1"/>
  <c r="AC378" i="1" s="1"/>
  <c r="Z379" i="1"/>
  <c r="H98" i="1"/>
  <c r="I98" i="1" s="1"/>
  <c r="F99" i="1"/>
  <c r="R23" i="2"/>
  <c r="T23" i="2" s="1"/>
  <c r="U23" i="2" s="1"/>
  <c r="Q24" i="2"/>
  <c r="AN237" i="2"/>
  <c r="AQ237" i="2" s="1"/>
  <c r="AR237" i="2" s="1"/>
  <c r="AM238" i="2"/>
  <c r="R308" i="1"/>
  <c r="S308" i="1" s="1"/>
  <c r="P309" i="1"/>
  <c r="R238" i="3"/>
  <c r="T238" i="3" s="1"/>
  <c r="U238" i="3" s="1"/>
  <c r="Q239" i="3"/>
  <c r="R378" i="3"/>
  <c r="T378" i="3" s="1"/>
  <c r="U378" i="3" s="1"/>
  <c r="Q379" i="3"/>
  <c r="H343" i="1"/>
  <c r="I343" i="1" s="1"/>
  <c r="F344" i="1"/>
  <c r="R168" i="2"/>
  <c r="T168" i="2" s="1"/>
  <c r="U168" i="2" s="1"/>
  <c r="Q169" i="2"/>
  <c r="AB273" i="1"/>
  <c r="AC273" i="1" s="1"/>
  <c r="Z274" i="1"/>
  <c r="R378" i="1"/>
  <c r="S378" i="1" s="1"/>
  <c r="P379" i="1"/>
  <c r="G132" i="3"/>
  <c r="I132" i="3" s="1"/>
  <c r="J132" i="3" s="1"/>
  <c r="F133" i="3"/>
  <c r="AN378" i="3"/>
  <c r="AQ378" i="3" s="1"/>
  <c r="AR378" i="3" s="1"/>
  <c r="AM379" i="3"/>
  <c r="R168" i="3"/>
  <c r="T168" i="3" s="1"/>
  <c r="U168" i="3" s="1"/>
  <c r="Q169" i="3"/>
  <c r="G24" i="3"/>
  <c r="I24" i="3" s="1"/>
  <c r="J24" i="3" s="1"/>
  <c r="F25" i="3"/>
  <c r="R411" i="3"/>
  <c r="T411" i="3" s="1"/>
  <c r="U411" i="3" s="1"/>
  <c r="Q412" i="3"/>
  <c r="AC308" i="3"/>
  <c r="AE308" i="3" s="1"/>
  <c r="AF308" i="3" s="1"/>
  <c r="AB309" i="3"/>
  <c r="R133" i="1"/>
  <c r="S133" i="1" s="1"/>
  <c r="P134" i="1"/>
  <c r="AM343" i="1"/>
  <c r="AN343" i="1" s="1"/>
  <c r="AJ344" i="1"/>
  <c r="AC72" i="2"/>
  <c r="AE72" i="2" s="1"/>
  <c r="AF72" i="2" s="1"/>
  <c r="AB73" i="2"/>
  <c r="H23" i="1"/>
  <c r="I23" i="1" s="1"/>
  <c r="F24" i="1"/>
  <c r="G98" i="3"/>
  <c r="I98" i="3" s="1"/>
  <c r="J98" i="3" s="1"/>
  <c r="F99" i="3"/>
  <c r="G167" i="3"/>
  <c r="I167" i="3" s="1"/>
  <c r="J167" i="3" s="1"/>
  <c r="F168" i="3"/>
  <c r="R272" i="2"/>
  <c r="T272" i="2" s="1"/>
  <c r="U272" i="2" s="1"/>
  <c r="Q273" i="2"/>
  <c r="R23" i="1"/>
  <c r="S23" i="1" s="1"/>
  <c r="P24" i="1"/>
  <c r="H378" i="1"/>
  <c r="I378" i="1" s="1"/>
  <c r="F379" i="1"/>
  <c r="R48" i="2"/>
  <c r="T48" i="2" s="1"/>
  <c r="U48" i="2" s="1"/>
  <c r="Q49" i="2"/>
  <c r="AC343" i="3"/>
  <c r="AE343" i="3" s="1"/>
  <c r="AF343" i="3" s="1"/>
  <c r="AB344" i="3"/>
  <c r="AM168" i="1"/>
  <c r="AN168" i="1" s="1"/>
  <c r="AJ169" i="1"/>
  <c r="R203" i="3"/>
  <c r="T203" i="3" s="1"/>
  <c r="U203" i="3" s="1"/>
  <c r="Q204" i="3"/>
  <c r="R343" i="2"/>
  <c r="T343" i="2" s="1"/>
  <c r="U343" i="2" s="1"/>
  <c r="Q344" i="2"/>
  <c r="R378" i="2"/>
  <c r="T378" i="2" s="1"/>
  <c r="U378" i="2" s="1"/>
  <c r="Q379" i="2"/>
  <c r="AM133" i="1"/>
  <c r="AN133" i="1" s="1"/>
  <c r="AJ134" i="1"/>
  <c r="R343" i="1"/>
  <c r="S343" i="1" s="1"/>
  <c r="P344" i="1"/>
  <c r="AB309" i="2"/>
  <c r="AC308" i="2"/>
  <c r="AE308" i="2" s="1"/>
  <c r="AF308" i="2" s="1"/>
  <c r="AB274" i="2"/>
  <c r="AC273" i="2"/>
  <c r="AE273" i="2" s="1"/>
  <c r="AF273" i="2" s="1"/>
  <c r="AB239" i="2"/>
  <c r="AC238" i="2"/>
  <c r="AE238" i="2" s="1"/>
  <c r="AF238" i="2" s="1"/>
  <c r="AN24" i="2"/>
  <c r="AQ24" i="2" s="1"/>
  <c r="AR24" i="2" s="1"/>
  <c r="AM25" i="2"/>
  <c r="G377" i="2"/>
  <c r="I377" i="2" s="1"/>
  <c r="J377" i="2" s="1"/>
  <c r="F378" i="2"/>
  <c r="G202" i="3"/>
  <c r="I202" i="3" s="1"/>
  <c r="J202" i="3" s="1"/>
  <c r="F203" i="3"/>
  <c r="Q413" i="2"/>
  <c r="R412" i="2"/>
  <c r="T412" i="2" s="1"/>
  <c r="U412" i="2" s="1"/>
  <c r="AM134" i="3"/>
  <c r="AN133" i="3"/>
  <c r="AQ133" i="3" s="1"/>
  <c r="AR133" i="3" s="1"/>
  <c r="Q25" i="3"/>
  <c r="R24" i="3"/>
  <c r="T24" i="3" s="1"/>
  <c r="U24" i="3" s="1"/>
  <c r="F134" i="2"/>
  <c r="G133" i="2"/>
  <c r="I133" i="2" s="1"/>
  <c r="J133" i="2" s="1"/>
  <c r="AB344" i="2"/>
  <c r="AC343" i="2"/>
  <c r="AE343" i="2" s="1"/>
  <c r="AF343" i="2" s="1"/>
  <c r="AN47" i="2"/>
  <c r="AQ47" i="2" s="1"/>
  <c r="AR47" i="2" s="1"/>
  <c r="AM48" i="2"/>
  <c r="AC23" i="2"/>
  <c r="AE23" i="2" s="1"/>
  <c r="AF23" i="2" s="1"/>
  <c r="AB24" i="2"/>
  <c r="AC97" i="2"/>
  <c r="AE97" i="2" s="1"/>
  <c r="AF97" i="2" s="1"/>
  <c r="AB98" i="2"/>
  <c r="AC48" i="2"/>
  <c r="AE48" i="2" s="1"/>
  <c r="AF48" i="2" s="1"/>
  <c r="AB49" i="2"/>
  <c r="F74" i="2"/>
  <c r="G73" i="2"/>
  <c r="I73" i="2" s="1"/>
  <c r="J73" i="2" s="1"/>
  <c r="Q74" i="3"/>
  <c r="R73" i="3"/>
  <c r="T73" i="3" s="1"/>
  <c r="U73" i="3" s="1"/>
  <c r="Q49" i="3"/>
  <c r="R48" i="3"/>
  <c r="T48" i="3" s="1"/>
  <c r="U48" i="3" s="1"/>
  <c r="AB204" i="2"/>
  <c r="AC203" i="2"/>
  <c r="AE203" i="2" s="1"/>
  <c r="AF203" i="2" s="1"/>
  <c r="R203" i="2"/>
  <c r="T203" i="2" s="1"/>
  <c r="U203" i="2" s="1"/>
  <c r="Q204" i="2"/>
  <c r="P4265" i="5" l="1"/>
  <c r="P4240" i="5"/>
  <c r="P4264" i="5"/>
  <c r="P4786" i="5"/>
  <c r="P4216" i="5"/>
  <c r="P4790" i="5"/>
  <c r="P3071" i="5"/>
  <c r="O2055" i="5"/>
  <c r="P372" i="5"/>
  <c r="O372" i="5"/>
  <c r="O4241" i="5"/>
  <c r="O4238" i="5"/>
  <c r="O4235" i="5"/>
  <c r="O4306" i="5"/>
  <c r="L3898" i="5"/>
  <c r="L1461" i="5"/>
  <c r="L1457" i="5"/>
  <c r="L4008" i="5"/>
  <c r="L320" i="5"/>
  <c r="O2201" i="5" s="1"/>
  <c r="L3656" i="5"/>
  <c r="O3656" i="5" s="1"/>
  <c r="L3949" i="5"/>
  <c r="L2994" i="5"/>
  <c r="L3859" i="5"/>
  <c r="L508" i="5"/>
  <c r="L3100" i="5"/>
  <c r="L143" i="5"/>
  <c r="L4236" i="5"/>
  <c r="L1425" i="5"/>
  <c r="O4307" i="5" s="1"/>
  <c r="AB205" i="2"/>
  <c r="AC204" i="2"/>
  <c r="AE204" i="2" s="1"/>
  <c r="AF204" i="2" s="1"/>
  <c r="Q75" i="3"/>
  <c r="R74" i="3"/>
  <c r="T74" i="3" s="1"/>
  <c r="U74" i="3" s="1"/>
  <c r="AB345" i="2"/>
  <c r="AC344" i="2"/>
  <c r="AE344" i="2" s="1"/>
  <c r="AF344" i="2" s="1"/>
  <c r="Q26" i="3"/>
  <c r="R25" i="3"/>
  <c r="T25" i="3" s="1"/>
  <c r="U25" i="3" s="1"/>
  <c r="Q414" i="2"/>
  <c r="R413" i="2"/>
  <c r="T413" i="2" s="1"/>
  <c r="U413" i="2" s="1"/>
  <c r="AB240" i="2"/>
  <c r="AC239" i="2"/>
  <c r="AE239" i="2" s="1"/>
  <c r="AF239" i="2" s="1"/>
  <c r="AB310" i="2"/>
  <c r="AC309" i="2"/>
  <c r="AE309" i="2" s="1"/>
  <c r="AF309" i="2" s="1"/>
  <c r="AB274" i="1"/>
  <c r="AC274" i="1" s="1"/>
  <c r="Z275" i="1"/>
  <c r="H344" i="1"/>
  <c r="I344" i="1" s="1"/>
  <c r="F345" i="1"/>
  <c r="R239" i="3"/>
  <c r="T239" i="3" s="1"/>
  <c r="U239" i="3" s="1"/>
  <c r="Q240" i="3"/>
  <c r="AN238" i="2"/>
  <c r="AQ238" i="2" s="1"/>
  <c r="AR238" i="2" s="1"/>
  <c r="AM239" i="2"/>
  <c r="H99" i="1"/>
  <c r="I99" i="1" s="1"/>
  <c r="F100" i="1"/>
  <c r="H309" i="1"/>
  <c r="I309" i="1" s="1"/>
  <c r="F310" i="1"/>
  <c r="G308" i="2"/>
  <c r="I308" i="2" s="1"/>
  <c r="J308" i="2" s="1"/>
  <c r="F309" i="2"/>
  <c r="AC168" i="2"/>
  <c r="AE168" i="2" s="1"/>
  <c r="AF168" i="2" s="1"/>
  <c r="AB169" i="2"/>
  <c r="AC168" i="3"/>
  <c r="AE168" i="3" s="1"/>
  <c r="AF168" i="3" s="1"/>
  <c r="AB169" i="3"/>
  <c r="AN308" i="2"/>
  <c r="AQ308" i="2" s="1"/>
  <c r="AR308" i="2" s="1"/>
  <c r="AM309" i="2"/>
  <c r="AC239" i="3"/>
  <c r="AE239" i="3" s="1"/>
  <c r="AF239" i="3" s="1"/>
  <c r="AB240" i="3"/>
  <c r="AN74" i="3"/>
  <c r="AQ74" i="3" s="1"/>
  <c r="AR74" i="3" s="1"/>
  <c r="AM75" i="3"/>
  <c r="G204" i="2"/>
  <c r="I204" i="2" s="1"/>
  <c r="J204" i="2" s="1"/>
  <c r="F205" i="2"/>
  <c r="AM99" i="3"/>
  <c r="AN98" i="3"/>
  <c r="AQ98" i="3" s="1"/>
  <c r="AR98" i="3" s="1"/>
  <c r="F100" i="2"/>
  <c r="G99" i="2"/>
  <c r="I99" i="2" s="1"/>
  <c r="J99" i="2" s="1"/>
  <c r="AN203" i="2"/>
  <c r="AQ203" i="2" s="1"/>
  <c r="AR203" i="2" s="1"/>
  <c r="AM204" i="2"/>
  <c r="AJ25" i="1"/>
  <c r="AM24" i="1"/>
  <c r="AN24" i="1" s="1"/>
  <c r="R274" i="1"/>
  <c r="S274" i="1" s="1"/>
  <c r="P275" i="1"/>
  <c r="G273" i="2"/>
  <c r="I273" i="2" s="1"/>
  <c r="J273" i="2" s="1"/>
  <c r="F274" i="2"/>
  <c r="R204" i="2"/>
  <c r="T204" i="2" s="1"/>
  <c r="U204" i="2" s="1"/>
  <c r="Q205" i="2"/>
  <c r="AC98" i="2"/>
  <c r="AE98" i="2" s="1"/>
  <c r="AF98" i="2" s="1"/>
  <c r="AB99" i="2"/>
  <c r="AN48" i="2"/>
  <c r="AQ48" i="2" s="1"/>
  <c r="AR48" i="2" s="1"/>
  <c r="AM49" i="2"/>
  <c r="G203" i="3"/>
  <c r="I203" i="3" s="1"/>
  <c r="J203" i="3" s="1"/>
  <c r="F204" i="3"/>
  <c r="AN25" i="2"/>
  <c r="AQ25" i="2" s="1"/>
  <c r="AR25" i="2" s="1"/>
  <c r="AM26" i="2"/>
  <c r="R344" i="1"/>
  <c r="S344" i="1" s="1"/>
  <c r="P345" i="1"/>
  <c r="R379" i="2"/>
  <c r="T379" i="2" s="1"/>
  <c r="U379" i="2" s="1"/>
  <c r="Q380" i="2"/>
  <c r="R204" i="3"/>
  <c r="T204" i="3" s="1"/>
  <c r="U204" i="3" s="1"/>
  <c r="Q205" i="3"/>
  <c r="AC344" i="3"/>
  <c r="AE344" i="3" s="1"/>
  <c r="AF344" i="3" s="1"/>
  <c r="AB345" i="3"/>
  <c r="H379" i="1"/>
  <c r="I379" i="1" s="1"/>
  <c r="F380" i="1"/>
  <c r="R273" i="2"/>
  <c r="T273" i="2" s="1"/>
  <c r="U273" i="2" s="1"/>
  <c r="Q274" i="2"/>
  <c r="G99" i="3"/>
  <c r="I99" i="3" s="1"/>
  <c r="J99" i="3" s="1"/>
  <c r="F100" i="3"/>
  <c r="AC73" i="2"/>
  <c r="AE73" i="2" s="1"/>
  <c r="AF73" i="2" s="1"/>
  <c r="AB74" i="2"/>
  <c r="R134" i="1"/>
  <c r="S134" i="1" s="1"/>
  <c r="P135" i="1"/>
  <c r="R412" i="3"/>
  <c r="T412" i="3" s="1"/>
  <c r="U412" i="3" s="1"/>
  <c r="Q413" i="3"/>
  <c r="R169" i="3"/>
  <c r="T169" i="3" s="1"/>
  <c r="U169" i="3" s="1"/>
  <c r="Q170" i="3"/>
  <c r="G133" i="3"/>
  <c r="I133" i="3" s="1"/>
  <c r="J133" i="3" s="1"/>
  <c r="F134" i="3"/>
  <c r="F170" i="2"/>
  <c r="G169" i="2"/>
  <c r="I169" i="2" s="1"/>
  <c r="J169" i="2" s="1"/>
  <c r="AB100" i="3"/>
  <c r="AC99" i="3"/>
  <c r="AE99" i="3" s="1"/>
  <c r="AF99" i="3" s="1"/>
  <c r="G343" i="2"/>
  <c r="I343" i="2" s="1"/>
  <c r="J343" i="2" s="1"/>
  <c r="F344" i="2"/>
  <c r="R99" i="3"/>
  <c r="T99" i="3" s="1"/>
  <c r="U99" i="3" s="1"/>
  <c r="Q100" i="3"/>
  <c r="AC378" i="3"/>
  <c r="AE378" i="3" s="1"/>
  <c r="AF378" i="3" s="1"/>
  <c r="AB379" i="3"/>
  <c r="AB24" i="1"/>
  <c r="AC24" i="1" s="1"/>
  <c r="Z25" i="1"/>
  <c r="G49" i="3"/>
  <c r="I49" i="3" s="1"/>
  <c r="J49" i="3" s="1"/>
  <c r="F50" i="3"/>
  <c r="R74" i="2"/>
  <c r="T74" i="2" s="1"/>
  <c r="U74" i="2" s="1"/>
  <c r="Q75" i="2"/>
  <c r="AM413" i="1"/>
  <c r="AN413" i="1" s="1"/>
  <c r="AJ414" i="1"/>
  <c r="AN273" i="2"/>
  <c r="AQ273" i="2" s="1"/>
  <c r="AR273" i="2" s="1"/>
  <c r="AM274" i="2"/>
  <c r="AC413" i="2"/>
  <c r="AE413" i="2" s="1"/>
  <c r="AF413" i="2" s="1"/>
  <c r="AB414" i="2"/>
  <c r="R99" i="1"/>
  <c r="S99" i="1" s="1"/>
  <c r="P100" i="1"/>
  <c r="H274" i="1"/>
  <c r="I274" i="1" s="1"/>
  <c r="F275" i="1"/>
  <c r="AB413" i="1"/>
  <c r="AC413" i="1" s="1"/>
  <c r="Z414" i="1"/>
  <c r="AN74" i="2"/>
  <c r="AQ74" i="2" s="1"/>
  <c r="AR74" i="2" s="1"/>
  <c r="AM75" i="2"/>
  <c r="AM99" i="1"/>
  <c r="AN99" i="1" s="1"/>
  <c r="AJ100" i="1"/>
  <c r="AN98" i="2"/>
  <c r="AQ98" i="2" s="1"/>
  <c r="AR98" i="2" s="1"/>
  <c r="AM99" i="2"/>
  <c r="AC133" i="2"/>
  <c r="AE133" i="2" s="1"/>
  <c r="AF133" i="2" s="1"/>
  <c r="AB134" i="2"/>
  <c r="H413" i="1"/>
  <c r="I413" i="1" s="1"/>
  <c r="F414" i="1"/>
  <c r="R413" i="1"/>
  <c r="S413" i="1" s="1"/>
  <c r="P414" i="1"/>
  <c r="AB344" i="1"/>
  <c r="AC344" i="1" s="1"/>
  <c r="Z345" i="1"/>
  <c r="G238" i="2"/>
  <c r="I238" i="2" s="1"/>
  <c r="J238" i="2" s="1"/>
  <c r="F239" i="2"/>
  <c r="AN48" i="3"/>
  <c r="AQ48" i="3" s="1"/>
  <c r="AR48" i="3" s="1"/>
  <c r="AM49" i="3"/>
  <c r="G239" i="3"/>
  <c r="I239" i="3" s="1"/>
  <c r="J239" i="3" s="1"/>
  <c r="F240" i="3"/>
  <c r="R309" i="2"/>
  <c r="T309" i="2" s="1"/>
  <c r="U309" i="2" s="1"/>
  <c r="Q310" i="2"/>
  <c r="AN343" i="3"/>
  <c r="AQ343" i="3" s="1"/>
  <c r="AR343" i="3" s="1"/>
  <c r="AM344" i="3"/>
  <c r="Q50" i="3"/>
  <c r="R49" i="3"/>
  <c r="T49" i="3" s="1"/>
  <c r="U49" i="3" s="1"/>
  <c r="F75" i="2"/>
  <c r="G74" i="2"/>
  <c r="I74" i="2" s="1"/>
  <c r="J74" i="2" s="1"/>
  <c r="F135" i="2"/>
  <c r="G134" i="2"/>
  <c r="I134" i="2" s="1"/>
  <c r="J134" i="2" s="1"/>
  <c r="AM135" i="3"/>
  <c r="AN134" i="3"/>
  <c r="AQ134" i="3" s="1"/>
  <c r="AR134" i="3" s="1"/>
  <c r="AB275" i="2"/>
  <c r="AC274" i="2"/>
  <c r="AE274" i="2" s="1"/>
  <c r="AF274" i="2" s="1"/>
  <c r="R169" i="2"/>
  <c r="T169" i="2" s="1"/>
  <c r="U169" i="2" s="1"/>
  <c r="Q170" i="2"/>
  <c r="R379" i="3"/>
  <c r="T379" i="3" s="1"/>
  <c r="U379" i="3" s="1"/>
  <c r="Q380" i="3"/>
  <c r="R309" i="1"/>
  <c r="S309" i="1" s="1"/>
  <c r="P310" i="1"/>
  <c r="R24" i="2"/>
  <c r="T24" i="2" s="1"/>
  <c r="U24" i="2" s="1"/>
  <c r="Q25" i="2"/>
  <c r="AB379" i="1"/>
  <c r="AC379" i="1" s="1"/>
  <c r="Z380" i="1"/>
  <c r="AC213" i="3"/>
  <c r="AE213" i="3" s="1"/>
  <c r="AF213" i="3" s="1"/>
  <c r="AB214" i="3"/>
  <c r="AN133" i="2"/>
  <c r="AQ133" i="2" s="1"/>
  <c r="AR133" i="2" s="1"/>
  <c r="AM134" i="2"/>
  <c r="G73" i="3"/>
  <c r="I73" i="3" s="1"/>
  <c r="J73" i="3" s="1"/>
  <c r="F74" i="3"/>
  <c r="AB134" i="1"/>
  <c r="AC134" i="1" s="1"/>
  <c r="Z135" i="1"/>
  <c r="AB99" i="1"/>
  <c r="AC99" i="1" s="1"/>
  <c r="Z100" i="1"/>
  <c r="AB309" i="1"/>
  <c r="AC309" i="1" s="1"/>
  <c r="Z310" i="1"/>
  <c r="AB414" i="3"/>
  <c r="AC413" i="3"/>
  <c r="AE413" i="3" s="1"/>
  <c r="AF413" i="3" s="1"/>
  <c r="AB380" i="2"/>
  <c r="AC379" i="2"/>
  <c r="AE379" i="2" s="1"/>
  <c r="AF379" i="2" s="1"/>
  <c r="F26" i="2"/>
  <c r="G25" i="2"/>
  <c r="I25" i="2" s="1"/>
  <c r="J25" i="2" s="1"/>
  <c r="AC49" i="3"/>
  <c r="AE49" i="3" s="1"/>
  <c r="AF49" i="3" s="1"/>
  <c r="AB50" i="3"/>
  <c r="AM274" i="1"/>
  <c r="AN274" i="1" s="1"/>
  <c r="AJ275" i="1"/>
  <c r="AN168" i="2"/>
  <c r="AQ168" i="2" s="1"/>
  <c r="AR168" i="2" s="1"/>
  <c r="AM169" i="2"/>
  <c r="AC49" i="2"/>
  <c r="AE49" i="2" s="1"/>
  <c r="AF49" i="2" s="1"/>
  <c r="AB50" i="2"/>
  <c r="AC24" i="2"/>
  <c r="AE24" i="2" s="1"/>
  <c r="AF24" i="2" s="1"/>
  <c r="AB25" i="2"/>
  <c r="G378" i="2"/>
  <c r="I378" i="2" s="1"/>
  <c r="J378" i="2" s="1"/>
  <c r="F379" i="2"/>
  <c r="AM134" i="1"/>
  <c r="AN134" i="1" s="1"/>
  <c r="AJ135" i="1"/>
  <c r="R344" i="2"/>
  <c r="T344" i="2" s="1"/>
  <c r="U344" i="2" s="1"/>
  <c r="Q345" i="2"/>
  <c r="AM169" i="1"/>
  <c r="AN169" i="1" s="1"/>
  <c r="AJ170" i="1"/>
  <c r="R49" i="2"/>
  <c r="T49" i="2" s="1"/>
  <c r="U49" i="2" s="1"/>
  <c r="Q50" i="2"/>
  <c r="R24" i="1"/>
  <c r="S24" i="1" s="1"/>
  <c r="P25" i="1"/>
  <c r="G168" i="3"/>
  <c r="I168" i="3" s="1"/>
  <c r="J168" i="3" s="1"/>
  <c r="F169" i="3"/>
  <c r="H24" i="1"/>
  <c r="I24" i="1" s="1"/>
  <c r="F25" i="1"/>
  <c r="AM344" i="1"/>
  <c r="AN344" i="1" s="1"/>
  <c r="AJ345" i="1"/>
  <c r="AC309" i="3"/>
  <c r="AE309" i="3" s="1"/>
  <c r="AF309" i="3" s="1"/>
  <c r="AB310" i="3"/>
  <c r="G25" i="3"/>
  <c r="I25" i="3" s="1"/>
  <c r="J25" i="3" s="1"/>
  <c r="F26" i="3"/>
  <c r="AN379" i="3"/>
  <c r="AQ379" i="3" s="1"/>
  <c r="AR379" i="3" s="1"/>
  <c r="AM380" i="3"/>
  <c r="R379" i="1"/>
  <c r="S379" i="1" s="1"/>
  <c r="P380" i="1"/>
  <c r="F50" i="2"/>
  <c r="G49" i="2"/>
  <c r="I49" i="2" s="1"/>
  <c r="J49" i="2" s="1"/>
  <c r="AM179" i="3"/>
  <c r="AN178" i="3"/>
  <c r="AQ178" i="3" s="1"/>
  <c r="AR178" i="3" s="1"/>
  <c r="AM204" i="3"/>
  <c r="AN203" i="3"/>
  <c r="AQ203" i="3" s="1"/>
  <c r="AR203" i="3" s="1"/>
  <c r="H169" i="1"/>
  <c r="I169" i="1" s="1"/>
  <c r="F170" i="1"/>
  <c r="AC134" i="3"/>
  <c r="AE134" i="3" s="1"/>
  <c r="AF134" i="3" s="1"/>
  <c r="AB135" i="3"/>
  <c r="AB169" i="1"/>
  <c r="AC169" i="1" s="1"/>
  <c r="Z170" i="1"/>
  <c r="G413" i="3"/>
  <c r="I413" i="3" s="1"/>
  <c r="J413" i="3" s="1"/>
  <c r="F414" i="3"/>
  <c r="AM379" i="1"/>
  <c r="AN379" i="1" s="1"/>
  <c r="AJ380" i="1"/>
  <c r="AN412" i="3"/>
  <c r="AQ412" i="3" s="1"/>
  <c r="AR412" i="3" s="1"/>
  <c r="AM413" i="3"/>
  <c r="R134" i="2"/>
  <c r="T134" i="2" s="1"/>
  <c r="U134" i="2" s="1"/>
  <c r="Q135" i="2"/>
  <c r="AC25" i="3"/>
  <c r="AE25" i="3" s="1"/>
  <c r="AF25" i="3" s="1"/>
  <c r="AB26" i="3"/>
  <c r="AN413" i="2"/>
  <c r="AQ413" i="2" s="1"/>
  <c r="AR413" i="2" s="1"/>
  <c r="AM414" i="2"/>
  <c r="R239" i="2"/>
  <c r="T239" i="2" s="1"/>
  <c r="U239" i="2" s="1"/>
  <c r="Q240" i="2"/>
  <c r="AN379" i="2"/>
  <c r="AQ379" i="2" s="1"/>
  <c r="AR379" i="2" s="1"/>
  <c r="AM380" i="2"/>
  <c r="R344" i="3"/>
  <c r="T344" i="3" s="1"/>
  <c r="U344" i="3" s="1"/>
  <c r="Q345" i="3"/>
  <c r="H134" i="1"/>
  <c r="I134" i="1" s="1"/>
  <c r="F135" i="1"/>
  <c r="G412" i="2"/>
  <c r="I412" i="2" s="1"/>
  <c r="J412" i="2" s="1"/>
  <c r="F413" i="2"/>
  <c r="R169" i="1"/>
  <c r="S169" i="1" s="1"/>
  <c r="P170" i="1"/>
  <c r="R133" i="3"/>
  <c r="T133" i="3" s="1"/>
  <c r="U133" i="3" s="1"/>
  <c r="Q134" i="3"/>
  <c r="R99" i="2"/>
  <c r="T99" i="2" s="1"/>
  <c r="U99" i="2" s="1"/>
  <c r="Q100" i="2"/>
  <c r="R274" i="3"/>
  <c r="T274" i="3" s="1"/>
  <c r="U274" i="3" s="1"/>
  <c r="Q275" i="3"/>
  <c r="AM309" i="1"/>
  <c r="AN309" i="1" s="1"/>
  <c r="AJ310" i="1"/>
  <c r="AN308" i="3"/>
  <c r="AQ308" i="3" s="1"/>
  <c r="AR308" i="3" s="1"/>
  <c r="AM309" i="3"/>
  <c r="AC283" i="3"/>
  <c r="AE283" i="3" s="1"/>
  <c r="AF283" i="3" s="1"/>
  <c r="AB284" i="3"/>
  <c r="AN24" i="3"/>
  <c r="AQ24" i="3" s="1"/>
  <c r="AR24" i="3" s="1"/>
  <c r="AM25" i="3"/>
  <c r="AN343" i="2"/>
  <c r="AQ343" i="2" s="1"/>
  <c r="AR343" i="2" s="1"/>
  <c r="AM344" i="2"/>
  <c r="R308" i="3"/>
  <c r="T308" i="3" s="1"/>
  <c r="U308" i="3" s="1"/>
  <c r="Q309" i="3"/>
  <c r="AN273" i="3"/>
  <c r="AQ273" i="3" s="1"/>
  <c r="AR273" i="3" s="1"/>
  <c r="AM274" i="3"/>
  <c r="P4235" i="5" l="1"/>
  <c r="P4307" i="5"/>
  <c r="P3656" i="5"/>
  <c r="P4238" i="5"/>
  <c r="P2055" i="5"/>
  <c r="P2201" i="5"/>
  <c r="P4241" i="5"/>
  <c r="P4306" i="5"/>
  <c r="O4236" i="5"/>
  <c r="O4360" i="5"/>
  <c r="P143" i="5"/>
  <c r="O143" i="5"/>
  <c r="L144" i="5"/>
  <c r="L1636" i="5" s="1"/>
  <c r="L1637" i="5" s="1"/>
  <c r="L1921" i="5"/>
  <c r="O2202" i="5" s="1"/>
  <c r="L3058" i="5"/>
  <c r="O3100" i="5"/>
  <c r="L4701" i="5"/>
  <c r="L307" i="5"/>
  <c r="L3026" i="5"/>
  <c r="O2994" i="5"/>
  <c r="L4595" i="5"/>
  <c r="L574" i="5"/>
  <c r="L1462" i="5"/>
  <c r="O4589" i="5" s="1"/>
  <c r="L3062" i="5"/>
  <c r="L1058" i="5"/>
  <c r="P239" i="5"/>
  <c r="O239" i="5"/>
  <c r="L1744" i="5"/>
  <c r="L2109" i="5"/>
  <c r="L1116" i="5"/>
  <c r="R309" i="3"/>
  <c r="T309" i="3" s="1"/>
  <c r="U309" i="3" s="1"/>
  <c r="Q310" i="3"/>
  <c r="AN25" i="3"/>
  <c r="AQ25" i="3" s="1"/>
  <c r="AR25" i="3" s="1"/>
  <c r="AM26" i="3"/>
  <c r="AN309" i="3"/>
  <c r="AQ309" i="3" s="1"/>
  <c r="AR309" i="3" s="1"/>
  <c r="AM310" i="3"/>
  <c r="R275" i="3"/>
  <c r="T275" i="3" s="1"/>
  <c r="U275" i="3" s="1"/>
  <c r="Q276" i="3"/>
  <c r="R134" i="3"/>
  <c r="T134" i="3" s="1"/>
  <c r="U134" i="3" s="1"/>
  <c r="Q135" i="3"/>
  <c r="G413" i="2"/>
  <c r="I413" i="2" s="1"/>
  <c r="J413" i="2" s="1"/>
  <c r="F414" i="2"/>
  <c r="R345" i="3"/>
  <c r="T345" i="3" s="1"/>
  <c r="U345" i="3" s="1"/>
  <c r="Q346" i="3"/>
  <c r="R240" i="2"/>
  <c r="T240" i="2" s="1"/>
  <c r="U240" i="2" s="1"/>
  <c r="Q241" i="2"/>
  <c r="AC26" i="3"/>
  <c r="AE26" i="3" s="1"/>
  <c r="AF26" i="3" s="1"/>
  <c r="AB27" i="3"/>
  <c r="AC27" i="3" s="1"/>
  <c r="AE27" i="3" s="1"/>
  <c r="AF27" i="3" s="1"/>
  <c r="AN413" i="3"/>
  <c r="AQ413" i="3" s="1"/>
  <c r="AR413" i="3" s="1"/>
  <c r="AM414" i="3"/>
  <c r="G414" i="3"/>
  <c r="I414" i="3" s="1"/>
  <c r="J414" i="3" s="1"/>
  <c r="F415" i="3"/>
  <c r="AC135" i="3"/>
  <c r="AE135" i="3" s="1"/>
  <c r="AF135" i="3" s="1"/>
  <c r="AB136" i="3"/>
  <c r="AM205" i="3"/>
  <c r="AN204" i="3"/>
  <c r="AQ204" i="3" s="1"/>
  <c r="AR204" i="3" s="1"/>
  <c r="F51" i="2"/>
  <c r="G51" i="2" s="1"/>
  <c r="I51" i="2" s="1"/>
  <c r="J51" i="2" s="1"/>
  <c r="G50" i="2"/>
  <c r="I50" i="2" s="1"/>
  <c r="J50" i="2" s="1"/>
  <c r="AB100" i="1"/>
  <c r="AC100" i="1" s="1"/>
  <c r="Z101" i="1"/>
  <c r="G74" i="3"/>
  <c r="I74" i="3" s="1"/>
  <c r="J74" i="3" s="1"/>
  <c r="F75" i="3"/>
  <c r="AC214" i="3"/>
  <c r="AE214" i="3" s="1"/>
  <c r="AF214" i="3" s="1"/>
  <c r="AB215" i="3"/>
  <c r="R25" i="2"/>
  <c r="T25" i="2" s="1"/>
  <c r="U25" i="2" s="1"/>
  <c r="Q26" i="2"/>
  <c r="R380" i="3"/>
  <c r="T380" i="3" s="1"/>
  <c r="U380" i="3" s="1"/>
  <c r="Q381" i="3"/>
  <c r="R310" i="2"/>
  <c r="T310" i="2" s="1"/>
  <c r="U310" i="2" s="1"/>
  <c r="Q311" i="2"/>
  <c r="AN49" i="3"/>
  <c r="AQ49" i="3" s="1"/>
  <c r="AR49" i="3" s="1"/>
  <c r="AM50" i="3"/>
  <c r="AB345" i="1"/>
  <c r="AC345" i="1" s="1"/>
  <c r="Z346" i="1"/>
  <c r="H414" i="1"/>
  <c r="I414" i="1" s="1"/>
  <c r="F415" i="1"/>
  <c r="AN99" i="2"/>
  <c r="AQ99" i="2" s="1"/>
  <c r="AR99" i="2" s="1"/>
  <c r="AM100" i="2"/>
  <c r="AN75" i="2"/>
  <c r="AQ75" i="2" s="1"/>
  <c r="AR75" i="2" s="1"/>
  <c r="AM76" i="2"/>
  <c r="AN76" i="2" s="1"/>
  <c r="AQ76" i="2" s="1"/>
  <c r="AR76" i="2" s="1"/>
  <c r="H275" i="1"/>
  <c r="I275" i="1" s="1"/>
  <c r="F276" i="1"/>
  <c r="AC414" i="2"/>
  <c r="AE414" i="2" s="1"/>
  <c r="AF414" i="2" s="1"/>
  <c r="AB415" i="2"/>
  <c r="AM414" i="1"/>
  <c r="AN414" i="1" s="1"/>
  <c r="AJ415" i="1"/>
  <c r="G50" i="3"/>
  <c r="I50" i="3" s="1"/>
  <c r="J50" i="3" s="1"/>
  <c r="F51" i="3"/>
  <c r="G51" i="3" s="1"/>
  <c r="I51" i="3" s="1"/>
  <c r="J51" i="3" s="1"/>
  <c r="AC379" i="3"/>
  <c r="AE379" i="3" s="1"/>
  <c r="AF379" i="3" s="1"/>
  <c r="AB380" i="3"/>
  <c r="G344" i="2"/>
  <c r="I344" i="2" s="1"/>
  <c r="J344" i="2" s="1"/>
  <c r="F345" i="2"/>
  <c r="AB101" i="3"/>
  <c r="AC100" i="3"/>
  <c r="AE100" i="3" s="1"/>
  <c r="AF100" i="3" s="1"/>
  <c r="Q171" i="3"/>
  <c r="R170" i="3"/>
  <c r="T170" i="3" s="1"/>
  <c r="U170" i="3" s="1"/>
  <c r="R135" i="1"/>
  <c r="S135" i="1" s="1"/>
  <c r="P136" i="1"/>
  <c r="G100" i="3"/>
  <c r="I100" i="3" s="1"/>
  <c r="J100" i="3" s="1"/>
  <c r="F101" i="3"/>
  <c r="H380" i="1"/>
  <c r="I380" i="1" s="1"/>
  <c r="F381" i="1"/>
  <c r="R205" i="3"/>
  <c r="T205" i="3" s="1"/>
  <c r="U205" i="3" s="1"/>
  <c r="Q206" i="3"/>
  <c r="R345" i="1"/>
  <c r="S345" i="1" s="1"/>
  <c r="P346" i="1"/>
  <c r="G204" i="3"/>
  <c r="I204" i="3" s="1"/>
  <c r="J204" i="3" s="1"/>
  <c r="F205" i="3"/>
  <c r="AC99" i="2"/>
  <c r="AE99" i="2" s="1"/>
  <c r="AF99" i="2" s="1"/>
  <c r="AB100" i="2"/>
  <c r="G274" i="2"/>
  <c r="I274" i="2" s="1"/>
  <c r="J274" i="2" s="1"/>
  <c r="F275" i="2"/>
  <c r="G205" i="2"/>
  <c r="I205" i="2" s="1"/>
  <c r="J205" i="2" s="1"/>
  <c r="F206" i="2"/>
  <c r="AC240" i="3"/>
  <c r="AE240" i="3" s="1"/>
  <c r="AF240" i="3" s="1"/>
  <c r="AB241" i="3"/>
  <c r="AC169" i="3"/>
  <c r="AE169" i="3" s="1"/>
  <c r="AF169" i="3" s="1"/>
  <c r="AB170" i="3"/>
  <c r="G309" i="2"/>
  <c r="I309" i="2" s="1"/>
  <c r="J309" i="2" s="1"/>
  <c r="F310" i="2"/>
  <c r="H100" i="1"/>
  <c r="I100" i="1" s="1"/>
  <c r="F101" i="1"/>
  <c r="R240" i="3"/>
  <c r="T240" i="3" s="1"/>
  <c r="U240" i="3" s="1"/>
  <c r="Q241" i="3"/>
  <c r="AB275" i="1"/>
  <c r="AC275" i="1" s="1"/>
  <c r="Z276" i="1"/>
  <c r="G26" i="3"/>
  <c r="I26" i="3" s="1"/>
  <c r="J26" i="3" s="1"/>
  <c r="F27" i="3"/>
  <c r="G27" i="3" s="1"/>
  <c r="I27" i="3" s="1"/>
  <c r="J27" i="3" s="1"/>
  <c r="AM345" i="1"/>
  <c r="AN345" i="1" s="1"/>
  <c r="AJ346" i="1"/>
  <c r="G169" i="3"/>
  <c r="I169" i="3" s="1"/>
  <c r="J169" i="3" s="1"/>
  <c r="F170" i="3"/>
  <c r="R50" i="2"/>
  <c r="T50" i="2" s="1"/>
  <c r="U50" i="2" s="1"/>
  <c r="Q51" i="2"/>
  <c r="R51" i="2" s="1"/>
  <c r="T51" i="2" s="1"/>
  <c r="U51" i="2" s="1"/>
  <c r="R345" i="2"/>
  <c r="T345" i="2" s="1"/>
  <c r="U345" i="2" s="1"/>
  <c r="Q346" i="2"/>
  <c r="G379" i="2"/>
  <c r="I379" i="2" s="1"/>
  <c r="J379" i="2" s="1"/>
  <c r="F380" i="2"/>
  <c r="AC50" i="2"/>
  <c r="AE50" i="2" s="1"/>
  <c r="AF50" i="2" s="1"/>
  <c r="AB51" i="2"/>
  <c r="AC51" i="2" s="1"/>
  <c r="AE51" i="2" s="1"/>
  <c r="AF51" i="2" s="1"/>
  <c r="AM275" i="1"/>
  <c r="AN275" i="1" s="1"/>
  <c r="AJ276" i="1"/>
  <c r="F27" i="2"/>
  <c r="G27" i="2" s="1"/>
  <c r="I27" i="2" s="1"/>
  <c r="J27" i="2" s="1"/>
  <c r="G26" i="2"/>
  <c r="I26" i="2" s="1"/>
  <c r="J26" i="2" s="1"/>
  <c r="AB415" i="3"/>
  <c r="AC414" i="3"/>
  <c r="AE414" i="3" s="1"/>
  <c r="AF414" i="3" s="1"/>
  <c r="AB276" i="2"/>
  <c r="AC275" i="2"/>
  <c r="AE275" i="2" s="1"/>
  <c r="AF275" i="2" s="1"/>
  <c r="F136" i="2"/>
  <c r="G135" i="2"/>
  <c r="I135" i="2" s="1"/>
  <c r="J135" i="2" s="1"/>
  <c r="Q51" i="3"/>
  <c r="R51" i="3" s="1"/>
  <c r="T51" i="3" s="1"/>
  <c r="U51" i="3" s="1"/>
  <c r="R50" i="3"/>
  <c r="T50" i="3" s="1"/>
  <c r="U50" i="3" s="1"/>
  <c r="AJ26" i="1"/>
  <c r="AM25" i="1"/>
  <c r="AN25" i="1" s="1"/>
  <c r="F101" i="2"/>
  <c r="G100" i="2"/>
  <c r="I100" i="2" s="1"/>
  <c r="J100" i="2" s="1"/>
  <c r="AB241" i="2"/>
  <c r="AC240" i="2"/>
  <c r="AE240" i="2" s="1"/>
  <c r="AF240" i="2" s="1"/>
  <c r="Q27" i="3"/>
  <c r="R27" i="3" s="1"/>
  <c r="T27" i="3" s="1"/>
  <c r="U27" i="3" s="1"/>
  <c r="R26" i="3"/>
  <c r="T26" i="3" s="1"/>
  <c r="U26" i="3" s="1"/>
  <c r="Q76" i="3"/>
  <c r="R76" i="3" s="1"/>
  <c r="T76" i="3" s="1"/>
  <c r="U76" i="3" s="1"/>
  <c r="R75" i="3"/>
  <c r="T75" i="3" s="1"/>
  <c r="U75" i="3" s="1"/>
  <c r="R380" i="1"/>
  <c r="S380" i="1" s="1"/>
  <c r="P381" i="1"/>
  <c r="AN274" i="3"/>
  <c r="AQ274" i="3" s="1"/>
  <c r="AR274" i="3" s="1"/>
  <c r="AM275" i="3"/>
  <c r="AN344" i="2"/>
  <c r="AQ344" i="2" s="1"/>
  <c r="AR344" i="2" s="1"/>
  <c r="AM345" i="2"/>
  <c r="AC284" i="3"/>
  <c r="AE284" i="3" s="1"/>
  <c r="AF284" i="3" s="1"/>
  <c r="AB285" i="3"/>
  <c r="AM310" i="1"/>
  <c r="AN310" i="1" s="1"/>
  <c r="AJ311" i="1"/>
  <c r="R100" i="2"/>
  <c r="T100" i="2" s="1"/>
  <c r="U100" i="2" s="1"/>
  <c r="Q101" i="2"/>
  <c r="R170" i="1"/>
  <c r="S170" i="1" s="1"/>
  <c r="P171" i="1"/>
  <c r="H135" i="1"/>
  <c r="I135" i="1" s="1"/>
  <c r="F136" i="1"/>
  <c r="AN380" i="2"/>
  <c r="AQ380" i="2" s="1"/>
  <c r="AR380" i="2" s="1"/>
  <c r="AM381" i="2"/>
  <c r="AN414" i="2"/>
  <c r="AQ414" i="2" s="1"/>
  <c r="AR414" i="2" s="1"/>
  <c r="AM415" i="2"/>
  <c r="R135" i="2"/>
  <c r="T135" i="2" s="1"/>
  <c r="U135" i="2" s="1"/>
  <c r="Q136" i="2"/>
  <c r="AM380" i="1"/>
  <c r="AN380" i="1" s="1"/>
  <c r="AJ381" i="1"/>
  <c r="AB170" i="1"/>
  <c r="AC170" i="1" s="1"/>
  <c r="Z171" i="1"/>
  <c r="H170" i="1"/>
  <c r="I170" i="1" s="1"/>
  <c r="F171" i="1"/>
  <c r="AM180" i="3"/>
  <c r="AN179" i="3"/>
  <c r="AQ179" i="3" s="1"/>
  <c r="AR179" i="3" s="1"/>
  <c r="AC50" i="3"/>
  <c r="AE50" i="3" s="1"/>
  <c r="AF50" i="3" s="1"/>
  <c r="AB51" i="3"/>
  <c r="AC51" i="3" s="1"/>
  <c r="AE51" i="3" s="1"/>
  <c r="AF51" i="3" s="1"/>
  <c r="AB310" i="1"/>
  <c r="AC310" i="1" s="1"/>
  <c r="Z311" i="1"/>
  <c r="AB135" i="1"/>
  <c r="AC135" i="1" s="1"/>
  <c r="Z136" i="1"/>
  <c r="AN134" i="2"/>
  <c r="AQ134" i="2" s="1"/>
  <c r="AR134" i="2" s="1"/>
  <c r="AM135" i="2"/>
  <c r="AB380" i="1"/>
  <c r="AC380" i="1" s="1"/>
  <c r="Z381" i="1"/>
  <c r="R310" i="1"/>
  <c r="S310" i="1" s="1"/>
  <c r="P311" i="1"/>
  <c r="R170" i="2"/>
  <c r="T170" i="2" s="1"/>
  <c r="U170" i="2" s="1"/>
  <c r="Q171" i="2"/>
  <c r="AN344" i="3"/>
  <c r="AQ344" i="3" s="1"/>
  <c r="AR344" i="3" s="1"/>
  <c r="AM345" i="3"/>
  <c r="G240" i="3"/>
  <c r="I240" i="3" s="1"/>
  <c r="J240" i="3" s="1"/>
  <c r="F241" i="3"/>
  <c r="G239" i="2"/>
  <c r="I239" i="2" s="1"/>
  <c r="J239" i="2" s="1"/>
  <c r="F240" i="2"/>
  <c r="R414" i="1"/>
  <c r="S414" i="1" s="1"/>
  <c r="P415" i="1"/>
  <c r="AC134" i="2"/>
  <c r="AE134" i="2" s="1"/>
  <c r="AF134" i="2" s="1"/>
  <c r="AB135" i="2"/>
  <c r="AM100" i="1"/>
  <c r="AN100" i="1" s="1"/>
  <c r="AJ101" i="1"/>
  <c r="AB414" i="1"/>
  <c r="AC414" i="1" s="1"/>
  <c r="Z415" i="1"/>
  <c r="R100" i="1"/>
  <c r="S100" i="1" s="1"/>
  <c r="P101" i="1"/>
  <c r="AN274" i="2"/>
  <c r="AQ274" i="2" s="1"/>
  <c r="AR274" i="2" s="1"/>
  <c r="AM275" i="2"/>
  <c r="R75" i="2"/>
  <c r="T75" i="2" s="1"/>
  <c r="U75" i="2" s="1"/>
  <c r="Q76" i="2"/>
  <c r="R76" i="2" s="1"/>
  <c r="T76" i="2" s="1"/>
  <c r="U76" i="2" s="1"/>
  <c r="AB25" i="1"/>
  <c r="AC25" i="1" s="1"/>
  <c r="Z26" i="1"/>
  <c r="R100" i="3"/>
  <c r="T100" i="3" s="1"/>
  <c r="U100" i="3" s="1"/>
  <c r="Q101" i="3"/>
  <c r="F171" i="2"/>
  <c r="G170" i="2"/>
  <c r="I170" i="2" s="1"/>
  <c r="J170" i="2" s="1"/>
  <c r="G134" i="3"/>
  <c r="I134" i="3" s="1"/>
  <c r="J134" i="3" s="1"/>
  <c r="F135" i="3"/>
  <c r="R413" i="3"/>
  <c r="T413" i="3" s="1"/>
  <c r="U413" i="3" s="1"/>
  <c r="Q414" i="3"/>
  <c r="AC74" i="2"/>
  <c r="AE74" i="2" s="1"/>
  <c r="AF74" i="2" s="1"/>
  <c r="AB75" i="2"/>
  <c r="R274" i="2"/>
  <c r="T274" i="2" s="1"/>
  <c r="U274" i="2" s="1"/>
  <c r="Q275" i="2"/>
  <c r="AC345" i="3"/>
  <c r="AE345" i="3" s="1"/>
  <c r="AF345" i="3" s="1"/>
  <c r="AB346" i="3"/>
  <c r="R380" i="2"/>
  <c r="T380" i="2" s="1"/>
  <c r="U380" i="2" s="1"/>
  <c r="Q381" i="2"/>
  <c r="AN26" i="2"/>
  <c r="AQ26" i="2" s="1"/>
  <c r="AR26" i="2" s="1"/>
  <c r="AM27" i="2"/>
  <c r="AN27" i="2" s="1"/>
  <c r="AQ27" i="2" s="1"/>
  <c r="AR27" i="2" s="1"/>
  <c r="AN49" i="2"/>
  <c r="AQ49" i="2" s="1"/>
  <c r="AR49" i="2" s="1"/>
  <c r="AM50" i="2"/>
  <c r="R205" i="2"/>
  <c r="T205" i="2" s="1"/>
  <c r="U205" i="2" s="1"/>
  <c r="Q206" i="2"/>
  <c r="R275" i="1"/>
  <c r="S275" i="1" s="1"/>
  <c r="P276" i="1"/>
  <c r="AN204" i="2"/>
  <c r="AQ204" i="2" s="1"/>
  <c r="AR204" i="2" s="1"/>
  <c r="AM205" i="2"/>
  <c r="AN75" i="3"/>
  <c r="AQ75" i="3" s="1"/>
  <c r="AR75" i="3" s="1"/>
  <c r="AM76" i="3"/>
  <c r="AN76" i="3" s="1"/>
  <c r="AQ76" i="3" s="1"/>
  <c r="AR76" i="3" s="1"/>
  <c r="AN309" i="2"/>
  <c r="AQ309" i="2" s="1"/>
  <c r="AR309" i="2" s="1"/>
  <c r="AM310" i="2"/>
  <c r="AC169" i="2"/>
  <c r="AE169" i="2" s="1"/>
  <c r="AF169" i="2" s="1"/>
  <c r="AB170" i="2"/>
  <c r="H310" i="1"/>
  <c r="I310" i="1" s="1"/>
  <c r="F311" i="1"/>
  <c r="AN239" i="2"/>
  <c r="AQ239" i="2" s="1"/>
  <c r="AR239" i="2" s="1"/>
  <c r="AM240" i="2"/>
  <c r="H345" i="1"/>
  <c r="I345" i="1" s="1"/>
  <c r="F346" i="1"/>
  <c r="AN380" i="3"/>
  <c r="AQ380" i="3" s="1"/>
  <c r="AR380" i="3" s="1"/>
  <c r="AM381" i="3"/>
  <c r="AC310" i="3"/>
  <c r="AE310" i="3" s="1"/>
  <c r="AF310" i="3" s="1"/>
  <c r="AB311" i="3"/>
  <c r="H25" i="1"/>
  <c r="I25" i="1" s="1"/>
  <c r="F26" i="1"/>
  <c r="R25" i="1"/>
  <c r="S25" i="1" s="1"/>
  <c r="P26" i="1"/>
  <c r="AM170" i="1"/>
  <c r="AN170" i="1" s="1"/>
  <c r="AJ171" i="1"/>
  <c r="AM135" i="1"/>
  <c r="AN135" i="1" s="1"/>
  <c r="AJ136" i="1"/>
  <c r="AC25" i="2"/>
  <c r="AE25" i="2" s="1"/>
  <c r="AF25" i="2" s="1"/>
  <c r="AB26" i="2"/>
  <c r="AN169" i="2"/>
  <c r="AQ169" i="2" s="1"/>
  <c r="AR169" i="2" s="1"/>
  <c r="AM170" i="2"/>
  <c r="AB381" i="2"/>
  <c r="AC380" i="2"/>
  <c r="AE380" i="2" s="1"/>
  <c r="AF380" i="2" s="1"/>
  <c r="AM136" i="3"/>
  <c r="AN135" i="3"/>
  <c r="AQ135" i="3" s="1"/>
  <c r="AR135" i="3" s="1"/>
  <c r="F76" i="2"/>
  <c r="G76" i="2" s="1"/>
  <c r="I76" i="2" s="1"/>
  <c r="J76" i="2" s="1"/>
  <c r="G75" i="2"/>
  <c r="I75" i="2" s="1"/>
  <c r="J75" i="2" s="1"/>
  <c r="AM100" i="3"/>
  <c r="AN99" i="3"/>
  <c r="AQ99" i="3" s="1"/>
  <c r="AR99" i="3" s="1"/>
  <c r="AB311" i="2"/>
  <c r="AC310" i="2"/>
  <c r="AE310" i="2" s="1"/>
  <c r="AF310" i="2" s="1"/>
  <c r="Q415" i="2"/>
  <c r="R414" i="2"/>
  <c r="T414" i="2" s="1"/>
  <c r="U414" i="2" s="1"/>
  <c r="AB346" i="2"/>
  <c r="AC345" i="2"/>
  <c r="AE345" i="2" s="1"/>
  <c r="AF345" i="2" s="1"/>
  <c r="AB206" i="2"/>
  <c r="AC205" i="2"/>
  <c r="AE205" i="2" s="1"/>
  <c r="AF205" i="2" s="1"/>
  <c r="P2994" i="5" l="1"/>
  <c r="P3100" i="5"/>
  <c r="P4589" i="5"/>
  <c r="P2202" i="5"/>
  <c r="P4360" i="5"/>
  <c r="P4236" i="5"/>
  <c r="O2109" i="5"/>
  <c r="O279" i="5"/>
  <c r="P279" i="5"/>
  <c r="O4701" i="5"/>
  <c r="O4729" i="5"/>
  <c r="L1745" i="5"/>
  <c r="L1638" i="5"/>
  <c r="O3062" i="5"/>
  <c r="O4557" i="5"/>
  <c r="P1058" i="5"/>
  <c r="O1058" i="5"/>
  <c r="L308" i="5"/>
  <c r="P307" i="5"/>
  <c r="O307" i="5"/>
  <c r="L1287" i="5"/>
  <c r="O3075" i="5" s="1"/>
  <c r="L145" i="5"/>
  <c r="O144" i="5"/>
  <c r="P144" i="5"/>
  <c r="L2717" i="5"/>
  <c r="L3063" i="5"/>
  <c r="O3063" i="5" s="1"/>
  <c r="L4663" i="5"/>
  <c r="O3026" i="5"/>
  <c r="L4627" i="5"/>
  <c r="L3710" i="5"/>
  <c r="O3710" i="5" s="1"/>
  <c r="L2659" i="5"/>
  <c r="L3522" i="5"/>
  <c r="O2203" i="5" s="1"/>
  <c r="O240" i="5"/>
  <c r="P240" i="5"/>
  <c r="L3345" i="5"/>
  <c r="L2175" i="5"/>
  <c r="O3058" i="5"/>
  <c r="L4659" i="5"/>
  <c r="L797" i="5"/>
  <c r="O4270" i="5"/>
  <c r="L1908" i="5"/>
  <c r="L1562" i="5"/>
  <c r="O4730" i="5" s="1"/>
  <c r="Q416" i="2"/>
  <c r="R415" i="2"/>
  <c r="T415" i="2" s="1"/>
  <c r="U415" i="2" s="1"/>
  <c r="AB382" i="2"/>
  <c r="AC381" i="2"/>
  <c r="AE381" i="2" s="1"/>
  <c r="AF381" i="2" s="1"/>
  <c r="AN170" i="2"/>
  <c r="AQ170" i="2" s="1"/>
  <c r="AR170" i="2" s="1"/>
  <c r="AM171" i="2"/>
  <c r="AM136" i="1"/>
  <c r="AN136" i="1" s="1"/>
  <c r="AJ137" i="1"/>
  <c r="R26" i="1"/>
  <c r="S26" i="1" s="1"/>
  <c r="P27" i="1"/>
  <c r="R27" i="1" s="1"/>
  <c r="S27" i="1" s="1"/>
  <c r="AC311" i="3"/>
  <c r="AE311" i="3" s="1"/>
  <c r="AF311" i="3" s="1"/>
  <c r="AB312" i="3"/>
  <c r="H346" i="1"/>
  <c r="I346" i="1" s="1"/>
  <c r="F347" i="1"/>
  <c r="H311" i="1"/>
  <c r="I311" i="1" s="1"/>
  <c r="F312" i="1"/>
  <c r="AN310" i="2"/>
  <c r="AQ310" i="2" s="1"/>
  <c r="AR310" i="2" s="1"/>
  <c r="AM311" i="2"/>
  <c r="AN205" i="2"/>
  <c r="AQ205" i="2" s="1"/>
  <c r="AR205" i="2" s="1"/>
  <c r="AM206" i="2"/>
  <c r="R206" i="2"/>
  <c r="T206" i="2" s="1"/>
  <c r="U206" i="2" s="1"/>
  <c r="Q207" i="2"/>
  <c r="AC346" i="3"/>
  <c r="AE346" i="3" s="1"/>
  <c r="AF346" i="3" s="1"/>
  <c r="AB347" i="3"/>
  <c r="AC75" i="2"/>
  <c r="AE75" i="2" s="1"/>
  <c r="AF75" i="2" s="1"/>
  <c r="AB76" i="2"/>
  <c r="AC76" i="2" s="1"/>
  <c r="AE76" i="2" s="1"/>
  <c r="AF76" i="2" s="1"/>
  <c r="G135" i="3"/>
  <c r="I135" i="3" s="1"/>
  <c r="J135" i="3" s="1"/>
  <c r="F136" i="3"/>
  <c r="R101" i="3"/>
  <c r="T101" i="3" s="1"/>
  <c r="U101" i="3" s="1"/>
  <c r="Q102" i="3"/>
  <c r="R101" i="1"/>
  <c r="S101" i="1" s="1"/>
  <c r="P102" i="1"/>
  <c r="AM101" i="1"/>
  <c r="AN101" i="1" s="1"/>
  <c r="AJ102" i="1"/>
  <c r="R415" i="1"/>
  <c r="S415" i="1" s="1"/>
  <c r="P416" i="1"/>
  <c r="G241" i="3"/>
  <c r="I241" i="3" s="1"/>
  <c r="J241" i="3" s="1"/>
  <c r="F242" i="3"/>
  <c r="R171" i="2"/>
  <c r="T171" i="2" s="1"/>
  <c r="U171" i="2" s="1"/>
  <c r="Q172" i="2"/>
  <c r="AB381" i="1"/>
  <c r="AC381" i="1" s="1"/>
  <c r="Z382" i="1"/>
  <c r="AB136" i="1"/>
  <c r="AC136" i="1" s="1"/>
  <c r="Z137" i="1"/>
  <c r="AM276" i="1"/>
  <c r="AN276" i="1" s="1"/>
  <c r="AJ277" i="1"/>
  <c r="G380" i="2"/>
  <c r="I380" i="2" s="1"/>
  <c r="J380" i="2" s="1"/>
  <c r="F381" i="2"/>
  <c r="AM346" i="1"/>
  <c r="AN346" i="1" s="1"/>
  <c r="AJ347" i="1"/>
  <c r="AB276" i="1"/>
  <c r="AC276" i="1" s="1"/>
  <c r="Z277" i="1"/>
  <c r="H101" i="1"/>
  <c r="I101" i="1" s="1"/>
  <c r="F102" i="1"/>
  <c r="AB171" i="3"/>
  <c r="AC170" i="3"/>
  <c r="AE170" i="3" s="1"/>
  <c r="AF170" i="3" s="1"/>
  <c r="G206" i="2"/>
  <c r="I206" i="2" s="1"/>
  <c r="J206" i="2" s="1"/>
  <c r="F207" i="2"/>
  <c r="AC100" i="2"/>
  <c r="AE100" i="2" s="1"/>
  <c r="AF100" i="2" s="1"/>
  <c r="AB101" i="2"/>
  <c r="R346" i="1"/>
  <c r="S346" i="1" s="1"/>
  <c r="P347" i="1"/>
  <c r="H381" i="1"/>
  <c r="I381" i="1" s="1"/>
  <c r="F382" i="1"/>
  <c r="R136" i="1"/>
  <c r="S136" i="1" s="1"/>
  <c r="P137" i="1"/>
  <c r="AC380" i="3"/>
  <c r="AE380" i="3" s="1"/>
  <c r="AF380" i="3" s="1"/>
  <c r="AB381" i="3"/>
  <c r="AM415" i="1"/>
  <c r="AN415" i="1" s="1"/>
  <c r="AJ416" i="1"/>
  <c r="H276" i="1"/>
  <c r="I276" i="1" s="1"/>
  <c r="F277" i="1"/>
  <c r="AN100" i="2"/>
  <c r="AQ100" i="2" s="1"/>
  <c r="AR100" i="2" s="1"/>
  <c r="AM101" i="2"/>
  <c r="AB346" i="1"/>
  <c r="AC346" i="1" s="1"/>
  <c r="Z347" i="1"/>
  <c r="R311" i="2"/>
  <c r="T311" i="2" s="1"/>
  <c r="U311" i="2" s="1"/>
  <c r="Q312" i="2"/>
  <c r="R26" i="2"/>
  <c r="T26" i="2" s="1"/>
  <c r="U26" i="2" s="1"/>
  <c r="Q27" i="2"/>
  <c r="R27" i="2" s="1"/>
  <c r="T27" i="2" s="1"/>
  <c r="U27" i="2" s="1"/>
  <c r="G75" i="3"/>
  <c r="I75" i="3" s="1"/>
  <c r="J75" i="3" s="1"/>
  <c r="F76" i="3"/>
  <c r="G76" i="3" s="1"/>
  <c r="I76" i="3" s="1"/>
  <c r="J76" i="3" s="1"/>
  <c r="AC136" i="3"/>
  <c r="AE136" i="3" s="1"/>
  <c r="AF136" i="3" s="1"/>
  <c r="AB137" i="3"/>
  <c r="AN414" i="3"/>
  <c r="AQ414" i="3" s="1"/>
  <c r="AR414" i="3" s="1"/>
  <c r="AM415" i="3"/>
  <c r="R241" i="2"/>
  <c r="T241" i="2" s="1"/>
  <c r="U241" i="2" s="1"/>
  <c r="Q242" i="2"/>
  <c r="G414" i="2"/>
  <c r="I414" i="2" s="1"/>
  <c r="J414" i="2" s="1"/>
  <c r="F415" i="2"/>
  <c r="R276" i="3"/>
  <c r="T276" i="3" s="1"/>
  <c r="U276" i="3" s="1"/>
  <c r="Q277" i="3"/>
  <c r="AN26" i="3"/>
  <c r="AQ26" i="3" s="1"/>
  <c r="AR26" i="3" s="1"/>
  <c r="AM27" i="3"/>
  <c r="AN27" i="3" s="1"/>
  <c r="AQ27" i="3" s="1"/>
  <c r="AR27" i="3" s="1"/>
  <c r="AB347" i="2"/>
  <c r="AC346" i="2"/>
  <c r="AE346" i="2" s="1"/>
  <c r="AF346" i="2" s="1"/>
  <c r="AB312" i="2"/>
  <c r="AC311" i="2"/>
  <c r="AE311" i="2" s="1"/>
  <c r="AF311" i="2" s="1"/>
  <c r="H171" i="1"/>
  <c r="I171" i="1" s="1"/>
  <c r="F172" i="1"/>
  <c r="AM381" i="1"/>
  <c r="AN381" i="1" s="1"/>
  <c r="AJ382" i="1"/>
  <c r="AN415" i="2"/>
  <c r="AQ415" i="2" s="1"/>
  <c r="AR415" i="2" s="1"/>
  <c r="AM416" i="2"/>
  <c r="H136" i="1"/>
  <c r="I136" i="1" s="1"/>
  <c r="F137" i="1"/>
  <c r="R101" i="2"/>
  <c r="T101" i="2" s="1"/>
  <c r="U101" i="2" s="1"/>
  <c r="Q102" i="2"/>
  <c r="AC285" i="3"/>
  <c r="AE285" i="3" s="1"/>
  <c r="AF285" i="3" s="1"/>
  <c r="AB286" i="3"/>
  <c r="AC286" i="3" s="1"/>
  <c r="AE286" i="3" s="1"/>
  <c r="AF286" i="3" s="1"/>
  <c r="AN275" i="3"/>
  <c r="AQ275" i="3" s="1"/>
  <c r="AR275" i="3" s="1"/>
  <c r="AM276" i="3"/>
  <c r="AB242" i="2"/>
  <c r="AC241" i="2"/>
  <c r="AE241" i="2" s="1"/>
  <c r="AF241" i="2" s="1"/>
  <c r="AJ27" i="1"/>
  <c r="AM27" i="1" s="1"/>
  <c r="AN27" i="1" s="1"/>
  <c r="AM26" i="1"/>
  <c r="AN26" i="1" s="1"/>
  <c r="F137" i="2"/>
  <c r="G136" i="2"/>
  <c r="I136" i="2" s="1"/>
  <c r="J136" i="2" s="1"/>
  <c r="AB416" i="3"/>
  <c r="AC415" i="3"/>
  <c r="AE415" i="3" s="1"/>
  <c r="AF415" i="3" s="1"/>
  <c r="AB102" i="3"/>
  <c r="AC101" i="3"/>
  <c r="AE101" i="3" s="1"/>
  <c r="AF101" i="3" s="1"/>
  <c r="AB207" i="2"/>
  <c r="AC206" i="2"/>
  <c r="AE206" i="2" s="1"/>
  <c r="AF206" i="2" s="1"/>
  <c r="AM137" i="3"/>
  <c r="AN136" i="3"/>
  <c r="AQ136" i="3" s="1"/>
  <c r="AR136" i="3" s="1"/>
  <c r="AC26" i="2"/>
  <c r="AE26" i="2" s="1"/>
  <c r="AF26" i="2" s="1"/>
  <c r="AB27" i="2"/>
  <c r="AC27" i="2" s="1"/>
  <c r="AE27" i="2" s="1"/>
  <c r="AF27" i="2" s="1"/>
  <c r="AM171" i="1"/>
  <c r="AN171" i="1" s="1"/>
  <c r="AJ172" i="1"/>
  <c r="H26" i="1"/>
  <c r="I26" i="1" s="1"/>
  <c r="F27" i="1"/>
  <c r="H27" i="1" s="1"/>
  <c r="I27" i="1" s="1"/>
  <c r="AM382" i="3"/>
  <c r="AN381" i="3"/>
  <c r="AQ381" i="3" s="1"/>
  <c r="AR381" i="3" s="1"/>
  <c r="AN240" i="2"/>
  <c r="AQ240" i="2" s="1"/>
  <c r="AR240" i="2" s="1"/>
  <c r="AM241" i="2"/>
  <c r="AC170" i="2"/>
  <c r="AE170" i="2" s="1"/>
  <c r="AF170" i="2" s="1"/>
  <c r="AB171" i="2"/>
  <c r="R276" i="1"/>
  <c r="S276" i="1" s="1"/>
  <c r="P277" i="1"/>
  <c r="AN50" i="2"/>
  <c r="AQ50" i="2" s="1"/>
  <c r="AR50" i="2" s="1"/>
  <c r="AM51" i="2"/>
  <c r="AN51" i="2" s="1"/>
  <c r="AQ51" i="2" s="1"/>
  <c r="AR51" i="2" s="1"/>
  <c r="R381" i="2"/>
  <c r="T381" i="2" s="1"/>
  <c r="U381" i="2" s="1"/>
  <c r="Q382" i="2"/>
  <c r="R275" i="2"/>
  <c r="T275" i="2" s="1"/>
  <c r="U275" i="2" s="1"/>
  <c r="Q276" i="2"/>
  <c r="R414" i="3"/>
  <c r="T414" i="3" s="1"/>
  <c r="U414" i="3" s="1"/>
  <c r="Q415" i="3"/>
  <c r="AB26" i="1"/>
  <c r="AC26" i="1" s="1"/>
  <c r="Z27" i="1"/>
  <c r="AB27" i="1" s="1"/>
  <c r="AC27" i="1" s="1"/>
  <c r="AN275" i="2"/>
  <c r="AQ275" i="2" s="1"/>
  <c r="AR275" i="2" s="1"/>
  <c r="AM276" i="2"/>
  <c r="AB415" i="1"/>
  <c r="AC415" i="1" s="1"/>
  <c r="Z416" i="1"/>
  <c r="AC135" i="2"/>
  <c r="AE135" i="2" s="1"/>
  <c r="AF135" i="2" s="1"/>
  <c r="AB136" i="2"/>
  <c r="G240" i="2"/>
  <c r="I240" i="2" s="1"/>
  <c r="J240" i="2" s="1"/>
  <c r="F241" i="2"/>
  <c r="AN345" i="3"/>
  <c r="AQ345" i="3" s="1"/>
  <c r="AR345" i="3" s="1"/>
  <c r="AM346" i="3"/>
  <c r="R311" i="1"/>
  <c r="S311" i="1" s="1"/>
  <c r="P312" i="1"/>
  <c r="AN135" i="2"/>
  <c r="AQ135" i="2" s="1"/>
  <c r="AR135" i="2" s="1"/>
  <c r="AM136" i="2"/>
  <c r="AB311" i="1"/>
  <c r="AC311" i="1" s="1"/>
  <c r="Z312" i="1"/>
  <c r="R346" i="2"/>
  <c r="T346" i="2" s="1"/>
  <c r="U346" i="2" s="1"/>
  <c r="Q347" i="2"/>
  <c r="F171" i="3"/>
  <c r="G170" i="3"/>
  <c r="I170" i="3" s="1"/>
  <c r="J170" i="3" s="1"/>
  <c r="R241" i="3"/>
  <c r="T241" i="3" s="1"/>
  <c r="U241" i="3" s="1"/>
  <c r="Q242" i="3"/>
  <c r="G310" i="2"/>
  <c r="I310" i="2" s="1"/>
  <c r="J310" i="2" s="1"/>
  <c r="F311" i="2"/>
  <c r="AC241" i="3"/>
  <c r="AE241" i="3" s="1"/>
  <c r="AF241" i="3" s="1"/>
  <c r="AB242" i="3"/>
  <c r="G275" i="2"/>
  <c r="I275" i="2" s="1"/>
  <c r="J275" i="2" s="1"/>
  <c r="F276" i="2"/>
  <c r="G205" i="3"/>
  <c r="I205" i="3" s="1"/>
  <c r="J205" i="3" s="1"/>
  <c r="F206" i="3"/>
  <c r="R206" i="3"/>
  <c r="T206" i="3" s="1"/>
  <c r="U206" i="3" s="1"/>
  <c r="Q207" i="3"/>
  <c r="G101" i="3"/>
  <c r="I101" i="3" s="1"/>
  <c r="J101" i="3" s="1"/>
  <c r="F102" i="3"/>
  <c r="G345" i="2"/>
  <c r="I345" i="2" s="1"/>
  <c r="J345" i="2" s="1"/>
  <c r="F346" i="2"/>
  <c r="AC415" i="2"/>
  <c r="AE415" i="2" s="1"/>
  <c r="AF415" i="2" s="1"/>
  <c r="AB416" i="2"/>
  <c r="H415" i="1"/>
  <c r="I415" i="1" s="1"/>
  <c r="F416" i="1"/>
  <c r="AN50" i="3"/>
  <c r="AQ50" i="3" s="1"/>
  <c r="AR50" i="3" s="1"/>
  <c r="AM51" i="3"/>
  <c r="AN51" i="3" s="1"/>
  <c r="AQ51" i="3" s="1"/>
  <c r="AR51" i="3" s="1"/>
  <c r="Q382" i="3"/>
  <c r="R381" i="3"/>
  <c r="T381" i="3" s="1"/>
  <c r="U381" i="3" s="1"/>
  <c r="AC215" i="3"/>
  <c r="AE215" i="3" s="1"/>
  <c r="AF215" i="3" s="1"/>
  <c r="AB216" i="3"/>
  <c r="AC216" i="3" s="1"/>
  <c r="AE216" i="3" s="1"/>
  <c r="AF216" i="3" s="1"/>
  <c r="AB101" i="1"/>
  <c r="AC101" i="1" s="1"/>
  <c r="Z102" i="1"/>
  <c r="G415" i="3"/>
  <c r="I415" i="3" s="1"/>
  <c r="J415" i="3" s="1"/>
  <c r="F416" i="3"/>
  <c r="R346" i="3"/>
  <c r="T346" i="3" s="1"/>
  <c r="U346" i="3" s="1"/>
  <c r="Q347" i="3"/>
  <c r="R135" i="3"/>
  <c r="T135" i="3" s="1"/>
  <c r="U135" i="3" s="1"/>
  <c r="Q136" i="3"/>
  <c r="AN310" i="3"/>
  <c r="AQ310" i="3" s="1"/>
  <c r="AR310" i="3" s="1"/>
  <c r="AM311" i="3"/>
  <c r="R310" i="3"/>
  <c r="T310" i="3" s="1"/>
  <c r="U310" i="3" s="1"/>
  <c r="Q311" i="3"/>
  <c r="AM101" i="3"/>
  <c r="AN100" i="3"/>
  <c r="AQ100" i="3" s="1"/>
  <c r="AR100" i="3" s="1"/>
  <c r="F172" i="2"/>
  <c r="G171" i="2"/>
  <c r="I171" i="2" s="1"/>
  <c r="J171" i="2" s="1"/>
  <c r="AM181" i="3"/>
  <c r="AN181" i="3" s="1"/>
  <c r="AQ181" i="3" s="1"/>
  <c r="AR181" i="3" s="1"/>
  <c r="AN180" i="3"/>
  <c r="AQ180" i="3" s="1"/>
  <c r="AR180" i="3" s="1"/>
  <c r="AB171" i="1"/>
  <c r="AC171" i="1" s="1"/>
  <c r="Z172" i="1"/>
  <c r="R136" i="2"/>
  <c r="T136" i="2" s="1"/>
  <c r="U136" i="2" s="1"/>
  <c r="Q137" i="2"/>
  <c r="AN381" i="2"/>
  <c r="AQ381" i="2" s="1"/>
  <c r="AR381" i="2" s="1"/>
  <c r="AM382" i="2"/>
  <c r="R171" i="1"/>
  <c r="S171" i="1" s="1"/>
  <c r="P172" i="1"/>
  <c r="AM311" i="1"/>
  <c r="AN311" i="1" s="1"/>
  <c r="AJ312" i="1"/>
  <c r="AN345" i="2"/>
  <c r="AQ345" i="2" s="1"/>
  <c r="AR345" i="2" s="1"/>
  <c r="AM346" i="2"/>
  <c r="R381" i="1"/>
  <c r="S381" i="1" s="1"/>
  <c r="P382" i="1"/>
  <c r="F102" i="2"/>
  <c r="G101" i="2"/>
  <c r="I101" i="2" s="1"/>
  <c r="J101" i="2" s="1"/>
  <c r="AB277" i="2"/>
  <c r="AC276" i="2"/>
  <c r="AE276" i="2" s="1"/>
  <c r="AF276" i="2" s="1"/>
  <c r="R171" i="3"/>
  <c r="T171" i="3" s="1"/>
  <c r="U171" i="3" s="1"/>
  <c r="Q172" i="3"/>
  <c r="AM206" i="3"/>
  <c r="AN205" i="3"/>
  <c r="AQ205" i="3" s="1"/>
  <c r="AR205" i="3" s="1"/>
  <c r="P4730" i="5" l="1"/>
  <c r="P3710" i="5"/>
  <c r="P3063" i="5"/>
  <c r="P3062" i="5"/>
  <c r="P4701" i="5"/>
  <c r="P3058" i="5"/>
  <c r="P3075" i="5"/>
  <c r="P4270" i="5"/>
  <c r="P2203" i="5"/>
  <c r="P3026" i="5"/>
  <c r="P4557" i="5"/>
  <c r="P4729" i="5"/>
  <c r="P2109" i="5"/>
  <c r="O4659" i="5"/>
  <c r="O4333" i="5"/>
  <c r="O4663" i="5"/>
  <c r="O4558" i="5"/>
  <c r="L1746" i="5"/>
  <c r="O338" i="5"/>
  <c r="P338" i="5"/>
  <c r="L3237" i="5"/>
  <c r="L3238" i="5" s="1"/>
  <c r="L3239" i="5" s="1"/>
  <c r="O490" i="5" s="1"/>
  <c r="P431" i="5"/>
  <c r="O431" i="5"/>
  <c r="P490" i="5"/>
  <c r="O145" i="5"/>
  <c r="P145" i="5"/>
  <c r="L1909" i="5"/>
  <c r="L309" i="5"/>
  <c r="O308" i="5"/>
  <c r="P308" i="5"/>
  <c r="L3163" i="5"/>
  <c r="O4731" i="5" s="1"/>
  <c r="O2175" i="5"/>
  <c r="L3776" i="5"/>
  <c r="L828" i="5"/>
  <c r="L1002" i="5"/>
  <c r="O1002" i="5" s="1"/>
  <c r="L4664" i="5"/>
  <c r="O4664" i="5" s="1"/>
  <c r="L1101" i="5"/>
  <c r="L3509" i="5"/>
  <c r="L1394" i="5"/>
  <c r="L3346" i="5"/>
  <c r="P241" i="5"/>
  <c r="O241" i="5"/>
  <c r="L918" i="5"/>
  <c r="L2888" i="5"/>
  <c r="L4260" i="5"/>
  <c r="F173" i="2"/>
  <c r="G172" i="2"/>
  <c r="I172" i="2" s="1"/>
  <c r="J172" i="2" s="1"/>
  <c r="AM207" i="3"/>
  <c r="AN206" i="3"/>
  <c r="AQ206" i="3" s="1"/>
  <c r="AR206" i="3" s="1"/>
  <c r="AB278" i="2"/>
  <c r="AC277" i="2"/>
  <c r="AE277" i="2" s="1"/>
  <c r="AF277" i="2" s="1"/>
  <c r="AN346" i="2"/>
  <c r="AQ346" i="2" s="1"/>
  <c r="AR346" i="2" s="1"/>
  <c r="AM347" i="2"/>
  <c r="R172" i="1"/>
  <c r="S172" i="1" s="1"/>
  <c r="P173" i="1"/>
  <c r="R137" i="2"/>
  <c r="T137" i="2" s="1"/>
  <c r="U137" i="2" s="1"/>
  <c r="Q138" i="2"/>
  <c r="AN311" i="3"/>
  <c r="AQ311" i="3" s="1"/>
  <c r="AR311" i="3" s="1"/>
  <c r="AM312" i="3"/>
  <c r="R347" i="3"/>
  <c r="T347" i="3" s="1"/>
  <c r="U347" i="3" s="1"/>
  <c r="Q348" i="3"/>
  <c r="AB102" i="1"/>
  <c r="AC102" i="1" s="1"/>
  <c r="Z103" i="1"/>
  <c r="H416" i="1"/>
  <c r="I416" i="1" s="1"/>
  <c r="F417" i="1"/>
  <c r="G346" i="2"/>
  <c r="I346" i="2" s="1"/>
  <c r="J346" i="2" s="1"/>
  <c r="F347" i="2"/>
  <c r="R207" i="3"/>
  <c r="T207" i="3" s="1"/>
  <c r="U207" i="3" s="1"/>
  <c r="Q208" i="3"/>
  <c r="G276" i="2"/>
  <c r="I276" i="2" s="1"/>
  <c r="J276" i="2" s="1"/>
  <c r="F277" i="2"/>
  <c r="G311" i="2"/>
  <c r="I311" i="2" s="1"/>
  <c r="J311" i="2" s="1"/>
  <c r="F312" i="2"/>
  <c r="AB312" i="1"/>
  <c r="AC312" i="1" s="1"/>
  <c r="Z313" i="1"/>
  <c r="R312" i="1"/>
  <c r="S312" i="1" s="1"/>
  <c r="P313" i="1"/>
  <c r="G241" i="2"/>
  <c r="I241" i="2" s="1"/>
  <c r="J241" i="2" s="1"/>
  <c r="F242" i="2"/>
  <c r="AB416" i="1"/>
  <c r="AC416" i="1" s="1"/>
  <c r="Z417" i="1"/>
  <c r="R276" i="2"/>
  <c r="T276" i="2" s="1"/>
  <c r="U276" i="2" s="1"/>
  <c r="Q277" i="2"/>
  <c r="AC171" i="2"/>
  <c r="AE171" i="2" s="1"/>
  <c r="AF171" i="2" s="1"/>
  <c r="AB172" i="2"/>
  <c r="AM172" i="1"/>
  <c r="AN172" i="1" s="1"/>
  <c r="AJ173" i="1"/>
  <c r="AM138" i="3"/>
  <c r="AN137" i="3"/>
  <c r="AQ137" i="3" s="1"/>
  <c r="AR137" i="3" s="1"/>
  <c r="AB103" i="3"/>
  <c r="AC102" i="3"/>
  <c r="AE102" i="3" s="1"/>
  <c r="AF102" i="3" s="1"/>
  <c r="F138" i="2"/>
  <c r="G137" i="2"/>
  <c r="I137" i="2" s="1"/>
  <c r="J137" i="2" s="1"/>
  <c r="AB243" i="2"/>
  <c r="AC242" i="2"/>
  <c r="AE242" i="2" s="1"/>
  <c r="AF242" i="2" s="1"/>
  <c r="R277" i="3"/>
  <c r="T277" i="3" s="1"/>
  <c r="U277" i="3" s="1"/>
  <c r="Q278" i="3"/>
  <c r="R242" i="2"/>
  <c r="T242" i="2" s="1"/>
  <c r="U242" i="2" s="1"/>
  <c r="Q243" i="2"/>
  <c r="AC137" i="3"/>
  <c r="AE137" i="3" s="1"/>
  <c r="AF137" i="3" s="1"/>
  <c r="AB138" i="3"/>
  <c r="AB347" i="1"/>
  <c r="AC347" i="1" s="1"/>
  <c r="Z348" i="1"/>
  <c r="H277" i="1"/>
  <c r="I277" i="1" s="1"/>
  <c r="F278" i="1"/>
  <c r="AB382" i="3"/>
  <c r="AC381" i="3"/>
  <c r="AE381" i="3" s="1"/>
  <c r="AF381" i="3" s="1"/>
  <c r="H382" i="1"/>
  <c r="I382" i="1" s="1"/>
  <c r="F383" i="1"/>
  <c r="AC101" i="2"/>
  <c r="AE101" i="2" s="1"/>
  <c r="AF101" i="2" s="1"/>
  <c r="AB102" i="2"/>
  <c r="AB277" i="1"/>
  <c r="AC277" i="1" s="1"/>
  <c r="Z278" i="1"/>
  <c r="G381" i="2"/>
  <c r="I381" i="2" s="1"/>
  <c r="J381" i="2" s="1"/>
  <c r="F382" i="2"/>
  <c r="AB137" i="1"/>
  <c r="AC137" i="1" s="1"/>
  <c r="Z138" i="1"/>
  <c r="R172" i="2"/>
  <c r="T172" i="2" s="1"/>
  <c r="U172" i="2" s="1"/>
  <c r="Q173" i="2"/>
  <c r="R416" i="1"/>
  <c r="S416" i="1" s="1"/>
  <c r="P417" i="1"/>
  <c r="R102" i="1"/>
  <c r="S102" i="1" s="1"/>
  <c r="P103" i="1"/>
  <c r="G136" i="3"/>
  <c r="I136" i="3" s="1"/>
  <c r="J136" i="3" s="1"/>
  <c r="F137" i="3"/>
  <c r="AC347" i="3"/>
  <c r="AE347" i="3" s="1"/>
  <c r="AF347" i="3" s="1"/>
  <c r="AB348" i="3"/>
  <c r="AN206" i="2"/>
  <c r="AQ206" i="2" s="1"/>
  <c r="AR206" i="2" s="1"/>
  <c r="AM207" i="2"/>
  <c r="H312" i="1"/>
  <c r="I312" i="1" s="1"/>
  <c r="F313" i="1"/>
  <c r="AC312" i="3"/>
  <c r="AE312" i="3" s="1"/>
  <c r="AF312" i="3" s="1"/>
  <c r="AB313" i="3"/>
  <c r="AM137" i="1"/>
  <c r="AN137" i="1" s="1"/>
  <c r="AJ138" i="1"/>
  <c r="AN101" i="3"/>
  <c r="AQ101" i="3" s="1"/>
  <c r="AR101" i="3" s="1"/>
  <c r="AM102" i="3"/>
  <c r="Q383" i="3"/>
  <c r="R382" i="3"/>
  <c r="T382" i="3" s="1"/>
  <c r="U382" i="3" s="1"/>
  <c r="G171" i="3"/>
  <c r="I171" i="3" s="1"/>
  <c r="J171" i="3" s="1"/>
  <c r="F172" i="3"/>
  <c r="AM383" i="3"/>
  <c r="AN382" i="3"/>
  <c r="AQ382" i="3" s="1"/>
  <c r="AR382" i="3" s="1"/>
  <c r="AN276" i="3"/>
  <c r="AQ276" i="3" s="1"/>
  <c r="AR276" i="3" s="1"/>
  <c r="AM277" i="3"/>
  <c r="R102" i="2"/>
  <c r="T102" i="2" s="1"/>
  <c r="U102" i="2" s="1"/>
  <c r="Q103" i="2"/>
  <c r="AN416" i="2"/>
  <c r="AQ416" i="2" s="1"/>
  <c r="AR416" i="2" s="1"/>
  <c r="AM417" i="2"/>
  <c r="H172" i="1"/>
  <c r="I172" i="1" s="1"/>
  <c r="F173" i="1"/>
  <c r="AB348" i="2"/>
  <c r="AC347" i="2"/>
  <c r="AE347" i="2" s="1"/>
  <c r="AF347" i="2" s="1"/>
  <c r="AB172" i="3"/>
  <c r="AC171" i="3"/>
  <c r="AE171" i="3" s="1"/>
  <c r="AF171" i="3" s="1"/>
  <c r="AB383" i="2"/>
  <c r="AC382" i="2"/>
  <c r="AE382" i="2" s="1"/>
  <c r="AF382" i="2" s="1"/>
  <c r="R172" i="3"/>
  <c r="T172" i="3" s="1"/>
  <c r="U172" i="3" s="1"/>
  <c r="Q173" i="3"/>
  <c r="F103" i="2"/>
  <c r="G102" i="2"/>
  <c r="I102" i="2" s="1"/>
  <c r="J102" i="2" s="1"/>
  <c r="R382" i="1"/>
  <c r="S382" i="1" s="1"/>
  <c r="P383" i="1"/>
  <c r="AM312" i="1"/>
  <c r="AN312" i="1" s="1"/>
  <c r="AJ313" i="1"/>
  <c r="AM383" i="2"/>
  <c r="AN382" i="2"/>
  <c r="AQ382" i="2" s="1"/>
  <c r="AR382" i="2" s="1"/>
  <c r="AB172" i="1"/>
  <c r="AC172" i="1" s="1"/>
  <c r="Z173" i="1"/>
  <c r="R311" i="3"/>
  <c r="T311" i="3" s="1"/>
  <c r="U311" i="3" s="1"/>
  <c r="Q312" i="3"/>
  <c r="R136" i="3"/>
  <c r="T136" i="3" s="1"/>
  <c r="U136" i="3" s="1"/>
  <c r="Q137" i="3"/>
  <c r="G416" i="3"/>
  <c r="I416" i="3" s="1"/>
  <c r="J416" i="3" s="1"/>
  <c r="F417" i="3"/>
  <c r="AC416" i="2"/>
  <c r="AE416" i="2" s="1"/>
  <c r="AF416" i="2" s="1"/>
  <c r="AB417" i="2"/>
  <c r="G102" i="3"/>
  <c r="I102" i="3" s="1"/>
  <c r="J102" i="3" s="1"/>
  <c r="F103" i="3"/>
  <c r="G206" i="3"/>
  <c r="I206" i="3" s="1"/>
  <c r="J206" i="3" s="1"/>
  <c r="F207" i="3"/>
  <c r="AC242" i="3"/>
  <c r="AE242" i="3" s="1"/>
  <c r="AF242" i="3" s="1"/>
  <c r="AB243" i="3"/>
  <c r="R242" i="3"/>
  <c r="T242" i="3" s="1"/>
  <c r="U242" i="3" s="1"/>
  <c r="Q243" i="3"/>
  <c r="R347" i="2"/>
  <c r="T347" i="2" s="1"/>
  <c r="U347" i="2" s="1"/>
  <c r="Q348" i="2"/>
  <c r="AN136" i="2"/>
  <c r="AQ136" i="2" s="1"/>
  <c r="AR136" i="2" s="1"/>
  <c r="AM137" i="2"/>
  <c r="AN346" i="3"/>
  <c r="AQ346" i="3" s="1"/>
  <c r="AR346" i="3" s="1"/>
  <c r="AM347" i="3"/>
  <c r="AC136" i="2"/>
  <c r="AE136" i="2" s="1"/>
  <c r="AF136" i="2" s="1"/>
  <c r="AB137" i="2"/>
  <c r="AN276" i="2"/>
  <c r="AQ276" i="2" s="1"/>
  <c r="AR276" i="2" s="1"/>
  <c r="AM277" i="2"/>
  <c r="R415" i="3"/>
  <c r="T415" i="3" s="1"/>
  <c r="U415" i="3" s="1"/>
  <c r="Q416" i="3"/>
  <c r="R382" i="2"/>
  <c r="T382" i="2" s="1"/>
  <c r="U382" i="2" s="1"/>
  <c r="Q383" i="2"/>
  <c r="R277" i="1"/>
  <c r="S277" i="1" s="1"/>
  <c r="P278" i="1"/>
  <c r="AN241" i="2"/>
  <c r="AQ241" i="2" s="1"/>
  <c r="AR241" i="2" s="1"/>
  <c r="AM242" i="2"/>
  <c r="AB208" i="2"/>
  <c r="AC207" i="2"/>
  <c r="AE207" i="2" s="1"/>
  <c r="AF207" i="2" s="1"/>
  <c r="AB417" i="3"/>
  <c r="AC416" i="3"/>
  <c r="AE416" i="3" s="1"/>
  <c r="AF416" i="3" s="1"/>
  <c r="G415" i="2"/>
  <c r="I415" i="2" s="1"/>
  <c r="J415" i="2" s="1"/>
  <c r="F416" i="2"/>
  <c r="AN415" i="3"/>
  <c r="AQ415" i="3" s="1"/>
  <c r="AR415" i="3" s="1"/>
  <c r="AM416" i="3"/>
  <c r="R312" i="2"/>
  <c r="T312" i="2" s="1"/>
  <c r="U312" i="2" s="1"/>
  <c r="Q313" i="2"/>
  <c r="AN101" i="2"/>
  <c r="AQ101" i="2" s="1"/>
  <c r="AR101" i="2" s="1"/>
  <c r="AM102" i="2"/>
  <c r="AM416" i="1"/>
  <c r="AN416" i="1" s="1"/>
  <c r="AJ417" i="1"/>
  <c r="R137" i="1"/>
  <c r="S137" i="1" s="1"/>
  <c r="P138" i="1"/>
  <c r="R347" i="1"/>
  <c r="S347" i="1" s="1"/>
  <c r="P348" i="1"/>
  <c r="G207" i="2"/>
  <c r="I207" i="2" s="1"/>
  <c r="J207" i="2" s="1"/>
  <c r="F208" i="2"/>
  <c r="H102" i="1"/>
  <c r="I102" i="1" s="1"/>
  <c r="F103" i="1"/>
  <c r="AM347" i="1"/>
  <c r="AN347" i="1" s="1"/>
  <c r="AJ348" i="1"/>
  <c r="AM277" i="1"/>
  <c r="AN277" i="1" s="1"/>
  <c r="AJ278" i="1"/>
  <c r="AB382" i="1"/>
  <c r="AC382" i="1" s="1"/>
  <c r="Z383" i="1"/>
  <c r="G242" i="3"/>
  <c r="I242" i="3" s="1"/>
  <c r="J242" i="3" s="1"/>
  <c r="F243" i="3"/>
  <c r="AM102" i="1"/>
  <c r="AN102" i="1" s="1"/>
  <c r="AJ103" i="1"/>
  <c r="R102" i="3"/>
  <c r="T102" i="3" s="1"/>
  <c r="U102" i="3" s="1"/>
  <c r="Q103" i="3"/>
  <c r="R207" i="2"/>
  <c r="T207" i="2" s="1"/>
  <c r="U207" i="2" s="1"/>
  <c r="Q208" i="2"/>
  <c r="AN311" i="2"/>
  <c r="AQ311" i="2" s="1"/>
  <c r="AR311" i="2" s="1"/>
  <c r="AM312" i="2"/>
  <c r="H347" i="1"/>
  <c r="I347" i="1" s="1"/>
  <c r="F348" i="1"/>
  <c r="AN171" i="2"/>
  <c r="AQ171" i="2" s="1"/>
  <c r="AR171" i="2" s="1"/>
  <c r="AM172" i="2"/>
  <c r="H137" i="1"/>
  <c r="I137" i="1" s="1"/>
  <c r="F138" i="1"/>
  <c r="AM382" i="1"/>
  <c r="AN382" i="1" s="1"/>
  <c r="AJ383" i="1"/>
  <c r="AB313" i="2"/>
  <c r="AC312" i="2"/>
  <c r="AE312" i="2" s="1"/>
  <c r="AF312" i="2" s="1"/>
  <c r="Q417" i="2"/>
  <c r="R416" i="2"/>
  <c r="T416" i="2" s="1"/>
  <c r="U416" i="2" s="1"/>
  <c r="P4731" i="5" l="1"/>
  <c r="P4333" i="5"/>
  <c r="P4659" i="5"/>
  <c r="P4558" i="5"/>
  <c r="P4664" i="5"/>
  <c r="P2175" i="5"/>
  <c r="P4663" i="5"/>
  <c r="L58" i="5"/>
  <c r="O58" i="5" s="1"/>
  <c r="O415" i="5"/>
  <c r="P415" i="5"/>
  <c r="P58" i="5"/>
  <c r="O4260" i="5"/>
  <c r="O3826" i="5"/>
  <c r="O319" i="5"/>
  <c r="P319" i="5"/>
  <c r="O339" i="5"/>
  <c r="P339" i="5"/>
  <c r="O3776" i="5"/>
  <c r="P376" i="5"/>
  <c r="O376" i="5"/>
  <c r="P416" i="5"/>
  <c r="O416" i="5"/>
  <c r="L1659" i="5"/>
  <c r="L1395" i="5"/>
  <c r="O4391" i="5" s="1"/>
  <c r="O4334" i="5"/>
  <c r="L1910" i="5"/>
  <c r="L310" i="5"/>
  <c r="P309" i="5"/>
  <c r="O309" i="5"/>
  <c r="P918" i="5"/>
  <c r="O918" i="5"/>
  <c r="L4318" i="5"/>
  <c r="P1025" i="5"/>
  <c r="O1025" i="5"/>
  <c r="L3347" i="5"/>
  <c r="L541" i="5"/>
  <c r="L2995" i="5"/>
  <c r="L2702" i="5"/>
  <c r="L2703" i="5" s="1"/>
  <c r="L177" i="5"/>
  <c r="L4764" i="5"/>
  <c r="L3510" i="5"/>
  <c r="L13" i="5"/>
  <c r="L1548" i="5"/>
  <c r="L2519" i="5"/>
  <c r="L1557" i="5"/>
  <c r="L2429" i="5"/>
  <c r="P1002" i="5"/>
  <c r="L2603" i="5"/>
  <c r="R103" i="3"/>
  <c r="T103" i="3" s="1"/>
  <c r="U103" i="3" s="1"/>
  <c r="Q104" i="3"/>
  <c r="H103" i="1"/>
  <c r="I103" i="1" s="1"/>
  <c r="F104" i="1"/>
  <c r="R313" i="2"/>
  <c r="T313" i="2" s="1"/>
  <c r="U313" i="2" s="1"/>
  <c r="Q314" i="2"/>
  <c r="G416" i="2"/>
  <c r="I416" i="2" s="1"/>
  <c r="J416" i="2" s="1"/>
  <c r="F417" i="2"/>
  <c r="AB173" i="3"/>
  <c r="AC172" i="3"/>
  <c r="AE172" i="3" s="1"/>
  <c r="AF172" i="3" s="1"/>
  <c r="AC382" i="3"/>
  <c r="AE382" i="3" s="1"/>
  <c r="AF382" i="3" s="1"/>
  <c r="AB383" i="3"/>
  <c r="AB244" i="2"/>
  <c r="AC243" i="2"/>
  <c r="AE243" i="2" s="1"/>
  <c r="AF243" i="2" s="1"/>
  <c r="AB104" i="3"/>
  <c r="AC103" i="3"/>
  <c r="AE103" i="3" s="1"/>
  <c r="AF103" i="3" s="1"/>
  <c r="AB279" i="2"/>
  <c r="AC278" i="2"/>
  <c r="AE278" i="2" s="1"/>
  <c r="AF278" i="2" s="1"/>
  <c r="AM383" i="1"/>
  <c r="AN383" i="1" s="1"/>
  <c r="AJ384" i="1"/>
  <c r="Q418" i="2"/>
  <c r="R417" i="2"/>
  <c r="T417" i="2" s="1"/>
  <c r="U417" i="2" s="1"/>
  <c r="AN242" i="2"/>
  <c r="AQ242" i="2" s="1"/>
  <c r="AR242" i="2" s="1"/>
  <c r="AM243" i="2"/>
  <c r="R383" i="2"/>
  <c r="T383" i="2" s="1"/>
  <c r="U383" i="2" s="1"/>
  <c r="Q384" i="2"/>
  <c r="AN277" i="2"/>
  <c r="AQ277" i="2" s="1"/>
  <c r="AR277" i="2" s="1"/>
  <c r="AM278" i="2"/>
  <c r="AN347" i="3"/>
  <c r="AQ347" i="3" s="1"/>
  <c r="AR347" i="3" s="1"/>
  <c r="AM348" i="3"/>
  <c r="R348" i="2"/>
  <c r="T348" i="2" s="1"/>
  <c r="U348" i="2" s="1"/>
  <c r="Q349" i="2"/>
  <c r="AC243" i="3"/>
  <c r="AE243" i="3" s="1"/>
  <c r="AF243" i="3" s="1"/>
  <c r="AB244" i="3"/>
  <c r="G103" i="3"/>
  <c r="I103" i="3" s="1"/>
  <c r="J103" i="3" s="1"/>
  <c r="F104" i="3"/>
  <c r="G417" i="3"/>
  <c r="I417" i="3" s="1"/>
  <c r="J417" i="3" s="1"/>
  <c r="F418" i="3"/>
  <c r="R312" i="3"/>
  <c r="T312" i="3" s="1"/>
  <c r="U312" i="3" s="1"/>
  <c r="Q313" i="3"/>
  <c r="R383" i="1"/>
  <c r="S383" i="1" s="1"/>
  <c r="P384" i="1"/>
  <c r="F104" i="2"/>
  <c r="G103" i="2"/>
  <c r="I103" i="2" s="1"/>
  <c r="J103" i="2" s="1"/>
  <c r="H173" i="1"/>
  <c r="I173" i="1" s="1"/>
  <c r="F174" i="1"/>
  <c r="R103" i="2"/>
  <c r="T103" i="2" s="1"/>
  <c r="U103" i="2" s="1"/>
  <c r="Q104" i="2"/>
  <c r="AC313" i="3"/>
  <c r="AE313" i="3" s="1"/>
  <c r="AF313" i="3" s="1"/>
  <c r="AB314" i="3"/>
  <c r="AN207" i="2"/>
  <c r="AQ207" i="2" s="1"/>
  <c r="AR207" i="2" s="1"/>
  <c r="AM208" i="2"/>
  <c r="G137" i="3"/>
  <c r="I137" i="3" s="1"/>
  <c r="J137" i="3" s="1"/>
  <c r="F138" i="3"/>
  <c r="R417" i="1"/>
  <c r="S417" i="1" s="1"/>
  <c r="P418" i="1"/>
  <c r="AB138" i="1"/>
  <c r="AC138" i="1" s="1"/>
  <c r="Z139" i="1"/>
  <c r="AB278" i="1"/>
  <c r="AC278" i="1" s="1"/>
  <c r="Z279" i="1"/>
  <c r="H383" i="1"/>
  <c r="I383" i="1" s="1"/>
  <c r="F384" i="1"/>
  <c r="H278" i="1"/>
  <c r="I278" i="1" s="1"/>
  <c r="F279" i="1"/>
  <c r="AC138" i="3"/>
  <c r="AE138" i="3" s="1"/>
  <c r="AF138" i="3" s="1"/>
  <c r="AB139" i="3"/>
  <c r="R278" i="3"/>
  <c r="T278" i="3" s="1"/>
  <c r="U278" i="3" s="1"/>
  <c r="Q279" i="3"/>
  <c r="AC172" i="2"/>
  <c r="AE172" i="2" s="1"/>
  <c r="AF172" i="2" s="1"/>
  <c r="AB173" i="2"/>
  <c r="AB417" i="1"/>
  <c r="AC417" i="1" s="1"/>
  <c r="Z418" i="1"/>
  <c r="R313" i="1"/>
  <c r="S313" i="1" s="1"/>
  <c r="P314" i="1"/>
  <c r="G312" i="2"/>
  <c r="I312" i="2" s="1"/>
  <c r="J312" i="2" s="1"/>
  <c r="F313" i="2"/>
  <c r="R208" i="3"/>
  <c r="T208" i="3" s="1"/>
  <c r="U208" i="3" s="1"/>
  <c r="Q209" i="3"/>
  <c r="H417" i="1"/>
  <c r="I417" i="1" s="1"/>
  <c r="F418" i="1"/>
  <c r="R348" i="3"/>
  <c r="T348" i="3" s="1"/>
  <c r="U348" i="3" s="1"/>
  <c r="Q349" i="3"/>
  <c r="R138" i="2"/>
  <c r="T138" i="2" s="1"/>
  <c r="U138" i="2" s="1"/>
  <c r="Q139" i="2"/>
  <c r="AN347" i="2"/>
  <c r="AQ347" i="2" s="1"/>
  <c r="AR347" i="2" s="1"/>
  <c r="AM348" i="2"/>
  <c r="AM208" i="3"/>
  <c r="AN207" i="3"/>
  <c r="AQ207" i="3" s="1"/>
  <c r="AR207" i="3" s="1"/>
  <c r="AN172" i="2"/>
  <c r="AQ172" i="2" s="1"/>
  <c r="AR172" i="2" s="1"/>
  <c r="AM173" i="2"/>
  <c r="G243" i="3"/>
  <c r="I243" i="3" s="1"/>
  <c r="J243" i="3" s="1"/>
  <c r="F244" i="3"/>
  <c r="AM417" i="1"/>
  <c r="AN417" i="1" s="1"/>
  <c r="AJ418" i="1"/>
  <c r="R208" i="2"/>
  <c r="T208" i="2" s="1"/>
  <c r="U208" i="2" s="1"/>
  <c r="Q209" i="2"/>
  <c r="AB383" i="1"/>
  <c r="AC383" i="1" s="1"/>
  <c r="Z384" i="1"/>
  <c r="AM348" i="1"/>
  <c r="AN348" i="1" s="1"/>
  <c r="AJ349" i="1"/>
  <c r="G208" i="2"/>
  <c r="I208" i="2" s="1"/>
  <c r="J208" i="2" s="1"/>
  <c r="F209" i="2"/>
  <c r="AN102" i="2"/>
  <c r="AQ102" i="2" s="1"/>
  <c r="AR102" i="2" s="1"/>
  <c r="AM103" i="2"/>
  <c r="AN416" i="3"/>
  <c r="AQ416" i="3" s="1"/>
  <c r="AR416" i="3" s="1"/>
  <c r="AM417" i="3"/>
  <c r="AB209" i="2"/>
  <c r="AC208" i="2"/>
  <c r="AE208" i="2" s="1"/>
  <c r="AF208" i="2" s="1"/>
  <c r="AM384" i="2"/>
  <c r="AN383" i="2"/>
  <c r="AQ383" i="2" s="1"/>
  <c r="AR383" i="2" s="1"/>
  <c r="AB384" i="2"/>
  <c r="AC383" i="2"/>
  <c r="AE383" i="2" s="1"/>
  <c r="AF383" i="2" s="1"/>
  <c r="AB349" i="2"/>
  <c r="AC348" i="2"/>
  <c r="AE348" i="2" s="1"/>
  <c r="AF348" i="2" s="1"/>
  <c r="AM384" i="3"/>
  <c r="AN383" i="3"/>
  <c r="AQ383" i="3" s="1"/>
  <c r="AR383" i="3" s="1"/>
  <c r="R383" i="3"/>
  <c r="T383" i="3" s="1"/>
  <c r="U383" i="3" s="1"/>
  <c r="Q384" i="3"/>
  <c r="F139" i="2"/>
  <c r="G138" i="2"/>
  <c r="I138" i="2" s="1"/>
  <c r="J138" i="2" s="1"/>
  <c r="AM139" i="3"/>
  <c r="AN138" i="3"/>
  <c r="AQ138" i="3" s="1"/>
  <c r="AR138" i="3" s="1"/>
  <c r="AN312" i="2"/>
  <c r="AQ312" i="2" s="1"/>
  <c r="AR312" i="2" s="1"/>
  <c r="AM313" i="2"/>
  <c r="AM278" i="1"/>
  <c r="AN278" i="1" s="1"/>
  <c r="AJ279" i="1"/>
  <c r="R348" i="1"/>
  <c r="S348" i="1" s="1"/>
  <c r="P349" i="1"/>
  <c r="H138" i="1"/>
  <c r="I138" i="1" s="1"/>
  <c r="F139" i="1"/>
  <c r="H348" i="1"/>
  <c r="I348" i="1" s="1"/>
  <c r="F349" i="1"/>
  <c r="AM103" i="1"/>
  <c r="AN103" i="1" s="1"/>
  <c r="AJ104" i="1"/>
  <c r="R138" i="1"/>
  <c r="S138" i="1" s="1"/>
  <c r="P139" i="1"/>
  <c r="AB314" i="2"/>
  <c r="AC313" i="2"/>
  <c r="AE313" i="2" s="1"/>
  <c r="AF313" i="2" s="1"/>
  <c r="AB418" i="3"/>
  <c r="AC417" i="3"/>
  <c r="AE417" i="3" s="1"/>
  <c r="AF417" i="3" s="1"/>
  <c r="R278" i="1"/>
  <c r="S278" i="1" s="1"/>
  <c r="P279" i="1"/>
  <c r="R416" i="3"/>
  <c r="T416" i="3" s="1"/>
  <c r="U416" i="3" s="1"/>
  <c r="Q417" i="3"/>
  <c r="AC137" i="2"/>
  <c r="AE137" i="2" s="1"/>
  <c r="AF137" i="2" s="1"/>
  <c r="AB138" i="2"/>
  <c r="AN137" i="2"/>
  <c r="AQ137" i="2" s="1"/>
  <c r="AR137" i="2" s="1"/>
  <c r="AM138" i="2"/>
  <c r="R243" i="3"/>
  <c r="T243" i="3" s="1"/>
  <c r="U243" i="3" s="1"/>
  <c r="Q244" i="3"/>
  <c r="G207" i="3"/>
  <c r="I207" i="3" s="1"/>
  <c r="J207" i="3" s="1"/>
  <c r="F208" i="3"/>
  <c r="AC417" i="2"/>
  <c r="AE417" i="2" s="1"/>
  <c r="AF417" i="2" s="1"/>
  <c r="AB418" i="2"/>
  <c r="R137" i="3"/>
  <c r="T137" i="3" s="1"/>
  <c r="U137" i="3" s="1"/>
  <c r="Q138" i="3"/>
  <c r="AB173" i="1"/>
  <c r="AC173" i="1" s="1"/>
  <c r="Z174" i="1"/>
  <c r="AM313" i="1"/>
  <c r="AN313" i="1" s="1"/>
  <c r="AJ314" i="1"/>
  <c r="R173" i="3"/>
  <c r="T173" i="3" s="1"/>
  <c r="U173" i="3" s="1"/>
  <c r="Q174" i="3"/>
  <c r="AN417" i="2"/>
  <c r="AQ417" i="2" s="1"/>
  <c r="AR417" i="2" s="1"/>
  <c r="AM418" i="2"/>
  <c r="AN277" i="3"/>
  <c r="AQ277" i="3" s="1"/>
  <c r="AR277" i="3" s="1"/>
  <c r="AM278" i="3"/>
  <c r="G172" i="3"/>
  <c r="I172" i="3" s="1"/>
  <c r="J172" i="3" s="1"/>
  <c r="F173" i="3"/>
  <c r="AN102" i="3"/>
  <c r="AQ102" i="3" s="1"/>
  <c r="AR102" i="3" s="1"/>
  <c r="AM103" i="3"/>
  <c r="AM138" i="1"/>
  <c r="AN138" i="1" s="1"/>
  <c r="AJ139" i="1"/>
  <c r="H313" i="1"/>
  <c r="I313" i="1" s="1"/>
  <c r="F314" i="1"/>
  <c r="AC348" i="3"/>
  <c r="AE348" i="3" s="1"/>
  <c r="AF348" i="3" s="1"/>
  <c r="AB349" i="3"/>
  <c r="R103" i="1"/>
  <c r="S103" i="1" s="1"/>
  <c r="P104" i="1"/>
  <c r="R173" i="2"/>
  <c r="T173" i="2" s="1"/>
  <c r="U173" i="2" s="1"/>
  <c r="Q174" i="2"/>
  <c r="G382" i="2"/>
  <c r="I382" i="2" s="1"/>
  <c r="J382" i="2" s="1"/>
  <c r="F383" i="2"/>
  <c r="AC102" i="2"/>
  <c r="AE102" i="2" s="1"/>
  <c r="AF102" i="2" s="1"/>
  <c r="AB103" i="2"/>
  <c r="AB348" i="1"/>
  <c r="AC348" i="1" s="1"/>
  <c r="Z349" i="1"/>
  <c r="R243" i="2"/>
  <c r="T243" i="2" s="1"/>
  <c r="U243" i="2" s="1"/>
  <c r="Q244" i="2"/>
  <c r="AM173" i="1"/>
  <c r="AN173" i="1" s="1"/>
  <c r="AJ174" i="1"/>
  <c r="R277" i="2"/>
  <c r="T277" i="2" s="1"/>
  <c r="U277" i="2" s="1"/>
  <c r="Q278" i="2"/>
  <c r="G242" i="2"/>
  <c r="I242" i="2" s="1"/>
  <c r="J242" i="2" s="1"/>
  <c r="F243" i="2"/>
  <c r="AB313" i="1"/>
  <c r="AC313" i="1" s="1"/>
  <c r="Z314" i="1"/>
  <c r="G277" i="2"/>
  <c r="I277" i="2" s="1"/>
  <c r="J277" i="2" s="1"/>
  <c r="F278" i="2"/>
  <c r="G347" i="2"/>
  <c r="I347" i="2" s="1"/>
  <c r="J347" i="2" s="1"/>
  <c r="F348" i="2"/>
  <c r="AB103" i="1"/>
  <c r="AC103" i="1" s="1"/>
  <c r="Z104" i="1"/>
  <c r="AN312" i="3"/>
  <c r="AQ312" i="3" s="1"/>
  <c r="AR312" i="3" s="1"/>
  <c r="AM313" i="3"/>
  <c r="R173" i="1"/>
  <c r="S173" i="1" s="1"/>
  <c r="P174" i="1"/>
  <c r="F174" i="2"/>
  <c r="G173" i="2"/>
  <c r="I173" i="2" s="1"/>
  <c r="J173" i="2" s="1"/>
  <c r="P4391" i="5" l="1"/>
  <c r="P4260" i="5"/>
  <c r="P3776" i="5"/>
  <c r="P4334" i="5"/>
  <c r="P3826" i="5"/>
  <c r="L1549" i="5"/>
  <c r="O3827" i="5"/>
  <c r="P417" i="5"/>
  <c r="O417" i="5"/>
  <c r="L3260" i="5"/>
  <c r="O4764" i="5"/>
  <c r="O4732" i="5"/>
  <c r="O320" i="5"/>
  <c r="P320" i="5"/>
  <c r="P377" i="5"/>
  <c r="O377" i="5"/>
  <c r="P177" i="5"/>
  <c r="O177" i="5"/>
  <c r="O310" i="5"/>
  <c r="P310" i="5"/>
  <c r="L1911" i="5"/>
  <c r="P13" i="5"/>
  <c r="O13" i="5"/>
  <c r="L2996" i="5"/>
  <c r="O4392" i="5" s="1"/>
  <c r="O2995" i="5"/>
  <c r="L3158" i="5"/>
  <c r="L607" i="5"/>
  <c r="L3511" i="5"/>
  <c r="L542" i="5"/>
  <c r="L4303" i="5"/>
  <c r="O4303" i="5" s="1"/>
  <c r="L3149" i="5"/>
  <c r="L1614" i="5"/>
  <c r="L1778" i="5"/>
  <c r="L4489" i="5"/>
  <c r="L2604" i="5"/>
  <c r="O4359" i="5" s="1"/>
  <c r="L4204" i="5"/>
  <c r="L4030" i="5"/>
  <c r="L4120" i="5"/>
  <c r="O4735" i="5"/>
  <c r="L1468" i="5"/>
  <c r="O4733" i="5" s="1"/>
  <c r="L4596" i="5"/>
  <c r="L2142" i="5"/>
  <c r="O2142" i="5" s="1"/>
  <c r="P1026" i="5"/>
  <c r="O1026" i="5"/>
  <c r="AB419" i="3"/>
  <c r="AC418" i="3"/>
  <c r="AE418" i="3" s="1"/>
  <c r="AF418" i="3" s="1"/>
  <c r="AN103" i="2"/>
  <c r="AQ103" i="2" s="1"/>
  <c r="AR103" i="2" s="1"/>
  <c r="AM104" i="2"/>
  <c r="AM349" i="1"/>
  <c r="AN349" i="1" s="1"/>
  <c r="AJ350" i="1"/>
  <c r="R209" i="2"/>
  <c r="T209" i="2" s="1"/>
  <c r="U209" i="2" s="1"/>
  <c r="Q210" i="2"/>
  <c r="G244" i="3"/>
  <c r="I244" i="3" s="1"/>
  <c r="J244" i="3" s="1"/>
  <c r="F245" i="3"/>
  <c r="R139" i="2"/>
  <c r="T139" i="2" s="1"/>
  <c r="U139" i="2" s="1"/>
  <c r="Q140" i="2"/>
  <c r="H418" i="1"/>
  <c r="I418" i="1" s="1"/>
  <c r="F419" i="1"/>
  <c r="G313" i="2"/>
  <c r="I313" i="2" s="1"/>
  <c r="J313" i="2" s="1"/>
  <c r="F314" i="2"/>
  <c r="AB418" i="1"/>
  <c r="AC418" i="1" s="1"/>
  <c r="Z419" i="1"/>
  <c r="R279" i="3"/>
  <c r="T279" i="3" s="1"/>
  <c r="U279" i="3" s="1"/>
  <c r="Q280" i="3"/>
  <c r="H279" i="1"/>
  <c r="I279" i="1" s="1"/>
  <c r="F280" i="1"/>
  <c r="AB279" i="1"/>
  <c r="AC279" i="1" s="1"/>
  <c r="Z280" i="1"/>
  <c r="R418" i="1"/>
  <c r="S418" i="1" s="1"/>
  <c r="P419" i="1"/>
  <c r="AN208" i="2"/>
  <c r="AQ208" i="2" s="1"/>
  <c r="AR208" i="2" s="1"/>
  <c r="AM209" i="2"/>
  <c r="R104" i="2"/>
  <c r="T104" i="2" s="1"/>
  <c r="U104" i="2" s="1"/>
  <c r="Q105" i="2"/>
  <c r="R313" i="3"/>
  <c r="T313" i="3" s="1"/>
  <c r="U313" i="3" s="1"/>
  <c r="Q314" i="3"/>
  <c r="G104" i="3"/>
  <c r="I104" i="3" s="1"/>
  <c r="J104" i="3" s="1"/>
  <c r="F105" i="3"/>
  <c r="R349" i="2"/>
  <c r="T349" i="2" s="1"/>
  <c r="U349" i="2" s="1"/>
  <c r="Q350" i="2"/>
  <c r="AN278" i="2"/>
  <c r="AQ278" i="2" s="1"/>
  <c r="AR278" i="2" s="1"/>
  <c r="AM279" i="2"/>
  <c r="AN243" i="2"/>
  <c r="AQ243" i="2" s="1"/>
  <c r="AR243" i="2" s="1"/>
  <c r="AM244" i="2"/>
  <c r="AM384" i="1"/>
  <c r="AN384" i="1" s="1"/>
  <c r="AJ385" i="1"/>
  <c r="AC383" i="3"/>
  <c r="AE383" i="3" s="1"/>
  <c r="AF383" i="3" s="1"/>
  <c r="AB384" i="3"/>
  <c r="G417" i="2"/>
  <c r="I417" i="2" s="1"/>
  <c r="J417" i="2" s="1"/>
  <c r="F418" i="2"/>
  <c r="H104" i="1"/>
  <c r="I104" i="1" s="1"/>
  <c r="F105" i="1"/>
  <c r="R174" i="1"/>
  <c r="S174" i="1" s="1"/>
  <c r="P175" i="1"/>
  <c r="AB104" i="1"/>
  <c r="AC104" i="1" s="1"/>
  <c r="Z105" i="1"/>
  <c r="G278" i="2"/>
  <c r="I278" i="2" s="1"/>
  <c r="J278" i="2" s="1"/>
  <c r="F279" i="2"/>
  <c r="G243" i="2"/>
  <c r="I243" i="2" s="1"/>
  <c r="J243" i="2" s="1"/>
  <c r="F244" i="2"/>
  <c r="AM174" i="1"/>
  <c r="AN174" i="1" s="1"/>
  <c r="AJ175" i="1"/>
  <c r="AB349" i="1"/>
  <c r="AC349" i="1" s="1"/>
  <c r="Z350" i="1"/>
  <c r="G383" i="2"/>
  <c r="I383" i="2" s="1"/>
  <c r="J383" i="2" s="1"/>
  <c r="F384" i="2"/>
  <c r="R104" i="1"/>
  <c r="S104" i="1" s="1"/>
  <c r="P105" i="1"/>
  <c r="H314" i="1"/>
  <c r="I314" i="1" s="1"/>
  <c r="F315" i="1"/>
  <c r="AN103" i="3"/>
  <c r="AQ103" i="3" s="1"/>
  <c r="AR103" i="3" s="1"/>
  <c r="AM104" i="3"/>
  <c r="AN278" i="3"/>
  <c r="AQ278" i="3" s="1"/>
  <c r="AR278" i="3" s="1"/>
  <c r="AM279" i="3"/>
  <c r="R174" i="3"/>
  <c r="T174" i="3" s="1"/>
  <c r="U174" i="3" s="1"/>
  <c r="Q175" i="3"/>
  <c r="AB174" i="1"/>
  <c r="AC174" i="1" s="1"/>
  <c r="Z175" i="1"/>
  <c r="AC418" i="2"/>
  <c r="AE418" i="2" s="1"/>
  <c r="AF418" i="2" s="1"/>
  <c r="AB419" i="2"/>
  <c r="R244" i="3"/>
  <c r="T244" i="3" s="1"/>
  <c r="U244" i="3" s="1"/>
  <c r="Q245" i="3"/>
  <c r="AC138" i="2"/>
  <c r="AE138" i="2" s="1"/>
  <c r="AF138" i="2" s="1"/>
  <c r="AB139" i="2"/>
  <c r="R279" i="1"/>
  <c r="S279" i="1" s="1"/>
  <c r="P280" i="1"/>
  <c r="AM104" i="1"/>
  <c r="AN104" i="1" s="1"/>
  <c r="AJ105" i="1"/>
  <c r="H139" i="1"/>
  <c r="I139" i="1" s="1"/>
  <c r="F140" i="1"/>
  <c r="AM279" i="1"/>
  <c r="AN279" i="1" s="1"/>
  <c r="AJ280" i="1"/>
  <c r="F140" i="2"/>
  <c r="G139" i="2"/>
  <c r="I139" i="2" s="1"/>
  <c r="J139" i="2" s="1"/>
  <c r="AM385" i="3"/>
  <c r="AN384" i="3"/>
  <c r="AQ384" i="3" s="1"/>
  <c r="AR384" i="3" s="1"/>
  <c r="AB385" i="2"/>
  <c r="AC384" i="2"/>
  <c r="AE384" i="2" s="1"/>
  <c r="AF384" i="2" s="1"/>
  <c r="AB210" i="2"/>
  <c r="AC209" i="2"/>
  <c r="AE209" i="2" s="1"/>
  <c r="AF209" i="2" s="1"/>
  <c r="AM209" i="3"/>
  <c r="AN208" i="3"/>
  <c r="AQ208" i="3" s="1"/>
  <c r="AR208" i="3" s="1"/>
  <c r="F105" i="2"/>
  <c r="G104" i="2"/>
  <c r="I104" i="2" s="1"/>
  <c r="J104" i="2" s="1"/>
  <c r="AB105" i="3"/>
  <c r="AC104" i="3"/>
  <c r="AE104" i="3" s="1"/>
  <c r="AF104" i="3" s="1"/>
  <c r="AB315" i="2"/>
  <c r="AC314" i="2"/>
  <c r="AE314" i="2" s="1"/>
  <c r="AF314" i="2" s="1"/>
  <c r="R384" i="3"/>
  <c r="T384" i="3" s="1"/>
  <c r="U384" i="3" s="1"/>
  <c r="Q385" i="3"/>
  <c r="AN417" i="3"/>
  <c r="AQ417" i="3" s="1"/>
  <c r="AR417" i="3" s="1"/>
  <c r="AM418" i="3"/>
  <c r="G209" i="2"/>
  <c r="I209" i="2" s="1"/>
  <c r="J209" i="2" s="1"/>
  <c r="F210" i="2"/>
  <c r="AB384" i="1"/>
  <c r="AC384" i="1" s="1"/>
  <c r="Z385" i="1"/>
  <c r="AM418" i="1"/>
  <c r="AN418" i="1" s="1"/>
  <c r="AJ419" i="1"/>
  <c r="AN173" i="2"/>
  <c r="AQ173" i="2" s="1"/>
  <c r="AR173" i="2" s="1"/>
  <c r="AM174" i="2"/>
  <c r="AN348" i="2"/>
  <c r="AQ348" i="2" s="1"/>
  <c r="AR348" i="2" s="1"/>
  <c r="AM349" i="2"/>
  <c r="R349" i="3"/>
  <c r="T349" i="3" s="1"/>
  <c r="U349" i="3" s="1"/>
  <c r="Q350" i="3"/>
  <c r="R209" i="3"/>
  <c r="T209" i="3" s="1"/>
  <c r="U209" i="3" s="1"/>
  <c r="Q210" i="3"/>
  <c r="R314" i="1"/>
  <c r="S314" i="1" s="1"/>
  <c r="P315" i="1"/>
  <c r="AC173" i="2"/>
  <c r="AE173" i="2" s="1"/>
  <c r="AF173" i="2" s="1"/>
  <c r="AB174" i="2"/>
  <c r="AC139" i="3"/>
  <c r="AE139" i="3" s="1"/>
  <c r="AF139" i="3" s="1"/>
  <c r="AB140" i="3"/>
  <c r="H384" i="1"/>
  <c r="I384" i="1" s="1"/>
  <c r="F385" i="1"/>
  <c r="AB139" i="1"/>
  <c r="AC139" i="1" s="1"/>
  <c r="Z140" i="1"/>
  <c r="G138" i="3"/>
  <c r="I138" i="3" s="1"/>
  <c r="J138" i="3" s="1"/>
  <c r="F139" i="3"/>
  <c r="AC314" i="3"/>
  <c r="AE314" i="3" s="1"/>
  <c r="AF314" i="3" s="1"/>
  <c r="AB315" i="3"/>
  <c r="H174" i="1"/>
  <c r="I174" i="1" s="1"/>
  <c r="F175" i="1"/>
  <c r="R384" i="1"/>
  <c r="S384" i="1" s="1"/>
  <c r="P385" i="1"/>
  <c r="G418" i="3"/>
  <c r="I418" i="3" s="1"/>
  <c r="J418" i="3" s="1"/>
  <c r="F419" i="3"/>
  <c r="AC244" i="3"/>
  <c r="AE244" i="3" s="1"/>
  <c r="AF244" i="3" s="1"/>
  <c r="AB245" i="3"/>
  <c r="AN348" i="3"/>
  <c r="AQ348" i="3" s="1"/>
  <c r="AR348" i="3" s="1"/>
  <c r="AM349" i="3"/>
  <c r="Q385" i="2"/>
  <c r="R384" i="2"/>
  <c r="T384" i="2" s="1"/>
  <c r="U384" i="2" s="1"/>
  <c r="R314" i="2"/>
  <c r="T314" i="2" s="1"/>
  <c r="U314" i="2" s="1"/>
  <c r="Q315" i="2"/>
  <c r="R104" i="3"/>
  <c r="T104" i="3" s="1"/>
  <c r="U104" i="3" s="1"/>
  <c r="Q105" i="3"/>
  <c r="F175" i="2"/>
  <c r="G174" i="2"/>
  <c r="I174" i="2" s="1"/>
  <c r="J174" i="2" s="1"/>
  <c r="AN313" i="3"/>
  <c r="AQ313" i="3" s="1"/>
  <c r="AR313" i="3" s="1"/>
  <c r="AM314" i="3"/>
  <c r="G348" i="2"/>
  <c r="I348" i="2" s="1"/>
  <c r="J348" i="2" s="1"/>
  <c r="F349" i="2"/>
  <c r="AB314" i="1"/>
  <c r="AC314" i="1" s="1"/>
  <c r="Z315" i="1"/>
  <c r="R278" i="2"/>
  <c r="T278" i="2" s="1"/>
  <c r="U278" i="2" s="1"/>
  <c r="Q279" i="2"/>
  <c r="R244" i="2"/>
  <c r="T244" i="2" s="1"/>
  <c r="U244" i="2" s="1"/>
  <c r="Q245" i="2"/>
  <c r="AC103" i="2"/>
  <c r="AE103" i="2" s="1"/>
  <c r="AF103" i="2" s="1"/>
  <c r="AB104" i="2"/>
  <c r="R174" i="2"/>
  <c r="T174" i="2" s="1"/>
  <c r="U174" i="2" s="1"/>
  <c r="Q175" i="2"/>
  <c r="AC349" i="3"/>
  <c r="AE349" i="3" s="1"/>
  <c r="AF349" i="3" s="1"/>
  <c r="AB350" i="3"/>
  <c r="AM139" i="1"/>
  <c r="AN139" i="1" s="1"/>
  <c r="AJ140" i="1"/>
  <c r="G173" i="3"/>
  <c r="I173" i="3" s="1"/>
  <c r="J173" i="3" s="1"/>
  <c r="F174" i="3"/>
  <c r="AN418" i="2"/>
  <c r="AQ418" i="2" s="1"/>
  <c r="AR418" i="2" s="1"/>
  <c r="AM419" i="2"/>
  <c r="AM314" i="1"/>
  <c r="AN314" i="1" s="1"/>
  <c r="AJ315" i="1"/>
  <c r="R138" i="3"/>
  <c r="T138" i="3" s="1"/>
  <c r="U138" i="3" s="1"/>
  <c r="Q139" i="3"/>
  <c r="G208" i="3"/>
  <c r="I208" i="3" s="1"/>
  <c r="J208" i="3" s="1"/>
  <c r="F209" i="3"/>
  <c r="AN138" i="2"/>
  <c r="AQ138" i="2" s="1"/>
  <c r="AR138" i="2" s="1"/>
  <c r="AM139" i="2"/>
  <c r="R417" i="3"/>
  <c r="T417" i="3" s="1"/>
  <c r="U417" i="3" s="1"/>
  <c r="Q418" i="3"/>
  <c r="R139" i="1"/>
  <c r="S139" i="1" s="1"/>
  <c r="P140" i="1"/>
  <c r="H349" i="1"/>
  <c r="I349" i="1" s="1"/>
  <c r="F350" i="1"/>
  <c r="R349" i="1"/>
  <c r="S349" i="1" s="1"/>
  <c r="P350" i="1"/>
  <c r="AN313" i="2"/>
  <c r="AQ313" i="2" s="1"/>
  <c r="AR313" i="2" s="1"/>
  <c r="AM314" i="2"/>
  <c r="AM140" i="3"/>
  <c r="AN139" i="3"/>
  <c r="AQ139" i="3" s="1"/>
  <c r="AR139" i="3" s="1"/>
  <c r="AB350" i="2"/>
  <c r="AC349" i="2"/>
  <c r="AE349" i="2" s="1"/>
  <c r="AF349" i="2" s="1"/>
  <c r="AM385" i="2"/>
  <c r="AN384" i="2"/>
  <c r="AQ384" i="2" s="1"/>
  <c r="AR384" i="2" s="1"/>
  <c r="Q419" i="2"/>
  <c r="R418" i="2"/>
  <c r="T418" i="2" s="1"/>
  <c r="U418" i="2" s="1"/>
  <c r="AB280" i="2"/>
  <c r="AC279" i="2"/>
  <c r="AE279" i="2" s="1"/>
  <c r="AF279" i="2" s="1"/>
  <c r="AB245" i="2"/>
  <c r="AC244" i="2"/>
  <c r="AE244" i="2" s="1"/>
  <c r="AF244" i="2" s="1"/>
  <c r="AB174" i="3"/>
  <c r="AC173" i="3"/>
  <c r="AE173" i="3" s="1"/>
  <c r="AF173" i="3" s="1"/>
  <c r="P4735" i="5" l="1"/>
  <c r="P4359" i="5"/>
  <c r="P4764" i="5"/>
  <c r="P3827" i="5"/>
  <c r="P2142" i="5"/>
  <c r="P4303" i="5"/>
  <c r="P2995" i="5"/>
  <c r="P4733" i="5"/>
  <c r="P4392" i="5"/>
  <c r="P4732" i="5"/>
  <c r="O4489" i="5"/>
  <c r="O3079" i="5"/>
  <c r="O4204" i="5"/>
  <c r="O4312" i="5"/>
  <c r="O2206" i="5"/>
  <c r="P610" i="5"/>
  <c r="O610" i="5"/>
  <c r="O418" i="5"/>
  <c r="P418" i="5"/>
  <c r="O2996" i="5"/>
  <c r="L988" i="5"/>
  <c r="O3080" i="5" s="1"/>
  <c r="L2143" i="5"/>
  <c r="L3743" i="5"/>
  <c r="O3743" i="5" s="1"/>
  <c r="O4736" i="5"/>
  <c r="L3069" i="5"/>
  <c r="O4734" i="5" s="1"/>
  <c r="L766" i="5"/>
  <c r="O4313" i="5" s="1"/>
  <c r="L523" i="5"/>
  <c r="O2207" i="5" s="1"/>
  <c r="L3379" i="5"/>
  <c r="O437" i="5"/>
  <c r="P437" i="5"/>
  <c r="L2208" i="5"/>
  <c r="L4759" i="5"/>
  <c r="L4597" i="5"/>
  <c r="L274" i="5"/>
  <c r="L3215" i="5"/>
  <c r="L3150" i="5"/>
  <c r="L4750" i="5"/>
  <c r="O4750" i="5" s="1"/>
  <c r="L1164" i="5"/>
  <c r="O4562" i="5" s="1"/>
  <c r="L3512" i="5"/>
  <c r="L1071" i="5"/>
  <c r="AB175" i="3"/>
  <c r="AC174" i="3"/>
  <c r="AE174" i="3" s="1"/>
  <c r="AF174" i="3" s="1"/>
  <c r="R350" i="1"/>
  <c r="S350" i="1" s="1"/>
  <c r="P351" i="1"/>
  <c r="R140" i="1"/>
  <c r="S140" i="1" s="1"/>
  <c r="P141" i="1"/>
  <c r="AN139" i="2"/>
  <c r="AQ139" i="2" s="1"/>
  <c r="AR139" i="2" s="1"/>
  <c r="AM140" i="2"/>
  <c r="R139" i="3"/>
  <c r="T139" i="3" s="1"/>
  <c r="U139" i="3" s="1"/>
  <c r="Q140" i="3"/>
  <c r="AN419" i="2"/>
  <c r="AQ419" i="2" s="1"/>
  <c r="AR419" i="2" s="1"/>
  <c r="AM420" i="2"/>
  <c r="AM140" i="1"/>
  <c r="AN140" i="1" s="1"/>
  <c r="AJ141" i="1"/>
  <c r="R175" i="2"/>
  <c r="T175" i="2" s="1"/>
  <c r="U175" i="2" s="1"/>
  <c r="Q176" i="2"/>
  <c r="R245" i="2"/>
  <c r="T245" i="2" s="1"/>
  <c r="U245" i="2" s="1"/>
  <c r="Q246" i="2"/>
  <c r="AB315" i="1"/>
  <c r="AC315" i="1" s="1"/>
  <c r="Z316" i="1"/>
  <c r="AN314" i="3"/>
  <c r="AQ314" i="3" s="1"/>
  <c r="AR314" i="3" s="1"/>
  <c r="AM315" i="3"/>
  <c r="R105" i="3"/>
  <c r="T105" i="3" s="1"/>
  <c r="U105" i="3" s="1"/>
  <c r="Q106" i="3"/>
  <c r="AC245" i="3"/>
  <c r="AE245" i="3" s="1"/>
  <c r="AF245" i="3" s="1"/>
  <c r="AB246" i="3"/>
  <c r="R385" i="1"/>
  <c r="S385" i="1" s="1"/>
  <c r="P386" i="1"/>
  <c r="AC315" i="3"/>
  <c r="AE315" i="3" s="1"/>
  <c r="AF315" i="3" s="1"/>
  <c r="AB316" i="3"/>
  <c r="AB140" i="1"/>
  <c r="AC140" i="1" s="1"/>
  <c r="Z141" i="1"/>
  <c r="AC140" i="3"/>
  <c r="AE140" i="3" s="1"/>
  <c r="AF140" i="3" s="1"/>
  <c r="AB141" i="3"/>
  <c r="R315" i="1"/>
  <c r="S315" i="1" s="1"/>
  <c r="P316" i="1"/>
  <c r="R350" i="3"/>
  <c r="T350" i="3" s="1"/>
  <c r="U350" i="3" s="1"/>
  <c r="Q351" i="3"/>
  <c r="AN174" i="2"/>
  <c r="AQ174" i="2" s="1"/>
  <c r="AR174" i="2" s="1"/>
  <c r="AM175" i="2"/>
  <c r="AB385" i="1"/>
  <c r="AC385" i="1" s="1"/>
  <c r="Z386" i="1"/>
  <c r="AN418" i="3"/>
  <c r="AQ418" i="3" s="1"/>
  <c r="AR418" i="3" s="1"/>
  <c r="AM419" i="3"/>
  <c r="AM280" i="1"/>
  <c r="AN280" i="1" s="1"/>
  <c r="AJ281" i="1"/>
  <c r="AM105" i="1"/>
  <c r="AN105" i="1" s="1"/>
  <c r="AJ106" i="1"/>
  <c r="AC139" i="2"/>
  <c r="AE139" i="2" s="1"/>
  <c r="AF139" i="2" s="1"/>
  <c r="AB140" i="2"/>
  <c r="AC419" i="2"/>
  <c r="AE419" i="2" s="1"/>
  <c r="AF419" i="2" s="1"/>
  <c r="AB420" i="2"/>
  <c r="R175" i="3"/>
  <c r="T175" i="3" s="1"/>
  <c r="U175" i="3" s="1"/>
  <c r="Q176" i="3"/>
  <c r="AN104" i="3"/>
  <c r="AQ104" i="3" s="1"/>
  <c r="AR104" i="3" s="1"/>
  <c r="AM105" i="3"/>
  <c r="R105" i="1"/>
  <c r="S105" i="1" s="1"/>
  <c r="P106" i="1"/>
  <c r="AB350" i="1"/>
  <c r="AC350" i="1" s="1"/>
  <c r="Z351" i="1"/>
  <c r="G244" i="2"/>
  <c r="I244" i="2" s="1"/>
  <c r="J244" i="2" s="1"/>
  <c r="F245" i="2"/>
  <c r="AB105" i="1"/>
  <c r="AC105" i="1" s="1"/>
  <c r="Z106" i="1"/>
  <c r="H105" i="1"/>
  <c r="I105" i="1" s="1"/>
  <c r="F106" i="1"/>
  <c r="AC384" i="3"/>
  <c r="AE384" i="3" s="1"/>
  <c r="AF384" i="3" s="1"/>
  <c r="AB385" i="3"/>
  <c r="AN244" i="2"/>
  <c r="AQ244" i="2" s="1"/>
  <c r="AR244" i="2" s="1"/>
  <c r="AM245" i="2"/>
  <c r="R350" i="2"/>
  <c r="T350" i="2" s="1"/>
  <c r="U350" i="2" s="1"/>
  <c r="Q351" i="2"/>
  <c r="R314" i="3"/>
  <c r="T314" i="3" s="1"/>
  <c r="U314" i="3" s="1"/>
  <c r="Q315" i="3"/>
  <c r="AN209" i="2"/>
  <c r="AQ209" i="2" s="1"/>
  <c r="AR209" i="2" s="1"/>
  <c r="AM210" i="2"/>
  <c r="AB280" i="1"/>
  <c r="AC280" i="1" s="1"/>
  <c r="Z281" i="1"/>
  <c r="R280" i="3"/>
  <c r="T280" i="3" s="1"/>
  <c r="U280" i="3" s="1"/>
  <c r="Q281" i="3"/>
  <c r="G314" i="2"/>
  <c r="I314" i="2" s="1"/>
  <c r="J314" i="2" s="1"/>
  <c r="F315" i="2"/>
  <c r="R140" i="2"/>
  <c r="T140" i="2" s="1"/>
  <c r="U140" i="2" s="1"/>
  <c r="Q141" i="2"/>
  <c r="R210" i="2"/>
  <c r="T210" i="2" s="1"/>
  <c r="U210" i="2" s="1"/>
  <c r="Q211" i="2"/>
  <c r="AN104" i="2"/>
  <c r="AQ104" i="2" s="1"/>
  <c r="AR104" i="2" s="1"/>
  <c r="AM105" i="2"/>
  <c r="AM386" i="2"/>
  <c r="AN385" i="2"/>
  <c r="AQ385" i="2" s="1"/>
  <c r="AR385" i="2" s="1"/>
  <c r="AM141" i="3"/>
  <c r="AN140" i="3"/>
  <c r="AQ140" i="3" s="1"/>
  <c r="AR140" i="3" s="1"/>
  <c r="R385" i="2"/>
  <c r="T385" i="2" s="1"/>
  <c r="U385" i="2" s="1"/>
  <c r="Q386" i="2"/>
  <c r="AB316" i="2"/>
  <c r="AC315" i="2"/>
  <c r="AE315" i="2" s="1"/>
  <c r="AF315" i="2" s="1"/>
  <c r="F106" i="2"/>
  <c r="G105" i="2"/>
  <c r="I105" i="2" s="1"/>
  <c r="J105" i="2" s="1"/>
  <c r="AB211" i="2"/>
  <c r="AC210" i="2"/>
  <c r="AE210" i="2" s="1"/>
  <c r="AF210" i="2" s="1"/>
  <c r="AM386" i="3"/>
  <c r="AN385" i="3"/>
  <c r="AQ385" i="3" s="1"/>
  <c r="AR385" i="3" s="1"/>
  <c r="AB281" i="2"/>
  <c r="AC280" i="2"/>
  <c r="AE280" i="2" s="1"/>
  <c r="AF280" i="2" s="1"/>
  <c r="AB246" i="2"/>
  <c r="AC245" i="2"/>
  <c r="AE245" i="2" s="1"/>
  <c r="AF245" i="2" s="1"/>
  <c r="AN314" i="2"/>
  <c r="AQ314" i="2" s="1"/>
  <c r="AR314" i="2" s="1"/>
  <c r="AM315" i="2"/>
  <c r="H350" i="1"/>
  <c r="I350" i="1" s="1"/>
  <c r="F351" i="1"/>
  <c r="R418" i="3"/>
  <c r="T418" i="3" s="1"/>
  <c r="U418" i="3" s="1"/>
  <c r="Q419" i="3"/>
  <c r="G209" i="3"/>
  <c r="I209" i="3" s="1"/>
  <c r="J209" i="3" s="1"/>
  <c r="F210" i="3"/>
  <c r="AM315" i="1"/>
  <c r="AN315" i="1" s="1"/>
  <c r="AJ316" i="1"/>
  <c r="G174" i="3"/>
  <c r="I174" i="3" s="1"/>
  <c r="J174" i="3" s="1"/>
  <c r="F175" i="3"/>
  <c r="AC350" i="3"/>
  <c r="AE350" i="3" s="1"/>
  <c r="AF350" i="3" s="1"/>
  <c r="AB351" i="3"/>
  <c r="AC104" i="2"/>
  <c r="AE104" i="2" s="1"/>
  <c r="AF104" i="2" s="1"/>
  <c r="AB105" i="2"/>
  <c r="R279" i="2"/>
  <c r="T279" i="2" s="1"/>
  <c r="U279" i="2" s="1"/>
  <c r="Q280" i="2"/>
  <c r="G349" i="2"/>
  <c r="I349" i="2" s="1"/>
  <c r="J349" i="2" s="1"/>
  <c r="F350" i="2"/>
  <c r="R315" i="2"/>
  <c r="T315" i="2" s="1"/>
  <c r="U315" i="2" s="1"/>
  <c r="Q316" i="2"/>
  <c r="AN349" i="3"/>
  <c r="AQ349" i="3" s="1"/>
  <c r="AR349" i="3" s="1"/>
  <c r="AM350" i="3"/>
  <c r="G419" i="3"/>
  <c r="I419" i="3" s="1"/>
  <c r="J419" i="3" s="1"/>
  <c r="F420" i="3"/>
  <c r="H175" i="1"/>
  <c r="I175" i="1" s="1"/>
  <c r="F176" i="1"/>
  <c r="G139" i="3"/>
  <c r="I139" i="3" s="1"/>
  <c r="J139" i="3" s="1"/>
  <c r="F140" i="3"/>
  <c r="H385" i="1"/>
  <c r="I385" i="1" s="1"/>
  <c r="F386" i="1"/>
  <c r="AC174" i="2"/>
  <c r="AE174" i="2" s="1"/>
  <c r="AF174" i="2" s="1"/>
  <c r="AB175" i="2"/>
  <c r="R210" i="3"/>
  <c r="T210" i="3" s="1"/>
  <c r="U210" i="3" s="1"/>
  <c r="Q211" i="3"/>
  <c r="AN349" i="2"/>
  <c r="AQ349" i="2" s="1"/>
  <c r="AR349" i="2" s="1"/>
  <c r="AM350" i="2"/>
  <c r="AM419" i="1"/>
  <c r="AN419" i="1" s="1"/>
  <c r="AJ420" i="1"/>
  <c r="G210" i="2"/>
  <c r="I210" i="2" s="1"/>
  <c r="J210" i="2" s="1"/>
  <c r="F211" i="2"/>
  <c r="R385" i="3"/>
  <c r="T385" i="3" s="1"/>
  <c r="U385" i="3" s="1"/>
  <c r="Q386" i="3"/>
  <c r="H140" i="1"/>
  <c r="I140" i="1" s="1"/>
  <c r="F141" i="1"/>
  <c r="R280" i="1"/>
  <c r="S280" i="1" s="1"/>
  <c r="P281" i="1"/>
  <c r="R245" i="3"/>
  <c r="T245" i="3" s="1"/>
  <c r="U245" i="3" s="1"/>
  <c r="Q246" i="3"/>
  <c r="AB175" i="1"/>
  <c r="AC175" i="1" s="1"/>
  <c r="Z176" i="1"/>
  <c r="AN279" i="3"/>
  <c r="AQ279" i="3" s="1"/>
  <c r="AR279" i="3" s="1"/>
  <c r="AM280" i="3"/>
  <c r="H315" i="1"/>
  <c r="I315" i="1" s="1"/>
  <c r="F316" i="1"/>
  <c r="F385" i="2"/>
  <c r="G384" i="2"/>
  <c r="I384" i="2" s="1"/>
  <c r="J384" i="2" s="1"/>
  <c r="AM175" i="1"/>
  <c r="AN175" i="1" s="1"/>
  <c r="AJ176" i="1"/>
  <c r="G279" i="2"/>
  <c r="I279" i="2" s="1"/>
  <c r="J279" i="2" s="1"/>
  <c r="F280" i="2"/>
  <c r="R175" i="1"/>
  <c r="S175" i="1" s="1"/>
  <c r="P176" i="1"/>
  <c r="G418" i="2"/>
  <c r="I418" i="2" s="1"/>
  <c r="J418" i="2" s="1"/>
  <c r="F419" i="2"/>
  <c r="AM385" i="1"/>
  <c r="AN385" i="1" s="1"/>
  <c r="AJ386" i="1"/>
  <c r="AN279" i="2"/>
  <c r="AQ279" i="2" s="1"/>
  <c r="AR279" i="2" s="1"/>
  <c r="AM280" i="2"/>
  <c r="G105" i="3"/>
  <c r="I105" i="3" s="1"/>
  <c r="J105" i="3" s="1"/>
  <c r="F106" i="3"/>
  <c r="R105" i="2"/>
  <c r="T105" i="2" s="1"/>
  <c r="U105" i="2" s="1"/>
  <c r="Q106" i="2"/>
  <c r="R419" i="1"/>
  <c r="S419" i="1" s="1"/>
  <c r="P420" i="1"/>
  <c r="H280" i="1"/>
  <c r="I280" i="1" s="1"/>
  <c r="F281" i="1"/>
  <c r="AB419" i="1"/>
  <c r="AC419" i="1" s="1"/>
  <c r="Z420" i="1"/>
  <c r="H419" i="1"/>
  <c r="I419" i="1" s="1"/>
  <c r="F420" i="1"/>
  <c r="G245" i="3"/>
  <c r="I245" i="3" s="1"/>
  <c r="J245" i="3" s="1"/>
  <c r="F246" i="3"/>
  <c r="AM350" i="1"/>
  <c r="AN350" i="1" s="1"/>
  <c r="AJ351" i="1"/>
  <c r="Q420" i="2"/>
  <c r="R419" i="2"/>
  <c r="T419" i="2" s="1"/>
  <c r="U419" i="2" s="1"/>
  <c r="AB351" i="2"/>
  <c r="AC350" i="2"/>
  <c r="AE350" i="2" s="1"/>
  <c r="AF350" i="2" s="1"/>
  <c r="F176" i="2"/>
  <c r="G175" i="2"/>
  <c r="I175" i="2" s="1"/>
  <c r="J175" i="2" s="1"/>
  <c r="AB106" i="3"/>
  <c r="AC105" i="3"/>
  <c r="AE105" i="3" s="1"/>
  <c r="AF105" i="3" s="1"/>
  <c r="AM210" i="3"/>
  <c r="AN209" i="3"/>
  <c r="AQ209" i="3" s="1"/>
  <c r="AR209" i="3" s="1"/>
  <c r="AB386" i="2"/>
  <c r="AC385" i="2"/>
  <c r="AE385" i="2" s="1"/>
  <c r="AF385" i="2" s="1"/>
  <c r="F141" i="2"/>
  <c r="G140" i="2"/>
  <c r="I140" i="2" s="1"/>
  <c r="J140" i="2" s="1"/>
  <c r="AB420" i="3"/>
  <c r="AC419" i="3"/>
  <c r="AE419" i="3" s="1"/>
  <c r="AF419" i="3" s="1"/>
  <c r="P4562" i="5" l="1"/>
  <c r="P4313" i="5"/>
  <c r="P4312" i="5"/>
  <c r="P4750" i="5"/>
  <c r="P4734" i="5"/>
  <c r="P3080" i="5"/>
  <c r="P4204" i="5"/>
  <c r="P4736" i="5"/>
  <c r="P2996" i="5"/>
  <c r="P3079" i="5"/>
  <c r="P2207" i="5"/>
  <c r="P3743" i="5"/>
  <c r="P2206" i="5"/>
  <c r="P4489" i="5"/>
  <c r="O2143" i="5"/>
  <c r="P459" i="5"/>
  <c r="O459" i="5"/>
  <c r="O4759" i="5"/>
  <c r="O4594" i="5"/>
  <c r="P988" i="5"/>
  <c r="O988" i="5"/>
  <c r="L767" i="5"/>
  <c r="O274" i="5"/>
  <c r="P274" i="5"/>
  <c r="L275" i="5"/>
  <c r="L2124" i="5"/>
  <c r="L4751" i="5"/>
  <c r="O4751" i="5" s="1"/>
  <c r="L995" i="5"/>
  <c r="L1875" i="5"/>
  <c r="L1876" i="5" s="1"/>
  <c r="P438" i="5"/>
  <c r="O438" i="5"/>
  <c r="L373" i="5"/>
  <c r="L3725" i="5"/>
  <c r="O3725" i="5" s="1"/>
  <c r="L2367" i="5"/>
  <c r="L2765" i="5"/>
  <c r="O4563" i="5" s="1"/>
  <c r="L209" i="5"/>
  <c r="L1165" i="5"/>
  <c r="O4595" i="5" s="1"/>
  <c r="O3069" i="5"/>
  <c r="O4737" i="5"/>
  <c r="L3744" i="5"/>
  <c r="L476" i="5"/>
  <c r="L2368" i="5"/>
  <c r="L2589" i="5"/>
  <c r="L2672" i="5"/>
  <c r="AC106" i="3"/>
  <c r="AE106" i="3" s="1"/>
  <c r="AF106" i="3" s="1"/>
  <c r="AB107" i="3"/>
  <c r="AM351" i="1"/>
  <c r="AN351" i="1" s="1"/>
  <c r="AJ352" i="1"/>
  <c r="H420" i="1"/>
  <c r="I420" i="1" s="1"/>
  <c r="F421" i="1"/>
  <c r="H281" i="1"/>
  <c r="I281" i="1" s="1"/>
  <c r="F282" i="1"/>
  <c r="R106" i="2"/>
  <c r="T106" i="2" s="1"/>
  <c r="U106" i="2" s="1"/>
  <c r="Q107" i="2"/>
  <c r="AN280" i="2"/>
  <c r="AQ280" i="2" s="1"/>
  <c r="AR280" i="2" s="1"/>
  <c r="AM281" i="2"/>
  <c r="G419" i="2"/>
  <c r="I419" i="2" s="1"/>
  <c r="J419" i="2" s="1"/>
  <c r="F420" i="2"/>
  <c r="G280" i="2"/>
  <c r="I280" i="2" s="1"/>
  <c r="J280" i="2" s="1"/>
  <c r="F281" i="2"/>
  <c r="AN280" i="3"/>
  <c r="AQ280" i="3" s="1"/>
  <c r="AR280" i="3" s="1"/>
  <c r="AM281" i="3"/>
  <c r="R246" i="3"/>
  <c r="T246" i="3" s="1"/>
  <c r="U246" i="3" s="1"/>
  <c r="Q247" i="3"/>
  <c r="H141" i="1"/>
  <c r="I141" i="1" s="1"/>
  <c r="F142" i="1"/>
  <c r="G211" i="2"/>
  <c r="I211" i="2" s="1"/>
  <c r="J211" i="2" s="1"/>
  <c r="F212" i="2"/>
  <c r="AN350" i="2"/>
  <c r="AQ350" i="2" s="1"/>
  <c r="AR350" i="2" s="1"/>
  <c r="AM351" i="2"/>
  <c r="AC175" i="2"/>
  <c r="AE175" i="2" s="1"/>
  <c r="AF175" i="2" s="1"/>
  <c r="AB176" i="2"/>
  <c r="G140" i="3"/>
  <c r="I140" i="3" s="1"/>
  <c r="J140" i="3" s="1"/>
  <c r="F141" i="3"/>
  <c r="G420" i="3"/>
  <c r="I420" i="3" s="1"/>
  <c r="J420" i="3" s="1"/>
  <c r="F421" i="3"/>
  <c r="R316" i="2"/>
  <c r="T316" i="2" s="1"/>
  <c r="U316" i="2" s="1"/>
  <c r="Q317" i="2"/>
  <c r="R280" i="2"/>
  <c r="T280" i="2" s="1"/>
  <c r="U280" i="2" s="1"/>
  <c r="Q281" i="2"/>
  <c r="AC351" i="3"/>
  <c r="AE351" i="3" s="1"/>
  <c r="AF351" i="3" s="1"/>
  <c r="AB352" i="3"/>
  <c r="AM316" i="1"/>
  <c r="AN316" i="1" s="1"/>
  <c r="AJ317" i="1"/>
  <c r="R419" i="3"/>
  <c r="T419" i="3" s="1"/>
  <c r="U419" i="3" s="1"/>
  <c r="Q420" i="3"/>
  <c r="AN315" i="2"/>
  <c r="AQ315" i="2" s="1"/>
  <c r="AR315" i="2" s="1"/>
  <c r="AM316" i="2"/>
  <c r="AN105" i="2"/>
  <c r="AQ105" i="2" s="1"/>
  <c r="AR105" i="2" s="1"/>
  <c r="AM106" i="2"/>
  <c r="R141" i="2"/>
  <c r="T141" i="2" s="1"/>
  <c r="U141" i="2" s="1"/>
  <c r="Q142" i="2"/>
  <c r="R281" i="3"/>
  <c r="T281" i="3" s="1"/>
  <c r="U281" i="3" s="1"/>
  <c r="Q282" i="3"/>
  <c r="AN210" i="2"/>
  <c r="AQ210" i="2" s="1"/>
  <c r="AR210" i="2" s="1"/>
  <c r="AM211" i="2"/>
  <c r="R351" i="2"/>
  <c r="T351" i="2" s="1"/>
  <c r="U351" i="2" s="1"/>
  <c r="Q352" i="2"/>
  <c r="AC385" i="3"/>
  <c r="AE385" i="3" s="1"/>
  <c r="AF385" i="3" s="1"/>
  <c r="AB386" i="3"/>
  <c r="AB106" i="1"/>
  <c r="AC106" i="1" s="1"/>
  <c r="Z107" i="1"/>
  <c r="AB351" i="1"/>
  <c r="AC351" i="1" s="1"/>
  <c r="Z352" i="1"/>
  <c r="AM106" i="3"/>
  <c r="AN105" i="3"/>
  <c r="AQ105" i="3" s="1"/>
  <c r="AR105" i="3" s="1"/>
  <c r="AC420" i="2"/>
  <c r="AE420" i="2" s="1"/>
  <c r="AF420" i="2" s="1"/>
  <c r="AB421" i="2"/>
  <c r="AM106" i="1"/>
  <c r="AN106" i="1" s="1"/>
  <c r="AJ107" i="1"/>
  <c r="AN419" i="3"/>
  <c r="AQ419" i="3" s="1"/>
  <c r="AR419" i="3" s="1"/>
  <c r="AM420" i="3"/>
  <c r="AN175" i="2"/>
  <c r="AQ175" i="2" s="1"/>
  <c r="AR175" i="2" s="1"/>
  <c r="AM176" i="2"/>
  <c r="R316" i="1"/>
  <c r="S316" i="1" s="1"/>
  <c r="P317" i="1"/>
  <c r="AB141" i="1"/>
  <c r="AC141" i="1" s="1"/>
  <c r="Z142" i="1"/>
  <c r="R386" i="1"/>
  <c r="S386" i="1" s="1"/>
  <c r="P387" i="1"/>
  <c r="R106" i="3"/>
  <c r="T106" i="3" s="1"/>
  <c r="U106" i="3" s="1"/>
  <c r="Q107" i="3"/>
  <c r="AB316" i="1"/>
  <c r="AC316" i="1" s="1"/>
  <c r="Z317" i="1"/>
  <c r="R176" i="2"/>
  <c r="T176" i="2" s="1"/>
  <c r="U176" i="2" s="1"/>
  <c r="Q177" i="2"/>
  <c r="AN420" i="2"/>
  <c r="AQ420" i="2" s="1"/>
  <c r="AR420" i="2" s="1"/>
  <c r="AM421" i="2"/>
  <c r="AN140" i="2"/>
  <c r="AQ140" i="2" s="1"/>
  <c r="AR140" i="2" s="1"/>
  <c r="AM141" i="2"/>
  <c r="R351" i="1"/>
  <c r="S351" i="1" s="1"/>
  <c r="P352" i="1"/>
  <c r="AB421" i="3"/>
  <c r="AC420" i="3"/>
  <c r="AE420" i="3" s="1"/>
  <c r="AF420" i="3" s="1"/>
  <c r="AB387" i="2"/>
  <c r="AC386" i="2"/>
  <c r="AE386" i="2" s="1"/>
  <c r="AF386" i="2" s="1"/>
  <c r="G385" i="2"/>
  <c r="I385" i="2" s="1"/>
  <c r="J385" i="2" s="1"/>
  <c r="F386" i="2"/>
  <c r="AB282" i="2"/>
  <c r="AC281" i="2"/>
  <c r="AE281" i="2" s="1"/>
  <c r="AF281" i="2" s="1"/>
  <c r="AB212" i="2"/>
  <c r="AC211" i="2"/>
  <c r="AE211" i="2" s="1"/>
  <c r="AF211" i="2" s="1"/>
  <c r="AB317" i="2"/>
  <c r="AC316" i="2"/>
  <c r="AE316" i="2" s="1"/>
  <c r="AF316" i="2" s="1"/>
  <c r="AM142" i="3"/>
  <c r="AN141" i="3"/>
  <c r="AQ141" i="3" s="1"/>
  <c r="AR141" i="3" s="1"/>
  <c r="G246" i="3"/>
  <c r="I246" i="3" s="1"/>
  <c r="J246" i="3" s="1"/>
  <c r="F247" i="3"/>
  <c r="AB420" i="1"/>
  <c r="AC420" i="1" s="1"/>
  <c r="Z421" i="1"/>
  <c r="R420" i="1"/>
  <c r="S420" i="1" s="1"/>
  <c r="P421" i="1"/>
  <c r="G106" i="3"/>
  <c r="I106" i="3" s="1"/>
  <c r="J106" i="3" s="1"/>
  <c r="F107" i="3"/>
  <c r="AM386" i="1"/>
  <c r="AN386" i="1" s="1"/>
  <c r="AJ387" i="1"/>
  <c r="R176" i="1"/>
  <c r="S176" i="1" s="1"/>
  <c r="P177" i="1"/>
  <c r="AJ177" i="1"/>
  <c r="AM176" i="1"/>
  <c r="AN176" i="1" s="1"/>
  <c r="H316" i="1"/>
  <c r="I316" i="1" s="1"/>
  <c r="F317" i="1"/>
  <c r="Z177" i="1"/>
  <c r="AB176" i="1"/>
  <c r="AC176" i="1" s="1"/>
  <c r="R281" i="1"/>
  <c r="S281" i="1" s="1"/>
  <c r="P282" i="1"/>
  <c r="R386" i="3"/>
  <c r="T386" i="3" s="1"/>
  <c r="U386" i="3" s="1"/>
  <c r="Q387" i="3"/>
  <c r="AM420" i="1"/>
  <c r="AN420" i="1" s="1"/>
  <c r="AJ421" i="1"/>
  <c r="R211" i="3"/>
  <c r="T211" i="3" s="1"/>
  <c r="U211" i="3" s="1"/>
  <c r="Q212" i="3"/>
  <c r="H386" i="1"/>
  <c r="I386" i="1" s="1"/>
  <c r="F387" i="1"/>
  <c r="H176" i="1"/>
  <c r="I176" i="1" s="1"/>
  <c r="F177" i="1"/>
  <c r="AN350" i="3"/>
  <c r="AQ350" i="3" s="1"/>
  <c r="AR350" i="3" s="1"/>
  <c r="AM351" i="3"/>
  <c r="G350" i="2"/>
  <c r="I350" i="2" s="1"/>
  <c r="J350" i="2" s="1"/>
  <c r="F351" i="2"/>
  <c r="AC105" i="2"/>
  <c r="AE105" i="2" s="1"/>
  <c r="AF105" i="2" s="1"/>
  <c r="AB106" i="2"/>
  <c r="G175" i="3"/>
  <c r="I175" i="3" s="1"/>
  <c r="J175" i="3" s="1"/>
  <c r="F176" i="3"/>
  <c r="G210" i="3"/>
  <c r="I210" i="3" s="1"/>
  <c r="J210" i="3" s="1"/>
  <c r="F211" i="3"/>
  <c r="H351" i="1"/>
  <c r="I351" i="1" s="1"/>
  <c r="F352" i="1"/>
  <c r="R386" i="2"/>
  <c r="T386" i="2" s="1"/>
  <c r="U386" i="2" s="1"/>
  <c r="Q387" i="2"/>
  <c r="R211" i="2"/>
  <c r="T211" i="2" s="1"/>
  <c r="U211" i="2" s="1"/>
  <c r="Q212" i="2"/>
  <c r="G315" i="2"/>
  <c r="I315" i="2" s="1"/>
  <c r="J315" i="2" s="1"/>
  <c r="F316" i="2"/>
  <c r="AB281" i="1"/>
  <c r="AC281" i="1" s="1"/>
  <c r="Z282" i="1"/>
  <c r="R315" i="3"/>
  <c r="T315" i="3" s="1"/>
  <c r="U315" i="3" s="1"/>
  <c r="Q316" i="3"/>
  <c r="AN245" i="2"/>
  <c r="AQ245" i="2" s="1"/>
  <c r="AR245" i="2" s="1"/>
  <c r="AM246" i="2"/>
  <c r="H106" i="1"/>
  <c r="I106" i="1" s="1"/>
  <c r="F107" i="1"/>
  <c r="G245" i="2"/>
  <c r="I245" i="2" s="1"/>
  <c r="J245" i="2" s="1"/>
  <c r="F246" i="2"/>
  <c r="R106" i="1"/>
  <c r="S106" i="1" s="1"/>
  <c r="P107" i="1"/>
  <c r="R176" i="3"/>
  <c r="T176" i="3" s="1"/>
  <c r="U176" i="3" s="1"/>
  <c r="Q177" i="3"/>
  <c r="AC140" i="2"/>
  <c r="AE140" i="2" s="1"/>
  <c r="AF140" i="2" s="1"/>
  <c r="AB141" i="2"/>
  <c r="AM281" i="1"/>
  <c r="AN281" i="1" s="1"/>
  <c r="AJ282" i="1"/>
  <c r="AB386" i="1"/>
  <c r="AC386" i="1" s="1"/>
  <c r="Z387" i="1"/>
  <c r="R351" i="3"/>
  <c r="T351" i="3" s="1"/>
  <c r="U351" i="3" s="1"/>
  <c r="Q352" i="3"/>
  <c r="AC141" i="3"/>
  <c r="AE141" i="3" s="1"/>
  <c r="AF141" i="3" s="1"/>
  <c r="AB142" i="3"/>
  <c r="AC316" i="3"/>
  <c r="AE316" i="3" s="1"/>
  <c r="AF316" i="3" s="1"/>
  <c r="AB317" i="3"/>
  <c r="AC246" i="3"/>
  <c r="AE246" i="3" s="1"/>
  <c r="AF246" i="3" s="1"/>
  <c r="AB247" i="3"/>
  <c r="AN315" i="3"/>
  <c r="AQ315" i="3" s="1"/>
  <c r="AR315" i="3" s="1"/>
  <c r="AM316" i="3"/>
  <c r="R246" i="2"/>
  <c r="T246" i="2" s="1"/>
  <c r="U246" i="2" s="1"/>
  <c r="Q247" i="2"/>
  <c r="AM141" i="1"/>
  <c r="AN141" i="1" s="1"/>
  <c r="AJ142" i="1"/>
  <c r="R140" i="3"/>
  <c r="T140" i="3" s="1"/>
  <c r="U140" i="3" s="1"/>
  <c r="Q141" i="3"/>
  <c r="R141" i="1"/>
  <c r="S141" i="1" s="1"/>
  <c r="P142" i="1"/>
  <c r="AB352" i="2"/>
  <c r="AC351" i="2"/>
  <c r="AE351" i="2" s="1"/>
  <c r="AF351" i="2" s="1"/>
  <c r="F142" i="2"/>
  <c r="G141" i="2"/>
  <c r="I141" i="2" s="1"/>
  <c r="J141" i="2" s="1"/>
  <c r="AM211" i="3"/>
  <c r="AN210" i="3"/>
  <c r="AQ210" i="3" s="1"/>
  <c r="AR210" i="3" s="1"/>
  <c r="F177" i="2"/>
  <c r="G176" i="2"/>
  <c r="I176" i="2" s="1"/>
  <c r="J176" i="2" s="1"/>
  <c r="Q421" i="2"/>
  <c r="R420" i="2"/>
  <c r="T420" i="2" s="1"/>
  <c r="U420" i="2" s="1"/>
  <c r="AB247" i="2"/>
  <c r="AC246" i="2"/>
  <c r="AE246" i="2" s="1"/>
  <c r="AF246" i="2" s="1"/>
  <c r="AM387" i="3"/>
  <c r="AN386" i="3"/>
  <c r="AQ386" i="3" s="1"/>
  <c r="AR386" i="3" s="1"/>
  <c r="F107" i="2"/>
  <c r="G106" i="2"/>
  <c r="I106" i="2" s="1"/>
  <c r="J106" i="2" s="1"/>
  <c r="AN386" i="2"/>
  <c r="AQ386" i="2" s="1"/>
  <c r="AR386" i="2" s="1"/>
  <c r="AM387" i="2"/>
  <c r="AB176" i="3"/>
  <c r="AC175" i="3"/>
  <c r="AE175" i="3" s="1"/>
  <c r="AF175" i="3" s="1"/>
  <c r="P3069" i="5" l="1"/>
  <c r="P4759" i="5"/>
  <c r="P4595" i="5"/>
  <c r="P3725" i="5"/>
  <c r="P4737" i="5"/>
  <c r="P4563" i="5"/>
  <c r="P4751" i="5"/>
  <c r="P4594" i="5"/>
  <c r="P2143" i="5"/>
  <c r="P344" i="5"/>
  <c r="O344" i="5"/>
  <c r="O3744" i="5"/>
  <c r="O2208" i="5"/>
  <c r="P373" i="5"/>
  <c r="O373" i="5"/>
  <c r="O995" i="5"/>
  <c r="P995" i="5"/>
  <c r="L276" i="5"/>
  <c r="O275" i="5"/>
  <c r="P275" i="5"/>
  <c r="P209" i="5"/>
  <c r="L210" i="5"/>
  <c r="O209" i="5"/>
  <c r="L256" i="5"/>
  <c r="L4273" i="5"/>
  <c r="L2766" i="5"/>
  <c r="O4596" i="5" s="1"/>
  <c r="P326" i="5"/>
  <c r="O326" i="5"/>
  <c r="L1810" i="5"/>
  <c r="L1974" i="5"/>
  <c r="L3476" i="5"/>
  <c r="L4190" i="5"/>
  <c r="O4190" i="5" s="1"/>
  <c r="L4366" i="5"/>
  <c r="O4366" i="5" s="1"/>
  <c r="L3968" i="5"/>
  <c r="P758" i="5"/>
  <c r="O758" i="5"/>
  <c r="L2077" i="5"/>
  <c r="O2077" i="5" s="1"/>
  <c r="L2596" i="5"/>
  <c r="AB248" i="2"/>
  <c r="AC247" i="2"/>
  <c r="AE247" i="2" s="1"/>
  <c r="AF247" i="2" s="1"/>
  <c r="AM212" i="3"/>
  <c r="AN211" i="3"/>
  <c r="AQ211" i="3" s="1"/>
  <c r="AR211" i="3" s="1"/>
  <c r="R142" i="1"/>
  <c r="S142" i="1" s="1"/>
  <c r="P143" i="1"/>
  <c r="AM142" i="1"/>
  <c r="AN142" i="1" s="1"/>
  <c r="AJ143" i="1"/>
  <c r="AN316" i="3"/>
  <c r="AQ316" i="3" s="1"/>
  <c r="AR316" i="3" s="1"/>
  <c r="AM317" i="3"/>
  <c r="AC317" i="3"/>
  <c r="AE317" i="3" s="1"/>
  <c r="AF317" i="3" s="1"/>
  <c r="AB318" i="3"/>
  <c r="R352" i="3"/>
  <c r="T352" i="3" s="1"/>
  <c r="U352" i="3" s="1"/>
  <c r="Q353" i="3"/>
  <c r="AM282" i="1"/>
  <c r="AN282" i="1" s="1"/>
  <c r="AJ283" i="1"/>
  <c r="R177" i="3"/>
  <c r="T177" i="3" s="1"/>
  <c r="U177" i="3" s="1"/>
  <c r="Q178" i="3"/>
  <c r="G246" i="2"/>
  <c r="I246" i="2" s="1"/>
  <c r="J246" i="2" s="1"/>
  <c r="F247" i="2"/>
  <c r="AN246" i="2"/>
  <c r="AQ246" i="2" s="1"/>
  <c r="AR246" i="2" s="1"/>
  <c r="AM247" i="2"/>
  <c r="AB282" i="1"/>
  <c r="AC282" i="1" s="1"/>
  <c r="Z283" i="1"/>
  <c r="R212" i="2"/>
  <c r="T212" i="2" s="1"/>
  <c r="U212" i="2" s="1"/>
  <c r="Q213" i="2"/>
  <c r="H352" i="1"/>
  <c r="I352" i="1" s="1"/>
  <c r="F353" i="1"/>
  <c r="G176" i="3"/>
  <c r="I176" i="3" s="1"/>
  <c r="J176" i="3" s="1"/>
  <c r="F177" i="3"/>
  <c r="G351" i="2"/>
  <c r="I351" i="2" s="1"/>
  <c r="J351" i="2" s="1"/>
  <c r="F352" i="2"/>
  <c r="F178" i="1"/>
  <c r="H177" i="1"/>
  <c r="I177" i="1" s="1"/>
  <c r="R212" i="3"/>
  <c r="T212" i="3" s="1"/>
  <c r="U212" i="3" s="1"/>
  <c r="Q213" i="3"/>
  <c r="R387" i="3"/>
  <c r="T387" i="3" s="1"/>
  <c r="U387" i="3" s="1"/>
  <c r="Q388" i="3"/>
  <c r="AM387" i="1"/>
  <c r="AN387" i="1" s="1"/>
  <c r="AJ388" i="1"/>
  <c r="R421" i="1"/>
  <c r="S421" i="1" s="1"/>
  <c r="P422" i="1"/>
  <c r="G247" i="3"/>
  <c r="I247" i="3" s="1"/>
  <c r="J247" i="3" s="1"/>
  <c r="F248" i="3"/>
  <c r="R352" i="1"/>
  <c r="S352" i="1" s="1"/>
  <c r="P353" i="1"/>
  <c r="AN421" i="2"/>
  <c r="AQ421" i="2" s="1"/>
  <c r="AR421" i="2" s="1"/>
  <c r="AM422" i="2"/>
  <c r="AB317" i="1"/>
  <c r="AC317" i="1" s="1"/>
  <c r="Z318" i="1"/>
  <c r="R387" i="1"/>
  <c r="S387" i="1" s="1"/>
  <c r="P388" i="1"/>
  <c r="R317" i="1"/>
  <c r="S317" i="1" s="1"/>
  <c r="P318" i="1"/>
  <c r="AN420" i="3"/>
  <c r="AQ420" i="3" s="1"/>
  <c r="AR420" i="3" s="1"/>
  <c r="AM421" i="3"/>
  <c r="AC421" i="2"/>
  <c r="AE421" i="2" s="1"/>
  <c r="AF421" i="2" s="1"/>
  <c r="AB422" i="2"/>
  <c r="AB352" i="1"/>
  <c r="AC352" i="1" s="1"/>
  <c r="Z353" i="1"/>
  <c r="AC386" i="3"/>
  <c r="AE386" i="3" s="1"/>
  <c r="AF386" i="3" s="1"/>
  <c r="AB387" i="3"/>
  <c r="AN211" i="2"/>
  <c r="AQ211" i="2" s="1"/>
  <c r="AR211" i="2" s="1"/>
  <c r="AM212" i="2"/>
  <c r="R142" i="2"/>
  <c r="T142" i="2" s="1"/>
  <c r="U142" i="2" s="1"/>
  <c r="Q143" i="2"/>
  <c r="AN316" i="2"/>
  <c r="AQ316" i="2" s="1"/>
  <c r="AR316" i="2" s="1"/>
  <c r="AM317" i="2"/>
  <c r="AM317" i="1"/>
  <c r="AN317" i="1" s="1"/>
  <c r="AJ318" i="1"/>
  <c r="R281" i="2"/>
  <c r="T281" i="2" s="1"/>
  <c r="U281" i="2" s="1"/>
  <c r="Q282" i="2"/>
  <c r="G421" i="3"/>
  <c r="I421" i="3" s="1"/>
  <c r="J421" i="3" s="1"/>
  <c r="F422" i="3"/>
  <c r="AC176" i="2"/>
  <c r="AE176" i="2" s="1"/>
  <c r="AF176" i="2" s="1"/>
  <c r="AB177" i="2"/>
  <c r="G212" i="2"/>
  <c r="I212" i="2" s="1"/>
  <c r="J212" i="2" s="1"/>
  <c r="F213" i="2"/>
  <c r="R247" i="3"/>
  <c r="T247" i="3" s="1"/>
  <c r="U247" i="3" s="1"/>
  <c r="Q248" i="3"/>
  <c r="G281" i="2"/>
  <c r="I281" i="2" s="1"/>
  <c r="J281" i="2" s="1"/>
  <c r="F282" i="2"/>
  <c r="AN281" i="2"/>
  <c r="AQ281" i="2" s="1"/>
  <c r="AR281" i="2" s="1"/>
  <c r="AM282" i="2"/>
  <c r="H282" i="1"/>
  <c r="I282" i="1" s="1"/>
  <c r="F283" i="1"/>
  <c r="AM352" i="1"/>
  <c r="AN352" i="1" s="1"/>
  <c r="AJ353" i="1"/>
  <c r="F108" i="2"/>
  <c r="G107" i="2"/>
  <c r="I107" i="2" s="1"/>
  <c r="J107" i="2" s="1"/>
  <c r="Z178" i="1"/>
  <c r="AB177" i="1"/>
  <c r="AC177" i="1" s="1"/>
  <c r="AJ178" i="1"/>
  <c r="AM177" i="1"/>
  <c r="AN177" i="1" s="1"/>
  <c r="AB318" i="2"/>
  <c r="AC317" i="2"/>
  <c r="AE317" i="2" s="1"/>
  <c r="AF317" i="2" s="1"/>
  <c r="AB283" i="2"/>
  <c r="AC282" i="2"/>
  <c r="AE282" i="2" s="1"/>
  <c r="AF282" i="2" s="1"/>
  <c r="AB388" i="2"/>
  <c r="AC387" i="2"/>
  <c r="AE387" i="2" s="1"/>
  <c r="AF387" i="2" s="1"/>
  <c r="AB177" i="3"/>
  <c r="AC176" i="3"/>
  <c r="AE176" i="3" s="1"/>
  <c r="AF176" i="3" s="1"/>
  <c r="F143" i="2"/>
  <c r="G142" i="2"/>
  <c r="I142" i="2" s="1"/>
  <c r="J142" i="2" s="1"/>
  <c r="AN387" i="2"/>
  <c r="AQ387" i="2" s="1"/>
  <c r="AR387" i="2" s="1"/>
  <c r="AM388" i="2"/>
  <c r="R141" i="3"/>
  <c r="T141" i="3" s="1"/>
  <c r="U141" i="3" s="1"/>
  <c r="Q142" i="3"/>
  <c r="R247" i="2"/>
  <c r="T247" i="2" s="1"/>
  <c r="U247" i="2" s="1"/>
  <c r="Q248" i="2"/>
  <c r="AC247" i="3"/>
  <c r="AE247" i="3" s="1"/>
  <c r="AF247" i="3" s="1"/>
  <c r="AB248" i="3"/>
  <c r="AC142" i="3"/>
  <c r="AE142" i="3" s="1"/>
  <c r="AF142" i="3" s="1"/>
  <c r="AB143" i="3"/>
  <c r="AB387" i="1"/>
  <c r="AC387" i="1" s="1"/>
  <c r="Z388" i="1"/>
  <c r="AC141" i="2"/>
  <c r="AE141" i="2" s="1"/>
  <c r="AF141" i="2" s="1"/>
  <c r="AB142" i="2"/>
  <c r="R107" i="1"/>
  <c r="S107" i="1" s="1"/>
  <c r="P108" i="1"/>
  <c r="H107" i="1"/>
  <c r="I107" i="1" s="1"/>
  <c r="F108" i="1"/>
  <c r="R316" i="3"/>
  <c r="T316" i="3" s="1"/>
  <c r="U316" i="3" s="1"/>
  <c r="Q317" i="3"/>
  <c r="G316" i="2"/>
  <c r="I316" i="2" s="1"/>
  <c r="J316" i="2" s="1"/>
  <c r="F317" i="2"/>
  <c r="R387" i="2"/>
  <c r="T387" i="2" s="1"/>
  <c r="U387" i="2" s="1"/>
  <c r="Q388" i="2"/>
  <c r="G211" i="3"/>
  <c r="I211" i="3" s="1"/>
  <c r="J211" i="3" s="1"/>
  <c r="F212" i="3"/>
  <c r="AC106" i="2"/>
  <c r="AE106" i="2" s="1"/>
  <c r="AF106" i="2" s="1"/>
  <c r="AB107" i="2"/>
  <c r="AN351" i="3"/>
  <c r="AQ351" i="3" s="1"/>
  <c r="AR351" i="3" s="1"/>
  <c r="AM352" i="3"/>
  <c r="H387" i="1"/>
  <c r="I387" i="1" s="1"/>
  <c r="F388" i="1"/>
  <c r="AM421" i="1"/>
  <c r="AN421" i="1" s="1"/>
  <c r="AJ422" i="1"/>
  <c r="R282" i="1"/>
  <c r="S282" i="1" s="1"/>
  <c r="P283" i="1"/>
  <c r="H317" i="1"/>
  <c r="I317" i="1" s="1"/>
  <c r="F318" i="1"/>
  <c r="P178" i="1"/>
  <c r="R177" i="1"/>
  <c r="S177" i="1" s="1"/>
  <c r="G107" i="3"/>
  <c r="I107" i="3" s="1"/>
  <c r="J107" i="3" s="1"/>
  <c r="F108" i="3"/>
  <c r="AB421" i="1"/>
  <c r="AC421" i="1" s="1"/>
  <c r="Z422" i="1"/>
  <c r="G386" i="2"/>
  <c r="I386" i="2" s="1"/>
  <c r="J386" i="2" s="1"/>
  <c r="F387" i="2"/>
  <c r="AN141" i="2"/>
  <c r="AQ141" i="2" s="1"/>
  <c r="AR141" i="2" s="1"/>
  <c r="AM142" i="2"/>
  <c r="R177" i="2"/>
  <c r="T177" i="2" s="1"/>
  <c r="U177" i="2" s="1"/>
  <c r="Q178" i="2"/>
  <c r="R107" i="3"/>
  <c r="T107" i="3" s="1"/>
  <c r="U107" i="3" s="1"/>
  <c r="Q108" i="3"/>
  <c r="AB142" i="1"/>
  <c r="AC142" i="1" s="1"/>
  <c r="Z143" i="1"/>
  <c r="AN176" i="2"/>
  <c r="AQ176" i="2" s="1"/>
  <c r="AR176" i="2" s="1"/>
  <c r="AM177" i="2"/>
  <c r="AM107" i="1"/>
  <c r="AN107" i="1" s="1"/>
  <c r="AJ108" i="1"/>
  <c r="AB107" i="1"/>
  <c r="AC107" i="1" s="1"/>
  <c r="Z108" i="1"/>
  <c r="R352" i="2"/>
  <c r="T352" i="2" s="1"/>
  <c r="U352" i="2" s="1"/>
  <c r="Q353" i="2"/>
  <c r="R282" i="3"/>
  <c r="T282" i="3" s="1"/>
  <c r="U282" i="3" s="1"/>
  <c r="Q283" i="3"/>
  <c r="AN106" i="2"/>
  <c r="AQ106" i="2" s="1"/>
  <c r="AR106" i="2" s="1"/>
  <c r="AM107" i="2"/>
  <c r="R420" i="3"/>
  <c r="T420" i="3" s="1"/>
  <c r="U420" i="3" s="1"/>
  <c r="Q421" i="3"/>
  <c r="AC352" i="3"/>
  <c r="AE352" i="3" s="1"/>
  <c r="AF352" i="3" s="1"/>
  <c r="AB353" i="3"/>
  <c r="R317" i="2"/>
  <c r="T317" i="2" s="1"/>
  <c r="U317" i="2" s="1"/>
  <c r="Q318" i="2"/>
  <c r="G141" i="3"/>
  <c r="I141" i="3" s="1"/>
  <c r="J141" i="3" s="1"/>
  <c r="F142" i="3"/>
  <c r="AN351" i="2"/>
  <c r="AQ351" i="2" s="1"/>
  <c r="AR351" i="2" s="1"/>
  <c r="AM352" i="2"/>
  <c r="H142" i="1"/>
  <c r="I142" i="1" s="1"/>
  <c r="F143" i="1"/>
  <c r="AN281" i="3"/>
  <c r="AQ281" i="3" s="1"/>
  <c r="AR281" i="3" s="1"/>
  <c r="AM282" i="3"/>
  <c r="G420" i="2"/>
  <c r="I420" i="2" s="1"/>
  <c r="J420" i="2" s="1"/>
  <c r="F421" i="2"/>
  <c r="R107" i="2"/>
  <c r="T107" i="2" s="1"/>
  <c r="U107" i="2" s="1"/>
  <c r="Q108" i="2"/>
  <c r="H421" i="1"/>
  <c r="I421" i="1" s="1"/>
  <c r="F422" i="1"/>
  <c r="AC107" i="3"/>
  <c r="AE107" i="3" s="1"/>
  <c r="AF107" i="3" s="1"/>
  <c r="AB108" i="3"/>
  <c r="F178" i="2"/>
  <c r="G177" i="2"/>
  <c r="I177" i="2" s="1"/>
  <c r="J177" i="2" s="1"/>
  <c r="AM388" i="3"/>
  <c r="AN387" i="3"/>
  <c r="AQ387" i="3" s="1"/>
  <c r="AR387" i="3" s="1"/>
  <c r="Q422" i="2"/>
  <c r="R421" i="2"/>
  <c r="T421" i="2" s="1"/>
  <c r="U421" i="2" s="1"/>
  <c r="AB353" i="2"/>
  <c r="AC352" i="2"/>
  <c r="AE352" i="2" s="1"/>
  <c r="AF352" i="2" s="1"/>
  <c r="AM143" i="3"/>
  <c r="AN142" i="3"/>
  <c r="AQ142" i="3" s="1"/>
  <c r="AR142" i="3" s="1"/>
  <c r="AB213" i="2"/>
  <c r="AC212" i="2"/>
  <c r="AE212" i="2" s="1"/>
  <c r="AF212" i="2" s="1"/>
  <c r="AB422" i="3"/>
  <c r="AC421" i="3"/>
  <c r="AE421" i="3" s="1"/>
  <c r="AF421" i="3" s="1"/>
  <c r="AM107" i="3"/>
  <c r="AN106" i="3"/>
  <c r="AQ106" i="3" s="1"/>
  <c r="AR106" i="3" s="1"/>
  <c r="P4596" i="5" l="1"/>
  <c r="P2077" i="5"/>
  <c r="P4366" i="5"/>
  <c r="P2208" i="5"/>
  <c r="P4190" i="5"/>
  <c r="P3744" i="5"/>
  <c r="L1811" i="5"/>
  <c r="O554" i="5"/>
  <c r="P554" i="5"/>
  <c r="P256" i="5"/>
  <c r="O256" i="5"/>
  <c r="L1877" i="5"/>
  <c r="P276" i="5"/>
  <c r="O276" i="5"/>
  <c r="O210" i="5"/>
  <c r="P210" i="5"/>
  <c r="L4367" i="5"/>
  <c r="L1430" i="5"/>
  <c r="L1431" i="5" s="1"/>
  <c r="L3575" i="5"/>
  <c r="L3678" i="5"/>
  <c r="O3678" i="5" s="1"/>
  <c r="L4197" i="5"/>
  <c r="O4197" i="5" s="1"/>
  <c r="L3969" i="5"/>
  <c r="O4369" i="5" s="1"/>
  <c r="L1191" i="5"/>
  <c r="O327" i="5"/>
  <c r="P327" i="5"/>
  <c r="L3411" i="5"/>
  <c r="L753" i="5"/>
  <c r="L3477" i="5"/>
  <c r="L873" i="5"/>
  <c r="P1078" i="5"/>
  <c r="O1078" i="5"/>
  <c r="L1857" i="5"/>
  <c r="O2211" i="5" s="1"/>
  <c r="AB423" i="3"/>
  <c r="AC422" i="3"/>
  <c r="AE422" i="3" s="1"/>
  <c r="AF422" i="3" s="1"/>
  <c r="Q423" i="2"/>
  <c r="R422" i="2"/>
  <c r="T422" i="2" s="1"/>
  <c r="U422" i="2" s="1"/>
  <c r="F179" i="2"/>
  <c r="G178" i="2"/>
  <c r="I178" i="2" s="1"/>
  <c r="J178" i="2" s="1"/>
  <c r="AC108" i="3"/>
  <c r="AE108" i="3" s="1"/>
  <c r="AF108" i="3" s="1"/>
  <c r="AB109" i="3"/>
  <c r="R108" i="2"/>
  <c r="T108" i="2" s="1"/>
  <c r="U108" i="2" s="1"/>
  <c r="Q109" i="2"/>
  <c r="AN282" i="3"/>
  <c r="AQ282" i="3" s="1"/>
  <c r="AR282" i="3" s="1"/>
  <c r="AM283" i="3"/>
  <c r="AN352" i="2"/>
  <c r="AQ352" i="2" s="1"/>
  <c r="AR352" i="2" s="1"/>
  <c r="AM353" i="2"/>
  <c r="R318" i="2"/>
  <c r="T318" i="2" s="1"/>
  <c r="U318" i="2" s="1"/>
  <c r="Q319" i="2"/>
  <c r="R421" i="3"/>
  <c r="T421" i="3" s="1"/>
  <c r="U421" i="3" s="1"/>
  <c r="Q422" i="3"/>
  <c r="R283" i="3"/>
  <c r="T283" i="3" s="1"/>
  <c r="U283" i="3" s="1"/>
  <c r="Q284" i="3"/>
  <c r="AB108" i="1"/>
  <c r="AC108" i="1" s="1"/>
  <c r="Z109" i="1"/>
  <c r="AN177" i="2"/>
  <c r="AQ177" i="2" s="1"/>
  <c r="AR177" i="2" s="1"/>
  <c r="AM178" i="2"/>
  <c r="R108" i="3"/>
  <c r="T108" i="3" s="1"/>
  <c r="U108" i="3" s="1"/>
  <c r="Q109" i="3"/>
  <c r="AN142" i="2"/>
  <c r="AQ142" i="2" s="1"/>
  <c r="AR142" i="2" s="1"/>
  <c r="AM143" i="2"/>
  <c r="AB422" i="1"/>
  <c r="AC422" i="1" s="1"/>
  <c r="Z423" i="1"/>
  <c r="R283" i="1"/>
  <c r="S283" i="1" s="1"/>
  <c r="P284" i="1"/>
  <c r="H388" i="1"/>
  <c r="I388" i="1" s="1"/>
  <c r="F389" i="1"/>
  <c r="AC107" i="2"/>
  <c r="AE107" i="2" s="1"/>
  <c r="AF107" i="2" s="1"/>
  <c r="AB108" i="2"/>
  <c r="R388" i="2"/>
  <c r="T388" i="2" s="1"/>
  <c r="U388" i="2" s="1"/>
  <c r="Q389" i="2"/>
  <c r="R317" i="3"/>
  <c r="T317" i="3" s="1"/>
  <c r="U317" i="3" s="1"/>
  <c r="Q318" i="3"/>
  <c r="R108" i="1"/>
  <c r="S108" i="1" s="1"/>
  <c r="P109" i="1"/>
  <c r="AB388" i="1"/>
  <c r="AC388" i="1" s="1"/>
  <c r="Z389" i="1"/>
  <c r="AC248" i="3"/>
  <c r="AE248" i="3" s="1"/>
  <c r="AF248" i="3" s="1"/>
  <c r="AB249" i="3"/>
  <c r="R142" i="3"/>
  <c r="T142" i="3" s="1"/>
  <c r="U142" i="3" s="1"/>
  <c r="Q143" i="3"/>
  <c r="AM353" i="1"/>
  <c r="AN353" i="1" s="1"/>
  <c r="AJ354" i="1"/>
  <c r="AN282" i="2"/>
  <c r="AQ282" i="2" s="1"/>
  <c r="AR282" i="2" s="1"/>
  <c r="AM283" i="2"/>
  <c r="R248" i="3"/>
  <c r="T248" i="3" s="1"/>
  <c r="U248" i="3" s="1"/>
  <c r="Q249" i="3"/>
  <c r="AC177" i="2"/>
  <c r="AE177" i="2" s="1"/>
  <c r="AF177" i="2" s="1"/>
  <c r="AB178" i="2"/>
  <c r="R282" i="2"/>
  <c r="T282" i="2" s="1"/>
  <c r="U282" i="2" s="1"/>
  <c r="Q283" i="2"/>
  <c r="AN317" i="2"/>
  <c r="AQ317" i="2" s="1"/>
  <c r="AR317" i="2" s="1"/>
  <c r="AM318" i="2"/>
  <c r="AN212" i="2"/>
  <c r="AQ212" i="2" s="1"/>
  <c r="AR212" i="2" s="1"/>
  <c r="AM213" i="2"/>
  <c r="AB353" i="1"/>
  <c r="AC353" i="1" s="1"/>
  <c r="Z354" i="1"/>
  <c r="AN421" i="3"/>
  <c r="AQ421" i="3" s="1"/>
  <c r="AR421" i="3" s="1"/>
  <c r="AM422" i="3"/>
  <c r="R388" i="1"/>
  <c r="S388" i="1" s="1"/>
  <c r="P389" i="1"/>
  <c r="AN422" i="2"/>
  <c r="AQ422" i="2" s="1"/>
  <c r="AR422" i="2" s="1"/>
  <c r="AM423" i="2"/>
  <c r="G248" i="3"/>
  <c r="I248" i="3" s="1"/>
  <c r="J248" i="3" s="1"/>
  <c r="F249" i="3"/>
  <c r="AM388" i="1"/>
  <c r="AN388" i="1" s="1"/>
  <c r="AJ389" i="1"/>
  <c r="R213" i="3"/>
  <c r="T213" i="3" s="1"/>
  <c r="U213" i="3" s="1"/>
  <c r="Q214" i="3"/>
  <c r="G352" i="2"/>
  <c r="I352" i="2" s="1"/>
  <c r="J352" i="2" s="1"/>
  <c r="F353" i="2"/>
  <c r="H353" i="1"/>
  <c r="I353" i="1" s="1"/>
  <c r="F354" i="1"/>
  <c r="AB283" i="1"/>
  <c r="AC283" i="1" s="1"/>
  <c r="Z284" i="1"/>
  <c r="G247" i="2"/>
  <c r="I247" i="2" s="1"/>
  <c r="J247" i="2" s="1"/>
  <c r="F248" i="2"/>
  <c r="AM283" i="1"/>
  <c r="AN283" i="1" s="1"/>
  <c r="AJ284" i="1"/>
  <c r="AC318" i="3"/>
  <c r="AE318" i="3" s="1"/>
  <c r="AF318" i="3" s="1"/>
  <c r="AB319" i="3"/>
  <c r="AM143" i="1"/>
  <c r="AN143" i="1" s="1"/>
  <c r="AJ144" i="1"/>
  <c r="AM108" i="3"/>
  <c r="AN107" i="3"/>
  <c r="AQ107" i="3" s="1"/>
  <c r="AR107" i="3" s="1"/>
  <c r="AB214" i="2"/>
  <c r="AC213" i="2"/>
  <c r="AE213" i="2" s="1"/>
  <c r="AF213" i="2" s="1"/>
  <c r="AB354" i="2"/>
  <c r="AC353" i="2"/>
  <c r="AE353" i="2" s="1"/>
  <c r="AF353" i="2" s="1"/>
  <c r="P179" i="1"/>
  <c r="R178" i="1"/>
  <c r="S178" i="1" s="1"/>
  <c r="F144" i="2"/>
  <c r="G143" i="2"/>
  <c r="I143" i="2" s="1"/>
  <c r="J143" i="2" s="1"/>
  <c r="AB389" i="2"/>
  <c r="AC388" i="2"/>
  <c r="AE388" i="2" s="1"/>
  <c r="AF388" i="2" s="1"/>
  <c r="AB319" i="2"/>
  <c r="AC318" i="2"/>
  <c r="AE318" i="2" s="1"/>
  <c r="AF318" i="2" s="1"/>
  <c r="Z179" i="1"/>
  <c r="AB178" i="1"/>
  <c r="AC178" i="1" s="1"/>
  <c r="AM213" i="3"/>
  <c r="AN212" i="3"/>
  <c r="AQ212" i="3" s="1"/>
  <c r="AR212" i="3" s="1"/>
  <c r="AM389" i="3"/>
  <c r="AN388" i="3"/>
  <c r="AQ388" i="3" s="1"/>
  <c r="AR388" i="3" s="1"/>
  <c r="H422" i="1"/>
  <c r="I422" i="1" s="1"/>
  <c r="F423" i="1"/>
  <c r="G421" i="2"/>
  <c r="I421" i="2" s="1"/>
  <c r="J421" i="2" s="1"/>
  <c r="F422" i="2"/>
  <c r="H143" i="1"/>
  <c r="I143" i="1" s="1"/>
  <c r="F144" i="1"/>
  <c r="G142" i="3"/>
  <c r="I142" i="3" s="1"/>
  <c r="J142" i="3" s="1"/>
  <c r="F143" i="3"/>
  <c r="AC353" i="3"/>
  <c r="AE353" i="3" s="1"/>
  <c r="AF353" i="3" s="1"/>
  <c r="AB354" i="3"/>
  <c r="AN107" i="2"/>
  <c r="AQ107" i="2" s="1"/>
  <c r="AR107" i="2" s="1"/>
  <c r="AM108" i="2"/>
  <c r="R353" i="2"/>
  <c r="T353" i="2" s="1"/>
  <c r="U353" i="2" s="1"/>
  <c r="Q354" i="2"/>
  <c r="AM108" i="1"/>
  <c r="AN108" i="1" s="1"/>
  <c r="AJ109" i="1"/>
  <c r="AB143" i="1"/>
  <c r="AC143" i="1" s="1"/>
  <c r="Z144" i="1"/>
  <c r="R178" i="2"/>
  <c r="T178" i="2" s="1"/>
  <c r="U178" i="2" s="1"/>
  <c r="Q179" i="2"/>
  <c r="G387" i="2"/>
  <c r="I387" i="2" s="1"/>
  <c r="J387" i="2" s="1"/>
  <c r="F388" i="2"/>
  <c r="G108" i="3"/>
  <c r="I108" i="3" s="1"/>
  <c r="J108" i="3" s="1"/>
  <c r="F109" i="3"/>
  <c r="H318" i="1"/>
  <c r="I318" i="1" s="1"/>
  <c r="F319" i="1"/>
  <c r="AM422" i="1"/>
  <c r="AN422" i="1" s="1"/>
  <c r="AJ423" i="1"/>
  <c r="AN352" i="3"/>
  <c r="AQ352" i="3" s="1"/>
  <c r="AR352" i="3" s="1"/>
  <c r="AM353" i="3"/>
  <c r="G212" i="3"/>
  <c r="I212" i="3" s="1"/>
  <c r="J212" i="3" s="1"/>
  <c r="F213" i="3"/>
  <c r="G317" i="2"/>
  <c r="I317" i="2" s="1"/>
  <c r="J317" i="2" s="1"/>
  <c r="F318" i="2"/>
  <c r="H108" i="1"/>
  <c r="I108" i="1" s="1"/>
  <c r="F109" i="1"/>
  <c r="AC142" i="2"/>
  <c r="AE142" i="2" s="1"/>
  <c r="AF142" i="2" s="1"/>
  <c r="AB143" i="2"/>
  <c r="AC143" i="3"/>
  <c r="AE143" i="3" s="1"/>
  <c r="AF143" i="3" s="1"/>
  <c r="AB144" i="3"/>
  <c r="R248" i="2"/>
  <c r="T248" i="2" s="1"/>
  <c r="U248" i="2" s="1"/>
  <c r="Q249" i="2"/>
  <c r="AN388" i="2"/>
  <c r="AQ388" i="2" s="1"/>
  <c r="AR388" i="2" s="1"/>
  <c r="AM389" i="2"/>
  <c r="H283" i="1"/>
  <c r="I283" i="1" s="1"/>
  <c r="F284" i="1"/>
  <c r="G282" i="2"/>
  <c r="I282" i="2" s="1"/>
  <c r="J282" i="2" s="1"/>
  <c r="F283" i="2"/>
  <c r="G213" i="2"/>
  <c r="I213" i="2" s="1"/>
  <c r="J213" i="2" s="1"/>
  <c r="F214" i="2"/>
  <c r="G422" i="3"/>
  <c r="I422" i="3" s="1"/>
  <c r="J422" i="3" s="1"/>
  <c r="F423" i="3"/>
  <c r="AM318" i="1"/>
  <c r="AN318" i="1" s="1"/>
  <c r="AJ319" i="1"/>
  <c r="R143" i="2"/>
  <c r="T143" i="2" s="1"/>
  <c r="U143" i="2" s="1"/>
  <c r="Q144" i="2"/>
  <c r="AC387" i="3"/>
  <c r="AE387" i="3" s="1"/>
  <c r="AF387" i="3" s="1"/>
  <c r="AB388" i="3"/>
  <c r="AC422" i="2"/>
  <c r="AE422" i="2" s="1"/>
  <c r="AF422" i="2" s="1"/>
  <c r="AB423" i="2"/>
  <c r="R318" i="1"/>
  <c r="S318" i="1" s="1"/>
  <c r="P319" i="1"/>
  <c r="AB318" i="1"/>
  <c r="AC318" i="1" s="1"/>
  <c r="Z319" i="1"/>
  <c r="R353" i="1"/>
  <c r="S353" i="1" s="1"/>
  <c r="P354" i="1"/>
  <c r="R422" i="1"/>
  <c r="S422" i="1" s="1"/>
  <c r="P423" i="1"/>
  <c r="R388" i="3"/>
  <c r="T388" i="3" s="1"/>
  <c r="U388" i="3" s="1"/>
  <c r="Q389" i="3"/>
  <c r="G177" i="3"/>
  <c r="I177" i="3" s="1"/>
  <c r="J177" i="3" s="1"/>
  <c r="F178" i="3"/>
  <c r="R213" i="2"/>
  <c r="T213" i="2" s="1"/>
  <c r="U213" i="2" s="1"/>
  <c r="Q214" i="2"/>
  <c r="AN247" i="2"/>
  <c r="AQ247" i="2" s="1"/>
  <c r="AR247" i="2" s="1"/>
  <c r="AM248" i="2"/>
  <c r="R178" i="3"/>
  <c r="T178" i="3" s="1"/>
  <c r="U178" i="3" s="1"/>
  <c r="Q179" i="3"/>
  <c r="R353" i="3"/>
  <c r="T353" i="3" s="1"/>
  <c r="U353" i="3" s="1"/>
  <c r="Q354" i="3"/>
  <c r="AN317" i="3"/>
  <c r="AQ317" i="3" s="1"/>
  <c r="AR317" i="3" s="1"/>
  <c r="AM318" i="3"/>
  <c r="R143" i="1"/>
  <c r="S143" i="1" s="1"/>
  <c r="P144" i="1"/>
  <c r="AM144" i="3"/>
  <c r="AN143" i="3"/>
  <c r="AQ143" i="3" s="1"/>
  <c r="AR143" i="3" s="1"/>
  <c r="AB178" i="3"/>
  <c r="AC177" i="3"/>
  <c r="AE177" i="3" s="1"/>
  <c r="AF177" i="3" s="1"/>
  <c r="AB284" i="2"/>
  <c r="AC283" i="2"/>
  <c r="AE283" i="2" s="1"/>
  <c r="AF283" i="2" s="1"/>
  <c r="AJ179" i="1"/>
  <c r="AM178" i="1"/>
  <c r="AN178" i="1" s="1"/>
  <c r="F109" i="2"/>
  <c r="G108" i="2"/>
  <c r="I108" i="2" s="1"/>
  <c r="J108" i="2" s="1"/>
  <c r="F179" i="1"/>
  <c r="H178" i="1"/>
  <c r="I178" i="1" s="1"/>
  <c r="AB249" i="2"/>
  <c r="AC248" i="2"/>
  <c r="AE248" i="2" s="1"/>
  <c r="AF248" i="2" s="1"/>
  <c r="P4369" i="5" l="1"/>
  <c r="P4197" i="5"/>
  <c r="P2211" i="5"/>
  <c r="P3678" i="5"/>
  <c r="P287" i="5"/>
  <c r="O287" i="5"/>
  <c r="O4367" i="5"/>
  <c r="O4597" i="5"/>
  <c r="P873" i="5"/>
  <c r="O873" i="5"/>
  <c r="L2354" i="5"/>
  <c r="O3084" i="5" s="1"/>
  <c r="L3412" i="5"/>
  <c r="L1160" i="5"/>
  <c r="O4370" i="5" s="1"/>
  <c r="L1589" i="5"/>
  <c r="L1325" i="5"/>
  <c r="O3833" i="5" s="1"/>
  <c r="L3458" i="5"/>
  <c r="L2474" i="5"/>
  <c r="L2792" i="5"/>
  <c r="O4317" i="5" s="1"/>
  <c r="L906" i="5"/>
  <c r="L1226" i="5"/>
  <c r="L3031" i="5"/>
  <c r="L3478" i="5"/>
  <c r="L874" i="5"/>
  <c r="AB285" i="2"/>
  <c r="AC284" i="2"/>
  <c r="AE284" i="2" s="1"/>
  <c r="AF284" i="2" s="1"/>
  <c r="F180" i="1"/>
  <c r="H179" i="1"/>
  <c r="I179" i="1" s="1"/>
  <c r="AJ180" i="1"/>
  <c r="AM179" i="1"/>
  <c r="AN179" i="1" s="1"/>
  <c r="AB179" i="3"/>
  <c r="AC178" i="3"/>
  <c r="AE178" i="3" s="1"/>
  <c r="AF178" i="3" s="1"/>
  <c r="AN318" i="3"/>
  <c r="AQ318" i="3" s="1"/>
  <c r="AR318" i="3" s="1"/>
  <c r="AM319" i="3"/>
  <c r="R179" i="3"/>
  <c r="T179" i="3" s="1"/>
  <c r="U179" i="3" s="1"/>
  <c r="Q180" i="3"/>
  <c r="R214" i="2"/>
  <c r="T214" i="2" s="1"/>
  <c r="U214" i="2" s="1"/>
  <c r="Q215" i="2"/>
  <c r="R389" i="3"/>
  <c r="T389" i="3" s="1"/>
  <c r="U389" i="3" s="1"/>
  <c r="Q390" i="3"/>
  <c r="R354" i="1"/>
  <c r="S354" i="1" s="1"/>
  <c r="P355" i="1"/>
  <c r="R319" i="1"/>
  <c r="S319" i="1" s="1"/>
  <c r="P320" i="1"/>
  <c r="AC388" i="3"/>
  <c r="AE388" i="3" s="1"/>
  <c r="AF388" i="3" s="1"/>
  <c r="AB389" i="3"/>
  <c r="AM319" i="1"/>
  <c r="AN319" i="1" s="1"/>
  <c r="AJ320" i="1"/>
  <c r="G214" i="2"/>
  <c r="I214" i="2" s="1"/>
  <c r="J214" i="2" s="1"/>
  <c r="F215" i="2"/>
  <c r="H284" i="1"/>
  <c r="I284" i="1" s="1"/>
  <c r="F285" i="1"/>
  <c r="R249" i="2"/>
  <c r="T249" i="2" s="1"/>
  <c r="U249" i="2" s="1"/>
  <c r="Q250" i="2"/>
  <c r="AC143" i="2"/>
  <c r="AE143" i="2" s="1"/>
  <c r="AF143" i="2" s="1"/>
  <c r="AB144" i="2"/>
  <c r="G318" i="2"/>
  <c r="I318" i="2" s="1"/>
  <c r="J318" i="2" s="1"/>
  <c r="F319" i="2"/>
  <c r="AN353" i="3"/>
  <c r="AQ353" i="3" s="1"/>
  <c r="AR353" i="3" s="1"/>
  <c r="AM354" i="3"/>
  <c r="H319" i="1"/>
  <c r="I319" i="1" s="1"/>
  <c r="F320" i="1"/>
  <c r="G388" i="2"/>
  <c r="I388" i="2" s="1"/>
  <c r="J388" i="2" s="1"/>
  <c r="F389" i="2"/>
  <c r="AB144" i="1"/>
  <c r="AC144" i="1" s="1"/>
  <c r="Z145" i="1"/>
  <c r="R354" i="2"/>
  <c r="T354" i="2" s="1"/>
  <c r="U354" i="2" s="1"/>
  <c r="Q355" i="2"/>
  <c r="AC354" i="3"/>
  <c r="AE354" i="3" s="1"/>
  <c r="AF354" i="3" s="1"/>
  <c r="AB355" i="3"/>
  <c r="H144" i="1"/>
  <c r="I144" i="1" s="1"/>
  <c r="F145" i="1"/>
  <c r="H423" i="1"/>
  <c r="I423" i="1" s="1"/>
  <c r="F424" i="1"/>
  <c r="AC319" i="3"/>
  <c r="AE319" i="3" s="1"/>
  <c r="AF319" i="3" s="1"/>
  <c r="AB320" i="3"/>
  <c r="G248" i="2"/>
  <c r="I248" i="2" s="1"/>
  <c r="J248" i="2" s="1"/>
  <c r="F249" i="2"/>
  <c r="H354" i="1"/>
  <c r="I354" i="1" s="1"/>
  <c r="F355" i="1"/>
  <c r="R214" i="3"/>
  <c r="T214" i="3" s="1"/>
  <c r="U214" i="3" s="1"/>
  <c r="Q215" i="3"/>
  <c r="G249" i="3"/>
  <c r="I249" i="3" s="1"/>
  <c r="J249" i="3" s="1"/>
  <c r="F250" i="3"/>
  <c r="R389" i="1"/>
  <c r="S389" i="1" s="1"/>
  <c r="P390" i="1"/>
  <c r="AB354" i="1"/>
  <c r="AC354" i="1" s="1"/>
  <c r="Z355" i="1"/>
  <c r="AN318" i="2"/>
  <c r="AQ318" i="2" s="1"/>
  <c r="AR318" i="2" s="1"/>
  <c r="AM319" i="2"/>
  <c r="AC178" i="2"/>
  <c r="AE178" i="2" s="1"/>
  <c r="AF178" i="2" s="1"/>
  <c r="AB179" i="2"/>
  <c r="AN283" i="2"/>
  <c r="AQ283" i="2" s="1"/>
  <c r="AR283" i="2" s="1"/>
  <c r="AM284" i="2"/>
  <c r="R143" i="3"/>
  <c r="T143" i="3" s="1"/>
  <c r="U143" i="3" s="1"/>
  <c r="Q144" i="3"/>
  <c r="AB389" i="1"/>
  <c r="AC389" i="1" s="1"/>
  <c r="Z390" i="1"/>
  <c r="R318" i="3"/>
  <c r="T318" i="3" s="1"/>
  <c r="U318" i="3" s="1"/>
  <c r="Q319" i="3"/>
  <c r="AC108" i="2"/>
  <c r="AE108" i="2" s="1"/>
  <c r="AF108" i="2" s="1"/>
  <c r="AB109" i="2"/>
  <c r="R284" i="1"/>
  <c r="S284" i="1" s="1"/>
  <c r="P285" i="1"/>
  <c r="AN143" i="2"/>
  <c r="AQ143" i="2" s="1"/>
  <c r="AR143" i="2" s="1"/>
  <c r="AM144" i="2"/>
  <c r="AN178" i="2"/>
  <c r="AQ178" i="2" s="1"/>
  <c r="AR178" i="2" s="1"/>
  <c r="AM179" i="2"/>
  <c r="R284" i="3"/>
  <c r="T284" i="3" s="1"/>
  <c r="U284" i="3" s="1"/>
  <c r="Q285" i="3"/>
  <c r="R319" i="2"/>
  <c r="T319" i="2" s="1"/>
  <c r="U319" i="2" s="1"/>
  <c r="Q320" i="2"/>
  <c r="AN283" i="3"/>
  <c r="AQ283" i="3" s="1"/>
  <c r="AR283" i="3" s="1"/>
  <c r="AM284" i="3"/>
  <c r="AC109" i="3"/>
  <c r="AE109" i="3" s="1"/>
  <c r="AF109" i="3" s="1"/>
  <c r="AB110" i="3"/>
  <c r="AM214" i="3"/>
  <c r="AN213" i="3"/>
  <c r="AQ213" i="3" s="1"/>
  <c r="AR213" i="3" s="1"/>
  <c r="AB320" i="2"/>
  <c r="AC319" i="2"/>
  <c r="AE319" i="2" s="1"/>
  <c r="AF319" i="2" s="1"/>
  <c r="F145" i="2"/>
  <c r="G144" i="2"/>
  <c r="I144" i="2" s="1"/>
  <c r="J144" i="2" s="1"/>
  <c r="AB355" i="2"/>
  <c r="AC354" i="2"/>
  <c r="AE354" i="2" s="1"/>
  <c r="AF354" i="2" s="1"/>
  <c r="AM109" i="3"/>
  <c r="AN108" i="3"/>
  <c r="AQ108" i="3" s="1"/>
  <c r="AR108" i="3" s="1"/>
  <c r="Q424" i="2"/>
  <c r="R423" i="2"/>
  <c r="T423" i="2" s="1"/>
  <c r="U423" i="2" s="1"/>
  <c r="F110" i="2"/>
  <c r="G109" i="2"/>
  <c r="I109" i="2" s="1"/>
  <c r="J109" i="2" s="1"/>
  <c r="AM145" i="3"/>
  <c r="AN144" i="3"/>
  <c r="AQ144" i="3" s="1"/>
  <c r="AR144" i="3" s="1"/>
  <c r="R144" i="1"/>
  <c r="S144" i="1" s="1"/>
  <c r="P145" i="1"/>
  <c r="R354" i="3"/>
  <c r="T354" i="3" s="1"/>
  <c r="U354" i="3" s="1"/>
  <c r="Q355" i="3"/>
  <c r="AN248" i="2"/>
  <c r="AQ248" i="2" s="1"/>
  <c r="AR248" i="2" s="1"/>
  <c r="AM249" i="2"/>
  <c r="G178" i="3"/>
  <c r="I178" i="3" s="1"/>
  <c r="J178" i="3" s="1"/>
  <c r="F179" i="3"/>
  <c r="R423" i="1"/>
  <c r="S423" i="1" s="1"/>
  <c r="P424" i="1"/>
  <c r="AB319" i="1"/>
  <c r="AC319" i="1" s="1"/>
  <c r="Z320" i="1"/>
  <c r="AC423" i="2"/>
  <c r="AE423" i="2" s="1"/>
  <c r="AF423" i="2" s="1"/>
  <c r="AB424" i="2"/>
  <c r="R144" i="2"/>
  <c r="T144" i="2" s="1"/>
  <c r="U144" i="2" s="1"/>
  <c r="Q145" i="2"/>
  <c r="G423" i="3"/>
  <c r="I423" i="3" s="1"/>
  <c r="J423" i="3" s="1"/>
  <c r="F424" i="3"/>
  <c r="G283" i="2"/>
  <c r="I283" i="2" s="1"/>
  <c r="J283" i="2" s="1"/>
  <c r="F284" i="2"/>
  <c r="AN389" i="2"/>
  <c r="AQ389" i="2" s="1"/>
  <c r="AR389" i="2" s="1"/>
  <c r="AM390" i="2"/>
  <c r="AC144" i="3"/>
  <c r="AE144" i="3" s="1"/>
  <c r="AF144" i="3" s="1"/>
  <c r="AB145" i="3"/>
  <c r="H109" i="1"/>
  <c r="I109" i="1" s="1"/>
  <c r="F110" i="1"/>
  <c r="G213" i="3"/>
  <c r="I213" i="3" s="1"/>
  <c r="J213" i="3" s="1"/>
  <c r="F214" i="3"/>
  <c r="AM423" i="1"/>
  <c r="AN423" i="1" s="1"/>
  <c r="AJ424" i="1"/>
  <c r="G109" i="3"/>
  <c r="I109" i="3" s="1"/>
  <c r="J109" i="3" s="1"/>
  <c r="F110" i="3"/>
  <c r="R179" i="2"/>
  <c r="T179" i="2" s="1"/>
  <c r="U179" i="2" s="1"/>
  <c r="Q180" i="2"/>
  <c r="AM109" i="1"/>
  <c r="AN109" i="1" s="1"/>
  <c r="AJ110" i="1"/>
  <c r="AN108" i="2"/>
  <c r="AQ108" i="2" s="1"/>
  <c r="AR108" i="2" s="1"/>
  <c r="AM109" i="2"/>
  <c r="G143" i="3"/>
  <c r="I143" i="3" s="1"/>
  <c r="J143" i="3" s="1"/>
  <c r="F144" i="3"/>
  <c r="G422" i="2"/>
  <c r="I422" i="2" s="1"/>
  <c r="J422" i="2" s="1"/>
  <c r="F423" i="2"/>
  <c r="AM144" i="1"/>
  <c r="AN144" i="1" s="1"/>
  <c r="AJ145" i="1"/>
  <c r="AM284" i="1"/>
  <c r="AN284" i="1" s="1"/>
  <c r="AJ285" i="1"/>
  <c r="AB284" i="1"/>
  <c r="AC284" i="1" s="1"/>
  <c r="Z285" i="1"/>
  <c r="G353" i="2"/>
  <c r="I353" i="2" s="1"/>
  <c r="J353" i="2" s="1"/>
  <c r="F354" i="2"/>
  <c r="AM389" i="1"/>
  <c r="AN389" i="1" s="1"/>
  <c r="AJ390" i="1"/>
  <c r="AN423" i="2"/>
  <c r="AQ423" i="2" s="1"/>
  <c r="AR423" i="2" s="1"/>
  <c r="AM424" i="2"/>
  <c r="AN422" i="3"/>
  <c r="AQ422" i="3" s="1"/>
  <c r="AR422" i="3" s="1"/>
  <c r="AM423" i="3"/>
  <c r="AN213" i="2"/>
  <c r="AQ213" i="2" s="1"/>
  <c r="AR213" i="2" s="1"/>
  <c r="AM214" i="2"/>
  <c r="R283" i="2"/>
  <c r="T283" i="2" s="1"/>
  <c r="U283" i="2" s="1"/>
  <c r="Q284" i="2"/>
  <c r="R249" i="3"/>
  <c r="T249" i="3" s="1"/>
  <c r="U249" i="3" s="1"/>
  <c r="Q250" i="3"/>
  <c r="AM354" i="1"/>
  <c r="AN354" i="1" s="1"/>
  <c r="AJ355" i="1"/>
  <c r="AB250" i="3"/>
  <c r="AC249" i="3"/>
  <c r="AE249" i="3" s="1"/>
  <c r="AF249" i="3" s="1"/>
  <c r="R109" i="1"/>
  <c r="S109" i="1" s="1"/>
  <c r="P110" i="1"/>
  <c r="R389" i="2"/>
  <c r="T389" i="2" s="1"/>
  <c r="U389" i="2" s="1"/>
  <c r="Q390" i="2"/>
  <c r="H389" i="1"/>
  <c r="I389" i="1" s="1"/>
  <c r="F390" i="1"/>
  <c r="AB423" i="1"/>
  <c r="AC423" i="1" s="1"/>
  <c r="Z424" i="1"/>
  <c r="R109" i="3"/>
  <c r="T109" i="3" s="1"/>
  <c r="U109" i="3" s="1"/>
  <c r="Q110" i="3"/>
  <c r="AB109" i="1"/>
  <c r="AC109" i="1" s="1"/>
  <c r="Z110" i="1"/>
  <c r="R422" i="3"/>
  <c r="T422" i="3" s="1"/>
  <c r="U422" i="3" s="1"/>
  <c r="Q423" i="3"/>
  <c r="AN353" i="2"/>
  <c r="AQ353" i="2" s="1"/>
  <c r="AR353" i="2" s="1"/>
  <c r="AM354" i="2"/>
  <c r="R109" i="2"/>
  <c r="T109" i="2" s="1"/>
  <c r="U109" i="2" s="1"/>
  <c r="Q110" i="2"/>
  <c r="AB250" i="2"/>
  <c r="AC249" i="2"/>
  <c r="AE249" i="2" s="1"/>
  <c r="AF249" i="2" s="1"/>
  <c r="AM390" i="3"/>
  <c r="AN389" i="3"/>
  <c r="AQ389" i="3" s="1"/>
  <c r="AR389" i="3" s="1"/>
  <c r="Z180" i="1"/>
  <c r="AB179" i="1"/>
  <c r="AC179" i="1" s="1"/>
  <c r="AB390" i="2"/>
  <c r="AC389" i="2"/>
  <c r="AE389" i="2" s="1"/>
  <c r="AF389" i="2" s="1"/>
  <c r="P180" i="1"/>
  <c r="R179" i="1"/>
  <c r="S179" i="1" s="1"/>
  <c r="AB215" i="2"/>
  <c r="AC214" i="2"/>
  <c r="AE214" i="2" s="1"/>
  <c r="AF214" i="2" s="1"/>
  <c r="F180" i="2"/>
  <c r="G179" i="2"/>
  <c r="I179" i="2" s="1"/>
  <c r="J179" i="2" s="1"/>
  <c r="AB424" i="3"/>
  <c r="AC423" i="3"/>
  <c r="AE423" i="3" s="1"/>
  <c r="AF423" i="3" s="1"/>
  <c r="P4597" i="5" l="1"/>
  <c r="P3833" i="5"/>
  <c r="P3084" i="5"/>
  <c r="P4367" i="5"/>
  <c r="P4317" i="5"/>
  <c r="P4370" i="5"/>
  <c r="O383" i="5"/>
  <c r="P383" i="5"/>
  <c r="L1161" i="5"/>
  <c r="P1160" i="5"/>
  <c r="O1160" i="5"/>
  <c r="P906" i="5"/>
  <c r="O906" i="5"/>
  <c r="P874" i="5"/>
  <c r="O874" i="5"/>
  <c r="L4393" i="5"/>
  <c r="L2475" i="5"/>
  <c r="L4075" i="5"/>
  <c r="L3955" i="5"/>
  <c r="L3032" i="5"/>
  <c r="L4632" i="5"/>
  <c r="L2827" i="5"/>
  <c r="L907" i="5"/>
  <c r="L2507" i="5"/>
  <c r="L161" i="5"/>
  <c r="L2926" i="5"/>
  <c r="L3190" i="5"/>
  <c r="L2761" i="5"/>
  <c r="L738" i="5"/>
  <c r="AB216" i="2"/>
  <c r="AC216" i="2" s="1"/>
  <c r="AE216" i="2" s="1"/>
  <c r="AF216" i="2" s="1"/>
  <c r="AC215" i="2"/>
  <c r="AE215" i="2" s="1"/>
  <c r="AF215" i="2" s="1"/>
  <c r="AB391" i="2"/>
  <c r="AC391" i="2" s="1"/>
  <c r="AE391" i="2" s="1"/>
  <c r="AF391" i="2" s="1"/>
  <c r="AC390" i="2"/>
  <c r="AE390" i="2" s="1"/>
  <c r="AF390" i="2" s="1"/>
  <c r="AM391" i="3"/>
  <c r="AN391" i="3" s="1"/>
  <c r="AQ391" i="3" s="1"/>
  <c r="AR391" i="3" s="1"/>
  <c r="AN390" i="3"/>
  <c r="AQ390" i="3" s="1"/>
  <c r="AR390" i="3" s="1"/>
  <c r="AM146" i="3"/>
  <c r="AN146" i="3" s="1"/>
  <c r="AQ146" i="3" s="1"/>
  <c r="AR146" i="3" s="1"/>
  <c r="AN145" i="3"/>
  <c r="AQ145" i="3" s="1"/>
  <c r="AR145" i="3" s="1"/>
  <c r="AC110" i="3"/>
  <c r="AE110" i="3" s="1"/>
  <c r="AF110" i="3" s="1"/>
  <c r="AB111" i="3"/>
  <c r="AC111" i="3" s="1"/>
  <c r="AE111" i="3" s="1"/>
  <c r="AF111" i="3" s="1"/>
  <c r="R320" i="2"/>
  <c r="T320" i="2" s="1"/>
  <c r="U320" i="2" s="1"/>
  <c r="Q321" i="2"/>
  <c r="R321" i="2" s="1"/>
  <c r="T321" i="2" s="1"/>
  <c r="U321" i="2" s="1"/>
  <c r="AN179" i="2"/>
  <c r="AQ179" i="2" s="1"/>
  <c r="AR179" i="2" s="1"/>
  <c r="AM180" i="2"/>
  <c r="R285" i="1"/>
  <c r="S285" i="1" s="1"/>
  <c r="P286" i="1"/>
  <c r="R286" i="1" s="1"/>
  <c r="S286" i="1" s="1"/>
  <c r="R319" i="3"/>
  <c r="T319" i="3" s="1"/>
  <c r="U319" i="3" s="1"/>
  <c r="Q320" i="3"/>
  <c r="R144" i="3"/>
  <c r="T144" i="3" s="1"/>
  <c r="U144" i="3" s="1"/>
  <c r="Q145" i="3"/>
  <c r="AC179" i="2"/>
  <c r="AE179" i="2" s="1"/>
  <c r="AF179" i="2" s="1"/>
  <c r="AB180" i="2"/>
  <c r="AB355" i="1"/>
  <c r="AC355" i="1" s="1"/>
  <c r="Z356" i="1"/>
  <c r="AB356" i="1" s="1"/>
  <c r="AC356" i="1" s="1"/>
  <c r="F251" i="3"/>
  <c r="G251" i="3" s="1"/>
  <c r="I251" i="3" s="1"/>
  <c r="J251" i="3" s="1"/>
  <c r="G250" i="3"/>
  <c r="I250" i="3" s="1"/>
  <c r="J250" i="3" s="1"/>
  <c r="H355" i="1"/>
  <c r="I355" i="1" s="1"/>
  <c r="F356" i="1"/>
  <c r="H356" i="1" s="1"/>
  <c r="I356" i="1" s="1"/>
  <c r="AC320" i="3"/>
  <c r="AE320" i="3" s="1"/>
  <c r="AF320" i="3" s="1"/>
  <c r="AB321" i="3"/>
  <c r="AC321" i="3" s="1"/>
  <c r="AE321" i="3" s="1"/>
  <c r="AF321" i="3" s="1"/>
  <c r="H145" i="1"/>
  <c r="I145" i="1" s="1"/>
  <c r="F146" i="1"/>
  <c r="H146" i="1" s="1"/>
  <c r="I146" i="1" s="1"/>
  <c r="R355" i="2"/>
  <c r="T355" i="2" s="1"/>
  <c r="U355" i="2" s="1"/>
  <c r="Q356" i="2"/>
  <c r="R356" i="2" s="1"/>
  <c r="T356" i="2" s="1"/>
  <c r="U356" i="2" s="1"/>
  <c r="G389" i="2"/>
  <c r="I389" i="2" s="1"/>
  <c r="J389" i="2" s="1"/>
  <c r="F390" i="2"/>
  <c r="AN354" i="3"/>
  <c r="AQ354" i="3" s="1"/>
  <c r="AR354" i="3" s="1"/>
  <c r="AM355" i="3"/>
  <c r="AC144" i="2"/>
  <c r="AE144" i="2" s="1"/>
  <c r="AF144" i="2" s="1"/>
  <c r="AB145" i="2"/>
  <c r="H285" i="1"/>
  <c r="I285" i="1" s="1"/>
  <c r="F286" i="1"/>
  <c r="H286" i="1" s="1"/>
  <c r="I286" i="1" s="1"/>
  <c r="AM320" i="1"/>
  <c r="AN320" i="1" s="1"/>
  <c r="AJ321" i="1"/>
  <c r="AM321" i="1" s="1"/>
  <c r="AN321" i="1" s="1"/>
  <c r="R320" i="1"/>
  <c r="S320" i="1" s="1"/>
  <c r="P321" i="1"/>
  <c r="R321" i="1" s="1"/>
  <c r="S321" i="1" s="1"/>
  <c r="R390" i="3"/>
  <c r="T390" i="3" s="1"/>
  <c r="U390" i="3" s="1"/>
  <c r="Q391" i="3"/>
  <c r="R391" i="3" s="1"/>
  <c r="T391" i="3" s="1"/>
  <c r="U391" i="3" s="1"/>
  <c r="R180" i="3"/>
  <c r="T180" i="3" s="1"/>
  <c r="U180" i="3" s="1"/>
  <c r="Q181" i="3"/>
  <c r="R181" i="3" s="1"/>
  <c r="T181" i="3" s="1"/>
  <c r="U181" i="3" s="1"/>
  <c r="AN354" i="2"/>
  <c r="AQ354" i="2" s="1"/>
  <c r="AR354" i="2" s="1"/>
  <c r="AM355" i="2"/>
  <c r="AB110" i="1"/>
  <c r="AC110" i="1" s="1"/>
  <c r="Z111" i="1"/>
  <c r="AB111" i="1" s="1"/>
  <c r="AC111" i="1" s="1"/>
  <c r="AB424" i="1"/>
  <c r="AC424" i="1" s="1"/>
  <c r="Z425" i="1"/>
  <c r="AB425" i="1" s="1"/>
  <c r="AC425" i="1" s="1"/>
  <c r="R390" i="2"/>
  <c r="T390" i="2" s="1"/>
  <c r="U390" i="2" s="1"/>
  <c r="Q391" i="2"/>
  <c r="R391" i="2" s="1"/>
  <c r="T391" i="2" s="1"/>
  <c r="U391" i="2" s="1"/>
  <c r="R250" i="3"/>
  <c r="T250" i="3" s="1"/>
  <c r="U250" i="3" s="1"/>
  <c r="Q251" i="3"/>
  <c r="R251" i="3" s="1"/>
  <c r="T251" i="3" s="1"/>
  <c r="U251" i="3" s="1"/>
  <c r="AN214" i="2"/>
  <c r="AQ214" i="2" s="1"/>
  <c r="AR214" i="2" s="1"/>
  <c r="AM215" i="2"/>
  <c r="AN424" i="2"/>
  <c r="AQ424" i="2" s="1"/>
  <c r="AR424" i="2" s="1"/>
  <c r="AM425" i="2"/>
  <c r="AN425" i="2" s="1"/>
  <c r="AQ425" i="2" s="1"/>
  <c r="AR425" i="2" s="1"/>
  <c r="G354" i="2"/>
  <c r="I354" i="2" s="1"/>
  <c r="J354" i="2" s="1"/>
  <c r="F355" i="2"/>
  <c r="AM285" i="1"/>
  <c r="AN285" i="1" s="1"/>
  <c r="AJ286" i="1"/>
  <c r="AM286" i="1" s="1"/>
  <c r="AN286" i="1" s="1"/>
  <c r="G423" i="2"/>
  <c r="I423" i="2" s="1"/>
  <c r="J423" i="2" s="1"/>
  <c r="F424" i="2"/>
  <c r="AN109" i="2"/>
  <c r="AQ109" i="2" s="1"/>
  <c r="AR109" i="2" s="1"/>
  <c r="AM110" i="2"/>
  <c r="R180" i="2"/>
  <c r="T180" i="2" s="1"/>
  <c r="U180" i="2" s="1"/>
  <c r="Q181" i="2"/>
  <c r="R181" i="2" s="1"/>
  <c r="T181" i="2" s="1"/>
  <c r="U181" i="2" s="1"/>
  <c r="AM424" i="1"/>
  <c r="AN424" i="1" s="1"/>
  <c r="AJ425" i="1"/>
  <c r="AM425" i="1" s="1"/>
  <c r="AN425" i="1" s="1"/>
  <c r="H110" i="1"/>
  <c r="I110" i="1" s="1"/>
  <c r="F111" i="1"/>
  <c r="H111" i="1" s="1"/>
  <c r="I111" i="1" s="1"/>
  <c r="AN390" i="2"/>
  <c r="AQ390" i="2" s="1"/>
  <c r="AR390" i="2" s="1"/>
  <c r="AM391" i="2"/>
  <c r="AN391" i="2" s="1"/>
  <c r="AQ391" i="2" s="1"/>
  <c r="AR391" i="2" s="1"/>
  <c r="G424" i="3"/>
  <c r="I424" i="3" s="1"/>
  <c r="J424" i="3" s="1"/>
  <c r="F425" i="3"/>
  <c r="G425" i="3" s="1"/>
  <c r="I425" i="3" s="1"/>
  <c r="J425" i="3" s="1"/>
  <c r="AC424" i="2"/>
  <c r="AE424" i="2" s="1"/>
  <c r="AF424" i="2" s="1"/>
  <c r="AB425" i="2"/>
  <c r="AC425" i="2" s="1"/>
  <c r="AE425" i="2" s="1"/>
  <c r="AF425" i="2" s="1"/>
  <c r="R424" i="1"/>
  <c r="S424" i="1" s="1"/>
  <c r="P425" i="1"/>
  <c r="R425" i="1" s="1"/>
  <c r="S425" i="1" s="1"/>
  <c r="AN249" i="2"/>
  <c r="AQ249" i="2" s="1"/>
  <c r="AR249" i="2" s="1"/>
  <c r="AM250" i="2"/>
  <c r="R145" i="1"/>
  <c r="S145" i="1" s="1"/>
  <c r="P146" i="1"/>
  <c r="R146" i="1" s="1"/>
  <c r="S146" i="1" s="1"/>
  <c r="Q425" i="2"/>
  <c r="R425" i="2" s="1"/>
  <c r="T425" i="2" s="1"/>
  <c r="U425" i="2" s="1"/>
  <c r="R424" i="2"/>
  <c r="T424" i="2" s="1"/>
  <c r="U424" i="2" s="1"/>
  <c r="AB356" i="2"/>
  <c r="AC356" i="2" s="1"/>
  <c r="AE356" i="2" s="1"/>
  <c r="AF356" i="2" s="1"/>
  <c r="AC355" i="2"/>
  <c r="AE355" i="2" s="1"/>
  <c r="AF355" i="2" s="1"/>
  <c r="AB321" i="2"/>
  <c r="AC321" i="2" s="1"/>
  <c r="AE321" i="2" s="1"/>
  <c r="AF321" i="2" s="1"/>
  <c r="AC320" i="2"/>
  <c r="AE320" i="2" s="1"/>
  <c r="AF320" i="2" s="1"/>
  <c r="AB180" i="3"/>
  <c r="AC179" i="3"/>
  <c r="AE179" i="3" s="1"/>
  <c r="AF179" i="3" s="1"/>
  <c r="F181" i="1"/>
  <c r="H181" i="1" s="1"/>
  <c r="I181" i="1" s="1"/>
  <c r="H180" i="1"/>
  <c r="I180" i="1" s="1"/>
  <c r="F181" i="2"/>
  <c r="G181" i="2" s="1"/>
  <c r="I181" i="2" s="1"/>
  <c r="J181" i="2" s="1"/>
  <c r="G180" i="2"/>
  <c r="I180" i="2" s="1"/>
  <c r="J180" i="2" s="1"/>
  <c r="Z181" i="1"/>
  <c r="AB181" i="1" s="1"/>
  <c r="AC181" i="1" s="1"/>
  <c r="AB180" i="1"/>
  <c r="AC180" i="1" s="1"/>
  <c r="AB251" i="2"/>
  <c r="AC251" i="2" s="1"/>
  <c r="AE251" i="2" s="1"/>
  <c r="AF251" i="2" s="1"/>
  <c r="AC250" i="2"/>
  <c r="AE250" i="2" s="1"/>
  <c r="AF250" i="2" s="1"/>
  <c r="AB251" i="3"/>
  <c r="AC251" i="3" s="1"/>
  <c r="AE251" i="3" s="1"/>
  <c r="AF251" i="3" s="1"/>
  <c r="AC250" i="3"/>
  <c r="AE250" i="3" s="1"/>
  <c r="AF250" i="3" s="1"/>
  <c r="F111" i="2"/>
  <c r="G111" i="2" s="1"/>
  <c r="I111" i="2" s="1"/>
  <c r="J111" i="2" s="1"/>
  <c r="G110" i="2"/>
  <c r="I110" i="2" s="1"/>
  <c r="J110" i="2" s="1"/>
  <c r="AN284" i="3"/>
  <c r="AQ284" i="3" s="1"/>
  <c r="AR284" i="3" s="1"/>
  <c r="AM285" i="3"/>
  <c r="R285" i="3"/>
  <c r="T285" i="3" s="1"/>
  <c r="U285" i="3" s="1"/>
  <c r="Q286" i="3"/>
  <c r="R286" i="3" s="1"/>
  <c r="T286" i="3" s="1"/>
  <c r="U286" i="3" s="1"/>
  <c r="AN144" i="2"/>
  <c r="AQ144" i="2" s="1"/>
  <c r="AR144" i="2" s="1"/>
  <c r="AM145" i="2"/>
  <c r="AC109" i="2"/>
  <c r="AE109" i="2" s="1"/>
  <c r="AF109" i="2" s="1"/>
  <c r="AB110" i="2"/>
  <c r="AB390" i="1"/>
  <c r="AC390" i="1" s="1"/>
  <c r="Z391" i="1"/>
  <c r="AB391" i="1" s="1"/>
  <c r="AC391" i="1" s="1"/>
  <c r="AN284" i="2"/>
  <c r="AQ284" i="2" s="1"/>
  <c r="AR284" i="2" s="1"/>
  <c r="AM285" i="2"/>
  <c r="AN319" i="2"/>
  <c r="AQ319" i="2" s="1"/>
  <c r="AR319" i="2" s="1"/>
  <c r="AM320" i="2"/>
  <c r="R390" i="1"/>
  <c r="S390" i="1" s="1"/>
  <c r="P391" i="1"/>
  <c r="R391" i="1" s="1"/>
  <c r="S391" i="1" s="1"/>
  <c r="R215" i="3"/>
  <c r="T215" i="3" s="1"/>
  <c r="U215" i="3" s="1"/>
  <c r="Q216" i="3"/>
  <c r="R216" i="3" s="1"/>
  <c r="T216" i="3" s="1"/>
  <c r="U216" i="3" s="1"/>
  <c r="G249" i="2"/>
  <c r="I249" i="2" s="1"/>
  <c r="J249" i="2" s="1"/>
  <c r="F250" i="2"/>
  <c r="H424" i="1"/>
  <c r="I424" i="1" s="1"/>
  <c r="F425" i="1"/>
  <c r="H425" i="1" s="1"/>
  <c r="I425" i="1" s="1"/>
  <c r="AC355" i="3"/>
  <c r="AE355" i="3" s="1"/>
  <c r="AF355" i="3" s="1"/>
  <c r="AB356" i="3"/>
  <c r="AC356" i="3" s="1"/>
  <c r="AE356" i="3" s="1"/>
  <c r="AF356" i="3" s="1"/>
  <c r="AB145" i="1"/>
  <c r="AC145" i="1" s="1"/>
  <c r="Z146" i="1"/>
  <c r="AB146" i="1" s="1"/>
  <c r="AC146" i="1" s="1"/>
  <c r="H320" i="1"/>
  <c r="I320" i="1" s="1"/>
  <c r="F321" i="1"/>
  <c r="H321" i="1" s="1"/>
  <c r="I321" i="1" s="1"/>
  <c r="G319" i="2"/>
  <c r="I319" i="2" s="1"/>
  <c r="J319" i="2" s="1"/>
  <c r="F320" i="2"/>
  <c r="R250" i="2"/>
  <c r="T250" i="2" s="1"/>
  <c r="U250" i="2" s="1"/>
  <c r="Q251" i="2"/>
  <c r="R251" i="2" s="1"/>
  <c r="T251" i="2" s="1"/>
  <c r="U251" i="2" s="1"/>
  <c r="G215" i="2"/>
  <c r="I215" i="2" s="1"/>
  <c r="J215" i="2" s="1"/>
  <c r="F216" i="2"/>
  <c r="G216" i="2" s="1"/>
  <c r="I216" i="2" s="1"/>
  <c r="J216" i="2" s="1"/>
  <c r="AC389" i="3"/>
  <c r="AE389" i="3" s="1"/>
  <c r="AF389" i="3" s="1"/>
  <c r="AB390" i="3"/>
  <c r="R355" i="1"/>
  <c r="S355" i="1" s="1"/>
  <c r="P356" i="1"/>
  <c r="R356" i="1" s="1"/>
  <c r="S356" i="1" s="1"/>
  <c r="R215" i="2"/>
  <c r="T215" i="2" s="1"/>
  <c r="U215" i="2" s="1"/>
  <c r="Q216" i="2"/>
  <c r="R216" i="2" s="1"/>
  <c r="T216" i="2" s="1"/>
  <c r="U216" i="2" s="1"/>
  <c r="AN319" i="3"/>
  <c r="AQ319" i="3" s="1"/>
  <c r="AR319" i="3" s="1"/>
  <c r="AM320" i="3"/>
  <c r="AB425" i="3"/>
  <c r="AC425" i="3" s="1"/>
  <c r="AE425" i="3" s="1"/>
  <c r="AF425" i="3" s="1"/>
  <c r="AC424" i="3"/>
  <c r="AE424" i="3" s="1"/>
  <c r="AF424" i="3" s="1"/>
  <c r="P181" i="1"/>
  <c r="R181" i="1" s="1"/>
  <c r="S181" i="1" s="1"/>
  <c r="R180" i="1"/>
  <c r="S180" i="1" s="1"/>
  <c r="R110" i="2"/>
  <c r="T110" i="2" s="1"/>
  <c r="U110" i="2" s="1"/>
  <c r="Q111" i="2"/>
  <c r="R111" i="2" s="1"/>
  <c r="T111" i="2" s="1"/>
  <c r="U111" i="2" s="1"/>
  <c r="R423" i="3"/>
  <c r="T423" i="3" s="1"/>
  <c r="U423" i="3" s="1"/>
  <c r="Q424" i="3"/>
  <c r="R110" i="3"/>
  <c r="T110" i="3" s="1"/>
  <c r="U110" i="3" s="1"/>
  <c r="Q111" i="3"/>
  <c r="R111" i="3" s="1"/>
  <c r="T111" i="3" s="1"/>
  <c r="U111" i="3" s="1"/>
  <c r="H390" i="1"/>
  <c r="I390" i="1" s="1"/>
  <c r="F391" i="1"/>
  <c r="H391" i="1" s="1"/>
  <c r="I391" i="1" s="1"/>
  <c r="R110" i="1"/>
  <c r="S110" i="1" s="1"/>
  <c r="P111" i="1"/>
  <c r="R111" i="1" s="1"/>
  <c r="S111" i="1" s="1"/>
  <c r="AM355" i="1"/>
  <c r="AN355" i="1" s="1"/>
  <c r="AJ356" i="1"/>
  <c r="AM356" i="1" s="1"/>
  <c r="AN356" i="1" s="1"/>
  <c r="R284" i="2"/>
  <c r="T284" i="2" s="1"/>
  <c r="U284" i="2" s="1"/>
  <c r="Q285" i="2"/>
  <c r="AN423" i="3"/>
  <c r="AQ423" i="3" s="1"/>
  <c r="AR423" i="3" s="1"/>
  <c r="AM424" i="3"/>
  <c r="AM390" i="1"/>
  <c r="AN390" i="1" s="1"/>
  <c r="AJ391" i="1"/>
  <c r="AM391" i="1" s="1"/>
  <c r="AN391" i="1" s="1"/>
  <c r="AB285" i="1"/>
  <c r="AC285" i="1" s="1"/>
  <c r="Z286" i="1"/>
  <c r="AB286" i="1" s="1"/>
  <c r="AC286" i="1" s="1"/>
  <c r="AM145" i="1"/>
  <c r="AN145" i="1" s="1"/>
  <c r="AJ146" i="1"/>
  <c r="AM146" i="1" s="1"/>
  <c r="AN146" i="1" s="1"/>
  <c r="G144" i="3"/>
  <c r="I144" i="3" s="1"/>
  <c r="J144" i="3" s="1"/>
  <c r="F145" i="3"/>
  <c r="AM110" i="1"/>
  <c r="AN110" i="1" s="1"/>
  <c r="AJ111" i="1"/>
  <c r="AM111" i="1" s="1"/>
  <c r="AN111" i="1" s="1"/>
  <c r="G110" i="3"/>
  <c r="I110" i="3" s="1"/>
  <c r="J110" i="3" s="1"/>
  <c r="F111" i="3"/>
  <c r="G111" i="3" s="1"/>
  <c r="I111" i="3" s="1"/>
  <c r="J111" i="3" s="1"/>
  <c r="G214" i="3"/>
  <c r="I214" i="3" s="1"/>
  <c r="J214" i="3" s="1"/>
  <c r="F215" i="3"/>
  <c r="AC145" i="3"/>
  <c r="AE145" i="3" s="1"/>
  <c r="AF145" i="3" s="1"/>
  <c r="AB146" i="3"/>
  <c r="AC146" i="3" s="1"/>
  <c r="AE146" i="3" s="1"/>
  <c r="AF146" i="3" s="1"/>
  <c r="G284" i="2"/>
  <c r="I284" i="2" s="1"/>
  <c r="J284" i="2" s="1"/>
  <c r="F285" i="2"/>
  <c r="R145" i="2"/>
  <c r="T145" i="2" s="1"/>
  <c r="U145" i="2" s="1"/>
  <c r="Q146" i="2"/>
  <c r="R146" i="2" s="1"/>
  <c r="T146" i="2" s="1"/>
  <c r="U146" i="2" s="1"/>
  <c r="AB320" i="1"/>
  <c r="AC320" i="1" s="1"/>
  <c r="Z321" i="1"/>
  <c r="AB321" i="1" s="1"/>
  <c r="AC321" i="1" s="1"/>
  <c r="G179" i="3"/>
  <c r="I179" i="3" s="1"/>
  <c r="J179" i="3" s="1"/>
  <c r="F180" i="3"/>
  <c r="R355" i="3"/>
  <c r="T355" i="3" s="1"/>
  <c r="U355" i="3" s="1"/>
  <c r="Q356" i="3"/>
  <c r="R356" i="3" s="1"/>
  <c r="T356" i="3" s="1"/>
  <c r="U356" i="3" s="1"/>
  <c r="AM110" i="3"/>
  <c r="AN109" i="3"/>
  <c r="AQ109" i="3" s="1"/>
  <c r="AR109" i="3" s="1"/>
  <c r="F146" i="2"/>
  <c r="G146" i="2" s="1"/>
  <c r="I146" i="2" s="1"/>
  <c r="J146" i="2" s="1"/>
  <c r="G145" i="2"/>
  <c r="I145" i="2" s="1"/>
  <c r="J145" i="2" s="1"/>
  <c r="AM215" i="3"/>
  <c r="AN214" i="3"/>
  <c r="AQ214" i="3" s="1"/>
  <c r="AR214" i="3" s="1"/>
  <c r="AJ181" i="1"/>
  <c r="AM181" i="1" s="1"/>
  <c r="AN181" i="1" s="1"/>
  <c r="AM180" i="1"/>
  <c r="AN180" i="1" s="1"/>
  <c r="AB286" i="2"/>
  <c r="AC286" i="2" s="1"/>
  <c r="AE286" i="2" s="1"/>
  <c r="AF286" i="2" s="1"/>
  <c r="AC285" i="2"/>
  <c r="AE285" i="2" s="1"/>
  <c r="AF285" i="2" s="1"/>
  <c r="L2762" i="5" l="1"/>
  <c r="O4371" i="5"/>
  <c r="P491" i="5"/>
  <c r="O491" i="5"/>
  <c r="O4599" i="5"/>
  <c r="O384" i="5"/>
  <c r="P384" i="5"/>
  <c r="O2926" i="5"/>
  <c r="O3834" i="5"/>
  <c r="O4393" i="5"/>
  <c r="O4318" i="5"/>
  <c r="P907" i="5"/>
  <c r="O907" i="5"/>
  <c r="O161" i="5"/>
  <c r="P161" i="5"/>
  <c r="P1161" i="5"/>
  <c r="O1161" i="5"/>
  <c r="L4362" i="5"/>
  <c r="O4362" i="5" s="1"/>
  <c r="L4076" i="5"/>
  <c r="L4791" i="5"/>
  <c r="L4527" i="5"/>
  <c r="L4633" i="5"/>
  <c r="L1368" i="5"/>
  <c r="O4568" i="5" s="1"/>
  <c r="O759" i="5"/>
  <c r="P759" i="5"/>
  <c r="L2339" i="5"/>
  <c r="L925" i="5"/>
  <c r="L1762" i="5"/>
  <c r="L3363" i="5" s="1"/>
  <c r="L2508" i="5"/>
  <c r="L4108" i="5"/>
  <c r="L4428" i="5"/>
  <c r="L1096" i="5"/>
  <c r="AM111" i="3"/>
  <c r="AN111" i="3" s="1"/>
  <c r="AQ111" i="3" s="1"/>
  <c r="AR111" i="3" s="1"/>
  <c r="AN110" i="3"/>
  <c r="AQ110" i="3" s="1"/>
  <c r="AR110" i="3" s="1"/>
  <c r="G180" i="3"/>
  <c r="I180" i="3" s="1"/>
  <c r="J180" i="3" s="1"/>
  <c r="F181" i="3"/>
  <c r="G181" i="3" s="1"/>
  <c r="I181" i="3" s="1"/>
  <c r="J181" i="3" s="1"/>
  <c r="G145" i="3"/>
  <c r="I145" i="3" s="1"/>
  <c r="J145" i="3" s="1"/>
  <c r="F146" i="3"/>
  <c r="G146" i="3" s="1"/>
  <c r="I146" i="3" s="1"/>
  <c r="J146" i="3" s="1"/>
  <c r="AN424" i="3"/>
  <c r="AQ424" i="3" s="1"/>
  <c r="AR424" i="3" s="1"/>
  <c r="AM425" i="3"/>
  <c r="AN425" i="3" s="1"/>
  <c r="AQ425" i="3" s="1"/>
  <c r="AR425" i="3" s="1"/>
  <c r="R424" i="3"/>
  <c r="T424" i="3" s="1"/>
  <c r="U424" i="3" s="1"/>
  <c r="Q425" i="3"/>
  <c r="R425" i="3" s="1"/>
  <c r="T425" i="3" s="1"/>
  <c r="U425" i="3" s="1"/>
  <c r="AN320" i="3"/>
  <c r="AQ320" i="3" s="1"/>
  <c r="AR320" i="3" s="1"/>
  <c r="AM321" i="3"/>
  <c r="AN321" i="3" s="1"/>
  <c r="AQ321" i="3" s="1"/>
  <c r="AR321" i="3" s="1"/>
  <c r="G320" i="2"/>
  <c r="I320" i="2" s="1"/>
  <c r="J320" i="2" s="1"/>
  <c r="F321" i="2"/>
  <c r="G321" i="2" s="1"/>
  <c r="I321" i="2" s="1"/>
  <c r="J321" i="2" s="1"/>
  <c r="AN320" i="2"/>
  <c r="AQ320" i="2" s="1"/>
  <c r="AR320" i="2" s="1"/>
  <c r="AM321" i="2"/>
  <c r="AN321" i="2" s="1"/>
  <c r="AQ321" i="2" s="1"/>
  <c r="AR321" i="2" s="1"/>
  <c r="AN145" i="2"/>
  <c r="AQ145" i="2" s="1"/>
  <c r="AR145" i="2" s="1"/>
  <c r="AM146" i="2"/>
  <c r="AN146" i="2" s="1"/>
  <c r="AQ146" i="2" s="1"/>
  <c r="AR146" i="2" s="1"/>
  <c r="AN285" i="3"/>
  <c r="AQ285" i="3" s="1"/>
  <c r="AR285" i="3" s="1"/>
  <c r="AM286" i="3"/>
  <c r="AN286" i="3" s="1"/>
  <c r="AQ286" i="3" s="1"/>
  <c r="AR286" i="3" s="1"/>
  <c r="AN250" i="2"/>
  <c r="AQ250" i="2" s="1"/>
  <c r="AR250" i="2" s="1"/>
  <c r="AM251" i="2"/>
  <c r="AN251" i="2" s="1"/>
  <c r="AQ251" i="2" s="1"/>
  <c r="AR251" i="2" s="1"/>
  <c r="AN110" i="2"/>
  <c r="AQ110" i="2" s="1"/>
  <c r="AR110" i="2" s="1"/>
  <c r="AM111" i="2"/>
  <c r="AN111" i="2" s="1"/>
  <c r="AQ111" i="2" s="1"/>
  <c r="AR111" i="2" s="1"/>
  <c r="AN355" i="2"/>
  <c r="AQ355" i="2" s="1"/>
  <c r="AR355" i="2" s="1"/>
  <c r="AM356" i="2"/>
  <c r="AN356" i="2" s="1"/>
  <c r="AQ356" i="2" s="1"/>
  <c r="AR356" i="2" s="1"/>
  <c r="AC145" i="2"/>
  <c r="AE145" i="2" s="1"/>
  <c r="AF145" i="2" s="1"/>
  <c r="AB146" i="2"/>
  <c r="AC146" i="2" s="1"/>
  <c r="AE146" i="2" s="1"/>
  <c r="AF146" i="2" s="1"/>
  <c r="G390" i="2"/>
  <c r="I390" i="2" s="1"/>
  <c r="J390" i="2" s="1"/>
  <c r="F391" i="2"/>
  <c r="G391" i="2" s="1"/>
  <c r="I391" i="2" s="1"/>
  <c r="J391" i="2" s="1"/>
  <c r="R145" i="3"/>
  <c r="T145" i="3" s="1"/>
  <c r="U145" i="3" s="1"/>
  <c r="Q146" i="3"/>
  <c r="R146" i="3" s="1"/>
  <c r="T146" i="3" s="1"/>
  <c r="U146" i="3" s="1"/>
  <c r="G285" i="2"/>
  <c r="I285" i="2" s="1"/>
  <c r="J285" i="2" s="1"/>
  <c r="F286" i="2"/>
  <c r="G286" i="2" s="1"/>
  <c r="I286" i="2" s="1"/>
  <c r="J286" i="2" s="1"/>
  <c r="G215" i="3"/>
  <c r="I215" i="3" s="1"/>
  <c r="J215" i="3" s="1"/>
  <c r="F216" i="3"/>
  <c r="G216" i="3" s="1"/>
  <c r="I216" i="3" s="1"/>
  <c r="J216" i="3" s="1"/>
  <c r="R285" i="2"/>
  <c r="T285" i="2" s="1"/>
  <c r="U285" i="2" s="1"/>
  <c r="Q286" i="2"/>
  <c r="R286" i="2" s="1"/>
  <c r="T286" i="2" s="1"/>
  <c r="U286" i="2" s="1"/>
  <c r="AC390" i="3"/>
  <c r="AE390" i="3" s="1"/>
  <c r="AF390" i="3" s="1"/>
  <c r="AB391" i="3"/>
  <c r="AC391" i="3" s="1"/>
  <c r="AE391" i="3" s="1"/>
  <c r="AF391" i="3" s="1"/>
  <c r="G250" i="2"/>
  <c r="I250" i="2" s="1"/>
  <c r="J250" i="2" s="1"/>
  <c r="F251" i="2"/>
  <c r="G251" i="2" s="1"/>
  <c r="I251" i="2" s="1"/>
  <c r="J251" i="2" s="1"/>
  <c r="AN285" i="2"/>
  <c r="AQ285" i="2" s="1"/>
  <c r="AR285" i="2" s="1"/>
  <c r="AM286" i="2"/>
  <c r="AN286" i="2" s="1"/>
  <c r="AQ286" i="2" s="1"/>
  <c r="AR286" i="2" s="1"/>
  <c r="AC110" i="2"/>
  <c r="AE110" i="2" s="1"/>
  <c r="AF110" i="2" s="1"/>
  <c r="AB111" i="2"/>
  <c r="AC111" i="2" s="1"/>
  <c r="AE111" i="2" s="1"/>
  <c r="AF111" i="2" s="1"/>
  <c r="G424" i="2"/>
  <c r="I424" i="2" s="1"/>
  <c r="J424" i="2" s="1"/>
  <c r="F425" i="2"/>
  <c r="G425" i="2" s="1"/>
  <c r="I425" i="2" s="1"/>
  <c r="J425" i="2" s="1"/>
  <c r="G355" i="2"/>
  <c r="I355" i="2" s="1"/>
  <c r="J355" i="2" s="1"/>
  <c r="F356" i="2"/>
  <c r="G356" i="2" s="1"/>
  <c r="I356" i="2" s="1"/>
  <c r="J356" i="2" s="1"/>
  <c r="AN215" i="2"/>
  <c r="AQ215" i="2" s="1"/>
  <c r="AR215" i="2" s="1"/>
  <c r="AM216" i="2"/>
  <c r="AN216" i="2" s="1"/>
  <c r="AQ216" i="2" s="1"/>
  <c r="AR216" i="2" s="1"/>
  <c r="AN355" i="3"/>
  <c r="AQ355" i="3" s="1"/>
  <c r="AR355" i="3" s="1"/>
  <c r="AM356" i="3"/>
  <c r="AN356" i="3" s="1"/>
  <c r="AQ356" i="3" s="1"/>
  <c r="AR356" i="3" s="1"/>
  <c r="AC180" i="2"/>
  <c r="AE180" i="2" s="1"/>
  <c r="AF180" i="2" s="1"/>
  <c r="AB181" i="2"/>
  <c r="AC181" i="2" s="1"/>
  <c r="AE181" i="2" s="1"/>
  <c r="AF181" i="2" s="1"/>
  <c r="R320" i="3"/>
  <c r="T320" i="3" s="1"/>
  <c r="U320" i="3" s="1"/>
  <c r="Q321" i="3"/>
  <c r="R321" i="3" s="1"/>
  <c r="T321" i="3" s="1"/>
  <c r="U321" i="3" s="1"/>
  <c r="AN180" i="2"/>
  <c r="AQ180" i="2" s="1"/>
  <c r="AR180" i="2" s="1"/>
  <c r="AM181" i="2"/>
  <c r="AN181" i="2" s="1"/>
  <c r="AQ181" i="2" s="1"/>
  <c r="AR181" i="2" s="1"/>
  <c r="AM216" i="3"/>
  <c r="AN216" i="3" s="1"/>
  <c r="AQ216" i="3" s="1"/>
  <c r="AR216" i="3" s="1"/>
  <c r="AN215" i="3"/>
  <c r="AQ215" i="3" s="1"/>
  <c r="AR215" i="3" s="1"/>
  <c r="AB181" i="3"/>
  <c r="AC181" i="3" s="1"/>
  <c r="AE181" i="3" s="1"/>
  <c r="AF181" i="3" s="1"/>
  <c r="AC180" i="3"/>
  <c r="AE180" i="3" s="1"/>
  <c r="AF180" i="3" s="1"/>
  <c r="P2926" i="5" l="1"/>
  <c r="P4568" i="5"/>
  <c r="P4318" i="5"/>
  <c r="P4362" i="5"/>
  <c r="P4393" i="5"/>
  <c r="P4371" i="5"/>
  <c r="P3834" i="5"/>
  <c r="P4599" i="5"/>
  <c r="O4527" i="5"/>
  <c r="O3835" i="5"/>
  <c r="O4791" i="5"/>
  <c r="O4600" i="5"/>
  <c r="P925" i="5"/>
  <c r="O925" i="5"/>
  <c r="L288" i="5"/>
  <c r="L3940" i="5"/>
  <c r="L2697" i="5"/>
  <c r="L2526" i="5"/>
  <c r="L4127" i="5" s="1"/>
  <c r="O3088" i="5" s="1"/>
  <c r="L2969" i="5"/>
  <c r="L1388" i="5"/>
  <c r="L807" i="5"/>
  <c r="L14" i="5"/>
  <c r="L4109" i="5"/>
  <c r="L851" i="5"/>
  <c r="L852" i="5" s="1"/>
  <c r="L4363" i="5"/>
  <c r="O4363" i="5" s="1"/>
  <c r="L1426" i="5"/>
  <c r="O4373" i="5" s="1"/>
  <c r="L1369" i="5"/>
  <c r="P4600" i="5" l="1"/>
  <c r="P3088" i="5"/>
  <c r="P4363" i="5"/>
  <c r="P4527" i="5"/>
  <c r="P4791" i="5"/>
  <c r="P3835" i="5"/>
  <c r="P4373" i="5"/>
  <c r="O2969" i="5"/>
  <c r="O4569" i="5"/>
  <c r="O476" i="5"/>
  <c r="P476" i="5"/>
  <c r="L853" i="5"/>
  <c r="L854" i="5" s="1"/>
  <c r="P14" i="5"/>
  <c r="O14" i="5"/>
  <c r="L15" i="5"/>
  <c r="P288" i="5"/>
  <c r="O288" i="5"/>
  <c r="L1204" i="5"/>
  <c r="L4570" i="5"/>
  <c r="O4570" i="5" s="1"/>
  <c r="O4604" i="5"/>
  <c r="L2970" i="5"/>
  <c r="L3027" i="5"/>
  <c r="O3027" i="5" s="1"/>
  <c r="L2408" i="5"/>
  <c r="P428" i="5"/>
  <c r="O428" i="5"/>
  <c r="L2989" i="5"/>
  <c r="O2989" i="5" s="1"/>
  <c r="L2452" i="5"/>
  <c r="L1615" i="5"/>
  <c r="L689" i="5"/>
  <c r="L4298" i="5"/>
  <c r="O4298" i="5" s="1"/>
  <c r="P4569" i="5" l="1"/>
  <c r="P4298" i="5"/>
  <c r="P3027" i="5"/>
  <c r="P4604" i="5"/>
  <c r="P2969" i="5"/>
  <c r="P4570" i="5"/>
  <c r="P2989" i="5"/>
  <c r="L1616" i="5"/>
  <c r="P426" i="5"/>
  <c r="O426" i="5"/>
  <c r="L2453" i="5"/>
  <c r="L2454" i="5" s="1"/>
  <c r="L2455" i="5" s="1"/>
  <c r="P351" i="5"/>
  <c r="O351" i="5"/>
  <c r="P15" i="5"/>
  <c r="O15" i="5"/>
  <c r="L1493" i="5"/>
  <c r="O4571" i="5" s="1"/>
  <c r="L3216" i="5"/>
  <c r="L2290" i="5"/>
  <c r="L4628" i="5"/>
  <c r="L4053" i="5"/>
  <c r="L4590" i="5"/>
  <c r="O4590" i="5" s="1"/>
  <c r="O429" i="5"/>
  <c r="P429" i="5"/>
  <c r="L4009" i="5"/>
  <c r="O2970" i="5"/>
  <c r="O4605" i="5"/>
  <c r="L2805" i="5"/>
  <c r="P2970" i="5" l="1"/>
  <c r="P4590" i="5"/>
  <c r="P4571" i="5"/>
  <c r="P4605" i="5"/>
  <c r="O427" i="5"/>
  <c r="P427" i="5"/>
  <c r="O447" i="5"/>
  <c r="P447" i="5"/>
  <c r="O352" i="5"/>
  <c r="P352" i="5"/>
  <c r="L3217" i="5"/>
  <c r="L829" i="5"/>
  <c r="L830" i="5" s="1"/>
  <c r="L4054" i="5"/>
  <c r="L340" i="5"/>
  <c r="L3891" i="5"/>
  <c r="L3094" i="5"/>
  <c r="O4572" i="5" s="1"/>
  <c r="O430" i="5"/>
  <c r="P430" i="5"/>
  <c r="L4406" i="5"/>
  <c r="L399" i="5"/>
  <c r="O3839" i="5" s="1"/>
  <c r="P3839" i="5" l="1"/>
  <c r="P4572" i="5"/>
  <c r="P448" i="5"/>
  <c r="O448" i="5"/>
  <c r="O521" i="5"/>
  <c r="P521" i="5"/>
  <c r="O4426" i="5"/>
  <c r="O340" i="5"/>
  <c r="P340" i="5"/>
  <c r="L1224" i="5"/>
  <c r="L1427" i="5"/>
  <c r="O4427" i="5" s="1"/>
  <c r="L1249" i="5"/>
  <c r="L2000" i="5"/>
  <c r="L477" i="5"/>
  <c r="O3094" i="5"/>
  <c r="L4695" i="5"/>
  <c r="O4695" i="5" s="1"/>
  <c r="L1941" i="5"/>
  <c r="L939" i="5"/>
  <c r="L4055" i="5"/>
  <c r="L455" i="5"/>
  <c r="P3094" i="5" l="1"/>
  <c r="P4426" i="5"/>
  <c r="P4695" i="5"/>
  <c r="P4427" i="5"/>
  <c r="O2000" i="5"/>
  <c r="O3840" i="5"/>
  <c r="O390" i="5"/>
  <c r="P390" i="5"/>
  <c r="P449" i="5"/>
  <c r="O449" i="5"/>
  <c r="O3092" i="5"/>
  <c r="O939" i="5"/>
  <c r="P939" i="5"/>
  <c r="O477" i="5"/>
  <c r="P477" i="5"/>
  <c r="L2825" i="5"/>
  <c r="O3093" i="5" s="1"/>
  <c r="L3542" i="5"/>
  <c r="L2850" i="5"/>
  <c r="L4056" i="5"/>
  <c r="L2056" i="5"/>
  <c r="O2056" i="5" s="1"/>
  <c r="L940" i="5"/>
  <c r="L2430" i="5"/>
  <c r="L2078" i="5"/>
  <c r="L3028" i="5"/>
  <c r="O4428" i="5" s="1"/>
  <c r="L1399" i="5"/>
  <c r="L3601" i="5"/>
  <c r="O3841" i="5" s="1"/>
  <c r="P3841" i="5" l="1"/>
  <c r="P4428" i="5"/>
  <c r="P2056" i="5"/>
  <c r="P3093" i="5"/>
  <c r="P3092" i="5"/>
  <c r="P3840" i="5"/>
  <c r="P2000" i="5"/>
  <c r="O2078" i="5"/>
  <c r="P450" i="5"/>
  <c r="O450" i="5"/>
  <c r="L2431" i="5"/>
  <c r="O391" i="5"/>
  <c r="P391" i="5"/>
  <c r="L1400" i="5"/>
  <c r="O4607" i="5" s="1"/>
  <c r="O4574" i="5"/>
  <c r="O940" i="5"/>
  <c r="P940" i="5"/>
  <c r="L3000" i="5"/>
  <c r="O3028" i="5"/>
  <c r="L4629" i="5"/>
  <c r="O4328" i="5"/>
  <c r="L2540" i="5"/>
  <c r="L2541" i="5" s="1"/>
  <c r="L3657" i="5"/>
  <c r="L4451" i="5"/>
  <c r="L336" i="5"/>
  <c r="O336" i="5" s="1"/>
  <c r="L3679" i="5"/>
  <c r="P358" i="5"/>
  <c r="O358" i="5"/>
  <c r="P4328" i="5" l="1"/>
  <c r="P2078" i="5"/>
  <c r="P3028" i="5"/>
  <c r="P4574" i="5"/>
  <c r="P4607" i="5"/>
  <c r="L3001" i="5"/>
  <c r="O3657" i="5"/>
  <c r="P481" i="5"/>
  <c r="O481" i="5"/>
  <c r="O522" i="5"/>
  <c r="P522" i="5"/>
  <c r="O3679" i="5"/>
  <c r="O451" i="5"/>
  <c r="P451" i="5"/>
  <c r="P561" i="5"/>
  <c r="O561" i="5"/>
  <c r="O3001" i="5"/>
  <c r="L972" i="5"/>
  <c r="O454" i="5"/>
  <c r="P454" i="5"/>
  <c r="O3000" i="5"/>
  <c r="L4601" i="5"/>
  <c r="O4601" i="5" s="1"/>
  <c r="P336" i="5"/>
  <c r="L1937" i="5"/>
  <c r="L113" i="5"/>
  <c r="L640" i="5"/>
  <c r="L4031" i="5"/>
  <c r="P3000" i="5" l="1"/>
  <c r="P3657" i="5"/>
  <c r="P4601" i="5"/>
  <c r="P3001" i="5"/>
  <c r="P3679" i="5"/>
  <c r="O452" i="5"/>
  <c r="P452" i="5"/>
  <c r="P113" i="5"/>
  <c r="O113" i="5"/>
  <c r="O972" i="5"/>
  <c r="P972" i="5"/>
  <c r="L2241" i="5"/>
  <c r="L4602" i="5"/>
  <c r="O4602" i="5" s="1"/>
  <c r="L1196" i="5"/>
  <c r="L4032" i="5"/>
  <c r="L4141" i="5"/>
  <c r="P470" i="5"/>
  <c r="O470" i="5"/>
  <c r="L1714" i="5"/>
  <c r="L2573" i="5"/>
  <c r="O455" i="5"/>
  <c r="P455" i="5"/>
  <c r="L3538" i="5"/>
  <c r="P4602" i="5" l="1"/>
  <c r="O453" i="5"/>
  <c r="P453" i="5"/>
  <c r="P523" i="5"/>
  <c r="O523" i="5"/>
  <c r="O1196" i="5"/>
  <c r="P1196" i="5"/>
  <c r="P471" i="5"/>
  <c r="O471" i="5"/>
  <c r="L3315" i="5"/>
  <c r="O2241" i="5"/>
  <c r="L3842" i="5"/>
  <c r="O3842" i="5" s="1"/>
  <c r="L4142" i="5"/>
  <c r="L432" i="5"/>
  <c r="L2797" i="5"/>
  <c r="L933" i="5"/>
  <c r="O3845" i="5" s="1"/>
  <c r="L1197" i="5"/>
  <c r="P2241" i="5" l="1"/>
  <c r="P3845" i="5"/>
  <c r="P3842" i="5"/>
  <c r="O562" i="5"/>
  <c r="P562" i="5"/>
  <c r="P469" i="5"/>
  <c r="O469" i="5"/>
  <c r="P1197" i="5"/>
  <c r="O1197" i="5"/>
  <c r="L1198" i="5"/>
  <c r="O432" i="5"/>
  <c r="P432" i="5"/>
  <c r="P933" i="5"/>
  <c r="O933" i="5"/>
  <c r="L2033" i="5"/>
  <c r="O2033" i="5" s="1"/>
  <c r="L2534" i="5"/>
  <c r="O3846" i="5" s="1"/>
  <c r="L2798" i="5"/>
  <c r="L4398" i="5"/>
  <c r="P472" i="5"/>
  <c r="O472" i="5"/>
  <c r="L875" i="5"/>
  <c r="P3846" i="5" l="1"/>
  <c r="P2033" i="5"/>
  <c r="O4579" i="5"/>
  <c r="L2799" i="5"/>
  <c r="O4644" i="5" s="1"/>
  <c r="O4611" i="5"/>
  <c r="O1198" i="5"/>
  <c r="P1198" i="5"/>
  <c r="O875" i="5"/>
  <c r="P875" i="5"/>
  <c r="L4135" i="5"/>
  <c r="L4399" i="5"/>
  <c r="L1133" i="5"/>
  <c r="L2476" i="5"/>
  <c r="L3634" i="5"/>
  <c r="P4611" i="5" l="1"/>
  <c r="P4644" i="5"/>
  <c r="P4579" i="5"/>
  <c r="P397" i="5"/>
  <c r="O397" i="5"/>
  <c r="O4612" i="5"/>
  <c r="O4387" i="5"/>
  <c r="L80" i="5"/>
  <c r="L2734" i="5"/>
  <c r="O4355" i="5"/>
  <c r="L4077" i="5"/>
  <c r="L4400" i="5"/>
  <c r="L1494" i="5"/>
  <c r="L1294" i="5"/>
  <c r="P4387" i="5" l="1"/>
  <c r="P4355" i="5"/>
  <c r="P4612" i="5"/>
  <c r="P398" i="5"/>
  <c r="O398" i="5"/>
  <c r="O80" i="5"/>
  <c r="P80" i="5"/>
  <c r="L3095" i="5"/>
  <c r="O3095" i="5" s="1"/>
  <c r="L211" i="5"/>
  <c r="L4335" i="5"/>
  <c r="O4335" i="5" s="1"/>
  <c r="L1495" i="5"/>
  <c r="L1681" i="5"/>
  <c r="L2895" i="5"/>
  <c r="P3095" i="5" l="1"/>
  <c r="P4335" i="5"/>
  <c r="O399" i="5"/>
  <c r="P399" i="5"/>
  <c r="P211" i="5"/>
  <c r="O211" i="5"/>
  <c r="L4496" i="5"/>
  <c r="O4496" i="5" s="1"/>
  <c r="L3282" i="5"/>
  <c r="O2273" i="5"/>
  <c r="L1525" i="5"/>
  <c r="L1812" i="5"/>
  <c r="L3096" i="5"/>
  <c r="L4696" i="5"/>
  <c r="O4696" i="5" s="1"/>
  <c r="P2273" i="5" l="1"/>
  <c r="P4696" i="5"/>
  <c r="P4496" i="5"/>
  <c r="O3096" i="5"/>
  <c r="L3126" i="5"/>
  <c r="L509" i="5"/>
  <c r="L510" i="5" s="1"/>
  <c r="L511" i="5" s="1"/>
  <c r="L964" i="5"/>
  <c r="O3851" i="5" s="1"/>
  <c r="L3413" i="5"/>
  <c r="L4697" i="5"/>
  <c r="O4648" i="5" s="1"/>
  <c r="L1134" i="5"/>
  <c r="O4616" i="5" s="1"/>
  <c r="P4648" i="5" l="1"/>
  <c r="P3096" i="5"/>
  <c r="P3851" i="5"/>
  <c r="P4616" i="5"/>
  <c r="O4584" i="5"/>
  <c r="O4697" i="5"/>
  <c r="O964" i="5"/>
  <c r="P964" i="5"/>
  <c r="L478" i="5"/>
  <c r="L2735" i="5"/>
  <c r="L2736" i="5" s="1"/>
  <c r="L4727" i="5"/>
  <c r="O4727" i="5" s="1"/>
  <c r="L2110" i="5"/>
  <c r="O2110" i="5" s="1"/>
  <c r="L2565" i="5"/>
  <c r="P4727" i="5" l="1"/>
  <c r="P2110" i="5"/>
  <c r="P4697" i="5"/>
  <c r="P4584" i="5"/>
  <c r="O569" i="5"/>
  <c r="P569" i="5"/>
  <c r="P478" i="5"/>
  <c r="O478" i="5"/>
  <c r="L2111" i="5"/>
  <c r="O2111" i="5" s="1"/>
  <c r="L3711" i="5"/>
  <c r="L4166" i="5"/>
  <c r="P1194" i="5"/>
  <c r="O1194" i="5"/>
  <c r="L4336" i="5"/>
  <c r="O4336" i="5" s="1"/>
  <c r="O4454" i="5"/>
  <c r="L2079" i="5"/>
  <c r="P4336" i="5" l="1"/>
  <c r="P2111" i="5"/>
  <c r="P4454" i="5"/>
  <c r="O2079" i="5"/>
  <c r="P570" i="5"/>
  <c r="O570" i="5"/>
  <c r="O4166" i="5"/>
  <c r="O3711" i="5"/>
  <c r="O403" i="5"/>
  <c r="P403" i="5"/>
  <c r="L2112" i="5"/>
  <c r="O2112" i="5" s="1"/>
  <c r="L3712" i="5"/>
  <c r="O3712" i="5" s="1"/>
  <c r="L410" i="5"/>
  <c r="L3680" i="5"/>
  <c r="L1526" i="5"/>
  <c r="L1090" i="5"/>
  <c r="P2079" i="5" l="1"/>
  <c r="P3712" i="5"/>
  <c r="P3711" i="5"/>
  <c r="P2112" i="5"/>
  <c r="P4166" i="5"/>
  <c r="O3680" i="5"/>
  <c r="O571" i="5"/>
  <c r="P571" i="5"/>
  <c r="O404" i="5"/>
  <c r="P404" i="5"/>
  <c r="O410" i="5"/>
  <c r="P410" i="5"/>
  <c r="L411" i="5"/>
  <c r="O1090" i="5"/>
  <c r="P1090" i="5"/>
  <c r="L3127" i="5"/>
  <c r="L38" i="5"/>
  <c r="L3713" i="5"/>
  <c r="O3713" i="5" s="1"/>
  <c r="L575" i="5"/>
  <c r="O407" i="5"/>
  <c r="L2011" i="5"/>
  <c r="P407" i="5"/>
  <c r="L2691" i="5"/>
  <c r="P1153" i="5"/>
  <c r="O1153" i="5"/>
  <c r="P3713" i="5" l="1"/>
  <c r="P3680" i="5"/>
  <c r="O405" i="5"/>
  <c r="P405" i="5"/>
  <c r="P572" i="5"/>
  <c r="O572" i="5"/>
  <c r="O2011" i="5"/>
  <c r="L2012" i="5"/>
  <c r="O2012" i="5" s="1"/>
  <c r="O38" i="5"/>
  <c r="P38" i="5"/>
  <c r="P411" i="5"/>
  <c r="O411" i="5"/>
  <c r="O408" i="5"/>
  <c r="P408" i="5"/>
  <c r="L3612" i="5"/>
  <c r="L2176" i="5"/>
  <c r="O2176" i="5" s="1"/>
  <c r="L4292" i="5"/>
  <c r="L39" i="5"/>
  <c r="L4728" i="5"/>
  <c r="L1639" i="5"/>
  <c r="P2176" i="5" l="1"/>
  <c r="P2011" i="5"/>
  <c r="P2012" i="5"/>
  <c r="O573" i="5"/>
  <c r="P573" i="5"/>
  <c r="P406" i="5"/>
  <c r="O406" i="5"/>
  <c r="O4728" i="5"/>
  <c r="O4621" i="5"/>
  <c r="P39" i="5"/>
  <c r="O39" i="5"/>
  <c r="L3777" i="5"/>
  <c r="O3777" i="5" s="1"/>
  <c r="L3613" i="5"/>
  <c r="P409" i="5"/>
  <c r="O409" i="5"/>
  <c r="L3240" i="5"/>
  <c r="L1463" i="5"/>
  <c r="L1186" i="5"/>
  <c r="P4621" i="5" l="1"/>
  <c r="P3777" i="5"/>
  <c r="P4728" i="5"/>
  <c r="O574" i="5"/>
  <c r="P574" i="5"/>
  <c r="L3064" i="5"/>
  <c r="L114" i="5"/>
  <c r="L81" i="5"/>
  <c r="L2787" i="5"/>
  <c r="O3858" i="5" s="1"/>
  <c r="L808" i="5"/>
  <c r="P3858" i="5" l="1"/>
  <c r="P530" i="5"/>
  <c r="O530" i="5"/>
  <c r="P575" i="5"/>
  <c r="O575" i="5"/>
  <c r="P114" i="5"/>
  <c r="O114" i="5"/>
  <c r="P81" i="5"/>
  <c r="O81" i="5"/>
  <c r="L82" i="5"/>
  <c r="L1682" i="5"/>
  <c r="O3064" i="5"/>
  <c r="L4665" i="5"/>
  <c r="O4665" i="5" s="1"/>
  <c r="L1715" i="5"/>
  <c r="L2409" i="5"/>
  <c r="L4388" i="5"/>
  <c r="P4665" i="5" l="1"/>
  <c r="P3064" i="5"/>
  <c r="O531" i="5"/>
  <c r="P531" i="5"/>
  <c r="O3859" i="5"/>
  <c r="L1683" i="5"/>
  <c r="L1684" i="5" s="1"/>
  <c r="P82" i="5"/>
  <c r="O82" i="5"/>
  <c r="L1166" i="5"/>
  <c r="O4625" i="5" s="1"/>
  <c r="L4010" i="5"/>
  <c r="L3316" i="5"/>
  <c r="L728" i="5"/>
  <c r="L3283" i="5"/>
  <c r="P4625" i="5" l="1"/>
  <c r="P3859" i="5"/>
  <c r="P499" i="5"/>
  <c r="O499" i="5"/>
  <c r="L3284" i="5"/>
  <c r="L243" i="5"/>
  <c r="L1205" i="5"/>
  <c r="L2329" i="5"/>
  <c r="L673" i="5"/>
  <c r="L2767" i="5"/>
  <c r="O4626" i="5" s="1"/>
  <c r="P4626" i="5" l="1"/>
  <c r="P500" i="5"/>
  <c r="O500" i="5"/>
  <c r="O578" i="5"/>
  <c r="P578" i="5"/>
  <c r="O243" i="5"/>
  <c r="P243" i="5"/>
  <c r="L2806" i="5"/>
  <c r="L1844" i="5"/>
  <c r="L4368" i="5"/>
  <c r="L2274" i="5"/>
  <c r="O2274" i="5" s="1"/>
  <c r="L3930" i="5"/>
  <c r="L3285" i="5"/>
  <c r="L456" i="5"/>
  <c r="P2274" i="5" l="1"/>
  <c r="O4368" i="5"/>
  <c r="O4627" i="5"/>
  <c r="O456" i="5"/>
  <c r="P456" i="5"/>
  <c r="L2057" i="5"/>
  <c r="O2057" i="5" s="1"/>
  <c r="L1558" i="5"/>
  <c r="O4628" i="5" s="1"/>
  <c r="L3445" i="5"/>
  <c r="L4407" i="5"/>
  <c r="L277" i="5"/>
  <c r="L1516" i="5"/>
  <c r="L3875" i="5"/>
  <c r="P4628" i="5" l="1"/>
  <c r="P2057" i="5"/>
  <c r="P4368" i="5"/>
  <c r="P4627" i="5"/>
  <c r="O277" i="5"/>
  <c r="P277" i="5"/>
  <c r="L3159" i="5"/>
  <c r="O4629" i="5" s="1"/>
  <c r="L433" i="5"/>
  <c r="L3117" i="5"/>
  <c r="L3658" i="5"/>
  <c r="O3658" i="5" s="1"/>
  <c r="L1227" i="5"/>
  <c r="L1878" i="5"/>
  <c r="L706" i="5"/>
  <c r="P4629" i="5" l="1"/>
  <c r="P3658" i="5"/>
  <c r="P433" i="5"/>
  <c r="O433" i="5"/>
  <c r="L3479" i="5"/>
  <c r="L2034" i="5"/>
  <c r="O2034" i="5" s="1"/>
  <c r="L2307" i="5"/>
  <c r="L434" i="5"/>
  <c r="L4718" i="5"/>
  <c r="L4760" i="5"/>
  <c r="L2828" i="5"/>
  <c r="P2034" i="5" l="1"/>
  <c r="O4718" i="5"/>
  <c r="O3865" i="5"/>
  <c r="O688" i="5"/>
  <c r="P688" i="5"/>
  <c r="O4760" i="5"/>
  <c r="O4630" i="5"/>
  <c r="P434" i="5"/>
  <c r="O434" i="5"/>
  <c r="L435" i="5"/>
  <c r="L4429" i="5"/>
  <c r="L543" i="5"/>
  <c r="L212" i="5"/>
  <c r="L1432" i="5"/>
  <c r="O4631" i="5" s="1"/>
  <c r="L1420" i="5"/>
  <c r="O3866" i="5" s="1"/>
  <c r="L3908" i="5"/>
  <c r="L3635" i="5"/>
  <c r="P3866" i="5" l="1"/>
  <c r="P4630" i="5"/>
  <c r="P3865" i="5"/>
  <c r="P4631" i="5"/>
  <c r="P4760" i="5"/>
  <c r="P4718" i="5"/>
  <c r="P689" i="5"/>
  <c r="O689" i="5"/>
  <c r="O4429" i="5"/>
  <c r="P538" i="5"/>
  <c r="O538" i="5"/>
  <c r="P600" i="5"/>
  <c r="O600" i="5"/>
  <c r="O505" i="5"/>
  <c r="P505" i="5"/>
  <c r="O212" i="5"/>
  <c r="P212" i="5"/>
  <c r="P435" i="5"/>
  <c r="O435" i="5"/>
  <c r="L412" i="5"/>
  <c r="L3021" i="5"/>
  <c r="O3021" i="5" s="1"/>
  <c r="L1813" i="5"/>
  <c r="L16" i="5"/>
  <c r="L3033" i="5"/>
  <c r="O4632" i="5" s="1"/>
  <c r="L2035" i="5"/>
  <c r="L59" i="5"/>
  <c r="P3021" i="5" l="1"/>
  <c r="P4429" i="5"/>
  <c r="P4632" i="5"/>
  <c r="O601" i="5"/>
  <c r="P601" i="5"/>
  <c r="P506" i="5"/>
  <c r="O506" i="5"/>
  <c r="O539" i="5"/>
  <c r="P539" i="5"/>
  <c r="O16" i="5"/>
  <c r="P16" i="5"/>
  <c r="L17" i="5"/>
  <c r="P412" i="5"/>
  <c r="O412" i="5"/>
  <c r="L2036" i="5"/>
  <c r="O2036" i="5" s="1"/>
  <c r="O2035" i="5"/>
  <c r="P59" i="5"/>
  <c r="O59" i="5"/>
  <c r="L1660" i="5"/>
  <c r="L3414" i="5"/>
  <c r="L2013" i="5"/>
  <c r="L2144" i="5"/>
  <c r="L1617" i="5"/>
  <c r="L4622" i="5"/>
  <c r="O4622" i="5" s="1"/>
  <c r="L4634" i="5"/>
  <c r="P4622" i="5" l="1"/>
  <c r="P2035" i="5"/>
  <c r="P2036" i="5"/>
  <c r="O2144" i="5"/>
  <c r="O602" i="5"/>
  <c r="P602" i="5"/>
  <c r="O4634" i="5"/>
  <c r="O4633" i="5"/>
  <c r="O507" i="5"/>
  <c r="P507" i="5"/>
  <c r="O617" i="5"/>
  <c r="P617" i="5"/>
  <c r="P540" i="5"/>
  <c r="O540" i="5"/>
  <c r="O2013" i="5"/>
  <c r="P585" i="5"/>
  <c r="O585" i="5"/>
  <c r="O17" i="5"/>
  <c r="P17" i="5"/>
  <c r="L1401" i="5"/>
  <c r="L3261" i="5"/>
  <c r="O605" i="5"/>
  <c r="P605" i="5"/>
  <c r="L3636" i="5"/>
  <c r="L479" i="5"/>
  <c r="L665" i="5"/>
  <c r="L3218" i="5"/>
  <c r="L3614" i="5"/>
  <c r="P4633" i="5" l="1"/>
  <c r="P2144" i="5"/>
  <c r="P2013" i="5"/>
  <c r="P4634" i="5"/>
  <c r="O508" i="5"/>
  <c r="P508" i="5"/>
  <c r="O541" i="5"/>
  <c r="P541" i="5"/>
  <c r="O586" i="5"/>
  <c r="P586" i="5"/>
  <c r="P479" i="5"/>
  <c r="O479" i="5"/>
  <c r="L3637" i="5"/>
  <c r="O606" i="5"/>
  <c r="P606" i="5"/>
  <c r="L3745" i="5"/>
  <c r="L2266" i="5"/>
  <c r="L178" i="5"/>
  <c r="L2080" i="5"/>
  <c r="O2080" i="5" s="1"/>
  <c r="L374" i="5"/>
  <c r="L60" i="5"/>
  <c r="L3002" i="5"/>
  <c r="O4635" i="5" s="1"/>
  <c r="P2080" i="5" l="1"/>
  <c r="P4635" i="5"/>
  <c r="O587" i="5"/>
  <c r="P587" i="5"/>
  <c r="P542" i="5"/>
  <c r="O542" i="5"/>
  <c r="P509" i="5"/>
  <c r="O509" i="5"/>
  <c r="O3745" i="5"/>
  <c r="O604" i="5"/>
  <c r="P604" i="5"/>
  <c r="O374" i="5"/>
  <c r="P374" i="5"/>
  <c r="P178" i="5"/>
  <c r="O178" i="5"/>
  <c r="L179" i="5"/>
  <c r="P60" i="5"/>
  <c r="O60" i="5"/>
  <c r="L3681" i="5"/>
  <c r="L3867" i="5"/>
  <c r="O3867" i="5" s="1"/>
  <c r="P607" i="5"/>
  <c r="O607" i="5"/>
  <c r="O3002" i="5"/>
  <c r="L4603" i="5"/>
  <c r="L1661" i="5"/>
  <c r="L1779" i="5"/>
  <c r="L1975" i="5"/>
  <c r="L457" i="5"/>
  <c r="P3745" i="5" l="1"/>
  <c r="P3867" i="5"/>
  <c r="P3002" i="5"/>
  <c r="O3681" i="5"/>
  <c r="O694" i="5"/>
  <c r="P694" i="5"/>
  <c r="O543" i="5"/>
  <c r="P543" i="5"/>
  <c r="P510" i="5"/>
  <c r="O510" i="5"/>
  <c r="O4603" i="5"/>
  <c r="O4636" i="5"/>
  <c r="O618" i="5"/>
  <c r="P618" i="5"/>
  <c r="L1618" i="5"/>
  <c r="L1780" i="5" s="1"/>
  <c r="L3219" i="5" s="1"/>
  <c r="O457" i="5"/>
  <c r="P457" i="5"/>
  <c r="P179" i="5"/>
  <c r="O179" i="5"/>
  <c r="L1590" i="5"/>
  <c r="O4637" i="5" s="1"/>
  <c r="L3262" i="5"/>
  <c r="L3380" i="5"/>
  <c r="L1122" i="5"/>
  <c r="O3872" i="5" s="1"/>
  <c r="L2058" i="5"/>
  <c r="L3576" i="5"/>
  <c r="P4637" i="5" l="1"/>
  <c r="P4636" i="5"/>
  <c r="P3681" i="5"/>
  <c r="P3872" i="5"/>
  <c r="P4603" i="5"/>
  <c r="P511" i="5"/>
  <c r="O511" i="5"/>
  <c r="O2058" i="5"/>
  <c r="P720" i="5"/>
  <c r="O720" i="5"/>
  <c r="L3381" i="5"/>
  <c r="L341" i="5"/>
  <c r="L1123" i="5"/>
  <c r="L2723" i="5"/>
  <c r="O3873" i="5" s="1"/>
  <c r="L608" i="5"/>
  <c r="L3191" i="5"/>
  <c r="O4638" i="5" s="1"/>
  <c r="L146" i="5"/>
  <c r="L3659" i="5"/>
  <c r="P3873" i="5" l="1"/>
  <c r="P4638" i="5"/>
  <c r="P2058" i="5"/>
  <c r="O3659" i="5"/>
  <c r="P721" i="5"/>
  <c r="O721" i="5"/>
  <c r="P545" i="5"/>
  <c r="O545" i="5"/>
  <c r="P608" i="5"/>
  <c r="O608" i="5"/>
  <c r="O146" i="5"/>
  <c r="P146" i="5"/>
  <c r="L147" i="5"/>
  <c r="P341" i="5"/>
  <c r="O341" i="5"/>
  <c r="L1305" i="5"/>
  <c r="L4324" i="5"/>
  <c r="L1942" i="5"/>
  <c r="L1747" i="5"/>
  <c r="P593" i="5"/>
  <c r="O593" i="5"/>
  <c r="L2209" i="5"/>
  <c r="O2209" i="5" s="1"/>
  <c r="L4792" i="5"/>
  <c r="O4639" i="5" s="1"/>
  <c r="L2724" i="5"/>
  <c r="O3966" i="5" s="1"/>
  <c r="L674" i="5"/>
  <c r="P3966" i="5" l="1"/>
  <c r="P3659" i="5"/>
  <c r="P4639" i="5"/>
  <c r="P2209" i="5"/>
  <c r="O3874" i="5"/>
  <c r="P546" i="5"/>
  <c r="O546" i="5"/>
  <c r="P513" i="5"/>
  <c r="O513" i="5"/>
  <c r="P663" i="5"/>
  <c r="O663" i="5"/>
  <c r="L1640" i="5"/>
  <c r="O4792" i="5"/>
  <c r="O147" i="5"/>
  <c r="P147" i="5"/>
  <c r="L2906" i="5"/>
  <c r="L2275" i="5"/>
  <c r="L3543" i="5"/>
  <c r="L4325" i="5"/>
  <c r="L1154" i="5"/>
  <c r="O3875" i="5" s="1"/>
  <c r="L3348" i="5"/>
  <c r="P3875" i="5" l="1"/>
  <c r="P4792" i="5"/>
  <c r="P3874" i="5"/>
  <c r="O624" i="5"/>
  <c r="P624" i="5"/>
  <c r="O664" i="5"/>
  <c r="P664" i="5"/>
  <c r="L1748" i="5"/>
  <c r="O3967" i="5"/>
  <c r="O1154" i="5"/>
  <c r="P1154" i="5"/>
  <c r="L1005" i="5"/>
  <c r="L2755" i="5"/>
  <c r="O2275" i="5"/>
  <c r="L3876" i="5"/>
  <c r="L4507" i="5"/>
  <c r="L1272" i="5"/>
  <c r="P3967" i="5" l="1"/>
  <c r="P2275" i="5"/>
  <c r="O3876" i="5"/>
  <c r="L3241" i="5"/>
  <c r="L3349" i="5" s="1"/>
  <c r="P665" i="5"/>
  <c r="O665" i="5"/>
  <c r="O4507" i="5"/>
  <c r="P625" i="5"/>
  <c r="O625" i="5"/>
  <c r="L2873" i="5"/>
  <c r="L1006" i="5"/>
  <c r="L2606" i="5"/>
  <c r="L876" i="5"/>
  <c r="L973" i="5"/>
  <c r="L576" i="5"/>
  <c r="L4356" i="5"/>
  <c r="P4507" i="5" l="1"/>
  <c r="P3876" i="5"/>
  <c r="O695" i="5"/>
  <c r="P695" i="5"/>
  <c r="O4356" i="5"/>
  <c r="O3877" i="5"/>
  <c r="P973" i="5"/>
  <c r="O973" i="5"/>
  <c r="O576" i="5"/>
  <c r="P576" i="5"/>
  <c r="O1006" i="5"/>
  <c r="P1006" i="5"/>
  <c r="O876" i="5"/>
  <c r="P876" i="5"/>
  <c r="L1484" i="5"/>
  <c r="L2177" i="5"/>
  <c r="O2177" i="5" s="1"/>
  <c r="L2574" i="5"/>
  <c r="L2477" i="5"/>
  <c r="L4207" i="5"/>
  <c r="O4207" i="5" s="1"/>
  <c r="L4474" i="5"/>
  <c r="O4474" i="5" s="1"/>
  <c r="L2607" i="5"/>
  <c r="P4356" i="5" l="1"/>
  <c r="P3877" i="5"/>
  <c r="P4474" i="5"/>
  <c r="P2177" i="5"/>
  <c r="P4207" i="5"/>
  <c r="P726" i="5"/>
  <c r="O726" i="5"/>
  <c r="O696" i="5"/>
  <c r="P696" i="5"/>
  <c r="O553" i="5"/>
  <c r="P553" i="5"/>
  <c r="L4208" i="5"/>
  <c r="O4208" i="5" s="1"/>
  <c r="L4078" i="5"/>
  <c r="L3778" i="5"/>
  <c r="L4175" i="5"/>
  <c r="O4175" i="5" s="1"/>
  <c r="L3085" i="5"/>
  <c r="P4175" i="5" l="1"/>
  <c r="P4208" i="5"/>
  <c r="O727" i="5"/>
  <c r="P727" i="5"/>
  <c r="O3085" i="5"/>
  <c r="O3778" i="5"/>
  <c r="O670" i="5"/>
  <c r="P670" i="5"/>
  <c r="L18" i="5"/>
  <c r="L244" i="5"/>
  <c r="L772" i="5"/>
  <c r="L941" i="5"/>
  <c r="L4686" i="5"/>
  <c r="O4686" i="5" s="1"/>
  <c r="P4686" i="5" l="1"/>
  <c r="P3085" i="5"/>
  <c r="P3778" i="5"/>
  <c r="P671" i="5"/>
  <c r="O671" i="5"/>
  <c r="P728" i="5"/>
  <c r="O728" i="5"/>
  <c r="O18" i="5"/>
  <c r="P18" i="5"/>
  <c r="P244" i="5"/>
  <c r="L245" i="5"/>
  <c r="O244" i="5"/>
  <c r="L2373" i="5"/>
  <c r="L2542" i="5"/>
  <c r="L1452" i="5"/>
  <c r="L1845" i="5"/>
  <c r="L1619" i="5"/>
  <c r="O764" i="5" l="1"/>
  <c r="P764" i="5"/>
  <c r="P672" i="5"/>
  <c r="O672" i="5"/>
  <c r="L1846" i="5"/>
  <c r="O245" i="5"/>
  <c r="P245" i="5"/>
  <c r="L3446" i="5"/>
  <c r="L3053" i="5"/>
  <c r="O3053" i="5" s="1"/>
  <c r="L4143" i="5"/>
  <c r="L3974" i="5"/>
  <c r="L3220" i="5"/>
  <c r="P3053" i="5" l="1"/>
  <c r="P673" i="5"/>
  <c r="O673" i="5"/>
  <c r="O765" i="5"/>
  <c r="P765" i="5"/>
  <c r="O631" i="5"/>
  <c r="P631" i="5"/>
  <c r="L1273" i="5"/>
  <c r="L4654" i="5"/>
  <c r="O4654" i="5" s="1"/>
  <c r="L61" i="5"/>
  <c r="L1338" i="5"/>
  <c r="L3447" i="5"/>
  <c r="L739" i="5"/>
  <c r="P4654" i="5" l="1"/>
  <c r="P632" i="5"/>
  <c r="O632" i="5"/>
  <c r="O674" i="5"/>
  <c r="P674" i="5"/>
  <c r="O766" i="5"/>
  <c r="P766" i="5"/>
  <c r="O701" i="5"/>
  <c r="P701" i="5"/>
  <c r="P61" i="5"/>
  <c r="O61" i="5"/>
  <c r="L760" i="5"/>
  <c r="O3884" i="5" s="1"/>
  <c r="L2340" i="5"/>
  <c r="L2874" i="5"/>
  <c r="L115" i="5"/>
  <c r="L2939" i="5"/>
  <c r="P3884" i="5" l="1"/>
  <c r="P732" i="5"/>
  <c r="O732" i="5"/>
  <c r="O675" i="5"/>
  <c r="P675" i="5"/>
  <c r="O702" i="5"/>
  <c r="P702" i="5"/>
  <c r="O633" i="5"/>
  <c r="P633" i="5"/>
  <c r="P115" i="5"/>
  <c r="O115" i="5"/>
  <c r="O760" i="5"/>
  <c r="L761" i="5"/>
  <c r="O3968" i="5" s="1"/>
  <c r="L4475" i="5"/>
  <c r="L4540" i="5"/>
  <c r="L3941" i="5"/>
  <c r="L1662" i="5"/>
  <c r="P760" i="5"/>
  <c r="L2361" i="5"/>
  <c r="P3968" i="5" l="1"/>
  <c r="O4540" i="5"/>
  <c r="O703" i="5"/>
  <c r="P703" i="5"/>
  <c r="O4475" i="5"/>
  <c r="P733" i="5"/>
  <c r="O733" i="5"/>
  <c r="O761" i="5"/>
  <c r="P761" i="5"/>
  <c r="L1716" i="5"/>
  <c r="L1250" i="5"/>
  <c r="L2362" i="5"/>
  <c r="O3969" i="5" s="1"/>
  <c r="L3962" i="5"/>
  <c r="L1228" i="5"/>
  <c r="L1206" i="5"/>
  <c r="P4540" i="5" l="1"/>
  <c r="P4475" i="5"/>
  <c r="P3969" i="5"/>
  <c r="O3962" i="5"/>
  <c r="O704" i="5"/>
  <c r="P704" i="5"/>
  <c r="L2829" i="5"/>
  <c r="L2807" i="5"/>
  <c r="L2851" i="5"/>
  <c r="L3963" i="5"/>
  <c r="L1027" i="5"/>
  <c r="L3263" i="5"/>
  <c r="P3962" i="5" l="1"/>
  <c r="P705" i="5"/>
  <c r="O705" i="5"/>
  <c r="O3963" i="5"/>
  <c r="O1027" i="5"/>
  <c r="P1027" i="5"/>
  <c r="L2628" i="5"/>
  <c r="L4408" i="5"/>
  <c r="L3317" i="5"/>
  <c r="L1028" i="5"/>
  <c r="O3971" i="5" s="1"/>
  <c r="L4452" i="5"/>
  <c r="L4430" i="5"/>
  <c r="P3971" i="5" l="1"/>
  <c r="P3963" i="5"/>
  <c r="P706" i="5"/>
  <c r="O706" i="5"/>
  <c r="P637" i="5"/>
  <c r="O637" i="5"/>
  <c r="O736" i="5"/>
  <c r="P736" i="5"/>
  <c r="P1028" i="5"/>
  <c r="O1028" i="5"/>
  <c r="L1137" i="5"/>
  <c r="L831" i="5"/>
  <c r="L2629" i="5"/>
  <c r="L4229" i="5"/>
  <c r="O4229" i="5" s="1"/>
  <c r="L413" i="5"/>
  <c r="L180" i="5"/>
  <c r="P4229" i="5" l="1"/>
  <c r="O3972" i="5"/>
  <c r="P737" i="5"/>
  <c r="O737" i="5"/>
  <c r="O638" i="5"/>
  <c r="P638" i="5"/>
  <c r="P413" i="5"/>
  <c r="O413" i="5"/>
  <c r="L181" i="5"/>
  <c r="O180" i="5"/>
  <c r="P180" i="5"/>
  <c r="L4230" i="5"/>
  <c r="L368" i="5"/>
  <c r="O3890" i="5" s="1"/>
  <c r="L2432" i="5"/>
  <c r="L2014" i="5"/>
  <c r="O2014" i="5" s="1"/>
  <c r="L2738" i="5"/>
  <c r="L1781" i="5"/>
  <c r="P3972" i="5" l="1"/>
  <c r="P2014" i="5"/>
  <c r="P3890" i="5"/>
  <c r="O639" i="5"/>
  <c r="P639" i="5"/>
  <c r="P738" i="5"/>
  <c r="O738" i="5"/>
  <c r="O708" i="5"/>
  <c r="P708" i="5"/>
  <c r="O4230" i="5"/>
  <c r="O3973" i="5"/>
  <c r="O368" i="5"/>
  <c r="P368" i="5"/>
  <c r="O181" i="5"/>
  <c r="L182" i="5"/>
  <c r="P181" i="5"/>
  <c r="L4339" i="5"/>
  <c r="L3615" i="5"/>
  <c r="L3382" i="5"/>
  <c r="L4033" i="5"/>
  <c r="L1969" i="5"/>
  <c r="O3891" i="5" s="1"/>
  <c r="L1187" i="5"/>
  <c r="O3974" i="5" s="1"/>
  <c r="P3891" i="5" l="1"/>
  <c r="P3973" i="5"/>
  <c r="P3974" i="5"/>
  <c r="P4230" i="5"/>
  <c r="P682" i="5"/>
  <c r="O682" i="5"/>
  <c r="L1783" i="5"/>
  <c r="L3384" i="5" s="1"/>
  <c r="P640" i="5"/>
  <c r="O640" i="5"/>
  <c r="O739" i="5"/>
  <c r="P739" i="5"/>
  <c r="L183" i="5"/>
  <c r="L1784" i="5" s="1"/>
  <c r="P182" i="5"/>
  <c r="O182" i="5"/>
  <c r="L3570" i="5"/>
  <c r="L544" i="5"/>
  <c r="L375" i="5"/>
  <c r="L2788" i="5"/>
  <c r="O3975" i="5" s="1"/>
  <c r="L908" i="5"/>
  <c r="P3975" i="5" l="1"/>
  <c r="P1110" i="5"/>
  <c r="O1110" i="5"/>
  <c r="L3385" i="5"/>
  <c r="O544" i="5"/>
  <c r="P544" i="5"/>
  <c r="L909" i="5"/>
  <c r="O908" i="5"/>
  <c r="P908" i="5"/>
  <c r="P375" i="5"/>
  <c r="O375" i="5"/>
  <c r="O183" i="5"/>
  <c r="P183" i="5"/>
  <c r="L2509" i="5"/>
  <c r="L2510" i="5" s="1"/>
  <c r="L1976" i="5"/>
  <c r="L634" i="5"/>
  <c r="L4389" i="5"/>
  <c r="L2145" i="5"/>
  <c r="O741" i="5" l="1"/>
  <c r="P741" i="5"/>
  <c r="O804" i="5"/>
  <c r="P804" i="5"/>
  <c r="O803" i="5"/>
  <c r="P803" i="5"/>
  <c r="O1111" i="5"/>
  <c r="P1111" i="5"/>
  <c r="L1106" i="5"/>
  <c r="P634" i="5"/>
  <c r="O634" i="5"/>
  <c r="P909" i="5"/>
  <c r="O909" i="5"/>
  <c r="O2145" i="5"/>
  <c r="L3746" i="5"/>
  <c r="L635" i="5"/>
  <c r="L2235" i="5"/>
  <c r="O2235" i="5" s="1"/>
  <c r="L4110" i="5"/>
  <c r="P714" i="5"/>
  <c r="O714" i="5"/>
  <c r="L3577" i="5"/>
  <c r="L1421" i="5"/>
  <c r="P2145" i="5" l="1"/>
  <c r="P2235" i="5"/>
  <c r="O1106" i="5"/>
  <c r="P1106" i="5"/>
  <c r="O3746" i="5"/>
  <c r="O643" i="5"/>
  <c r="P643" i="5"/>
  <c r="L1275" i="5"/>
  <c r="L2707" i="5" s="1"/>
  <c r="L2876" i="5" s="1"/>
  <c r="O635" i="5"/>
  <c r="P635" i="5"/>
  <c r="L2236" i="5"/>
  <c r="L3836" i="5"/>
  <c r="O3836" i="5" s="1"/>
  <c r="L40" i="5"/>
  <c r="L4111" i="5"/>
  <c r="L809" i="5"/>
  <c r="L3022" i="5"/>
  <c r="P3746" i="5" l="1"/>
  <c r="P3836" i="5"/>
  <c r="L810" i="5"/>
  <c r="P644" i="5"/>
  <c r="O644" i="5"/>
  <c r="P805" i="5"/>
  <c r="O805" i="5"/>
  <c r="O1115" i="5"/>
  <c r="P1115" i="5"/>
  <c r="L4308" i="5"/>
  <c r="O4308" i="5" s="1"/>
  <c r="O40" i="5"/>
  <c r="P40" i="5"/>
  <c r="O2236" i="5"/>
  <c r="L3837" i="5"/>
  <c r="O3837" i="5" s="1"/>
  <c r="L603" i="5"/>
  <c r="O3896" i="5" s="1"/>
  <c r="O3022" i="5"/>
  <c r="L4623" i="5"/>
  <c r="O4623" i="5" s="1"/>
  <c r="L2410" i="5"/>
  <c r="L1641" i="5"/>
  <c r="L974" i="5"/>
  <c r="P3837" i="5" l="1"/>
  <c r="P4623" i="5"/>
  <c r="P2236" i="5"/>
  <c r="P4308" i="5"/>
  <c r="P3022" i="5"/>
  <c r="P3896" i="5"/>
  <c r="L4477" i="5"/>
  <c r="O1116" i="5"/>
  <c r="P1116" i="5"/>
  <c r="O806" i="5"/>
  <c r="P806" i="5"/>
  <c r="P767" i="5"/>
  <c r="O767" i="5"/>
  <c r="L2411" i="5"/>
  <c r="P603" i="5"/>
  <c r="O603" i="5"/>
  <c r="P974" i="5"/>
  <c r="O974" i="5"/>
  <c r="L2575" i="5"/>
  <c r="L4011" i="5"/>
  <c r="L1155" i="5"/>
  <c r="L2204" i="5"/>
  <c r="L3242" i="5"/>
  <c r="O3961" i="5"/>
  <c r="P3961" i="5" l="1"/>
  <c r="O807" i="5"/>
  <c r="P807" i="5"/>
  <c r="O2204" i="5"/>
  <c r="O3897" i="5"/>
  <c r="O4477" i="5"/>
  <c r="O1155" i="5"/>
  <c r="P1155" i="5"/>
  <c r="L4012" i="5"/>
  <c r="L641" i="5"/>
  <c r="L2756" i="5"/>
  <c r="O3981" i="5" s="1"/>
  <c r="L1170" i="5"/>
  <c r="L2205" i="5"/>
  <c r="L3805" i="5"/>
  <c r="L4176" i="5"/>
  <c r="P3897" i="5" l="1"/>
  <c r="P3981" i="5"/>
  <c r="P4477" i="5"/>
  <c r="P2204" i="5"/>
  <c r="O769" i="5"/>
  <c r="P769" i="5"/>
  <c r="O4176" i="5"/>
  <c r="O808" i="5"/>
  <c r="P808" i="5"/>
  <c r="O3805" i="5"/>
  <c r="O3898" i="5"/>
  <c r="P746" i="5"/>
  <c r="O746" i="5"/>
  <c r="O641" i="5"/>
  <c r="P641" i="5"/>
  <c r="L1251" i="5"/>
  <c r="O2205" i="5"/>
  <c r="L707" i="5"/>
  <c r="L903" i="5"/>
  <c r="L4357" i="5"/>
  <c r="L2242" i="5"/>
  <c r="O2242" i="5" s="1"/>
  <c r="L2771" i="5"/>
  <c r="P4176" i="5" l="1"/>
  <c r="P3805" i="5"/>
  <c r="P3898" i="5"/>
  <c r="P2242" i="5"/>
  <c r="P2205" i="5"/>
  <c r="P747" i="5"/>
  <c r="O747" i="5"/>
  <c r="O809" i="5"/>
  <c r="P809" i="5"/>
  <c r="O4357" i="5"/>
  <c r="P770" i="5"/>
  <c r="O770" i="5"/>
  <c r="P707" i="5"/>
  <c r="O707" i="5"/>
  <c r="P903" i="5"/>
  <c r="O903" i="5"/>
  <c r="L3843" i="5"/>
  <c r="O3843" i="5" s="1"/>
  <c r="L2852" i="5"/>
  <c r="L4372" i="5"/>
  <c r="L2308" i="5"/>
  <c r="L2504" i="5"/>
  <c r="L2505" i="5" s="1"/>
  <c r="O3960" i="5" s="1"/>
  <c r="P3960" i="5" l="1"/>
  <c r="P3843" i="5"/>
  <c r="P4357" i="5"/>
  <c r="P771" i="5"/>
  <c r="O771" i="5"/>
  <c r="O4372" i="5"/>
  <c r="P810" i="5"/>
  <c r="O810" i="5"/>
  <c r="L342" i="5"/>
  <c r="L609" i="5"/>
  <c r="L4453" i="5"/>
  <c r="L3909" i="5"/>
  <c r="L4105" i="5"/>
  <c r="P4372" i="5" l="1"/>
  <c r="O772" i="5"/>
  <c r="P772" i="5"/>
  <c r="O811" i="5"/>
  <c r="P811" i="5"/>
  <c r="P609" i="5"/>
  <c r="O609" i="5"/>
  <c r="O342" i="5"/>
  <c r="P342" i="5"/>
  <c r="L792" i="5"/>
  <c r="L793" i="5" s="1"/>
  <c r="L1371" i="5"/>
  <c r="L343" i="5"/>
  <c r="P752" i="5"/>
  <c r="O752" i="5"/>
  <c r="L2210" i="5"/>
  <c r="L1943" i="5"/>
  <c r="P812" i="5" l="1"/>
  <c r="O812" i="5"/>
  <c r="P773" i="5"/>
  <c r="O773" i="5"/>
  <c r="P343" i="5"/>
  <c r="O343" i="5"/>
  <c r="L1944" i="5"/>
  <c r="L2972" i="5"/>
  <c r="L3544" i="5"/>
  <c r="L2393" i="5"/>
  <c r="O2210" i="5"/>
  <c r="O753" i="5"/>
  <c r="P753" i="5"/>
  <c r="P2210" i="5" l="1"/>
  <c r="L2394" i="5"/>
  <c r="O3903" i="5"/>
  <c r="L3994" i="5"/>
  <c r="O3904" i="5" s="1"/>
  <c r="O2972" i="5"/>
  <c r="L4573" i="5"/>
  <c r="O4573" i="5" s="1"/>
  <c r="L3545" i="5"/>
  <c r="P4573" i="5" l="1"/>
  <c r="P3903" i="5"/>
  <c r="P2972" i="5"/>
  <c r="P3904" i="5"/>
  <c r="L832" i="5"/>
  <c r="L3995" i="5"/>
  <c r="L1357" i="5"/>
  <c r="O3905" i="5" s="1"/>
  <c r="L436" i="5"/>
  <c r="P3905" i="5" l="1"/>
  <c r="O436" i="5"/>
  <c r="P436" i="5"/>
  <c r="L1517" i="5"/>
  <c r="O3986" i="5" s="1"/>
  <c r="L2433" i="5"/>
  <c r="L2037" i="5"/>
  <c r="L2958" i="5"/>
  <c r="O3906" i="5" s="1"/>
  <c r="P3906" i="5" l="1"/>
  <c r="P3986" i="5"/>
  <c r="L4034" i="5"/>
  <c r="O2037" i="5"/>
  <c r="L3638" i="5"/>
  <c r="L3118" i="5"/>
  <c r="O3987" i="5" s="1"/>
  <c r="O2958" i="5"/>
  <c r="L4559" i="5"/>
  <c r="P3987" i="5" l="1"/>
  <c r="P2037" i="5"/>
  <c r="P2958" i="5"/>
  <c r="O4559" i="5"/>
  <c r="O3907" i="5"/>
  <c r="L697" i="5"/>
  <c r="O3908" i="5" s="1"/>
  <c r="L480" i="5"/>
  <c r="L4719" i="5"/>
  <c r="L148" i="5"/>
  <c r="P4559" i="5" l="1"/>
  <c r="P3907" i="5"/>
  <c r="P3908" i="5"/>
  <c r="O4719" i="5"/>
  <c r="P779" i="5"/>
  <c r="O779" i="5"/>
  <c r="L149" i="5"/>
  <c r="O148" i="5"/>
  <c r="P148" i="5"/>
  <c r="O480" i="5"/>
  <c r="P480" i="5"/>
  <c r="P697" i="5"/>
  <c r="O697" i="5"/>
  <c r="L2081" i="5"/>
  <c r="L698" i="5"/>
  <c r="L2298" i="5"/>
  <c r="L1749" i="5"/>
  <c r="P4719" i="5" l="1"/>
  <c r="O3909" i="5"/>
  <c r="O698" i="5"/>
  <c r="P698" i="5"/>
  <c r="O149" i="5"/>
  <c r="P149" i="5"/>
  <c r="L3350" i="5"/>
  <c r="O2081" i="5"/>
  <c r="L3682" i="5"/>
  <c r="O3682" i="5" s="1"/>
  <c r="L2299" i="5"/>
  <c r="L3899" i="5"/>
  <c r="P3682" i="5" l="1"/>
  <c r="P3909" i="5"/>
  <c r="P2081" i="5"/>
  <c r="O3899" i="5"/>
  <c r="O3910" i="5"/>
  <c r="L3900" i="5"/>
  <c r="O3900" i="5" s="1"/>
  <c r="L337" i="5"/>
  <c r="L62" i="5"/>
  <c r="L213" i="5"/>
  <c r="O2380" i="5"/>
  <c r="P3899" i="5" l="1"/>
  <c r="P3910" i="5"/>
  <c r="P2380" i="5"/>
  <c r="P3900" i="5"/>
  <c r="O821" i="5"/>
  <c r="P821" i="5"/>
  <c r="P337" i="5"/>
  <c r="P213" i="5"/>
  <c r="O213" i="5"/>
  <c r="O62" i="5"/>
  <c r="L63" i="5"/>
  <c r="P62" i="5"/>
  <c r="L1663" i="5"/>
  <c r="O337" i="5"/>
  <c r="L1938" i="5"/>
  <c r="L1814" i="5"/>
  <c r="L1453" i="5"/>
  <c r="O3992" i="5" s="1"/>
  <c r="P3992" i="5" l="1"/>
  <c r="O63" i="5"/>
  <c r="L64" i="5"/>
  <c r="L1665" i="5" s="1"/>
  <c r="L3266" i="5" s="1"/>
  <c r="P63" i="5"/>
  <c r="L3054" i="5"/>
  <c r="O3993" i="5" s="1"/>
  <c r="L3539" i="5"/>
  <c r="L3415" i="5"/>
  <c r="L3264" i="5"/>
  <c r="P3993" i="5" l="1"/>
  <c r="O784" i="5"/>
  <c r="P784" i="5"/>
  <c r="O64" i="5"/>
  <c r="P64" i="5"/>
  <c r="L65" i="5"/>
  <c r="L1666" i="5" s="1"/>
  <c r="O3054" i="5"/>
  <c r="L4655" i="5"/>
  <c r="L19" i="5"/>
  <c r="L642" i="5"/>
  <c r="L996" i="5"/>
  <c r="P3054" i="5" l="1"/>
  <c r="O4655" i="5"/>
  <c r="O3994" i="5"/>
  <c r="O1062" i="5"/>
  <c r="P1062" i="5"/>
  <c r="L3267" i="5"/>
  <c r="O785" i="5"/>
  <c r="P785" i="5"/>
  <c r="O996" i="5"/>
  <c r="P996" i="5"/>
  <c r="L20" i="5"/>
  <c r="P19" i="5"/>
  <c r="O19" i="5"/>
  <c r="P642" i="5"/>
  <c r="O642" i="5"/>
  <c r="O65" i="5"/>
  <c r="P65" i="5"/>
  <c r="L2597" i="5"/>
  <c r="L1620" i="5"/>
  <c r="L2243" i="5"/>
  <c r="P3994" i="5" l="1"/>
  <c r="P4655" i="5"/>
  <c r="P854" i="5"/>
  <c r="O854" i="5"/>
  <c r="P1063" i="5"/>
  <c r="O1063" i="5"/>
  <c r="L460" i="5"/>
  <c r="O20" i="5"/>
  <c r="L21" i="5"/>
  <c r="P20" i="5"/>
  <c r="L3844" i="5"/>
  <c r="L3221" i="5"/>
  <c r="L4198" i="5"/>
  <c r="P460" i="5" l="1"/>
  <c r="O460" i="5"/>
  <c r="O4198" i="5"/>
  <c r="O3916" i="5"/>
  <c r="L1622" i="5"/>
  <c r="P941" i="5"/>
  <c r="O941" i="5"/>
  <c r="O3844" i="5"/>
  <c r="O826" i="5"/>
  <c r="P826" i="5"/>
  <c r="L514" i="5"/>
  <c r="P21" i="5"/>
  <c r="O21" i="5"/>
  <c r="L400" i="5"/>
  <c r="L414" i="5"/>
  <c r="L1072" i="5"/>
  <c r="P4198" i="5" l="1"/>
  <c r="P3844" i="5"/>
  <c r="P3916" i="5"/>
  <c r="P514" i="5"/>
  <c r="O514" i="5"/>
  <c r="O942" i="5"/>
  <c r="P942" i="5"/>
  <c r="L3223" i="5"/>
  <c r="L2061" i="5"/>
  <c r="O827" i="5"/>
  <c r="P827" i="5"/>
  <c r="O414" i="5"/>
  <c r="P414" i="5"/>
  <c r="O400" i="5"/>
  <c r="P400" i="5"/>
  <c r="L401" i="5"/>
  <c r="O3995" i="5" s="1"/>
  <c r="L2001" i="5"/>
  <c r="L2015" i="5"/>
  <c r="L2673" i="5"/>
  <c r="P3995" i="5" l="1"/>
  <c r="O2061" i="5"/>
  <c r="L2115" i="5"/>
  <c r="O2115" i="5" s="1"/>
  <c r="P943" i="5"/>
  <c r="O943" i="5"/>
  <c r="O2001" i="5"/>
  <c r="P828" i="5"/>
  <c r="O828" i="5"/>
  <c r="O401" i="5"/>
  <c r="P401" i="5"/>
  <c r="O2015" i="5"/>
  <c r="L3616" i="5"/>
  <c r="L4274" i="5"/>
  <c r="L2002" i="5"/>
  <c r="L3602" i="5"/>
  <c r="P2015" i="5" l="1"/>
  <c r="P2115" i="5"/>
  <c r="P2001" i="5"/>
  <c r="P2061" i="5"/>
  <c r="P829" i="5"/>
  <c r="O829" i="5"/>
  <c r="L3662" i="5"/>
  <c r="P790" i="5"/>
  <c r="O790" i="5"/>
  <c r="O2002" i="5"/>
  <c r="L3603" i="5"/>
  <c r="L934" i="5"/>
  <c r="L116" i="5"/>
  <c r="L1306" i="5"/>
  <c r="P2002" i="5" l="1"/>
  <c r="O3662" i="5"/>
  <c r="P1068" i="5"/>
  <c r="O1068" i="5"/>
  <c r="L3716" i="5"/>
  <c r="P830" i="5"/>
  <c r="O830" i="5"/>
  <c r="P791" i="5"/>
  <c r="O791" i="5"/>
  <c r="P116" i="5"/>
  <c r="O116" i="5"/>
  <c r="L117" i="5"/>
  <c r="O934" i="5"/>
  <c r="P934" i="5"/>
  <c r="L2535" i="5"/>
  <c r="L1358" i="5"/>
  <c r="O3998" i="5" s="1"/>
  <c r="L2907" i="5"/>
  <c r="L1717" i="5"/>
  <c r="P3662" i="5" l="1"/>
  <c r="P3998" i="5"/>
  <c r="O3716" i="5"/>
  <c r="P1069" i="5"/>
  <c r="O1069" i="5"/>
  <c r="L482" i="5"/>
  <c r="P831" i="5"/>
  <c r="O831" i="5"/>
  <c r="P905" i="5"/>
  <c r="O905" i="5"/>
  <c r="P792" i="5"/>
  <c r="O792" i="5"/>
  <c r="O117" i="5"/>
  <c r="P117" i="5"/>
  <c r="L118" i="5"/>
  <c r="L3318" i="5"/>
  <c r="O2907" i="5"/>
  <c r="L4508" i="5"/>
  <c r="L4136" i="5"/>
  <c r="O3922" i="5" s="1"/>
  <c r="L2959" i="5"/>
  <c r="P3922" i="5" l="1"/>
  <c r="P3716" i="5"/>
  <c r="P2907" i="5"/>
  <c r="P482" i="5"/>
  <c r="O482" i="5"/>
  <c r="O3999" i="5"/>
  <c r="O4508" i="5"/>
  <c r="O832" i="5"/>
  <c r="P832" i="5"/>
  <c r="O793" i="5"/>
  <c r="P793" i="5"/>
  <c r="P1070" i="5"/>
  <c r="O1070" i="5"/>
  <c r="L2083" i="5"/>
  <c r="O2083" i="5" s="1"/>
  <c r="P1013" i="5"/>
  <c r="O1013" i="5"/>
  <c r="L1719" i="5"/>
  <c r="P118" i="5"/>
  <c r="O118" i="5"/>
  <c r="L119" i="5"/>
  <c r="L1059" i="5"/>
  <c r="O3923" i="5" s="1"/>
  <c r="L4560" i="5"/>
  <c r="L458" i="5"/>
  <c r="L84" i="5"/>
  <c r="P4508" i="5" l="1"/>
  <c r="P2083" i="5"/>
  <c r="P3999" i="5"/>
  <c r="P3923" i="5"/>
  <c r="L1720" i="5"/>
  <c r="P833" i="5"/>
  <c r="O833" i="5"/>
  <c r="L3320" i="5"/>
  <c r="L3321" i="5" s="1"/>
  <c r="O1014" i="5"/>
  <c r="P1014" i="5"/>
  <c r="L3684" i="5"/>
  <c r="O1071" i="5"/>
  <c r="P1071" i="5"/>
  <c r="O4560" i="5"/>
  <c r="O4000" i="5"/>
  <c r="P458" i="5"/>
  <c r="O458" i="5"/>
  <c r="P1059" i="5"/>
  <c r="O1059" i="5"/>
  <c r="L85" i="5"/>
  <c r="O84" i="5"/>
  <c r="P84" i="5"/>
  <c r="O119" i="5"/>
  <c r="P119" i="5"/>
  <c r="L120" i="5"/>
  <c r="L935" i="5"/>
  <c r="O4001" i="5" s="1"/>
  <c r="L1685" i="5"/>
  <c r="L2059" i="5"/>
  <c r="L2660" i="5"/>
  <c r="P4000" i="5" l="1"/>
  <c r="P4001" i="5"/>
  <c r="P4560" i="5"/>
  <c r="O3684" i="5"/>
  <c r="L676" i="5"/>
  <c r="P1072" i="5"/>
  <c r="O1072" i="5"/>
  <c r="P1223" i="5"/>
  <c r="O1223" i="5"/>
  <c r="L22" i="5"/>
  <c r="O834" i="5"/>
  <c r="P834" i="5"/>
  <c r="L1721" i="5"/>
  <c r="P120" i="5"/>
  <c r="O120" i="5"/>
  <c r="L86" i="5"/>
  <c r="L1687" i="5" s="1"/>
  <c r="P85" i="5"/>
  <c r="O85" i="5"/>
  <c r="P935" i="5"/>
  <c r="O935" i="5"/>
  <c r="L4261" i="5"/>
  <c r="O4261" i="5" s="1"/>
  <c r="O2059" i="5"/>
  <c r="L3660" i="5"/>
  <c r="L3286" i="5"/>
  <c r="L2536" i="5"/>
  <c r="O4002" i="5" s="1"/>
  <c r="P4002" i="5" l="1"/>
  <c r="P3684" i="5"/>
  <c r="P4261" i="5"/>
  <c r="P2059" i="5"/>
  <c r="O676" i="5"/>
  <c r="P676" i="5"/>
  <c r="L1623" i="5"/>
  <c r="L3224" i="5" s="1"/>
  <c r="L878" i="5" s="1"/>
  <c r="P1019" i="5" s="1"/>
  <c r="O22" i="5"/>
  <c r="P22" i="5"/>
  <c r="O1019" i="5"/>
  <c r="L3322" i="5"/>
  <c r="O1224" i="5"/>
  <c r="P1224" i="5"/>
  <c r="P796" i="5"/>
  <c r="O796" i="5"/>
  <c r="O1073" i="5"/>
  <c r="P1073" i="5"/>
  <c r="L2277" i="5"/>
  <c r="O3660" i="5"/>
  <c r="P835" i="5"/>
  <c r="O835" i="5"/>
  <c r="O993" i="5"/>
  <c r="P993" i="5"/>
  <c r="L3288" i="5"/>
  <c r="P86" i="5"/>
  <c r="O86" i="5"/>
  <c r="L1326" i="5"/>
  <c r="L512" i="5"/>
  <c r="L577" i="5"/>
  <c r="L4137" i="5"/>
  <c r="O4003" i="5" s="1"/>
  <c r="P4003" i="5" l="1"/>
  <c r="P3660" i="5"/>
  <c r="L2479" i="5"/>
  <c r="O878" i="5"/>
  <c r="L879" i="5"/>
  <c r="P878" i="5"/>
  <c r="O1225" i="5"/>
  <c r="P1225" i="5"/>
  <c r="L742" i="5"/>
  <c r="O2277" i="5"/>
  <c r="L3878" i="5"/>
  <c r="O1020" i="5"/>
  <c r="P1020" i="5"/>
  <c r="L4080" i="5"/>
  <c r="O797" i="5"/>
  <c r="P797" i="5"/>
  <c r="P994" i="5"/>
  <c r="O994" i="5"/>
  <c r="P577" i="5"/>
  <c r="O577" i="5"/>
  <c r="O512" i="5"/>
  <c r="P512" i="5"/>
  <c r="L2927" i="5"/>
  <c r="O2927" i="5" s="1"/>
  <c r="L2178" i="5"/>
  <c r="L1485" i="5"/>
  <c r="O4004" i="5" s="1"/>
  <c r="L2113" i="5"/>
  <c r="P2277" i="5" l="1"/>
  <c r="P4004" i="5"/>
  <c r="P2927" i="5"/>
  <c r="L4081" i="5"/>
  <c r="P1163" i="5"/>
  <c r="O1163" i="5"/>
  <c r="L2480" i="5"/>
  <c r="L611" i="5"/>
  <c r="O3878" i="5"/>
  <c r="P742" i="5"/>
  <c r="O742" i="5"/>
  <c r="O879" i="5"/>
  <c r="P879" i="5"/>
  <c r="L1230" i="5"/>
  <c r="L1231" i="5" s="1"/>
  <c r="L2343" i="5"/>
  <c r="O1226" i="5"/>
  <c r="P1226" i="5"/>
  <c r="O2178" i="5"/>
  <c r="L3779" i="5"/>
  <c r="O3779" i="5" s="1"/>
  <c r="O2113" i="5"/>
  <c r="P801" i="5"/>
  <c r="O801" i="5"/>
  <c r="L3714" i="5"/>
  <c r="L3086" i="5"/>
  <c r="L4528" i="5"/>
  <c r="P3779" i="5" l="1"/>
  <c r="P3878" i="5"/>
  <c r="P2113" i="5"/>
  <c r="P2178" i="5"/>
  <c r="O1202" i="5"/>
  <c r="P1202" i="5"/>
  <c r="L1438" i="5"/>
  <c r="O1165" i="5"/>
  <c r="P1165" i="5"/>
  <c r="O1164" i="5"/>
  <c r="P1164" i="5"/>
  <c r="L2212" i="5"/>
  <c r="O2212" i="5" s="1"/>
  <c r="O611" i="5"/>
  <c r="P611" i="5"/>
  <c r="O4528" i="5"/>
  <c r="O3928" i="5"/>
  <c r="O3714" i="5"/>
  <c r="L3944" i="5"/>
  <c r="O1227" i="5"/>
  <c r="P1227" i="5"/>
  <c r="O3086" i="5"/>
  <c r="O4005" i="5"/>
  <c r="L2831" i="5"/>
  <c r="L4687" i="5"/>
  <c r="P802" i="5"/>
  <c r="O802" i="5"/>
  <c r="L740" i="5"/>
  <c r="L965" i="5"/>
  <c r="O3929" i="5" s="1"/>
  <c r="P3928" i="5" l="1"/>
  <c r="P4005" i="5"/>
  <c r="P3929" i="5"/>
  <c r="P2212" i="5"/>
  <c r="P4528" i="5"/>
  <c r="P3086" i="5"/>
  <c r="P3714" i="5"/>
  <c r="L3039" i="5"/>
  <c r="O3039" i="5" s="1"/>
  <c r="O1166" i="5"/>
  <c r="P1166" i="5"/>
  <c r="L4432" i="5"/>
  <c r="L4433" i="5" s="1"/>
  <c r="L2832" i="5"/>
  <c r="L1308" i="5"/>
  <c r="P1228" i="5"/>
  <c r="O1228" i="5"/>
  <c r="O4687" i="5"/>
  <c r="O4006" i="5"/>
  <c r="P740" i="5"/>
  <c r="O740" i="5"/>
  <c r="O965" i="5"/>
  <c r="P965" i="5"/>
  <c r="L997" i="5"/>
  <c r="O4007" i="5" s="1"/>
  <c r="L2341" i="5"/>
  <c r="L2566" i="5"/>
  <c r="O3930" i="5" s="1"/>
  <c r="P4007" i="5" l="1"/>
  <c r="P4006" i="5"/>
  <c r="P3930" i="5"/>
  <c r="P4687" i="5"/>
  <c r="P3039" i="5"/>
  <c r="O1167" i="5"/>
  <c r="P1167" i="5"/>
  <c r="L4640" i="5"/>
  <c r="O4640" i="5" s="1"/>
  <c r="P1203" i="5"/>
  <c r="O1203" i="5"/>
  <c r="O1204" i="5"/>
  <c r="P1204" i="5"/>
  <c r="P1229" i="5"/>
  <c r="O1229" i="5"/>
  <c r="L2909" i="5"/>
  <c r="O997" i="5"/>
  <c r="P997" i="5"/>
  <c r="L3942" i="5"/>
  <c r="L2598" i="5"/>
  <c r="O4008" i="5" s="1"/>
  <c r="L4167" i="5"/>
  <c r="O4167" i="5" s="1"/>
  <c r="P4008" i="5" l="1"/>
  <c r="P4167" i="5"/>
  <c r="P4640" i="5"/>
  <c r="P1168" i="5"/>
  <c r="L1041" i="5"/>
  <c r="O1168" i="5"/>
  <c r="O2909" i="5"/>
  <c r="O1230" i="5"/>
  <c r="P1230" i="5"/>
  <c r="L4510" i="5"/>
  <c r="L41" i="5"/>
  <c r="L4199" i="5"/>
  <c r="L1581" i="5"/>
  <c r="P2909" i="5" l="1"/>
  <c r="P1041" i="5"/>
  <c r="O1041" i="5"/>
  <c r="O1169" i="5"/>
  <c r="P1169" i="5"/>
  <c r="L2642" i="5"/>
  <c r="O4510" i="5"/>
  <c r="P1231" i="5"/>
  <c r="O1231" i="5"/>
  <c r="L184" i="5"/>
  <c r="O842" i="5"/>
  <c r="P842" i="5"/>
  <c r="O4199" i="5"/>
  <c r="O4009" i="5"/>
  <c r="O41" i="5"/>
  <c r="L42" i="5"/>
  <c r="P41" i="5"/>
  <c r="L3182" i="5"/>
  <c r="L966" i="5"/>
  <c r="O4010" i="5" s="1"/>
  <c r="L1642" i="5"/>
  <c r="P4010" i="5" l="1"/>
  <c r="P4510" i="5"/>
  <c r="P4009" i="5"/>
  <c r="P4199" i="5"/>
  <c r="L4243" i="5"/>
  <c r="O4243" i="5" s="1"/>
  <c r="O1170" i="5"/>
  <c r="P1170" i="5"/>
  <c r="P184" i="5"/>
  <c r="O184" i="5"/>
  <c r="L1785" i="5"/>
  <c r="L3386" i="5" s="1"/>
  <c r="L1373" i="5" s="1"/>
  <c r="L2974" i="5" s="1"/>
  <c r="L1643" i="5"/>
  <c r="P843" i="5"/>
  <c r="O843" i="5"/>
  <c r="O966" i="5"/>
  <c r="P966" i="5"/>
  <c r="L43" i="5"/>
  <c r="P42" i="5"/>
  <c r="O42" i="5"/>
  <c r="L2567" i="5"/>
  <c r="O4011" i="5" s="1"/>
  <c r="L4783" i="5"/>
  <c r="L3243" i="5"/>
  <c r="P4011" i="5" l="1"/>
  <c r="P4243" i="5"/>
  <c r="O1171" i="5"/>
  <c r="P1171" i="5"/>
  <c r="L4575" i="5"/>
  <c r="O4575" i="5" s="1"/>
  <c r="O2974" i="5"/>
  <c r="O4783" i="5"/>
  <c r="O3934" i="5"/>
  <c r="P1004" i="5"/>
  <c r="O1004" i="5"/>
  <c r="L150" i="5"/>
  <c r="L612" i="5"/>
  <c r="O43" i="5"/>
  <c r="L44" i="5"/>
  <c r="P43" i="5"/>
  <c r="L4168" i="5"/>
  <c r="L278" i="5"/>
  <c r="L1295" i="5"/>
  <c r="O3935" i="5" s="1"/>
  <c r="P4575" i="5" l="1"/>
  <c r="P3934" i="5"/>
  <c r="P3935" i="5"/>
  <c r="P2974" i="5"/>
  <c r="P4783" i="5"/>
  <c r="P1237" i="5"/>
  <c r="O1237" i="5"/>
  <c r="P612" i="5"/>
  <c r="O150" i="5"/>
  <c r="P150" i="5"/>
  <c r="L151" i="5"/>
  <c r="O1094" i="5"/>
  <c r="P1094" i="5"/>
  <c r="L1645" i="5"/>
  <c r="O612" i="5"/>
  <c r="L2213" i="5"/>
  <c r="O4168" i="5"/>
  <c r="O4012" i="5"/>
  <c r="O1005" i="5"/>
  <c r="P1005" i="5"/>
  <c r="O44" i="5"/>
  <c r="P44" i="5"/>
  <c r="O278" i="5"/>
  <c r="P278" i="5"/>
  <c r="L2896" i="5"/>
  <c r="L1879" i="5"/>
  <c r="L1060" i="5"/>
  <c r="O4013" i="5" s="1"/>
  <c r="P4013" i="5" l="1"/>
  <c r="P4012" i="5"/>
  <c r="P4168" i="5"/>
  <c r="O1121" i="5"/>
  <c r="P1121" i="5"/>
  <c r="L1752" i="5"/>
  <c r="O2213" i="5"/>
  <c r="L152" i="5"/>
  <c r="P151" i="5"/>
  <c r="O151" i="5"/>
  <c r="P1095" i="5"/>
  <c r="O1095" i="5"/>
  <c r="L3246" i="5"/>
  <c r="P1060" i="5"/>
  <c r="O1060" i="5"/>
  <c r="L4497" i="5"/>
  <c r="L2661" i="5"/>
  <c r="O4014" i="5" s="1"/>
  <c r="L3480" i="5"/>
  <c r="P2213" i="5" l="1"/>
  <c r="P4014" i="5"/>
  <c r="L3353" i="5"/>
  <c r="P1122" i="5"/>
  <c r="O1122" i="5"/>
  <c r="L1753" i="5"/>
  <c r="L3354" i="5" s="1"/>
  <c r="P152" i="5"/>
  <c r="O152" i="5"/>
  <c r="L774" i="5"/>
  <c r="O1096" i="5"/>
  <c r="P1096" i="5"/>
  <c r="O4497" i="5"/>
  <c r="L4262" i="5"/>
  <c r="L1404" i="5"/>
  <c r="L1389" i="5"/>
  <c r="O3938" i="5" s="1"/>
  <c r="P4497" i="5" l="1"/>
  <c r="P3938" i="5"/>
  <c r="O1244" i="5"/>
  <c r="P1244" i="5"/>
  <c r="O1123" i="5"/>
  <c r="L280" i="5"/>
  <c r="P1123" i="5"/>
  <c r="P774" i="5"/>
  <c r="O774" i="5"/>
  <c r="L2375" i="5"/>
  <c r="O848" i="5"/>
  <c r="P848" i="5"/>
  <c r="O4262" i="5"/>
  <c r="L3005" i="5"/>
  <c r="P851" i="5"/>
  <c r="O851" i="5"/>
  <c r="L1327" i="5"/>
  <c r="L2990" i="5"/>
  <c r="O3939" i="5" s="1"/>
  <c r="P3939" i="5" l="1"/>
  <c r="P4262" i="5"/>
  <c r="L1881" i="5"/>
  <c r="L3482" i="5" s="1"/>
  <c r="L813" i="5" s="1"/>
  <c r="P280" i="5"/>
  <c r="O280" i="5"/>
  <c r="P1131" i="5"/>
  <c r="L3547" i="5"/>
  <c r="O1131" i="5"/>
  <c r="O849" i="5"/>
  <c r="P849" i="5"/>
  <c r="L3976" i="5"/>
  <c r="O3976" i="5" s="1"/>
  <c r="O2990" i="5"/>
  <c r="L4591" i="5"/>
  <c r="L4606" i="5"/>
  <c r="P852" i="5"/>
  <c r="O852" i="5"/>
  <c r="L2928" i="5"/>
  <c r="P2990" i="5" l="1"/>
  <c r="P3976" i="5"/>
  <c r="L2414" i="5"/>
  <c r="P813" i="5"/>
  <c r="O813" i="5"/>
  <c r="L814" i="5"/>
  <c r="P1132" i="5"/>
  <c r="L1340" i="5"/>
  <c r="O1132" i="5"/>
  <c r="O4606" i="5"/>
  <c r="O850" i="5"/>
  <c r="P850" i="5"/>
  <c r="O4591" i="5"/>
  <c r="O3940" i="5"/>
  <c r="P1099" i="5"/>
  <c r="O1099" i="5"/>
  <c r="L87" i="5"/>
  <c r="O2928" i="5"/>
  <c r="L4529" i="5"/>
  <c r="O4529" i="5" s="1"/>
  <c r="P853" i="5"/>
  <c r="O853" i="5"/>
  <c r="L666" i="5"/>
  <c r="O3941" i="5" s="1"/>
  <c r="P3940" i="5" l="1"/>
  <c r="P3941" i="5"/>
  <c r="P4606" i="5"/>
  <c r="P2928" i="5"/>
  <c r="P4591" i="5"/>
  <c r="P4529" i="5"/>
  <c r="P814" i="5"/>
  <c r="O814" i="5"/>
  <c r="L4015" i="5"/>
  <c r="L2415" i="5"/>
  <c r="L4016" i="5" s="1"/>
  <c r="O4016" i="5" s="1"/>
  <c r="L1341" i="5"/>
  <c r="L2941" i="5"/>
  <c r="O2941" i="5" s="1"/>
  <c r="P1133" i="5"/>
  <c r="O1133" i="5"/>
  <c r="L88" i="5"/>
  <c r="O87" i="5"/>
  <c r="P87" i="5"/>
  <c r="O1100" i="5"/>
  <c r="P1100" i="5"/>
  <c r="L1688" i="5"/>
  <c r="L1689" i="5" s="1"/>
  <c r="P666" i="5"/>
  <c r="O666" i="5"/>
  <c r="L667" i="5"/>
  <c r="L2267" i="5"/>
  <c r="P4016" i="5" l="1"/>
  <c r="P2941" i="5"/>
  <c r="L345" i="5"/>
  <c r="O4015" i="5"/>
  <c r="P1206" i="5"/>
  <c r="O1206" i="5"/>
  <c r="L4542" i="5"/>
  <c r="O4542" i="5" s="1"/>
  <c r="O1134" i="5"/>
  <c r="P1134" i="5"/>
  <c r="P1358" i="5"/>
  <c r="O1358" i="5"/>
  <c r="L2942" i="5"/>
  <c r="O2942" i="5" s="1"/>
  <c r="P1205" i="5"/>
  <c r="O1205" i="5"/>
  <c r="P88" i="5"/>
  <c r="O88" i="5"/>
  <c r="P1101" i="5"/>
  <c r="O1101" i="5"/>
  <c r="L3289" i="5"/>
  <c r="L3290" i="5" s="1"/>
  <c r="O3942" i="5"/>
  <c r="O667" i="5"/>
  <c r="P667" i="5"/>
  <c r="L2268" i="5"/>
  <c r="L3868" i="5"/>
  <c r="P3942" i="5" l="1"/>
  <c r="P2942" i="5"/>
  <c r="P4015" i="5"/>
  <c r="P4542" i="5"/>
  <c r="L1946" i="5"/>
  <c r="P345" i="5"/>
  <c r="O345" i="5"/>
  <c r="O1207" i="5"/>
  <c r="L515" i="5"/>
  <c r="P1207" i="5"/>
  <c r="L4543" i="5"/>
  <c r="P1135" i="5"/>
  <c r="O1135" i="5"/>
  <c r="L911" i="5"/>
  <c r="O3868" i="5"/>
  <c r="O3943" i="5"/>
  <c r="P1102" i="5"/>
  <c r="O1102" i="5"/>
  <c r="L23" i="5"/>
  <c r="L3869" i="5"/>
  <c r="O3869" i="5" s="1"/>
  <c r="L729" i="5"/>
  <c r="O3944" i="5" s="1"/>
  <c r="P3869" i="5" l="1"/>
  <c r="P3943" i="5"/>
  <c r="P3868" i="5"/>
  <c r="P3944" i="5"/>
  <c r="O911" i="5"/>
  <c r="P911" i="5"/>
  <c r="P515" i="5"/>
  <c r="O515" i="5"/>
  <c r="O1208" i="5"/>
  <c r="L2116" i="5"/>
  <c r="O2116" i="5" s="1"/>
  <c r="P1208" i="5"/>
  <c r="O4543" i="5"/>
  <c r="P1360" i="5"/>
  <c r="O1360" i="5"/>
  <c r="L1232" i="5"/>
  <c r="L2512" i="5"/>
  <c r="P1136" i="5"/>
  <c r="O1136" i="5"/>
  <c r="P23" i="5"/>
  <c r="O23" i="5"/>
  <c r="L24" i="5"/>
  <c r="P1103" i="5"/>
  <c r="O1103" i="5"/>
  <c r="L1624" i="5"/>
  <c r="L1625" i="5" s="1"/>
  <c r="L730" i="5"/>
  <c r="O729" i="5"/>
  <c r="P729" i="5"/>
  <c r="L1296" i="5"/>
  <c r="L2330" i="5"/>
  <c r="P2116" i="5" l="1"/>
  <c r="P4543" i="5"/>
  <c r="O1232" i="5"/>
  <c r="P1232" i="5"/>
  <c r="O1137" i="5"/>
  <c r="L4113" i="5"/>
  <c r="P1137" i="5"/>
  <c r="O1361" i="5"/>
  <c r="P1361" i="5"/>
  <c r="L2833" i="5"/>
  <c r="L4434" i="5" s="1"/>
  <c r="L3717" i="5"/>
  <c r="O1209" i="5"/>
  <c r="P1209" i="5"/>
  <c r="O24" i="5"/>
  <c r="P24" i="5"/>
  <c r="P1104" i="5"/>
  <c r="O1104" i="5"/>
  <c r="L3225" i="5"/>
  <c r="L3226" i="5" s="1"/>
  <c r="L547" i="5" s="1"/>
  <c r="O730" i="5"/>
  <c r="P730" i="5"/>
  <c r="L2331" i="5"/>
  <c r="L1297" i="5"/>
  <c r="L2897" i="5"/>
  <c r="L3931" i="5"/>
  <c r="O3931" i="5" s="1"/>
  <c r="P3931" i="5" l="1"/>
  <c r="L483" i="5"/>
  <c r="O3717" i="5"/>
  <c r="P1215" i="5"/>
  <c r="O1215" i="5"/>
  <c r="L3580" i="5"/>
  <c r="L579" i="5"/>
  <c r="P1138" i="5"/>
  <c r="O1138" i="5"/>
  <c r="L2148" i="5"/>
  <c r="P547" i="5"/>
  <c r="O547" i="5"/>
  <c r="O4029" i="5"/>
  <c r="O1105" i="5"/>
  <c r="P1105" i="5"/>
  <c r="L2898" i="5"/>
  <c r="O4023" i="5"/>
  <c r="L4498" i="5"/>
  <c r="L3932" i="5"/>
  <c r="L1091" i="5"/>
  <c r="P3717" i="5" l="1"/>
  <c r="P4023" i="5"/>
  <c r="P4029" i="5"/>
  <c r="O579" i="5"/>
  <c r="P579" i="5"/>
  <c r="L2084" i="5"/>
  <c r="P483" i="5"/>
  <c r="O483" i="5"/>
  <c r="O2148" i="5"/>
  <c r="O1176" i="5"/>
  <c r="P1176" i="5"/>
  <c r="L3749" i="5"/>
  <c r="O3749" i="5" s="1"/>
  <c r="L3581" i="5"/>
  <c r="O1216" i="5"/>
  <c r="P1216" i="5"/>
  <c r="L313" i="5"/>
  <c r="P1139" i="5"/>
  <c r="L2180" i="5"/>
  <c r="O1139" i="5"/>
  <c r="O3932" i="5"/>
  <c r="O4030" i="5"/>
  <c r="P1248" i="5"/>
  <c r="O1248" i="5"/>
  <c r="O4498" i="5"/>
  <c r="P1091" i="5"/>
  <c r="O1091" i="5"/>
  <c r="L2692" i="5"/>
  <c r="O3948" i="5" s="1"/>
  <c r="L4499" i="5"/>
  <c r="O4499" i="5" s="1"/>
  <c r="O4027" i="5"/>
  <c r="L636" i="5"/>
  <c r="O4031" i="5" s="1"/>
  <c r="P4030" i="5" l="1"/>
  <c r="P4499" i="5"/>
  <c r="P4498" i="5"/>
  <c r="P3932" i="5"/>
  <c r="P3749" i="5"/>
  <c r="P4027" i="5"/>
  <c r="P2148" i="5"/>
  <c r="P3948" i="5"/>
  <c r="P4031" i="5"/>
  <c r="L3781" i="5"/>
  <c r="O2180" i="5"/>
  <c r="L3685" i="5"/>
  <c r="O2084" i="5"/>
  <c r="L1914" i="5"/>
  <c r="L3515" i="5" s="1"/>
  <c r="O313" i="5"/>
  <c r="P313" i="5"/>
  <c r="L248" i="5"/>
  <c r="L2040" i="5"/>
  <c r="O2040" i="5" s="1"/>
  <c r="P1387" i="5"/>
  <c r="O1387" i="5"/>
  <c r="O1249" i="5"/>
  <c r="P1249" i="5"/>
  <c r="O636" i="5"/>
  <c r="P636" i="5"/>
  <c r="L4293" i="5"/>
  <c r="L2237" i="5"/>
  <c r="O4032" i="5" s="1"/>
  <c r="L1454" i="5"/>
  <c r="P4032" i="5" l="1"/>
  <c r="P2040" i="5"/>
  <c r="P2084" i="5"/>
  <c r="P2180" i="5"/>
  <c r="L1849" i="5"/>
  <c r="L3450" i="5" s="1"/>
  <c r="P248" i="5"/>
  <c r="O248" i="5"/>
  <c r="L378" i="5"/>
  <c r="O3685" i="5"/>
  <c r="L439" i="5"/>
  <c r="O3781" i="5"/>
  <c r="O1143" i="5"/>
  <c r="L3641" i="5"/>
  <c r="L709" i="5" s="1"/>
  <c r="P1143" i="5"/>
  <c r="P1180" i="5"/>
  <c r="O1180" i="5"/>
  <c r="L857" i="5"/>
  <c r="O3949" i="5"/>
  <c r="L2041" i="5"/>
  <c r="O1250" i="5"/>
  <c r="P1250" i="5"/>
  <c r="L2238" i="5"/>
  <c r="O2238" i="5" s="1"/>
  <c r="O2237" i="5"/>
  <c r="L3055" i="5"/>
  <c r="O4095" i="5" s="1"/>
  <c r="L369" i="5"/>
  <c r="L3838" i="5"/>
  <c r="P2237" i="5" l="1"/>
  <c r="P3781" i="5"/>
  <c r="P4095" i="5"/>
  <c r="P2238" i="5"/>
  <c r="P3949" i="5"/>
  <c r="P3685" i="5"/>
  <c r="L1979" i="5"/>
  <c r="P378" i="5"/>
  <c r="L379" i="5"/>
  <c r="O378" i="5"/>
  <c r="O439" i="5"/>
  <c r="L440" i="5"/>
  <c r="P439" i="5"/>
  <c r="L2458" i="5"/>
  <c r="L4059" i="5" s="1"/>
  <c r="L461" i="5" s="1"/>
  <c r="P857" i="5"/>
  <c r="O857" i="5"/>
  <c r="L2310" i="5"/>
  <c r="L3911" i="5" s="1"/>
  <c r="O709" i="5"/>
  <c r="P709" i="5"/>
  <c r="O1185" i="5"/>
  <c r="P1185" i="5"/>
  <c r="L3663" i="5"/>
  <c r="O3663" i="5" s="1"/>
  <c r="P1148" i="5"/>
  <c r="O1148" i="5"/>
  <c r="L1667" i="5"/>
  <c r="O3838" i="5"/>
  <c r="O4033" i="5"/>
  <c r="O2041" i="5"/>
  <c r="L3642" i="5"/>
  <c r="O1251" i="5"/>
  <c r="P1251" i="5"/>
  <c r="O369" i="5"/>
  <c r="P369" i="5"/>
  <c r="L370" i="5"/>
  <c r="L1970" i="5"/>
  <c r="O3055" i="5"/>
  <c r="L4656" i="5"/>
  <c r="L1390" i="5"/>
  <c r="O4034" i="5" s="1"/>
  <c r="P4034" i="5" l="1"/>
  <c r="P3838" i="5"/>
  <c r="P3663" i="5"/>
  <c r="P3055" i="5"/>
  <c r="P2041" i="5"/>
  <c r="P4033" i="5"/>
  <c r="L2062" i="5"/>
  <c r="O2062" i="5" s="1"/>
  <c r="P461" i="5"/>
  <c r="O461" i="5"/>
  <c r="L66" i="5"/>
  <c r="O3911" i="5"/>
  <c r="P379" i="5"/>
  <c r="O379" i="5"/>
  <c r="O440" i="5"/>
  <c r="P440" i="5"/>
  <c r="L3268" i="5"/>
  <c r="L3269" i="5" s="1"/>
  <c r="L1668" i="5"/>
  <c r="O1979" i="5"/>
  <c r="L1980" i="5"/>
  <c r="O1980" i="5" s="1"/>
  <c r="O1186" i="5"/>
  <c r="P1186" i="5"/>
  <c r="L45" i="5"/>
  <c r="P1252" i="5"/>
  <c r="O1252" i="5"/>
  <c r="L1172" i="5"/>
  <c r="O4656" i="5"/>
  <c r="O4028" i="5"/>
  <c r="P370" i="5"/>
  <c r="O370" i="5"/>
  <c r="O3954" i="5"/>
  <c r="L3571" i="5"/>
  <c r="O3955" i="5" s="1"/>
  <c r="L1061" i="5"/>
  <c r="L2991" i="5"/>
  <c r="P4656" i="5" l="1"/>
  <c r="P3954" i="5"/>
  <c r="P1979" i="5"/>
  <c r="P3955" i="5"/>
  <c r="P4028" i="5"/>
  <c r="P1980" i="5"/>
  <c r="P3911" i="5"/>
  <c r="P2062" i="5"/>
  <c r="O45" i="5"/>
  <c r="P45" i="5"/>
  <c r="P66" i="5"/>
  <c r="O66" i="5"/>
  <c r="L67" i="5"/>
  <c r="P1187" i="5"/>
  <c r="L1646" i="5"/>
  <c r="L3247" i="5" s="1"/>
  <c r="O1187" i="5"/>
  <c r="O1172" i="5"/>
  <c r="P1172" i="5"/>
  <c r="P1253" i="5"/>
  <c r="O1253" i="5"/>
  <c r="L2773" i="5"/>
  <c r="L4374" i="5" s="1"/>
  <c r="O2991" i="5"/>
  <c r="O4035" i="5"/>
  <c r="P1061" i="5"/>
  <c r="O1061" i="5"/>
  <c r="L4592" i="5"/>
  <c r="L2662" i="5"/>
  <c r="P4035" i="5" l="1"/>
  <c r="P2991" i="5"/>
  <c r="O67" i="5"/>
  <c r="P67" i="5"/>
  <c r="L976" i="5"/>
  <c r="O1189" i="5"/>
  <c r="P1189" i="5"/>
  <c r="O4374" i="5"/>
  <c r="L1471" i="5"/>
  <c r="L3072" i="5" s="1"/>
  <c r="O4592" i="5"/>
  <c r="O4036" i="5"/>
  <c r="L4263" i="5"/>
  <c r="O4263" i="5" s="1"/>
  <c r="L1092" i="5"/>
  <c r="O4037" i="5" s="1"/>
  <c r="P4592" i="5" l="1"/>
  <c r="P4263" i="5"/>
  <c r="P4374" i="5"/>
  <c r="P4037" i="5"/>
  <c r="P4036" i="5"/>
  <c r="O976" i="5"/>
  <c r="P976" i="5"/>
  <c r="O1190" i="5"/>
  <c r="L2577" i="5"/>
  <c r="P1190" i="5"/>
  <c r="O3072" i="5"/>
  <c r="L4673" i="5"/>
  <c r="L1093" i="5"/>
  <c r="O1092" i="5"/>
  <c r="P1092" i="5"/>
  <c r="L1328" i="5"/>
  <c r="L2693" i="5"/>
  <c r="P3072" i="5" l="1"/>
  <c r="P1191" i="5"/>
  <c r="O1191" i="5"/>
  <c r="O4673" i="5"/>
  <c r="P1258" i="5"/>
  <c r="O1258" i="5"/>
  <c r="L944" i="5"/>
  <c r="L2694" i="5"/>
  <c r="O4119" i="5" s="1"/>
  <c r="O1093" i="5"/>
  <c r="P1093" i="5"/>
  <c r="L2929" i="5"/>
  <c r="L4294" i="5"/>
  <c r="P4119" i="5" l="1"/>
  <c r="P4673" i="5"/>
  <c r="P944" i="5"/>
  <c r="O944" i="5"/>
  <c r="O1259" i="5"/>
  <c r="P1259" i="5"/>
  <c r="L2545" i="5"/>
  <c r="L4295" i="5"/>
  <c r="L1029" i="5"/>
  <c r="O2929" i="5"/>
  <c r="L4530" i="5"/>
  <c r="P2929" i="5" l="1"/>
  <c r="O4120" i="5"/>
  <c r="L4146" i="5"/>
  <c r="O4530" i="5"/>
  <c r="O4102" i="5"/>
  <c r="O1029" i="5"/>
  <c r="P1029" i="5"/>
  <c r="L731" i="5"/>
  <c r="O4103" i="5" s="1"/>
  <c r="L1030" i="5"/>
  <c r="L2630" i="5"/>
  <c r="P4120" i="5" l="1"/>
  <c r="P4102" i="5"/>
  <c r="P4103" i="5"/>
  <c r="P4530" i="5"/>
  <c r="L677" i="5"/>
  <c r="P731" i="5"/>
  <c r="O731" i="5"/>
  <c r="O1030" i="5"/>
  <c r="P1030" i="5"/>
  <c r="L2631" i="5"/>
  <c r="L2332" i="5"/>
  <c r="O4104" i="5" s="1"/>
  <c r="L4231" i="5"/>
  <c r="O4231" i="5" s="1"/>
  <c r="O1355" i="5"/>
  <c r="P1355" i="5"/>
  <c r="P4104" i="5" l="1"/>
  <c r="P4231" i="5"/>
  <c r="L2278" i="5"/>
  <c r="O677" i="5"/>
  <c r="P677" i="5"/>
  <c r="L3933" i="5"/>
  <c r="P1356" i="5"/>
  <c r="O1356" i="5"/>
  <c r="L4232" i="5"/>
  <c r="O4232" i="5" s="1"/>
  <c r="L762" i="5"/>
  <c r="P4232" i="5" l="1"/>
  <c r="L3879" i="5"/>
  <c r="O2278" i="5"/>
  <c r="O3933" i="5"/>
  <c r="O4105" i="5"/>
  <c r="P762" i="5"/>
  <c r="O762" i="5"/>
  <c r="L2363" i="5"/>
  <c r="L1391" i="5"/>
  <c r="L1518" i="5"/>
  <c r="O4106" i="5" s="1"/>
  <c r="O1357" i="5"/>
  <c r="P1357" i="5"/>
  <c r="P4106" i="5" l="1"/>
  <c r="P2278" i="5"/>
  <c r="P4105" i="5"/>
  <c r="P3933" i="5"/>
  <c r="L25" i="5"/>
  <c r="O3879" i="5"/>
  <c r="O4044" i="5"/>
  <c r="L2992" i="5"/>
  <c r="L3964" i="5"/>
  <c r="L3119" i="5"/>
  <c r="O4107" i="5" s="1"/>
  <c r="P4044" i="5" l="1"/>
  <c r="P3879" i="5"/>
  <c r="P4107" i="5"/>
  <c r="O1265" i="5"/>
  <c r="P1265" i="5"/>
  <c r="L1626" i="5"/>
  <c r="L3227" i="5" s="1"/>
  <c r="L1074" i="5" s="1"/>
  <c r="L2675" i="5" s="1"/>
  <c r="L4276" i="5" s="1"/>
  <c r="P25" i="5"/>
  <c r="O25" i="5"/>
  <c r="O3964" i="5"/>
  <c r="O4045" i="5"/>
  <c r="O2992" i="5"/>
  <c r="L4593" i="5"/>
  <c r="L4720" i="5"/>
  <c r="L936" i="5"/>
  <c r="P3964" i="5" l="1"/>
  <c r="P2992" i="5"/>
  <c r="P4045" i="5"/>
  <c r="O1074" i="5"/>
  <c r="P1074" i="5"/>
  <c r="L46" i="5"/>
  <c r="P1271" i="5" s="1"/>
  <c r="O4593" i="5"/>
  <c r="O4126" i="5"/>
  <c r="L1647" i="5"/>
  <c r="O4720" i="5"/>
  <c r="O4108" i="5"/>
  <c r="P936" i="5"/>
  <c r="O936" i="5"/>
  <c r="L2537" i="5"/>
  <c r="L1486" i="5"/>
  <c r="O4109" i="5" s="1"/>
  <c r="L763" i="5"/>
  <c r="O4127" i="5" s="1"/>
  <c r="P4127" i="5" l="1"/>
  <c r="P4126" i="5"/>
  <c r="P4108" i="5"/>
  <c r="P4109" i="5"/>
  <c r="P4593" i="5"/>
  <c r="P4720" i="5"/>
  <c r="P46" i="5"/>
  <c r="L47" i="5"/>
  <c r="L153" i="5" s="1"/>
  <c r="O46" i="5"/>
  <c r="O1271" i="5"/>
  <c r="O47" i="5"/>
  <c r="L2538" i="5"/>
  <c r="L1648" i="5"/>
  <c r="O1272" i="5"/>
  <c r="P1272" i="5"/>
  <c r="L3248" i="5"/>
  <c r="P763" i="5"/>
  <c r="O763" i="5"/>
  <c r="L4138" i="5"/>
  <c r="L2364" i="5"/>
  <c r="O4112" i="5"/>
  <c r="L3087" i="5"/>
  <c r="O4110" i="5" s="1"/>
  <c r="P4112" i="5" l="1"/>
  <c r="P4110" i="5"/>
  <c r="P153" i="5"/>
  <c r="O153" i="5"/>
  <c r="P47" i="5"/>
  <c r="O1366" i="5"/>
  <c r="P1366" i="5"/>
  <c r="L1754" i="5"/>
  <c r="L281" i="5"/>
  <c r="O1273" i="5"/>
  <c r="P1273" i="5"/>
  <c r="O3087" i="5"/>
  <c r="O4113" i="5"/>
  <c r="L4688" i="5"/>
  <c r="O4111" i="5" s="1"/>
  <c r="L402" i="5"/>
  <c r="L3965" i="5"/>
  <c r="P4113" i="5" l="1"/>
  <c r="P4111" i="5"/>
  <c r="P3087" i="5"/>
  <c r="P281" i="5"/>
  <c r="O281" i="5"/>
  <c r="P1274" i="5"/>
  <c r="O1274" i="5"/>
  <c r="L1882" i="5"/>
  <c r="O1367" i="5"/>
  <c r="P1367" i="5"/>
  <c r="L3249" i="5"/>
  <c r="O3965" i="5"/>
  <c r="P402" i="5"/>
  <c r="O402" i="5"/>
  <c r="O4688" i="5"/>
  <c r="L2003" i="5"/>
  <c r="O4050" i="5" s="1"/>
  <c r="P4050" i="5" l="1"/>
  <c r="P3965" i="5"/>
  <c r="P4688" i="5"/>
  <c r="O1275" i="5"/>
  <c r="P1275" i="5"/>
  <c r="L3483" i="5"/>
  <c r="P1368" i="5"/>
  <c r="O1368" i="5"/>
  <c r="L3355" i="5"/>
  <c r="O2003" i="5"/>
  <c r="L3604" i="5"/>
  <c r="O4051" i="5" s="1"/>
  <c r="P4051" i="5" l="1"/>
  <c r="P2003" i="5"/>
  <c r="L419" i="5"/>
  <c r="P1369" i="5"/>
  <c r="O1369" i="5"/>
  <c r="L441" i="5"/>
  <c r="L1582" i="5"/>
  <c r="O4052" i="5" s="1"/>
  <c r="P4052" i="5" l="1"/>
  <c r="O441" i="5"/>
  <c r="P441" i="5"/>
  <c r="L420" i="5"/>
  <c r="O419" i="5"/>
  <c r="P419" i="5"/>
  <c r="O1370" i="5"/>
  <c r="P1370" i="5"/>
  <c r="L2042" i="5"/>
  <c r="L2020" i="5"/>
  <c r="L3183" i="5"/>
  <c r="O4053" i="5" s="1"/>
  <c r="P4053" i="5" l="1"/>
  <c r="P1388" i="5"/>
  <c r="O1388" i="5"/>
  <c r="P420" i="5"/>
  <c r="O420" i="5"/>
  <c r="L3621" i="5"/>
  <c r="O2020" i="5"/>
  <c r="L2021" i="5"/>
  <c r="O2042" i="5"/>
  <c r="L3643" i="5"/>
  <c r="O1371" i="5"/>
  <c r="P1371" i="5"/>
  <c r="O3183" i="5"/>
  <c r="L4784" i="5"/>
  <c r="P2020" i="5" l="1"/>
  <c r="P3183" i="5"/>
  <c r="P2042" i="5"/>
  <c r="P1389" i="5"/>
  <c r="O1389" i="5"/>
  <c r="L1009" i="5"/>
  <c r="L3622" i="5"/>
  <c r="O2021" i="5"/>
  <c r="O4784" i="5"/>
  <c r="O4054" i="5"/>
  <c r="O1372" i="5"/>
  <c r="P1372" i="5"/>
  <c r="L185" i="5"/>
  <c r="L1124" i="5"/>
  <c r="O4055" i="5" s="1"/>
  <c r="P2021" i="5" l="1"/>
  <c r="P4784" i="5"/>
  <c r="P4055" i="5"/>
  <c r="P4054" i="5"/>
  <c r="L1042" i="5"/>
  <c r="O1390" i="5"/>
  <c r="P1390" i="5"/>
  <c r="L2610" i="5"/>
  <c r="O1280" i="5"/>
  <c r="P1280" i="5"/>
  <c r="P185" i="5"/>
  <c r="O185" i="5"/>
  <c r="O1009" i="5"/>
  <c r="P1009" i="5"/>
  <c r="L1010" i="5"/>
  <c r="O1373" i="5"/>
  <c r="P1373" i="5"/>
  <c r="L1786" i="5"/>
  <c r="L3387" i="5" s="1"/>
  <c r="L314" i="5" s="1"/>
  <c r="P1124" i="5"/>
  <c r="O1124" i="5"/>
  <c r="L2725" i="5"/>
  <c r="O4056" i="5" s="1"/>
  <c r="P4056" i="5" l="1"/>
  <c r="P1042" i="5"/>
  <c r="O1042" i="5"/>
  <c r="L2611" i="5"/>
  <c r="P1281" i="5"/>
  <c r="L4211" i="5"/>
  <c r="O4211" i="5" s="1"/>
  <c r="O1281" i="5"/>
  <c r="P1487" i="5"/>
  <c r="O1487" i="5"/>
  <c r="L2643" i="5"/>
  <c r="P1391" i="5"/>
  <c r="O1391" i="5"/>
  <c r="L1915" i="5"/>
  <c r="P1377" i="5" s="1"/>
  <c r="O314" i="5"/>
  <c r="P314" i="5"/>
  <c r="P1010" i="5"/>
  <c r="O1010" i="5"/>
  <c r="O1377" i="5"/>
  <c r="L4326" i="5"/>
  <c r="P4211" i="5" l="1"/>
  <c r="L3516" i="5"/>
  <c r="O1392" i="5"/>
  <c r="P1392" i="5"/>
  <c r="L4244" i="5"/>
  <c r="O4244" i="5" s="1"/>
  <c r="L4212" i="5"/>
  <c r="L580" i="5"/>
  <c r="O4057" i="5"/>
  <c r="L815" i="5"/>
  <c r="L3782" i="5"/>
  <c r="L699" i="5"/>
  <c r="O4058" i="5" s="1"/>
  <c r="P4058" i="5" l="1"/>
  <c r="P4244" i="5"/>
  <c r="P4057" i="5"/>
  <c r="L2181" i="5"/>
  <c r="O2181" i="5" s="1"/>
  <c r="P580" i="5"/>
  <c r="O580" i="5"/>
  <c r="P1393" i="5"/>
  <c r="O1393" i="5"/>
  <c r="L613" i="5"/>
  <c r="O4212" i="5"/>
  <c r="L421" i="5"/>
  <c r="P815" i="5"/>
  <c r="O815" i="5"/>
  <c r="O3782" i="5"/>
  <c r="L346" i="5"/>
  <c r="P346" i="5" s="1"/>
  <c r="L977" i="5"/>
  <c r="O699" i="5"/>
  <c r="P699" i="5"/>
  <c r="L700" i="5"/>
  <c r="L2300" i="5"/>
  <c r="O4059" i="5" s="1"/>
  <c r="P4059" i="5" l="1"/>
  <c r="P2181" i="5"/>
  <c r="P3782" i="5"/>
  <c r="P4212" i="5"/>
  <c r="L2022" i="5"/>
  <c r="O421" i="5"/>
  <c r="P421" i="5"/>
  <c r="P613" i="5"/>
  <c r="O613" i="5"/>
  <c r="O2022" i="5"/>
  <c r="P1491" i="5"/>
  <c r="O1491" i="5"/>
  <c r="L3623" i="5"/>
  <c r="O1394" i="5"/>
  <c r="P1394" i="5"/>
  <c r="L2214" i="5"/>
  <c r="L2416" i="5"/>
  <c r="P977" i="5"/>
  <c r="O977" i="5"/>
  <c r="L2578" i="5"/>
  <c r="O346" i="5"/>
  <c r="P1286" i="5"/>
  <c r="O1286" i="5"/>
  <c r="L1947" i="5"/>
  <c r="L2301" i="5"/>
  <c r="O700" i="5"/>
  <c r="P700" i="5"/>
  <c r="L3901" i="5"/>
  <c r="P2022" i="5" l="1"/>
  <c r="O1492" i="5"/>
  <c r="P1492" i="5"/>
  <c r="O2214" i="5"/>
  <c r="L3815" i="5"/>
  <c r="O3815" i="5" s="1"/>
  <c r="O1395" i="5"/>
  <c r="P1395" i="5"/>
  <c r="O3901" i="5"/>
  <c r="P1287" i="5"/>
  <c r="O1287" i="5"/>
  <c r="L3548" i="5"/>
  <c r="O1382" i="5"/>
  <c r="P1382" i="5"/>
  <c r="L4017" i="5"/>
  <c r="O4017" i="5" s="1"/>
  <c r="L3902" i="5"/>
  <c r="O3902" i="5" s="1"/>
  <c r="L794" i="5"/>
  <c r="P4017" i="5" l="1"/>
  <c r="P3815" i="5"/>
  <c r="P3902" i="5"/>
  <c r="P3901" i="5"/>
  <c r="P2214" i="5"/>
  <c r="L1537" i="5"/>
  <c r="L836" i="5"/>
  <c r="O794" i="5"/>
  <c r="P794" i="5"/>
  <c r="L2395" i="5"/>
  <c r="L3138" i="5" l="1"/>
  <c r="P1397" i="5"/>
  <c r="O1397" i="5"/>
  <c r="O836" i="5"/>
  <c r="P836" i="5"/>
  <c r="L2437" i="5"/>
  <c r="L3996" i="5"/>
  <c r="O3996" i="5" s="1"/>
  <c r="P3996" i="5" l="1"/>
  <c r="P1398" i="5"/>
  <c r="L4739" i="5"/>
  <c r="O4739" i="5" s="1"/>
  <c r="O1398" i="5"/>
  <c r="L4038" i="5"/>
  <c r="L998" i="5"/>
  <c r="P4739" i="5" l="1"/>
  <c r="P1399" i="5"/>
  <c r="O1399" i="5"/>
  <c r="L462" i="5"/>
  <c r="O4038" i="5"/>
  <c r="P1292" i="5"/>
  <c r="O1292" i="5"/>
  <c r="L2063" i="5"/>
  <c r="O998" i="5"/>
  <c r="P998" i="5"/>
  <c r="L2599" i="5"/>
  <c r="O4065" i="5" s="1"/>
  <c r="P4065" i="5" l="1"/>
  <c r="P4038" i="5"/>
  <c r="P462" i="5"/>
  <c r="O462" i="5"/>
  <c r="O2063" i="5"/>
  <c r="O1293" i="5"/>
  <c r="P1293" i="5"/>
  <c r="L3664" i="5"/>
  <c r="L4200" i="5"/>
  <c r="P2063" i="5" l="1"/>
  <c r="O3664" i="5"/>
  <c r="O1294" i="5"/>
  <c r="P1294" i="5"/>
  <c r="L912" i="5"/>
  <c r="O4200" i="5"/>
  <c r="O4066" i="5"/>
  <c r="L1422" i="5"/>
  <c r="O4067" i="5" s="1"/>
  <c r="P4066" i="5" l="1"/>
  <c r="P4200" i="5"/>
  <c r="P3664" i="5"/>
  <c r="P4067" i="5"/>
  <c r="O912" i="5"/>
  <c r="P912" i="5"/>
  <c r="L2513" i="5"/>
  <c r="P1295" i="5"/>
  <c r="O1295" i="5"/>
  <c r="L3023" i="5"/>
  <c r="L4114" i="5" l="1"/>
  <c r="O4114" i="5" s="1"/>
  <c r="O1296" i="5"/>
  <c r="P1296" i="5"/>
  <c r="O3023" i="5"/>
  <c r="L4624" i="5"/>
  <c r="P3023" i="5" l="1"/>
  <c r="P4114" i="5"/>
  <c r="O4624" i="5"/>
  <c r="L89" i="5"/>
  <c r="O1297" i="5"/>
  <c r="P1297" i="5"/>
  <c r="L1156" i="5"/>
  <c r="P4624" i="5" l="1"/>
  <c r="P89" i="5"/>
  <c r="L90" i="5"/>
  <c r="O89" i="5"/>
  <c r="P1298" i="5"/>
  <c r="O1298" i="5"/>
  <c r="L1690" i="5"/>
  <c r="P1156" i="5"/>
  <c r="O1156" i="5"/>
  <c r="L2757" i="5"/>
  <c r="P1400" i="5" l="1"/>
  <c r="O1400" i="5"/>
  <c r="O90" i="5"/>
  <c r="P90" i="5"/>
  <c r="L1691" i="5"/>
  <c r="L3291" i="5"/>
  <c r="L4358" i="5"/>
  <c r="O4358" i="5" s="1"/>
  <c r="P4358" i="5" l="1"/>
  <c r="L775" i="5"/>
  <c r="P1401" i="5"/>
  <c r="O1401" i="5"/>
  <c r="L3292" i="5"/>
  <c r="L1188" i="5"/>
  <c r="O4073" i="5" s="1"/>
  <c r="P4073" i="5" l="1"/>
  <c r="P775" i="5"/>
  <c r="O775" i="5"/>
  <c r="L2376" i="5"/>
  <c r="O1402" i="5"/>
  <c r="P1402" i="5"/>
  <c r="L463" i="5"/>
  <c r="O1188" i="5"/>
  <c r="P1188" i="5"/>
  <c r="L2789" i="5"/>
  <c r="O4074" i="5" s="1"/>
  <c r="P4074" i="5" l="1"/>
  <c r="O463" i="5"/>
  <c r="P463" i="5"/>
  <c r="L3977" i="5"/>
  <c r="P1403" i="5"/>
  <c r="O1403" i="5"/>
  <c r="L2064" i="5"/>
  <c r="L4390" i="5"/>
  <c r="O3977" i="5" l="1"/>
  <c r="L1276" i="5"/>
  <c r="O2064" i="5"/>
  <c r="L3665" i="5"/>
  <c r="O1404" i="5"/>
  <c r="P1404" i="5"/>
  <c r="O4390" i="5"/>
  <c r="O4075" i="5"/>
  <c r="L967" i="5"/>
  <c r="O4076" i="5" s="1"/>
  <c r="P4390" i="5" l="1"/>
  <c r="P4075" i="5"/>
  <c r="P2064" i="5"/>
  <c r="P4076" i="5"/>
  <c r="P3977" i="5"/>
  <c r="P1276" i="5"/>
  <c r="O1276" i="5"/>
  <c r="O1304" i="5"/>
  <c r="P1304" i="5"/>
  <c r="L2877" i="5"/>
  <c r="O3665" i="5"/>
  <c r="P1405" i="5"/>
  <c r="O1405" i="5"/>
  <c r="O967" i="5"/>
  <c r="P967" i="5"/>
  <c r="L968" i="5"/>
  <c r="O4133" i="5" s="1"/>
  <c r="L2568" i="5"/>
  <c r="P3665" i="5" l="1"/>
  <c r="P4133" i="5"/>
  <c r="O1305" i="5"/>
  <c r="P1305" i="5"/>
  <c r="L4478" i="5"/>
  <c r="L2569" i="5"/>
  <c r="O4134" i="5" s="1"/>
  <c r="O4077" i="5"/>
  <c r="O968" i="5"/>
  <c r="P968" i="5"/>
  <c r="L4169" i="5"/>
  <c r="P4134" i="5" l="1"/>
  <c r="P4077" i="5"/>
  <c r="O4169" i="5"/>
  <c r="O4078" i="5"/>
  <c r="O4478" i="5"/>
  <c r="L249" i="5"/>
  <c r="O1306" i="5"/>
  <c r="P1306" i="5"/>
  <c r="L4170" i="5"/>
  <c r="L1359" i="5"/>
  <c r="O4079" i="5" s="1"/>
  <c r="P4079" i="5" l="1"/>
  <c r="P4478" i="5"/>
  <c r="P4078" i="5"/>
  <c r="P4169" i="5"/>
  <c r="O249" i="5"/>
  <c r="P249" i="5"/>
  <c r="P1307" i="5"/>
  <c r="O1307" i="5"/>
  <c r="L1850" i="5"/>
  <c r="O4170" i="5"/>
  <c r="O4135" i="5"/>
  <c r="O1359" i="5"/>
  <c r="P1359" i="5"/>
  <c r="L2960" i="5"/>
  <c r="O4080" i="5" s="1"/>
  <c r="L999" i="5"/>
  <c r="O4136" i="5" s="1"/>
  <c r="P4136" i="5" l="1"/>
  <c r="P4135" i="5"/>
  <c r="P4080" i="5"/>
  <c r="P4170" i="5"/>
  <c r="P1308" i="5"/>
  <c r="O1308" i="5"/>
  <c r="L3451" i="5"/>
  <c r="O999" i="5"/>
  <c r="P999" i="5"/>
  <c r="O2960" i="5"/>
  <c r="L4561" i="5"/>
  <c r="L2600" i="5"/>
  <c r="O4137" i="5" s="1"/>
  <c r="P4137" i="5" l="1"/>
  <c r="P2960" i="5"/>
  <c r="L858" i="5"/>
  <c r="O4561" i="5"/>
  <c r="O4081" i="5"/>
  <c r="L668" i="5"/>
  <c r="L4201" i="5"/>
  <c r="P4081" i="5" l="1"/>
  <c r="P4561" i="5"/>
  <c r="L2459" i="5"/>
  <c r="P858" i="5"/>
  <c r="O858" i="5"/>
  <c r="O4201" i="5"/>
  <c r="O4138" i="5"/>
  <c r="L4060" i="5"/>
  <c r="O4060" i="5" s="1"/>
  <c r="P668" i="5"/>
  <c r="O668" i="5"/>
  <c r="L2269" i="5"/>
  <c r="L1125" i="5"/>
  <c r="O4139" i="5" s="1"/>
  <c r="P4139" i="5" l="1"/>
  <c r="P4060" i="5"/>
  <c r="P4201" i="5"/>
  <c r="P4138" i="5"/>
  <c r="P1312" i="5"/>
  <c r="O1312" i="5"/>
  <c r="L548" i="5"/>
  <c r="L1126" i="5"/>
  <c r="L1299" i="5" s="1"/>
  <c r="O1125" i="5"/>
  <c r="P1125" i="5"/>
  <c r="L2726" i="5"/>
  <c r="O4140" i="5" s="1"/>
  <c r="L3870" i="5"/>
  <c r="O3870" i="5" s="1"/>
  <c r="P3870" i="5" l="1"/>
  <c r="P4140" i="5"/>
  <c r="O4215" i="5"/>
  <c r="L1300" i="5"/>
  <c r="O1299" i="5"/>
  <c r="P1299" i="5"/>
  <c r="O548" i="5"/>
  <c r="P548" i="5"/>
  <c r="O1313" i="5"/>
  <c r="P1313" i="5"/>
  <c r="L2149" i="5"/>
  <c r="P1126" i="5"/>
  <c r="O1126" i="5"/>
  <c r="L1550" i="5"/>
  <c r="L4327" i="5"/>
  <c r="P4215" i="5" l="1"/>
  <c r="L2901" i="5"/>
  <c r="O4271" i="5"/>
  <c r="L1301" i="5"/>
  <c r="L2902" i="5" s="1"/>
  <c r="P1300" i="5"/>
  <c r="O1300" i="5"/>
  <c r="O4327" i="5"/>
  <c r="O4141" i="5"/>
  <c r="O2149" i="5"/>
  <c r="L3750" i="5"/>
  <c r="L669" i="5"/>
  <c r="O4142" i="5" s="1"/>
  <c r="O4088" i="5"/>
  <c r="L3151" i="5"/>
  <c r="P4142" i="5" l="1"/>
  <c r="P4327" i="5"/>
  <c r="P2149" i="5"/>
  <c r="P4271" i="5"/>
  <c r="P4088" i="5"/>
  <c r="P4141" i="5"/>
  <c r="O4323" i="5"/>
  <c r="O4272" i="5"/>
  <c r="L4502" i="5"/>
  <c r="L4503" i="5" s="1"/>
  <c r="L1302" i="5"/>
  <c r="L2903" i="5" s="1"/>
  <c r="P1301" i="5"/>
  <c r="O1301" i="5"/>
  <c r="O3750" i="5"/>
  <c r="L880" i="5"/>
  <c r="O669" i="5"/>
  <c r="P669" i="5"/>
  <c r="L4752" i="5"/>
  <c r="O4087" i="5" s="1"/>
  <c r="L795" i="5"/>
  <c r="O4143" i="5" s="1"/>
  <c r="P4087" i="5" l="1"/>
  <c r="P3750" i="5"/>
  <c r="P4143" i="5"/>
  <c r="P4272" i="5"/>
  <c r="P4323" i="5"/>
  <c r="L4504" i="5"/>
  <c r="O4504" i="5" s="1"/>
  <c r="O4502" i="5"/>
  <c r="L1488" i="5"/>
  <c r="O4273" i="5"/>
  <c r="O4378" i="5"/>
  <c r="L1192" i="5"/>
  <c r="O4503" i="5"/>
  <c r="L798" i="5"/>
  <c r="O4324" i="5"/>
  <c r="L2481" i="5"/>
  <c r="P880" i="5"/>
  <c r="O880" i="5"/>
  <c r="P1302" i="5"/>
  <c r="O1302" i="5"/>
  <c r="L4082" i="5"/>
  <c r="O4082" i="5" s="1"/>
  <c r="O795" i="5"/>
  <c r="P795" i="5"/>
  <c r="O4752" i="5"/>
  <c r="L2270" i="5"/>
  <c r="O4144" i="5" s="1"/>
  <c r="P4752" i="5" l="1"/>
  <c r="P4324" i="5"/>
  <c r="P4378" i="5"/>
  <c r="P4504" i="5"/>
  <c r="P4502" i="5"/>
  <c r="P4273" i="5"/>
  <c r="P4144" i="5"/>
  <c r="P4082" i="5"/>
  <c r="P4503" i="5"/>
  <c r="P1488" i="5"/>
  <c r="O1488" i="5"/>
  <c r="O798" i="5"/>
  <c r="P798" i="5"/>
  <c r="P1192" i="5"/>
  <c r="O1192" i="5"/>
  <c r="L799" i="5"/>
  <c r="L2399" i="5"/>
  <c r="O4325" i="5"/>
  <c r="L3089" i="5"/>
  <c r="O3089" i="5" s="1"/>
  <c r="O4274" i="5"/>
  <c r="L1193" i="5"/>
  <c r="L2793" i="5"/>
  <c r="O1318" i="5"/>
  <c r="P1318" i="5"/>
  <c r="L484" i="5"/>
  <c r="L2396" i="5"/>
  <c r="O4145" i="5" s="1"/>
  <c r="P4274" i="5" l="1"/>
  <c r="P3089" i="5"/>
  <c r="P4145" i="5"/>
  <c r="P4325" i="5"/>
  <c r="P1193" i="5"/>
  <c r="O1193" i="5"/>
  <c r="O4388" i="5"/>
  <c r="P799" i="5"/>
  <c r="O799" i="5"/>
  <c r="O4275" i="5"/>
  <c r="L4690" i="5"/>
  <c r="L2794" i="5"/>
  <c r="L4394" i="5"/>
  <c r="L2400" i="5"/>
  <c r="O4389" i="5" s="1"/>
  <c r="O4326" i="5"/>
  <c r="O484" i="5"/>
  <c r="P484" i="5"/>
  <c r="L2085" i="5"/>
  <c r="L3871" i="5"/>
  <c r="L4395" i="5" l="1"/>
  <c r="P4326" i="5"/>
  <c r="P4388" i="5"/>
  <c r="P4389" i="5"/>
  <c r="P4275" i="5"/>
  <c r="L1097" i="5"/>
  <c r="O4690" i="5"/>
  <c r="L1552" i="5"/>
  <c r="O4276" i="5"/>
  <c r="O2085" i="5"/>
  <c r="L3686" i="5"/>
  <c r="O4467" i="5"/>
  <c r="O3871" i="5"/>
  <c r="O4146" i="5"/>
  <c r="L3997" i="5"/>
  <c r="P4467" i="5" l="1"/>
  <c r="P4690" i="5"/>
  <c r="P2085" i="5"/>
  <c r="P4146" i="5"/>
  <c r="P3871" i="5"/>
  <c r="P4276" i="5"/>
  <c r="L3153" i="5"/>
  <c r="L1553" i="5"/>
  <c r="O4364" i="5" s="1"/>
  <c r="P1097" i="5"/>
  <c r="O1097" i="5"/>
  <c r="L734" i="5"/>
  <c r="O4382" i="5"/>
  <c r="L2698" i="5"/>
  <c r="L4299" i="5" s="1"/>
  <c r="O4299" i="5" s="1"/>
  <c r="O3686" i="5"/>
  <c r="L1504" i="5"/>
  <c r="O4430" i="5"/>
  <c r="O3997" i="5"/>
  <c r="P3686" i="5" l="1"/>
  <c r="P4299" i="5"/>
  <c r="P3997" i="5"/>
  <c r="P4382" i="5"/>
  <c r="P4364" i="5"/>
  <c r="P4430" i="5"/>
  <c r="L735" i="5"/>
  <c r="O734" i="5"/>
  <c r="P734" i="5"/>
  <c r="L4754" i="5"/>
  <c r="L3154" i="5"/>
  <c r="O4365" i="5" s="1"/>
  <c r="O4280" i="5"/>
  <c r="L2335" i="5"/>
  <c r="L2336" i="5" s="1"/>
  <c r="L2337" i="5" s="1"/>
  <c r="L3105" i="5"/>
  <c r="O3105" i="5" s="1"/>
  <c r="L4706" i="5"/>
  <c r="O4431" i="5"/>
  <c r="P3105" i="5" l="1"/>
  <c r="P4431" i="5"/>
  <c r="P4280" i="5"/>
  <c r="P4365" i="5"/>
  <c r="L4755" i="5"/>
  <c r="O4755" i="5" s="1"/>
  <c r="O4754" i="5"/>
  <c r="P735" i="5"/>
  <c r="O735" i="5"/>
  <c r="L3936" i="5"/>
  <c r="O4432" i="5"/>
  <c r="L1098" i="5"/>
  <c r="O4706" i="5"/>
  <c r="O1324" i="5"/>
  <c r="P1324" i="5"/>
  <c r="L1210" i="5"/>
  <c r="P4706" i="5" l="1"/>
  <c r="P4432" i="5"/>
  <c r="P4754" i="5"/>
  <c r="P4755" i="5"/>
  <c r="L3937" i="5"/>
  <c r="O3937" i="5" s="1"/>
  <c r="O3936" i="5"/>
  <c r="L1520" i="5"/>
  <c r="L1211" i="5"/>
  <c r="O1210" i="5"/>
  <c r="P1210" i="5"/>
  <c r="P1098" i="5"/>
  <c r="O1098" i="5"/>
  <c r="O1325" i="5"/>
  <c r="P1325" i="5"/>
  <c r="L2811" i="5"/>
  <c r="O4433" i="5"/>
  <c r="L2699" i="5"/>
  <c r="P4433" i="5" l="1"/>
  <c r="P3936" i="5"/>
  <c r="P3937" i="5"/>
  <c r="L3121" i="5"/>
  <c r="L1521" i="5"/>
  <c r="O4285" i="5"/>
  <c r="L1127" i="5"/>
  <c r="P1493" i="5"/>
  <c r="O1493" i="5"/>
  <c r="P1211" i="5"/>
  <c r="O1211" i="5"/>
  <c r="O4434" i="5"/>
  <c r="L4300" i="5"/>
  <c r="L2812" i="5"/>
  <c r="O1326" i="5"/>
  <c r="P1326" i="5"/>
  <c r="L4412" i="5"/>
  <c r="P4434" i="5" l="1"/>
  <c r="P4285" i="5"/>
  <c r="P1127" i="5"/>
  <c r="O1127" i="5"/>
  <c r="O4361" i="5"/>
  <c r="L1522" i="5"/>
  <c r="L4722" i="5"/>
  <c r="O4722" i="5" s="1"/>
  <c r="L3122" i="5"/>
  <c r="O4286" i="5"/>
  <c r="L2728" i="5"/>
  <c r="L4329" i="5" s="1"/>
  <c r="L516" i="5"/>
  <c r="P1327" i="5"/>
  <c r="O1327" i="5"/>
  <c r="O4300" i="5"/>
  <c r="L1554" i="5"/>
  <c r="L3155" i="5" s="1"/>
  <c r="L4756" i="5" s="1"/>
  <c r="P1494" i="5"/>
  <c r="O1494" i="5"/>
  <c r="L4413" i="5"/>
  <c r="P4286" i="5" l="1"/>
  <c r="P4361" i="5"/>
  <c r="P4300" i="5"/>
  <c r="P4722" i="5"/>
  <c r="L4723" i="5"/>
  <c r="L3123" i="5"/>
  <c r="O4425" i="5" s="1"/>
  <c r="L1362" i="5"/>
  <c r="O4329" i="5"/>
  <c r="L1331" i="5"/>
  <c r="O4291" i="5"/>
  <c r="O516" i="5"/>
  <c r="P516" i="5"/>
  <c r="O4756" i="5"/>
  <c r="L800" i="5"/>
  <c r="L2117" i="5"/>
  <c r="P1328" i="5"/>
  <c r="O1328" i="5"/>
  <c r="O1495" i="5"/>
  <c r="P1495" i="5"/>
  <c r="L186" i="5"/>
  <c r="P4329" i="5" l="1"/>
  <c r="P4291" i="5"/>
  <c r="P4425" i="5"/>
  <c r="P4756" i="5"/>
  <c r="L2963" i="5"/>
  <c r="O1362" i="5"/>
  <c r="P1362" i="5"/>
  <c r="O4723" i="5"/>
  <c r="L4724" i="5"/>
  <c r="O4724" i="5" s="1"/>
  <c r="L1332" i="5"/>
  <c r="O4292" i="5"/>
  <c r="L2932" i="5"/>
  <c r="O2932" i="5" s="1"/>
  <c r="O800" i="5"/>
  <c r="P800" i="5"/>
  <c r="O186" i="5"/>
  <c r="P186" i="5"/>
  <c r="O4439" i="5"/>
  <c r="L2401" i="5"/>
  <c r="P1496" i="5"/>
  <c r="O1496" i="5"/>
  <c r="L1787" i="5"/>
  <c r="O2117" i="5"/>
  <c r="P1329" i="5"/>
  <c r="O1329" i="5"/>
  <c r="L3718" i="5"/>
  <c r="P4292" i="5" l="1"/>
  <c r="P2117" i="5"/>
  <c r="P2932" i="5"/>
  <c r="P4723" i="5"/>
  <c r="P4439" i="5"/>
  <c r="P4724" i="5"/>
  <c r="L4564" i="5"/>
  <c r="O4564" i="5" s="1"/>
  <c r="O2963" i="5"/>
  <c r="L1333" i="5"/>
  <c r="O4337" i="5"/>
  <c r="L2933" i="5"/>
  <c r="L4533" i="5"/>
  <c r="O4533" i="5" s="1"/>
  <c r="O4293" i="5"/>
  <c r="O3718" i="5"/>
  <c r="P1330" i="5"/>
  <c r="O1330" i="5"/>
  <c r="L1406" i="5"/>
  <c r="O1497" i="5"/>
  <c r="P1497" i="5"/>
  <c r="L3388" i="5"/>
  <c r="P4337" i="5" l="1"/>
  <c r="P4293" i="5"/>
  <c r="P3718" i="5"/>
  <c r="P4533" i="5"/>
  <c r="P2963" i="5"/>
  <c r="P4564" i="5"/>
  <c r="O4338" i="5"/>
  <c r="O2933" i="5"/>
  <c r="L4534" i="5"/>
  <c r="O4534" i="5" s="1"/>
  <c r="O4294" i="5"/>
  <c r="L1064" i="5"/>
  <c r="L1334" i="5"/>
  <c r="O4394" i="5"/>
  <c r="L2934" i="5"/>
  <c r="O2934" i="5" s="1"/>
  <c r="O1331" i="5"/>
  <c r="P1331" i="5"/>
  <c r="L3007" i="5"/>
  <c r="P1498" i="5"/>
  <c r="O1498" i="5"/>
  <c r="L816" i="5"/>
  <c r="P2933" i="5" l="1"/>
  <c r="P4338" i="5"/>
  <c r="P2934" i="5"/>
  <c r="P4294" i="5"/>
  <c r="P4394" i="5"/>
  <c r="P4534" i="5"/>
  <c r="L2935" i="5"/>
  <c r="O2935" i="5" s="1"/>
  <c r="P1064" i="5"/>
  <c r="O1064" i="5"/>
  <c r="L4535" i="5"/>
  <c r="O4535" i="5" s="1"/>
  <c r="O4395" i="5"/>
  <c r="O4446" i="5"/>
  <c r="O4339" i="5"/>
  <c r="L1065" i="5"/>
  <c r="L2665" i="5"/>
  <c r="O4295" i="5"/>
  <c r="P816" i="5"/>
  <c r="O816" i="5"/>
  <c r="O3007" i="5"/>
  <c r="P1332" i="5"/>
  <c r="O1332" i="5"/>
  <c r="L4608" i="5"/>
  <c r="O1499" i="5"/>
  <c r="P1499" i="5"/>
  <c r="L2417" i="5"/>
  <c r="P4535" i="5" l="1"/>
  <c r="P4339" i="5"/>
  <c r="P4295" i="5"/>
  <c r="P4446" i="5"/>
  <c r="P3007" i="5"/>
  <c r="P4395" i="5"/>
  <c r="P2935" i="5"/>
  <c r="L4536" i="5"/>
  <c r="O4340" i="5"/>
  <c r="O1065" i="5"/>
  <c r="P1065" i="5"/>
  <c r="L1458" i="5"/>
  <c r="L1459" i="5" s="1"/>
  <c r="O4396" i="5"/>
  <c r="L2666" i="5"/>
  <c r="O4341" i="5" s="1"/>
  <c r="O4296" i="5"/>
  <c r="L4266" i="5"/>
  <c r="O4266" i="5" s="1"/>
  <c r="O4536" i="5"/>
  <c r="O4608" i="5"/>
  <c r="P1333" i="5"/>
  <c r="O1333" i="5"/>
  <c r="L121" i="5"/>
  <c r="O1500" i="5"/>
  <c r="P1500" i="5"/>
  <c r="L4018" i="5"/>
  <c r="O1484" i="5"/>
  <c r="P1484" i="5"/>
  <c r="P4396" i="5" l="1"/>
  <c r="P4266" i="5"/>
  <c r="P4536" i="5"/>
  <c r="P4340" i="5"/>
  <c r="P4296" i="5"/>
  <c r="P4608" i="5"/>
  <c r="P4341" i="5"/>
  <c r="L4267" i="5"/>
  <c r="O4297" i="5"/>
  <c r="O4397" i="5"/>
  <c r="L3059" i="5"/>
  <c r="L3060" i="5" s="1"/>
  <c r="O3060" i="5" s="1"/>
  <c r="L1396" i="5"/>
  <c r="O4450" i="5"/>
  <c r="O121" i="5"/>
  <c r="P121" i="5"/>
  <c r="P1334" i="5"/>
  <c r="O1334" i="5"/>
  <c r="L1722" i="5"/>
  <c r="O4018" i="5"/>
  <c r="O1501" i="5"/>
  <c r="P1501" i="5"/>
  <c r="L1277" i="5"/>
  <c r="P1485" i="5"/>
  <c r="O1485" i="5"/>
  <c r="P4450" i="5" l="1"/>
  <c r="P4297" i="5"/>
  <c r="P4018" i="5"/>
  <c r="P3060" i="5"/>
  <c r="P4397" i="5"/>
  <c r="P1396" i="5"/>
  <c r="O1396" i="5"/>
  <c r="L1363" i="5"/>
  <c r="O4267" i="5"/>
  <c r="O4451" i="5"/>
  <c r="L2997" i="5"/>
  <c r="O2997" i="5" s="1"/>
  <c r="O4345" i="5"/>
  <c r="L1128" i="5"/>
  <c r="O3059" i="5"/>
  <c r="L4660" i="5"/>
  <c r="L4661" i="5" s="1"/>
  <c r="O4661" i="5" s="1"/>
  <c r="O4398" i="5"/>
  <c r="O1277" i="5"/>
  <c r="P1277" i="5"/>
  <c r="O1502" i="5"/>
  <c r="P1502" i="5"/>
  <c r="L2878" i="5"/>
  <c r="O1335" i="5"/>
  <c r="P1335" i="5"/>
  <c r="L3323" i="5"/>
  <c r="P1486" i="5"/>
  <c r="O1486" i="5"/>
  <c r="P4661" i="5" l="1"/>
  <c r="P3059" i="5"/>
  <c r="P4451" i="5"/>
  <c r="P4267" i="5"/>
  <c r="P2997" i="5"/>
  <c r="P4398" i="5"/>
  <c r="P4345" i="5"/>
  <c r="L2964" i="5"/>
  <c r="O1363" i="5"/>
  <c r="P1363" i="5"/>
  <c r="L2729" i="5"/>
  <c r="L4330" i="5" s="1"/>
  <c r="P1128" i="5"/>
  <c r="O1128" i="5"/>
  <c r="O4660" i="5"/>
  <c r="O4399" i="5"/>
  <c r="L1066" i="5"/>
  <c r="O4350" i="5"/>
  <c r="L4691" i="5"/>
  <c r="L4598" i="5"/>
  <c r="O4452" i="5"/>
  <c r="O1336" i="5"/>
  <c r="P1336" i="5"/>
  <c r="L26" i="5"/>
  <c r="P1503" i="5"/>
  <c r="O1503" i="5"/>
  <c r="L4479" i="5"/>
  <c r="P4452" i="5" l="1"/>
  <c r="P4399" i="5"/>
  <c r="P4350" i="5"/>
  <c r="P4660" i="5"/>
  <c r="L1489" i="5"/>
  <c r="O4330" i="5"/>
  <c r="L1585" i="5"/>
  <c r="O4691" i="5"/>
  <c r="O4453" i="5"/>
  <c r="O4598" i="5"/>
  <c r="O1066" i="5"/>
  <c r="P1066" i="5"/>
  <c r="L1067" i="5"/>
  <c r="L4565" i="5"/>
  <c r="O4565" i="5" s="1"/>
  <c r="O2964" i="5"/>
  <c r="O4400" i="5"/>
  <c r="L2667" i="5"/>
  <c r="P26" i="5"/>
  <c r="O26" i="5"/>
  <c r="L27" i="5"/>
  <c r="P1337" i="5"/>
  <c r="O1337" i="5"/>
  <c r="L1627" i="5"/>
  <c r="O4479" i="5"/>
  <c r="P1504" i="5"/>
  <c r="O1504" i="5"/>
  <c r="L1173" i="5"/>
  <c r="P4479" i="5" l="1"/>
  <c r="P4691" i="5"/>
  <c r="P2964" i="5"/>
  <c r="P4565" i="5"/>
  <c r="P4598" i="5"/>
  <c r="P4330" i="5"/>
  <c r="P4400" i="5"/>
  <c r="P4453" i="5"/>
  <c r="L3186" i="5"/>
  <c r="L1586" i="5"/>
  <c r="L2668" i="5"/>
  <c r="P1067" i="5"/>
  <c r="O1067" i="5"/>
  <c r="L3090" i="5"/>
  <c r="O3090" i="5" s="1"/>
  <c r="O1489" i="5"/>
  <c r="P1489" i="5"/>
  <c r="L4268" i="5"/>
  <c r="O4268" i="5" s="1"/>
  <c r="O4401" i="5"/>
  <c r="O1406" i="5"/>
  <c r="P1406" i="5"/>
  <c r="O27" i="5"/>
  <c r="P27" i="5"/>
  <c r="O1173" i="5"/>
  <c r="P1173" i="5"/>
  <c r="L2774" i="5"/>
  <c r="L4375" i="5" s="1"/>
  <c r="L1628" i="5"/>
  <c r="O1338" i="5"/>
  <c r="P1338" i="5"/>
  <c r="L3228" i="5"/>
  <c r="L4269" i="5" l="1"/>
  <c r="O4269" i="5" s="1"/>
  <c r="P4401" i="5"/>
  <c r="P3090" i="5"/>
  <c r="P4268" i="5"/>
  <c r="L4787" i="5"/>
  <c r="L3187" i="5"/>
  <c r="O4402" i="5"/>
  <c r="L1364" i="5"/>
  <c r="L3229" i="5"/>
  <c r="O1339" i="5"/>
  <c r="P1339" i="5"/>
  <c r="L645" i="5"/>
  <c r="O4375" i="5"/>
  <c r="P1507" i="5"/>
  <c r="O1507" i="5"/>
  <c r="L91" i="5"/>
  <c r="P4375" i="5" l="1"/>
  <c r="P4402" i="5"/>
  <c r="P4269" i="5"/>
  <c r="L1365" i="5"/>
  <c r="P1364" i="5"/>
  <c r="O1364" i="5"/>
  <c r="O4787" i="5"/>
  <c r="L4788" i="5"/>
  <c r="O4788" i="5" s="1"/>
  <c r="O4403" i="5"/>
  <c r="L2965" i="5"/>
  <c r="P645" i="5"/>
  <c r="O645" i="5"/>
  <c r="P91" i="5"/>
  <c r="O91" i="5"/>
  <c r="L1692" i="5"/>
  <c r="L3293" i="5" s="1"/>
  <c r="L282" i="5"/>
  <c r="O1340" i="5"/>
  <c r="P1340" i="5"/>
  <c r="L2246" i="5"/>
  <c r="P4788" i="5" l="1"/>
  <c r="P4403" i="5"/>
  <c r="P4787" i="5"/>
  <c r="O2965" i="5"/>
  <c r="L2966" i="5"/>
  <c r="O2966" i="5" s="1"/>
  <c r="O1365" i="5"/>
  <c r="P1365" i="5"/>
  <c r="L4566" i="5"/>
  <c r="O4404" i="5"/>
  <c r="P282" i="5"/>
  <c r="O282" i="5"/>
  <c r="P1341" i="5"/>
  <c r="O1341" i="5"/>
  <c r="L3847" i="5"/>
  <c r="L646" i="5"/>
  <c r="O1409" i="5"/>
  <c r="P1409" i="5"/>
  <c r="L1883" i="5"/>
  <c r="P4404" i="5" l="1"/>
  <c r="P2966" i="5"/>
  <c r="P2965" i="5"/>
  <c r="O4566" i="5"/>
  <c r="L4567" i="5"/>
  <c r="O4567" i="5" s="1"/>
  <c r="O4405" i="5"/>
  <c r="L1129" i="5"/>
  <c r="O646" i="5"/>
  <c r="P646" i="5"/>
  <c r="O3847" i="5"/>
  <c r="L710" i="5"/>
  <c r="P710" i="5" s="1"/>
  <c r="P1410" i="5"/>
  <c r="O1410" i="5"/>
  <c r="L3484" i="5"/>
  <c r="P1511" i="5"/>
  <c r="O1511" i="5"/>
  <c r="L776" i="5"/>
  <c r="P4566" i="5" l="1"/>
  <c r="P4567" i="5"/>
  <c r="P3847" i="5"/>
  <c r="P4405" i="5"/>
  <c r="P1129" i="5"/>
  <c r="L1130" i="5"/>
  <c r="O1129" i="5"/>
  <c r="L2730" i="5"/>
  <c r="L2731" i="5" s="1"/>
  <c r="O4406" i="5"/>
  <c r="P776" i="5"/>
  <c r="O776" i="5"/>
  <c r="L2247" i="5"/>
  <c r="L1140" i="5"/>
  <c r="O710" i="5"/>
  <c r="L1107" i="5"/>
  <c r="P4406" i="5" l="1"/>
  <c r="O1130" i="5"/>
  <c r="P1130" i="5"/>
  <c r="L4331" i="5"/>
  <c r="O4331" i="5" s="1"/>
  <c r="O4407" i="5"/>
  <c r="L2741" i="5"/>
  <c r="L4342" i="5" s="1"/>
  <c r="O4342" i="5" s="1"/>
  <c r="O1140" i="5"/>
  <c r="P1140" i="5"/>
  <c r="L2311" i="5"/>
  <c r="L2708" i="5" s="1"/>
  <c r="P1107" i="5"/>
  <c r="O1107" i="5"/>
  <c r="O1345" i="5"/>
  <c r="L2377" i="5"/>
  <c r="P1414" i="5"/>
  <c r="O1414" i="5"/>
  <c r="L743" i="5"/>
  <c r="P4342" i="5" l="1"/>
  <c r="P4407" i="5"/>
  <c r="P4331" i="5"/>
  <c r="L4332" i="5"/>
  <c r="O4332" i="5" s="1"/>
  <c r="P1345" i="5"/>
  <c r="L1035" i="5"/>
  <c r="O4408" i="5"/>
  <c r="P743" i="5"/>
  <c r="O743" i="5"/>
  <c r="L2344" i="5"/>
  <c r="L3912" i="5"/>
  <c r="L3848" i="5"/>
  <c r="P4332" i="5" l="1"/>
  <c r="P4408" i="5"/>
  <c r="P1035" i="5"/>
  <c r="O1035" i="5"/>
  <c r="O4409" i="5"/>
  <c r="L2636" i="5"/>
  <c r="L3945" i="5"/>
  <c r="O3848" i="5"/>
  <c r="P1515" i="5"/>
  <c r="O1515" i="5"/>
  <c r="L3978" i="5"/>
  <c r="O3912" i="5"/>
  <c r="L4309" i="5"/>
  <c r="P4409" i="5" l="1"/>
  <c r="P3848" i="5"/>
  <c r="P3912" i="5"/>
  <c r="L2637" i="5"/>
  <c r="O4455" i="5" s="1"/>
  <c r="O4410" i="5"/>
  <c r="L4237" i="5"/>
  <c r="O4237" i="5" s="1"/>
  <c r="O3978" i="5"/>
  <c r="O1516" i="5"/>
  <c r="P1516" i="5"/>
  <c r="L1233" i="5"/>
  <c r="O4309" i="5"/>
  <c r="L1254" i="5"/>
  <c r="O3945" i="5"/>
  <c r="L837" i="5"/>
  <c r="P4455" i="5" l="1"/>
  <c r="P3945" i="5"/>
  <c r="P4410" i="5"/>
  <c r="P4309" i="5"/>
  <c r="P3978" i="5"/>
  <c r="P4237" i="5"/>
  <c r="L768" i="5"/>
  <c r="O4411" i="5"/>
  <c r="L2855" i="5"/>
  <c r="P1254" i="5"/>
  <c r="O1254" i="5"/>
  <c r="P1233" i="5"/>
  <c r="O1233" i="5"/>
  <c r="L945" i="5"/>
  <c r="P837" i="5"/>
  <c r="O837" i="5"/>
  <c r="P1350" i="5"/>
  <c r="O1350" i="5"/>
  <c r="L4456" i="5"/>
  <c r="P1517" i="5"/>
  <c r="O1517" i="5"/>
  <c r="L2834" i="5"/>
  <c r="O1419" i="5"/>
  <c r="P1419" i="5"/>
  <c r="L2438" i="5"/>
  <c r="P4411" i="5" l="1"/>
  <c r="P768" i="5"/>
  <c r="O768" i="5"/>
  <c r="L2369" i="5"/>
  <c r="L2370" i="5" s="1"/>
  <c r="O4461" i="5" s="1"/>
  <c r="O4412" i="5"/>
  <c r="P945" i="5"/>
  <c r="O945" i="5"/>
  <c r="P1420" i="5"/>
  <c r="O1420" i="5"/>
  <c r="L2546" i="5"/>
  <c r="O4456" i="5"/>
  <c r="L68" i="5"/>
  <c r="L4435" i="5"/>
  <c r="O1518" i="5"/>
  <c r="P1518" i="5"/>
  <c r="P4456" i="5" l="1"/>
  <c r="P4412" i="5"/>
  <c r="P4461" i="5"/>
  <c r="L3970" i="5"/>
  <c r="O3970" i="5" s="1"/>
  <c r="O4413" i="5"/>
  <c r="O68" i="5"/>
  <c r="P68" i="5"/>
  <c r="L1669" i="5"/>
  <c r="P1421" i="5"/>
  <c r="O1421" i="5"/>
  <c r="L4039" i="5"/>
  <c r="O4435" i="5"/>
  <c r="P1519" i="5"/>
  <c r="O1519" i="5"/>
  <c r="L315" i="5"/>
  <c r="P4413" i="5" l="1"/>
  <c r="P4435" i="5"/>
  <c r="P3970" i="5"/>
  <c r="L1490" i="5"/>
  <c r="O315" i="5"/>
  <c r="P315" i="5"/>
  <c r="L3270" i="5"/>
  <c r="O1520" i="5"/>
  <c r="P1520" i="5"/>
  <c r="L1916" i="5"/>
  <c r="O4039" i="5"/>
  <c r="L4147" i="5"/>
  <c r="O4147" i="5" s="1"/>
  <c r="P1422" i="5"/>
  <c r="O1422" i="5"/>
  <c r="P4147" i="5" l="1"/>
  <c r="P4039" i="5"/>
  <c r="L3091" i="5"/>
  <c r="O1490" i="5"/>
  <c r="P1490" i="5"/>
  <c r="L1303" i="5"/>
  <c r="O4417" i="5"/>
  <c r="O1521" i="5"/>
  <c r="P1521" i="5"/>
  <c r="L3517" i="5"/>
  <c r="P1423" i="5"/>
  <c r="O1423" i="5"/>
  <c r="L1439" i="5"/>
  <c r="P4417" i="5" l="1"/>
  <c r="O1303" i="5"/>
  <c r="P1303" i="5"/>
  <c r="L4692" i="5"/>
  <c r="O4692" i="5" s="1"/>
  <c r="O3091" i="5"/>
  <c r="O4418" i="5"/>
  <c r="L2904" i="5"/>
  <c r="O1424" i="5"/>
  <c r="P1424" i="5"/>
  <c r="L3040" i="5"/>
  <c r="O1522" i="5"/>
  <c r="P1522" i="5"/>
  <c r="L1255" i="5"/>
  <c r="P4418" i="5" l="1"/>
  <c r="P3091" i="5"/>
  <c r="P4692" i="5"/>
  <c r="O1255" i="5"/>
  <c r="P1255" i="5"/>
  <c r="O3040" i="5"/>
  <c r="O1425" i="5"/>
  <c r="P1425" i="5"/>
  <c r="L4641" i="5"/>
  <c r="P1523" i="5"/>
  <c r="O1523" i="5"/>
  <c r="L2856" i="5"/>
  <c r="P3040" i="5" l="1"/>
  <c r="O4641" i="5"/>
  <c r="P1426" i="5"/>
  <c r="O1426" i="5"/>
  <c r="L678" i="5"/>
  <c r="O1524" i="5"/>
  <c r="P1524" i="5"/>
  <c r="L4457" i="5"/>
  <c r="P4641" i="5" l="1"/>
  <c r="O678" i="5"/>
  <c r="P678" i="5"/>
  <c r="P1427" i="5"/>
  <c r="O1427" i="5"/>
  <c r="L2279" i="5"/>
  <c r="O4457" i="5"/>
  <c r="P1525" i="5"/>
  <c r="O1525" i="5"/>
  <c r="L1472" i="5"/>
  <c r="P4457" i="5" l="1"/>
  <c r="P1526" i="5"/>
  <c r="O1526" i="5"/>
  <c r="L3073" i="5"/>
  <c r="O1428" i="5"/>
  <c r="P1428" i="5"/>
  <c r="L3880" i="5"/>
  <c r="O3880" i="5" l="1"/>
  <c r="P1429" i="5"/>
  <c r="O1429" i="5"/>
  <c r="L69" i="5"/>
  <c r="O3073" i="5"/>
  <c r="P1527" i="5"/>
  <c r="O1527" i="5"/>
  <c r="L4674" i="5"/>
  <c r="P3073" i="5" l="1"/>
  <c r="P3880" i="5"/>
  <c r="O69" i="5"/>
  <c r="P69" i="5"/>
  <c r="O4674" i="5"/>
  <c r="P1528" i="5"/>
  <c r="O1528" i="5"/>
  <c r="O1430" i="5"/>
  <c r="P1430" i="5"/>
  <c r="L1670" i="5"/>
  <c r="P4674" i="5" l="1"/>
  <c r="P1431" i="5"/>
  <c r="O1431" i="5"/>
  <c r="L3271" i="5"/>
  <c r="O1607" i="5"/>
  <c r="P1607" i="5" l="1"/>
  <c r="O1432" i="5"/>
  <c r="P1432" i="5"/>
  <c r="L1309" i="5"/>
  <c r="O1608" i="5"/>
  <c r="P1608" i="5" l="1"/>
  <c r="O1309" i="5"/>
  <c r="P1309" i="5"/>
  <c r="P1433" i="5"/>
  <c r="O1433" i="5"/>
  <c r="L2910" i="5"/>
  <c r="O1609" i="5"/>
  <c r="P1609" i="5" l="1"/>
  <c r="O2910" i="5"/>
  <c r="O1434" i="5"/>
  <c r="P1434" i="5"/>
  <c r="L4511" i="5"/>
  <c r="P2910" i="5" l="1"/>
  <c r="O4511" i="5"/>
  <c r="P1435" i="5"/>
  <c r="O1435" i="5"/>
  <c r="L48" i="5"/>
  <c r="O2902" i="5"/>
  <c r="P2902" i="5" l="1"/>
  <c r="P4511" i="5"/>
  <c r="P48" i="5"/>
  <c r="O48" i="5"/>
  <c r="L49" i="5"/>
  <c r="P1436" i="5"/>
  <c r="O1436" i="5"/>
  <c r="L1649" i="5"/>
  <c r="P1529" i="5" l="1"/>
  <c r="O1529" i="5"/>
  <c r="O49" i="5"/>
  <c r="P49" i="5"/>
  <c r="L1650" i="5"/>
  <c r="P1437" i="5"/>
  <c r="O1437" i="5"/>
  <c r="L3250" i="5"/>
  <c r="P1530" i="5" l="1"/>
  <c r="O1530" i="5"/>
  <c r="L3251" i="5"/>
  <c r="O1438" i="5"/>
  <c r="P1438" i="5"/>
  <c r="L581" i="5"/>
  <c r="P581" i="5" l="1"/>
  <c r="O581" i="5"/>
  <c r="P1439" i="5"/>
  <c r="O1439" i="5"/>
  <c r="L2182" i="5"/>
  <c r="P1531" i="5"/>
  <c r="O1531" i="5"/>
  <c r="L711" i="5"/>
  <c r="P711" i="5" l="1"/>
  <c r="O711" i="5"/>
  <c r="P1532" i="5"/>
  <c r="O1532" i="5"/>
  <c r="L2312" i="5"/>
  <c r="O2182" i="5"/>
  <c r="L3783" i="5"/>
  <c r="P2182" i="5" l="1"/>
  <c r="O3783" i="5"/>
  <c r="L122" i="5"/>
  <c r="O1533" i="5"/>
  <c r="P1533" i="5"/>
  <c r="L3913" i="5"/>
  <c r="P3783" i="5" l="1"/>
  <c r="O122" i="5"/>
  <c r="P122" i="5"/>
  <c r="O3913" i="5"/>
  <c r="O1534" i="5"/>
  <c r="P1534" i="5"/>
  <c r="L70" i="5"/>
  <c r="O1442" i="5"/>
  <c r="P1442" i="5"/>
  <c r="L1723" i="5"/>
  <c r="P3913" i="5" l="1"/>
  <c r="P70" i="5"/>
  <c r="O70" i="5"/>
  <c r="O1535" i="5"/>
  <c r="P1535" i="5"/>
  <c r="L1671" i="5"/>
  <c r="L3324" i="5"/>
  <c r="L485" i="5" l="1"/>
  <c r="O1536" i="5"/>
  <c r="P1536" i="5"/>
  <c r="L3272" i="5"/>
  <c r="L2086" i="5" l="1"/>
  <c r="O1446" i="5" s="1"/>
  <c r="O485" i="5"/>
  <c r="P485" i="5"/>
  <c r="O1537" i="5"/>
  <c r="P1537" i="5"/>
  <c r="L464" i="5"/>
  <c r="O2086" i="5"/>
  <c r="P1446" i="5"/>
  <c r="P2086" i="5" l="1"/>
  <c r="L3687" i="5"/>
  <c r="L2065" i="5"/>
  <c r="O464" i="5"/>
  <c r="P464" i="5"/>
  <c r="O3687" i="5"/>
  <c r="L347" i="5"/>
  <c r="L3666" i="5"/>
  <c r="P3687" i="5" l="1"/>
  <c r="O2065" i="5"/>
  <c r="O347" i="5"/>
  <c r="P347" i="5"/>
  <c r="L1948" i="5"/>
  <c r="O3666" i="5"/>
  <c r="P1540" i="5"/>
  <c r="O1540" i="5"/>
  <c r="L380" i="5"/>
  <c r="P3666" i="5" l="1"/>
  <c r="P2065" i="5"/>
  <c r="P380" i="5"/>
  <c r="O380" i="5"/>
  <c r="L1981" i="5"/>
  <c r="L3549" i="5"/>
  <c r="L250" i="5" l="1"/>
  <c r="O1451" i="5" s="1"/>
  <c r="O1981" i="5"/>
  <c r="L3582" i="5"/>
  <c r="P1981" i="5" l="1"/>
  <c r="P1451" i="5"/>
  <c r="L1851" i="5"/>
  <c r="P1452" i="5" s="1"/>
  <c r="P250" i="5"/>
  <c r="O250" i="5"/>
  <c r="P1543" i="5"/>
  <c r="O1543" i="5"/>
  <c r="L978" i="5"/>
  <c r="O3592" i="5"/>
  <c r="P3592" i="5" l="1"/>
  <c r="O1452" i="5"/>
  <c r="L3452" i="5"/>
  <c r="O3452" i="5" s="1"/>
  <c r="O978" i="5"/>
  <c r="P978" i="5"/>
  <c r="L2579" i="5"/>
  <c r="L859" i="5"/>
  <c r="P3452" i="5" l="1"/>
  <c r="O1453" i="5"/>
  <c r="P1453" i="5"/>
  <c r="O859" i="5"/>
  <c r="P859" i="5"/>
  <c r="L4180" i="5"/>
  <c r="O1454" i="5"/>
  <c r="P1454" i="5"/>
  <c r="L913" i="5"/>
  <c r="P913" i="5" l="1"/>
  <c r="O913" i="5"/>
  <c r="P1455" i="5"/>
  <c r="O1455" i="5"/>
  <c r="L2460" i="5"/>
  <c r="O4180" i="5"/>
  <c r="L123" i="5"/>
  <c r="P4180" i="5" l="1"/>
  <c r="P123" i="5"/>
  <c r="O123" i="5"/>
  <c r="P1456" i="5"/>
  <c r="O1456" i="5"/>
  <c r="L2514" i="5"/>
  <c r="O1547" i="5"/>
  <c r="P1547" i="5"/>
  <c r="L1724" i="5"/>
  <c r="O1457" i="5" l="1"/>
  <c r="P1457" i="5"/>
  <c r="L4061" i="5"/>
  <c r="O1548" i="5"/>
  <c r="P1548" i="5"/>
  <c r="L3325" i="5"/>
  <c r="O4061" i="5" l="1"/>
  <c r="O1458" i="5"/>
  <c r="P1458" i="5"/>
  <c r="L4115" i="5"/>
  <c r="O1549" i="5"/>
  <c r="P1549" i="5"/>
  <c r="L838" i="5"/>
  <c r="P4061" i="5" l="1"/>
  <c r="O838" i="5"/>
  <c r="P838" i="5"/>
  <c r="L2439" i="5"/>
  <c r="P1550" i="5"/>
  <c r="O1550" i="5"/>
  <c r="O4115" i="5"/>
  <c r="O1459" i="5"/>
  <c r="P1459" i="5"/>
  <c r="L442" i="5"/>
  <c r="P4115" i="5" l="1"/>
  <c r="O442" i="5"/>
  <c r="P442" i="5"/>
  <c r="P1551" i="5"/>
  <c r="O1551" i="5"/>
  <c r="L4040" i="5"/>
  <c r="P1460" i="5"/>
  <c r="O1460" i="5"/>
  <c r="L549" i="5"/>
  <c r="L550" i="5" l="1"/>
  <c r="O549" i="5"/>
  <c r="P549" i="5"/>
  <c r="O4040" i="5"/>
  <c r="O1552" i="5"/>
  <c r="P1552" i="5"/>
  <c r="L283" i="5"/>
  <c r="O1461" i="5"/>
  <c r="P1461" i="5"/>
  <c r="L2043" i="5"/>
  <c r="P4040" i="5" l="1"/>
  <c r="O283" i="5"/>
  <c r="P283" i="5"/>
  <c r="O1610" i="5"/>
  <c r="O550" i="5"/>
  <c r="P550" i="5"/>
  <c r="O1553" i="5"/>
  <c r="P1553" i="5"/>
  <c r="L1884" i="5"/>
  <c r="O2043" i="5"/>
  <c r="P1462" i="5"/>
  <c r="O1462" i="5"/>
  <c r="L2150" i="5"/>
  <c r="P2043" i="5" l="1"/>
  <c r="P1610" i="5"/>
  <c r="O2150" i="5"/>
  <c r="L2151" i="5"/>
  <c r="P1463" i="5"/>
  <c r="O1463" i="5"/>
  <c r="L3644" i="5"/>
  <c r="P1554" i="5"/>
  <c r="O1554" i="5"/>
  <c r="L3485" i="5"/>
  <c r="P2150" i="5" l="1"/>
  <c r="O1611" i="5"/>
  <c r="O2151" i="5"/>
  <c r="P1555" i="5"/>
  <c r="O1555" i="5"/>
  <c r="L614" i="5"/>
  <c r="P1464" i="5"/>
  <c r="O1464" i="5"/>
  <c r="L3751" i="5"/>
  <c r="L3752" i="5" s="1"/>
  <c r="P2151" i="5" l="1"/>
  <c r="P1611" i="5"/>
  <c r="O1612" i="5"/>
  <c r="L1505" i="5"/>
  <c r="O3752" i="5"/>
  <c r="O614" i="5"/>
  <c r="P614" i="5"/>
  <c r="O1556" i="5"/>
  <c r="P1556" i="5"/>
  <c r="L2215" i="5"/>
  <c r="O3751" i="5"/>
  <c r="O1465" i="5"/>
  <c r="P1465" i="5"/>
  <c r="L1374" i="5"/>
  <c r="P3752" i="5" l="1"/>
  <c r="P3751" i="5"/>
  <c r="P1612" i="5"/>
  <c r="O1505" i="5"/>
  <c r="P1505" i="5"/>
  <c r="O1613" i="5"/>
  <c r="L3106" i="5"/>
  <c r="O1374" i="5"/>
  <c r="P1374" i="5"/>
  <c r="O2215" i="5"/>
  <c r="P1557" i="5"/>
  <c r="O1557" i="5"/>
  <c r="L3816" i="5"/>
  <c r="O1466" i="5"/>
  <c r="P1466" i="5"/>
  <c r="L2975" i="5"/>
  <c r="P2215" i="5" l="1"/>
  <c r="P1613" i="5"/>
  <c r="O3106" i="5"/>
  <c r="O1614" i="5"/>
  <c r="L4707" i="5"/>
  <c r="O2975" i="5"/>
  <c r="O1467" i="5"/>
  <c r="P1467" i="5"/>
  <c r="L4576" i="5"/>
  <c r="O3816" i="5"/>
  <c r="P1558" i="5"/>
  <c r="O1558" i="5"/>
  <c r="L1342" i="5"/>
  <c r="P2975" i="5" l="1"/>
  <c r="P3816" i="5"/>
  <c r="P1614" i="5"/>
  <c r="P3106" i="5"/>
  <c r="O4707" i="5"/>
  <c r="O1615" i="5"/>
  <c r="L348" i="5"/>
  <c r="O1342" i="5"/>
  <c r="P1342" i="5"/>
  <c r="P1559" i="5"/>
  <c r="O1559" i="5"/>
  <c r="L2943" i="5"/>
  <c r="O4576" i="5"/>
  <c r="P1468" i="5"/>
  <c r="O1468" i="5"/>
  <c r="L517" i="5"/>
  <c r="P1615" i="5" l="1"/>
  <c r="P4576" i="5"/>
  <c r="P4707" i="5"/>
  <c r="P348" i="5"/>
  <c r="O348" i="5"/>
  <c r="O1616" i="5"/>
  <c r="L1949" i="5"/>
  <c r="P517" i="5"/>
  <c r="O517" i="5"/>
  <c r="O1469" i="5"/>
  <c r="P1469" i="5"/>
  <c r="L2118" i="5"/>
  <c r="O2943" i="5"/>
  <c r="O1560" i="5"/>
  <c r="P1560" i="5"/>
  <c r="L4544" i="5"/>
  <c r="P2943" i="5" l="1"/>
  <c r="P1616" i="5"/>
  <c r="O1617" i="5"/>
  <c r="L3550" i="5"/>
  <c r="O4544" i="5"/>
  <c r="O1561" i="5"/>
  <c r="P1561" i="5"/>
  <c r="L1108" i="5"/>
  <c r="O2118" i="5"/>
  <c r="O1470" i="5"/>
  <c r="P1470" i="5"/>
  <c r="L3719" i="5"/>
  <c r="P2118" i="5" l="1"/>
  <c r="P4544" i="5"/>
  <c r="P1617" i="5"/>
  <c r="O1618" i="5"/>
  <c r="L679" i="5"/>
  <c r="P1108" i="5"/>
  <c r="O1108" i="5"/>
  <c r="P1562" i="5"/>
  <c r="O1562" i="5"/>
  <c r="L2709" i="5"/>
  <c r="O3719" i="5"/>
  <c r="P1471" i="5"/>
  <c r="O1471" i="5"/>
  <c r="L1570" i="5"/>
  <c r="P1618" i="5" l="1"/>
  <c r="P3719" i="5"/>
  <c r="O679" i="5"/>
  <c r="P679" i="5"/>
  <c r="L2280" i="5"/>
  <c r="O1619" i="5"/>
  <c r="P1563" i="5"/>
  <c r="O1563" i="5"/>
  <c r="L4310" i="5"/>
  <c r="O1472" i="5"/>
  <c r="P1472" i="5"/>
  <c r="L3171" i="5"/>
  <c r="P1619" i="5" l="1"/>
  <c r="O1620" i="5"/>
  <c r="L3881" i="5"/>
  <c r="L4772" i="5"/>
  <c r="O4310" i="5"/>
  <c r="O1564" i="5"/>
  <c r="P1564" i="5"/>
  <c r="L443" i="5"/>
  <c r="P1620" i="5" l="1"/>
  <c r="P4310" i="5"/>
  <c r="O3881" i="5"/>
  <c r="O1621" i="5"/>
  <c r="L50" i="5"/>
  <c r="O443" i="5"/>
  <c r="P443" i="5"/>
  <c r="O1565" i="5"/>
  <c r="P1565" i="5"/>
  <c r="L2044" i="5"/>
  <c r="O4772" i="5"/>
  <c r="P1474" i="5"/>
  <c r="O1474" i="5"/>
  <c r="L154" i="5"/>
  <c r="P1621" i="5" l="1"/>
  <c r="P4772" i="5"/>
  <c r="P3881" i="5"/>
  <c r="P50" i="5"/>
  <c r="O50" i="5"/>
  <c r="O1622" i="5"/>
  <c r="L1651" i="5"/>
  <c r="P154" i="5"/>
  <c r="O154" i="5"/>
  <c r="L1755" i="5"/>
  <c r="O2044" i="5"/>
  <c r="O1566" i="5"/>
  <c r="P1566" i="5"/>
  <c r="L3645" i="5"/>
  <c r="P2044" i="5" l="1"/>
  <c r="P1622" i="5"/>
  <c r="O1623" i="5"/>
  <c r="L3252" i="5"/>
  <c r="P1567" i="5"/>
  <c r="O1567" i="5"/>
  <c r="L486" i="5"/>
  <c r="L3356" i="5"/>
  <c r="P1623" i="5" l="1"/>
  <c r="O1624" i="5"/>
  <c r="L744" i="5"/>
  <c r="P486" i="5"/>
  <c r="O486" i="5"/>
  <c r="L881" i="5"/>
  <c r="P1568" i="5"/>
  <c r="O1568" i="5"/>
  <c r="L2087" i="5"/>
  <c r="P1624" i="5" l="1"/>
  <c r="O744" i="5"/>
  <c r="P744" i="5"/>
  <c r="O1625" i="5"/>
  <c r="L2345" i="5"/>
  <c r="L2482" i="5"/>
  <c r="P881" i="5"/>
  <c r="O881" i="5"/>
  <c r="P1479" i="5"/>
  <c r="O2087" i="5"/>
  <c r="P1569" i="5"/>
  <c r="O1569" i="5"/>
  <c r="L3688" i="5"/>
  <c r="P2087" i="5" l="1"/>
  <c r="P1625" i="5"/>
  <c r="L4083" i="5"/>
  <c r="O1626" i="5"/>
  <c r="L3946" i="5"/>
  <c r="O1479" i="5"/>
  <c r="O4083" i="5"/>
  <c r="L1075" i="5"/>
  <c r="O3688" i="5"/>
  <c r="P1570" i="5"/>
  <c r="O1570" i="5"/>
  <c r="L422" i="5"/>
  <c r="P3688" i="5" l="1"/>
  <c r="P1626" i="5"/>
  <c r="P4083" i="5"/>
  <c r="O3946" i="5"/>
  <c r="O1627" i="5"/>
  <c r="L914" i="5"/>
  <c r="P1075" i="5"/>
  <c r="O1075" i="5"/>
  <c r="O422" i="5"/>
  <c r="P422" i="5"/>
  <c r="L2676" i="5"/>
  <c r="L2023" i="5"/>
  <c r="P1627" i="5" l="1"/>
  <c r="P3946" i="5"/>
  <c r="P914" i="5"/>
  <c r="O914" i="5"/>
  <c r="O1628" i="5"/>
  <c r="L2515" i="5"/>
  <c r="O2023" i="5"/>
  <c r="O1572" i="5"/>
  <c r="P1572" i="5"/>
  <c r="L3624" i="5"/>
  <c r="L4277" i="5"/>
  <c r="P1628" i="5" l="1"/>
  <c r="P2023" i="5"/>
  <c r="O1629" i="5"/>
  <c r="L4116" i="5"/>
  <c r="L1407" i="5"/>
  <c r="O4277" i="5"/>
  <c r="P1483" i="5"/>
  <c r="O1483" i="5"/>
  <c r="P4277" i="5" l="1"/>
  <c r="P1629" i="5"/>
  <c r="O4116" i="5"/>
  <c r="O1630" i="5"/>
  <c r="L71" i="5"/>
  <c r="P1407" i="5"/>
  <c r="O1407" i="5"/>
  <c r="L3008" i="5"/>
  <c r="L4609" i="5" s="1"/>
  <c r="P1630" i="5" l="1"/>
  <c r="P4116" i="5"/>
  <c r="O71" i="5"/>
  <c r="P71" i="5"/>
  <c r="L1672" i="5"/>
  <c r="O1631" i="5"/>
  <c r="O4609" i="5"/>
  <c r="O1576" i="5"/>
  <c r="P1576" i="5"/>
  <c r="L1043" i="5"/>
  <c r="O1793" i="5"/>
  <c r="P1631" i="5" l="1"/>
  <c r="P1793" i="5"/>
  <c r="P4609" i="5"/>
  <c r="O1632" i="5"/>
  <c r="L3273" i="5"/>
  <c r="P1043" i="5"/>
  <c r="O1043" i="5"/>
  <c r="L2644" i="5"/>
  <c r="P1632" i="5" l="1"/>
  <c r="O1633" i="5"/>
  <c r="L882" i="5"/>
  <c r="L4245" i="5"/>
  <c r="O3644" i="5"/>
  <c r="P1633" i="5" l="1"/>
  <c r="P3644" i="5"/>
  <c r="P882" i="5"/>
  <c r="O882" i="5"/>
  <c r="O1634" i="5"/>
  <c r="L2483" i="5"/>
  <c r="O4245" i="5"/>
  <c r="L155" i="5"/>
  <c r="P1634" i="5" l="1"/>
  <c r="P4245" i="5"/>
  <c r="O1635" i="5"/>
  <c r="L4084" i="5"/>
  <c r="O4084" i="5" s="1"/>
  <c r="O155" i="5"/>
  <c r="P155" i="5"/>
  <c r="O1580" i="5"/>
  <c r="P1580" i="5"/>
  <c r="L1756" i="5"/>
  <c r="P4084" i="5" l="1"/>
  <c r="P1635" i="5"/>
  <c r="L1212" i="5"/>
  <c r="O1636" i="5"/>
  <c r="O1581" i="5"/>
  <c r="P1581" i="5"/>
  <c r="L3357" i="5"/>
  <c r="P1636" i="5" l="1"/>
  <c r="P1212" i="5"/>
  <c r="O1212" i="5"/>
  <c r="O1637" i="5"/>
  <c r="L2813" i="5"/>
  <c r="O1582" i="5"/>
  <c r="P1582" i="5"/>
  <c r="L251" i="5"/>
  <c r="P1637" i="5" l="1"/>
  <c r="O1638" i="5"/>
  <c r="L4414" i="5"/>
  <c r="O4414" i="5" s="1"/>
  <c r="P251" i="5"/>
  <c r="O251" i="5"/>
  <c r="P1583" i="5"/>
  <c r="O1583" i="5"/>
  <c r="L1852" i="5"/>
  <c r="P4414" i="5" l="1"/>
  <c r="P1638" i="5"/>
  <c r="O1639" i="5"/>
  <c r="L1310" i="5"/>
  <c r="P1584" i="5"/>
  <c r="O1584" i="5"/>
  <c r="L3453" i="5"/>
  <c r="O2684" i="5"/>
  <c r="P2684" i="5" l="1"/>
  <c r="P1639" i="5"/>
  <c r="O1310" i="5"/>
  <c r="P1310" i="5"/>
  <c r="L2911" i="5"/>
  <c r="O2911" i="5" s="1"/>
  <c r="O1640" i="5"/>
  <c r="O1801" i="5"/>
  <c r="P1585" i="5"/>
  <c r="O1585" i="5"/>
  <c r="L582" i="5"/>
  <c r="P1640" i="5" l="1"/>
  <c r="P2911" i="5"/>
  <c r="P1801" i="5"/>
  <c r="O1641" i="5"/>
  <c r="L4512" i="5"/>
  <c r="O582" i="5"/>
  <c r="P582" i="5"/>
  <c r="P1586" i="5"/>
  <c r="O1586" i="5"/>
  <c r="L2183" i="5"/>
  <c r="P1641" i="5" l="1"/>
  <c r="O4512" i="5"/>
  <c r="O1642" i="5"/>
  <c r="L465" i="5"/>
  <c r="O2183" i="5"/>
  <c r="O1587" i="5"/>
  <c r="P1587" i="5"/>
  <c r="L3784" i="5"/>
  <c r="P4512" i="5" l="1"/>
  <c r="P1642" i="5"/>
  <c r="P2183" i="5"/>
  <c r="O465" i="5"/>
  <c r="P465" i="5"/>
  <c r="L2066" i="5"/>
  <c r="O2066" i="5" s="1"/>
  <c r="O1643" i="5"/>
  <c r="O3784" i="5"/>
  <c r="P1588" i="5"/>
  <c r="O1588" i="5"/>
  <c r="L946" i="5"/>
  <c r="P1643" i="5" l="1"/>
  <c r="P3784" i="5"/>
  <c r="P2066" i="5"/>
  <c r="O1644" i="5"/>
  <c r="L3667" i="5"/>
  <c r="O3667" i="5" s="1"/>
  <c r="O946" i="5"/>
  <c r="P946" i="5"/>
  <c r="P1589" i="5"/>
  <c r="O1589" i="5"/>
  <c r="L2547" i="5"/>
  <c r="P3667" i="5" l="1"/>
  <c r="P1644" i="5"/>
  <c r="L1141" i="5"/>
  <c r="O1645" i="5"/>
  <c r="P1590" i="5"/>
  <c r="O1590" i="5"/>
  <c r="L4148" i="5"/>
  <c r="P1645" i="5" l="1"/>
  <c r="P1141" i="5"/>
  <c r="O1141" i="5"/>
  <c r="O1646" i="5"/>
  <c r="L2742" i="5"/>
  <c r="O4148" i="5"/>
  <c r="P1591" i="5"/>
  <c r="O1591" i="5"/>
  <c r="L860" i="5"/>
  <c r="O1807" i="5"/>
  <c r="L745" i="5"/>
  <c r="O1808" i="5" s="1"/>
  <c r="P1808" i="5" l="1"/>
  <c r="P4148" i="5"/>
  <c r="P1807" i="5"/>
  <c r="P1646" i="5"/>
  <c r="O1647" i="5"/>
  <c r="L4343" i="5"/>
  <c r="O4343" i="5" s="1"/>
  <c r="O860" i="5"/>
  <c r="P860" i="5"/>
  <c r="P1592" i="5"/>
  <c r="O1592" i="5"/>
  <c r="L2461" i="5"/>
  <c r="P745" i="5"/>
  <c r="O745" i="5"/>
  <c r="L2346" i="5"/>
  <c r="O1809" i="5" s="1"/>
  <c r="P1809" i="5" l="1"/>
  <c r="P4343" i="5"/>
  <c r="P1647" i="5"/>
  <c r="O1648" i="5"/>
  <c r="L124" i="5"/>
  <c r="O1593" i="5"/>
  <c r="P1593" i="5"/>
  <c r="L4062" i="5"/>
  <c r="L3947" i="5"/>
  <c r="P1648" i="5" l="1"/>
  <c r="O124" i="5"/>
  <c r="P124" i="5"/>
  <c r="L1725" i="5"/>
  <c r="O1649" i="5"/>
  <c r="O3947" i="5"/>
  <c r="O1810" i="5"/>
  <c r="O4062" i="5"/>
  <c r="O1594" i="5"/>
  <c r="P1594" i="5"/>
  <c r="L518" i="5"/>
  <c r="L1408" i="5"/>
  <c r="O1811" i="5" s="1"/>
  <c r="P1810" i="5" l="1"/>
  <c r="P3947" i="5"/>
  <c r="P1649" i="5"/>
  <c r="P1811" i="5"/>
  <c r="P4062" i="5"/>
  <c r="O1650" i="5"/>
  <c r="L3326" i="5"/>
  <c r="L519" i="5"/>
  <c r="P518" i="5"/>
  <c r="O518" i="5"/>
  <c r="O1595" i="5"/>
  <c r="P1595" i="5"/>
  <c r="L2119" i="5"/>
  <c r="P1408" i="5"/>
  <c r="O1408" i="5"/>
  <c r="L3009" i="5"/>
  <c r="O1812" i="5" s="1"/>
  <c r="P1812" i="5" l="1"/>
  <c r="P1650" i="5"/>
  <c r="L316" i="5"/>
  <c r="O1651" i="5"/>
  <c r="P519" i="5"/>
  <c r="O519" i="5"/>
  <c r="O2119" i="5"/>
  <c r="L2120" i="5"/>
  <c r="O2120" i="5" s="1"/>
  <c r="O1839" i="5"/>
  <c r="P1596" i="5"/>
  <c r="O1596" i="5"/>
  <c r="L3720" i="5"/>
  <c r="L3721" i="5" s="1"/>
  <c r="O3009" i="5"/>
  <c r="L4610" i="5"/>
  <c r="P3009" i="5" l="1"/>
  <c r="P1651" i="5"/>
  <c r="P1839" i="5"/>
  <c r="P2120" i="5"/>
  <c r="P2119" i="5"/>
  <c r="P316" i="5"/>
  <c r="O316" i="5"/>
  <c r="L317" i="5"/>
  <c r="O3721" i="5"/>
  <c r="L861" i="5"/>
  <c r="O1652" i="5"/>
  <c r="L1917" i="5"/>
  <c r="L1918" i="5" s="1"/>
  <c r="O1806" i="5" s="1"/>
  <c r="O1840" i="5"/>
  <c r="O4610" i="5"/>
  <c r="O1813" i="5"/>
  <c r="O3720" i="5"/>
  <c r="O1597" i="5"/>
  <c r="P1597" i="5"/>
  <c r="L92" i="5"/>
  <c r="O1730" i="5"/>
  <c r="P1652" i="5" l="1"/>
  <c r="P4610" i="5"/>
  <c r="P1840" i="5"/>
  <c r="P3721" i="5"/>
  <c r="P1813" i="5"/>
  <c r="P1730" i="5"/>
  <c r="P3720" i="5"/>
  <c r="P1806" i="5"/>
  <c r="P317" i="5"/>
  <c r="O317" i="5"/>
  <c r="L2462" i="5"/>
  <c r="L4063" i="5" s="1"/>
  <c r="O861" i="5"/>
  <c r="P861" i="5"/>
  <c r="O1653" i="5"/>
  <c r="L3518" i="5"/>
  <c r="L3519" i="5" s="1"/>
  <c r="O4063" i="5"/>
  <c r="L1174" i="5"/>
  <c r="P92" i="5"/>
  <c r="O92" i="5"/>
  <c r="P1598" i="5"/>
  <c r="O1598" i="5"/>
  <c r="L1693" i="5"/>
  <c r="O1731" i="5"/>
  <c r="P4063" i="5" l="1"/>
  <c r="P1731" i="5"/>
  <c r="P1653" i="5"/>
  <c r="P1174" i="5"/>
  <c r="O1174" i="5"/>
  <c r="O1739" i="5"/>
  <c r="L2775" i="5"/>
  <c r="O1654" i="5"/>
  <c r="L1011" i="5"/>
  <c r="L3294" i="5"/>
  <c r="P1599" i="5"/>
  <c r="O1599" i="5"/>
  <c r="O1815" i="5"/>
  <c r="P1815" i="5" l="1"/>
  <c r="P1654" i="5"/>
  <c r="P1739" i="5"/>
  <c r="O1011" i="5"/>
  <c r="P1011" i="5"/>
  <c r="L1012" i="5"/>
  <c r="O1655" i="5"/>
  <c r="L2612" i="5"/>
  <c r="L2613" i="5" s="1"/>
  <c r="O1842" i="5" s="1"/>
  <c r="O1740" i="5"/>
  <c r="L4376" i="5"/>
  <c r="O4376" i="5" s="1"/>
  <c r="O1816" i="5"/>
  <c r="O1843" i="5"/>
  <c r="O1600" i="5"/>
  <c r="P1600" i="5"/>
  <c r="L187" i="5"/>
  <c r="P1740" i="5" l="1"/>
  <c r="P1843" i="5"/>
  <c r="P1655" i="5"/>
  <c r="P1842" i="5"/>
  <c r="P1816" i="5"/>
  <c r="P4376" i="5"/>
  <c r="O1841" i="5"/>
  <c r="O1012" i="5"/>
  <c r="P1012" i="5"/>
  <c r="O1741" i="5"/>
  <c r="L583" i="5"/>
  <c r="O1656" i="5"/>
  <c r="L4213" i="5"/>
  <c r="L1788" i="5"/>
  <c r="O187" i="5"/>
  <c r="P187" i="5"/>
  <c r="P1656" i="5" l="1"/>
  <c r="P1741" i="5"/>
  <c r="P1841" i="5"/>
  <c r="O4213" i="5"/>
  <c r="L4214" i="5"/>
  <c r="O4214" i="5" s="1"/>
  <c r="O583" i="5"/>
  <c r="P583" i="5"/>
  <c r="O1657" i="5"/>
  <c r="L423" i="5"/>
  <c r="L2184" i="5"/>
  <c r="O1742" i="5"/>
  <c r="L3389" i="5"/>
  <c r="O1818" i="5"/>
  <c r="P1818" i="5" l="1"/>
  <c r="P4213" i="5"/>
  <c r="P4214" i="5"/>
  <c r="P1742" i="5"/>
  <c r="P1657" i="5"/>
  <c r="P423" i="5"/>
  <c r="O423" i="5"/>
  <c r="L817" i="5"/>
  <c r="O2184" i="5"/>
  <c r="O1743" i="5"/>
  <c r="L3785" i="5"/>
  <c r="O1658" i="5"/>
  <c r="L2024" i="5"/>
  <c r="O2024" i="5" s="1"/>
  <c r="O1819" i="5"/>
  <c r="O1846" i="5"/>
  <c r="P1846" i="5" l="1"/>
  <c r="P1743" i="5"/>
  <c r="P2024" i="5"/>
  <c r="P1819" i="5"/>
  <c r="P2184" i="5"/>
  <c r="P1658" i="5"/>
  <c r="L2418" i="5"/>
  <c r="O817" i="5"/>
  <c r="P817" i="5"/>
  <c r="L4019" i="5"/>
  <c r="O4019" i="5" s="1"/>
  <c r="O1659" i="5"/>
  <c r="L3625" i="5"/>
  <c r="O3785" i="5"/>
  <c r="O1744" i="5"/>
  <c r="L551" i="5"/>
  <c r="P1744" i="5" l="1"/>
  <c r="P3785" i="5"/>
  <c r="P4019" i="5"/>
  <c r="P1659" i="5"/>
  <c r="O551" i="5"/>
  <c r="P551" i="5"/>
  <c r="L1234" i="5"/>
  <c r="O1660" i="5"/>
  <c r="O1745" i="5"/>
  <c r="L2152" i="5"/>
  <c r="O1606" i="5"/>
  <c r="O1821" i="5"/>
  <c r="P1606" i="5" l="1"/>
  <c r="P1821" i="5"/>
  <c r="P1660" i="5"/>
  <c r="P1745" i="5"/>
  <c r="P1234" i="5"/>
  <c r="O1234" i="5"/>
  <c r="L1235" i="5"/>
  <c r="O2152" i="5"/>
  <c r="O1746" i="5"/>
  <c r="L3753" i="5"/>
  <c r="O1661" i="5"/>
  <c r="L2835" i="5"/>
  <c r="L2836" i="5" s="1"/>
  <c r="O1822" i="5"/>
  <c r="O1849" i="5"/>
  <c r="L520" i="5"/>
  <c r="O1850" i="5" s="1"/>
  <c r="L1311" i="5"/>
  <c r="O1823" i="5" s="1"/>
  <c r="P1823" i="5" l="1"/>
  <c r="P2152" i="5"/>
  <c r="P1850" i="5"/>
  <c r="P1661" i="5"/>
  <c r="P1849" i="5"/>
  <c r="P1822" i="5"/>
  <c r="P1746" i="5"/>
  <c r="O1817" i="5"/>
  <c r="O1235" i="5"/>
  <c r="P1235" i="5"/>
  <c r="O3753" i="5"/>
  <c r="O1747" i="5"/>
  <c r="L466" i="5"/>
  <c r="O1662" i="5"/>
  <c r="L4436" i="5"/>
  <c r="O520" i="5"/>
  <c r="P520" i="5"/>
  <c r="P1311" i="5"/>
  <c r="O1311" i="5"/>
  <c r="L2912" i="5"/>
  <c r="O1824" i="5" s="1"/>
  <c r="L2121" i="5"/>
  <c r="O1851" i="5" s="1"/>
  <c r="P1851" i="5" l="1"/>
  <c r="P1824" i="5"/>
  <c r="P1817" i="5"/>
  <c r="P1747" i="5"/>
  <c r="P3753" i="5"/>
  <c r="P1662" i="5"/>
  <c r="O4436" i="5"/>
  <c r="L4437" i="5"/>
  <c r="O4437" i="5" s="1"/>
  <c r="O466" i="5"/>
  <c r="P466" i="5"/>
  <c r="L2067" i="5"/>
  <c r="O1748" i="5"/>
  <c r="O1663" i="5"/>
  <c r="L647" i="5"/>
  <c r="O2121" i="5"/>
  <c r="L3722" i="5"/>
  <c r="O1852" i="5" s="1"/>
  <c r="O2912" i="5"/>
  <c r="L4513" i="5"/>
  <c r="P1663" i="5" l="1"/>
  <c r="P1748" i="5"/>
  <c r="P2912" i="5"/>
  <c r="P1852" i="5"/>
  <c r="P4437" i="5"/>
  <c r="P2121" i="5"/>
  <c r="P4436" i="5"/>
  <c r="P647" i="5"/>
  <c r="O647" i="5"/>
  <c r="O1664" i="5"/>
  <c r="L2248" i="5"/>
  <c r="O2067" i="5"/>
  <c r="O1749" i="5"/>
  <c r="L3668" i="5"/>
  <c r="O4513" i="5"/>
  <c r="O1825" i="5"/>
  <c r="O3722" i="5"/>
  <c r="P1749" i="5" l="1"/>
  <c r="P1825" i="5"/>
  <c r="P2067" i="5"/>
  <c r="P4513" i="5"/>
  <c r="P3722" i="5"/>
  <c r="P1664" i="5"/>
  <c r="O1665" i="5"/>
  <c r="L3849" i="5"/>
  <c r="O3849" i="5" s="1"/>
  <c r="O3668" i="5"/>
  <c r="O1750" i="5"/>
  <c r="L125" i="5"/>
  <c r="P1750" i="5" l="1"/>
  <c r="P3668" i="5"/>
  <c r="P3849" i="5"/>
  <c r="P1665" i="5"/>
  <c r="O125" i="5"/>
  <c r="P125" i="5"/>
  <c r="O1666" i="5"/>
  <c r="L444" i="5"/>
  <c r="L1726" i="5"/>
  <c r="O1751" i="5"/>
  <c r="P1666" i="5" l="1"/>
  <c r="P1751" i="5"/>
  <c r="P444" i="5"/>
  <c r="O444" i="5"/>
  <c r="O1752" i="5"/>
  <c r="L3327" i="5"/>
  <c r="L2045" i="5"/>
  <c r="O2045" i="5" s="1"/>
  <c r="O1667" i="5"/>
  <c r="L648" i="5"/>
  <c r="P1752" i="5" l="1"/>
  <c r="P1667" i="5"/>
  <c r="P2045" i="5"/>
  <c r="O1753" i="5"/>
  <c r="L349" i="5"/>
  <c r="O1668" i="5"/>
  <c r="L3646" i="5"/>
  <c r="O3646" i="5" s="1"/>
  <c r="L649" i="5"/>
  <c r="P648" i="5"/>
  <c r="O648" i="5"/>
  <c r="L2249" i="5"/>
  <c r="P1753" i="5" l="1"/>
  <c r="P3646" i="5"/>
  <c r="P1668" i="5"/>
  <c r="P349" i="5"/>
  <c r="O349" i="5"/>
  <c r="O1754" i="5"/>
  <c r="L1950" i="5"/>
  <c r="L1278" i="5"/>
  <c r="O1669" i="5"/>
  <c r="O1991" i="5"/>
  <c r="L650" i="5"/>
  <c r="P649" i="5"/>
  <c r="O649" i="5"/>
  <c r="L3850" i="5"/>
  <c r="L126" i="5"/>
  <c r="P1669" i="5" l="1"/>
  <c r="P1991" i="5"/>
  <c r="P1754" i="5"/>
  <c r="P1278" i="5"/>
  <c r="O1278" i="5"/>
  <c r="L1279" i="5"/>
  <c r="L3551" i="5"/>
  <c r="O1755" i="5"/>
  <c r="O1670" i="5"/>
  <c r="L2879" i="5"/>
  <c r="L2880" i="5" s="1"/>
  <c r="O1848" i="5" s="1"/>
  <c r="O2123" i="5"/>
  <c r="L2251" i="5"/>
  <c r="O3850" i="5"/>
  <c r="L651" i="5"/>
  <c r="O2279" i="5" s="1"/>
  <c r="O650" i="5"/>
  <c r="P650" i="5"/>
  <c r="O126" i="5"/>
  <c r="P126" i="5"/>
  <c r="L1727" i="5"/>
  <c r="P1755" i="5" l="1"/>
  <c r="P1670" i="5"/>
  <c r="P2123" i="5"/>
  <c r="P3850" i="5"/>
  <c r="P2279" i="5"/>
  <c r="P1848" i="5"/>
  <c r="O1847" i="5"/>
  <c r="O1279" i="5"/>
  <c r="P1279" i="5"/>
  <c r="O1671" i="5"/>
  <c r="L4480" i="5"/>
  <c r="O1756" i="5"/>
  <c r="L947" i="5"/>
  <c r="L3852" i="5"/>
  <c r="O2124" i="5"/>
  <c r="L3328" i="5"/>
  <c r="L1728" i="5"/>
  <c r="L2252" i="5"/>
  <c r="O651" i="5"/>
  <c r="P651" i="5"/>
  <c r="O3008" i="5"/>
  <c r="O1946" i="5"/>
  <c r="L467" i="5"/>
  <c r="P1671" i="5" l="1"/>
  <c r="P1756" i="5"/>
  <c r="P1946" i="5"/>
  <c r="P3008" i="5"/>
  <c r="P2124" i="5"/>
  <c r="P1847" i="5"/>
  <c r="L2548" i="5"/>
  <c r="P947" i="5"/>
  <c r="O947" i="5"/>
  <c r="O4480" i="5"/>
  <c r="L4481" i="5"/>
  <c r="O4481" i="5" s="1"/>
  <c r="L4149" i="5"/>
  <c r="L3329" i="5"/>
  <c r="O1672" i="5"/>
  <c r="L839" i="5"/>
  <c r="L822" i="5"/>
  <c r="O3852" i="5"/>
  <c r="L3853" i="5"/>
  <c r="O3853" i="5" s="1"/>
  <c r="O2280" i="5"/>
  <c r="O467" i="5"/>
  <c r="P467" i="5"/>
  <c r="L2068" i="5"/>
  <c r="O1947" i="5"/>
  <c r="P4480" i="5" l="1"/>
  <c r="P3853" i="5"/>
  <c r="P1672" i="5"/>
  <c r="P3852" i="5"/>
  <c r="P1947" i="5"/>
  <c r="P2280" i="5"/>
  <c r="P4481" i="5"/>
  <c r="O839" i="5"/>
  <c r="P839" i="5"/>
  <c r="L840" i="5"/>
  <c r="L2440" i="5"/>
  <c r="L2441" i="5" s="1"/>
  <c r="O4149" i="5"/>
  <c r="L424" i="5"/>
  <c r="L2423" i="5"/>
  <c r="L823" i="5"/>
  <c r="O2243" i="5" s="1"/>
  <c r="P822" i="5"/>
  <c r="O822" i="5"/>
  <c r="L619" i="5"/>
  <c r="O2068" i="5"/>
  <c r="O1948" i="5"/>
  <c r="L3669" i="5"/>
  <c r="P2243" i="5" l="1"/>
  <c r="P1948" i="5"/>
  <c r="P4149" i="5"/>
  <c r="P2068" i="5"/>
  <c r="P424" i="5"/>
  <c r="O424" i="5"/>
  <c r="L425" i="5"/>
  <c r="P840" i="5"/>
  <c r="O840" i="5"/>
  <c r="L2025" i="5"/>
  <c r="L2026" i="5" s="1"/>
  <c r="O1760" i="5"/>
  <c r="O1674" i="5"/>
  <c r="L4041" i="5"/>
  <c r="L4042" i="5" s="1"/>
  <c r="O4042" i="5" s="1"/>
  <c r="O619" i="5"/>
  <c r="P619" i="5"/>
  <c r="O823" i="5"/>
  <c r="P823" i="5"/>
  <c r="L4024" i="5"/>
  <c r="L2424" i="5"/>
  <c r="O3669" i="5"/>
  <c r="O1864" i="5"/>
  <c r="L2220" i="5"/>
  <c r="O2906" i="5"/>
  <c r="L862" i="5"/>
  <c r="O1865" i="5" s="1"/>
  <c r="P1674" i="5" l="1"/>
  <c r="P1865" i="5"/>
  <c r="P3669" i="5"/>
  <c r="P2906" i="5"/>
  <c r="P1760" i="5"/>
  <c r="P1864" i="5"/>
  <c r="P4042" i="5"/>
  <c r="O1856" i="5"/>
  <c r="P425" i="5"/>
  <c r="O425" i="5"/>
  <c r="O1857" i="5"/>
  <c r="L2027" i="5"/>
  <c r="O2027" i="5" s="1"/>
  <c r="O2026" i="5"/>
  <c r="O2025" i="5"/>
  <c r="O1761" i="5"/>
  <c r="L3626" i="5"/>
  <c r="L3627" i="5" s="1"/>
  <c r="L3628" i="5" s="1"/>
  <c r="O4041" i="5"/>
  <c r="L1440" i="5"/>
  <c r="O1675" i="5"/>
  <c r="O2244" i="5"/>
  <c r="L4025" i="5"/>
  <c r="L1238" i="5" s="1"/>
  <c r="O4024" i="5"/>
  <c r="O2283" i="5"/>
  <c r="L3821" i="5"/>
  <c r="L3490" i="5"/>
  <c r="O862" i="5"/>
  <c r="P862" i="5"/>
  <c r="L2463" i="5"/>
  <c r="P4041" i="5" l="1"/>
  <c r="P2026" i="5"/>
  <c r="P2244" i="5"/>
  <c r="P2027" i="5"/>
  <c r="P1856" i="5"/>
  <c r="P2283" i="5"/>
  <c r="P1675" i="5"/>
  <c r="P1761" i="5"/>
  <c r="P1857" i="5"/>
  <c r="P4024" i="5"/>
  <c r="P2025" i="5"/>
  <c r="P1440" i="5"/>
  <c r="O1440" i="5"/>
  <c r="P1238" i="5"/>
  <c r="O1238" i="5"/>
  <c r="L2839" i="5"/>
  <c r="O2246" i="5"/>
  <c r="O1676" i="5"/>
  <c r="L3041" i="5"/>
  <c r="O3041" i="5" s="1"/>
  <c r="O1762" i="5"/>
  <c r="L883" i="5"/>
  <c r="O2245" i="5"/>
  <c r="O4025" i="5"/>
  <c r="O2218" i="5"/>
  <c r="L715" i="5"/>
  <c r="O3821" i="5"/>
  <c r="L385" i="5"/>
  <c r="O2939" i="5"/>
  <c r="O2908" i="5"/>
  <c r="L4064" i="5"/>
  <c r="P1762" i="5" l="1"/>
  <c r="P2246" i="5"/>
  <c r="P2218" i="5"/>
  <c r="P3041" i="5"/>
  <c r="P2908" i="5"/>
  <c r="P2939" i="5"/>
  <c r="P4025" i="5"/>
  <c r="P3821" i="5"/>
  <c r="P2245" i="5"/>
  <c r="P1676" i="5"/>
  <c r="L2484" i="5"/>
  <c r="L4085" i="5" s="1"/>
  <c r="O883" i="5"/>
  <c r="P883" i="5"/>
  <c r="O1677" i="5"/>
  <c r="L4642" i="5"/>
  <c r="O4642" i="5" s="1"/>
  <c r="L4440" i="5"/>
  <c r="O4440" i="5" s="1"/>
  <c r="O2247" i="5"/>
  <c r="O4085" i="5"/>
  <c r="L1213" i="5"/>
  <c r="P385" i="5"/>
  <c r="O385" i="5"/>
  <c r="O715" i="5"/>
  <c r="P715" i="5"/>
  <c r="O4064" i="5"/>
  <c r="L1986" i="5"/>
  <c r="O2219" i="5"/>
  <c r="L2316" i="5"/>
  <c r="P4085" i="5" l="1"/>
  <c r="P1677" i="5"/>
  <c r="P2247" i="5"/>
  <c r="P2219" i="5"/>
  <c r="P4064" i="5"/>
  <c r="P4440" i="5"/>
  <c r="P4642" i="5"/>
  <c r="L2814" i="5"/>
  <c r="L4415" i="5" s="1"/>
  <c r="O4415" i="5" s="1"/>
  <c r="P1213" i="5"/>
  <c r="O1213" i="5"/>
  <c r="L1571" i="5"/>
  <c r="L555" i="5"/>
  <c r="O2248" i="5"/>
  <c r="O1678" i="5"/>
  <c r="L1076" i="5"/>
  <c r="O1986" i="5"/>
  <c r="L3587" i="5"/>
  <c r="L1217" i="5" s="1"/>
  <c r="O2220" i="5"/>
  <c r="L3917" i="5"/>
  <c r="P4415" i="5" l="1"/>
  <c r="P1986" i="5"/>
  <c r="P2220" i="5"/>
  <c r="P1678" i="5"/>
  <c r="P2248" i="5"/>
  <c r="O555" i="5"/>
  <c r="P555" i="5"/>
  <c r="O1076" i="5"/>
  <c r="P1076" i="5"/>
  <c r="L3172" i="5"/>
  <c r="P1571" i="5"/>
  <c r="O1571" i="5"/>
  <c r="O1770" i="5"/>
  <c r="L4773" i="5"/>
  <c r="L2156" i="5"/>
  <c r="O2156" i="5" s="1"/>
  <c r="O2249" i="5"/>
  <c r="L2677" i="5"/>
  <c r="O1679" i="5"/>
  <c r="O3917" i="5"/>
  <c r="O1217" i="5"/>
  <c r="P1217" i="5"/>
  <c r="L2818" i="5"/>
  <c r="L982" i="5"/>
  <c r="P3917" i="5" l="1"/>
  <c r="P2156" i="5"/>
  <c r="P1679" i="5"/>
  <c r="P1770" i="5"/>
  <c r="P2249" i="5"/>
  <c r="O1680" i="5"/>
  <c r="L4278" i="5"/>
  <c r="O2250" i="5"/>
  <c r="L3757" i="5"/>
  <c r="O3757" i="5" s="1"/>
  <c r="O4773" i="5"/>
  <c r="L1343" i="5"/>
  <c r="L2583" i="5"/>
  <c r="L2584" i="5" s="1"/>
  <c r="L983" i="5"/>
  <c r="O982" i="5"/>
  <c r="P982" i="5"/>
  <c r="L4184" i="5"/>
  <c r="L4185" i="5" s="1"/>
  <c r="O2289" i="5"/>
  <c r="L4419" i="5"/>
  <c r="L1506" i="5"/>
  <c r="O1871" i="5" s="1"/>
  <c r="P1871" i="5" l="1"/>
  <c r="P4773" i="5"/>
  <c r="P1680" i="5"/>
  <c r="P3757" i="5"/>
  <c r="P2289" i="5"/>
  <c r="P2250" i="5"/>
  <c r="L2944" i="5"/>
  <c r="P1343" i="5"/>
  <c r="O1343" i="5"/>
  <c r="L492" i="5"/>
  <c r="O2251" i="5"/>
  <c r="O4185" i="5"/>
  <c r="L556" i="5"/>
  <c r="O2944" i="5"/>
  <c r="O1773" i="5"/>
  <c r="L4545" i="5"/>
  <c r="O4278" i="5"/>
  <c r="O1681" i="5"/>
  <c r="L1256" i="5"/>
  <c r="O4419" i="5"/>
  <c r="P983" i="5"/>
  <c r="O983" i="5"/>
  <c r="L1144" i="5"/>
  <c r="O2290" i="5"/>
  <c r="O4184" i="5"/>
  <c r="L950" i="5"/>
  <c r="P1506" i="5"/>
  <c r="O1506" i="5"/>
  <c r="L3107" i="5"/>
  <c r="O1872" i="5" s="1"/>
  <c r="P1681" i="5" l="1"/>
  <c r="P2944" i="5"/>
  <c r="P1872" i="5"/>
  <c r="P4184" i="5"/>
  <c r="P4419" i="5"/>
  <c r="P4185" i="5"/>
  <c r="P4278" i="5"/>
  <c r="P2290" i="5"/>
  <c r="P1773" i="5"/>
  <c r="P2251" i="5"/>
  <c r="P492" i="5"/>
  <c r="O492" i="5"/>
  <c r="L2157" i="5"/>
  <c r="O2157" i="5" s="1"/>
  <c r="O556" i="5"/>
  <c r="P556" i="5"/>
  <c r="P1256" i="5"/>
  <c r="O1256" i="5"/>
  <c r="L1257" i="5"/>
  <c r="L2093" i="5"/>
  <c r="O2252" i="5"/>
  <c r="O2385" i="5"/>
  <c r="L3758" i="5"/>
  <c r="O3758" i="5" s="1"/>
  <c r="O1682" i="5"/>
  <c r="L2857" i="5"/>
  <c r="L2858" i="5" s="1"/>
  <c r="O1845" i="5" s="1"/>
  <c r="O4545" i="5"/>
  <c r="O1774" i="5"/>
  <c r="L915" i="5"/>
  <c r="O950" i="5"/>
  <c r="P950" i="5"/>
  <c r="L2745" i="5"/>
  <c r="L4346" i="5" s="1"/>
  <c r="P1144" i="5"/>
  <c r="O1144" i="5"/>
  <c r="O2225" i="5"/>
  <c r="L2551" i="5"/>
  <c r="L4708" i="5"/>
  <c r="O1976" i="5"/>
  <c r="P1774" i="5" l="1"/>
  <c r="P3758" i="5"/>
  <c r="P2385" i="5"/>
  <c r="P2157" i="5"/>
  <c r="P4545" i="5"/>
  <c r="P1845" i="5"/>
  <c r="P2252" i="5"/>
  <c r="P2225" i="5"/>
  <c r="P1976" i="5"/>
  <c r="P1682" i="5"/>
  <c r="O1844" i="5"/>
  <c r="P1257" i="5"/>
  <c r="O1257" i="5"/>
  <c r="P915" i="5"/>
  <c r="O915" i="5"/>
  <c r="O1775" i="5"/>
  <c r="L2516" i="5"/>
  <c r="O2093" i="5"/>
  <c r="L3694" i="5"/>
  <c r="O2386" i="5"/>
  <c r="L716" i="5"/>
  <c r="O1683" i="5"/>
  <c r="L4458" i="5"/>
  <c r="L887" i="5"/>
  <c r="L2488" i="5" s="1"/>
  <c r="L4089" i="5" s="1"/>
  <c r="O4346" i="5"/>
  <c r="O2226" i="5"/>
  <c r="L4152" i="5"/>
  <c r="O4708" i="5"/>
  <c r="O1873" i="5"/>
  <c r="O1977" i="5"/>
  <c r="P1977" i="5" l="1"/>
  <c r="P1683" i="5"/>
  <c r="P2226" i="5"/>
  <c r="P2093" i="5"/>
  <c r="P1873" i="5"/>
  <c r="P4346" i="5"/>
  <c r="P4708" i="5"/>
  <c r="P1775" i="5"/>
  <c r="P2386" i="5"/>
  <c r="P1844" i="5"/>
  <c r="L2317" i="5"/>
  <c r="L3918" i="5" s="1"/>
  <c r="O3918" i="5" s="1"/>
  <c r="P716" i="5"/>
  <c r="O716" i="5"/>
  <c r="O4458" i="5"/>
  <c r="L4459" i="5"/>
  <c r="O4459" i="5" s="1"/>
  <c r="O1684" i="5"/>
  <c r="L1375" i="5"/>
  <c r="O3694" i="5"/>
  <c r="L683" i="5"/>
  <c r="L1112" i="5"/>
  <c r="O1776" i="5"/>
  <c r="L4117" i="5"/>
  <c r="O4117" i="5" s="1"/>
  <c r="O2295" i="5"/>
  <c r="O887" i="5"/>
  <c r="P887" i="5"/>
  <c r="O4089" i="5"/>
  <c r="O2296" i="5"/>
  <c r="L225" i="5"/>
  <c r="O4152" i="5"/>
  <c r="O1978" i="5"/>
  <c r="L552" i="5"/>
  <c r="O1875" i="5" s="1"/>
  <c r="P4089" i="5" l="1"/>
  <c r="P4117" i="5"/>
  <c r="P3694" i="5"/>
  <c r="P4458" i="5"/>
  <c r="P1978" i="5"/>
  <c r="P4152" i="5"/>
  <c r="P1776" i="5"/>
  <c r="P1684" i="5"/>
  <c r="P1875" i="5"/>
  <c r="P2296" i="5"/>
  <c r="P2295" i="5"/>
  <c r="P4459" i="5"/>
  <c r="P3918" i="5"/>
  <c r="L2713" i="5"/>
  <c r="P1112" i="5"/>
  <c r="O1112" i="5"/>
  <c r="O1375" i="5"/>
  <c r="P1375" i="5"/>
  <c r="L2284" i="5"/>
  <c r="P683" i="5"/>
  <c r="O683" i="5"/>
  <c r="O2391" i="5"/>
  <c r="L4314" i="5"/>
  <c r="O4314" i="5" s="1"/>
  <c r="O2257" i="5"/>
  <c r="L1475" i="5"/>
  <c r="O1777" i="5"/>
  <c r="L445" i="5"/>
  <c r="L2976" i="5"/>
  <c r="O1685" i="5"/>
  <c r="P225" i="5"/>
  <c r="O225" i="5"/>
  <c r="O2297" i="5"/>
  <c r="L1826" i="5"/>
  <c r="P552" i="5"/>
  <c r="O552" i="5"/>
  <c r="P4314" i="5" l="1"/>
  <c r="P1777" i="5"/>
  <c r="P2391" i="5"/>
  <c r="P1685" i="5"/>
  <c r="P2297" i="5"/>
  <c r="P2257" i="5"/>
  <c r="O1475" i="5"/>
  <c r="P1475" i="5"/>
  <c r="O445" i="5"/>
  <c r="P445" i="5"/>
  <c r="L446" i="5"/>
  <c r="L3885" i="5"/>
  <c r="O3885" i="5" s="1"/>
  <c r="O2284" i="5"/>
  <c r="O2258" i="5"/>
  <c r="L3076" i="5"/>
  <c r="O3076" i="5" s="1"/>
  <c r="O2976" i="5"/>
  <c r="O1686" i="5"/>
  <c r="L4577" i="5"/>
  <c r="L2046" i="5"/>
  <c r="L2047" i="5" s="1"/>
  <c r="O1876" i="5" s="1"/>
  <c r="O1778" i="5"/>
  <c r="O2392" i="5"/>
  <c r="L1239" i="5"/>
  <c r="O1826" i="5"/>
  <c r="L3427" i="5"/>
  <c r="O2298" i="5"/>
  <c r="O2047" i="5"/>
  <c r="L2153" i="5"/>
  <c r="O1877" i="5" s="1"/>
  <c r="O2805" i="5"/>
  <c r="P2258" i="5" l="1"/>
  <c r="P2392" i="5"/>
  <c r="P1686" i="5"/>
  <c r="P2284" i="5"/>
  <c r="P2298" i="5"/>
  <c r="P2805" i="5"/>
  <c r="P1778" i="5"/>
  <c r="P2976" i="5"/>
  <c r="P3885" i="5"/>
  <c r="P2047" i="5"/>
  <c r="P1877" i="5"/>
  <c r="P1826" i="5"/>
  <c r="P1876" i="5"/>
  <c r="P3076" i="5"/>
  <c r="O1239" i="5"/>
  <c r="P1239" i="5"/>
  <c r="O1874" i="5"/>
  <c r="O446" i="5"/>
  <c r="P446" i="5"/>
  <c r="O2046" i="5"/>
  <c r="O1779" i="5"/>
  <c r="L3647" i="5"/>
  <c r="L3648" i="5" s="1"/>
  <c r="L4677" i="5"/>
  <c r="L2840" i="5"/>
  <c r="O2393" i="5"/>
  <c r="O4577" i="5"/>
  <c r="L1538" i="5"/>
  <c r="O1687" i="5"/>
  <c r="L1378" i="5"/>
  <c r="O2299" i="5"/>
  <c r="O2153" i="5"/>
  <c r="P2299" i="5" l="1"/>
  <c r="P4577" i="5"/>
  <c r="P2393" i="5"/>
  <c r="P1779" i="5"/>
  <c r="P1874" i="5"/>
  <c r="P2046" i="5"/>
  <c r="P1687" i="5"/>
  <c r="P2153" i="5"/>
  <c r="O1538" i="5"/>
  <c r="P1538" i="5"/>
  <c r="L1539" i="5"/>
  <c r="O3647" i="5"/>
  <c r="O1780" i="5"/>
  <c r="L1044" i="5"/>
  <c r="L4441" i="5"/>
  <c r="O4441" i="5" s="1"/>
  <c r="O2394" i="5"/>
  <c r="O1688" i="5"/>
  <c r="L3139" i="5"/>
  <c r="L3140" i="5" s="1"/>
  <c r="O1953" i="5" s="1"/>
  <c r="O4677" i="5"/>
  <c r="L780" i="5"/>
  <c r="O1378" i="5"/>
  <c r="P1378" i="5"/>
  <c r="O3648" i="5"/>
  <c r="O1878" i="5"/>
  <c r="L2979" i="5"/>
  <c r="O2300" i="5"/>
  <c r="L3754" i="5"/>
  <c r="P2394" i="5" l="1"/>
  <c r="P3647" i="5"/>
  <c r="P1878" i="5"/>
  <c r="P3648" i="5"/>
  <c r="P4677" i="5"/>
  <c r="P4441" i="5"/>
  <c r="P1953" i="5"/>
  <c r="P2300" i="5"/>
  <c r="P1688" i="5"/>
  <c r="P1780" i="5"/>
  <c r="L2381" i="5"/>
  <c r="P780" i="5"/>
  <c r="O780" i="5"/>
  <c r="O1952" i="5"/>
  <c r="O1539" i="5"/>
  <c r="P1539" i="5"/>
  <c r="L1045" i="5"/>
  <c r="O1044" i="5"/>
  <c r="P1044" i="5"/>
  <c r="L1177" i="5"/>
  <c r="O2395" i="5"/>
  <c r="O2264" i="5"/>
  <c r="L2445" i="5"/>
  <c r="O1689" i="5"/>
  <c r="L4740" i="5"/>
  <c r="O1781" i="5"/>
  <c r="L2645" i="5"/>
  <c r="O2979" i="5"/>
  <c r="L4580" i="5"/>
  <c r="O4580" i="5" s="1"/>
  <c r="O2301" i="5"/>
  <c r="O3754" i="5"/>
  <c r="O1879" i="5"/>
  <c r="L1142" i="5"/>
  <c r="O1880" i="5" s="1"/>
  <c r="P1781" i="5" l="1"/>
  <c r="P1952" i="5"/>
  <c r="P1880" i="5"/>
  <c r="P2395" i="5"/>
  <c r="P2264" i="5"/>
  <c r="P1879" i="5"/>
  <c r="P2979" i="5"/>
  <c r="P1689" i="5"/>
  <c r="P2301" i="5"/>
  <c r="P4580" i="5"/>
  <c r="P3754" i="5"/>
  <c r="O4740" i="5"/>
  <c r="L4741" i="5"/>
  <c r="O4741" i="5" s="1"/>
  <c r="L1175" i="5"/>
  <c r="O1045" i="5"/>
  <c r="P1045" i="5"/>
  <c r="P1177" i="5"/>
  <c r="O1177" i="5"/>
  <c r="L3982" i="5"/>
  <c r="O2381" i="5"/>
  <c r="O1690" i="5"/>
  <c r="L156" i="5"/>
  <c r="L2646" i="5"/>
  <c r="O1782" i="5"/>
  <c r="L4246" i="5"/>
  <c r="O4246" i="5" s="1"/>
  <c r="O2265" i="5"/>
  <c r="L4046" i="5"/>
  <c r="O4046" i="5" s="1"/>
  <c r="L2778" i="5"/>
  <c r="O2396" i="5"/>
  <c r="O2302" i="5"/>
  <c r="L162" i="5"/>
  <c r="O1142" i="5"/>
  <c r="P1142" i="5"/>
  <c r="O2962" i="5"/>
  <c r="L2743" i="5"/>
  <c r="O1881" i="5" s="1"/>
  <c r="P4246" i="5" l="1"/>
  <c r="P1690" i="5"/>
  <c r="P4741" i="5"/>
  <c r="P1881" i="5"/>
  <c r="P2396" i="5"/>
  <c r="P1782" i="5"/>
  <c r="P2381" i="5"/>
  <c r="P4740" i="5"/>
  <c r="P4046" i="5"/>
  <c r="P2962" i="5"/>
  <c r="P2302" i="5"/>
  <c r="P2265" i="5"/>
  <c r="L844" i="5"/>
  <c r="O3982" i="5"/>
  <c r="O156" i="5"/>
  <c r="P156" i="5"/>
  <c r="L157" i="5"/>
  <c r="O1959" i="5"/>
  <c r="P1175" i="5"/>
  <c r="O1175" i="5"/>
  <c r="O2397" i="5"/>
  <c r="L4379" i="5"/>
  <c r="L193" i="5"/>
  <c r="O2266" i="5"/>
  <c r="O1960" i="5"/>
  <c r="L2776" i="5"/>
  <c r="L4247" i="5" s="1"/>
  <c r="O1691" i="5"/>
  <c r="L1757" i="5"/>
  <c r="L1758" i="5" s="1"/>
  <c r="O1758" i="5" s="1"/>
  <c r="L1473" i="5"/>
  <c r="O1783" i="5"/>
  <c r="P162" i="5"/>
  <c r="O162" i="5"/>
  <c r="O2303" i="5"/>
  <c r="L1763" i="5"/>
  <c r="L4344" i="5"/>
  <c r="P1691" i="5" l="1"/>
  <c r="P1758" i="5"/>
  <c r="P1783" i="5"/>
  <c r="P1959" i="5"/>
  <c r="P3982" i="5"/>
  <c r="P2266" i="5"/>
  <c r="P2303" i="5"/>
  <c r="P1960" i="5"/>
  <c r="P2397" i="5"/>
  <c r="P193" i="5"/>
  <c r="O193" i="5"/>
  <c r="O2398" i="5"/>
  <c r="O4379" i="5"/>
  <c r="P1473" i="5"/>
  <c r="O1473" i="5"/>
  <c r="O157" i="5"/>
  <c r="P157" i="5"/>
  <c r="P844" i="5"/>
  <c r="O844" i="5"/>
  <c r="L163" i="5"/>
  <c r="L1764" i="5" s="1"/>
  <c r="O1757" i="5"/>
  <c r="O1692" i="5"/>
  <c r="L3358" i="5"/>
  <c r="L3359" i="5" s="1"/>
  <c r="O4247" i="5"/>
  <c r="L4377" i="5"/>
  <c r="O1784" i="5"/>
  <c r="L3074" i="5"/>
  <c r="O3074" i="5" s="1"/>
  <c r="L1794" i="5"/>
  <c r="O1794" i="5" s="1"/>
  <c r="O2267" i="5"/>
  <c r="O1763" i="5"/>
  <c r="O2399" i="5"/>
  <c r="O163" i="5"/>
  <c r="P163" i="5"/>
  <c r="O4344" i="5"/>
  <c r="O1882" i="5"/>
  <c r="O2304" i="5"/>
  <c r="L3364" i="5"/>
  <c r="L584" i="5"/>
  <c r="O1883" i="5" s="1"/>
  <c r="P1882" i="5" l="1"/>
  <c r="P2399" i="5"/>
  <c r="P1883" i="5"/>
  <c r="P4344" i="5"/>
  <c r="P1763" i="5"/>
  <c r="P1784" i="5"/>
  <c r="P1692" i="5"/>
  <c r="P3074" i="5"/>
  <c r="P2267" i="5"/>
  <c r="P1757" i="5"/>
  <c r="P4379" i="5"/>
  <c r="P2304" i="5"/>
  <c r="P1794" i="5"/>
  <c r="P4247" i="5"/>
  <c r="P2398" i="5"/>
  <c r="L468" i="5"/>
  <c r="O4377" i="5"/>
  <c r="L3395" i="5"/>
  <c r="O2268" i="5"/>
  <c r="O1785" i="5"/>
  <c r="L4675" i="5"/>
  <c r="O4675" i="5" s="1"/>
  <c r="L487" i="5"/>
  <c r="O1693" i="5"/>
  <c r="L3365" i="5"/>
  <c r="L1236" i="5"/>
  <c r="O1966" i="5"/>
  <c r="O2400" i="5"/>
  <c r="O1764" i="5"/>
  <c r="O2305" i="5"/>
  <c r="L1260" i="5"/>
  <c r="O584" i="5"/>
  <c r="P584" i="5"/>
  <c r="L2185" i="5"/>
  <c r="O1884" i="5" s="1"/>
  <c r="P4675" i="5" l="1"/>
  <c r="P4377" i="5"/>
  <c r="P1785" i="5"/>
  <c r="P2305" i="5"/>
  <c r="P1764" i="5"/>
  <c r="P2400" i="5"/>
  <c r="P1693" i="5"/>
  <c r="P2268" i="5"/>
  <c r="P1884" i="5"/>
  <c r="P1966" i="5"/>
  <c r="O487" i="5"/>
  <c r="P487" i="5"/>
  <c r="L488" i="5"/>
  <c r="O1236" i="5"/>
  <c r="P1236" i="5"/>
  <c r="L2069" i="5"/>
  <c r="P468" i="5"/>
  <c r="O468" i="5"/>
  <c r="L1079" i="5"/>
  <c r="O2269" i="5"/>
  <c r="O1967" i="5"/>
  <c r="L1344" i="5"/>
  <c r="O1786" i="5"/>
  <c r="L680" i="5"/>
  <c r="L2088" i="5"/>
  <c r="L2089" i="5" s="1"/>
  <c r="O2089" i="5" s="1"/>
  <c r="O2401" i="5"/>
  <c r="L588" i="5"/>
  <c r="O1260" i="5"/>
  <c r="P1260" i="5"/>
  <c r="O2306" i="5"/>
  <c r="L2861" i="5"/>
  <c r="O2951" i="5"/>
  <c r="O2185" i="5"/>
  <c r="L3786" i="5"/>
  <c r="P2306" i="5" l="1"/>
  <c r="P1967" i="5"/>
  <c r="P2185" i="5"/>
  <c r="P2951" i="5"/>
  <c r="P2269" i="5"/>
  <c r="P2401" i="5"/>
  <c r="P2089" i="5"/>
  <c r="P1786" i="5"/>
  <c r="O1344" i="5"/>
  <c r="P1344" i="5"/>
  <c r="O1814" i="5"/>
  <c r="O488" i="5"/>
  <c r="P488" i="5"/>
  <c r="P588" i="5"/>
  <c r="O588" i="5"/>
  <c r="O680" i="5"/>
  <c r="P680" i="5"/>
  <c r="L681" i="5"/>
  <c r="L3670" i="5"/>
  <c r="O3670" i="5" s="1"/>
  <c r="O2069" i="5"/>
  <c r="L1080" i="5"/>
  <c r="P1079" i="5"/>
  <c r="O1079" i="5"/>
  <c r="O2402" i="5"/>
  <c r="L2189" i="5"/>
  <c r="O2189" i="5" s="1"/>
  <c r="O1787" i="5"/>
  <c r="L2281" i="5"/>
  <c r="O1968" i="5"/>
  <c r="L2837" i="5"/>
  <c r="L2680" i="5"/>
  <c r="L2681" i="5" s="1"/>
  <c r="O2270" i="5"/>
  <c r="O2088" i="5"/>
  <c r="L3689" i="5"/>
  <c r="L3690" i="5" s="1"/>
  <c r="O3690" i="5" s="1"/>
  <c r="O3786" i="5"/>
  <c r="L4462" i="5"/>
  <c r="O4462" i="5" s="1"/>
  <c r="O2307" i="5"/>
  <c r="L95" i="5"/>
  <c r="P1968" i="5" l="1"/>
  <c r="P2069" i="5"/>
  <c r="P2402" i="5"/>
  <c r="P3670" i="5"/>
  <c r="P1814" i="5"/>
  <c r="P2088" i="5"/>
  <c r="P3786" i="5"/>
  <c r="P1787" i="5"/>
  <c r="P2307" i="5"/>
  <c r="P4462" i="5"/>
  <c r="P2270" i="5"/>
  <c r="P3690" i="5"/>
  <c r="P2189" i="5"/>
  <c r="L2282" i="5"/>
  <c r="O2281" i="5"/>
  <c r="O1943" i="5"/>
  <c r="P681" i="5"/>
  <c r="O681" i="5"/>
  <c r="O1080" i="5"/>
  <c r="P1080" i="5"/>
  <c r="O2403" i="5"/>
  <c r="L3790" i="5"/>
  <c r="O3790" i="5" s="1"/>
  <c r="O2271" i="5"/>
  <c r="L4281" i="5"/>
  <c r="L3882" i="5"/>
  <c r="L3883" i="5" s="1"/>
  <c r="O1788" i="5"/>
  <c r="O1969" i="5"/>
  <c r="L2945" i="5"/>
  <c r="O2945" i="5" s="1"/>
  <c r="O3689" i="5"/>
  <c r="L93" i="5"/>
  <c r="L1573" i="5"/>
  <c r="O2308" i="5"/>
  <c r="P95" i="5"/>
  <c r="O95" i="5"/>
  <c r="P1969" i="5" l="1"/>
  <c r="P2281" i="5"/>
  <c r="P1788" i="5"/>
  <c r="P3790" i="5"/>
  <c r="P2271" i="5"/>
  <c r="P3689" i="5"/>
  <c r="P2403" i="5"/>
  <c r="P2308" i="5"/>
  <c r="P2945" i="5"/>
  <c r="P1943" i="5"/>
  <c r="O2272" i="5"/>
  <c r="L4282" i="5"/>
  <c r="O4282" i="5" s="1"/>
  <c r="O4281" i="5"/>
  <c r="O93" i="5"/>
  <c r="P93" i="5"/>
  <c r="O1945" i="5"/>
  <c r="O3883" i="5"/>
  <c r="O1944" i="5"/>
  <c r="O2282" i="5"/>
  <c r="O3882" i="5"/>
  <c r="L1109" i="5"/>
  <c r="O1970" i="5"/>
  <c r="L4438" i="5"/>
  <c r="O4438" i="5" s="1"/>
  <c r="O1697" i="5"/>
  <c r="L1694" i="5"/>
  <c r="L684" i="5"/>
  <c r="O2404" i="5"/>
  <c r="P1573" i="5"/>
  <c r="O1573" i="5"/>
  <c r="O2309" i="5"/>
  <c r="L3174" i="5"/>
  <c r="P2309" i="5" l="1"/>
  <c r="P1970" i="5"/>
  <c r="P3883" i="5"/>
  <c r="P4281" i="5"/>
  <c r="P1945" i="5"/>
  <c r="P1944" i="5"/>
  <c r="P1697" i="5"/>
  <c r="P3882" i="5"/>
  <c r="P4282" i="5"/>
  <c r="P2404" i="5"/>
  <c r="P4438" i="5"/>
  <c r="P2282" i="5"/>
  <c r="P2272" i="5"/>
  <c r="L1695" i="5"/>
  <c r="O1694" i="5"/>
  <c r="O684" i="5"/>
  <c r="P684" i="5"/>
  <c r="P1109" i="5"/>
  <c r="O1109" i="5"/>
  <c r="L3295" i="5"/>
  <c r="O1698" i="5"/>
  <c r="L2710" i="5"/>
  <c r="L4311" i="5" s="1"/>
  <c r="L4546" i="5"/>
  <c r="O4546" i="5" s="1"/>
  <c r="O1971" i="5"/>
  <c r="O2405" i="5"/>
  <c r="L2285" i="5"/>
  <c r="O2285" i="5" s="1"/>
  <c r="L4775" i="5"/>
  <c r="O2310" i="5"/>
  <c r="P4546" i="5" l="1"/>
  <c r="P1694" i="5"/>
  <c r="P2285" i="5"/>
  <c r="P2405" i="5"/>
  <c r="P1698" i="5"/>
  <c r="P2310" i="5"/>
  <c r="P1971" i="5"/>
  <c r="O1792" i="5"/>
  <c r="O4311" i="5"/>
  <c r="O1695" i="5"/>
  <c r="L1696" i="5"/>
  <c r="O2406" i="5"/>
  <c r="L3886" i="5"/>
  <c r="O1972" i="5"/>
  <c r="L3296" i="5"/>
  <c r="L284" i="5"/>
  <c r="O1699" i="5"/>
  <c r="O4775" i="5"/>
  <c r="L353" i="5"/>
  <c r="O2311" i="5"/>
  <c r="P4311" i="5" l="1"/>
  <c r="P2406" i="5"/>
  <c r="P1792" i="5"/>
  <c r="P1699" i="5"/>
  <c r="P2311" i="5"/>
  <c r="P4775" i="5"/>
  <c r="P1972" i="5"/>
  <c r="P1695" i="5"/>
  <c r="O1696" i="5"/>
  <c r="O284" i="5"/>
  <c r="P284" i="5"/>
  <c r="L285" i="5"/>
  <c r="O2407" i="5"/>
  <c r="O3886" i="5"/>
  <c r="L3297" i="5"/>
  <c r="O1700" i="5"/>
  <c r="L1885" i="5"/>
  <c r="O1973" i="5"/>
  <c r="P353" i="5"/>
  <c r="L354" i="5"/>
  <c r="O3037" i="5"/>
  <c r="O353" i="5"/>
  <c r="L1954" i="5"/>
  <c r="O2312" i="5"/>
  <c r="P1700" i="5" l="1"/>
  <c r="P1973" i="5"/>
  <c r="P2312" i="5"/>
  <c r="P3886" i="5"/>
  <c r="P3037" i="5"/>
  <c r="P2407" i="5"/>
  <c r="P1696" i="5"/>
  <c r="L3486" i="5"/>
  <c r="L1886" i="5"/>
  <c r="O1885" i="5"/>
  <c r="O1832" i="5"/>
  <c r="P285" i="5"/>
  <c r="O285" i="5"/>
  <c r="L286" i="5"/>
  <c r="O1974" i="5"/>
  <c r="O1707" i="5"/>
  <c r="L3979" i="5"/>
  <c r="O3979" i="5" s="1"/>
  <c r="O2450" i="5"/>
  <c r="P354" i="5"/>
  <c r="O354" i="5"/>
  <c r="L1955" i="5"/>
  <c r="O1954" i="5"/>
  <c r="L3555" i="5"/>
  <c r="L3556" i="5" s="1"/>
  <c r="O2452" i="5" s="1"/>
  <c r="L1077" i="5"/>
  <c r="P3979" i="5" l="1"/>
  <c r="P1707" i="5"/>
  <c r="P2452" i="5"/>
  <c r="P1974" i="5"/>
  <c r="P1832" i="5"/>
  <c r="P1954" i="5"/>
  <c r="P2450" i="5"/>
  <c r="P1885" i="5"/>
  <c r="O1949" i="5"/>
  <c r="O286" i="5"/>
  <c r="P286" i="5"/>
  <c r="L1887" i="5"/>
  <c r="O1886" i="5"/>
  <c r="L381" i="5"/>
  <c r="L3487" i="5"/>
  <c r="L3488" i="5" s="1"/>
  <c r="L72" i="5"/>
  <c r="O1708" i="5"/>
  <c r="O2451" i="5"/>
  <c r="O1955" i="5"/>
  <c r="L1047" i="5"/>
  <c r="O1077" i="5"/>
  <c r="P1077" i="5"/>
  <c r="L2678" i="5"/>
  <c r="P1955" i="5" l="1"/>
  <c r="P2451" i="5"/>
  <c r="P1708" i="5"/>
  <c r="P1886" i="5"/>
  <c r="P1949" i="5"/>
  <c r="O1950" i="5"/>
  <c r="L1888" i="5"/>
  <c r="O1887" i="5"/>
  <c r="L1982" i="5"/>
  <c r="P381" i="5"/>
  <c r="O381" i="5"/>
  <c r="L382" i="5"/>
  <c r="O72" i="5"/>
  <c r="P72" i="5"/>
  <c r="L73" i="5"/>
  <c r="O1709" i="5"/>
  <c r="L1673" i="5"/>
  <c r="O1673" i="5" s="1"/>
  <c r="O1047" i="5"/>
  <c r="P1047" i="5"/>
  <c r="O2315" i="5"/>
  <c r="L2648" i="5"/>
  <c r="L4279" i="5"/>
  <c r="P1950" i="5" l="1"/>
  <c r="P1673" i="5"/>
  <c r="P2315" i="5"/>
  <c r="P1709" i="5"/>
  <c r="P1887" i="5"/>
  <c r="L3583" i="5"/>
  <c r="O1982" i="5"/>
  <c r="L1983" i="5"/>
  <c r="L1889" i="5"/>
  <c r="O1888" i="5"/>
  <c r="O382" i="5"/>
  <c r="P382" i="5"/>
  <c r="O73" i="5"/>
  <c r="P73" i="5"/>
  <c r="O1710" i="5"/>
  <c r="L3274" i="5"/>
  <c r="L3275" i="5" s="1"/>
  <c r="O2316" i="5"/>
  <c r="L4249" i="5"/>
  <c r="O4279" i="5"/>
  <c r="P1710" i="5" l="1"/>
  <c r="P1982" i="5"/>
  <c r="P1888" i="5"/>
  <c r="P4279" i="5"/>
  <c r="P2316" i="5"/>
  <c r="O1983" i="5"/>
  <c r="L777" i="5"/>
  <c r="L3584" i="5"/>
  <c r="L712" i="5"/>
  <c r="O1711" i="5"/>
  <c r="O4249" i="5"/>
  <c r="O2317" i="5"/>
  <c r="L524" i="5"/>
  <c r="P4249" i="5" l="1"/>
  <c r="P1983" i="5"/>
  <c r="P1711" i="5"/>
  <c r="P2317" i="5"/>
  <c r="L2378" i="5"/>
  <c r="O2378" i="5" s="1"/>
  <c r="P777" i="5"/>
  <c r="O777" i="5"/>
  <c r="O712" i="5"/>
  <c r="P712" i="5"/>
  <c r="L713" i="5"/>
  <c r="O1712" i="5"/>
  <c r="L2313" i="5"/>
  <c r="L2125" i="5"/>
  <c r="P524" i="5"/>
  <c r="O524" i="5"/>
  <c r="L3726" i="5"/>
  <c r="P1712" i="5" l="1"/>
  <c r="P2378" i="5"/>
  <c r="L2314" i="5"/>
  <c r="O2314" i="5" s="1"/>
  <c r="O2313" i="5"/>
  <c r="O1889" i="5"/>
  <c r="P713" i="5"/>
  <c r="O713" i="5"/>
  <c r="O1713" i="5"/>
  <c r="L3914" i="5"/>
  <c r="O2125" i="5"/>
  <c r="O3726" i="5"/>
  <c r="L100" i="5"/>
  <c r="L778" i="5"/>
  <c r="P2125" i="5" l="1"/>
  <c r="P1889" i="5"/>
  <c r="P1713" i="5"/>
  <c r="P2313" i="5"/>
  <c r="P3726" i="5"/>
  <c r="P2314" i="5"/>
  <c r="O3914" i="5"/>
  <c r="L3915" i="5"/>
  <c r="O3915" i="5" s="1"/>
  <c r="O1714" i="5"/>
  <c r="L818" i="5"/>
  <c r="O100" i="5"/>
  <c r="P100" i="5"/>
  <c r="L101" i="5"/>
  <c r="O2321" i="5"/>
  <c r="L1701" i="5"/>
  <c r="P778" i="5"/>
  <c r="O778" i="5"/>
  <c r="L2379" i="5"/>
  <c r="P2321" i="5" l="1"/>
  <c r="P1714" i="5"/>
  <c r="P3915" i="5"/>
  <c r="P3914" i="5"/>
  <c r="P818" i="5"/>
  <c r="O818" i="5"/>
  <c r="L819" i="5"/>
  <c r="O1715" i="5"/>
  <c r="L2419" i="5"/>
  <c r="L2420" i="5" s="1"/>
  <c r="L1702" i="5"/>
  <c r="O1701" i="5"/>
  <c r="O2408" i="5"/>
  <c r="O101" i="5"/>
  <c r="P101" i="5"/>
  <c r="O2322" i="5"/>
  <c r="L3302" i="5"/>
  <c r="O2379" i="5"/>
  <c r="L3980" i="5"/>
  <c r="P1715" i="5" l="1"/>
  <c r="P1701" i="5"/>
  <c r="P2408" i="5"/>
  <c r="P2322" i="5"/>
  <c r="P2379" i="5"/>
  <c r="O1820" i="5"/>
  <c r="O819" i="5"/>
  <c r="P819" i="5"/>
  <c r="O1716" i="5"/>
  <c r="L4020" i="5"/>
  <c r="L4021" i="5" s="1"/>
  <c r="O4021" i="5" s="1"/>
  <c r="L748" i="5"/>
  <c r="L3303" i="5"/>
  <c r="O2409" i="5"/>
  <c r="O1702" i="5"/>
  <c r="O3980" i="5"/>
  <c r="L1376" i="5"/>
  <c r="P3980" i="5" l="1"/>
  <c r="P1820" i="5"/>
  <c r="P1702" i="5"/>
  <c r="P2409" i="5"/>
  <c r="P4021" i="5"/>
  <c r="P1716" i="5"/>
  <c r="O4020" i="5"/>
  <c r="L615" i="5"/>
  <c r="O1717" i="5"/>
  <c r="O2410" i="5"/>
  <c r="L226" i="5"/>
  <c r="L2349" i="5"/>
  <c r="L3950" i="5" s="1"/>
  <c r="O3950" i="5" s="1"/>
  <c r="P748" i="5"/>
  <c r="O748" i="5"/>
  <c r="L257" i="5"/>
  <c r="P1376" i="5"/>
  <c r="O1376" i="5"/>
  <c r="L2977" i="5"/>
  <c r="P2410" i="5" l="1"/>
  <c r="P1717" i="5"/>
  <c r="P3950" i="5"/>
  <c r="P4020" i="5"/>
  <c r="P615" i="5"/>
  <c r="O615" i="5"/>
  <c r="L616" i="5"/>
  <c r="P226" i="5"/>
  <c r="O226" i="5"/>
  <c r="O1718" i="5"/>
  <c r="L2216" i="5"/>
  <c r="O2411" i="5"/>
  <c r="L1827" i="5"/>
  <c r="O1827" i="5" s="1"/>
  <c r="P257" i="5"/>
  <c r="O257" i="5"/>
  <c r="O2327" i="5"/>
  <c r="L1858" i="5"/>
  <c r="O2898" i="5"/>
  <c r="O2977" i="5"/>
  <c r="L4578" i="5"/>
  <c r="P2411" i="5" l="1"/>
  <c r="P2977" i="5"/>
  <c r="P1718" i="5"/>
  <c r="P2327" i="5"/>
  <c r="P2898" i="5"/>
  <c r="P1827" i="5"/>
  <c r="O2216" i="5"/>
  <c r="L2217" i="5"/>
  <c r="O2217" i="5" s="1"/>
  <c r="P616" i="5"/>
  <c r="O616" i="5"/>
  <c r="L3428" i="5"/>
  <c r="O2412" i="5"/>
  <c r="O1719" i="5"/>
  <c r="L3817" i="5"/>
  <c r="O1858" i="5"/>
  <c r="O4578" i="5"/>
  <c r="O1903" i="5"/>
  <c r="O2328" i="5"/>
  <c r="L3459" i="5"/>
  <c r="L1214" i="5"/>
  <c r="O1904" i="5" s="1"/>
  <c r="P1903" i="5" l="1"/>
  <c r="P1719" i="5"/>
  <c r="P2328" i="5"/>
  <c r="P4578" i="5"/>
  <c r="P2217" i="5"/>
  <c r="P1904" i="5"/>
  <c r="P2412" i="5"/>
  <c r="P1858" i="5"/>
  <c r="P2216" i="5"/>
  <c r="O3817" i="5"/>
  <c r="L3818" i="5"/>
  <c r="O3818" i="5" s="1"/>
  <c r="O1720" i="5"/>
  <c r="L188" i="5"/>
  <c r="O2413" i="5"/>
  <c r="L1218" i="5"/>
  <c r="O2329" i="5"/>
  <c r="L131" i="5"/>
  <c r="O2900" i="5"/>
  <c r="P1214" i="5"/>
  <c r="O1214" i="5"/>
  <c r="L2815" i="5"/>
  <c r="O1905" i="5" s="1"/>
  <c r="P3818" i="5" l="1"/>
  <c r="P2900" i="5"/>
  <c r="P3817" i="5"/>
  <c r="P1905" i="5"/>
  <c r="P2413" i="5"/>
  <c r="P2329" i="5"/>
  <c r="P1720" i="5"/>
  <c r="P1218" i="5"/>
  <c r="O1218" i="5"/>
  <c r="P188" i="5"/>
  <c r="O188" i="5"/>
  <c r="L189" i="5"/>
  <c r="L1789" i="5"/>
  <c r="L1790" i="5" s="1"/>
  <c r="O1790" i="5" s="1"/>
  <c r="O1721" i="5"/>
  <c r="O2414" i="5"/>
  <c r="L2819" i="5"/>
  <c r="P131" i="5"/>
  <c r="O131" i="5"/>
  <c r="L1732" i="5"/>
  <c r="O2330" i="5"/>
  <c r="L4416" i="5"/>
  <c r="P2330" i="5" l="1"/>
  <c r="P1790" i="5"/>
  <c r="P2414" i="5"/>
  <c r="P1721" i="5"/>
  <c r="O189" i="5"/>
  <c r="P189" i="5"/>
  <c r="O2415" i="5"/>
  <c r="L4420" i="5"/>
  <c r="O1789" i="5"/>
  <c r="O1722" i="5"/>
  <c r="L3390" i="5"/>
  <c r="L3391" i="5" s="1"/>
  <c r="O1732" i="5"/>
  <c r="O4416" i="5"/>
  <c r="O1906" i="5"/>
  <c r="L3333" i="5"/>
  <c r="O2331" i="5"/>
  <c r="L884" i="5"/>
  <c r="O1907" i="5" s="1"/>
  <c r="P1732" i="5" l="1"/>
  <c r="P2331" i="5"/>
  <c r="P2415" i="5"/>
  <c r="P1906" i="5"/>
  <c r="P1722" i="5"/>
  <c r="P1907" i="5"/>
  <c r="P4416" i="5"/>
  <c r="P1789" i="5"/>
  <c r="O4420" i="5"/>
  <c r="O2416" i="5"/>
  <c r="L132" i="5"/>
  <c r="L252" i="5"/>
  <c r="O1723" i="5"/>
  <c r="L321" i="5"/>
  <c r="O2332" i="5"/>
  <c r="O884" i="5"/>
  <c r="P884" i="5"/>
  <c r="L2485" i="5"/>
  <c r="O1908" i="5" s="1"/>
  <c r="P2332" i="5" l="1"/>
  <c r="P1908" i="5"/>
  <c r="P2416" i="5"/>
  <c r="P1723" i="5"/>
  <c r="P4420" i="5"/>
  <c r="L253" i="5"/>
  <c r="P252" i="5"/>
  <c r="O252" i="5"/>
  <c r="O132" i="5"/>
  <c r="P132" i="5"/>
  <c r="O2417" i="5"/>
  <c r="L1733" i="5"/>
  <c r="O1724" i="5"/>
  <c r="L1853" i="5"/>
  <c r="O321" i="5"/>
  <c r="P321" i="5"/>
  <c r="O2333" i="5"/>
  <c r="L1922" i="5"/>
  <c r="L4086" i="5"/>
  <c r="P2417" i="5" l="1"/>
  <c r="P2333" i="5"/>
  <c r="P1724" i="5"/>
  <c r="L1854" i="5"/>
  <c r="O1853" i="5"/>
  <c r="P253" i="5"/>
  <c r="O253" i="5"/>
  <c r="L254" i="5"/>
  <c r="O1725" i="5"/>
  <c r="L3454" i="5"/>
  <c r="L3455" i="5" s="1"/>
  <c r="L3456" i="5" s="1"/>
  <c r="O1975" i="5" s="1"/>
  <c r="O1733" i="5"/>
  <c r="O2418" i="5"/>
  <c r="L3334" i="5"/>
  <c r="O2334" i="5"/>
  <c r="L3523" i="5"/>
  <c r="O4086" i="5"/>
  <c r="O1909" i="5"/>
  <c r="L350" i="5"/>
  <c r="O1910" i="5" s="1"/>
  <c r="P1725" i="5" l="1"/>
  <c r="P1853" i="5"/>
  <c r="P1733" i="5"/>
  <c r="P1909" i="5"/>
  <c r="P4086" i="5"/>
  <c r="P2418" i="5"/>
  <c r="P1910" i="5"/>
  <c r="P2334" i="5"/>
  <c r="P1975" i="5"/>
  <c r="P254" i="5"/>
  <c r="O254" i="5"/>
  <c r="L1855" i="5"/>
  <c r="O1855" i="5" s="1"/>
  <c r="O1854" i="5"/>
  <c r="O1726" i="5"/>
  <c r="L979" i="5"/>
  <c r="L620" i="5"/>
  <c r="O2419" i="5"/>
  <c r="O2335" i="5"/>
  <c r="L289" i="5"/>
  <c r="O350" i="5"/>
  <c r="P350" i="5"/>
  <c r="L1951" i="5"/>
  <c r="O1911" i="5" s="1"/>
  <c r="P1911" i="5" l="1"/>
  <c r="P2335" i="5"/>
  <c r="P1726" i="5"/>
  <c r="P2419" i="5"/>
  <c r="P1854" i="5"/>
  <c r="P1855" i="5"/>
  <c r="O620" i="5"/>
  <c r="P620" i="5"/>
  <c r="P979" i="5"/>
  <c r="O979" i="5"/>
  <c r="L980" i="5"/>
  <c r="O2420" i="5"/>
  <c r="L2221" i="5"/>
  <c r="L2580" i="5"/>
  <c r="L2581" i="5" s="1"/>
  <c r="O1896" i="5" s="1"/>
  <c r="O1727" i="5"/>
  <c r="L290" i="5"/>
  <c r="P289" i="5"/>
  <c r="O289" i="5"/>
  <c r="O2336" i="5"/>
  <c r="L1890" i="5"/>
  <c r="O1890" i="5" s="1"/>
  <c r="O1951" i="5"/>
  <c r="L3552" i="5"/>
  <c r="P1951" i="5" l="1"/>
  <c r="P1890" i="5"/>
  <c r="P1896" i="5"/>
  <c r="P2420" i="5"/>
  <c r="P2336" i="5"/>
  <c r="P1727" i="5"/>
  <c r="L3822" i="5"/>
  <c r="O2221" i="5"/>
  <c r="O980" i="5"/>
  <c r="P980" i="5"/>
  <c r="L4181" i="5"/>
  <c r="O1728" i="5"/>
  <c r="O3822" i="5"/>
  <c r="O2422" i="5"/>
  <c r="L652" i="5"/>
  <c r="O2453" i="5"/>
  <c r="P290" i="5"/>
  <c r="O290" i="5"/>
  <c r="L1891" i="5"/>
  <c r="O1891" i="5" s="1"/>
  <c r="O2337" i="5"/>
  <c r="L3491" i="5"/>
  <c r="O1912" i="5"/>
  <c r="L158" i="5"/>
  <c r="O1913" i="5" s="1"/>
  <c r="P2422" i="5" l="1"/>
  <c r="P1912" i="5"/>
  <c r="P2453" i="5"/>
  <c r="P3822" i="5"/>
  <c r="P2337" i="5"/>
  <c r="P1728" i="5"/>
  <c r="P2221" i="5"/>
  <c r="P1913" i="5"/>
  <c r="P1891" i="5"/>
  <c r="O652" i="5"/>
  <c r="P652" i="5"/>
  <c r="O1729" i="5"/>
  <c r="O4181" i="5"/>
  <c r="L4182" i="5"/>
  <c r="O4182" i="5" s="1"/>
  <c r="L2253" i="5"/>
  <c r="O2253" i="5" s="1"/>
  <c r="O2423" i="5"/>
  <c r="O2338" i="5"/>
  <c r="L1346" i="5"/>
  <c r="O2454" i="5"/>
  <c r="L3492" i="5"/>
  <c r="O158" i="5"/>
  <c r="P158" i="5"/>
  <c r="L1759" i="5"/>
  <c r="O1914" i="5" s="1"/>
  <c r="P2454" i="5" l="1"/>
  <c r="P1914" i="5"/>
  <c r="P4182" i="5"/>
  <c r="P2338" i="5"/>
  <c r="P2253" i="5"/>
  <c r="P4181" i="5"/>
  <c r="P2423" i="5"/>
  <c r="P1729" i="5"/>
  <c r="L3854" i="5"/>
  <c r="O2424" i="5"/>
  <c r="O1346" i="5"/>
  <c r="P1346" i="5"/>
  <c r="O2455" i="5"/>
  <c r="L1261" i="5"/>
  <c r="O2339" i="5"/>
  <c r="L2947" i="5"/>
  <c r="O1759" i="5"/>
  <c r="L3360" i="5"/>
  <c r="P2424" i="5" l="1"/>
  <c r="P2339" i="5"/>
  <c r="P1759" i="5"/>
  <c r="P2455" i="5"/>
  <c r="L888" i="5"/>
  <c r="O3854" i="5"/>
  <c r="O2427" i="5"/>
  <c r="L4090" i="5"/>
  <c r="O1261" i="5"/>
  <c r="P1261" i="5"/>
  <c r="O2456" i="5"/>
  <c r="L2862" i="5"/>
  <c r="O1915" i="5"/>
  <c r="O2947" i="5"/>
  <c r="L4548" i="5"/>
  <c r="O2340" i="5"/>
  <c r="L1441" i="5"/>
  <c r="O1916" i="5" s="1"/>
  <c r="P2340" i="5" l="1"/>
  <c r="P2427" i="5"/>
  <c r="P2456" i="5"/>
  <c r="P2947" i="5"/>
  <c r="P3854" i="5"/>
  <c r="P1916" i="5"/>
  <c r="P1915" i="5"/>
  <c r="L2489" i="5"/>
  <c r="O888" i="5"/>
  <c r="P888" i="5"/>
  <c r="O4090" i="5"/>
  <c r="L386" i="5"/>
  <c r="O2428" i="5"/>
  <c r="O4548" i="5"/>
  <c r="L919" i="5"/>
  <c r="O2341" i="5"/>
  <c r="L4463" i="5"/>
  <c r="O2457" i="5"/>
  <c r="L3042" i="5"/>
  <c r="O1917" i="5" s="1"/>
  <c r="P1441" i="5"/>
  <c r="O1441" i="5"/>
  <c r="P2341" i="5" l="1"/>
  <c r="P2428" i="5"/>
  <c r="P1917" i="5"/>
  <c r="P4090" i="5"/>
  <c r="P2457" i="5"/>
  <c r="P4548" i="5"/>
  <c r="O3042" i="5"/>
  <c r="P386" i="5"/>
  <c r="O386" i="5"/>
  <c r="L1987" i="5"/>
  <c r="O1987" i="5" s="1"/>
  <c r="O2429" i="5"/>
  <c r="P919" i="5"/>
  <c r="O919" i="5"/>
  <c r="O4463" i="5"/>
  <c r="O2458" i="5"/>
  <c r="L322" i="5"/>
  <c r="O2342" i="5"/>
  <c r="L2520" i="5"/>
  <c r="L4643" i="5"/>
  <c r="P1987" i="5" l="1"/>
  <c r="P4463" i="5"/>
  <c r="P2342" i="5"/>
  <c r="P2458" i="5"/>
  <c r="P2429" i="5"/>
  <c r="P3042" i="5"/>
  <c r="O2430" i="5"/>
  <c r="L3588" i="5"/>
  <c r="P322" i="5"/>
  <c r="O322" i="5"/>
  <c r="O4643" i="5"/>
  <c r="O1918" i="5"/>
  <c r="L1923" i="5"/>
  <c r="O2459" i="5"/>
  <c r="O2343" i="5"/>
  <c r="L4121" i="5"/>
  <c r="L841" i="5"/>
  <c r="L948" i="5" s="1"/>
  <c r="O1920" i="5" s="1"/>
  <c r="P1920" i="5" l="1"/>
  <c r="P2459" i="5"/>
  <c r="P1918" i="5"/>
  <c r="P2343" i="5"/>
  <c r="P4643" i="5"/>
  <c r="P2430" i="5"/>
  <c r="P841" i="5"/>
  <c r="O841" i="5"/>
  <c r="L781" i="5"/>
  <c r="O2431" i="5"/>
  <c r="O4121" i="5"/>
  <c r="L824" i="5"/>
  <c r="O2344" i="5"/>
  <c r="L3524" i="5"/>
  <c r="O2460" i="5"/>
  <c r="P948" i="5"/>
  <c r="O948" i="5"/>
  <c r="L2442" i="5"/>
  <c r="O1921" i="5" s="1"/>
  <c r="P2460" i="5" l="1"/>
  <c r="P4121" i="5"/>
  <c r="P2431" i="5"/>
  <c r="P1921" i="5"/>
  <c r="P2344" i="5"/>
  <c r="P781" i="5"/>
  <c r="O781" i="5"/>
  <c r="O2432" i="5"/>
  <c r="L2382" i="5"/>
  <c r="O2382" i="5" s="1"/>
  <c r="O824" i="5"/>
  <c r="P824" i="5"/>
  <c r="O2461" i="5"/>
  <c r="L2425" i="5"/>
  <c r="O2345" i="5"/>
  <c r="L2549" i="5"/>
  <c r="O1922" i="5" s="1"/>
  <c r="P1922" i="5" l="1"/>
  <c r="P2345" i="5"/>
  <c r="P2382" i="5"/>
  <c r="P2461" i="5"/>
  <c r="P2432" i="5"/>
  <c r="L3983" i="5"/>
  <c r="O2433" i="5"/>
  <c r="O2425" i="5"/>
  <c r="L4026" i="5"/>
  <c r="O4026" i="5" s="1"/>
  <c r="O2346" i="5"/>
  <c r="L4043" i="5"/>
  <c r="P2433" i="5" l="1"/>
  <c r="P2346" i="5"/>
  <c r="P4026" i="5"/>
  <c r="P2425" i="5"/>
  <c r="O3983" i="5"/>
  <c r="O2434" i="5"/>
  <c r="L525" i="5"/>
  <c r="O2347" i="5"/>
  <c r="L1282" i="5"/>
  <c r="O4043" i="5"/>
  <c r="O1923" i="5"/>
  <c r="L4150" i="5"/>
  <c r="P2347" i="5" l="1"/>
  <c r="P1923" i="5"/>
  <c r="P2434" i="5"/>
  <c r="P4043" i="5"/>
  <c r="P3983" i="5"/>
  <c r="O525" i="5"/>
  <c r="P525" i="5"/>
  <c r="O2435" i="5"/>
  <c r="L2126" i="5"/>
  <c r="O1282" i="5"/>
  <c r="P1282" i="5"/>
  <c r="O4150" i="5"/>
  <c r="O2348" i="5"/>
  <c r="L2883" i="5"/>
  <c r="L916" i="5"/>
  <c r="P2348" i="5" l="1"/>
  <c r="P4150" i="5"/>
  <c r="P2435" i="5"/>
  <c r="O2126" i="5"/>
  <c r="O2436" i="5"/>
  <c r="L3727" i="5"/>
  <c r="O2349" i="5"/>
  <c r="L4484" i="5"/>
  <c r="O916" i="5"/>
  <c r="P916" i="5"/>
  <c r="L2517" i="5"/>
  <c r="P2436" i="5" l="1"/>
  <c r="P2126" i="5"/>
  <c r="P2349" i="5"/>
  <c r="O3727" i="5"/>
  <c r="O2437" i="5"/>
  <c r="L1411" i="5"/>
  <c r="O4484" i="5"/>
  <c r="L866" i="5"/>
  <c r="L4118" i="5"/>
  <c r="P2437" i="5" l="1"/>
  <c r="P4484" i="5"/>
  <c r="P3727" i="5"/>
  <c r="P1411" i="5"/>
  <c r="O1411" i="5"/>
  <c r="L3012" i="5"/>
  <c r="O2438" i="5"/>
  <c r="L2467" i="5"/>
  <c r="P866" i="5"/>
  <c r="O866" i="5"/>
  <c r="L4068" i="5"/>
  <c r="O4068" i="5" s="1"/>
  <c r="O4118" i="5"/>
  <c r="O1927" i="5"/>
  <c r="L489" i="5"/>
  <c r="O1928" i="5" s="1"/>
  <c r="P1927" i="5" l="1"/>
  <c r="P4118" i="5"/>
  <c r="P4068" i="5"/>
  <c r="P2438" i="5"/>
  <c r="P1928" i="5"/>
  <c r="O3012" i="5"/>
  <c r="L4613" i="5"/>
  <c r="O4613" i="5" s="1"/>
  <c r="O2439" i="5"/>
  <c r="O2353" i="5"/>
  <c r="L1015" i="5"/>
  <c r="P489" i="5"/>
  <c r="O489" i="5"/>
  <c r="L2090" i="5"/>
  <c r="P4613" i="5" l="1"/>
  <c r="P3012" i="5"/>
  <c r="P2353" i="5"/>
  <c r="P2439" i="5"/>
  <c r="O2440" i="5"/>
  <c r="L258" i="5"/>
  <c r="O1015" i="5"/>
  <c r="P1015" i="5"/>
  <c r="O2354" i="5"/>
  <c r="L2616" i="5"/>
  <c r="O2090" i="5"/>
  <c r="L3691" i="5"/>
  <c r="P2090" i="5" l="1"/>
  <c r="P2354" i="5"/>
  <c r="P2440" i="5"/>
  <c r="P258" i="5"/>
  <c r="O258" i="5"/>
  <c r="O2441" i="5"/>
  <c r="L1859" i="5"/>
  <c r="O1859" i="5" s="1"/>
  <c r="L4217" i="5"/>
  <c r="O3691" i="5"/>
  <c r="L820" i="5"/>
  <c r="P1859" i="5" l="1"/>
  <c r="P3691" i="5"/>
  <c r="P2441" i="5"/>
  <c r="L3460" i="5"/>
  <c r="O2442" i="5"/>
  <c r="O4217" i="5"/>
  <c r="L1314" i="5"/>
  <c r="P820" i="5"/>
  <c r="O820" i="5"/>
  <c r="L2421" i="5"/>
  <c r="P2442" i="5" l="1"/>
  <c r="P4217" i="5"/>
  <c r="O2443" i="5"/>
  <c r="L825" i="5"/>
  <c r="P1314" i="5"/>
  <c r="O1314" i="5"/>
  <c r="L2915" i="5"/>
  <c r="O2421" i="5"/>
  <c r="L4022" i="5"/>
  <c r="P2421" i="5" l="1"/>
  <c r="P2443" i="5"/>
  <c r="O825" i="5"/>
  <c r="P825" i="5"/>
  <c r="O2444" i="5"/>
  <c r="L2426" i="5"/>
  <c r="L4516" i="5"/>
  <c r="O4022" i="5"/>
  <c r="L318" i="5"/>
  <c r="P2444" i="5" l="1"/>
  <c r="P4022" i="5"/>
  <c r="O2445" i="5"/>
  <c r="O2426" i="5"/>
  <c r="O4516" i="5"/>
  <c r="O2359" i="5"/>
  <c r="L493" i="5"/>
  <c r="P318" i="5"/>
  <c r="O318" i="5"/>
  <c r="L1919" i="5"/>
  <c r="O1935" i="5" s="1"/>
  <c r="P2359" i="5" l="1"/>
  <c r="P1935" i="5"/>
  <c r="P4516" i="5"/>
  <c r="P2426" i="5"/>
  <c r="P2445" i="5"/>
  <c r="O493" i="5"/>
  <c r="P493" i="5"/>
  <c r="L494" i="5"/>
  <c r="O2462" i="5" s="1"/>
  <c r="O2360" i="5"/>
  <c r="L2094" i="5"/>
  <c r="O1919" i="5"/>
  <c r="L3520" i="5"/>
  <c r="P1919" i="5" l="1"/>
  <c r="P2360" i="5"/>
  <c r="P2462" i="5"/>
  <c r="O2094" i="5"/>
  <c r="L2095" i="5"/>
  <c r="O494" i="5"/>
  <c r="P494" i="5"/>
  <c r="O2361" i="5"/>
  <c r="L3695" i="5"/>
  <c r="L3696" i="5" s="1"/>
  <c r="O1936" i="5"/>
  <c r="L190" i="5"/>
  <c r="O1937" i="5" s="1"/>
  <c r="P2361" i="5" l="1"/>
  <c r="P2094" i="5"/>
  <c r="P1937" i="5"/>
  <c r="P1936" i="5"/>
  <c r="O3696" i="5"/>
  <c r="O2464" i="5"/>
  <c r="O2095" i="5"/>
  <c r="O2463" i="5"/>
  <c r="O3695" i="5"/>
  <c r="O2362" i="5"/>
  <c r="L1443" i="5"/>
  <c r="P190" i="5"/>
  <c r="O190" i="5"/>
  <c r="O1940" i="5"/>
  <c r="L1791" i="5"/>
  <c r="O1938" i="5" s="1"/>
  <c r="P2463" i="5" l="1"/>
  <c r="P1938" i="5"/>
  <c r="P2095" i="5"/>
  <c r="P1940" i="5"/>
  <c r="P2464" i="5"/>
  <c r="P2362" i="5"/>
  <c r="P3695" i="5"/>
  <c r="P3696" i="5"/>
  <c r="O1443" i="5"/>
  <c r="P1443" i="5"/>
  <c r="L3044" i="5"/>
  <c r="O2363" i="5"/>
  <c r="O1791" i="5"/>
  <c r="O1941" i="5"/>
  <c r="L3392" i="5"/>
  <c r="O1939" i="5" s="1"/>
  <c r="P1939" i="5" l="1"/>
  <c r="P1941" i="5"/>
  <c r="P2363" i="5"/>
  <c r="P1791" i="5"/>
  <c r="O3044" i="5"/>
  <c r="L4645" i="5"/>
  <c r="O2364" i="5"/>
  <c r="O1942" i="5"/>
  <c r="P2364" i="5" l="1"/>
  <c r="P1942" i="5"/>
  <c r="P3044" i="5"/>
  <c r="O4645" i="5"/>
  <c r="O2365" i="5"/>
  <c r="L194" i="5"/>
  <c r="P2365" i="5" l="1"/>
  <c r="P4645" i="5"/>
  <c r="O194" i="5"/>
  <c r="P194" i="5"/>
  <c r="L195" i="5"/>
  <c r="O2366" i="5"/>
  <c r="L1795" i="5"/>
  <c r="O1795" i="5" s="1"/>
  <c r="P2366" i="5" l="1"/>
  <c r="P1795" i="5"/>
  <c r="O2465" i="5"/>
  <c r="O195" i="5"/>
  <c r="P195" i="5"/>
  <c r="L1796" i="5"/>
  <c r="O1796" i="5" s="1"/>
  <c r="O2367" i="5"/>
  <c r="L3396" i="5"/>
  <c r="P1796" i="5" l="1"/>
  <c r="P2367" i="5"/>
  <c r="P2465" i="5"/>
  <c r="O2368" i="5"/>
  <c r="L1508" i="5"/>
  <c r="O2466" i="5"/>
  <c r="L3397" i="5"/>
  <c r="P2368" i="5" l="1"/>
  <c r="P2466" i="5"/>
  <c r="P1508" i="5"/>
  <c r="O1508" i="5"/>
  <c r="O2467" i="5"/>
  <c r="L867" i="5"/>
  <c r="O2369" i="5"/>
  <c r="L3109" i="5"/>
  <c r="P2467" i="5" l="1"/>
  <c r="P2369" i="5"/>
  <c r="L2468" i="5"/>
  <c r="P867" i="5"/>
  <c r="O867" i="5"/>
  <c r="O2370" i="5"/>
  <c r="L4710" i="5"/>
  <c r="O2468" i="5"/>
  <c r="L4069" i="5"/>
  <c r="P2370" i="5" l="1"/>
  <c r="P2468" i="5"/>
  <c r="L1541" i="5"/>
  <c r="O4069" i="5"/>
  <c r="L3142" i="5"/>
  <c r="O4710" i="5"/>
  <c r="O2371" i="5"/>
  <c r="L845" i="5"/>
  <c r="P4710" i="5" l="1"/>
  <c r="P4069" i="5"/>
  <c r="P2371" i="5"/>
  <c r="P1541" i="5"/>
  <c r="O1541" i="5"/>
  <c r="O845" i="5"/>
  <c r="P845" i="5"/>
  <c r="L4743" i="5"/>
  <c r="O2372" i="5"/>
  <c r="L951" i="5"/>
  <c r="P2372" i="5" l="1"/>
  <c r="P951" i="5"/>
  <c r="O951" i="5"/>
  <c r="O2373" i="5"/>
  <c r="L2446" i="5"/>
  <c r="O4743" i="5"/>
  <c r="O2473" i="5"/>
  <c r="L846" i="5"/>
  <c r="P2473" i="5" l="1"/>
  <c r="P4743" i="5"/>
  <c r="P2373" i="5"/>
  <c r="O846" i="5"/>
  <c r="P846" i="5"/>
  <c r="O2446" i="5"/>
  <c r="O2374" i="5"/>
  <c r="L2552" i="5"/>
  <c r="O2474" i="5"/>
  <c r="L2447" i="5"/>
  <c r="P2474" i="5" l="1"/>
  <c r="P2374" i="5"/>
  <c r="P2446" i="5"/>
  <c r="O2447" i="5"/>
  <c r="O2475" i="5"/>
  <c r="O2375" i="5"/>
  <c r="L4047" i="5"/>
  <c r="O4047" i="5" s="1"/>
  <c r="P2447" i="5" l="1"/>
  <c r="P4047" i="5"/>
  <c r="P2475" i="5"/>
  <c r="P2375" i="5"/>
  <c r="L4048" i="5"/>
  <c r="O4048" i="5" s="1"/>
  <c r="O2476" i="5"/>
  <c r="L920" i="5"/>
  <c r="O2376" i="5"/>
  <c r="L4153" i="5"/>
  <c r="P2376" i="5" l="1"/>
  <c r="P2476" i="5"/>
  <c r="P4048" i="5"/>
  <c r="P920" i="5"/>
  <c r="O920" i="5"/>
  <c r="O4153" i="5"/>
  <c r="O2377" i="5"/>
  <c r="O2477" i="5"/>
  <c r="L2521" i="5"/>
  <c r="P2477" i="5" l="1"/>
  <c r="P2377" i="5"/>
  <c r="P4153" i="5"/>
  <c r="O2478" i="5"/>
  <c r="L4122" i="5"/>
  <c r="P2478" i="5" l="1"/>
  <c r="O4122" i="5"/>
  <c r="O2479" i="5"/>
  <c r="L1476" i="5"/>
  <c r="P2479" i="5" l="1"/>
  <c r="P4122" i="5"/>
  <c r="O1476" i="5"/>
  <c r="P1476" i="5"/>
  <c r="O2480" i="5"/>
  <c r="L3077" i="5"/>
  <c r="O3077" i="5" s="1"/>
  <c r="P3077" i="5" l="1"/>
  <c r="P2480" i="5"/>
  <c r="L4678" i="5"/>
  <c r="O2481" i="5"/>
  <c r="P2481" i="5" l="1"/>
  <c r="O4678" i="5"/>
  <c r="L749" i="5"/>
  <c r="O2482" i="5"/>
  <c r="P4678" i="5" l="1"/>
  <c r="P2482" i="5"/>
  <c r="P749" i="5"/>
  <c r="O749" i="5"/>
  <c r="L2350" i="5"/>
  <c r="O2483" i="5"/>
  <c r="P2483" i="5" l="1"/>
  <c r="O2350" i="5"/>
  <c r="L3951" i="5"/>
  <c r="O3951" i="5" s="1"/>
  <c r="O2484" i="5"/>
  <c r="P3951" i="5" l="1"/>
  <c r="P2350" i="5"/>
  <c r="P2484" i="5"/>
  <c r="L1145" i="5"/>
  <c r="O2485" i="5"/>
  <c r="P2485" i="5" l="1"/>
  <c r="P1145" i="5"/>
  <c r="O1145" i="5"/>
  <c r="O2486" i="5"/>
  <c r="L2746" i="5"/>
  <c r="P2486" i="5" l="1"/>
  <c r="O2487" i="5"/>
  <c r="L4347" i="5"/>
  <c r="P2487" i="5" l="1"/>
  <c r="O4347" i="5"/>
  <c r="O2488" i="5"/>
  <c r="L1048" i="5"/>
  <c r="P2488" i="5" l="1"/>
  <c r="P4347" i="5"/>
  <c r="O3453" i="5"/>
  <c r="O1048" i="5"/>
  <c r="P1048" i="5"/>
  <c r="O2489" i="5"/>
  <c r="L2649" i="5"/>
  <c r="L4250" i="5" s="1"/>
  <c r="P2489" i="5" l="1"/>
  <c r="P3453" i="5"/>
  <c r="O3454" i="5"/>
  <c r="O4250" i="5"/>
  <c r="L102" i="5"/>
  <c r="P4250" i="5" l="1"/>
  <c r="P3454" i="5"/>
  <c r="L1703" i="5"/>
  <c r="O1703" i="5" s="1"/>
  <c r="P102" i="5"/>
  <c r="O102" i="5"/>
  <c r="L3304" i="5"/>
  <c r="P1703" i="5" l="1"/>
  <c r="O2494" i="5"/>
  <c r="L557" i="5"/>
  <c r="P2494" i="5" l="1"/>
  <c r="O557" i="5"/>
  <c r="P557" i="5"/>
  <c r="L2158" i="5"/>
  <c r="O2158" i="5" l="1"/>
  <c r="L3759" i="5"/>
  <c r="P2158" i="5" l="1"/>
  <c r="O3759" i="5"/>
  <c r="L1379" i="5"/>
  <c r="P3759" i="5" l="1"/>
  <c r="L2980" i="5"/>
  <c r="O2980" i="5" s="1"/>
  <c r="P1379" i="5"/>
  <c r="O1379" i="5"/>
  <c r="L4581" i="5"/>
  <c r="P2980" i="5" l="1"/>
  <c r="O4581" i="5"/>
  <c r="L164" i="5"/>
  <c r="P4581" i="5" l="1"/>
  <c r="P164" i="5"/>
  <c r="O164" i="5"/>
  <c r="O2501" i="5"/>
  <c r="L1765" i="5"/>
  <c r="O1765" i="5" s="1"/>
  <c r="P1765" i="5" l="1"/>
  <c r="P2501" i="5"/>
  <c r="O2502" i="5"/>
  <c r="L3366" i="5"/>
  <c r="O3366" i="5" s="1"/>
  <c r="P3366" i="5" l="1"/>
  <c r="P2502" i="5"/>
  <c r="O2503" i="5"/>
  <c r="L1283" i="5"/>
  <c r="P2503" i="5" l="1"/>
  <c r="P1283" i="5"/>
  <c r="O1283" i="5"/>
  <c r="O2504" i="5"/>
  <c r="L2884" i="5"/>
  <c r="P2504" i="5" l="1"/>
  <c r="O3593" i="5"/>
  <c r="O2505" i="5"/>
  <c r="L4485" i="5"/>
  <c r="P2505" i="5" l="1"/>
  <c r="P3593" i="5"/>
  <c r="O4485" i="5"/>
  <c r="O2506" i="5"/>
  <c r="L133" i="5"/>
  <c r="P2506" i="5" l="1"/>
  <c r="P4485" i="5"/>
  <c r="P133" i="5"/>
  <c r="O133" i="5"/>
  <c r="O2507" i="5"/>
  <c r="L1734" i="5"/>
  <c r="P2507" i="5" l="1"/>
  <c r="O1734" i="5"/>
  <c r="O2508" i="5"/>
  <c r="L3335" i="5"/>
  <c r="P2508" i="5" l="1"/>
  <c r="P1734" i="5"/>
  <c r="O2509" i="5"/>
  <c r="L952" i="5"/>
  <c r="P2509" i="5" l="1"/>
  <c r="O3560" i="5"/>
  <c r="O952" i="5"/>
  <c r="P952" i="5"/>
  <c r="O2510" i="5"/>
  <c r="L2553" i="5"/>
  <c r="P3560" i="5" l="1"/>
  <c r="P2510" i="5"/>
  <c r="O3561" i="5"/>
  <c r="O2511" i="5"/>
  <c r="L4154" i="5"/>
  <c r="P2511" i="5" l="1"/>
  <c r="P3561" i="5"/>
  <c r="O4154" i="5"/>
  <c r="O2512" i="5"/>
  <c r="L1016" i="5"/>
  <c r="P2512" i="5" l="1"/>
  <c r="P4154" i="5"/>
  <c r="O1016" i="5"/>
  <c r="P1016" i="5"/>
  <c r="O2513" i="5"/>
  <c r="L2617" i="5"/>
  <c r="P2513" i="5" l="1"/>
  <c r="L4218" i="5"/>
  <c r="O2514" i="5"/>
  <c r="P2514" i="5" l="1"/>
  <c r="O4218" i="5"/>
  <c r="L227" i="5"/>
  <c r="O2515" i="5"/>
  <c r="P4218" i="5" l="1"/>
  <c r="P2515" i="5"/>
  <c r="P227" i="5"/>
  <c r="O227" i="5"/>
  <c r="L1828" i="5"/>
  <c r="O1828" i="5" s="1"/>
  <c r="O2516" i="5"/>
  <c r="P1828" i="5" l="1"/>
  <c r="P2516" i="5"/>
  <c r="L3429" i="5"/>
  <c r="O2517" i="5"/>
  <c r="P2517" i="5" l="1"/>
  <c r="O2518" i="5"/>
  <c r="L1240" i="5"/>
  <c r="P2518" i="5" l="1"/>
  <c r="P1240" i="5"/>
  <c r="O1240" i="5"/>
  <c r="O2519" i="5"/>
  <c r="L1347" i="5"/>
  <c r="P2519" i="5" l="1"/>
  <c r="O3645" i="5"/>
  <c r="P1347" i="5"/>
  <c r="O1347" i="5"/>
  <c r="O2520" i="5"/>
  <c r="L2841" i="5"/>
  <c r="P3645" i="5" l="1"/>
  <c r="P2520" i="5"/>
  <c r="L2948" i="5"/>
  <c r="O2521" i="5"/>
  <c r="P2521" i="5" l="1"/>
  <c r="L4442" i="5"/>
  <c r="O4442" i="5" l="1"/>
  <c r="L4549" i="5"/>
  <c r="P4442" i="5" l="1"/>
  <c r="O4549" i="5"/>
  <c r="L984" i="5"/>
  <c r="P4549" i="5" l="1"/>
  <c r="O984" i="5"/>
  <c r="P984" i="5"/>
  <c r="O2525" i="5"/>
  <c r="L2585" i="5"/>
  <c r="P2525" i="5" l="1"/>
  <c r="O2526" i="5"/>
  <c r="L4186" i="5"/>
  <c r="P2526" i="5" l="1"/>
  <c r="O4186" i="5"/>
  <c r="L1315" i="5"/>
  <c r="P4186" i="5" l="1"/>
  <c r="O1315" i="5"/>
  <c r="P1315" i="5"/>
  <c r="L2916" i="5"/>
  <c r="O2916" i="5" l="1"/>
  <c r="L4517" i="5"/>
  <c r="P2916" i="5" l="1"/>
  <c r="O4517" i="5"/>
  <c r="L717" i="5"/>
  <c r="P4517" i="5" l="1"/>
  <c r="P717" i="5"/>
  <c r="O717" i="5"/>
  <c r="L2318" i="5"/>
  <c r="O2318" i="5" l="1"/>
  <c r="O2532" i="5"/>
  <c r="L3919" i="5"/>
  <c r="P2532" i="5" l="1"/>
  <c r="P2318" i="5"/>
  <c r="O3919" i="5"/>
  <c r="O2533" i="5"/>
  <c r="L589" i="5"/>
  <c r="P2533" i="5" l="1"/>
  <c r="P3919" i="5"/>
  <c r="P589" i="5"/>
  <c r="O589" i="5"/>
  <c r="O2534" i="5"/>
  <c r="L2190" i="5"/>
  <c r="P2534" i="5" l="1"/>
  <c r="O2190" i="5"/>
  <c r="O2535" i="5"/>
  <c r="L3791" i="5"/>
  <c r="P2535" i="5" l="1"/>
  <c r="P2190" i="5"/>
  <c r="O3791" i="5"/>
  <c r="O2536" i="5"/>
  <c r="L1219" i="5"/>
  <c r="P2536" i="5" l="1"/>
  <c r="P3791" i="5"/>
  <c r="P1219" i="5"/>
  <c r="O1219" i="5"/>
  <c r="O2537" i="5"/>
  <c r="L2820" i="5"/>
  <c r="P2537" i="5" l="1"/>
  <c r="O2538" i="5"/>
  <c r="L4421" i="5"/>
  <c r="P2538" i="5" l="1"/>
  <c r="O4421" i="5"/>
  <c r="O2539" i="5"/>
  <c r="L526" i="5"/>
  <c r="P2539" i="5" l="1"/>
  <c r="P4421" i="5"/>
  <c r="O526" i="5"/>
  <c r="P526" i="5"/>
  <c r="O2540" i="5"/>
  <c r="L2127" i="5"/>
  <c r="P2540" i="5" l="1"/>
  <c r="O2127" i="5"/>
  <c r="O2541" i="5"/>
  <c r="L3728" i="5"/>
  <c r="P2541" i="5" l="1"/>
  <c r="P2127" i="5"/>
  <c r="O3728" i="5"/>
  <c r="O2542" i="5"/>
  <c r="L889" i="5"/>
  <c r="P2542" i="5" l="1"/>
  <c r="P3728" i="5"/>
  <c r="O889" i="5"/>
  <c r="P889" i="5"/>
  <c r="O2543" i="5"/>
  <c r="L2490" i="5"/>
  <c r="P2543" i="5" l="1"/>
  <c r="O2490" i="5"/>
  <c r="O2544" i="5"/>
  <c r="L4091" i="5"/>
  <c r="P2544" i="5" l="1"/>
  <c r="P2490" i="5"/>
  <c r="O4091" i="5"/>
  <c r="O2545" i="5"/>
  <c r="L259" i="5"/>
  <c r="P2545" i="5" l="1"/>
  <c r="P4091" i="5"/>
  <c r="P259" i="5"/>
  <c r="O259" i="5"/>
  <c r="O2546" i="5"/>
  <c r="L1860" i="5"/>
  <c r="O1860" i="5" s="1"/>
  <c r="P1860" i="5" l="1"/>
  <c r="P2546" i="5"/>
  <c r="L3461" i="5"/>
  <c r="O2547" i="5"/>
  <c r="P2547" i="5" l="1"/>
  <c r="L685" i="5"/>
  <c r="O2548" i="5"/>
  <c r="P2548" i="5" l="1"/>
  <c r="P685" i="5"/>
  <c r="O685" i="5"/>
  <c r="L2286" i="5"/>
  <c r="O2549" i="5"/>
  <c r="P2549" i="5" l="1"/>
  <c r="O2286" i="5"/>
  <c r="O2550" i="5"/>
  <c r="L3887" i="5"/>
  <c r="P2286" i="5" l="1"/>
  <c r="P2550" i="5"/>
  <c r="O3887" i="5"/>
  <c r="O2551" i="5"/>
  <c r="L621" i="5"/>
  <c r="P2551" i="5" l="1"/>
  <c r="P3887" i="5"/>
  <c r="O621" i="5"/>
  <c r="L622" i="5"/>
  <c r="P621" i="5"/>
  <c r="O2552" i="5"/>
  <c r="L2222" i="5"/>
  <c r="L2223" i="5" s="1"/>
  <c r="P2552" i="5" l="1"/>
  <c r="O2223" i="5"/>
  <c r="O622" i="5"/>
  <c r="P622" i="5"/>
  <c r="O2222" i="5"/>
  <c r="O2553" i="5"/>
  <c r="L3823" i="5"/>
  <c r="L3824" i="5" s="1"/>
  <c r="P2553" i="5" l="1"/>
  <c r="P2223" i="5"/>
  <c r="P2222" i="5"/>
  <c r="O3824" i="5"/>
  <c r="O3823" i="5"/>
  <c r="L653" i="5"/>
  <c r="P3823" i="5" l="1"/>
  <c r="P3824" i="5"/>
  <c r="O653" i="5"/>
  <c r="P653" i="5"/>
  <c r="L2254" i="5"/>
  <c r="O2254" i="5" s="1"/>
  <c r="P2254" i="5" l="1"/>
  <c r="O2556" i="5"/>
  <c r="L3855" i="5"/>
  <c r="P2556" i="5" l="1"/>
  <c r="O3855" i="5"/>
  <c r="O2557" i="5"/>
  <c r="L387" i="5"/>
  <c r="P2557" i="5" l="1"/>
  <c r="P3855" i="5"/>
  <c r="P387" i="5"/>
  <c r="O387" i="5"/>
  <c r="L1988" i="5"/>
  <c r="O1988" i="5" s="1"/>
  <c r="P1988" i="5" l="1"/>
  <c r="O3567" i="5"/>
  <c r="L3589" i="5"/>
  <c r="P3567" i="5" l="1"/>
  <c r="L1113" i="5"/>
  <c r="P1113" i="5" l="1"/>
  <c r="O1113" i="5"/>
  <c r="L2714" i="5"/>
  <c r="L4315" i="5" l="1"/>
  <c r="O4315" i="5" l="1"/>
  <c r="O2563" i="5"/>
  <c r="L495" i="5"/>
  <c r="P2563" i="5" l="1"/>
  <c r="P4315" i="5"/>
  <c r="O495" i="5"/>
  <c r="P495" i="5"/>
  <c r="O2564" i="5"/>
  <c r="L2096" i="5"/>
  <c r="P2564" i="5" l="1"/>
  <c r="O2096" i="5"/>
  <c r="O2565" i="5"/>
  <c r="L3697" i="5"/>
  <c r="P2565" i="5" l="1"/>
  <c r="P2096" i="5"/>
  <c r="O3697" i="5"/>
  <c r="O2566" i="5"/>
  <c r="L196" i="5"/>
  <c r="P2566" i="5" l="1"/>
  <c r="P3697" i="5"/>
  <c r="O196" i="5"/>
  <c r="P196" i="5"/>
  <c r="O2567" i="5"/>
  <c r="L1797" i="5"/>
  <c r="O1797" i="5" s="1"/>
  <c r="P2567" i="5" l="1"/>
  <c r="P1797" i="5"/>
  <c r="O2568" i="5"/>
  <c r="L3398" i="5"/>
  <c r="P2568" i="5" l="1"/>
  <c r="O2569" i="5"/>
  <c r="L1444" i="5"/>
  <c r="P2569" i="5" l="1"/>
  <c r="O1444" i="5"/>
  <c r="P1444" i="5"/>
  <c r="O2570" i="5"/>
  <c r="L1574" i="5"/>
  <c r="P2570" i="5" l="1"/>
  <c r="P1574" i="5"/>
  <c r="O1574" i="5"/>
  <c r="O2571" i="5"/>
  <c r="L3045" i="5"/>
  <c r="O3045" i="5" s="1"/>
  <c r="P3045" i="5" l="1"/>
  <c r="P2571" i="5"/>
  <c r="O2572" i="5"/>
  <c r="L3175" i="5"/>
  <c r="P2572" i="5" l="1"/>
  <c r="O2573" i="5"/>
  <c r="L4646" i="5"/>
  <c r="P2573" i="5" l="1"/>
  <c r="O4646" i="5"/>
  <c r="O2574" i="5"/>
  <c r="L4776" i="5"/>
  <c r="P4646" i="5" l="1"/>
  <c r="P2574" i="5"/>
  <c r="O4776" i="5"/>
  <c r="O2575" i="5"/>
  <c r="L103" i="5"/>
  <c r="P2575" i="5" l="1"/>
  <c r="P4776" i="5"/>
  <c r="P103" i="5"/>
  <c r="O103" i="5"/>
  <c r="O2576" i="5"/>
  <c r="L1704" i="5"/>
  <c r="O1704" i="5" s="1"/>
  <c r="P2576" i="5" l="1"/>
  <c r="P1704" i="5"/>
  <c r="O2577" i="5"/>
  <c r="L3305" i="5"/>
  <c r="P2577" i="5" l="1"/>
  <c r="O2578" i="5"/>
  <c r="L291" i="5"/>
  <c r="P2578" i="5" l="1"/>
  <c r="O291" i="5"/>
  <c r="P291" i="5"/>
  <c r="O2579" i="5"/>
  <c r="L1892" i="5"/>
  <c r="O1892" i="5" s="1"/>
  <c r="P1892" i="5" l="1"/>
  <c r="P2579" i="5"/>
  <c r="L3493" i="5"/>
  <c r="O2580" i="5"/>
  <c r="P2580" i="5" l="1"/>
  <c r="L355" i="5"/>
  <c r="O2581" i="5"/>
  <c r="P2581" i="5" l="1"/>
  <c r="O355" i="5"/>
  <c r="P355" i="5"/>
  <c r="O2582" i="5"/>
  <c r="L1956" i="5"/>
  <c r="O1956" i="5" s="1"/>
  <c r="P1956" i="5" l="1"/>
  <c r="P2582" i="5"/>
  <c r="O2583" i="5"/>
  <c r="L3557" i="5"/>
  <c r="P2583" i="5" l="1"/>
  <c r="O2584" i="5"/>
  <c r="L847" i="5"/>
  <c r="P2584" i="5" l="1"/>
  <c r="O847" i="5"/>
  <c r="P847" i="5"/>
  <c r="O2585" i="5"/>
  <c r="L2448" i="5"/>
  <c r="P2585" i="5" l="1"/>
  <c r="L2449" i="5"/>
  <c r="O2448" i="5"/>
  <c r="L4049" i="5"/>
  <c r="P2448" i="5" l="1"/>
  <c r="O2449" i="5"/>
  <c r="O2685" i="5"/>
  <c r="O4049" i="5"/>
  <c r="L868" i="5"/>
  <c r="P2685" i="5" l="1"/>
  <c r="P2449" i="5"/>
  <c r="P4049" i="5"/>
  <c r="P868" i="5"/>
  <c r="O868" i="5"/>
  <c r="O2588" i="5"/>
  <c r="L2469" i="5"/>
  <c r="P2588" i="5" l="1"/>
  <c r="O2469" i="5"/>
  <c r="O2589" i="5"/>
  <c r="L4070" i="5"/>
  <c r="P2469" i="5" l="1"/>
  <c r="P2589" i="5"/>
  <c r="O4070" i="5"/>
  <c r="L323" i="5"/>
  <c r="P4070" i="5" l="1"/>
  <c r="O323" i="5"/>
  <c r="P323" i="5"/>
  <c r="L1924" i="5"/>
  <c r="O1924" i="5" s="1"/>
  <c r="P1924" i="5" l="1"/>
  <c r="L3525" i="5"/>
  <c r="L165" i="5" l="1"/>
  <c r="O165" i="5" l="1"/>
  <c r="P165" i="5"/>
  <c r="L166" i="5"/>
  <c r="O2594" i="5"/>
  <c r="L1766" i="5"/>
  <c r="O1766" i="5" s="1"/>
  <c r="P2594" i="5" l="1"/>
  <c r="P1766" i="5"/>
  <c r="O2690" i="5"/>
  <c r="P166" i="5"/>
  <c r="O166" i="5"/>
  <c r="L1767" i="5"/>
  <c r="O1767" i="5" s="1"/>
  <c r="O2595" i="5"/>
  <c r="L3367" i="5"/>
  <c r="P1767" i="5" l="1"/>
  <c r="P2595" i="5"/>
  <c r="P2690" i="5"/>
  <c r="O2596" i="5"/>
  <c r="L1178" i="5"/>
  <c r="O2691" i="5"/>
  <c r="L3368" i="5"/>
  <c r="P2596" i="5" l="1"/>
  <c r="P2691" i="5"/>
  <c r="O1178" i="5"/>
  <c r="P1178" i="5"/>
  <c r="O2597" i="5"/>
  <c r="L2779" i="5"/>
  <c r="O2692" i="5"/>
  <c r="L1316" i="5"/>
  <c r="P2597" i="5" l="1"/>
  <c r="P2692" i="5"/>
  <c r="O1316" i="5"/>
  <c r="P1316" i="5"/>
  <c r="O2693" i="5"/>
  <c r="L2917" i="5"/>
  <c r="O2598" i="5"/>
  <c r="L4380" i="5"/>
  <c r="P2693" i="5" l="1"/>
  <c r="P2598" i="5"/>
  <c r="O4380" i="5"/>
  <c r="O2599" i="5"/>
  <c r="L134" i="5"/>
  <c r="O2917" i="5"/>
  <c r="L4518" i="5"/>
  <c r="O2694" i="5"/>
  <c r="P2917" i="5" l="1"/>
  <c r="P2694" i="5"/>
  <c r="P2599" i="5"/>
  <c r="P4380" i="5"/>
  <c r="P134" i="5"/>
  <c r="O134" i="5"/>
  <c r="O2600" i="5"/>
  <c r="L1735" i="5"/>
  <c r="O4518" i="5"/>
  <c r="O2695" i="5"/>
  <c r="L292" i="5"/>
  <c r="P2600" i="5" l="1"/>
  <c r="P2695" i="5"/>
  <c r="P4518" i="5"/>
  <c r="P292" i="5"/>
  <c r="O292" i="5"/>
  <c r="O1735" i="5"/>
  <c r="O2601" i="5"/>
  <c r="L3336" i="5"/>
  <c r="O2696" i="5"/>
  <c r="L1893" i="5"/>
  <c r="O1893" i="5" s="1"/>
  <c r="P2696" i="5" l="1"/>
  <c r="P2601" i="5"/>
  <c r="P1893" i="5"/>
  <c r="P1735" i="5"/>
  <c r="O2602" i="5"/>
  <c r="L782" i="5"/>
  <c r="O2697" i="5"/>
  <c r="L3494" i="5"/>
  <c r="P2697" i="5" l="1"/>
  <c r="P2602" i="5"/>
  <c r="P782" i="5"/>
  <c r="O782" i="5"/>
  <c r="O2603" i="5"/>
  <c r="L2383" i="5"/>
  <c r="O2698" i="5"/>
  <c r="L1348" i="5"/>
  <c r="P2603" i="5" l="1"/>
  <c r="P2698" i="5"/>
  <c r="P1348" i="5"/>
  <c r="O1348" i="5"/>
  <c r="O2383" i="5"/>
  <c r="O2604" i="5"/>
  <c r="L3984" i="5"/>
  <c r="O2699" i="5"/>
  <c r="L2949" i="5"/>
  <c r="P2604" i="5" l="1"/>
  <c r="P2383" i="5"/>
  <c r="P2699" i="5"/>
  <c r="O3984" i="5"/>
  <c r="O2605" i="5"/>
  <c r="L1509" i="5"/>
  <c r="O2949" i="5"/>
  <c r="O2700" i="5"/>
  <c r="L4550" i="5"/>
  <c r="P3984" i="5" l="1"/>
  <c r="P2949" i="5"/>
  <c r="P2605" i="5"/>
  <c r="P2700" i="5"/>
  <c r="P1509" i="5"/>
  <c r="O1509" i="5"/>
  <c r="O2606" i="5"/>
  <c r="L3110" i="5"/>
  <c r="O4550" i="5"/>
  <c r="O2701" i="5"/>
  <c r="L869" i="5"/>
  <c r="P2606" i="5" l="1"/>
  <c r="P2701" i="5"/>
  <c r="P4550" i="5"/>
  <c r="O869" i="5"/>
  <c r="P869" i="5"/>
  <c r="O2607" i="5"/>
  <c r="L4711" i="5"/>
  <c r="O2702" i="5"/>
  <c r="L2470" i="5"/>
  <c r="P2702" i="5" l="1"/>
  <c r="P2607" i="5"/>
  <c r="O4711" i="5"/>
  <c r="O2608" i="5"/>
  <c r="L1262" i="5"/>
  <c r="O2470" i="5"/>
  <c r="O2703" i="5"/>
  <c r="L4071" i="5"/>
  <c r="P2470" i="5" l="1"/>
  <c r="P2608" i="5"/>
  <c r="P2703" i="5"/>
  <c r="P4711" i="5"/>
  <c r="O1262" i="5"/>
  <c r="P1262" i="5"/>
  <c r="O2609" i="5"/>
  <c r="L2863" i="5"/>
  <c r="O4071" i="5"/>
  <c r="O2704" i="5"/>
  <c r="L388" i="5"/>
  <c r="P2704" i="5" l="1"/>
  <c r="P2609" i="5"/>
  <c r="P4071" i="5"/>
  <c r="P388" i="5"/>
  <c r="O388" i="5"/>
  <c r="O2610" i="5"/>
  <c r="L4464" i="5"/>
  <c r="O2705" i="5"/>
  <c r="L1989" i="5"/>
  <c r="P2705" i="5" l="1"/>
  <c r="P2610" i="5"/>
  <c r="O1989" i="5"/>
  <c r="O2706" i="5"/>
  <c r="L3590" i="5"/>
  <c r="O4464" i="5"/>
  <c r="O2611" i="5"/>
  <c r="L558" i="5"/>
  <c r="P4464" i="5" l="1"/>
  <c r="P2706" i="5"/>
  <c r="P2611" i="5"/>
  <c r="P1989" i="5"/>
  <c r="O558" i="5"/>
  <c r="P558" i="5"/>
  <c r="O2707" i="5"/>
  <c r="L686" i="5"/>
  <c r="L2159" i="5"/>
  <c r="O2612" i="5"/>
  <c r="P2707" i="5" l="1"/>
  <c r="P2612" i="5"/>
  <c r="O686" i="5"/>
  <c r="P686" i="5"/>
  <c r="O2708" i="5"/>
  <c r="L2287" i="5"/>
  <c r="O2159" i="5"/>
  <c r="L3760" i="5"/>
  <c r="O2613" i="5"/>
  <c r="P2613" i="5" l="1"/>
  <c r="P2708" i="5"/>
  <c r="P2159" i="5"/>
  <c r="O2287" i="5"/>
  <c r="O2709" i="5"/>
  <c r="L3888" i="5"/>
  <c r="O3760" i="5"/>
  <c r="O2614" i="5"/>
  <c r="L921" i="5"/>
  <c r="P2287" i="5" l="1"/>
  <c r="P2614" i="5"/>
  <c r="P2709" i="5"/>
  <c r="P3760" i="5"/>
  <c r="O921" i="5"/>
  <c r="P921" i="5"/>
  <c r="O3888" i="5"/>
  <c r="O2710" i="5"/>
  <c r="L654" i="5"/>
  <c r="O2615" i="5"/>
  <c r="L2522" i="5"/>
  <c r="O2522" i="5" s="1"/>
  <c r="P2522" i="5" l="1"/>
  <c r="P3888" i="5"/>
  <c r="P2710" i="5"/>
  <c r="P2615" i="5"/>
  <c r="O654" i="5"/>
  <c r="P654" i="5"/>
  <c r="O2616" i="5"/>
  <c r="L4123" i="5"/>
  <c r="O2711" i="5"/>
  <c r="L2255" i="5"/>
  <c r="P2616" i="5" l="1"/>
  <c r="P2711" i="5"/>
  <c r="O2255" i="5"/>
  <c r="O2712" i="5"/>
  <c r="L3856" i="5"/>
  <c r="O4123" i="5"/>
  <c r="O2617" i="5"/>
  <c r="L1081" i="5"/>
  <c r="P4123" i="5" l="1"/>
  <c r="P2712" i="5"/>
  <c r="P2617" i="5"/>
  <c r="P2255" i="5"/>
  <c r="O3856" i="5"/>
  <c r="L2682" i="5"/>
  <c r="P1081" i="5"/>
  <c r="O1081" i="5"/>
  <c r="O2713" i="5"/>
  <c r="L1477" i="5"/>
  <c r="L4283" i="5"/>
  <c r="P2713" i="5" l="1"/>
  <c r="P3856" i="5"/>
  <c r="P1477" i="5"/>
  <c r="O1477" i="5"/>
  <c r="O2714" i="5"/>
  <c r="L3078" i="5"/>
  <c r="O3078" i="5" s="1"/>
  <c r="O4283" i="5"/>
  <c r="O2620" i="5"/>
  <c r="L228" i="5"/>
  <c r="P2714" i="5" l="1"/>
  <c r="P2620" i="5"/>
  <c r="P3078" i="5"/>
  <c r="P4283" i="5"/>
  <c r="O228" i="5"/>
  <c r="P228" i="5"/>
  <c r="L4679" i="5"/>
  <c r="L4680" i="5" s="1"/>
  <c r="O2621" i="5"/>
  <c r="L1829" i="5"/>
  <c r="O1829" i="5" s="1"/>
  <c r="P2621" i="5" l="1"/>
  <c r="P1829" i="5"/>
  <c r="O4680" i="5"/>
  <c r="O2899" i="5"/>
  <c r="L3430" i="5"/>
  <c r="O4679" i="5"/>
  <c r="O2716" i="5"/>
  <c r="L324" i="5"/>
  <c r="P4679" i="5" l="1"/>
  <c r="P2899" i="5"/>
  <c r="P2716" i="5"/>
  <c r="P4680" i="5"/>
  <c r="P324" i="5"/>
  <c r="O324" i="5"/>
  <c r="O2717" i="5"/>
  <c r="L1925" i="5"/>
  <c r="L1412" i="5"/>
  <c r="P2717" i="5" l="1"/>
  <c r="P1412" i="5"/>
  <c r="O1412" i="5"/>
  <c r="O1925" i="5"/>
  <c r="L3526" i="5"/>
  <c r="L3013" i="5"/>
  <c r="P1925" i="5" l="1"/>
  <c r="O3013" i="5"/>
  <c r="L4614" i="5"/>
  <c r="L356" i="5"/>
  <c r="P3013" i="5" l="1"/>
  <c r="P356" i="5"/>
  <c r="O356" i="5"/>
  <c r="L1957" i="5"/>
  <c r="O4614" i="5"/>
  <c r="O2626" i="5"/>
  <c r="L750" i="5"/>
  <c r="P2626" i="5" l="1"/>
  <c r="P4614" i="5"/>
  <c r="O1957" i="5"/>
  <c r="O750" i="5"/>
  <c r="P750" i="5"/>
  <c r="O2627" i="5"/>
  <c r="L2351" i="5"/>
  <c r="L3558" i="5"/>
  <c r="P2627" i="5" l="1"/>
  <c r="P1957" i="5"/>
  <c r="O2722" i="5"/>
  <c r="L1542" i="5"/>
  <c r="O2351" i="5"/>
  <c r="O2628" i="5"/>
  <c r="L3952" i="5"/>
  <c r="P2351" i="5" l="1"/>
  <c r="P2628" i="5"/>
  <c r="P2722" i="5"/>
  <c r="O1542" i="5"/>
  <c r="P1542" i="5"/>
  <c r="O3952" i="5"/>
  <c r="O2629" i="5"/>
  <c r="L953" i="5"/>
  <c r="O2723" i="5"/>
  <c r="L3143" i="5"/>
  <c r="P2723" i="5" l="1"/>
  <c r="P2629" i="5"/>
  <c r="P3952" i="5"/>
  <c r="O953" i="5"/>
  <c r="P953" i="5"/>
  <c r="O2630" i="5"/>
  <c r="L2554" i="5"/>
  <c r="O2724" i="5"/>
  <c r="L4744" i="5"/>
  <c r="P2724" i="5" l="1"/>
  <c r="P2630" i="5"/>
  <c r="O4744" i="5"/>
  <c r="O2725" i="5"/>
  <c r="L559" i="5"/>
  <c r="O2554" i="5"/>
  <c r="O2631" i="5"/>
  <c r="L4155" i="5"/>
  <c r="P2554" i="5" l="1"/>
  <c r="P2725" i="5"/>
  <c r="P2631" i="5"/>
  <c r="P4744" i="5"/>
  <c r="P559" i="5"/>
  <c r="O559" i="5"/>
  <c r="O2726" i="5"/>
  <c r="L2160" i="5"/>
  <c r="O4155" i="5"/>
  <c r="O2632" i="5"/>
  <c r="L1241" i="5"/>
  <c r="P2726" i="5" l="1"/>
  <c r="P2632" i="5"/>
  <c r="P4155" i="5"/>
  <c r="P1241" i="5"/>
  <c r="O1241" i="5"/>
  <c r="O2160" i="5"/>
  <c r="O2727" i="5"/>
  <c r="L3761" i="5"/>
  <c r="O2633" i="5"/>
  <c r="L2842" i="5"/>
  <c r="P2633" i="5" l="1"/>
  <c r="P2727" i="5"/>
  <c r="P2160" i="5"/>
  <c r="O3761" i="5"/>
  <c r="O2728" i="5"/>
  <c r="L229" i="5"/>
  <c r="O2634" i="5"/>
  <c r="L4443" i="5"/>
  <c r="P3761" i="5" l="1"/>
  <c r="P2728" i="5"/>
  <c r="P2634" i="5"/>
  <c r="O229" i="5"/>
  <c r="P229" i="5"/>
  <c r="O2729" i="5"/>
  <c r="L1830" i="5"/>
  <c r="O4443" i="5"/>
  <c r="O2635" i="5"/>
  <c r="L527" i="5"/>
  <c r="P2635" i="5" l="1"/>
  <c r="P4443" i="5"/>
  <c r="P2729" i="5"/>
  <c r="P527" i="5"/>
  <c r="O527" i="5"/>
  <c r="O1830" i="5"/>
  <c r="O2730" i="5"/>
  <c r="L3431" i="5"/>
  <c r="O2636" i="5"/>
  <c r="L2128" i="5"/>
  <c r="P2730" i="5" l="1"/>
  <c r="P2636" i="5"/>
  <c r="P1830" i="5"/>
  <c r="O2915" i="5"/>
  <c r="O2128" i="5"/>
  <c r="O2637" i="5"/>
  <c r="L3729" i="5"/>
  <c r="O2731" i="5"/>
  <c r="P2128" i="5" l="1"/>
  <c r="P2915" i="5"/>
  <c r="P2731" i="5"/>
  <c r="P2637" i="5"/>
  <c r="L1833" i="5"/>
  <c r="O3729" i="5"/>
  <c r="O2638" i="5"/>
  <c r="L590" i="5"/>
  <c r="P2638" i="5" l="1"/>
  <c r="P3729" i="5"/>
  <c r="O1833" i="5"/>
  <c r="O3015" i="5"/>
  <c r="L3434" i="5"/>
  <c r="P590" i="5"/>
  <c r="O590" i="5"/>
  <c r="L1834" i="5"/>
  <c r="O2639" i="5"/>
  <c r="L2191" i="5"/>
  <c r="P2639" i="5" l="1"/>
  <c r="P3015" i="5"/>
  <c r="P1833" i="5"/>
  <c r="L3435" i="5"/>
  <c r="O3108" i="5"/>
  <c r="O1834" i="5"/>
  <c r="O2191" i="5"/>
  <c r="O2640" i="5"/>
  <c r="L3792" i="5"/>
  <c r="P2191" i="5" l="1"/>
  <c r="P3108" i="5"/>
  <c r="P2640" i="5"/>
  <c r="P1834" i="5"/>
  <c r="L594" i="5"/>
  <c r="O3109" i="5"/>
  <c r="O3792" i="5"/>
  <c r="O2641" i="5"/>
  <c r="L104" i="5"/>
  <c r="P3792" i="5" l="1"/>
  <c r="P2641" i="5"/>
  <c r="P3109" i="5"/>
  <c r="O594" i="5"/>
  <c r="P594" i="5"/>
  <c r="L2195" i="5"/>
  <c r="O2195" i="5" s="1"/>
  <c r="O3110" i="5"/>
  <c r="P104" i="5"/>
  <c r="O104" i="5"/>
  <c r="L105" i="5"/>
  <c r="O2732" i="5" s="1"/>
  <c r="O2642" i="5"/>
  <c r="L1705" i="5"/>
  <c r="P2642" i="5" l="1"/>
  <c r="P3110" i="5"/>
  <c r="P2732" i="5"/>
  <c r="P2195" i="5"/>
  <c r="L3796" i="5"/>
  <c r="O1705" i="5"/>
  <c r="L1706" i="5"/>
  <c r="O105" i="5"/>
  <c r="P105" i="5"/>
  <c r="O2643" i="5"/>
  <c r="L3306" i="5"/>
  <c r="L3307" i="5" s="1"/>
  <c r="P2643" i="5" l="1"/>
  <c r="P1705" i="5"/>
  <c r="O3112" i="5"/>
  <c r="O3796" i="5"/>
  <c r="L922" i="5"/>
  <c r="O2734" i="5"/>
  <c r="O1706" i="5"/>
  <c r="O2733" i="5"/>
  <c r="L3308" i="5"/>
  <c r="O2644" i="5"/>
  <c r="L1284" i="5"/>
  <c r="P2734" i="5" l="1"/>
  <c r="P3796" i="5"/>
  <c r="P2644" i="5"/>
  <c r="P2733" i="5"/>
  <c r="P1706" i="5"/>
  <c r="P3112" i="5"/>
  <c r="P922" i="5"/>
  <c r="O922" i="5"/>
  <c r="O2806" i="5"/>
  <c r="L2523" i="5"/>
  <c r="O2523" i="5" s="1"/>
  <c r="O2735" i="5"/>
  <c r="O1284" i="5"/>
  <c r="P1284" i="5"/>
  <c r="L2885" i="5"/>
  <c r="O2645" i="5"/>
  <c r="P2523" i="5" l="1"/>
  <c r="P2806" i="5"/>
  <c r="P2645" i="5"/>
  <c r="P2735" i="5"/>
  <c r="O2736" i="5"/>
  <c r="L4124" i="5"/>
  <c r="O4124" i="5" s="1"/>
  <c r="L4486" i="5"/>
  <c r="O2646" i="5"/>
  <c r="P2646" i="5" l="1"/>
  <c r="P4124" i="5"/>
  <c r="P2736" i="5"/>
  <c r="O2737" i="5"/>
  <c r="L1263" i="5"/>
  <c r="O4486" i="5"/>
  <c r="O2647" i="5"/>
  <c r="L1220" i="5"/>
  <c r="P2647" i="5" l="1"/>
  <c r="P2737" i="5"/>
  <c r="P4486" i="5"/>
  <c r="O1263" i="5"/>
  <c r="P1263" i="5"/>
  <c r="O2738" i="5"/>
  <c r="L2864" i="5"/>
  <c r="P1220" i="5"/>
  <c r="O1220" i="5"/>
  <c r="O2648" i="5"/>
  <c r="L2821" i="5"/>
  <c r="P2648" i="5" l="1"/>
  <c r="P2738" i="5"/>
  <c r="O2739" i="5"/>
  <c r="L4465" i="5"/>
  <c r="O4465" i="5" s="1"/>
  <c r="O2649" i="5"/>
  <c r="L4422" i="5"/>
  <c r="P2649" i="5" l="1"/>
  <c r="P4465" i="5"/>
  <c r="P2739" i="5"/>
  <c r="O2740" i="5"/>
  <c r="L1114" i="5"/>
  <c r="O4422" i="5"/>
  <c r="L1049" i="5"/>
  <c r="P2740" i="5" l="1"/>
  <c r="P4422" i="5"/>
  <c r="O1114" i="5"/>
  <c r="P1114" i="5"/>
  <c r="O2741" i="5"/>
  <c r="L2715" i="5"/>
  <c r="P1049" i="5"/>
  <c r="O1049" i="5"/>
  <c r="L2650" i="5"/>
  <c r="P2741" i="5" l="1"/>
  <c r="O2715" i="5"/>
  <c r="O2742" i="5"/>
  <c r="L4316" i="5"/>
  <c r="O4316" i="5" s="1"/>
  <c r="O2650" i="5"/>
  <c r="O2652" i="5"/>
  <c r="L4251" i="5"/>
  <c r="P2742" i="5" l="1"/>
  <c r="P2715" i="5"/>
  <c r="P2650" i="5"/>
  <c r="P2652" i="5"/>
  <c r="P4316" i="5"/>
  <c r="L528" i="5"/>
  <c r="O2743" i="5"/>
  <c r="O4251" i="5"/>
  <c r="L260" i="5"/>
  <c r="P2743" i="5" l="1"/>
  <c r="P4251" i="5"/>
  <c r="O528" i="5"/>
  <c r="P528" i="5"/>
  <c r="O2744" i="5"/>
  <c r="L2129" i="5"/>
  <c r="O2129" i="5" s="1"/>
  <c r="O260" i="5"/>
  <c r="P260" i="5"/>
  <c r="L1861" i="5"/>
  <c r="O1861" i="5" s="1"/>
  <c r="P2129" i="5" l="1"/>
  <c r="P1861" i="5"/>
  <c r="P2744" i="5"/>
  <c r="O2745" i="5"/>
  <c r="L3730" i="5"/>
  <c r="O3730" i="5" s="1"/>
  <c r="L3462" i="5"/>
  <c r="P3730" i="5" l="1"/>
  <c r="P2745" i="5"/>
  <c r="O2746" i="5"/>
  <c r="L783" i="5"/>
  <c r="L197" i="5"/>
  <c r="P2746" i="5" l="1"/>
  <c r="L2384" i="5"/>
  <c r="O783" i="5"/>
  <c r="P783" i="5"/>
  <c r="O2384" i="5"/>
  <c r="L3985" i="5"/>
  <c r="P197" i="5"/>
  <c r="O197" i="5"/>
  <c r="L198" i="5"/>
  <c r="L1798" i="5"/>
  <c r="P2384" i="5" l="1"/>
  <c r="O2749" i="5"/>
  <c r="O3985" i="5"/>
  <c r="O1798" i="5"/>
  <c r="L1799" i="5"/>
  <c r="O198" i="5"/>
  <c r="P198" i="5"/>
  <c r="O2658" i="5"/>
  <c r="L3399" i="5"/>
  <c r="L3400" i="5" s="1"/>
  <c r="P3985" i="5" l="1"/>
  <c r="P2749" i="5"/>
  <c r="P2658" i="5"/>
  <c r="P1798" i="5"/>
  <c r="O1799" i="5"/>
  <c r="O2659" i="5"/>
  <c r="L496" i="5"/>
  <c r="P2659" i="5" l="1"/>
  <c r="P1799" i="5"/>
  <c r="O2936" i="5"/>
  <c r="O496" i="5"/>
  <c r="P496" i="5"/>
  <c r="L497" i="5"/>
  <c r="O2660" i="5"/>
  <c r="L2097" i="5"/>
  <c r="P2660" i="5" l="1"/>
  <c r="P2936" i="5"/>
  <c r="P497" i="5"/>
  <c r="O497" i="5"/>
  <c r="O2097" i="5"/>
  <c r="L2098" i="5"/>
  <c r="O2754" i="5" s="1"/>
  <c r="O2661" i="5"/>
  <c r="L3698" i="5"/>
  <c r="P2097" i="5" l="1"/>
  <c r="P2754" i="5"/>
  <c r="P2661" i="5"/>
  <c r="L3699" i="5"/>
  <c r="O2755" i="5" s="1"/>
  <c r="O2098" i="5"/>
  <c r="O3698" i="5"/>
  <c r="O2662" i="5"/>
  <c r="L890" i="5"/>
  <c r="P2755" i="5" l="1"/>
  <c r="P2098" i="5"/>
  <c r="P3698" i="5"/>
  <c r="P2662" i="5"/>
  <c r="O3699" i="5"/>
  <c r="P890" i="5"/>
  <c r="O890" i="5"/>
  <c r="O2663" i="5"/>
  <c r="L2491" i="5"/>
  <c r="P2663" i="5" l="1"/>
  <c r="P3699" i="5"/>
  <c r="O2959" i="5"/>
  <c r="O2491" i="5"/>
  <c r="O2664" i="5"/>
  <c r="L4092" i="5"/>
  <c r="P2664" i="5" l="1"/>
  <c r="P2491" i="5"/>
  <c r="P2959" i="5"/>
  <c r="O4092" i="5"/>
  <c r="O2665" i="5"/>
  <c r="L985" i="5"/>
  <c r="P2665" i="5" l="1"/>
  <c r="P4092" i="5"/>
  <c r="O985" i="5"/>
  <c r="L986" i="5"/>
  <c r="O2807" i="5" s="1"/>
  <c r="P985" i="5"/>
  <c r="O2666" i="5"/>
  <c r="L2586" i="5"/>
  <c r="P2666" i="5" l="1"/>
  <c r="P2807" i="5"/>
  <c r="O986" i="5"/>
  <c r="P986" i="5"/>
  <c r="L2587" i="5"/>
  <c r="O2586" i="5"/>
  <c r="O2667" i="5"/>
  <c r="L4187" i="5"/>
  <c r="P2586" i="5" l="1"/>
  <c r="P2667" i="5"/>
  <c r="O2587" i="5"/>
  <c r="O2808" i="5"/>
  <c r="L4188" i="5"/>
  <c r="O4187" i="5"/>
  <c r="O2668" i="5"/>
  <c r="L1017" i="5"/>
  <c r="P4187" i="5" l="1"/>
  <c r="P2808" i="5"/>
  <c r="P2668" i="5"/>
  <c r="P2587" i="5"/>
  <c r="O4188" i="5"/>
  <c r="O2809" i="5"/>
  <c r="L1050" i="5"/>
  <c r="P1017" i="5"/>
  <c r="O1017" i="5"/>
  <c r="O2669" i="5"/>
  <c r="L2618" i="5"/>
  <c r="P2669" i="5" l="1"/>
  <c r="P2809" i="5"/>
  <c r="P4188" i="5"/>
  <c r="P1050" i="5"/>
  <c r="O1050" i="5"/>
  <c r="L2651" i="5"/>
  <c r="O2651" i="5" s="1"/>
  <c r="O2810" i="5"/>
  <c r="O2618" i="5"/>
  <c r="O2670" i="5"/>
  <c r="L4219" i="5"/>
  <c r="P2670" i="5" l="1"/>
  <c r="P2618" i="5"/>
  <c r="P2810" i="5"/>
  <c r="P2651" i="5"/>
  <c r="O2811" i="5"/>
  <c r="L4252" i="5"/>
  <c r="O4252" i="5" s="1"/>
  <c r="O4219" i="5"/>
  <c r="O2671" i="5"/>
  <c r="L1380" i="5"/>
  <c r="P2671" i="5" l="1"/>
  <c r="P4219" i="5"/>
  <c r="P4252" i="5"/>
  <c r="P2811" i="5"/>
  <c r="L1575" i="5"/>
  <c r="O2812" i="5"/>
  <c r="O1380" i="5"/>
  <c r="P1380" i="5"/>
  <c r="O2672" i="5"/>
  <c r="L2981" i="5"/>
  <c r="P2672" i="5" l="1"/>
  <c r="P2812" i="5"/>
  <c r="O1575" i="5"/>
  <c r="P1575" i="5"/>
  <c r="O2813" i="5"/>
  <c r="L3176" i="5"/>
  <c r="O2981" i="5"/>
  <c r="O2673" i="5"/>
  <c r="L4582" i="5"/>
  <c r="P2813" i="5" l="1"/>
  <c r="P2673" i="5"/>
  <c r="P2981" i="5"/>
  <c r="O2814" i="5"/>
  <c r="L4777" i="5"/>
  <c r="O4582" i="5"/>
  <c r="O2674" i="5"/>
  <c r="L1146" i="5"/>
  <c r="P2814" i="5" l="1"/>
  <c r="P2674" i="5"/>
  <c r="P4582" i="5"/>
  <c r="O4777" i="5"/>
  <c r="O2815" i="5"/>
  <c r="L1510" i="5"/>
  <c r="O1146" i="5"/>
  <c r="P1146" i="5"/>
  <c r="O2675" i="5"/>
  <c r="L2747" i="5"/>
  <c r="P2815" i="5" l="1"/>
  <c r="P4777" i="5"/>
  <c r="P2675" i="5"/>
  <c r="P1510" i="5"/>
  <c r="O1510" i="5"/>
  <c r="L3111" i="5"/>
  <c r="O3111" i="5" s="1"/>
  <c r="O2816" i="5"/>
  <c r="O2747" i="5"/>
  <c r="O2676" i="5"/>
  <c r="L4348" i="5"/>
  <c r="P2676" i="5" l="1"/>
  <c r="P2747" i="5"/>
  <c r="P2816" i="5"/>
  <c r="P3111" i="5"/>
  <c r="O2817" i="5"/>
  <c r="L4712" i="5"/>
  <c r="O4348" i="5"/>
  <c r="O2677" i="5"/>
  <c r="L718" i="5"/>
  <c r="P4348" i="5" l="1"/>
  <c r="P2677" i="5"/>
  <c r="P2817" i="5"/>
  <c r="O4712" i="5"/>
  <c r="O2818" i="5"/>
  <c r="L325" i="5"/>
  <c r="O2948" i="5"/>
  <c r="P718" i="5"/>
  <c r="O718" i="5"/>
  <c r="L2319" i="5"/>
  <c r="O2678" i="5"/>
  <c r="P4712" i="5" l="1"/>
  <c r="P2818" i="5"/>
  <c r="P2948" i="5"/>
  <c r="P2678" i="5"/>
  <c r="P325" i="5"/>
  <c r="O325" i="5"/>
  <c r="L1926" i="5"/>
  <c r="O1926" i="5" s="1"/>
  <c r="O2819" i="5"/>
  <c r="O3030" i="5"/>
  <c r="L3372" i="5"/>
  <c r="O3029" i="5"/>
  <c r="O2319" i="5"/>
  <c r="O2679" i="5"/>
  <c r="L3920" i="5"/>
  <c r="P2819" i="5" l="1"/>
  <c r="P3029" i="5"/>
  <c r="P1926" i="5"/>
  <c r="P2319" i="5"/>
  <c r="P2679" i="5"/>
  <c r="P3030" i="5"/>
  <c r="L3527" i="5"/>
  <c r="O2820" i="5"/>
  <c r="O3031" i="5"/>
  <c r="O3920" i="5"/>
  <c r="O2680" i="5"/>
  <c r="L135" i="5"/>
  <c r="P3920" i="5" l="1"/>
  <c r="P3031" i="5"/>
  <c r="P2820" i="5"/>
  <c r="P2680" i="5"/>
  <c r="L3373" i="5"/>
  <c r="L1802" i="5"/>
  <c r="O3032" i="5"/>
  <c r="O2821" i="5"/>
  <c r="L1018" i="5"/>
  <c r="O135" i="5"/>
  <c r="P135" i="5"/>
  <c r="L136" i="5"/>
  <c r="O2756" i="5" s="1"/>
  <c r="O2681" i="5"/>
  <c r="L1736" i="5"/>
  <c r="P2821" i="5" l="1"/>
  <c r="P3032" i="5"/>
  <c r="P2756" i="5"/>
  <c r="P2681" i="5"/>
  <c r="O1018" i="5"/>
  <c r="P1018" i="5"/>
  <c r="L2619" i="5"/>
  <c r="O1802" i="5"/>
  <c r="L3403" i="5"/>
  <c r="O3034" i="5" s="1"/>
  <c r="O3033" i="5"/>
  <c r="L3374" i="5"/>
  <c r="L1052" i="5"/>
  <c r="O1736" i="5"/>
  <c r="L1737" i="5"/>
  <c r="O2757" i="5" s="1"/>
  <c r="P136" i="5"/>
  <c r="O136" i="5"/>
  <c r="O2682" i="5"/>
  <c r="L3337" i="5"/>
  <c r="L3338" i="5" s="1"/>
  <c r="P1802" i="5" l="1"/>
  <c r="P3033" i="5"/>
  <c r="P2757" i="5"/>
  <c r="P2682" i="5"/>
  <c r="P1736" i="5"/>
  <c r="P3034" i="5"/>
  <c r="P1052" i="5"/>
  <c r="O1052" i="5"/>
  <c r="L2653" i="5"/>
  <c r="O2653" i="5" s="1"/>
  <c r="O3116" i="5"/>
  <c r="L658" i="5"/>
  <c r="O3184" i="5"/>
  <c r="O2619" i="5"/>
  <c r="L4220" i="5"/>
  <c r="O2758" i="5"/>
  <c r="L261" i="5"/>
  <c r="O1737" i="5"/>
  <c r="P3116" i="5" l="1"/>
  <c r="P1737" i="5"/>
  <c r="P2619" i="5"/>
  <c r="P2653" i="5"/>
  <c r="P3184" i="5"/>
  <c r="P2758" i="5"/>
  <c r="P261" i="5"/>
  <c r="O261" i="5"/>
  <c r="O658" i="5"/>
  <c r="P658" i="5"/>
  <c r="L1862" i="5"/>
  <c r="O1862" i="5" s="1"/>
  <c r="O2759" i="5"/>
  <c r="L2259" i="5"/>
  <c r="O2259" i="5" s="1"/>
  <c r="O3185" i="5"/>
  <c r="O4220" i="5"/>
  <c r="O2824" i="5"/>
  <c r="L230" i="5"/>
  <c r="L4254" i="5"/>
  <c r="O4254" i="5" s="1"/>
  <c r="O3117" i="5"/>
  <c r="P4254" i="5" l="1"/>
  <c r="P2259" i="5"/>
  <c r="P3185" i="5"/>
  <c r="P2824" i="5"/>
  <c r="P2759" i="5"/>
  <c r="P3117" i="5"/>
  <c r="P4220" i="5"/>
  <c r="P1862" i="5"/>
  <c r="P230" i="5"/>
  <c r="L231" i="5"/>
  <c r="O230" i="5"/>
  <c r="L296" i="5"/>
  <c r="O3118" i="5"/>
  <c r="O2825" i="5"/>
  <c r="L1831" i="5"/>
  <c r="O1831" i="5" s="1"/>
  <c r="L3860" i="5"/>
  <c r="O3860" i="5" s="1"/>
  <c r="O3186" i="5"/>
  <c r="O2760" i="5"/>
  <c r="L3463" i="5"/>
  <c r="O3005" i="5"/>
  <c r="P3860" i="5" l="1"/>
  <c r="P3005" i="5"/>
  <c r="P1831" i="5"/>
  <c r="P2760" i="5"/>
  <c r="P2825" i="5"/>
  <c r="P3186" i="5"/>
  <c r="P3118" i="5"/>
  <c r="P231" i="5"/>
  <c r="O231" i="5"/>
  <c r="L232" i="5"/>
  <c r="O296" i="5"/>
  <c r="P296" i="5"/>
  <c r="O2761" i="5"/>
  <c r="L1221" i="5"/>
  <c r="L3432" i="5"/>
  <c r="O2826" i="5"/>
  <c r="O3187" i="5"/>
  <c r="O3119" i="5"/>
  <c r="L1897" i="5"/>
  <c r="O1897" i="5" s="1"/>
  <c r="P2761" i="5" l="1"/>
  <c r="P2826" i="5"/>
  <c r="P1897" i="5"/>
  <c r="P3187" i="5"/>
  <c r="P3119" i="5"/>
  <c r="O1221" i="5"/>
  <c r="P1221" i="5"/>
  <c r="P232" i="5"/>
  <c r="L233" i="5"/>
  <c r="O232" i="5"/>
  <c r="O2827" i="5"/>
  <c r="L389" i="5"/>
  <c r="O3188" i="5"/>
  <c r="L1835" i="5"/>
  <c r="O1835" i="5" s="1"/>
  <c r="O2762" i="5"/>
  <c r="L2822" i="5"/>
  <c r="O2822" i="5" s="1"/>
  <c r="O3120" i="5"/>
  <c r="L3498" i="5"/>
  <c r="P2827" i="5" l="1"/>
  <c r="P2762" i="5"/>
  <c r="P1835" i="5"/>
  <c r="P3188" i="5"/>
  <c r="P3120" i="5"/>
  <c r="P2822" i="5"/>
  <c r="O389" i="5"/>
  <c r="P389" i="5"/>
  <c r="O3107" i="5"/>
  <c r="O233" i="5"/>
  <c r="P233" i="5"/>
  <c r="L234" i="5"/>
  <c r="O2763" i="5"/>
  <c r="L4423" i="5"/>
  <c r="O4423" i="5" s="1"/>
  <c r="O2828" i="5"/>
  <c r="L1990" i="5"/>
  <c r="O1990" i="5" s="1"/>
  <c r="O3121" i="5"/>
  <c r="L894" i="5"/>
  <c r="L3436" i="5"/>
  <c r="O3189" i="5"/>
  <c r="P2763" i="5" l="1"/>
  <c r="P3107" i="5"/>
  <c r="P3121" i="5"/>
  <c r="P1990" i="5"/>
  <c r="P4423" i="5"/>
  <c r="P3189" i="5"/>
  <c r="P2828" i="5"/>
  <c r="P894" i="5"/>
  <c r="O894" i="5"/>
  <c r="O234" i="5"/>
  <c r="P234" i="5"/>
  <c r="L591" i="5"/>
  <c r="O2764" i="5"/>
  <c r="L2495" i="5"/>
  <c r="O2495" i="5" s="1"/>
  <c r="O3122" i="5"/>
  <c r="L1149" i="5"/>
  <c r="O3190" i="5"/>
  <c r="O2829" i="5"/>
  <c r="L3591" i="5"/>
  <c r="P2764" i="5" l="1"/>
  <c r="P3190" i="5"/>
  <c r="P3122" i="5"/>
  <c r="P2829" i="5"/>
  <c r="P2495" i="5"/>
  <c r="P1149" i="5"/>
  <c r="O1149" i="5"/>
  <c r="P591" i="5"/>
  <c r="O591" i="5"/>
  <c r="O3123" i="5"/>
  <c r="L4096" i="5"/>
  <c r="O4096" i="5" s="1"/>
  <c r="O2765" i="5"/>
  <c r="L2192" i="5"/>
  <c r="O2192" i="5" s="1"/>
  <c r="L2750" i="5"/>
  <c r="O2750" i="5" s="1"/>
  <c r="O3191" i="5"/>
  <c r="O2830" i="5"/>
  <c r="L719" i="5"/>
  <c r="P3191" i="5" l="1"/>
  <c r="P4096" i="5"/>
  <c r="P2750" i="5"/>
  <c r="P3123" i="5"/>
  <c r="P2192" i="5"/>
  <c r="P2830" i="5"/>
  <c r="P2765" i="5"/>
  <c r="O719" i="5"/>
  <c r="P719" i="5"/>
  <c r="O3124" i="5"/>
  <c r="L4351" i="5"/>
  <c r="O4351" i="5" s="1"/>
  <c r="O3192" i="5"/>
  <c r="L2320" i="5"/>
  <c r="O2320" i="5" s="1"/>
  <c r="O2831" i="5"/>
  <c r="O2766" i="5"/>
  <c r="L3793" i="5"/>
  <c r="O3793" i="5" s="1"/>
  <c r="P2320" i="5" l="1"/>
  <c r="P3793" i="5"/>
  <c r="P4351" i="5"/>
  <c r="P3192" i="5"/>
  <c r="P2766" i="5"/>
  <c r="P2831" i="5"/>
  <c r="P3124" i="5"/>
  <c r="O3193" i="5"/>
  <c r="L1803" i="5"/>
  <c r="O1803" i="5" s="1"/>
  <c r="O3125" i="5"/>
  <c r="O2767" i="5"/>
  <c r="L1445" i="5"/>
  <c r="O2832" i="5"/>
  <c r="L3921" i="5"/>
  <c r="P2832" i="5" l="1"/>
  <c r="P1803" i="5"/>
  <c r="P3193" i="5"/>
  <c r="P2767" i="5"/>
  <c r="P3125" i="5"/>
  <c r="O1445" i="5"/>
  <c r="P1445" i="5"/>
  <c r="L3046" i="5"/>
  <c r="O2768" i="5"/>
  <c r="O3126" i="5"/>
  <c r="L3404" i="5"/>
  <c r="O3194" i="5"/>
  <c r="L1804" i="5"/>
  <c r="O3921" i="5"/>
  <c r="O2833" i="5"/>
  <c r="L1413" i="5"/>
  <c r="P3921" i="5" l="1"/>
  <c r="P2833" i="5"/>
  <c r="P2768" i="5"/>
  <c r="P3126" i="5"/>
  <c r="P3194" i="5"/>
  <c r="P1413" i="5"/>
  <c r="O1413" i="5"/>
  <c r="L3405" i="5"/>
  <c r="L1266" i="5"/>
  <c r="O3127" i="5"/>
  <c r="O1804" i="5"/>
  <c r="O3195" i="5"/>
  <c r="O2834" i="5"/>
  <c r="L3014" i="5"/>
  <c r="O3014" i="5" s="1"/>
  <c r="O3046" i="5"/>
  <c r="O2769" i="5"/>
  <c r="L4647" i="5"/>
  <c r="O4647" i="5" s="1"/>
  <c r="O2903" i="5"/>
  <c r="P1804" i="5" l="1"/>
  <c r="P2903" i="5"/>
  <c r="P3127" i="5"/>
  <c r="P3046" i="5"/>
  <c r="P3014" i="5"/>
  <c r="P4647" i="5"/>
  <c r="P2834" i="5"/>
  <c r="P2769" i="5"/>
  <c r="P3195" i="5"/>
  <c r="O1266" i="5"/>
  <c r="P1266" i="5"/>
  <c r="L4615" i="5"/>
  <c r="O2835" i="5"/>
  <c r="O2770" i="5"/>
  <c r="L167" i="5"/>
  <c r="O3128" i="5"/>
  <c r="L2867" i="5"/>
  <c r="L926" i="5"/>
  <c r="O3196" i="5"/>
  <c r="O2904" i="5"/>
  <c r="P3196" i="5" l="1"/>
  <c r="P2770" i="5"/>
  <c r="P2835" i="5"/>
  <c r="P2904" i="5"/>
  <c r="P3128" i="5"/>
  <c r="P167" i="5"/>
  <c r="O167" i="5"/>
  <c r="P926" i="5"/>
  <c r="O926" i="5"/>
  <c r="L1768" i="5"/>
  <c r="O1768" i="5" s="1"/>
  <c r="O2771" i="5"/>
  <c r="O3197" i="5"/>
  <c r="L2527" i="5"/>
  <c r="O2527" i="5" s="1"/>
  <c r="L4468" i="5"/>
  <c r="O3129" i="5"/>
  <c r="O4615" i="5"/>
  <c r="O2836" i="5"/>
  <c r="L357" i="5"/>
  <c r="O2905" i="5"/>
  <c r="P2905" i="5" l="1"/>
  <c r="P3129" i="5"/>
  <c r="P1768" i="5"/>
  <c r="P2771" i="5"/>
  <c r="P2836" i="5"/>
  <c r="P2527" i="5"/>
  <c r="P4615" i="5"/>
  <c r="P3197" i="5"/>
  <c r="O357" i="5"/>
  <c r="P357" i="5"/>
  <c r="L4128" i="5"/>
  <c r="O3198" i="5"/>
  <c r="O2837" i="5"/>
  <c r="L1958" i="5"/>
  <c r="O1958" i="5" s="1"/>
  <c r="O4468" i="5"/>
  <c r="O3130" i="5"/>
  <c r="L1245" i="5"/>
  <c r="O2772" i="5"/>
  <c r="L3369" i="5"/>
  <c r="P3130" i="5" l="1"/>
  <c r="P3198" i="5"/>
  <c r="P4468" i="5"/>
  <c r="P2772" i="5"/>
  <c r="P1958" i="5"/>
  <c r="P2837" i="5"/>
  <c r="O1245" i="5"/>
  <c r="P1245" i="5"/>
  <c r="L3559" i="5"/>
  <c r="O2838" i="5"/>
  <c r="L2846" i="5"/>
  <c r="O3131" i="5"/>
  <c r="O2773" i="5"/>
  <c r="L1242" i="5"/>
  <c r="O4128" i="5"/>
  <c r="O3199" i="5"/>
  <c r="L786" i="5"/>
  <c r="P2773" i="5" l="1"/>
  <c r="P2838" i="5"/>
  <c r="P3199" i="5"/>
  <c r="P3131" i="5"/>
  <c r="P4128" i="5"/>
  <c r="O1242" i="5"/>
  <c r="P1242" i="5"/>
  <c r="O786" i="5"/>
  <c r="P786" i="5"/>
  <c r="O3132" i="5"/>
  <c r="L4447" i="5"/>
  <c r="O2774" i="5"/>
  <c r="L2843" i="5"/>
  <c r="O3200" i="5"/>
  <c r="L2387" i="5"/>
  <c r="O3559" i="5"/>
  <c r="O2839" i="5"/>
  <c r="L655" i="5"/>
  <c r="P3132" i="5" l="1"/>
  <c r="P2839" i="5"/>
  <c r="P3200" i="5"/>
  <c r="P3559" i="5"/>
  <c r="P2774" i="5"/>
  <c r="P655" i="5"/>
  <c r="O655" i="5"/>
  <c r="O2387" i="5"/>
  <c r="L3988" i="5"/>
  <c r="O3201" i="5"/>
  <c r="O4447" i="5"/>
  <c r="O3133" i="5"/>
  <c r="L501" i="5"/>
  <c r="O2840" i="5"/>
  <c r="L2256" i="5"/>
  <c r="O2775" i="5"/>
  <c r="L4444" i="5"/>
  <c r="O4444" i="5" s="1"/>
  <c r="P2840" i="5" l="1"/>
  <c r="P3201" i="5"/>
  <c r="P4447" i="5"/>
  <c r="P4444" i="5"/>
  <c r="P2775" i="5"/>
  <c r="P3133" i="5"/>
  <c r="P2387" i="5"/>
  <c r="O501" i="5"/>
  <c r="P501" i="5"/>
  <c r="L989" i="5"/>
  <c r="O3988" i="5"/>
  <c r="O2256" i="5"/>
  <c r="O2841" i="5"/>
  <c r="L3857" i="5"/>
  <c r="O3134" i="5"/>
  <c r="L2102" i="5"/>
  <c r="O2102" i="5" s="1"/>
  <c r="O2776" i="5"/>
  <c r="L954" i="5"/>
  <c r="L1288" i="5"/>
  <c r="P2102" i="5" l="1"/>
  <c r="P2776" i="5"/>
  <c r="P2841" i="5"/>
  <c r="P2256" i="5"/>
  <c r="P3134" i="5"/>
  <c r="P3988" i="5"/>
  <c r="P954" i="5"/>
  <c r="O954" i="5"/>
  <c r="L2590" i="5"/>
  <c r="P989" i="5"/>
  <c r="O989" i="5"/>
  <c r="L2889" i="5"/>
  <c r="P1288" i="5"/>
  <c r="O1288" i="5"/>
  <c r="O2777" i="5"/>
  <c r="L2555" i="5"/>
  <c r="O3857" i="5"/>
  <c r="L560" i="5"/>
  <c r="O2842" i="5"/>
  <c r="L4490" i="5"/>
  <c r="O4490" i="5" s="1"/>
  <c r="O3207" i="5"/>
  <c r="O3135" i="5"/>
  <c r="L3703" i="5"/>
  <c r="O3703" i="5" s="1"/>
  <c r="P3135" i="5" l="1"/>
  <c r="P3207" i="5"/>
  <c r="P3857" i="5"/>
  <c r="P4490" i="5"/>
  <c r="P3703" i="5"/>
  <c r="P2842" i="5"/>
  <c r="P2777" i="5"/>
  <c r="L4191" i="5"/>
  <c r="O4191" i="5" s="1"/>
  <c r="O2590" i="5"/>
  <c r="P560" i="5"/>
  <c r="O560" i="5"/>
  <c r="L2161" i="5"/>
  <c r="O2843" i="5"/>
  <c r="L1319" i="5"/>
  <c r="O3136" i="5"/>
  <c r="O3208" i="5"/>
  <c r="L595" i="5"/>
  <c r="O2555" i="5"/>
  <c r="L4156" i="5"/>
  <c r="O4156" i="5" s="1"/>
  <c r="O2778" i="5"/>
  <c r="P2843" i="5" l="1"/>
  <c r="P2590" i="5"/>
  <c r="P3208" i="5"/>
  <c r="P4191" i="5"/>
  <c r="P4156" i="5"/>
  <c r="P3136" i="5"/>
  <c r="P2778" i="5"/>
  <c r="P2555" i="5"/>
  <c r="O1319" i="5"/>
  <c r="P1319" i="5"/>
  <c r="P595" i="5"/>
  <c r="O595" i="5"/>
  <c r="L3762" i="5"/>
  <c r="O2161" i="5"/>
  <c r="O3137" i="5"/>
  <c r="L2920" i="5"/>
  <c r="O2920" i="5" s="1"/>
  <c r="O2901" i="5"/>
  <c r="O3209" i="5"/>
  <c r="L2196" i="5"/>
  <c r="O2779" i="5"/>
  <c r="L891" i="5"/>
  <c r="O3762" i="5"/>
  <c r="O2845" i="5"/>
  <c r="L687" i="5"/>
  <c r="P2920" i="5" l="1"/>
  <c r="P3137" i="5"/>
  <c r="P3209" i="5"/>
  <c r="P2779" i="5"/>
  <c r="P2845" i="5"/>
  <c r="P3762" i="5"/>
  <c r="P2161" i="5"/>
  <c r="P2901" i="5"/>
  <c r="O891" i="5"/>
  <c r="P891" i="5"/>
  <c r="P687" i="5"/>
  <c r="O687" i="5"/>
  <c r="O3138" i="5"/>
  <c r="L4521" i="5"/>
  <c r="O4521" i="5" s="1"/>
  <c r="L2492" i="5"/>
  <c r="O2492" i="5" s="1"/>
  <c r="L2288" i="5"/>
  <c r="O2846" i="5"/>
  <c r="O2196" i="5"/>
  <c r="L3797" i="5"/>
  <c r="O3797" i="5" s="1"/>
  <c r="O3210" i="5"/>
  <c r="P3797" i="5" l="1"/>
  <c r="P2492" i="5"/>
  <c r="P2196" i="5"/>
  <c r="P3210" i="5"/>
  <c r="P4521" i="5"/>
  <c r="P2846" i="5"/>
  <c r="P3138" i="5"/>
  <c r="O3211" i="5"/>
  <c r="L297" i="5"/>
  <c r="L4093" i="5"/>
  <c r="O4093" i="5" s="1"/>
  <c r="O2781" i="5"/>
  <c r="L563" i="5"/>
  <c r="O3139" i="5"/>
  <c r="O2288" i="5"/>
  <c r="L3889" i="5"/>
  <c r="P3139" i="5" l="1"/>
  <c r="P3211" i="5"/>
  <c r="P2781" i="5"/>
  <c r="P2288" i="5"/>
  <c r="P4093" i="5"/>
  <c r="O297" i="5"/>
  <c r="P297" i="5"/>
  <c r="O563" i="5"/>
  <c r="P563" i="5"/>
  <c r="L1082" i="5"/>
  <c r="O3212" i="5"/>
  <c r="L1898" i="5"/>
  <c r="O1898" i="5" s="1"/>
  <c r="O3140" i="5"/>
  <c r="L2164" i="5"/>
  <c r="O2164" i="5" s="1"/>
  <c r="O3889" i="5"/>
  <c r="L1317" i="5"/>
  <c r="P3889" i="5" l="1"/>
  <c r="P2164" i="5"/>
  <c r="P3212" i="5"/>
  <c r="P3140" i="5"/>
  <c r="P1898" i="5"/>
  <c r="O1082" i="5"/>
  <c r="P1082" i="5"/>
  <c r="P1317" i="5"/>
  <c r="O1317" i="5"/>
  <c r="L3765" i="5"/>
  <c r="O3765" i="5" s="1"/>
  <c r="O3141" i="5"/>
  <c r="L2683" i="5"/>
  <c r="O2849" i="5"/>
  <c r="L2918" i="5"/>
  <c r="O2918" i="5" s="1"/>
  <c r="O3213" i="5"/>
  <c r="L3499" i="5"/>
  <c r="P3213" i="5" l="1"/>
  <c r="P3141" i="5"/>
  <c r="P3765" i="5"/>
  <c r="P2918" i="5"/>
  <c r="P2849" i="5"/>
  <c r="L1544" i="5"/>
  <c r="O3142" i="5"/>
  <c r="O2850" i="5"/>
  <c r="L4519" i="5"/>
  <c r="O3214" i="5"/>
  <c r="L502" i="5"/>
  <c r="O2683" i="5"/>
  <c r="L4284" i="5"/>
  <c r="O4284" i="5" s="1"/>
  <c r="P3214" i="5" l="1"/>
  <c r="P3142" i="5"/>
  <c r="P4284" i="5"/>
  <c r="P2683" i="5"/>
  <c r="P2850" i="5"/>
  <c r="P502" i="5"/>
  <c r="O502" i="5"/>
  <c r="P1544" i="5"/>
  <c r="O1544" i="5"/>
  <c r="L1179" i="5"/>
  <c r="O3215" i="5"/>
  <c r="L2103" i="5"/>
  <c r="L3145" i="5"/>
  <c r="O3143" i="5"/>
  <c r="O4519" i="5"/>
  <c r="O2851" i="5"/>
  <c r="L137" i="5"/>
  <c r="P3143" i="5" l="1"/>
  <c r="P4519" i="5"/>
  <c r="P3215" i="5"/>
  <c r="P2851" i="5"/>
  <c r="L138" i="5"/>
  <c r="P137" i="5"/>
  <c r="O137" i="5"/>
  <c r="O1179" i="5"/>
  <c r="P1179" i="5"/>
  <c r="O2103" i="5"/>
  <c r="O3216" i="5"/>
  <c r="L3704" i="5"/>
  <c r="O2852" i="5"/>
  <c r="L1738" i="5"/>
  <c r="O3144" i="5"/>
  <c r="L4746" i="5"/>
  <c r="O4746" i="5" s="1"/>
  <c r="O2786" i="5"/>
  <c r="L2780" i="5"/>
  <c r="O2780" i="5" s="1"/>
  <c r="P4746" i="5" l="1"/>
  <c r="P3144" i="5"/>
  <c r="P3216" i="5"/>
  <c r="P2780" i="5"/>
  <c r="P2103" i="5"/>
  <c r="P2786" i="5"/>
  <c r="P2852" i="5"/>
  <c r="O138" i="5"/>
  <c r="L139" i="5"/>
  <c r="P138" i="5"/>
  <c r="O3145" i="5"/>
  <c r="L1447" i="5"/>
  <c r="O3704" i="5"/>
  <c r="L690" i="5"/>
  <c r="O3217" i="5"/>
  <c r="O2787" i="5"/>
  <c r="L4381" i="5"/>
  <c r="O4381" i="5" s="1"/>
  <c r="O1738" i="5"/>
  <c r="O2853" i="5"/>
  <c r="L3339" i="5"/>
  <c r="P4381" i="5" l="1"/>
  <c r="P3704" i="5"/>
  <c r="P2787" i="5"/>
  <c r="P2853" i="5"/>
  <c r="P3217" i="5"/>
  <c r="P3145" i="5"/>
  <c r="P1738" i="5"/>
  <c r="O139" i="5"/>
  <c r="P139" i="5"/>
  <c r="P690" i="5"/>
  <c r="O690" i="5"/>
  <c r="O1447" i="5"/>
  <c r="P1447" i="5"/>
  <c r="L2291" i="5"/>
  <c r="O2291" i="5" s="1"/>
  <c r="O3218" i="5"/>
  <c r="L293" i="5"/>
  <c r="O2788" i="5"/>
  <c r="O2854" i="5"/>
  <c r="L1381" i="5"/>
  <c r="L3048" i="5"/>
  <c r="P2788" i="5" l="1"/>
  <c r="P3218" i="5"/>
  <c r="P2854" i="5"/>
  <c r="P2291" i="5"/>
  <c r="P1381" i="5"/>
  <c r="O1381" i="5"/>
  <c r="O293" i="5"/>
  <c r="P293" i="5"/>
  <c r="L294" i="5"/>
  <c r="O3048" i="5"/>
  <c r="L4649" i="5"/>
  <c r="O4649" i="5" s="1"/>
  <c r="O2789" i="5"/>
  <c r="L1894" i="5"/>
  <c r="L1895" i="5" s="1"/>
  <c r="O1895" i="5" s="1"/>
  <c r="O2855" i="5"/>
  <c r="L2982" i="5"/>
  <c r="L3892" i="5"/>
  <c r="O3219" i="5"/>
  <c r="P2789" i="5" l="1"/>
  <c r="P4649" i="5"/>
  <c r="P2855" i="5"/>
  <c r="P3048" i="5"/>
  <c r="P3219" i="5"/>
  <c r="P1895" i="5"/>
  <c r="O294" i="5"/>
  <c r="P294" i="5"/>
  <c r="O3892" i="5"/>
  <c r="O3220" i="5"/>
  <c r="L895" i="5"/>
  <c r="O1894" i="5"/>
  <c r="O2790" i="5"/>
  <c r="L3495" i="5"/>
  <c r="L3496" i="5" s="1"/>
  <c r="O2982" i="5"/>
  <c r="O2856" i="5"/>
  <c r="L4583" i="5"/>
  <c r="L328" i="5"/>
  <c r="O3148" i="5"/>
  <c r="P3220" i="5" l="1"/>
  <c r="P2790" i="5"/>
  <c r="P3892" i="5"/>
  <c r="P2856" i="5"/>
  <c r="P1894" i="5"/>
  <c r="P3148" i="5"/>
  <c r="P2982" i="5"/>
  <c r="O328" i="5"/>
  <c r="P328" i="5"/>
  <c r="P895" i="5"/>
  <c r="O895" i="5"/>
  <c r="O3221" i="5"/>
  <c r="L2496" i="5"/>
  <c r="O2496" i="5" s="1"/>
  <c r="L1929" i="5"/>
  <c r="O1929" i="5" s="1"/>
  <c r="O3149" i="5"/>
  <c r="O2791" i="5"/>
  <c r="L751" i="5"/>
  <c r="O4583" i="5"/>
  <c r="O2857" i="5"/>
  <c r="L199" i="5"/>
  <c r="P2496" i="5" l="1"/>
  <c r="P2791" i="5"/>
  <c r="P3221" i="5"/>
  <c r="P2857" i="5"/>
  <c r="P3149" i="5"/>
  <c r="P4583" i="5"/>
  <c r="P1929" i="5"/>
  <c r="O751" i="5"/>
  <c r="P751" i="5"/>
  <c r="O199" i="5"/>
  <c r="P199" i="5"/>
  <c r="L200" i="5"/>
  <c r="O3150" i="5"/>
  <c r="L3530" i="5"/>
  <c r="O2792" i="5"/>
  <c r="L2352" i="5"/>
  <c r="O3222" i="5"/>
  <c r="L4097" i="5"/>
  <c r="O2858" i="5"/>
  <c r="L1800" i="5"/>
  <c r="P3150" i="5" l="1"/>
  <c r="P2858" i="5"/>
  <c r="P2792" i="5"/>
  <c r="P3222" i="5"/>
  <c r="P200" i="5"/>
  <c r="O200" i="5"/>
  <c r="L201" i="5"/>
  <c r="O1800" i="5"/>
  <c r="O2859" i="5"/>
  <c r="L3401" i="5"/>
  <c r="O2352" i="5"/>
  <c r="O2793" i="5"/>
  <c r="L3953" i="5"/>
  <c r="O3953" i="5" s="1"/>
  <c r="O4097" i="5"/>
  <c r="L754" i="5"/>
  <c r="O3223" i="5"/>
  <c r="L532" i="5"/>
  <c r="O3151" i="5"/>
  <c r="P3223" i="5" l="1"/>
  <c r="P1800" i="5"/>
  <c r="P2352" i="5"/>
  <c r="P2793" i="5"/>
  <c r="P3151" i="5"/>
  <c r="P4097" i="5"/>
  <c r="P3953" i="5"/>
  <c r="P2859" i="5"/>
  <c r="O754" i="5"/>
  <c r="P754" i="5"/>
  <c r="P201" i="5"/>
  <c r="O201" i="5"/>
  <c r="L202" i="5"/>
  <c r="P532" i="5"/>
  <c r="O532" i="5"/>
  <c r="O2860" i="5"/>
  <c r="L1349" i="5"/>
  <c r="O3224" i="5"/>
  <c r="L2355" i="5"/>
  <c r="O2355" i="5" s="1"/>
  <c r="L2133" i="5"/>
  <c r="O2133" i="5" s="1"/>
  <c r="O3152" i="5"/>
  <c r="L1285" i="5"/>
  <c r="O2794" i="5"/>
  <c r="P2860" i="5" l="1"/>
  <c r="P2794" i="5"/>
  <c r="P3224" i="5"/>
  <c r="P2133" i="5"/>
  <c r="P2355" i="5"/>
  <c r="P3152" i="5"/>
  <c r="O1285" i="5"/>
  <c r="P1285" i="5"/>
  <c r="P1349" i="5"/>
  <c r="O1349" i="5"/>
  <c r="O202" i="5"/>
  <c r="P202" i="5"/>
  <c r="L203" i="5"/>
  <c r="O2861" i="5"/>
  <c r="L2950" i="5"/>
  <c r="O3153" i="5"/>
  <c r="L3734" i="5"/>
  <c r="O3734" i="5" s="1"/>
  <c r="O2795" i="5"/>
  <c r="L2886" i="5"/>
  <c r="O3225" i="5"/>
  <c r="L3956" i="5"/>
  <c r="O3956" i="5" s="1"/>
  <c r="P3956" i="5" l="1"/>
  <c r="P3734" i="5"/>
  <c r="P3153" i="5"/>
  <c r="P2795" i="5"/>
  <c r="P2861" i="5"/>
  <c r="P3225" i="5"/>
  <c r="O203" i="5"/>
  <c r="P203" i="5"/>
  <c r="O3154" i="5"/>
  <c r="L1181" i="5"/>
  <c r="L1512" i="5"/>
  <c r="O3226" i="5"/>
  <c r="L4487" i="5"/>
  <c r="O4487" i="5" s="1"/>
  <c r="O2796" i="5"/>
  <c r="O2950" i="5"/>
  <c r="O2862" i="5"/>
  <c r="L4551" i="5"/>
  <c r="P2796" i="5" l="1"/>
  <c r="P4487" i="5"/>
  <c r="P3154" i="5"/>
  <c r="P2862" i="5"/>
  <c r="P3226" i="5"/>
  <c r="P2950" i="5"/>
  <c r="O1181" i="5"/>
  <c r="P1181" i="5"/>
  <c r="O1512" i="5"/>
  <c r="P1512" i="5"/>
  <c r="L3113" i="5"/>
  <c r="O3113" i="5" s="1"/>
  <c r="O3227" i="5"/>
  <c r="O4551" i="5"/>
  <c r="O2863" i="5"/>
  <c r="L529" i="5"/>
  <c r="L870" i="5"/>
  <c r="O2797" i="5"/>
  <c r="O3155" i="5"/>
  <c r="L2782" i="5"/>
  <c r="O2782" i="5" s="1"/>
  <c r="P2863" i="5" l="1"/>
  <c r="P4551" i="5"/>
  <c r="P3227" i="5"/>
  <c r="P3155" i="5"/>
  <c r="P2797" i="5"/>
  <c r="P2782" i="5"/>
  <c r="P3113" i="5"/>
  <c r="P870" i="5"/>
  <c r="O870" i="5"/>
  <c r="P529" i="5"/>
  <c r="O529" i="5"/>
  <c r="O2798" i="5"/>
  <c r="L2471" i="5"/>
  <c r="O3156" i="5"/>
  <c r="L4383" i="5"/>
  <c r="O4383" i="5" s="1"/>
  <c r="O2864" i="5"/>
  <c r="L2130" i="5"/>
  <c r="O3228" i="5"/>
  <c r="L4714" i="5"/>
  <c r="O4714" i="5" s="1"/>
  <c r="P2864" i="5" l="1"/>
  <c r="P2798" i="5"/>
  <c r="P4714" i="5"/>
  <c r="P4383" i="5"/>
  <c r="P3228" i="5"/>
  <c r="P3156" i="5"/>
  <c r="L3731" i="5"/>
  <c r="O2130" i="5"/>
  <c r="L2472" i="5"/>
  <c r="O2472" i="5" s="1"/>
  <c r="O2471" i="5"/>
  <c r="O3157" i="5"/>
  <c r="L626" i="5"/>
  <c r="O3229" i="5"/>
  <c r="L722" i="5"/>
  <c r="O3731" i="5"/>
  <c r="O2866" i="5"/>
  <c r="L923" i="5"/>
  <c r="O2799" i="5"/>
  <c r="L4072" i="5"/>
  <c r="O4072" i="5" s="1"/>
  <c r="P2471" i="5" l="1"/>
  <c r="P2472" i="5"/>
  <c r="P2799" i="5"/>
  <c r="P2130" i="5"/>
  <c r="P3229" i="5"/>
  <c r="P2866" i="5"/>
  <c r="P4072" i="5"/>
  <c r="P3731" i="5"/>
  <c r="P3157" i="5"/>
  <c r="O923" i="5"/>
  <c r="P923" i="5"/>
  <c r="O626" i="5"/>
  <c r="P626" i="5"/>
  <c r="O722" i="5"/>
  <c r="P722" i="5"/>
  <c r="L2323" i="5"/>
  <c r="O2323" i="5" s="1"/>
  <c r="O3230" i="5"/>
  <c r="L2524" i="5"/>
  <c r="O2867" i="5"/>
  <c r="O3158" i="5"/>
  <c r="L2227" i="5"/>
  <c r="O2800" i="5"/>
  <c r="L623" i="5"/>
  <c r="P2800" i="5" l="1"/>
  <c r="P3230" i="5"/>
  <c r="P2867" i="5"/>
  <c r="P3158" i="5"/>
  <c r="P2323" i="5"/>
  <c r="O623" i="5"/>
  <c r="P623" i="5"/>
  <c r="O2524" i="5"/>
  <c r="L4125" i="5"/>
  <c r="L2224" i="5"/>
  <c r="O2801" i="5"/>
  <c r="O2227" i="5"/>
  <c r="O3159" i="5"/>
  <c r="L3828" i="5"/>
  <c r="O3828" i="5" s="1"/>
  <c r="O3231" i="5"/>
  <c r="L3924" i="5"/>
  <c r="P2801" i="5" l="1"/>
  <c r="P3231" i="5"/>
  <c r="P3159" i="5"/>
  <c r="P3828" i="5"/>
  <c r="P2227" i="5"/>
  <c r="P2524" i="5"/>
  <c r="L957" i="5"/>
  <c r="O3160" i="5"/>
  <c r="O2224" i="5"/>
  <c r="O2802" i="5"/>
  <c r="L3825" i="5"/>
  <c r="O3825" i="5" s="1"/>
  <c r="O4125" i="5"/>
  <c r="L498" i="5"/>
  <c r="O3924" i="5"/>
  <c r="L1117" i="5"/>
  <c r="O3232" i="5"/>
  <c r="P2224" i="5" l="1"/>
  <c r="P3924" i="5"/>
  <c r="P2802" i="5"/>
  <c r="P4125" i="5"/>
  <c r="P3160" i="5"/>
  <c r="P3232" i="5"/>
  <c r="P3825" i="5"/>
  <c r="O498" i="5"/>
  <c r="P498" i="5"/>
  <c r="O1117" i="5"/>
  <c r="P1117" i="5"/>
  <c r="P957" i="5"/>
  <c r="O957" i="5"/>
  <c r="L2099" i="5"/>
  <c r="O3233" i="5"/>
  <c r="L2718" i="5"/>
  <c r="O2718" i="5" s="1"/>
  <c r="O2803" i="5"/>
  <c r="L106" i="5"/>
  <c r="O3161" i="5"/>
  <c r="L2558" i="5"/>
  <c r="O2558" i="5" s="1"/>
  <c r="P2558" i="5" l="1"/>
  <c r="P2718" i="5"/>
  <c r="P3161" i="5"/>
  <c r="P2803" i="5"/>
  <c r="P3233" i="5"/>
  <c r="O2804" i="5"/>
  <c r="O106" i="5"/>
  <c r="P106" i="5"/>
  <c r="L4319" i="5"/>
  <c r="O4319" i="5" s="1"/>
  <c r="O3234" i="5"/>
  <c r="L4159" i="5"/>
  <c r="O4159" i="5" s="1"/>
  <c r="O3162" i="5"/>
  <c r="O2099" i="5"/>
  <c r="L3700" i="5"/>
  <c r="P4159" i="5" l="1"/>
  <c r="P3234" i="5"/>
  <c r="P2804" i="5"/>
  <c r="P4319" i="5"/>
  <c r="P2099" i="5"/>
  <c r="P3162" i="5"/>
  <c r="L3701" i="5"/>
  <c r="O3701" i="5" s="1"/>
  <c r="O3700" i="5"/>
  <c r="O3163" i="5"/>
  <c r="L265" i="5"/>
  <c r="O2872" i="5"/>
  <c r="L1147" i="5"/>
  <c r="O3235" i="5"/>
  <c r="L1021" i="5"/>
  <c r="P3163" i="5" l="1"/>
  <c r="P3700" i="5"/>
  <c r="P3235" i="5"/>
  <c r="P2872" i="5"/>
  <c r="P3701" i="5"/>
  <c r="P1021" i="5"/>
  <c r="O1021" i="5"/>
  <c r="P265" i="5"/>
  <c r="O265" i="5"/>
  <c r="P1147" i="5"/>
  <c r="O1147" i="5"/>
  <c r="O2873" i="5"/>
  <c r="L2748" i="5"/>
  <c r="O3236" i="5"/>
  <c r="L2622" i="5"/>
  <c r="O2622" i="5" s="1"/>
  <c r="L1866" i="5"/>
  <c r="O1866" i="5" s="1"/>
  <c r="O3164" i="5"/>
  <c r="P3236" i="5" l="1"/>
  <c r="P3164" i="5"/>
  <c r="P2622" i="5"/>
  <c r="P1866" i="5"/>
  <c r="P2873" i="5"/>
  <c r="O3237" i="5"/>
  <c r="L4223" i="5"/>
  <c r="O4223" i="5" s="1"/>
  <c r="O2748" i="5"/>
  <c r="O2874" i="5"/>
  <c r="L4349" i="5"/>
  <c r="O3165" i="5"/>
  <c r="L3467" i="5"/>
  <c r="P3165" i="5" l="1"/>
  <c r="P3237" i="5"/>
  <c r="P2874" i="5"/>
  <c r="P4223" i="5"/>
  <c r="P2748" i="5"/>
  <c r="L1351" i="5"/>
  <c r="O3166" i="5"/>
  <c r="O3238" i="5"/>
  <c r="L564" i="5"/>
  <c r="O4349" i="5"/>
  <c r="O2875" i="5"/>
  <c r="L168" i="5"/>
  <c r="P3166" i="5" l="1"/>
  <c r="P4349" i="5"/>
  <c r="P2875" i="5"/>
  <c r="P3238" i="5"/>
  <c r="O564" i="5"/>
  <c r="P564" i="5"/>
  <c r="L169" i="5"/>
  <c r="O168" i="5"/>
  <c r="P168" i="5"/>
  <c r="O1351" i="5"/>
  <c r="P1351" i="5"/>
  <c r="O3239" i="5"/>
  <c r="L2165" i="5"/>
  <c r="O3167" i="5"/>
  <c r="L2952" i="5"/>
  <c r="O2952" i="5" s="1"/>
  <c r="O2876" i="5"/>
  <c r="L1769" i="5"/>
  <c r="P2952" i="5" l="1"/>
  <c r="P2876" i="5"/>
  <c r="P3239" i="5"/>
  <c r="P3167" i="5"/>
  <c r="O169" i="5"/>
  <c r="L170" i="5"/>
  <c r="P169" i="5"/>
  <c r="L4553" i="5"/>
  <c r="O4553" i="5" s="1"/>
  <c r="O3168" i="5"/>
  <c r="O1769" i="5"/>
  <c r="O2877" i="5"/>
  <c r="L3370" i="5"/>
  <c r="O2165" i="5"/>
  <c r="O3240" i="5"/>
  <c r="L3766" i="5"/>
  <c r="P2877" i="5" l="1"/>
  <c r="P3240" i="5"/>
  <c r="P4553" i="5"/>
  <c r="P1769" i="5"/>
  <c r="P2165" i="5"/>
  <c r="P3168" i="5"/>
  <c r="L1771" i="5"/>
  <c r="P170" i="5"/>
  <c r="O170" i="5"/>
  <c r="L171" i="5"/>
  <c r="O3766" i="5"/>
  <c r="O3241" i="5"/>
  <c r="L533" i="5"/>
  <c r="O2878" i="5"/>
  <c r="L1264" i="5"/>
  <c r="O3169" i="5"/>
  <c r="L360" i="5"/>
  <c r="O360" i="5" s="1"/>
  <c r="P2878" i="5" l="1"/>
  <c r="P3169" i="5"/>
  <c r="P3241" i="5"/>
  <c r="P3766" i="5"/>
  <c r="O171" i="5"/>
  <c r="P171" i="5"/>
  <c r="O533" i="5"/>
  <c r="P533" i="5"/>
  <c r="P1264" i="5"/>
  <c r="O1264" i="5"/>
  <c r="O1771" i="5"/>
  <c r="L1772" i="5"/>
  <c r="O1772" i="5" s="1"/>
  <c r="O3242" i="5"/>
  <c r="L2134" i="5"/>
  <c r="P360" i="5"/>
  <c r="L1961" i="5"/>
  <c r="O3170" i="5"/>
  <c r="O2879" i="5"/>
  <c r="L2865" i="5"/>
  <c r="P1772" i="5" l="1"/>
  <c r="P1771" i="5"/>
  <c r="P2879" i="5"/>
  <c r="P3170" i="5"/>
  <c r="P3242" i="5"/>
  <c r="O1961" i="5"/>
  <c r="L3562" i="5"/>
  <c r="O3171" i="5"/>
  <c r="O2134" i="5"/>
  <c r="O3243" i="5"/>
  <c r="L3735" i="5"/>
  <c r="O2865" i="5"/>
  <c r="O2880" i="5"/>
  <c r="L4466" i="5"/>
  <c r="P3243" i="5" l="1"/>
  <c r="P1961" i="5"/>
  <c r="P2134" i="5"/>
  <c r="P2880" i="5"/>
  <c r="P2865" i="5"/>
  <c r="P3171" i="5"/>
  <c r="O3735" i="5"/>
  <c r="O3244" i="5"/>
  <c r="L1246" i="5"/>
  <c r="O3172" i="5"/>
  <c r="L1415" i="5"/>
  <c r="O4466" i="5"/>
  <c r="O2881" i="5"/>
  <c r="L262" i="5"/>
  <c r="P3172" i="5" l="1"/>
  <c r="P3244" i="5"/>
  <c r="P2881" i="5"/>
  <c r="P4466" i="5"/>
  <c r="P3735" i="5"/>
  <c r="O262" i="5"/>
  <c r="P262" i="5"/>
  <c r="O1246" i="5"/>
  <c r="P1246" i="5"/>
  <c r="O1415" i="5"/>
  <c r="P1415" i="5"/>
  <c r="O2882" i="5"/>
  <c r="L1863" i="5"/>
  <c r="L2847" i="5"/>
  <c r="O3245" i="5"/>
  <c r="L3016" i="5"/>
  <c r="O3173" i="5"/>
  <c r="P3245" i="5" l="1"/>
  <c r="P3173" i="5"/>
  <c r="P2882" i="5"/>
  <c r="O2847" i="5"/>
  <c r="O3246" i="5"/>
  <c r="L4448" i="5"/>
  <c r="O4448" i="5" s="1"/>
  <c r="O1863" i="5"/>
  <c r="O2883" i="5"/>
  <c r="L3464" i="5"/>
  <c r="O3016" i="5"/>
  <c r="O3174" i="5"/>
  <c r="L4617" i="5"/>
  <c r="O4617" i="5" s="1"/>
  <c r="P2883" i="5" l="1"/>
  <c r="P3246" i="5"/>
  <c r="P1863" i="5"/>
  <c r="P4617" i="5"/>
  <c r="P2847" i="5"/>
  <c r="P3174" i="5"/>
  <c r="P3016" i="5"/>
  <c r="P4448" i="5"/>
  <c r="L1267" i="5"/>
  <c r="O3247" i="5"/>
  <c r="O2884" i="5"/>
  <c r="L1222" i="5"/>
  <c r="L392" i="5"/>
  <c r="O3175" i="5"/>
  <c r="P2884" i="5" l="1"/>
  <c r="P3247" i="5"/>
  <c r="P3175" i="5"/>
  <c r="P1222" i="5"/>
  <c r="O1222" i="5"/>
  <c r="O392" i="5"/>
  <c r="P392" i="5"/>
  <c r="P1267" i="5"/>
  <c r="O1267" i="5"/>
  <c r="L1993" i="5"/>
  <c r="O3176" i="5"/>
  <c r="O2885" i="5"/>
  <c r="L2823" i="5"/>
  <c r="O3248" i="5"/>
  <c r="L2868" i="5"/>
  <c r="P2885" i="5" l="1"/>
  <c r="P3176" i="5"/>
  <c r="P3248" i="5"/>
  <c r="O2823" i="5"/>
  <c r="L4424" i="5"/>
  <c r="O2886" i="5"/>
  <c r="O2868" i="5"/>
  <c r="L4469" i="5"/>
  <c r="O4469" i="5" s="1"/>
  <c r="O3249" i="5"/>
  <c r="O1993" i="5"/>
  <c r="O3177" i="5"/>
  <c r="L3594" i="5"/>
  <c r="P4469" i="5" l="1"/>
  <c r="P2823" i="5"/>
  <c r="P3249" i="5"/>
  <c r="P2868" i="5"/>
  <c r="P3177" i="5"/>
  <c r="P1993" i="5"/>
  <c r="P2886" i="5"/>
  <c r="O4424" i="5"/>
  <c r="O2887" i="5"/>
  <c r="L592" i="5"/>
  <c r="O3594" i="5"/>
  <c r="L1383" i="5"/>
  <c r="L329" i="5"/>
  <c r="O3250" i="5"/>
  <c r="P4424" i="5" l="1"/>
  <c r="P3594" i="5"/>
  <c r="P2887" i="5"/>
  <c r="P3250" i="5"/>
  <c r="O329" i="5"/>
  <c r="P329" i="5"/>
  <c r="O592" i="5"/>
  <c r="P592" i="5"/>
  <c r="O1383" i="5"/>
  <c r="P1383" i="5"/>
  <c r="L1930" i="5"/>
  <c r="O1930" i="5" s="1"/>
  <c r="O3251" i="5"/>
  <c r="O2888" i="5"/>
  <c r="L2193" i="5"/>
  <c r="L2984" i="5"/>
  <c r="P3251" i="5" l="1"/>
  <c r="P1930" i="5"/>
  <c r="P2888" i="5"/>
  <c r="O2193" i="5"/>
  <c r="O2889" i="5"/>
  <c r="L3794" i="5"/>
  <c r="O2984" i="5"/>
  <c r="L4585" i="5"/>
  <c r="O4585" i="5" s="1"/>
  <c r="O3252" i="5"/>
  <c r="L3531" i="5"/>
  <c r="P3252" i="5" l="1"/>
  <c r="P2193" i="5"/>
  <c r="P4585" i="5"/>
  <c r="P2889" i="5"/>
  <c r="P2984" i="5"/>
  <c r="O3794" i="5"/>
  <c r="L1243" i="5"/>
  <c r="O3253" i="5"/>
  <c r="L1085" i="5"/>
  <c r="O3181" i="5"/>
  <c r="L172" i="5"/>
  <c r="P3181" i="5" l="1"/>
  <c r="P3794" i="5"/>
  <c r="P3253" i="5"/>
  <c r="P1085" i="5"/>
  <c r="O1085" i="5"/>
  <c r="O3182" i="5"/>
  <c r="O172" i="5"/>
  <c r="P172" i="5"/>
  <c r="O1243" i="5"/>
  <c r="P1243" i="5"/>
  <c r="L2844" i="5"/>
  <c r="O3254" i="5"/>
  <c r="L2686" i="5"/>
  <c r="P3254" i="5" l="1"/>
  <c r="P3182" i="5"/>
  <c r="O2686" i="5"/>
  <c r="O3255" i="5"/>
  <c r="L4287" i="5"/>
  <c r="O4287" i="5" s="1"/>
  <c r="O2844" i="5"/>
  <c r="L4445" i="5"/>
  <c r="P2844" i="5" l="1"/>
  <c r="P3255" i="5"/>
  <c r="P4287" i="5"/>
  <c r="P2686" i="5"/>
  <c r="O3256" i="5"/>
  <c r="L1053" i="5"/>
  <c r="O4445" i="5"/>
  <c r="O2893" i="5"/>
  <c r="L892" i="5"/>
  <c r="P2893" i="5" l="1"/>
  <c r="P4445" i="5"/>
  <c r="P3256" i="5"/>
  <c r="O1053" i="5"/>
  <c r="P1053" i="5"/>
  <c r="P892" i="5"/>
  <c r="O892" i="5"/>
  <c r="O3257" i="5"/>
  <c r="L2654" i="5"/>
  <c r="O2654" i="5" s="1"/>
  <c r="O2894" i="5"/>
  <c r="L2493" i="5"/>
  <c r="P2654" i="5" l="1"/>
  <c r="P3257" i="5"/>
  <c r="P2894" i="5"/>
  <c r="O2493" i="5"/>
  <c r="O2895" i="5"/>
  <c r="L4094" i="5"/>
  <c r="O3258" i="5"/>
  <c r="L4255" i="5"/>
  <c r="O4255" i="5" s="1"/>
  <c r="P4255" i="5" l="1"/>
  <c r="P3258" i="5"/>
  <c r="P2895" i="5"/>
  <c r="P2493" i="5"/>
  <c r="O4094" i="5"/>
  <c r="O2896" i="5"/>
  <c r="L1478" i="5"/>
  <c r="L1577" i="5"/>
  <c r="O3259" i="5"/>
  <c r="P2896" i="5" l="1"/>
  <c r="P3259" i="5"/>
  <c r="P4094" i="5"/>
  <c r="O2897" i="5"/>
  <c r="P1478" i="5"/>
  <c r="O1478" i="5"/>
  <c r="O1577" i="5"/>
  <c r="P1577" i="5"/>
  <c r="O3260" i="5"/>
  <c r="L3178" i="5"/>
  <c r="O3178" i="5" s="1"/>
  <c r="P2897" i="5" l="1"/>
  <c r="P3260" i="5"/>
  <c r="P3178" i="5"/>
  <c r="L4779" i="5"/>
  <c r="O4779" i="5" s="1"/>
  <c r="O3261" i="5"/>
  <c r="P4779" i="5" l="1"/>
  <c r="P3261" i="5"/>
  <c r="O3262" i="5"/>
  <c r="L266" i="5"/>
  <c r="P3262" i="5" l="1"/>
  <c r="P266" i="5"/>
  <c r="O266" i="5"/>
  <c r="O3263" i="5"/>
  <c r="L1867" i="5"/>
  <c r="P3263" i="5" l="1"/>
  <c r="O1867" i="5"/>
  <c r="O3264" i="5"/>
  <c r="L3468" i="5"/>
  <c r="P3264" i="5" l="1"/>
  <c r="P1867" i="5"/>
  <c r="O3265" i="5"/>
  <c r="L627" i="5"/>
  <c r="P3265" i="5" l="1"/>
  <c r="O627" i="5"/>
  <c r="P627" i="5"/>
  <c r="O3266" i="5"/>
  <c r="L2228" i="5"/>
  <c r="O2228" i="5" s="1"/>
  <c r="P2228" i="5" l="1"/>
  <c r="P3266" i="5"/>
  <c r="O3267" i="5"/>
  <c r="L3829" i="5"/>
  <c r="O3829" i="5" s="1"/>
  <c r="P3829" i="5" l="1"/>
  <c r="P3267" i="5"/>
  <c r="O3268" i="5"/>
  <c r="L1320" i="5"/>
  <c r="P3268" i="5" l="1"/>
  <c r="O1320" i="5"/>
  <c r="P1320" i="5"/>
  <c r="O3269" i="5"/>
  <c r="L2921" i="5"/>
  <c r="P3269" i="5" l="1"/>
  <c r="O2921" i="5"/>
  <c r="O3270" i="5"/>
  <c r="L4522" i="5"/>
  <c r="O4522" i="5" s="1"/>
  <c r="P3270" i="5" l="1"/>
  <c r="P2921" i="5"/>
  <c r="P4522" i="5"/>
  <c r="L958" i="5"/>
  <c r="O3271" i="5"/>
  <c r="P3271" i="5" l="1"/>
  <c r="P958" i="5"/>
  <c r="O958" i="5"/>
  <c r="O3272" i="5"/>
  <c r="L2559" i="5"/>
  <c r="O2559" i="5" s="1"/>
  <c r="P2559" i="5" l="1"/>
  <c r="P3272" i="5"/>
  <c r="L4160" i="5"/>
  <c r="O4160" i="5" s="1"/>
  <c r="O3273" i="5"/>
  <c r="P3273" i="5" l="1"/>
  <c r="P4160" i="5"/>
  <c r="L361" i="5"/>
  <c r="O3274" i="5"/>
  <c r="P3274" i="5" l="1"/>
  <c r="P361" i="5"/>
  <c r="O361" i="5"/>
  <c r="L1962" i="5"/>
  <c r="O3275" i="5"/>
  <c r="P3275" i="5" l="1"/>
  <c r="O1962" i="5"/>
  <c r="L3563" i="5"/>
  <c r="O3563" i="5" s="1"/>
  <c r="O3276" i="5"/>
  <c r="P3563" i="5" l="1"/>
  <c r="P1962" i="5"/>
  <c r="P3276" i="5"/>
  <c r="O3277" i="5"/>
  <c r="L235" i="5"/>
  <c r="P3277" i="5" l="1"/>
  <c r="O235" i="5"/>
  <c r="P235" i="5"/>
  <c r="O3278" i="5"/>
  <c r="L1836" i="5"/>
  <c r="O1836" i="5" s="1"/>
  <c r="P1836" i="5" l="1"/>
  <c r="P3278" i="5"/>
  <c r="O3279" i="5"/>
  <c r="L3437" i="5"/>
  <c r="P3279" i="5" l="1"/>
  <c r="O3280" i="5"/>
  <c r="L1480" i="5"/>
  <c r="P3280" i="5" l="1"/>
  <c r="O1480" i="5"/>
  <c r="P1480" i="5"/>
  <c r="O3281" i="5"/>
  <c r="L3081" i="5"/>
  <c r="P3281" i="5" l="1"/>
  <c r="O3081" i="5"/>
  <c r="L4682" i="5"/>
  <c r="O4682" i="5" s="1"/>
  <c r="O3282" i="5"/>
  <c r="P4682" i="5" l="1"/>
  <c r="P3081" i="5"/>
  <c r="P3282" i="5"/>
  <c r="O3283" i="5"/>
  <c r="L204" i="5"/>
  <c r="P3283" i="5" l="1"/>
  <c r="P204" i="5"/>
  <c r="O204" i="5"/>
  <c r="L1805" i="5"/>
  <c r="O3284" i="5"/>
  <c r="P3284" i="5" l="1"/>
  <c r="O1805" i="5"/>
  <c r="L3406" i="5"/>
  <c r="O3285" i="5"/>
  <c r="P1805" i="5" l="1"/>
  <c r="P3285" i="5"/>
  <c r="L3407" i="5"/>
  <c r="L393" i="5"/>
  <c r="O3286" i="5"/>
  <c r="P3286" i="5" l="1"/>
  <c r="P393" i="5"/>
  <c r="O393" i="5"/>
  <c r="L1994" i="5"/>
  <c r="O1994" i="5" s="1"/>
  <c r="O3287" i="5"/>
  <c r="L1022" i="5"/>
  <c r="O3367" i="5"/>
  <c r="P3367" i="5" l="1"/>
  <c r="P3287" i="5"/>
  <c r="P1994" i="5"/>
  <c r="O1022" i="5"/>
  <c r="P1022" i="5"/>
  <c r="O3368" i="5"/>
  <c r="L2623" i="5"/>
  <c r="O2623" i="5" s="1"/>
  <c r="O3288" i="5"/>
  <c r="L3595" i="5"/>
  <c r="P2623" i="5" l="1"/>
  <c r="P3288" i="5"/>
  <c r="P3368" i="5"/>
  <c r="L503" i="5"/>
  <c r="O3289" i="5"/>
  <c r="O3369" i="5"/>
  <c r="L4224" i="5"/>
  <c r="O4224" i="5" s="1"/>
  <c r="P3289" i="5" l="1"/>
  <c r="P4224" i="5"/>
  <c r="P3369" i="5"/>
  <c r="P503" i="5"/>
  <c r="O503" i="5"/>
  <c r="L236" i="5"/>
  <c r="O3370" i="5"/>
  <c r="L2104" i="5"/>
  <c r="O2104" i="5" s="1"/>
  <c r="O3290" i="5"/>
  <c r="P2104" i="5" l="1"/>
  <c r="P3290" i="5"/>
  <c r="P3370" i="5"/>
  <c r="O236" i="5"/>
  <c r="P236" i="5"/>
  <c r="L3705" i="5"/>
  <c r="O3705" i="5" s="1"/>
  <c r="O3291" i="5"/>
  <c r="O3371" i="5"/>
  <c r="L1837" i="5"/>
  <c r="O1837" i="5" s="1"/>
  <c r="P1837" i="5" l="1"/>
  <c r="P3291" i="5"/>
  <c r="P3371" i="5"/>
  <c r="P3705" i="5"/>
  <c r="L659" i="5"/>
  <c r="O3292" i="5"/>
  <c r="O3372" i="5"/>
  <c r="L3438" i="5"/>
  <c r="P3372" i="5" l="1"/>
  <c r="P3292" i="5"/>
  <c r="P659" i="5"/>
  <c r="O659" i="5"/>
  <c r="L2260" i="5"/>
  <c r="O2260" i="5" s="1"/>
  <c r="O3293" i="5"/>
  <c r="O3373" i="5"/>
  <c r="L628" i="5"/>
  <c r="P3293" i="5" l="1"/>
  <c r="P2260" i="5"/>
  <c r="P3373" i="5"/>
  <c r="O628" i="5"/>
  <c r="P628" i="5"/>
  <c r="O3374" i="5"/>
  <c r="L2229" i="5"/>
  <c r="O2229" i="5" s="1"/>
  <c r="O3294" i="5"/>
  <c r="L3861" i="5"/>
  <c r="O3861" i="5" s="1"/>
  <c r="P3861" i="5" l="1"/>
  <c r="P3294" i="5"/>
  <c r="P2229" i="5"/>
  <c r="P3374" i="5"/>
  <c r="O3295" i="5"/>
  <c r="L298" i="5"/>
  <c r="O3375" i="5"/>
  <c r="L3830" i="5"/>
  <c r="O3830" i="5" s="1"/>
  <c r="P3830" i="5" l="1"/>
  <c r="P3375" i="5"/>
  <c r="P3295" i="5"/>
  <c r="P298" i="5"/>
  <c r="O298" i="5"/>
  <c r="O3296" i="5"/>
  <c r="L1899" i="5"/>
  <c r="L362" i="5"/>
  <c r="O3376" i="5"/>
  <c r="P3376" i="5" l="1"/>
  <c r="P3296" i="5"/>
  <c r="O362" i="5"/>
  <c r="P362" i="5"/>
  <c r="O3377" i="5"/>
  <c r="L1963" i="5"/>
  <c r="O1963" i="5" s="1"/>
  <c r="O1899" i="5"/>
  <c r="O3297" i="5"/>
  <c r="L3500" i="5"/>
  <c r="P3377" i="5" l="1"/>
  <c r="P1963" i="5"/>
  <c r="P3297" i="5"/>
  <c r="P1899" i="5"/>
  <c r="O3378" i="5"/>
  <c r="L3564" i="5"/>
  <c r="O3298" i="5"/>
  <c r="L596" i="5"/>
  <c r="P3298" i="5" l="1"/>
  <c r="P3378" i="5"/>
  <c r="O596" i="5"/>
  <c r="P596" i="5"/>
  <c r="L2197" i="5"/>
  <c r="O2197" i="5" s="1"/>
  <c r="O3299" i="5"/>
  <c r="O3379" i="5"/>
  <c r="L504" i="5"/>
  <c r="P3299" i="5" l="1"/>
  <c r="P2197" i="5"/>
  <c r="P3379" i="5"/>
  <c r="P504" i="5"/>
  <c r="O504" i="5"/>
  <c r="O3380" i="5"/>
  <c r="L2105" i="5"/>
  <c r="O3300" i="5"/>
  <c r="L3798" i="5"/>
  <c r="O3798" i="5" s="1"/>
  <c r="P3798" i="5" l="1"/>
  <c r="P3300" i="5"/>
  <c r="P3380" i="5"/>
  <c r="O2105" i="5"/>
  <c r="L2106" i="5"/>
  <c r="O2106" i="5" s="1"/>
  <c r="L1352" i="5"/>
  <c r="O3301" i="5"/>
  <c r="O3381" i="5"/>
  <c r="L3706" i="5"/>
  <c r="P2105" i="5" l="1"/>
  <c r="P3381" i="5"/>
  <c r="P3301" i="5"/>
  <c r="P2106" i="5"/>
  <c r="O1352" i="5"/>
  <c r="P1352" i="5"/>
  <c r="L3707" i="5"/>
  <c r="O3707" i="5" s="1"/>
  <c r="O3706" i="5"/>
  <c r="L1118" i="5"/>
  <c r="O3382" i="5"/>
  <c r="L2953" i="5"/>
  <c r="O2953" i="5" s="1"/>
  <c r="O3302" i="5"/>
  <c r="P3706" i="5" l="1"/>
  <c r="P3707" i="5"/>
  <c r="P3382" i="5"/>
  <c r="P3302" i="5"/>
  <c r="P2953" i="5"/>
  <c r="O1118" i="5"/>
  <c r="P1118" i="5"/>
  <c r="O3303" i="5"/>
  <c r="L4554" i="5"/>
  <c r="O4554" i="5" s="1"/>
  <c r="L2719" i="5"/>
  <c r="O2719" i="5" s="1"/>
  <c r="O3383" i="5"/>
  <c r="P3383" i="5" l="1"/>
  <c r="P2719" i="5"/>
  <c r="P4554" i="5"/>
  <c r="P3303" i="5"/>
  <c r="O3384" i="5"/>
  <c r="L4320" i="5"/>
  <c r="O4320" i="5" s="1"/>
  <c r="L927" i="5"/>
  <c r="O3304" i="5"/>
  <c r="P3304" i="5" l="1"/>
  <c r="P4320" i="5"/>
  <c r="P3384" i="5"/>
  <c r="O927" i="5"/>
  <c r="P927" i="5"/>
  <c r="L2528" i="5"/>
  <c r="O2528" i="5" s="1"/>
  <c r="O3305" i="5"/>
  <c r="L1054" i="5"/>
  <c r="O3385" i="5"/>
  <c r="P3385" i="5" l="1"/>
  <c r="P3305" i="5"/>
  <c r="P2528" i="5"/>
  <c r="O1054" i="5"/>
  <c r="P1054" i="5"/>
  <c r="O3386" i="5"/>
  <c r="L2655" i="5"/>
  <c r="O2655" i="5" s="1"/>
  <c r="L4129" i="5"/>
  <c r="O4129" i="5" s="1"/>
  <c r="O3306" i="5"/>
  <c r="P3306" i="5" l="1"/>
  <c r="P4129" i="5"/>
  <c r="P2655" i="5"/>
  <c r="P3386" i="5"/>
  <c r="O3387" i="5"/>
  <c r="L4256" i="5"/>
  <c r="O4256" i="5" s="1"/>
  <c r="L1182" i="5"/>
  <c r="O3307" i="5"/>
  <c r="P3307" i="5" l="1"/>
  <c r="P4256" i="5"/>
  <c r="P3387" i="5"/>
  <c r="P1182" i="5"/>
  <c r="O1182" i="5"/>
  <c r="L2783" i="5"/>
  <c r="O2783" i="5" s="1"/>
  <c r="O3308" i="5"/>
  <c r="O3388" i="5"/>
  <c r="L959" i="5"/>
  <c r="P3308" i="5" l="1"/>
  <c r="P3388" i="5"/>
  <c r="P2783" i="5"/>
  <c r="P959" i="5"/>
  <c r="O959" i="5"/>
  <c r="L2560" i="5"/>
  <c r="O2560" i="5" s="1"/>
  <c r="O3389" i="5"/>
  <c r="O3309" i="5"/>
  <c r="L4384" i="5"/>
  <c r="O4384" i="5" s="1"/>
  <c r="P3309" i="5" l="1"/>
  <c r="P3389" i="5"/>
  <c r="P4384" i="5"/>
  <c r="P2560" i="5"/>
  <c r="O3310" i="5"/>
  <c r="L1448" i="5"/>
  <c r="L4161" i="5"/>
  <c r="O4161" i="5" s="1"/>
  <c r="O3390" i="5"/>
  <c r="P3390" i="5" l="1"/>
  <c r="P4161" i="5"/>
  <c r="P3310" i="5"/>
  <c r="P1448" i="5"/>
  <c r="O1448" i="5"/>
  <c r="L3049" i="5"/>
  <c r="O3049" i="5" s="1"/>
  <c r="O3311" i="5"/>
  <c r="L1086" i="5"/>
  <c r="O3391" i="5"/>
  <c r="P3049" i="5" l="1"/>
  <c r="P3391" i="5"/>
  <c r="P3311" i="5"/>
  <c r="P1086" i="5"/>
  <c r="O1086" i="5"/>
  <c r="O3392" i="5"/>
  <c r="L2687" i="5"/>
  <c r="O2687" i="5" s="1"/>
  <c r="L4650" i="5"/>
  <c r="O4650" i="5" s="1"/>
  <c r="O3312" i="5"/>
  <c r="P4650" i="5" l="1"/>
  <c r="P3312" i="5"/>
  <c r="P2687" i="5"/>
  <c r="P3392" i="5"/>
  <c r="L896" i="5"/>
  <c r="O3313" i="5"/>
  <c r="O3393" i="5"/>
  <c r="L4288" i="5"/>
  <c r="O4288" i="5" s="1"/>
  <c r="P3393" i="5" l="1"/>
  <c r="P4288" i="5"/>
  <c r="P3313" i="5"/>
  <c r="O896" i="5"/>
  <c r="P896" i="5"/>
  <c r="O3314" i="5"/>
  <c r="L2497" i="5"/>
  <c r="O2497" i="5" s="1"/>
  <c r="O3394" i="5"/>
  <c r="L394" i="5"/>
  <c r="P3394" i="5" l="1"/>
  <c r="P2497" i="5"/>
  <c r="P3314" i="5"/>
  <c r="O394" i="5"/>
  <c r="P394" i="5"/>
  <c r="O3315" i="5"/>
  <c r="L4098" i="5"/>
  <c r="O4098" i="5" s="1"/>
  <c r="O3395" i="5"/>
  <c r="L1995" i="5"/>
  <c r="O1995" i="5" s="1"/>
  <c r="P1995" i="5" l="1"/>
  <c r="P3395" i="5"/>
  <c r="P4098" i="5"/>
  <c r="P3315" i="5"/>
  <c r="O3396" i="5"/>
  <c r="L3596" i="5"/>
  <c r="O3316" i="5"/>
  <c r="L990" i="5"/>
  <c r="P3316" i="5" l="1"/>
  <c r="P3396" i="5"/>
  <c r="O990" i="5"/>
  <c r="P990" i="5"/>
  <c r="O3397" i="5"/>
  <c r="L1321" i="5"/>
  <c r="O3317" i="5"/>
  <c r="L2591" i="5"/>
  <c r="O2591" i="5" s="1"/>
  <c r="P3397" i="5" l="1"/>
  <c r="P2591" i="5"/>
  <c r="P3317" i="5"/>
  <c r="P1321" i="5"/>
  <c r="O1321" i="5"/>
  <c r="L2922" i="5"/>
  <c r="O2922" i="5" s="1"/>
  <c r="O3398" i="5"/>
  <c r="O3318" i="5"/>
  <c r="L4192" i="5"/>
  <c r="O4192" i="5" s="1"/>
  <c r="P3318" i="5" l="1"/>
  <c r="P3398" i="5"/>
  <c r="P4192" i="5"/>
  <c r="P2922" i="5"/>
  <c r="O3319" i="5"/>
  <c r="L534" i="5"/>
  <c r="L4523" i="5"/>
  <c r="O4523" i="5" s="1"/>
  <c r="O3399" i="5"/>
  <c r="P3399" i="5" l="1"/>
  <c r="P4523" i="5"/>
  <c r="P3319" i="5"/>
  <c r="O534" i="5"/>
  <c r="P534" i="5"/>
  <c r="L299" i="5"/>
  <c r="O3400" i="5"/>
  <c r="L2135" i="5"/>
  <c r="O2135" i="5" s="1"/>
  <c r="O3320" i="5"/>
  <c r="P3320" i="5" l="1"/>
  <c r="P3400" i="5"/>
  <c r="P2135" i="5"/>
  <c r="P299" i="5"/>
  <c r="O299" i="5"/>
  <c r="O3321" i="5"/>
  <c r="L3736" i="5"/>
  <c r="O3736" i="5" s="1"/>
  <c r="L1900" i="5"/>
  <c r="O1900" i="5" s="1"/>
  <c r="O3401" i="5"/>
  <c r="P3401" i="5" l="1"/>
  <c r="P1900" i="5"/>
  <c r="P3736" i="5"/>
  <c r="P3321" i="5"/>
  <c r="L3501" i="5"/>
  <c r="O3402" i="5"/>
  <c r="L565" i="5"/>
  <c r="O3322" i="5"/>
  <c r="P3402" i="5" l="1"/>
  <c r="P3322" i="5"/>
  <c r="P565" i="5"/>
  <c r="O565" i="5"/>
  <c r="O3323" i="5"/>
  <c r="L2166" i="5"/>
  <c r="O2166" i="5" s="1"/>
  <c r="O3403" i="5"/>
  <c r="L1513" i="5"/>
  <c r="P3323" i="5" l="1"/>
  <c r="P2166" i="5"/>
  <c r="P3403" i="5"/>
  <c r="P1513" i="5"/>
  <c r="O1513" i="5"/>
  <c r="O3404" i="5"/>
  <c r="L3114" i="5"/>
  <c r="O3114" i="5" s="1"/>
  <c r="L3767" i="5"/>
  <c r="O3767" i="5" s="1"/>
  <c r="O3324" i="5"/>
  <c r="P3767" i="5" l="1"/>
  <c r="P3114" i="5"/>
  <c r="P3324" i="5"/>
  <c r="P3404" i="5"/>
  <c r="L1289" i="5"/>
  <c r="O3325" i="5"/>
  <c r="O3405" i="5"/>
  <c r="L4715" i="5"/>
  <c r="O4715" i="5" s="1"/>
  <c r="P3405" i="5" l="1"/>
  <c r="P4715" i="5"/>
  <c r="P3325" i="5"/>
  <c r="O1289" i="5"/>
  <c r="P1289" i="5"/>
  <c r="L597" i="5"/>
  <c r="O3406" i="5"/>
  <c r="L2890" i="5"/>
  <c r="O3326" i="5"/>
  <c r="P3326" i="5" l="1"/>
  <c r="P3406" i="5"/>
  <c r="O597" i="5"/>
  <c r="P597" i="5"/>
  <c r="O2890" i="5"/>
  <c r="L4491" i="5"/>
  <c r="O4491" i="5" s="1"/>
  <c r="O3327" i="5"/>
  <c r="L2198" i="5"/>
  <c r="O2198" i="5" s="1"/>
  <c r="O3407" i="5"/>
  <c r="P3407" i="5" l="1"/>
  <c r="P2890" i="5"/>
  <c r="P4491" i="5"/>
  <c r="P2198" i="5"/>
  <c r="P3327" i="5"/>
  <c r="L3799" i="5"/>
  <c r="O3799" i="5" s="1"/>
  <c r="O3408" i="5"/>
  <c r="L1384" i="5"/>
  <c r="O3328" i="5"/>
  <c r="P3799" i="5" l="1"/>
  <c r="P3328" i="5"/>
  <c r="P3408" i="5"/>
  <c r="O1384" i="5"/>
  <c r="P1384" i="5"/>
  <c r="O3409" i="5"/>
  <c r="L535" i="5"/>
  <c r="L2985" i="5"/>
  <c r="O2985" i="5" s="1"/>
  <c r="O3329" i="5"/>
  <c r="P3329" i="5" l="1"/>
  <c r="P2985" i="5"/>
  <c r="P3409" i="5"/>
  <c r="O535" i="5"/>
  <c r="P535" i="5"/>
  <c r="O3410" i="5"/>
  <c r="L2136" i="5"/>
  <c r="O2136" i="5" s="1"/>
  <c r="O3330" i="5"/>
  <c r="L4586" i="5"/>
  <c r="O4586" i="5" s="1"/>
  <c r="P4586" i="5" l="1"/>
  <c r="P2136" i="5"/>
  <c r="P3330" i="5"/>
  <c r="P3410" i="5"/>
  <c r="O3411" i="5"/>
  <c r="L3737" i="5"/>
  <c r="O3737" i="5" s="1"/>
  <c r="O3331" i="5"/>
  <c r="L1416" i="5"/>
  <c r="P3737" i="5" l="1"/>
  <c r="P3331" i="5"/>
  <c r="P3411" i="5"/>
  <c r="O1416" i="5"/>
  <c r="P1416" i="5"/>
  <c r="O3412" i="5"/>
  <c r="L660" i="5"/>
  <c r="O3332" i="5"/>
  <c r="L3017" i="5"/>
  <c r="O3017" i="5" s="1"/>
  <c r="P3017" i="5" l="1"/>
  <c r="P3332" i="5"/>
  <c r="P3412" i="5"/>
  <c r="O660" i="5"/>
  <c r="P660" i="5"/>
  <c r="L2261" i="5"/>
  <c r="O2261" i="5" s="1"/>
  <c r="O3413" i="5"/>
  <c r="L4618" i="5"/>
  <c r="O4618" i="5" s="1"/>
  <c r="O3333" i="5"/>
  <c r="P3333" i="5" l="1"/>
  <c r="P4618" i="5"/>
  <c r="P3413" i="5"/>
  <c r="P2261" i="5"/>
  <c r="O3334" i="5"/>
  <c r="L691" i="5"/>
  <c r="L3862" i="5"/>
  <c r="O3862" i="5" s="1"/>
  <c r="O3414" i="5"/>
  <c r="P3862" i="5" l="1"/>
  <c r="P3414" i="5"/>
  <c r="P3334" i="5"/>
  <c r="P691" i="5"/>
  <c r="O691" i="5"/>
  <c r="O3335" i="5"/>
  <c r="L2292" i="5"/>
  <c r="O2292" i="5" s="1"/>
  <c r="L928" i="5"/>
  <c r="O3415" i="5"/>
  <c r="P3415" i="5" l="1"/>
  <c r="P2292" i="5"/>
  <c r="P3335" i="5"/>
  <c r="P928" i="5"/>
  <c r="O928" i="5"/>
  <c r="L2529" i="5"/>
  <c r="O2529" i="5" s="1"/>
  <c r="O3416" i="5"/>
  <c r="L3893" i="5"/>
  <c r="O3893" i="5" s="1"/>
  <c r="O3336" i="5"/>
  <c r="P3893" i="5" l="1"/>
  <c r="P3336" i="5"/>
  <c r="P3416" i="5"/>
  <c r="P2529" i="5"/>
  <c r="L787" i="5"/>
  <c r="O3337" i="5"/>
  <c r="L4130" i="5"/>
  <c r="O4130" i="5" s="1"/>
  <c r="O3417" i="5"/>
  <c r="P3417" i="5" l="1"/>
  <c r="P4130" i="5"/>
  <c r="P3337" i="5"/>
  <c r="O787" i="5"/>
  <c r="P787" i="5"/>
  <c r="L897" i="5"/>
  <c r="O3418" i="5"/>
  <c r="L2388" i="5"/>
  <c r="O2388" i="5" s="1"/>
  <c r="O3338" i="5"/>
  <c r="P2388" i="5" l="1"/>
  <c r="P3418" i="5"/>
  <c r="P3338" i="5"/>
  <c r="O897" i="5"/>
  <c r="P897" i="5"/>
  <c r="L3989" i="5"/>
  <c r="O3989" i="5" s="1"/>
  <c r="O3339" i="5"/>
  <c r="O3419" i="5"/>
  <c r="L2498" i="5"/>
  <c r="O2498" i="5" s="1"/>
  <c r="P2498" i="5" l="1"/>
  <c r="P3419" i="5"/>
  <c r="P3339" i="5"/>
  <c r="P3989" i="5"/>
  <c r="O3420" i="5"/>
  <c r="L4099" i="5"/>
  <c r="O4099" i="5" s="1"/>
  <c r="O3340" i="5"/>
  <c r="L1545" i="5"/>
  <c r="P3340" i="5" l="1"/>
  <c r="P4099" i="5"/>
  <c r="P3420" i="5"/>
  <c r="P1545" i="5"/>
  <c r="O1545" i="5"/>
  <c r="O3341" i="5"/>
  <c r="L3146" i="5"/>
  <c r="O3146" i="5" s="1"/>
  <c r="L566" i="5"/>
  <c r="O3421" i="5"/>
  <c r="P3421" i="5" l="1"/>
  <c r="P3146" i="5"/>
  <c r="P3341" i="5"/>
  <c r="O566" i="5"/>
  <c r="P566" i="5"/>
  <c r="L2167" i="5"/>
  <c r="O2167" i="5" s="1"/>
  <c r="O3422" i="5"/>
  <c r="O3342" i="5"/>
  <c r="L4747" i="5"/>
  <c r="O4747" i="5" s="1"/>
  <c r="P4747" i="5" l="1"/>
  <c r="P3422" i="5"/>
  <c r="P3342" i="5"/>
  <c r="P2167" i="5"/>
  <c r="O3343" i="5"/>
  <c r="L1247" i="5"/>
  <c r="O3423" i="5"/>
  <c r="L3768" i="5"/>
  <c r="O3768" i="5" s="1"/>
  <c r="P3768" i="5" l="1"/>
  <c r="P3423" i="5"/>
  <c r="P3343" i="5"/>
  <c r="P1247" i="5"/>
  <c r="O1247" i="5"/>
  <c r="O3344" i="5"/>
  <c r="L2848" i="5"/>
  <c r="O3424" i="5"/>
  <c r="P3424" i="5" l="1"/>
  <c r="P3344" i="5"/>
  <c r="O2848" i="5"/>
  <c r="L4449" i="5"/>
  <c r="O4449" i="5" s="1"/>
  <c r="O3345" i="5"/>
  <c r="O3425" i="5"/>
  <c r="P3425" i="5" l="1"/>
  <c r="P3345" i="5"/>
  <c r="P4449" i="5"/>
  <c r="P2848" i="5"/>
  <c r="O3346" i="5"/>
  <c r="L267" i="5"/>
  <c r="O3426" i="5"/>
  <c r="P3426" i="5" l="1"/>
  <c r="P3346" i="5"/>
  <c r="P267" i="5"/>
  <c r="O267" i="5"/>
  <c r="L268" i="5"/>
  <c r="O3427" i="5"/>
  <c r="L991" i="5"/>
  <c r="L1868" i="5"/>
  <c r="L1869" i="5" s="1"/>
  <c r="O1869" i="5" s="1"/>
  <c r="O3347" i="5"/>
  <c r="P3347" i="5" l="1"/>
  <c r="P1869" i="5"/>
  <c r="P3427" i="5"/>
  <c r="P268" i="5"/>
  <c r="O268" i="5"/>
  <c r="O991" i="5"/>
  <c r="P991" i="5"/>
  <c r="O1868" i="5"/>
  <c r="O3348" i="5"/>
  <c r="L3469" i="5"/>
  <c r="L3470" i="5" s="1"/>
  <c r="L2592" i="5"/>
  <c r="O2592" i="5" s="1"/>
  <c r="O3428" i="5"/>
  <c r="P3428" i="5" l="1"/>
  <c r="P1868" i="5"/>
  <c r="P3348" i="5"/>
  <c r="P2592" i="5"/>
  <c r="L4193" i="5"/>
  <c r="O4193" i="5" s="1"/>
  <c r="O3429" i="5"/>
  <c r="O3349" i="5"/>
  <c r="L330" i="5"/>
  <c r="P3349" i="5" l="1"/>
  <c r="P3429" i="5"/>
  <c r="P4193" i="5"/>
  <c r="P330" i="5"/>
  <c r="O330" i="5"/>
  <c r="O3350" i="5"/>
  <c r="L1931" i="5"/>
  <c r="L331" i="5"/>
  <c r="O3430" i="5"/>
  <c r="P3430" i="5" l="1"/>
  <c r="P3350" i="5"/>
  <c r="P331" i="5"/>
  <c r="O331" i="5"/>
  <c r="L1932" i="5"/>
  <c r="O1932" i="5" s="1"/>
  <c r="O3431" i="5"/>
  <c r="O1931" i="5"/>
  <c r="O3351" i="5"/>
  <c r="L3532" i="5"/>
  <c r="P1932" i="5" l="1"/>
  <c r="P3351" i="5"/>
  <c r="P3431" i="5"/>
  <c r="P1931" i="5"/>
  <c r="O3352" i="5"/>
  <c r="L723" i="5"/>
  <c r="L3533" i="5"/>
  <c r="O3432" i="5"/>
  <c r="P3432" i="5" l="1"/>
  <c r="P3352" i="5"/>
  <c r="P723" i="5"/>
  <c r="O723" i="5"/>
  <c r="L2324" i="5"/>
  <c r="O2324" i="5" s="1"/>
  <c r="O3353" i="5"/>
  <c r="O3433" i="5"/>
  <c r="L237" i="5"/>
  <c r="P2324" i="5" l="1"/>
  <c r="P3353" i="5"/>
  <c r="P3433" i="5"/>
  <c r="O237" i="5"/>
  <c r="P237" i="5"/>
  <c r="O3434" i="5"/>
  <c r="L1838" i="5"/>
  <c r="L3925" i="5"/>
  <c r="O3925" i="5" s="1"/>
  <c r="O3354" i="5"/>
  <c r="P3354" i="5" l="1"/>
  <c r="P3925" i="5"/>
  <c r="P3434" i="5"/>
  <c r="O3355" i="5"/>
  <c r="L755" i="5"/>
  <c r="O1838" i="5"/>
  <c r="L3439" i="5"/>
  <c r="O3435" i="5"/>
  <c r="P3435" i="5" l="1"/>
  <c r="P3355" i="5"/>
  <c r="P1838" i="5"/>
  <c r="O755" i="5"/>
  <c r="P755" i="5"/>
  <c r="O3356" i="5"/>
  <c r="L2356" i="5"/>
  <c r="O2356" i="5" s="1"/>
  <c r="L3440" i="5"/>
  <c r="L1546" i="5" s="1"/>
  <c r="L692" i="5"/>
  <c r="O3436" i="5"/>
  <c r="P2356" i="5" l="1"/>
  <c r="P3436" i="5"/>
  <c r="P3356" i="5"/>
  <c r="O692" i="5"/>
  <c r="P692" i="5"/>
  <c r="O1546" i="5"/>
  <c r="P1546" i="5"/>
  <c r="O3536" i="5"/>
  <c r="L3147" i="5"/>
  <c r="O3147" i="5" s="1"/>
  <c r="L1353" i="5"/>
  <c r="O3437" i="5"/>
  <c r="L3957" i="5"/>
  <c r="O3957" i="5" s="1"/>
  <c r="O3357" i="5"/>
  <c r="P3357" i="5" l="1"/>
  <c r="P3147" i="5"/>
  <c r="P3957" i="5"/>
  <c r="P3536" i="5"/>
  <c r="P3437" i="5"/>
  <c r="L1354" i="5"/>
  <c r="P1353" i="5"/>
  <c r="O1353" i="5"/>
  <c r="O3438" i="5"/>
  <c r="L2293" i="5"/>
  <c r="O2293" i="5" s="1"/>
  <c r="O3358" i="5"/>
  <c r="L1150" i="5"/>
  <c r="O3537" i="5"/>
  <c r="L4748" i="5"/>
  <c r="P3358" i="5" l="1"/>
  <c r="P2293" i="5"/>
  <c r="P3537" i="5"/>
  <c r="P3438" i="5"/>
  <c r="P1150" i="5"/>
  <c r="O1150" i="5"/>
  <c r="O1354" i="5"/>
  <c r="P1354" i="5"/>
  <c r="O4748" i="5"/>
  <c r="O3538" i="5"/>
  <c r="L332" i="5"/>
  <c r="O3439" i="5"/>
  <c r="L2954" i="5"/>
  <c r="O3359" i="5"/>
  <c r="L2751" i="5"/>
  <c r="O2751" i="5" s="1"/>
  <c r="P3439" i="5" l="1"/>
  <c r="P2751" i="5"/>
  <c r="P3359" i="5"/>
  <c r="P3538" i="5"/>
  <c r="P4748" i="5"/>
  <c r="O332" i="5"/>
  <c r="P332" i="5"/>
  <c r="L2955" i="5"/>
  <c r="O2955" i="5" s="1"/>
  <c r="O2954" i="5"/>
  <c r="O3539" i="5"/>
  <c r="L1933" i="5"/>
  <c r="O1933" i="5" s="1"/>
  <c r="L4352" i="5"/>
  <c r="O4352" i="5" s="1"/>
  <c r="O3360" i="5"/>
  <c r="L3894" i="5"/>
  <c r="O3894" i="5" s="1"/>
  <c r="O3440" i="5"/>
  <c r="P1933" i="5" l="1"/>
  <c r="P3894" i="5"/>
  <c r="P3539" i="5"/>
  <c r="P3360" i="5"/>
  <c r="P2954" i="5"/>
  <c r="P3440" i="5"/>
  <c r="P4352" i="5"/>
  <c r="P2955" i="5"/>
  <c r="L1268" i="5"/>
  <c r="O3361" i="5"/>
  <c r="L4555" i="5"/>
  <c r="O4555" i="5" s="1"/>
  <c r="O3441" i="5"/>
  <c r="O3540" i="5"/>
  <c r="L3534" i="5"/>
  <c r="O3534" i="5" s="1"/>
  <c r="P3441" i="5" l="1"/>
  <c r="P4555" i="5"/>
  <c r="P3534" i="5"/>
  <c r="P3361" i="5"/>
  <c r="P3540" i="5"/>
  <c r="P1268" i="5"/>
  <c r="L1269" i="5"/>
  <c r="O1268" i="5"/>
  <c r="L992" i="5"/>
  <c r="O3541" i="5"/>
  <c r="L2869" i="5"/>
  <c r="O3362" i="5"/>
  <c r="L4556" i="5"/>
  <c r="O3442" i="5"/>
  <c r="L1290" i="5"/>
  <c r="P3442" i="5" l="1"/>
  <c r="P3541" i="5"/>
  <c r="P3362" i="5"/>
  <c r="P992" i="5"/>
  <c r="O992" i="5"/>
  <c r="O1290" i="5"/>
  <c r="P1290" i="5"/>
  <c r="L2870" i="5"/>
  <c r="O2869" i="5"/>
  <c r="O3455" i="5"/>
  <c r="O1269" i="5"/>
  <c r="P1269" i="5"/>
  <c r="L4470" i="5"/>
  <c r="O4470" i="5" s="1"/>
  <c r="O3363" i="5"/>
  <c r="O3443" i="5"/>
  <c r="L2891" i="5"/>
  <c r="O2891" i="5" s="1"/>
  <c r="O4556" i="5"/>
  <c r="O3568" i="5"/>
  <c r="L1514" i="5"/>
  <c r="O3542" i="5"/>
  <c r="L2593" i="5"/>
  <c r="O2593" i="5" s="1"/>
  <c r="P4556" i="5" l="1"/>
  <c r="P2891" i="5"/>
  <c r="P2593" i="5"/>
  <c r="P4470" i="5"/>
  <c r="P2869" i="5"/>
  <c r="P3542" i="5"/>
  <c r="P3443" i="5"/>
  <c r="P3568" i="5"/>
  <c r="P3363" i="5"/>
  <c r="P3455" i="5"/>
  <c r="O1514" i="5"/>
  <c r="P1514" i="5"/>
  <c r="O3456" i="5"/>
  <c r="O2870" i="5"/>
  <c r="L4492" i="5"/>
  <c r="O4492" i="5" s="1"/>
  <c r="O3444" i="5"/>
  <c r="O3569" i="5"/>
  <c r="L3115" i="5"/>
  <c r="O3115" i="5" s="1"/>
  <c r="O3543" i="5"/>
  <c r="L4194" i="5"/>
  <c r="L4471" i="5"/>
  <c r="O3364" i="5"/>
  <c r="L205" i="5"/>
  <c r="P3115" i="5" l="1"/>
  <c r="P3364" i="5"/>
  <c r="P2870" i="5"/>
  <c r="P3569" i="5"/>
  <c r="P3456" i="5"/>
  <c r="P3444" i="5"/>
  <c r="P3543" i="5"/>
  <c r="P4492" i="5"/>
  <c r="O3365" i="5"/>
  <c r="P205" i="5"/>
  <c r="O205" i="5"/>
  <c r="O4471" i="5"/>
  <c r="O3457" i="5"/>
  <c r="L724" i="5"/>
  <c r="O4194" i="5"/>
  <c r="O3544" i="5"/>
  <c r="L693" i="5"/>
  <c r="O3570" i="5"/>
  <c r="L4716" i="5"/>
  <c r="L1481" i="5"/>
  <c r="O3445" i="5"/>
  <c r="P4471" i="5" l="1"/>
  <c r="P3544" i="5"/>
  <c r="P4194" i="5"/>
  <c r="P3570" i="5"/>
  <c r="P3445" i="5"/>
  <c r="P3457" i="5"/>
  <c r="P3365" i="5"/>
  <c r="P724" i="5"/>
  <c r="O724" i="5"/>
  <c r="O1481" i="5"/>
  <c r="P1481" i="5"/>
  <c r="P693" i="5"/>
  <c r="O693" i="5"/>
  <c r="O3458" i="5"/>
  <c r="L2325" i="5"/>
  <c r="O2325" i="5" s="1"/>
  <c r="O3446" i="5"/>
  <c r="L3082" i="5"/>
  <c r="O3082" i="5" s="1"/>
  <c r="O3545" i="5"/>
  <c r="L2294" i="5"/>
  <c r="O2294" i="5" s="1"/>
  <c r="O4716" i="5"/>
  <c r="O3571" i="5"/>
  <c r="L725" i="5"/>
  <c r="P3571" i="5" l="1"/>
  <c r="P3446" i="5"/>
  <c r="P2325" i="5"/>
  <c r="P3082" i="5"/>
  <c r="P4716" i="5"/>
  <c r="P2294" i="5"/>
  <c r="P3545" i="5"/>
  <c r="P3458" i="5"/>
  <c r="P725" i="5"/>
  <c r="O725" i="5"/>
  <c r="O3447" i="5"/>
  <c r="L4683" i="5"/>
  <c r="O4683" i="5" s="1"/>
  <c r="O3546" i="5"/>
  <c r="L3895" i="5"/>
  <c r="O3459" i="5"/>
  <c r="L3926" i="5"/>
  <c r="O3926" i="5" s="1"/>
  <c r="L2326" i="5"/>
  <c r="O2326" i="5" s="1"/>
  <c r="O3572" i="5"/>
  <c r="P3459" i="5" l="1"/>
  <c r="P3447" i="5"/>
  <c r="P3926" i="5"/>
  <c r="P4683" i="5"/>
  <c r="P3572" i="5"/>
  <c r="P2326" i="5"/>
  <c r="P3546" i="5"/>
  <c r="O3448" i="5"/>
  <c r="L1578" i="5"/>
  <c r="O3573" i="5"/>
  <c r="L3927" i="5"/>
  <c r="O3460" i="5"/>
  <c r="L629" i="5"/>
  <c r="O3895" i="5"/>
  <c r="O3547" i="5"/>
  <c r="L1291" i="5"/>
  <c r="P3460" i="5" l="1"/>
  <c r="P3448" i="5"/>
  <c r="P3547" i="5"/>
  <c r="P3895" i="5"/>
  <c r="P3573" i="5"/>
  <c r="P629" i="5"/>
  <c r="O629" i="5"/>
  <c r="O1578" i="5"/>
  <c r="P1578" i="5"/>
  <c r="O1291" i="5"/>
  <c r="P1291" i="5"/>
  <c r="O3461" i="5"/>
  <c r="L2230" i="5"/>
  <c r="O2230" i="5" s="1"/>
  <c r="L3179" i="5"/>
  <c r="O3179" i="5" s="1"/>
  <c r="O3449" i="5"/>
  <c r="O3548" i="5"/>
  <c r="L2892" i="5"/>
  <c r="O2892" i="5" s="1"/>
  <c r="O3927" i="5"/>
  <c r="O3574" i="5"/>
  <c r="P3574" i="5" l="1"/>
  <c r="P3449" i="5"/>
  <c r="P3927" i="5"/>
  <c r="P3179" i="5"/>
  <c r="P2892" i="5"/>
  <c r="P2230" i="5"/>
  <c r="P3548" i="5"/>
  <c r="P3461" i="5"/>
  <c r="O3450" i="5"/>
  <c r="L4780" i="5"/>
  <c r="O4780" i="5" s="1"/>
  <c r="O3549" i="5"/>
  <c r="L4493" i="5"/>
  <c r="O3462" i="5"/>
  <c r="L3831" i="5"/>
  <c r="O3831" i="5" s="1"/>
  <c r="O3575" i="5"/>
  <c r="P3575" i="5" l="1"/>
  <c r="P3549" i="5"/>
  <c r="P4780" i="5"/>
  <c r="P3831" i="5"/>
  <c r="P3462" i="5"/>
  <c r="P3450" i="5"/>
  <c r="L788" i="5"/>
  <c r="O3463" i="5"/>
  <c r="O3451" i="5"/>
  <c r="O3576" i="5"/>
  <c r="O4493" i="5"/>
  <c r="O3550" i="5"/>
  <c r="L630" i="5"/>
  <c r="P3576" i="5" l="1"/>
  <c r="P3463" i="5"/>
  <c r="P3451" i="5"/>
  <c r="P3550" i="5"/>
  <c r="P4493" i="5"/>
  <c r="O630" i="5"/>
  <c r="P630" i="5"/>
  <c r="P788" i="5"/>
  <c r="O788" i="5"/>
  <c r="O3551" i="5"/>
  <c r="L2231" i="5"/>
  <c r="O3577" i="5"/>
  <c r="O3464" i="5"/>
  <c r="L2389" i="5"/>
  <c r="O2389" i="5" s="1"/>
  <c r="P3551" i="5" l="1"/>
  <c r="P2389" i="5"/>
  <c r="P3464" i="5"/>
  <c r="P3577" i="5"/>
  <c r="O3465" i="5"/>
  <c r="L3990" i="5"/>
  <c r="O3990" i="5" s="1"/>
  <c r="O2231" i="5"/>
  <c r="O3552" i="5"/>
  <c r="L3832" i="5"/>
  <c r="O3578" i="5"/>
  <c r="P3552" i="5" l="1"/>
  <c r="P2231" i="5"/>
  <c r="P3990" i="5"/>
  <c r="P3578" i="5"/>
  <c r="P3465" i="5"/>
  <c r="O3579" i="5"/>
  <c r="O3466" i="5"/>
  <c r="L1183" i="5"/>
  <c r="O3832" i="5"/>
  <c r="O3553" i="5"/>
  <c r="P3466" i="5" l="1"/>
  <c r="P3579" i="5"/>
  <c r="P3832" i="5"/>
  <c r="P3553" i="5"/>
  <c r="O1183" i="5"/>
  <c r="P1183" i="5"/>
  <c r="O3467" i="5"/>
  <c r="L2784" i="5"/>
  <c r="O2784" i="5" s="1"/>
  <c r="O3554" i="5"/>
  <c r="O3580" i="5"/>
  <c r="L789" i="5"/>
  <c r="P3467" i="5" l="1"/>
  <c r="P2784" i="5"/>
  <c r="P3580" i="5"/>
  <c r="P3554" i="5"/>
  <c r="O789" i="5"/>
  <c r="P789" i="5"/>
  <c r="L2390" i="5"/>
  <c r="O2390" i="5" s="1"/>
  <c r="O3581" i="5"/>
  <c r="O3555" i="5"/>
  <c r="O3468" i="5"/>
  <c r="L4385" i="5"/>
  <c r="O4385" i="5" s="1"/>
  <c r="P4385" i="5" l="1"/>
  <c r="P3581" i="5"/>
  <c r="P2390" i="5"/>
  <c r="P3468" i="5"/>
  <c r="P3555" i="5"/>
  <c r="O3556" i="5"/>
  <c r="L1270" i="5"/>
  <c r="L756" i="5"/>
  <c r="O3469" i="5"/>
  <c r="L3991" i="5"/>
  <c r="O3582" i="5"/>
  <c r="P3582" i="5" l="1"/>
  <c r="P3556" i="5"/>
  <c r="P3469" i="5"/>
  <c r="P756" i="5"/>
  <c r="O756" i="5"/>
  <c r="L757" i="5"/>
  <c r="P1270" i="5"/>
  <c r="O1270" i="5"/>
  <c r="O3470" i="5"/>
  <c r="L2357" i="5"/>
  <c r="L2871" i="5"/>
  <c r="O3557" i="5"/>
  <c r="O3991" i="5"/>
  <c r="O3583" i="5"/>
  <c r="P3991" i="5" l="1"/>
  <c r="P3470" i="5"/>
  <c r="P3557" i="5"/>
  <c r="P3583" i="5"/>
  <c r="L3958" i="5"/>
  <c r="O2357" i="5"/>
  <c r="L2358" i="5"/>
  <c r="O2358" i="5" s="1"/>
  <c r="O757" i="5"/>
  <c r="P757" i="5"/>
  <c r="O3584" i="5"/>
  <c r="O3472" i="5"/>
  <c r="L363" i="5"/>
  <c r="O2871" i="5"/>
  <c r="O3558" i="5"/>
  <c r="P2358" i="5" l="1"/>
  <c r="P3558" i="5"/>
  <c r="P2357" i="5"/>
  <c r="P3472" i="5"/>
  <c r="P3584" i="5"/>
  <c r="P2871" i="5"/>
  <c r="O363" i="5"/>
  <c r="P363" i="5"/>
  <c r="L364" i="5"/>
  <c r="O3958" i="5"/>
  <c r="L3959" i="5"/>
  <c r="O3959" i="5" s="1"/>
  <c r="L1964" i="5"/>
  <c r="O3473" i="5"/>
  <c r="O3585" i="5"/>
  <c r="P3958" i="5" l="1"/>
  <c r="P3473" i="5"/>
  <c r="P3585" i="5"/>
  <c r="P3959" i="5"/>
  <c r="P364" i="5"/>
  <c r="O364" i="5"/>
  <c r="O1964" i="5"/>
  <c r="L1965" i="5"/>
  <c r="O1965" i="5" s="1"/>
  <c r="O3586" i="5"/>
  <c r="O3474" i="5"/>
  <c r="L3565" i="5"/>
  <c r="P1964" i="5" l="1"/>
  <c r="P1965" i="5"/>
  <c r="P3474" i="5"/>
  <c r="P3586" i="5"/>
  <c r="O3565" i="5"/>
  <c r="L3566" i="5"/>
  <c r="O3566" i="5" s="1"/>
  <c r="O3475" i="5"/>
  <c r="L1385" i="5"/>
  <c r="P3475" i="5" l="1"/>
  <c r="P3566" i="5"/>
  <c r="P3565" i="5"/>
  <c r="O1385" i="5"/>
  <c r="P1385" i="5"/>
  <c r="O3476" i="5"/>
  <c r="L2986" i="5"/>
  <c r="O2986" i="5" s="1"/>
  <c r="P2986" i="5" l="1"/>
  <c r="P3476" i="5"/>
  <c r="O3477" i="5"/>
  <c r="L4587" i="5"/>
  <c r="O4587" i="5" s="1"/>
  <c r="P4587" i="5" l="1"/>
  <c r="P3477" i="5"/>
  <c r="O3478" i="5"/>
  <c r="L1449" i="5"/>
  <c r="P3478" i="5" l="1"/>
  <c r="P1449" i="5"/>
  <c r="O1449" i="5"/>
  <c r="O3479" i="5"/>
  <c r="L3050" i="5"/>
  <c r="O3050" i="5" s="1"/>
  <c r="P3050" i="5" l="1"/>
  <c r="P3479" i="5"/>
  <c r="O3480" i="5"/>
  <c r="L4651" i="5"/>
  <c r="O4651" i="5" s="1"/>
  <c r="P4651" i="5" l="1"/>
  <c r="P3480" i="5"/>
  <c r="O3481" i="5"/>
  <c r="L1023" i="5"/>
  <c r="P3481" i="5" l="1"/>
  <c r="P1023" i="5"/>
  <c r="O1023" i="5"/>
  <c r="O3482" i="5"/>
  <c r="L2624" i="5"/>
  <c r="O2624" i="5" s="1"/>
  <c r="P2624" i="5" l="1"/>
  <c r="P3482" i="5"/>
  <c r="O3483" i="5"/>
  <c r="L4225" i="5"/>
  <c r="O4225" i="5" s="1"/>
  <c r="P4225" i="5" l="1"/>
  <c r="P3483" i="5"/>
  <c r="O3484" i="5"/>
  <c r="L1417" i="5"/>
  <c r="P3484" i="5" l="1"/>
  <c r="O1417" i="5"/>
  <c r="P1417" i="5"/>
  <c r="O3485" i="5"/>
  <c r="L3018" i="5"/>
  <c r="O3018" i="5" s="1"/>
  <c r="P3018" i="5" l="1"/>
  <c r="P3485" i="5"/>
  <c r="O3486" i="5"/>
  <c r="L4619" i="5"/>
  <c r="O4619" i="5" s="1"/>
  <c r="P4619" i="5" l="1"/>
  <c r="P3486" i="5"/>
  <c r="O3487" i="5"/>
  <c r="L300" i="5"/>
  <c r="P3487" i="5" l="1"/>
  <c r="P300" i="5"/>
  <c r="O300" i="5"/>
  <c r="L301" i="5"/>
  <c r="O3488" i="5"/>
  <c r="L1901" i="5"/>
  <c r="P3488" i="5" l="1"/>
  <c r="P301" i="5"/>
  <c r="O301" i="5"/>
  <c r="L1902" i="5"/>
  <c r="O1902" i="5" s="1"/>
  <c r="O1901" i="5"/>
  <c r="O3489" i="5"/>
  <c r="L3502" i="5"/>
  <c r="L3503" i="5" s="1"/>
  <c r="O3562" i="5" s="1"/>
  <c r="P3562" i="5" l="1"/>
  <c r="P3489" i="5"/>
  <c r="P1901" i="5"/>
  <c r="P1902" i="5"/>
  <c r="L960" i="5"/>
  <c r="O3490" i="5"/>
  <c r="P3490" i="5" l="1"/>
  <c r="O960" i="5"/>
  <c r="P960" i="5"/>
  <c r="L961" i="5"/>
  <c r="O3491" i="5"/>
  <c r="L2561" i="5"/>
  <c r="O2561" i="5" s="1"/>
  <c r="P2561" i="5" l="1"/>
  <c r="P3491" i="5"/>
  <c r="O3587" i="5"/>
  <c r="O961" i="5"/>
  <c r="P961" i="5"/>
  <c r="L2562" i="5"/>
  <c r="O2562" i="5" s="1"/>
  <c r="O3492" i="5"/>
  <c r="L4162" i="5"/>
  <c r="O4162" i="5" s="1"/>
  <c r="P2562" i="5" l="1"/>
  <c r="P4162" i="5"/>
  <c r="P3492" i="5"/>
  <c r="P3587" i="5"/>
  <c r="L536" i="5"/>
  <c r="O3493" i="5"/>
  <c r="O3588" i="5"/>
  <c r="L4163" i="5"/>
  <c r="P3588" i="5" l="1"/>
  <c r="P3493" i="5"/>
  <c r="L537" i="5"/>
  <c r="P536" i="5"/>
  <c r="O536" i="5"/>
  <c r="O4163" i="5"/>
  <c r="O3589" i="5"/>
  <c r="O3494" i="5"/>
  <c r="L2137" i="5"/>
  <c r="O2137" i="5" s="1"/>
  <c r="P3494" i="5" l="1"/>
  <c r="P4163" i="5"/>
  <c r="P2137" i="5"/>
  <c r="P3589" i="5"/>
  <c r="L2138" i="5"/>
  <c r="P537" i="5"/>
  <c r="O537" i="5"/>
  <c r="O3590" i="5"/>
  <c r="O3495" i="5"/>
  <c r="L3738" i="5"/>
  <c r="P3590" i="5" l="1"/>
  <c r="P3495" i="5"/>
  <c r="O3738" i="5"/>
  <c r="L3739" i="5"/>
  <c r="O3739" i="5" s="1"/>
  <c r="O3564" i="5"/>
  <c r="O2138" i="5"/>
  <c r="L2139" i="5"/>
  <c r="O2139" i="5" s="1"/>
  <c r="L395" i="5"/>
  <c r="O3496" i="5"/>
  <c r="P2138" i="5" l="1"/>
  <c r="P3564" i="5"/>
  <c r="P3496" i="5"/>
  <c r="P3739" i="5"/>
  <c r="P2139" i="5"/>
  <c r="P3738" i="5"/>
  <c r="O395" i="5"/>
  <c r="P395" i="5"/>
  <c r="L396" i="5"/>
  <c r="O3497" i="5"/>
  <c r="L1996" i="5"/>
  <c r="P3497" i="5" l="1"/>
  <c r="O3591" i="5"/>
  <c r="O396" i="5"/>
  <c r="P396" i="5"/>
  <c r="L1997" i="5"/>
  <c r="O1997" i="5" s="1"/>
  <c r="O1996" i="5"/>
  <c r="O3498" i="5"/>
  <c r="L3597" i="5"/>
  <c r="P3498" i="5" l="1"/>
  <c r="P1997" i="5"/>
  <c r="P1996" i="5"/>
  <c r="P3591" i="5"/>
  <c r="L3598" i="5"/>
  <c r="L598" i="5"/>
  <c r="O3499" i="5"/>
  <c r="P3499" i="5" l="1"/>
  <c r="P598" i="5"/>
  <c r="O598" i="5"/>
  <c r="L599" i="5"/>
  <c r="O3500" i="5"/>
  <c r="L2199" i="5"/>
  <c r="O3595" i="5"/>
  <c r="P3500" i="5" l="1"/>
  <c r="P3595" i="5"/>
  <c r="P599" i="5"/>
  <c r="O599" i="5"/>
  <c r="O2199" i="5"/>
  <c r="L2200" i="5"/>
  <c r="O2200" i="5" s="1"/>
  <c r="O3501" i="5"/>
  <c r="L3800" i="5"/>
  <c r="O3596" i="5"/>
  <c r="P3596" i="5" l="1"/>
  <c r="P2200" i="5"/>
  <c r="P2199" i="5"/>
  <c r="P3501" i="5"/>
  <c r="O3800" i="5"/>
  <c r="L3801" i="5"/>
  <c r="O3801" i="5" s="1"/>
  <c r="O3597" i="5"/>
  <c r="O3502" i="5"/>
  <c r="L1151" i="5"/>
  <c r="P3502" i="5" l="1"/>
  <c r="P3597" i="5"/>
  <c r="P3801" i="5"/>
  <c r="P3800" i="5"/>
  <c r="P1151" i="5"/>
  <c r="O1151" i="5"/>
  <c r="O3503" i="5"/>
  <c r="L2752" i="5"/>
  <c r="O2752" i="5" s="1"/>
  <c r="L1024" i="5"/>
  <c r="O3598" i="5"/>
  <c r="P2752" i="5" l="1"/>
  <c r="P3503" i="5"/>
  <c r="P3598" i="5"/>
  <c r="O1024" i="5"/>
  <c r="P1024" i="5"/>
  <c r="L2625" i="5"/>
  <c r="O2625" i="5" s="1"/>
  <c r="O3599" i="5"/>
  <c r="O3504" i="5"/>
  <c r="L4353" i="5"/>
  <c r="O4353" i="5" s="1"/>
  <c r="P4353" i="5" l="1"/>
  <c r="P3599" i="5"/>
  <c r="P3504" i="5"/>
  <c r="P2625" i="5"/>
  <c r="O3505" i="5"/>
  <c r="L898" i="5"/>
  <c r="O3600" i="5"/>
  <c r="L4226" i="5"/>
  <c r="P3600" i="5" l="1"/>
  <c r="P3505" i="5"/>
  <c r="O898" i="5"/>
  <c r="P898" i="5"/>
  <c r="L899" i="5"/>
  <c r="O4226" i="5"/>
  <c r="O3601" i="5"/>
  <c r="O3506" i="5"/>
  <c r="L2499" i="5"/>
  <c r="P3506" i="5" l="1"/>
  <c r="P4226" i="5"/>
  <c r="P3601" i="5"/>
  <c r="P899" i="5"/>
  <c r="O899" i="5"/>
  <c r="O2499" i="5"/>
  <c r="L2500" i="5"/>
  <c r="O2500" i="5" s="1"/>
  <c r="O3602" i="5"/>
  <c r="O3507" i="5"/>
  <c r="L4100" i="5"/>
  <c r="P3507" i="5" l="1"/>
  <c r="P3602" i="5"/>
  <c r="P2500" i="5"/>
  <c r="P2499" i="5"/>
  <c r="O4100" i="5"/>
  <c r="L4101" i="5"/>
  <c r="O4101" i="5" s="1"/>
  <c r="O3508" i="5"/>
  <c r="L567" i="5"/>
  <c r="O3603" i="5"/>
  <c r="P3508" i="5" l="1"/>
  <c r="P4101" i="5"/>
  <c r="P3603" i="5"/>
  <c r="P4100" i="5"/>
  <c r="P567" i="5"/>
  <c r="O567" i="5"/>
  <c r="L568" i="5"/>
  <c r="O3509" i="5"/>
  <c r="L2168" i="5"/>
  <c r="O3604" i="5"/>
  <c r="L1386" i="5"/>
  <c r="P3509" i="5" l="1"/>
  <c r="P3604" i="5"/>
  <c r="P1386" i="5"/>
  <c r="O1386" i="5"/>
  <c r="P568" i="5"/>
  <c r="O568" i="5"/>
  <c r="O2168" i="5"/>
  <c r="L2169" i="5"/>
  <c r="O2169" i="5" s="1"/>
  <c r="O3510" i="5"/>
  <c r="L3769" i="5"/>
  <c r="L2987" i="5"/>
  <c r="O2987" i="5" s="1"/>
  <c r="O3605" i="5"/>
  <c r="P3510" i="5" l="1"/>
  <c r="P3605" i="5"/>
  <c r="P2169" i="5"/>
  <c r="P2987" i="5"/>
  <c r="P2168" i="5"/>
  <c r="O3769" i="5"/>
  <c r="L3770" i="5"/>
  <c r="O3770" i="5" s="1"/>
  <c r="O3606" i="5"/>
  <c r="L4588" i="5"/>
  <c r="O3511" i="5"/>
  <c r="L1055" i="5"/>
  <c r="P3511" i="5" l="1"/>
  <c r="P3770" i="5"/>
  <c r="P3769" i="5"/>
  <c r="P3606" i="5"/>
  <c r="P1055" i="5"/>
  <c r="O1055" i="5"/>
  <c r="O3512" i="5"/>
  <c r="L2656" i="5"/>
  <c r="O2656" i="5" s="1"/>
  <c r="O4588" i="5"/>
  <c r="O3607" i="5"/>
  <c r="L1482" i="5"/>
  <c r="P2656" i="5" l="1"/>
  <c r="P3512" i="5"/>
  <c r="P3607" i="5"/>
  <c r="P4588" i="5"/>
  <c r="O1482" i="5"/>
  <c r="P1482" i="5"/>
  <c r="O3513" i="5"/>
  <c r="L4257" i="5"/>
  <c r="O4257" i="5" s="1"/>
  <c r="O3608" i="5"/>
  <c r="L3083" i="5"/>
  <c r="O3083" i="5" s="1"/>
  <c r="P4257" i="5" l="1"/>
  <c r="P3513" i="5"/>
  <c r="P3083" i="5"/>
  <c r="P3608" i="5"/>
  <c r="O3609" i="5"/>
  <c r="L4684" i="5"/>
  <c r="O3514" i="5"/>
  <c r="L929" i="5"/>
  <c r="P3514" i="5" l="1"/>
  <c r="P3609" i="5"/>
  <c r="P929" i="5"/>
  <c r="O929" i="5"/>
  <c r="L930" i="5"/>
  <c r="O3515" i="5"/>
  <c r="L2530" i="5"/>
  <c r="O4684" i="5"/>
  <c r="O3610" i="5"/>
  <c r="L1184" i="5"/>
  <c r="P3515" i="5" l="1"/>
  <c r="P3610" i="5"/>
  <c r="P4684" i="5"/>
  <c r="O1184" i="5"/>
  <c r="P1184" i="5"/>
  <c r="P930" i="5"/>
  <c r="O930" i="5"/>
  <c r="O2530" i="5"/>
  <c r="L2531" i="5"/>
  <c r="O2531" i="5" s="1"/>
  <c r="O3516" i="5"/>
  <c r="L4131" i="5"/>
  <c r="L2785" i="5"/>
  <c r="O2785" i="5" s="1"/>
  <c r="O3611" i="5"/>
  <c r="P3611" i="5" l="1"/>
  <c r="P2531" i="5"/>
  <c r="P2785" i="5"/>
  <c r="P2530" i="5"/>
  <c r="P3516" i="5"/>
  <c r="O4131" i="5"/>
  <c r="L4132" i="5"/>
  <c r="O4132" i="5" s="1"/>
  <c r="O3612" i="5"/>
  <c r="L4386" i="5"/>
  <c r="O3517" i="5"/>
  <c r="L269" i="5"/>
  <c r="P4132" i="5" l="1"/>
  <c r="P3517" i="5"/>
  <c r="P4131" i="5"/>
  <c r="P3612" i="5"/>
  <c r="O269" i="5"/>
  <c r="P269" i="5"/>
  <c r="L270" i="5"/>
  <c r="L1870" i="5"/>
  <c r="O3518" i="5"/>
  <c r="O4386" i="5"/>
  <c r="O3613" i="5"/>
  <c r="P3613" i="5" l="1"/>
  <c r="P4386" i="5"/>
  <c r="P3518" i="5"/>
  <c r="P270" i="5"/>
  <c r="O270" i="5"/>
  <c r="O3614" i="5"/>
  <c r="O1870" i="5"/>
  <c r="O3519" i="5"/>
  <c r="L3471" i="5"/>
  <c r="P3519" i="5" l="1"/>
  <c r="P1870" i="5"/>
  <c r="P3614" i="5"/>
  <c r="O3471" i="5"/>
  <c r="O3520" i="5"/>
  <c r="L661" i="5"/>
  <c r="O3615" i="5"/>
  <c r="P3520" i="5" l="1"/>
  <c r="P3471" i="5"/>
  <c r="P3615" i="5"/>
  <c r="P661" i="5"/>
  <c r="O661" i="5"/>
  <c r="L662" i="5"/>
  <c r="O3521" i="5"/>
  <c r="L2262" i="5"/>
  <c r="O3616" i="5"/>
  <c r="L333" i="5"/>
  <c r="P3616" i="5" l="1"/>
  <c r="P3521" i="5"/>
  <c r="P662" i="5"/>
  <c r="O662" i="5"/>
  <c r="P333" i="5"/>
  <c r="O333" i="5"/>
  <c r="O2262" i="5"/>
  <c r="L2263" i="5"/>
  <c r="O2263" i="5" s="1"/>
  <c r="O3522" i="5"/>
  <c r="L3863" i="5"/>
  <c r="O3617" i="5"/>
  <c r="L1934" i="5"/>
  <c r="O1934" i="5" s="1"/>
  <c r="P3522" i="5" l="1"/>
  <c r="P1934" i="5"/>
  <c r="P2263" i="5"/>
  <c r="P3617" i="5"/>
  <c r="P2262" i="5"/>
  <c r="O3863" i="5"/>
  <c r="L3864" i="5"/>
  <c r="O3864" i="5" s="1"/>
  <c r="L3535" i="5"/>
  <c r="O3618" i="5"/>
  <c r="O3523" i="5"/>
  <c r="L1119" i="5"/>
  <c r="P3864" i="5" l="1"/>
  <c r="P3863" i="5"/>
  <c r="P3618" i="5"/>
  <c r="P3523" i="5"/>
  <c r="O1119" i="5"/>
  <c r="P1119" i="5"/>
  <c r="O3524" i="5"/>
  <c r="L2720" i="5"/>
  <c r="O2720" i="5" s="1"/>
  <c r="O3535" i="5"/>
  <c r="O3619" i="5"/>
  <c r="L1418" i="5"/>
  <c r="P2720" i="5" l="1"/>
  <c r="P3524" i="5"/>
  <c r="P3619" i="5"/>
  <c r="P3535" i="5"/>
  <c r="P1418" i="5"/>
  <c r="O1418" i="5"/>
  <c r="O3525" i="5"/>
  <c r="L4321" i="5"/>
  <c r="O4321" i="5" s="1"/>
  <c r="L3019" i="5"/>
  <c r="O3019" i="5" s="1"/>
  <c r="O3620" i="5"/>
  <c r="P4321" i="5" l="1"/>
  <c r="P3525" i="5"/>
  <c r="P3620" i="5"/>
  <c r="P3019" i="5"/>
  <c r="L4620" i="5"/>
  <c r="O3621" i="5"/>
  <c r="L1087" i="5"/>
  <c r="O3526" i="5"/>
  <c r="P3526" i="5" l="1"/>
  <c r="P3621" i="5"/>
  <c r="O1087" i="5"/>
  <c r="P1087" i="5"/>
  <c r="O3527" i="5"/>
  <c r="L2688" i="5"/>
  <c r="O2688" i="5" s="1"/>
  <c r="O4620" i="5"/>
  <c r="O3622" i="5"/>
  <c r="L1450" i="5"/>
  <c r="P3527" i="5" l="1"/>
  <c r="P2688" i="5"/>
  <c r="P3622" i="5"/>
  <c r="P4620" i="5"/>
  <c r="O1450" i="5"/>
  <c r="P1450" i="5"/>
  <c r="O3528" i="5"/>
  <c r="L4289" i="5"/>
  <c r="O4289" i="5" s="1"/>
  <c r="L3051" i="5"/>
  <c r="O3051" i="5" s="1"/>
  <c r="O3623" i="5"/>
  <c r="P4289" i="5" l="1"/>
  <c r="P3528" i="5"/>
  <c r="P3623" i="5"/>
  <c r="P3051" i="5"/>
  <c r="L4652" i="5"/>
  <c r="O3624" i="5"/>
  <c r="O3529" i="5"/>
  <c r="L1322" i="5"/>
  <c r="P3624" i="5" l="1"/>
  <c r="P3529" i="5"/>
  <c r="O1322" i="5"/>
  <c r="P1322" i="5"/>
  <c r="O3530" i="5"/>
  <c r="L2923" i="5"/>
  <c r="O2923" i="5" s="1"/>
  <c r="O4652" i="5"/>
  <c r="O3625" i="5"/>
  <c r="L1056" i="5"/>
  <c r="P3530" i="5" l="1"/>
  <c r="P2923" i="5"/>
  <c r="P3625" i="5"/>
  <c r="P4652" i="5"/>
  <c r="P1056" i="5"/>
  <c r="O1056" i="5"/>
  <c r="O3531" i="5"/>
  <c r="L4524" i="5"/>
  <c r="O4524" i="5" s="1"/>
  <c r="L2657" i="5"/>
  <c r="O2657" i="5" s="1"/>
  <c r="O3626" i="5"/>
  <c r="P3531" i="5" l="1"/>
  <c r="P4524" i="5"/>
  <c r="P3626" i="5"/>
  <c r="P2657" i="5"/>
  <c r="O3627" i="5"/>
  <c r="L4258" i="5"/>
  <c r="L238" i="5"/>
  <c r="O3532" i="5"/>
  <c r="P3532" i="5" l="1"/>
  <c r="P3627" i="5"/>
  <c r="O3533" i="5"/>
  <c r="P238" i="5"/>
  <c r="O238" i="5"/>
  <c r="O4258" i="5"/>
  <c r="O3628" i="5"/>
  <c r="L1579" i="5"/>
  <c r="P4258" i="5" l="1"/>
  <c r="P3628" i="5"/>
  <c r="P3533" i="5"/>
  <c r="O1579" i="5"/>
  <c r="P1579" i="5"/>
  <c r="O3629" i="5"/>
  <c r="L3180" i="5"/>
  <c r="O3180" i="5" s="1"/>
  <c r="P3180" i="5" l="1"/>
  <c r="P3629" i="5"/>
  <c r="O3630" i="5"/>
  <c r="L4781" i="5"/>
  <c r="P3630" i="5" l="1"/>
  <c r="O4781" i="5"/>
  <c r="O3631" i="5"/>
  <c r="L1323" i="5"/>
  <c r="P3631" i="5" l="1"/>
  <c r="P4781" i="5"/>
  <c r="O1323" i="5"/>
  <c r="P1323" i="5"/>
  <c r="L2924" i="5"/>
  <c r="O2924" i="5" s="1"/>
  <c r="O3632" i="5"/>
  <c r="P3632" i="5" l="1"/>
  <c r="P2924" i="5"/>
  <c r="L4525" i="5"/>
  <c r="O3633" i="5"/>
  <c r="P3633" i="5" l="1"/>
  <c r="O4525" i="5"/>
  <c r="O3634" i="5"/>
  <c r="L1152" i="5"/>
  <c r="P4525" i="5" l="1"/>
  <c r="P3634" i="5"/>
  <c r="O1152" i="5"/>
  <c r="P1152" i="5"/>
  <c r="L2753" i="5"/>
  <c r="O2753" i="5" s="1"/>
  <c r="O3635" i="5"/>
  <c r="P2753" i="5" l="1"/>
  <c r="P3635" i="5"/>
  <c r="O3636" i="5"/>
  <c r="L4354" i="5"/>
  <c r="P3636" i="5" l="1"/>
  <c r="O4354" i="5"/>
  <c r="O3637" i="5"/>
  <c r="L1088" i="5"/>
  <c r="P4354" i="5" l="1"/>
  <c r="P3637" i="5"/>
  <c r="O1088" i="5"/>
  <c r="P1088" i="5"/>
  <c r="L2689" i="5"/>
  <c r="O2689" i="5" s="1"/>
  <c r="O3638" i="5"/>
  <c r="P3638" i="5" l="1"/>
  <c r="P2689" i="5"/>
  <c r="O3639" i="5"/>
  <c r="L4290" i="5"/>
  <c r="P3639" i="5" l="1"/>
  <c r="O4290" i="5"/>
  <c r="O3640" i="5"/>
  <c r="L1120" i="5"/>
  <c r="P3640" i="5" l="1"/>
  <c r="P4290" i="5"/>
  <c r="O1120" i="5"/>
  <c r="P1120" i="5"/>
  <c r="O3641" i="5"/>
  <c r="L2721" i="5"/>
  <c r="O2721" i="5" s="1"/>
  <c r="P2721" i="5" l="1"/>
  <c r="P3641" i="5"/>
  <c r="O3642" i="5"/>
  <c r="L4322" i="5"/>
  <c r="P3642" i="5" l="1"/>
  <c r="O3643" i="5"/>
  <c r="O4322" i="5"/>
  <c r="P4322" i="5" l="1"/>
  <c r="P3643" i="5"/>
</calcChain>
</file>

<file path=xl/sharedStrings.xml><?xml version="1.0" encoding="utf-8"?>
<sst xmlns="http://schemas.openxmlformats.org/spreadsheetml/2006/main" count="9730" uniqueCount="36">
  <si>
    <t>W</t>
  </si>
  <si>
    <t>L</t>
  </si>
  <si>
    <t>H</t>
  </si>
  <si>
    <t>Capacity</t>
  </si>
  <si>
    <t>Material</t>
  </si>
  <si>
    <t xml:space="preserve">Build </t>
  </si>
  <si>
    <t>Total Cost</t>
  </si>
  <si>
    <t>Margin</t>
  </si>
  <si>
    <t>PRICE</t>
  </si>
  <si>
    <t>Extra</t>
  </si>
  <si>
    <t/>
  </si>
  <si>
    <t>Item Code</t>
  </si>
  <si>
    <t>AS-(B425)-(C425)-(D425)</t>
  </si>
  <si>
    <t>Description</t>
  </si>
  <si>
    <t>(E425) Litre Aquaplate Slimline Water Tank ((B425)mm Wide x (C425)mm Long x (D425)mm High)</t>
  </si>
  <si>
    <t>SS304-(B425)-(C425)-(D425)</t>
  </si>
  <si>
    <t>(E425) Litre Grade 304 Stainless Steel Slimline Water Tank ((B425)mm Wide x (C425)mm Long x (D425)mm High)</t>
  </si>
  <si>
    <t>SS316-(B425)-(C425)-(D425)</t>
  </si>
  <si>
    <t>(E425) Litre Grade 316 Stainless Steel Slimline Water Tank ((B425)mm Wide x (C425)mm Long x (D425)mm High)</t>
  </si>
  <si>
    <t>MARGIN</t>
  </si>
  <si>
    <t>Shape</t>
  </si>
  <si>
    <t>Slimline</t>
  </si>
  <si>
    <t>304 Stainless Steel</t>
  </si>
  <si>
    <t>316 Stainless Steel</t>
  </si>
  <si>
    <t>Aquaplate Steel</t>
  </si>
  <si>
    <t>PRICE inc GST</t>
  </si>
  <si>
    <t>Extra Rods</t>
  </si>
  <si>
    <t>Extra Labour</t>
  </si>
  <si>
    <t>LABOUR</t>
  </si>
  <si>
    <t>RND CAP</t>
  </si>
  <si>
    <t>TOTAL MATERIAL COST</t>
  </si>
  <si>
    <t>slimline</t>
  </si>
  <si>
    <t>Width (mm)</t>
  </si>
  <si>
    <t>Length (mm)</t>
  </si>
  <si>
    <t>Height (mm)</t>
  </si>
  <si>
    <t>Volume (litres)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</si>
</sst>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$&quot;* #,##0.00_-;\-&quot;$&quot;* #,##0.00_-;_-&quot;$&quot;* &quot;-&quot;??_-;_-@_-"/>
    <numFmt numFmtId="165" formatCode="_-&quot;$&quot;* #,##0_-;\-&quot;$&quot;* #,##0_-;_-&quot;$&quot;* &quot;-&quot;??_-;_-@_-"/>
    <numFmt numFmtId="166" formatCode="0.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5" borderId="0" applyNumberFormat="0" applyBorder="0" applyAlignment="0" applyProtection="0"/>
  </cellStyleXfs>
  <cellXfs count="73">
    <xf numFmtId="0" fontId="0" fillId="0" borderId="0" xfId="0"/>
    <xf numFmtId="1" fontId="0" fillId="0" borderId="0" xfId="0" applyNumberFormat="1"/>
    <xf numFmtId="9" fontId="0" fillId="0" borderId="0" xfId="0" applyNumberFormat="1"/>
    <xf numFmtId="1" fontId="0" fillId="0" borderId="2" xfId="0" applyNumberFormat="1" applyBorder="1"/>
    <xf numFmtId="1" fontId="0" fillId="0" borderId="3" xfId="0" applyNumberFormat="1" applyBorder="1"/>
    <xf numFmtId="1" fontId="0" fillId="0" borderId="5" xfId="0" applyNumberFormat="1" applyBorder="1"/>
    <xf numFmtId="1" fontId="1" fillId="0" borderId="6" xfId="0" applyNumberFormat="1" applyFont="1" applyBorder="1"/>
    <xf numFmtId="1" fontId="1" fillId="0" borderId="7" xfId="0" applyNumberFormat="1" applyFont="1" applyBorder="1"/>
    <xf numFmtId="0" fontId="0" fillId="0" borderId="0" xfId="0" applyFill="1" applyBorder="1"/>
    <xf numFmtId="1" fontId="0" fillId="2" borderId="6" xfId="0" applyNumberFormat="1" applyFill="1" applyBorder="1"/>
    <xf numFmtId="1" fontId="0" fillId="2" borderId="7" xfId="0" applyNumberFormat="1" applyFill="1" applyBorder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/>
    <xf numFmtId="1" fontId="0" fillId="0" borderId="0" xfId="0" applyNumberFormat="1" applyFill="1" applyBorder="1"/>
    <xf numFmtId="1" fontId="0" fillId="0" borderId="0" xfId="0" applyNumberFormat="1" applyBorder="1"/>
    <xf numFmtId="1" fontId="0" fillId="2" borderId="0" xfId="0" applyNumberFormat="1" applyFill="1"/>
    <xf numFmtId="1" fontId="0" fillId="0" borderId="6" xfId="0" applyNumberFormat="1" applyFill="1" applyBorder="1"/>
    <xf numFmtId="1" fontId="0" fillId="0" borderId="0" xfId="0" applyNumberFormat="1" applyFill="1"/>
    <xf numFmtId="1" fontId="0" fillId="0" borderId="4" xfId="0" applyNumberFormat="1" applyBorder="1"/>
    <xf numFmtId="1" fontId="0" fillId="0" borderId="1" xfId="0" applyNumberFormat="1" applyBorder="1"/>
    <xf numFmtId="9" fontId="2" fillId="0" borderId="9" xfId="1" applyFont="1" applyBorder="1" applyAlignment="1">
      <alignment horizontal="center"/>
    </xf>
    <xf numFmtId="9" fontId="2" fillId="0" borderId="9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Border="1"/>
    <xf numFmtId="9" fontId="0" fillId="0" borderId="0" xfId="1" applyFont="1" applyBorder="1"/>
    <xf numFmtId="9" fontId="0" fillId="0" borderId="0" xfId="0" applyNumberFormat="1" applyBorder="1"/>
    <xf numFmtId="0" fontId="2" fillId="0" borderId="8" xfId="0" applyFont="1" applyBorder="1"/>
    <xf numFmtId="0" fontId="2" fillId="0" borderId="9" xfId="0" applyFont="1" applyBorder="1"/>
    <xf numFmtId="0" fontId="2" fillId="2" borderId="14" xfId="0" applyFon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65" fontId="0" fillId="2" borderId="0" xfId="2" applyNumberFormat="1" applyFont="1" applyFill="1" applyBorder="1" applyAlignment="1">
      <alignment horizontal="center"/>
    </xf>
    <xf numFmtId="1" fontId="4" fillId="0" borderId="0" xfId="0" applyNumberFormat="1" applyFont="1" applyBorder="1"/>
    <xf numFmtId="165" fontId="0" fillId="2" borderId="0" xfId="2" applyNumberFormat="1" applyFont="1" applyFill="1" applyBorder="1"/>
    <xf numFmtId="165" fontId="0" fillId="0" borderId="0" xfId="2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1" fillId="0" borderId="0" xfId="0" applyFont="1" applyBorder="1"/>
    <xf numFmtId="1" fontId="1" fillId="0" borderId="0" xfId="0" applyNumberFormat="1" applyFont="1" applyBorder="1" applyAlignment="1">
      <alignment horizontal="center"/>
    </xf>
    <xf numFmtId="1" fontId="1" fillId="0" borderId="0" xfId="0" applyNumberFormat="1" applyFont="1" applyBorder="1"/>
    <xf numFmtId="9" fontId="5" fillId="0" borderId="0" xfId="0" applyNumberFormat="1" applyFont="1" applyBorder="1"/>
    <xf numFmtId="0" fontId="5" fillId="0" borderId="0" xfId="0" applyFont="1" applyBorder="1"/>
    <xf numFmtId="1" fontId="5" fillId="0" borderId="0" xfId="0" applyNumberFormat="1" applyFont="1" applyBorder="1"/>
    <xf numFmtId="1" fontId="1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0" fillId="0" borderId="0" xfId="0" applyNumberFormat="1" applyFill="1" applyBorder="1"/>
    <xf numFmtId="1" fontId="4" fillId="0" borderId="0" xfId="0" applyNumberFormat="1" applyFont="1" applyFill="1" applyBorder="1"/>
    <xf numFmtId="1" fontId="0" fillId="0" borderId="0" xfId="0" applyNumberFormat="1" applyFill="1" applyBorder="1" applyAlignment="1">
      <alignment horizontal="center"/>
    </xf>
    <xf numFmtId="9" fontId="6" fillId="0" borderId="0" xfId="1" applyFont="1" applyBorder="1"/>
    <xf numFmtId="166" fontId="0" fillId="0" borderId="0" xfId="0" applyNumberFormat="1" applyBorder="1" applyAlignment="1">
      <alignment horizontal="center"/>
    </xf>
    <xf numFmtId="10" fontId="0" fillId="0" borderId="0" xfId="0" applyNumberFormat="1" applyBorder="1"/>
    <xf numFmtId="1" fontId="0" fillId="3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 applyAlignment="1"/>
    <xf numFmtId="1" fontId="2" fillId="0" borderId="0" xfId="0" applyNumberFormat="1" applyFont="1" applyFill="1" applyBorder="1" applyAlignment="1">
      <alignment horizontal="center"/>
    </xf>
    <xf numFmtId="1" fontId="2" fillId="4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0" fontId="9" fillId="0" borderId="15" xfId="0" applyFont="1" applyBorder="1" applyAlignment="1">
      <alignment horizontal="left"/>
    </xf>
    <xf numFmtId="0" fontId="9" fillId="0" borderId="16" xfId="0" applyFont="1" applyBorder="1" applyAlignment="1">
      <alignment horizontal="left"/>
    </xf>
    <xf numFmtId="1" fontId="5" fillId="0" borderId="2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8" fillId="5" borderId="0" xfId="3" applyBorder="1" applyAlignment="1"/>
    <xf numFmtId="0" fontId="5" fillId="5" borderId="17" xfId="3" applyFont="1" applyBorder="1" applyAlignment="1">
      <alignment horizontal="left"/>
    </xf>
    <xf numFmtId="1" fontId="5" fillId="5" borderId="3" xfId="3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4">
    <cellStyle name="Accent5" xfId="3" builtinId="45"/>
    <cellStyle name="Currency" xfId="2" builtinId="4"/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9400-59D4-438F-86BA-9C592B46E800}">
  <dimension ref="B1:I1712"/>
  <sheetViews>
    <sheetView tabSelected="1" topLeftCell="A1253" workbookViewId="0">
      <pane xSplit="6" topLeftCell="G1" activePane="topRight" state="frozen"/>
      <selection pane="topRight" activeCell="Q410" sqref="Q410"/>
    </sheetView>
  </sheetViews>
  <sheetFormatPr defaultRowHeight="14.5" x14ac:dyDescent="0.35"/>
  <cols>
    <col min="1" max="1" width="8.7265625" style="61"/>
    <col min="2" max="3" width="12.1796875" style="61" customWidth="1"/>
    <col min="4" max="4" width="12" style="61" customWidth="1"/>
    <col min="5" max="5" width="13.7265625" style="69" customWidth="1"/>
    <col min="6" max="6" width="11.7265625" style="61" hidden="1" customWidth="1"/>
    <col min="7" max="7" width="9.90625" style="61" customWidth="1"/>
    <col min="8" max="8" width="9.7265625" style="61" customWidth="1"/>
    <col min="9" max="16384" width="8.7265625" style="61"/>
  </cols>
  <sheetData>
    <row r="1" spans="2:9" x14ac:dyDescent="0.35">
      <c r="B1" s="64"/>
      <c r="C1" s="64"/>
      <c r="D1" s="64"/>
      <c r="E1"/>
    </row>
    <row r="2" spans="2:9" x14ac:dyDescent="0.35">
      <c r="B2" s="64" t="s">
        <v>31</v>
      </c>
      <c r="C2" s="64"/>
      <c r="D2" s="64"/>
      <c r="E2"/>
    </row>
    <row r="3" spans="2:9" ht="15" thickBot="1" x14ac:dyDescent="0.4">
      <c r="B3" s="65" t="s">
        <v>32</v>
      </c>
      <c r="C3" s="66" t="s">
        <v>33</v>
      </c>
      <c r="D3" s="66" t="s">
        <v>34</v>
      </c>
      <c r="E3" s="70" t="s">
        <v>35</v>
      </c>
      <c r="F3" s="18" t="s">
        <v>29</v>
      </c>
      <c r="H3" s="60"/>
      <c r="I3" s="60"/>
    </row>
    <row r="4" spans="2:9" x14ac:dyDescent="0.35">
      <c r="B4" s="67">
        <v>550</v>
      </c>
      <c r="C4" s="68">
        <v>800</v>
      </c>
      <c r="D4" s="68">
        <v>1255</v>
      </c>
      <c r="E4" s="71">
        <f>(((22/7*(B4/2)^2)*D4)+((C4-B4)*D4*B4))/1000000</f>
        <v>470.84910714285712</v>
      </c>
      <c r="F4" s="62">
        <f>ROUND(E4,-3)</f>
        <v>0</v>
      </c>
      <c r="G4" s="18"/>
      <c r="H4" s="18"/>
      <c r="I4" s="18"/>
    </row>
    <row r="5" spans="2:9" x14ac:dyDescent="0.35">
      <c r="B5" s="67">
        <v>550</v>
      </c>
      <c r="C5" s="68">
        <v>900</v>
      </c>
      <c r="D5" s="68">
        <v>1255</v>
      </c>
      <c r="E5" s="71">
        <f t="shared" ref="E5:E68" si="0">(((22/7*(B5/2)^2)*D5)+((C5-B5)*D5*B5))/1000000</f>
        <v>539.87410714285704</v>
      </c>
      <c r="F5" s="62">
        <f t="shared" ref="F5:F68" si="1">ROUND(E5,-3)</f>
        <v>1000</v>
      </c>
      <c r="G5" s="37"/>
      <c r="H5" s="59"/>
      <c r="I5" s="59"/>
    </row>
    <row r="6" spans="2:9" x14ac:dyDescent="0.35">
      <c r="B6" s="67">
        <v>550</v>
      </c>
      <c r="C6" s="68">
        <v>1000</v>
      </c>
      <c r="D6" s="68">
        <v>1255</v>
      </c>
      <c r="E6" s="71">
        <f t="shared" si="0"/>
        <v>608.89910714285702</v>
      </c>
      <c r="F6" s="62">
        <f t="shared" si="1"/>
        <v>1000</v>
      </c>
      <c r="G6" s="37"/>
      <c r="H6" s="59"/>
      <c r="I6" s="59"/>
    </row>
    <row r="7" spans="2:9" x14ac:dyDescent="0.35">
      <c r="B7" s="67">
        <v>550</v>
      </c>
      <c r="C7" s="68">
        <v>1100</v>
      </c>
      <c r="D7" s="68">
        <v>1255</v>
      </c>
      <c r="E7" s="71">
        <f t="shared" si="0"/>
        <v>677.92410714285711</v>
      </c>
      <c r="F7" s="62">
        <f t="shared" si="1"/>
        <v>1000</v>
      </c>
      <c r="G7" s="37"/>
      <c r="H7" s="59"/>
      <c r="I7" s="59"/>
    </row>
    <row r="8" spans="2:9" x14ac:dyDescent="0.35">
      <c r="B8" s="67">
        <v>550</v>
      </c>
      <c r="C8" s="68">
        <v>1200</v>
      </c>
      <c r="D8" s="68">
        <v>1255</v>
      </c>
      <c r="E8" s="71">
        <f t="shared" si="0"/>
        <v>746.94910714285709</v>
      </c>
      <c r="F8" s="62">
        <f t="shared" si="1"/>
        <v>1000</v>
      </c>
      <c r="G8" s="37"/>
      <c r="H8" s="59"/>
      <c r="I8" s="59"/>
    </row>
    <row r="9" spans="2:9" x14ac:dyDescent="0.35">
      <c r="B9" s="67">
        <v>550</v>
      </c>
      <c r="C9" s="68">
        <v>1300</v>
      </c>
      <c r="D9" s="68">
        <v>1255</v>
      </c>
      <c r="E9" s="71">
        <f t="shared" si="0"/>
        <v>815.97410714285706</v>
      </c>
      <c r="F9" s="62">
        <f t="shared" si="1"/>
        <v>1000</v>
      </c>
      <c r="G9" s="37"/>
      <c r="H9" s="59"/>
      <c r="I9" s="59"/>
    </row>
    <row r="10" spans="2:9" x14ac:dyDescent="0.35">
      <c r="B10" s="67">
        <v>550</v>
      </c>
      <c r="C10" s="68">
        <v>1400</v>
      </c>
      <c r="D10" s="68">
        <v>1255</v>
      </c>
      <c r="E10" s="71">
        <f t="shared" si="0"/>
        <v>884.99910714285704</v>
      </c>
      <c r="F10" s="62">
        <f t="shared" si="1"/>
        <v>1000</v>
      </c>
      <c r="G10" s="37"/>
      <c r="H10" s="59"/>
      <c r="I10" s="59"/>
    </row>
    <row r="11" spans="2:9" x14ac:dyDescent="0.35">
      <c r="B11" s="67">
        <v>550</v>
      </c>
      <c r="C11" s="68">
        <v>1500</v>
      </c>
      <c r="D11" s="68">
        <v>1255</v>
      </c>
      <c r="E11" s="71">
        <f t="shared" si="0"/>
        <v>954.02410714285702</v>
      </c>
      <c r="F11" s="62">
        <f t="shared" si="1"/>
        <v>1000</v>
      </c>
    </row>
    <row r="12" spans="2:9" x14ac:dyDescent="0.35">
      <c r="B12" s="67">
        <v>550</v>
      </c>
      <c r="C12" s="68">
        <v>1600</v>
      </c>
      <c r="D12" s="68">
        <v>1255</v>
      </c>
      <c r="E12" s="71">
        <f t="shared" si="0"/>
        <v>1023.0491071428571</v>
      </c>
      <c r="F12" s="62">
        <f t="shared" si="1"/>
        <v>1000</v>
      </c>
      <c r="G12" s="37"/>
      <c r="H12" s="59"/>
      <c r="I12" s="59"/>
    </row>
    <row r="13" spans="2:9" x14ac:dyDescent="0.35">
      <c r="B13" s="67">
        <v>550</v>
      </c>
      <c r="C13" s="68">
        <v>1700</v>
      </c>
      <c r="D13" s="68">
        <v>1255</v>
      </c>
      <c r="E13" s="71">
        <f t="shared" si="0"/>
        <v>1092.074107142857</v>
      </c>
      <c r="F13" s="62">
        <f t="shared" si="1"/>
        <v>1000</v>
      </c>
      <c r="G13" s="37"/>
      <c r="H13" s="59"/>
      <c r="I13" s="59"/>
    </row>
    <row r="14" spans="2:9" x14ac:dyDescent="0.35">
      <c r="B14" s="67">
        <v>550</v>
      </c>
      <c r="C14" s="68">
        <v>1800</v>
      </c>
      <c r="D14" s="68">
        <v>1255</v>
      </c>
      <c r="E14" s="71">
        <f t="shared" si="0"/>
        <v>1161.0991071428571</v>
      </c>
      <c r="F14" s="62">
        <f t="shared" si="1"/>
        <v>1000</v>
      </c>
      <c r="G14" s="37"/>
      <c r="H14" s="59"/>
      <c r="I14" s="59"/>
    </row>
    <row r="15" spans="2:9" x14ac:dyDescent="0.35">
      <c r="B15" s="67">
        <v>550</v>
      </c>
      <c r="C15" s="68">
        <v>1900</v>
      </c>
      <c r="D15" s="68">
        <v>1255</v>
      </c>
      <c r="E15" s="71">
        <f t="shared" si="0"/>
        <v>1230.1241071428572</v>
      </c>
      <c r="F15" s="62">
        <f t="shared" si="1"/>
        <v>1000</v>
      </c>
      <c r="G15" s="37"/>
      <c r="H15" s="59"/>
      <c r="I15" s="59"/>
    </row>
    <row r="16" spans="2:9" x14ac:dyDescent="0.35">
      <c r="B16" s="67">
        <v>550</v>
      </c>
      <c r="C16" s="68">
        <v>2000</v>
      </c>
      <c r="D16" s="68">
        <v>1255</v>
      </c>
      <c r="E16" s="71">
        <f t="shared" si="0"/>
        <v>1299.149107142857</v>
      </c>
      <c r="F16" s="62">
        <f t="shared" si="1"/>
        <v>1000</v>
      </c>
      <c r="G16" s="37"/>
      <c r="H16" s="59"/>
      <c r="I16" s="59"/>
    </row>
    <row r="17" spans="2:9" x14ac:dyDescent="0.35">
      <c r="B17" s="67">
        <v>550</v>
      </c>
      <c r="C17" s="68">
        <v>2100</v>
      </c>
      <c r="D17" s="68">
        <v>1255</v>
      </c>
      <c r="E17" s="71">
        <f t="shared" si="0"/>
        <v>1368.1741071428571</v>
      </c>
      <c r="F17" s="62">
        <f t="shared" si="1"/>
        <v>1000</v>
      </c>
      <c r="G17" s="37"/>
      <c r="H17" s="59"/>
      <c r="I17" s="59"/>
    </row>
    <row r="18" spans="2:9" x14ac:dyDescent="0.35">
      <c r="B18" s="67">
        <v>550</v>
      </c>
      <c r="C18" s="68">
        <v>2200</v>
      </c>
      <c r="D18" s="68">
        <v>1255</v>
      </c>
      <c r="E18" s="71">
        <f t="shared" si="0"/>
        <v>1437.199107142857</v>
      </c>
      <c r="F18" s="62">
        <f t="shared" si="1"/>
        <v>1000</v>
      </c>
      <c r="G18" s="37"/>
      <c r="H18" s="59"/>
      <c r="I18" s="59"/>
    </row>
    <row r="19" spans="2:9" x14ac:dyDescent="0.35">
      <c r="B19" s="67">
        <v>550</v>
      </c>
      <c r="C19" s="68">
        <v>2300</v>
      </c>
      <c r="D19" s="68">
        <v>1255</v>
      </c>
      <c r="E19" s="71">
        <f t="shared" si="0"/>
        <v>1506.2241071428571</v>
      </c>
      <c r="F19" s="62">
        <f t="shared" si="1"/>
        <v>2000</v>
      </c>
      <c r="G19" s="37"/>
      <c r="H19" s="59"/>
      <c r="I19" s="59"/>
    </row>
    <row r="20" spans="2:9" x14ac:dyDescent="0.35">
      <c r="B20" s="67">
        <v>550</v>
      </c>
      <c r="C20" s="68">
        <v>2400</v>
      </c>
      <c r="D20" s="68">
        <v>1255</v>
      </c>
      <c r="E20" s="71">
        <f t="shared" si="0"/>
        <v>1575.2491071428572</v>
      </c>
      <c r="F20" s="62">
        <f t="shared" si="1"/>
        <v>2000</v>
      </c>
      <c r="G20" s="37"/>
      <c r="H20" s="59"/>
      <c r="I20" s="59"/>
    </row>
    <row r="21" spans="2:9" x14ac:dyDescent="0.35">
      <c r="B21" s="67">
        <v>550</v>
      </c>
      <c r="C21" s="68">
        <v>2500</v>
      </c>
      <c r="D21" s="68">
        <v>1255</v>
      </c>
      <c r="E21" s="71">
        <f t="shared" si="0"/>
        <v>1644.274107142857</v>
      </c>
      <c r="F21" s="62">
        <f t="shared" si="1"/>
        <v>2000</v>
      </c>
    </row>
    <row r="22" spans="2:9" x14ac:dyDescent="0.35">
      <c r="B22" s="67">
        <v>550</v>
      </c>
      <c r="C22" s="68">
        <v>2600</v>
      </c>
      <c r="D22" s="68">
        <v>1255</v>
      </c>
      <c r="E22" s="71">
        <f t="shared" si="0"/>
        <v>1713.2991071428571</v>
      </c>
      <c r="F22" s="62">
        <f t="shared" si="1"/>
        <v>2000</v>
      </c>
    </row>
    <row r="23" spans="2:9" x14ac:dyDescent="0.35">
      <c r="B23" s="67">
        <v>550</v>
      </c>
      <c r="C23" s="68">
        <v>2700</v>
      </c>
      <c r="D23" s="68">
        <v>1255</v>
      </c>
      <c r="E23" s="71">
        <f t="shared" si="0"/>
        <v>1782.324107142857</v>
      </c>
      <c r="F23" s="62">
        <f t="shared" si="1"/>
        <v>2000</v>
      </c>
      <c r="G23" s="37"/>
      <c r="H23" s="59"/>
      <c r="I23" s="59"/>
    </row>
    <row r="24" spans="2:9" x14ac:dyDescent="0.35">
      <c r="B24" s="67">
        <v>550</v>
      </c>
      <c r="C24" s="68">
        <v>2800</v>
      </c>
      <c r="D24" s="68">
        <v>1255</v>
      </c>
      <c r="E24" s="71">
        <f t="shared" si="0"/>
        <v>1851.3491071428571</v>
      </c>
      <c r="F24" s="62">
        <f t="shared" si="1"/>
        <v>2000</v>
      </c>
      <c r="G24" s="37"/>
      <c r="H24" s="59"/>
      <c r="I24" s="59"/>
    </row>
    <row r="25" spans="2:9" x14ac:dyDescent="0.35">
      <c r="B25" s="67">
        <v>550</v>
      </c>
      <c r="C25" s="68">
        <v>2900</v>
      </c>
      <c r="D25" s="68">
        <v>1255</v>
      </c>
      <c r="E25" s="71">
        <f t="shared" si="0"/>
        <v>1920.3741071428572</v>
      </c>
      <c r="F25" s="62">
        <f t="shared" si="1"/>
        <v>2000</v>
      </c>
      <c r="G25" s="37"/>
      <c r="H25" s="59"/>
      <c r="I25" s="59"/>
    </row>
    <row r="26" spans="2:9" x14ac:dyDescent="0.35">
      <c r="B26" s="67">
        <v>550</v>
      </c>
      <c r="C26" s="68">
        <v>3000</v>
      </c>
      <c r="D26" s="68">
        <v>1255</v>
      </c>
      <c r="E26" s="71">
        <f t="shared" si="0"/>
        <v>1989.399107142857</v>
      </c>
      <c r="F26" s="62">
        <f t="shared" si="1"/>
        <v>2000</v>
      </c>
      <c r="G26" s="37"/>
      <c r="H26" s="59"/>
      <c r="I26" s="59"/>
    </row>
    <row r="27" spans="2:9" x14ac:dyDescent="0.35">
      <c r="B27" s="67">
        <v>600</v>
      </c>
      <c r="C27" s="68">
        <v>800</v>
      </c>
      <c r="D27" s="68">
        <v>1255</v>
      </c>
      <c r="E27" s="71">
        <f t="shared" si="0"/>
        <v>505.58571428571429</v>
      </c>
      <c r="F27" s="62">
        <f t="shared" si="1"/>
        <v>1000</v>
      </c>
      <c r="G27" s="37"/>
      <c r="H27" s="59"/>
      <c r="I27" s="59"/>
    </row>
    <row r="28" spans="2:9" x14ac:dyDescent="0.35">
      <c r="B28" s="67">
        <v>600</v>
      </c>
      <c r="C28" s="68">
        <v>900</v>
      </c>
      <c r="D28" s="68">
        <v>1255</v>
      </c>
      <c r="E28" s="71">
        <f t="shared" si="0"/>
        <v>580.88571428571424</v>
      </c>
      <c r="F28" s="62">
        <f t="shared" si="1"/>
        <v>1000</v>
      </c>
      <c r="G28" s="37"/>
      <c r="H28" s="59"/>
      <c r="I28" s="59"/>
    </row>
    <row r="29" spans="2:9" x14ac:dyDescent="0.35">
      <c r="B29" s="67">
        <v>600</v>
      </c>
      <c r="C29" s="68">
        <v>1000</v>
      </c>
      <c r="D29" s="68">
        <v>1255</v>
      </c>
      <c r="E29" s="71">
        <f t="shared" si="0"/>
        <v>656.18571428571431</v>
      </c>
      <c r="F29" s="62">
        <f t="shared" si="1"/>
        <v>1000</v>
      </c>
      <c r="G29" s="37"/>
      <c r="H29" s="59"/>
      <c r="I29" s="59"/>
    </row>
    <row r="30" spans="2:9" x14ac:dyDescent="0.35">
      <c r="B30" s="67">
        <v>600</v>
      </c>
      <c r="C30" s="68">
        <v>1100</v>
      </c>
      <c r="D30" s="68">
        <v>1255</v>
      </c>
      <c r="E30" s="71">
        <f t="shared" si="0"/>
        <v>731.48571428571427</v>
      </c>
      <c r="F30" s="62">
        <f t="shared" si="1"/>
        <v>1000</v>
      </c>
      <c r="G30" s="37"/>
      <c r="H30" s="59"/>
      <c r="I30" s="59"/>
    </row>
    <row r="31" spans="2:9" x14ac:dyDescent="0.35">
      <c r="B31" s="67">
        <v>600</v>
      </c>
      <c r="C31" s="68">
        <v>1200</v>
      </c>
      <c r="D31" s="68">
        <v>1255</v>
      </c>
      <c r="E31" s="71">
        <f t="shared" si="0"/>
        <v>806.78571428571422</v>
      </c>
      <c r="F31" s="62">
        <f t="shared" si="1"/>
        <v>1000</v>
      </c>
      <c r="G31" s="37"/>
      <c r="H31" s="59"/>
      <c r="I31" s="59"/>
    </row>
    <row r="32" spans="2:9" x14ac:dyDescent="0.35">
      <c r="B32" s="67">
        <v>600</v>
      </c>
      <c r="C32" s="68">
        <v>1300</v>
      </c>
      <c r="D32" s="68">
        <v>1255</v>
      </c>
      <c r="E32" s="71">
        <f t="shared" si="0"/>
        <v>882.08571428571429</v>
      </c>
      <c r="F32" s="62">
        <f t="shared" si="1"/>
        <v>1000</v>
      </c>
    </row>
    <row r="33" spans="2:9" x14ac:dyDescent="0.35">
      <c r="B33" s="67">
        <v>600</v>
      </c>
      <c r="C33" s="68">
        <v>1400</v>
      </c>
      <c r="D33" s="68">
        <v>1255</v>
      </c>
      <c r="E33" s="71">
        <f t="shared" si="0"/>
        <v>957.38571428571424</v>
      </c>
      <c r="F33" s="62">
        <f t="shared" si="1"/>
        <v>1000</v>
      </c>
    </row>
    <row r="34" spans="2:9" x14ac:dyDescent="0.35">
      <c r="B34" s="67">
        <v>600</v>
      </c>
      <c r="C34" s="68">
        <v>1500</v>
      </c>
      <c r="D34" s="68">
        <v>1255</v>
      </c>
      <c r="E34" s="71">
        <f t="shared" si="0"/>
        <v>1032.6857142857143</v>
      </c>
      <c r="F34" s="62">
        <f t="shared" si="1"/>
        <v>1000</v>
      </c>
      <c r="G34" s="37"/>
      <c r="H34" s="59"/>
      <c r="I34" s="59"/>
    </row>
    <row r="35" spans="2:9" x14ac:dyDescent="0.35">
      <c r="B35" s="67">
        <v>600</v>
      </c>
      <c r="C35" s="68">
        <v>1600</v>
      </c>
      <c r="D35" s="68">
        <v>1255</v>
      </c>
      <c r="E35" s="71">
        <f t="shared" si="0"/>
        <v>1107.985714285714</v>
      </c>
      <c r="F35" s="62">
        <f t="shared" si="1"/>
        <v>1000</v>
      </c>
      <c r="G35" s="37"/>
      <c r="H35" s="59"/>
      <c r="I35" s="59"/>
    </row>
    <row r="36" spans="2:9" x14ac:dyDescent="0.35">
      <c r="B36" s="67">
        <v>600</v>
      </c>
      <c r="C36" s="68">
        <v>1700</v>
      </c>
      <c r="D36" s="68">
        <v>1255</v>
      </c>
      <c r="E36" s="71">
        <f t="shared" si="0"/>
        <v>1183.2857142857142</v>
      </c>
      <c r="F36" s="62">
        <f t="shared" si="1"/>
        <v>1000</v>
      </c>
      <c r="G36" s="37"/>
      <c r="H36" s="59"/>
      <c r="I36" s="59"/>
    </row>
    <row r="37" spans="2:9" x14ac:dyDescent="0.35">
      <c r="B37" s="67">
        <v>600</v>
      </c>
      <c r="C37" s="68">
        <v>1800</v>
      </c>
      <c r="D37" s="68">
        <v>1255</v>
      </c>
      <c r="E37" s="71">
        <f t="shared" si="0"/>
        <v>1258.5857142857142</v>
      </c>
      <c r="F37" s="62">
        <f t="shared" si="1"/>
        <v>1000</v>
      </c>
    </row>
    <row r="38" spans="2:9" x14ac:dyDescent="0.35">
      <c r="B38" s="67">
        <v>600</v>
      </c>
      <c r="C38" s="68">
        <v>1900</v>
      </c>
      <c r="D38" s="68">
        <v>1255</v>
      </c>
      <c r="E38" s="71">
        <f t="shared" si="0"/>
        <v>1333.8857142857141</v>
      </c>
      <c r="F38" s="62">
        <f t="shared" si="1"/>
        <v>1000</v>
      </c>
      <c r="G38" s="37"/>
      <c r="H38" s="59"/>
      <c r="I38" s="59"/>
    </row>
    <row r="39" spans="2:9" x14ac:dyDescent="0.35">
      <c r="B39" s="67">
        <v>600</v>
      </c>
      <c r="C39" s="68">
        <v>2000</v>
      </c>
      <c r="D39" s="68">
        <v>1255</v>
      </c>
      <c r="E39" s="71">
        <f t="shared" si="0"/>
        <v>1409.1857142857141</v>
      </c>
      <c r="F39" s="62">
        <f t="shared" si="1"/>
        <v>1000</v>
      </c>
    </row>
    <row r="40" spans="2:9" x14ac:dyDescent="0.35">
      <c r="B40" s="67">
        <v>600</v>
      </c>
      <c r="C40" s="68">
        <v>2100</v>
      </c>
      <c r="D40" s="68">
        <v>1255</v>
      </c>
      <c r="E40" s="71">
        <f t="shared" si="0"/>
        <v>1484.485714285714</v>
      </c>
      <c r="F40" s="62">
        <f t="shared" si="1"/>
        <v>1000</v>
      </c>
      <c r="G40" s="37"/>
      <c r="H40" s="59"/>
      <c r="I40" s="59"/>
    </row>
    <row r="41" spans="2:9" x14ac:dyDescent="0.35">
      <c r="B41" s="67">
        <v>600</v>
      </c>
      <c r="C41" s="68">
        <v>2200</v>
      </c>
      <c r="D41" s="68">
        <v>1255</v>
      </c>
      <c r="E41" s="71">
        <f t="shared" si="0"/>
        <v>1559.7857142857142</v>
      </c>
      <c r="F41" s="62">
        <f t="shared" si="1"/>
        <v>2000</v>
      </c>
    </row>
    <row r="42" spans="2:9" x14ac:dyDescent="0.35">
      <c r="B42" s="67">
        <v>600</v>
      </c>
      <c r="C42" s="68">
        <v>2300</v>
      </c>
      <c r="D42" s="68">
        <v>1255</v>
      </c>
      <c r="E42" s="71">
        <f t="shared" si="0"/>
        <v>1635.0857142857142</v>
      </c>
      <c r="F42" s="62">
        <f t="shared" si="1"/>
        <v>2000</v>
      </c>
      <c r="G42" s="37"/>
      <c r="H42" s="59"/>
      <c r="I42" s="59"/>
    </row>
    <row r="43" spans="2:9" x14ac:dyDescent="0.35">
      <c r="B43" s="67">
        <v>600</v>
      </c>
      <c r="C43" s="68">
        <v>2400</v>
      </c>
      <c r="D43" s="68">
        <v>1255</v>
      </c>
      <c r="E43" s="71">
        <f t="shared" si="0"/>
        <v>1710.3857142857141</v>
      </c>
      <c r="F43" s="62">
        <f t="shared" si="1"/>
        <v>2000</v>
      </c>
      <c r="G43" s="37"/>
      <c r="H43" s="59"/>
      <c r="I43" s="59"/>
    </row>
    <row r="44" spans="2:9" x14ac:dyDescent="0.35">
      <c r="B44" s="67">
        <v>600</v>
      </c>
      <c r="C44" s="68">
        <v>2500</v>
      </c>
      <c r="D44" s="68">
        <v>1255</v>
      </c>
      <c r="E44" s="71">
        <f t="shared" si="0"/>
        <v>1785.6857142857141</v>
      </c>
      <c r="F44" s="62">
        <f t="shared" si="1"/>
        <v>2000</v>
      </c>
      <c r="G44" s="37"/>
      <c r="H44" s="59"/>
      <c r="I44" s="59"/>
    </row>
    <row r="45" spans="2:9" x14ac:dyDescent="0.35">
      <c r="B45" s="67">
        <v>600</v>
      </c>
      <c r="C45" s="68">
        <v>2600</v>
      </c>
      <c r="D45" s="68">
        <v>1255</v>
      </c>
      <c r="E45" s="71">
        <f t="shared" si="0"/>
        <v>1860.985714285714</v>
      </c>
      <c r="F45" s="62">
        <f t="shared" si="1"/>
        <v>2000</v>
      </c>
      <c r="G45" s="37"/>
      <c r="H45" s="59"/>
      <c r="I45" s="59"/>
    </row>
    <row r="46" spans="2:9" x14ac:dyDescent="0.35">
      <c r="B46" s="67">
        <v>600</v>
      </c>
      <c r="C46" s="68">
        <v>2700</v>
      </c>
      <c r="D46" s="68">
        <v>1255</v>
      </c>
      <c r="E46" s="71">
        <f t="shared" si="0"/>
        <v>1936.2857142857142</v>
      </c>
      <c r="F46" s="62">
        <f t="shared" si="1"/>
        <v>2000</v>
      </c>
    </row>
    <row r="47" spans="2:9" x14ac:dyDescent="0.35">
      <c r="B47" s="67">
        <v>600</v>
      </c>
      <c r="C47" s="68">
        <v>2800</v>
      </c>
      <c r="D47" s="68">
        <v>1255</v>
      </c>
      <c r="E47" s="71">
        <f t="shared" si="0"/>
        <v>2011.5857142857142</v>
      </c>
      <c r="F47" s="62">
        <f t="shared" si="1"/>
        <v>2000</v>
      </c>
      <c r="G47" s="37"/>
      <c r="H47" s="59"/>
      <c r="I47" s="59"/>
    </row>
    <row r="48" spans="2:9" x14ac:dyDescent="0.35">
      <c r="B48" s="67">
        <v>600</v>
      </c>
      <c r="C48" s="68">
        <v>2900</v>
      </c>
      <c r="D48" s="68">
        <v>1255</v>
      </c>
      <c r="E48" s="71">
        <f t="shared" si="0"/>
        <v>2086.8857142857141</v>
      </c>
      <c r="F48" s="62">
        <f t="shared" si="1"/>
        <v>2000</v>
      </c>
    </row>
    <row r="49" spans="2:9" x14ac:dyDescent="0.35">
      <c r="B49" s="67">
        <v>600</v>
      </c>
      <c r="C49" s="68">
        <v>3000</v>
      </c>
      <c r="D49" s="68">
        <v>1255</v>
      </c>
      <c r="E49" s="71">
        <f t="shared" si="0"/>
        <v>2162.1857142857143</v>
      </c>
      <c r="F49" s="62">
        <f t="shared" si="1"/>
        <v>2000</v>
      </c>
      <c r="G49" s="37"/>
      <c r="H49" s="59"/>
      <c r="I49" s="59"/>
    </row>
    <row r="50" spans="2:9" x14ac:dyDescent="0.35">
      <c r="B50" s="67">
        <v>650</v>
      </c>
      <c r="C50" s="68">
        <v>800</v>
      </c>
      <c r="D50" s="68">
        <v>1255</v>
      </c>
      <c r="E50" s="71">
        <f t="shared" si="0"/>
        <v>538.97767857142856</v>
      </c>
      <c r="F50" s="62">
        <f t="shared" si="1"/>
        <v>1000</v>
      </c>
      <c r="G50" s="37"/>
      <c r="H50" s="59"/>
      <c r="I50" s="59"/>
    </row>
    <row r="51" spans="2:9" x14ac:dyDescent="0.35">
      <c r="B51" s="67">
        <v>650</v>
      </c>
      <c r="C51" s="68">
        <v>900</v>
      </c>
      <c r="D51" s="68">
        <v>1255</v>
      </c>
      <c r="E51" s="71">
        <f t="shared" si="0"/>
        <v>620.55267857142849</v>
      </c>
      <c r="F51" s="62">
        <f t="shared" si="1"/>
        <v>1000</v>
      </c>
      <c r="G51" s="37"/>
      <c r="H51" s="59"/>
      <c r="I51" s="59"/>
    </row>
    <row r="52" spans="2:9" x14ac:dyDescent="0.35">
      <c r="B52" s="67">
        <v>650</v>
      </c>
      <c r="C52" s="68">
        <v>1000</v>
      </c>
      <c r="D52" s="68">
        <v>1255</v>
      </c>
      <c r="E52" s="71">
        <f t="shared" si="0"/>
        <v>702.12767857142853</v>
      </c>
      <c r="F52" s="62">
        <f t="shared" si="1"/>
        <v>1000</v>
      </c>
      <c r="G52" s="37"/>
      <c r="H52" s="59"/>
      <c r="I52" s="59"/>
    </row>
    <row r="53" spans="2:9" x14ac:dyDescent="0.35">
      <c r="B53" s="67">
        <v>650</v>
      </c>
      <c r="C53" s="68">
        <v>1100</v>
      </c>
      <c r="D53" s="68">
        <v>1255</v>
      </c>
      <c r="E53" s="71">
        <f t="shared" si="0"/>
        <v>783.70267857142858</v>
      </c>
      <c r="F53" s="62">
        <f t="shared" si="1"/>
        <v>1000</v>
      </c>
      <c r="G53" s="37"/>
      <c r="H53" s="59"/>
      <c r="I53" s="59"/>
    </row>
    <row r="54" spans="2:9" x14ac:dyDescent="0.35">
      <c r="B54" s="67">
        <v>650</v>
      </c>
      <c r="C54" s="68">
        <v>1200</v>
      </c>
      <c r="D54" s="68">
        <v>1255</v>
      </c>
      <c r="E54" s="71">
        <f t="shared" si="0"/>
        <v>865.27767857142851</v>
      </c>
      <c r="F54" s="62">
        <f t="shared" si="1"/>
        <v>1000</v>
      </c>
      <c r="G54" s="37"/>
      <c r="H54" s="59"/>
      <c r="I54" s="59"/>
    </row>
    <row r="55" spans="2:9" x14ac:dyDescent="0.35">
      <c r="B55" s="67">
        <v>650</v>
      </c>
      <c r="C55" s="68">
        <v>1300</v>
      </c>
      <c r="D55" s="68">
        <v>1255</v>
      </c>
      <c r="E55" s="71">
        <f t="shared" si="0"/>
        <v>946.85267857142856</v>
      </c>
      <c r="F55" s="62">
        <f t="shared" si="1"/>
        <v>1000</v>
      </c>
      <c r="G55" s="37"/>
      <c r="H55" s="59"/>
      <c r="I55" s="59"/>
    </row>
    <row r="56" spans="2:9" x14ac:dyDescent="0.35">
      <c r="B56" s="67">
        <v>650</v>
      </c>
      <c r="C56" s="68">
        <v>1400</v>
      </c>
      <c r="D56" s="68">
        <v>1255</v>
      </c>
      <c r="E56" s="71">
        <f t="shared" si="0"/>
        <v>1028.4276785714285</v>
      </c>
      <c r="F56" s="62">
        <f t="shared" si="1"/>
        <v>1000</v>
      </c>
      <c r="G56" s="37"/>
      <c r="H56" s="59"/>
      <c r="I56" s="59"/>
    </row>
    <row r="57" spans="2:9" x14ac:dyDescent="0.35">
      <c r="B57" s="67">
        <v>650</v>
      </c>
      <c r="C57" s="68">
        <v>1500</v>
      </c>
      <c r="D57" s="68">
        <v>1255</v>
      </c>
      <c r="E57" s="71">
        <f t="shared" si="0"/>
        <v>1110.0026785714285</v>
      </c>
      <c r="F57" s="62">
        <f t="shared" si="1"/>
        <v>1000</v>
      </c>
      <c r="G57" s="37"/>
      <c r="H57" s="59"/>
      <c r="I57" s="59"/>
    </row>
    <row r="58" spans="2:9" x14ac:dyDescent="0.35">
      <c r="B58" s="67">
        <v>650</v>
      </c>
      <c r="C58" s="68">
        <v>1600</v>
      </c>
      <c r="D58" s="68">
        <v>1255</v>
      </c>
      <c r="E58" s="71">
        <f t="shared" si="0"/>
        <v>1191.5776785714286</v>
      </c>
      <c r="F58" s="62">
        <f t="shared" si="1"/>
        <v>1000</v>
      </c>
      <c r="G58" s="37"/>
      <c r="H58" s="59"/>
      <c r="I58" s="59"/>
    </row>
    <row r="59" spans="2:9" x14ac:dyDescent="0.35">
      <c r="B59" s="67">
        <v>650</v>
      </c>
      <c r="C59" s="68">
        <v>1700</v>
      </c>
      <c r="D59" s="68">
        <v>1255</v>
      </c>
      <c r="E59" s="71">
        <f t="shared" si="0"/>
        <v>1273.1526785714286</v>
      </c>
      <c r="F59" s="62">
        <f t="shared" si="1"/>
        <v>1000</v>
      </c>
      <c r="G59" s="37"/>
      <c r="H59" s="59"/>
      <c r="I59" s="59"/>
    </row>
    <row r="60" spans="2:9" x14ac:dyDescent="0.35">
      <c r="B60" s="67">
        <v>650</v>
      </c>
      <c r="C60" s="68">
        <v>1800</v>
      </c>
      <c r="D60" s="68">
        <v>1255</v>
      </c>
      <c r="E60" s="71">
        <f t="shared" si="0"/>
        <v>1354.7276785714284</v>
      </c>
      <c r="F60" s="62">
        <f t="shared" si="1"/>
        <v>1000</v>
      </c>
      <c r="G60" s="37"/>
      <c r="H60" s="59"/>
      <c r="I60" s="59"/>
    </row>
    <row r="61" spans="2:9" x14ac:dyDescent="0.35">
      <c r="B61" s="67">
        <v>650</v>
      </c>
      <c r="C61" s="68">
        <v>1900</v>
      </c>
      <c r="D61" s="68">
        <v>1255</v>
      </c>
      <c r="E61" s="71">
        <f t="shared" si="0"/>
        <v>1436.3026785714285</v>
      </c>
      <c r="F61" s="62">
        <f t="shared" si="1"/>
        <v>1000</v>
      </c>
      <c r="G61" s="37"/>
      <c r="H61" s="59"/>
      <c r="I61" s="59"/>
    </row>
    <row r="62" spans="2:9" x14ac:dyDescent="0.35">
      <c r="B62" s="67">
        <v>650</v>
      </c>
      <c r="C62" s="68">
        <v>2000</v>
      </c>
      <c r="D62" s="68">
        <v>1255</v>
      </c>
      <c r="E62" s="71">
        <f t="shared" si="0"/>
        <v>1517.8776785714285</v>
      </c>
      <c r="F62" s="62">
        <f t="shared" si="1"/>
        <v>2000</v>
      </c>
      <c r="G62" s="37"/>
      <c r="H62" s="59"/>
      <c r="I62" s="59"/>
    </row>
    <row r="63" spans="2:9" x14ac:dyDescent="0.35">
      <c r="B63" s="67">
        <v>650</v>
      </c>
      <c r="C63" s="68">
        <v>2100</v>
      </c>
      <c r="D63" s="68">
        <v>1255</v>
      </c>
      <c r="E63" s="71">
        <f t="shared" si="0"/>
        <v>1599.4526785714286</v>
      </c>
      <c r="F63" s="62">
        <f t="shared" si="1"/>
        <v>2000</v>
      </c>
      <c r="G63" s="37"/>
      <c r="H63" s="59"/>
      <c r="I63" s="59"/>
    </row>
    <row r="64" spans="2:9" x14ac:dyDescent="0.35">
      <c r="B64" s="67">
        <v>650</v>
      </c>
      <c r="C64" s="68">
        <v>2200</v>
      </c>
      <c r="D64" s="68">
        <v>1255</v>
      </c>
      <c r="E64" s="71">
        <f t="shared" si="0"/>
        <v>1681.0276785714286</v>
      </c>
      <c r="F64" s="62">
        <f t="shared" si="1"/>
        <v>2000</v>
      </c>
      <c r="G64" s="37"/>
      <c r="H64" s="59"/>
      <c r="I64" s="59"/>
    </row>
    <row r="65" spans="2:9" x14ac:dyDescent="0.35">
      <c r="B65" s="67">
        <v>650</v>
      </c>
      <c r="C65" s="68">
        <v>2300</v>
      </c>
      <c r="D65" s="68">
        <v>1255</v>
      </c>
      <c r="E65" s="71">
        <f t="shared" si="0"/>
        <v>1762.6026785714284</v>
      </c>
      <c r="F65" s="62">
        <f t="shared" si="1"/>
        <v>2000</v>
      </c>
      <c r="G65" s="37"/>
      <c r="H65" s="59"/>
      <c r="I65" s="59"/>
    </row>
    <row r="66" spans="2:9" x14ac:dyDescent="0.35">
      <c r="B66" s="67">
        <v>650</v>
      </c>
      <c r="C66" s="68">
        <v>2400</v>
      </c>
      <c r="D66" s="68">
        <v>1255</v>
      </c>
      <c r="E66" s="71">
        <f t="shared" si="0"/>
        <v>1844.1776785714285</v>
      </c>
      <c r="F66" s="62">
        <f t="shared" si="1"/>
        <v>2000</v>
      </c>
      <c r="G66" s="37"/>
      <c r="H66" s="59"/>
      <c r="I66" s="59"/>
    </row>
    <row r="67" spans="2:9" x14ac:dyDescent="0.35">
      <c r="B67" s="67">
        <v>650</v>
      </c>
      <c r="C67" s="68">
        <v>2500</v>
      </c>
      <c r="D67" s="68">
        <v>1255</v>
      </c>
      <c r="E67" s="71">
        <f t="shared" si="0"/>
        <v>1925.7526785714285</v>
      </c>
      <c r="F67" s="62">
        <f t="shared" si="1"/>
        <v>2000</v>
      </c>
      <c r="G67" s="37"/>
      <c r="H67" s="59"/>
      <c r="I67" s="59"/>
    </row>
    <row r="68" spans="2:9" x14ac:dyDescent="0.35">
      <c r="B68" s="67">
        <v>650</v>
      </c>
      <c r="C68" s="68">
        <v>2600</v>
      </c>
      <c r="D68" s="68">
        <v>1255</v>
      </c>
      <c r="E68" s="71">
        <f t="shared" si="0"/>
        <v>2007.3276785714286</v>
      </c>
      <c r="F68" s="62">
        <f t="shared" si="1"/>
        <v>2000</v>
      </c>
      <c r="G68" s="37"/>
      <c r="H68" s="59"/>
      <c r="I68" s="59"/>
    </row>
    <row r="69" spans="2:9" x14ac:dyDescent="0.35">
      <c r="B69" s="67">
        <v>650</v>
      </c>
      <c r="C69" s="68">
        <v>2700</v>
      </c>
      <c r="D69" s="68">
        <v>1255</v>
      </c>
      <c r="E69" s="71">
        <f t="shared" ref="E69:E132" si="2">(((22/7*(B69/2)^2)*D69)+((C69-B69)*D69*B69))/1000000</f>
        <v>2088.9026785714286</v>
      </c>
      <c r="F69" s="62">
        <f t="shared" ref="F69:F132" si="3">ROUND(E69,-3)</f>
        <v>2000</v>
      </c>
    </row>
    <row r="70" spans="2:9" x14ac:dyDescent="0.35">
      <c r="B70" s="67">
        <v>650</v>
      </c>
      <c r="C70" s="68">
        <v>2800</v>
      </c>
      <c r="D70" s="68">
        <v>1255</v>
      </c>
      <c r="E70" s="71">
        <f t="shared" si="2"/>
        <v>2170.4776785714284</v>
      </c>
      <c r="F70" s="62">
        <f t="shared" si="3"/>
        <v>2000</v>
      </c>
    </row>
    <row r="71" spans="2:9" x14ac:dyDescent="0.35">
      <c r="B71" s="67">
        <v>650</v>
      </c>
      <c r="C71" s="68">
        <v>2900</v>
      </c>
      <c r="D71" s="68">
        <v>1255</v>
      </c>
      <c r="E71" s="71">
        <f t="shared" si="2"/>
        <v>2252.0526785714283</v>
      </c>
      <c r="F71" s="62">
        <f t="shared" si="3"/>
        <v>2000</v>
      </c>
    </row>
    <row r="72" spans="2:9" x14ac:dyDescent="0.35">
      <c r="B72" s="67">
        <v>650</v>
      </c>
      <c r="C72" s="68">
        <v>3000</v>
      </c>
      <c r="D72" s="68">
        <v>1255</v>
      </c>
      <c r="E72" s="71">
        <f t="shared" si="2"/>
        <v>2333.6276785714281</v>
      </c>
      <c r="F72" s="62">
        <f t="shared" si="3"/>
        <v>2000</v>
      </c>
    </row>
    <row r="73" spans="2:9" x14ac:dyDescent="0.35">
      <c r="B73" s="67">
        <v>700</v>
      </c>
      <c r="C73" s="68">
        <v>800</v>
      </c>
      <c r="D73" s="68">
        <v>1255</v>
      </c>
      <c r="E73" s="71">
        <f t="shared" si="2"/>
        <v>571.02499999999998</v>
      </c>
      <c r="F73" s="62">
        <f t="shared" si="3"/>
        <v>1000</v>
      </c>
      <c r="G73" s="37"/>
      <c r="H73" s="59"/>
      <c r="I73" s="59"/>
    </row>
    <row r="74" spans="2:9" x14ac:dyDescent="0.35">
      <c r="B74" s="67">
        <v>700</v>
      </c>
      <c r="C74" s="68">
        <v>900</v>
      </c>
      <c r="D74" s="68">
        <v>1255</v>
      </c>
      <c r="E74" s="71">
        <f t="shared" si="2"/>
        <v>658.875</v>
      </c>
      <c r="F74" s="62">
        <f t="shared" si="3"/>
        <v>1000</v>
      </c>
      <c r="G74" s="37"/>
      <c r="H74" s="59"/>
      <c r="I74" s="59"/>
    </row>
    <row r="75" spans="2:9" x14ac:dyDescent="0.35">
      <c r="B75" s="67">
        <v>700</v>
      </c>
      <c r="C75" s="68">
        <v>1000</v>
      </c>
      <c r="D75" s="68">
        <v>1255</v>
      </c>
      <c r="E75" s="71">
        <f t="shared" si="2"/>
        <v>746.72500000000002</v>
      </c>
      <c r="F75" s="62">
        <f t="shared" si="3"/>
        <v>1000</v>
      </c>
      <c r="G75" s="37"/>
      <c r="H75" s="59"/>
      <c r="I75" s="59"/>
    </row>
    <row r="76" spans="2:9" x14ac:dyDescent="0.35">
      <c r="B76" s="67">
        <v>700</v>
      </c>
      <c r="C76" s="68">
        <v>1100</v>
      </c>
      <c r="D76" s="68">
        <v>1255</v>
      </c>
      <c r="E76" s="71">
        <f t="shared" si="2"/>
        <v>834.57500000000005</v>
      </c>
      <c r="F76" s="62">
        <f t="shared" si="3"/>
        <v>1000</v>
      </c>
      <c r="G76" s="37"/>
      <c r="H76" s="59"/>
      <c r="I76" s="59"/>
    </row>
    <row r="77" spans="2:9" x14ac:dyDescent="0.35">
      <c r="B77" s="67">
        <v>700</v>
      </c>
      <c r="C77" s="68">
        <v>1200</v>
      </c>
      <c r="D77" s="68">
        <v>1255</v>
      </c>
      <c r="E77" s="71">
        <f t="shared" si="2"/>
        <v>922.42499999999995</v>
      </c>
      <c r="F77" s="62">
        <f t="shared" si="3"/>
        <v>1000</v>
      </c>
      <c r="G77" s="37"/>
      <c r="H77" s="59"/>
      <c r="I77" s="59"/>
    </row>
    <row r="78" spans="2:9" x14ac:dyDescent="0.35">
      <c r="B78" s="67">
        <v>700</v>
      </c>
      <c r="C78" s="68">
        <v>1300</v>
      </c>
      <c r="D78" s="68">
        <v>1255</v>
      </c>
      <c r="E78" s="71">
        <f t="shared" si="2"/>
        <v>1010.275</v>
      </c>
      <c r="F78" s="62">
        <f t="shared" si="3"/>
        <v>1000</v>
      </c>
      <c r="G78" s="37"/>
      <c r="H78" s="59"/>
      <c r="I78" s="59"/>
    </row>
    <row r="79" spans="2:9" x14ac:dyDescent="0.35">
      <c r="B79" s="67">
        <v>700</v>
      </c>
      <c r="C79" s="68">
        <v>1400</v>
      </c>
      <c r="D79" s="68">
        <v>1255</v>
      </c>
      <c r="E79" s="71">
        <f t="shared" si="2"/>
        <v>1098.125</v>
      </c>
      <c r="F79" s="62">
        <f t="shared" si="3"/>
        <v>1000</v>
      </c>
      <c r="G79" s="37"/>
      <c r="H79" s="59"/>
      <c r="I79" s="59"/>
    </row>
    <row r="80" spans="2:9" x14ac:dyDescent="0.35">
      <c r="B80" s="67">
        <v>700</v>
      </c>
      <c r="C80" s="68">
        <v>1500</v>
      </c>
      <c r="D80" s="68">
        <v>1255</v>
      </c>
      <c r="E80" s="71">
        <f t="shared" si="2"/>
        <v>1185.9749999999999</v>
      </c>
      <c r="F80" s="62">
        <f t="shared" si="3"/>
        <v>1000</v>
      </c>
      <c r="G80" s="37"/>
      <c r="H80" s="59"/>
      <c r="I80" s="59"/>
    </row>
    <row r="81" spans="2:9" x14ac:dyDescent="0.35">
      <c r="B81" s="67">
        <v>700</v>
      </c>
      <c r="C81" s="68">
        <v>1600</v>
      </c>
      <c r="D81" s="68">
        <v>1255</v>
      </c>
      <c r="E81" s="71">
        <f t="shared" si="2"/>
        <v>1273.825</v>
      </c>
      <c r="F81" s="62">
        <f t="shared" si="3"/>
        <v>1000</v>
      </c>
      <c r="G81" s="37"/>
      <c r="H81" s="59"/>
      <c r="I81" s="59"/>
    </row>
    <row r="82" spans="2:9" x14ac:dyDescent="0.35">
      <c r="B82" s="67">
        <v>700</v>
      </c>
      <c r="C82" s="68">
        <v>1700</v>
      </c>
      <c r="D82" s="68">
        <v>1255</v>
      </c>
      <c r="E82" s="71">
        <f t="shared" si="2"/>
        <v>1361.675</v>
      </c>
      <c r="F82" s="62">
        <f t="shared" si="3"/>
        <v>1000</v>
      </c>
      <c r="G82" s="37"/>
      <c r="H82" s="59"/>
      <c r="I82" s="59"/>
    </row>
    <row r="83" spans="2:9" x14ac:dyDescent="0.35">
      <c r="B83" s="67">
        <v>700</v>
      </c>
      <c r="C83" s="68">
        <v>1800</v>
      </c>
      <c r="D83" s="68">
        <v>1255</v>
      </c>
      <c r="E83" s="71">
        <f t="shared" si="2"/>
        <v>1449.5250000000001</v>
      </c>
      <c r="F83" s="62">
        <f t="shared" si="3"/>
        <v>1000</v>
      </c>
    </row>
    <row r="84" spans="2:9" x14ac:dyDescent="0.35">
      <c r="B84" s="67">
        <v>700</v>
      </c>
      <c r="C84" s="68">
        <v>1900</v>
      </c>
      <c r="D84" s="68">
        <v>1255</v>
      </c>
      <c r="E84" s="71">
        <f t="shared" si="2"/>
        <v>1537.375</v>
      </c>
      <c r="F84" s="62">
        <f t="shared" si="3"/>
        <v>2000</v>
      </c>
    </row>
    <row r="85" spans="2:9" x14ac:dyDescent="0.35">
      <c r="B85" s="67">
        <v>700</v>
      </c>
      <c r="C85" s="68">
        <v>2000</v>
      </c>
      <c r="D85" s="68">
        <v>1255</v>
      </c>
      <c r="E85" s="71">
        <f t="shared" si="2"/>
        <v>1625.2249999999999</v>
      </c>
      <c r="F85" s="62">
        <f t="shared" si="3"/>
        <v>2000</v>
      </c>
    </row>
    <row r="86" spans="2:9" x14ac:dyDescent="0.35">
      <c r="B86" s="67">
        <v>700</v>
      </c>
      <c r="C86" s="68">
        <v>2100</v>
      </c>
      <c r="D86" s="68">
        <v>1255</v>
      </c>
      <c r="E86" s="71">
        <f t="shared" si="2"/>
        <v>1713.075</v>
      </c>
      <c r="F86" s="62">
        <f t="shared" si="3"/>
        <v>2000</v>
      </c>
    </row>
    <row r="87" spans="2:9" x14ac:dyDescent="0.35">
      <c r="B87" s="67">
        <v>700</v>
      </c>
      <c r="C87" s="68">
        <v>2200</v>
      </c>
      <c r="D87" s="68">
        <v>1255</v>
      </c>
      <c r="E87" s="71">
        <f t="shared" si="2"/>
        <v>1800.925</v>
      </c>
      <c r="F87" s="62">
        <f t="shared" si="3"/>
        <v>2000</v>
      </c>
      <c r="G87" s="37"/>
      <c r="H87" s="59"/>
      <c r="I87" s="59"/>
    </row>
    <row r="88" spans="2:9" x14ac:dyDescent="0.35">
      <c r="B88" s="67">
        <v>700</v>
      </c>
      <c r="C88" s="68">
        <v>2300</v>
      </c>
      <c r="D88" s="68">
        <v>1255</v>
      </c>
      <c r="E88" s="71">
        <f t="shared" si="2"/>
        <v>1888.7750000000001</v>
      </c>
      <c r="F88" s="62">
        <f t="shared" si="3"/>
        <v>2000</v>
      </c>
      <c r="G88" s="37"/>
      <c r="H88" s="59"/>
      <c r="I88" s="59"/>
    </row>
    <row r="89" spans="2:9" x14ac:dyDescent="0.35">
      <c r="B89" s="67">
        <v>700</v>
      </c>
      <c r="C89" s="68">
        <v>2400</v>
      </c>
      <c r="D89" s="68">
        <v>1255</v>
      </c>
      <c r="E89" s="71">
        <f t="shared" si="2"/>
        <v>1976.625</v>
      </c>
      <c r="F89" s="62">
        <f t="shared" si="3"/>
        <v>2000</v>
      </c>
      <c r="G89" s="37"/>
      <c r="H89" s="59"/>
      <c r="I89" s="59"/>
    </row>
    <row r="90" spans="2:9" x14ac:dyDescent="0.35">
      <c r="B90" s="67">
        <v>700</v>
      </c>
      <c r="C90" s="68">
        <v>2500</v>
      </c>
      <c r="D90" s="68">
        <v>1255</v>
      </c>
      <c r="E90" s="71">
        <f t="shared" si="2"/>
        <v>2064.4749999999999</v>
      </c>
      <c r="F90" s="62">
        <f t="shared" si="3"/>
        <v>2000</v>
      </c>
      <c r="G90" s="37"/>
      <c r="H90" s="59"/>
      <c r="I90" s="59"/>
    </row>
    <row r="91" spans="2:9" x14ac:dyDescent="0.35">
      <c r="B91" s="67">
        <v>700</v>
      </c>
      <c r="C91" s="68">
        <v>2600</v>
      </c>
      <c r="D91" s="68">
        <v>1255</v>
      </c>
      <c r="E91" s="71">
        <f t="shared" si="2"/>
        <v>2152.3249999999998</v>
      </c>
      <c r="F91" s="62">
        <f t="shared" si="3"/>
        <v>2000</v>
      </c>
      <c r="G91" s="37"/>
      <c r="H91" s="59"/>
      <c r="I91" s="59"/>
    </row>
    <row r="92" spans="2:9" x14ac:dyDescent="0.35">
      <c r="B92" s="67">
        <v>700</v>
      </c>
      <c r="C92" s="68">
        <v>2700</v>
      </c>
      <c r="D92" s="68">
        <v>1255</v>
      </c>
      <c r="E92" s="71">
        <f t="shared" si="2"/>
        <v>2240.1750000000002</v>
      </c>
      <c r="F92" s="62">
        <f t="shared" si="3"/>
        <v>2000</v>
      </c>
      <c r="G92" s="37"/>
      <c r="H92" s="59"/>
      <c r="I92" s="59"/>
    </row>
    <row r="93" spans="2:9" x14ac:dyDescent="0.35">
      <c r="B93" s="67">
        <v>700</v>
      </c>
      <c r="C93" s="68">
        <v>2800</v>
      </c>
      <c r="D93" s="68">
        <v>1255</v>
      </c>
      <c r="E93" s="71">
        <f t="shared" si="2"/>
        <v>2328.0250000000001</v>
      </c>
      <c r="F93" s="62">
        <f t="shared" si="3"/>
        <v>2000</v>
      </c>
      <c r="G93" s="37"/>
      <c r="H93" s="59"/>
      <c r="I93" s="59"/>
    </row>
    <row r="94" spans="2:9" x14ac:dyDescent="0.35">
      <c r="B94" s="67">
        <v>700</v>
      </c>
      <c r="C94" s="68">
        <v>2900</v>
      </c>
      <c r="D94" s="68">
        <v>1255</v>
      </c>
      <c r="E94" s="71">
        <f t="shared" si="2"/>
        <v>2415.875</v>
      </c>
      <c r="F94" s="62">
        <f t="shared" si="3"/>
        <v>2000</v>
      </c>
      <c r="G94" s="37"/>
      <c r="H94" s="59"/>
      <c r="I94" s="59"/>
    </row>
    <row r="95" spans="2:9" x14ac:dyDescent="0.35">
      <c r="B95" s="67">
        <v>700</v>
      </c>
      <c r="C95" s="68">
        <v>3000</v>
      </c>
      <c r="D95" s="68">
        <v>1255</v>
      </c>
      <c r="E95" s="71">
        <f t="shared" si="2"/>
        <v>2503.7249999999999</v>
      </c>
      <c r="F95" s="62">
        <f t="shared" si="3"/>
        <v>3000</v>
      </c>
    </row>
    <row r="96" spans="2:9" x14ac:dyDescent="0.35">
      <c r="B96" s="67">
        <v>700</v>
      </c>
      <c r="C96" s="68">
        <v>3100</v>
      </c>
      <c r="D96" s="68">
        <v>1255</v>
      </c>
      <c r="E96" s="71">
        <f t="shared" si="2"/>
        <v>2591.5749999999998</v>
      </c>
      <c r="F96" s="62">
        <f t="shared" si="3"/>
        <v>3000</v>
      </c>
    </row>
    <row r="97" spans="2:9" x14ac:dyDescent="0.35">
      <c r="B97" s="67">
        <v>700</v>
      </c>
      <c r="C97" s="68">
        <v>3200</v>
      </c>
      <c r="D97" s="68">
        <v>1255</v>
      </c>
      <c r="E97" s="71">
        <f t="shared" si="2"/>
        <v>2679.4250000000002</v>
      </c>
      <c r="F97" s="62">
        <f t="shared" si="3"/>
        <v>3000</v>
      </c>
    </row>
    <row r="98" spans="2:9" x14ac:dyDescent="0.35">
      <c r="B98" s="67">
        <v>700</v>
      </c>
      <c r="C98" s="68">
        <v>3300</v>
      </c>
      <c r="D98" s="68">
        <v>1255</v>
      </c>
      <c r="E98" s="71">
        <f t="shared" si="2"/>
        <v>2767.2750000000001</v>
      </c>
      <c r="F98" s="62">
        <f t="shared" si="3"/>
        <v>3000</v>
      </c>
      <c r="G98" s="37"/>
      <c r="H98" s="59"/>
      <c r="I98" s="59"/>
    </row>
    <row r="99" spans="2:9" x14ac:dyDescent="0.35">
      <c r="B99" s="67">
        <v>700</v>
      </c>
      <c r="C99" s="68">
        <v>3400</v>
      </c>
      <c r="D99" s="68">
        <v>1255</v>
      </c>
      <c r="E99" s="71">
        <f t="shared" si="2"/>
        <v>2855.125</v>
      </c>
      <c r="F99" s="62">
        <f t="shared" si="3"/>
        <v>3000</v>
      </c>
      <c r="G99" s="37"/>
      <c r="H99" s="59"/>
      <c r="I99" s="59"/>
    </row>
    <row r="100" spans="2:9" x14ac:dyDescent="0.35">
      <c r="B100" s="67">
        <v>700</v>
      </c>
      <c r="C100" s="68">
        <v>3500</v>
      </c>
      <c r="D100" s="68">
        <v>1255</v>
      </c>
      <c r="E100" s="71">
        <f t="shared" si="2"/>
        <v>2942.9749999999999</v>
      </c>
      <c r="F100" s="62">
        <f t="shared" si="3"/>
        <v>3000</v>
      </c>
      <c r="G100" s="37"/>
      <c r="H100" s="59"/>
      <c r="I100" s="59"/>
    </row>
    <row r="101" spans="2:9" x14ac:dyDescent="0.35">
      <c r="B101" s="67">
        <v>700</v>
      </c>
      <c r="C101" s="68">
        <v>3600</v>
      </c>
      <c r="D101" s="68">
        <v>1255</v>
      </c>
      <c r="E101" s="71">
        <f t="shared" si="2"/>
        <v>3030.8249999999998</v>
      </c>
      <c r="F101" s="62">
        <f t="shared" si="3"/>
        <v>3000</v>
      </c>
      <c r="G101" s="37"/>
      <c r="H101" s="59"/>
      <c r="I101" s="59"/>
    </row>
    <row r="102" spans="2:9" x14ac:dyDescent="0.35">
      <c r="B102" s="67">
        <v>700</v>
      </c>
      <c r="C102" s="68">
        <v>3700</v>
      </c>
      <c r="D102" s="68">
        <v>1255</v>
      </c>
      <c r="E102" s="71">
        <f t="shared" si="2"/>
        <v>3118.6750000000002</v>
      </c>
      <c r="F102" s="62">
        <f t="shared" si="3"/>
        <v>3000</v>
      </c>
      <c r="G102" s="37"/>
      <c r="H102" s="59"/>
      <c r="I102" s="59"/>
    </row>
    <row r="103" spans="2:9" x14ac:dyDescent="0.35">
      <c r="B103" s="67">
        <v>700</v>
      </c>
      <c r="C103" s="68">
        <v>3800</v>
      </c>
      <c r="D103" s="68">
        <v>1255</v>
      </c>
      <c r="E103" s="71">
        <f t="shared" si="2"/>
        <v>3206.5250000000001</v>
      </c>
      <c r="F103" s="62">
        <f t="shared" si="3"/>
        <v>3000</v>
      </c>
      <c r="G103" s="37"/>
      <c r="H103" s="59"/>
      <c r="I103" s="59"/>
    </row>
    <row r="104" spans="2:9" x14ac:dyDescent="0.35">
      <c r="B104" s="67">
        <v>700</v>
      </c>
      <c r="C104" s="68">
        <v>3900</v>
      </c>
      <c r="D104" s="68">
        <v>1255</v>
      </c>
      <c r="E104" s="71">
        <f t="shared" si="2"/>
        <v>3294.375</v>
      </c>
      <c r="F104" s="62">
        <f t="shared" si="3"/>
        <v>3000</v>
      </c>
      <c r="G104" s="37"/>
      <c r="H104" s="59"/>
      <c r="I104" s="59"/>
    </row>
    <row r="105" spans="2:9" x14ac:dyDescent="0.35">
      <c r="B105" s="67">
        <v>700</v>
      </c>
      <c r="C105" s="68">
        <v>4000</v>
      </c>
      <c r="D105" s="68">
        <v>1255</v>
      </c>
      <c r="E105" s="71">
        <f t="shared" si="2"/>
        <v>3382.2249999999999</v>
      </c>
      <c r="F105" s="62">
        <f t="shared" si="3"/>
        <v>3000</v>
      </c>
      <c r="G105" s="37"/>
      <c r="H105" s="59"/>
      <c r="I105" s="59"/>
    </row>
    <row r="106" spans="2:9" x14ac:dyDescent="0.35">
      <c r="B106" s="67">
        <v>750</v>
      </c>
      <c r="C106" s="68">
        <v>800</v>
      </c>
      <c r="D106" s="68">
        <v>1255</v>
      </c>
      <c r="E106" s="71">
        <f t="shared" si="2"/>
        <v>601.72767857142856</v>
      </c>
      <c r="F106" s="62">
        <f t="shared" si="3"/>
        <v>1000</v>
      </c>
    </row>
    <row r="107" spans="2:9" x14ac:dyDescent="0.35">
      <c r="B107" s="67">
        <v>750</v>
      </c>
      <c r="C107" s="68">
        <v>900</v>
      </c>
      <c r="D107" s="68">
        <v>1255</v>
      </c>
      <c r="E107" s="71">
        <f t="shared" si="2"/>
        <v>695.85267857142856</v>
      </c>
      <c r="F107" s="62">
        <f t="shared" si="3"/>
        <v>1000</v>
      </c>
    </row>
    <row r="108" spans="2:9" x14ac:dyDescent="0.35">
      <c r="B108" s="67">
        <v>750</v>
      </c>
      <c r="C108" s="68">
        <v>1000</v>
      </c>
      <c r="D108" s="68">
        <v>1255</v>
      </c>
      <c r="E108" s="71">
        <f t="shared" si="2"/>
        <v>789.97767857142856</v>
      </c>
      <c r="F108" s="62">
        <f t="shared" si="3"/>
        <v>1000</v>
      </c>
    </row>
    <row r="109" spans="2:9" x14ac:dyDescent="0.35">
      <c r="B109" s="67">
        <v>750</v>
      </c>
      <c r="C109" s="68">
        <v>1100</v>
      </c>
      <c r="D109" s="68">
        <v>1255</v>
      </c>
      <c r="E109" s="71">
        <f t="shared" si="2"/>
        <v>884.10267857142856</v>
      </c>
      <c r="F109" s="62">
        <f t="shared" si="3"/>
        <v>1000</v>
      </c>
      <c r="G109" s="37"/>
      <c r="H109" s="59"/>
      <c r="I109" s="59"/>
    </row>
    <row r="110" spans="2:9" x14ac:dyDescent="0.35">
      <c r="B110" s="67">
        <v>750</v>
      </c>
      <c r="C110" s="68">
        <v>1200</v>
      </c>
      <c r="D110" s="68">
        <v>1255</v>
      </c>
      <c r="E110" s="71">
        <f t="shared" si="2"/>
        <v>978.22767857142856</v>
      </c>
      <c r="F110" s="62">
        <f t="shared" si="3"/>
        <v>1000</v>
      </c>
      <c r="G110" s="37"/>
      <c r="H110" s="59"/>
      <c r="I110" s="59"/>
    </row>
    <row r="111" spans="2:9" x14ac:dyDescent="0.35">
      <c r="B111" s="67">
        <v>750</v>
      </c>
      <c r="C111" s="68">
        <v>1300</v>
      </c>
      <c r="D111" s="68">
        <v>1255</v>
      </c>
      <c r="E111" s="71">
        <f t="shared" si="2"/>
        <v>1072.3526785714284</v>
      </c>
      <c r="F111" s="62">
        <f t="shared" si="3"/>
        <v>1000</v>
      </c>
      <c r="G111" s="37"/>
      <c r="H111" s="59"/>
      <c r="I111" s="59"/>
    </row>
    <row r="112" spans="2:9" x14ac:dyDescent="0.35">
      <c r="B112" s="67">
        <v>750</v>
      </c>
      <c r="C112" s="68">
        <v>1400</v>
      </c>
      <c r="D112" s="68">
        <v>1255</v>
      </c>
      <c r="E112" s="71">
        <f t="shared" si="2"/>
        <v>1166.4776785714284</v>
      </c>
      <c r="F112" s="62">
        <f t="shared" si="3"/>
        <v>1000</v>
      </c>
      <c r="G112" s="37"/>
      <c r="H112" s="59"/>
      <c r="I112" s="59"/>
    </row>
    <row r="113" spans="2:9" x14ac:dyDescent="0.35">
      <c r="B113" s="67">
        <v>750</v>
      </c>
      <c r="C113" s="68">
        <v>1500</v>
      </c>
      <c r="D113" s="68">
        <v>1255</v>
      </c>
      <c r="E113" s="71">
        <f t="shared" si="2"/>
        <v>1260.6026785714284</v>
      </c>
      <c r="F113" s="62">
        <f t="shared" si="3"/>
        <v>1000</v>
      </c>
      <c r="G113" s="37"/>
      <c r="H113" s="59"/>
      <c r="I113" s="59"/>
    </row>
    <row r="114" spans="2:9" x14ac:dyDescent="0.35">
      <c r="B114" s="67">
        <v>750</v>
      </c>
      <c r="C114" s="68">
        <v>1600</v>
      </c>
      <c r="D114" s="68">
        <v>1255</v>
      </c>
      <c r="E114" s="71">
        <f t="shared" si="2"/>
        <v>1354.7276785714284</v>
      </c>
      <c r="F114" s="62">
        <f t="shared" si="3"/>
        <v>1000</v>
      </c>
      <c r="G114" s="37"/>
      <c r="H114" s="59"/>
      <c r="I114" s="59"/>
    </row>
    <row r="115" spans="2:9" x14ac:dyDescent="0.35">
      <c r="B115" s="67">
        <v>750</v>
      </c>
      <c r="C115" s="68">
        <v>1700</v>
      </c>
      <c r="D115" s="68">
        <v>1255</v>
      </c>
      <c r="E115" s="71">
        <f t="shared" si="2"/>
        <v>1448.8526785714284</v>
      </c>
      <c r="F115" s="62">
        <f t="shared" si="3"/>
        <v>1000</v>
      </c>
      <c r="G115" s="37"/>
      <c r="H115" s="59"/>
      <c r="I115" s="59"/>
    </row>
    <row r="116" spans="2:9" x14ac:dyDescent="0.35">
      <c r="B116" s="67">
        <v>750</v>
      </c>
      <c r="C116" s="68">
        <v>1800</v>
      </c>
      <c r="D116" s="68">
        <v>1255</v>
      </c>
      <c r="E116" s="71">
        <f t="shared" si="2"/>
        <v>1542.9776785714284</v>
      </c>
      <c r="F116" s="62">
        <f t="shared" si="3"/>
        <v>2000</v>
      </c>
    </row>
    <row r="117" spans="2:9" x14ac:dyDescent="0.35">
      <c r="B117" s="67">
        <v>750</v>
      </c>
      <c r="C117" s="68">
        <v>1900</v>
      </c>
      <c r="D117" s="68">
        <v>1255</v>
      </c>
      <c r="E117" s="71">
        <f t="shared" si="2"/>
        <v>1637.1026785714284</v>
      </c>
      <c r="F117" s="62">
        <f t="shared" si="3"/>
        <v>2000</v>
      </c>
    </row>
    <row r="118" spans="2:9" x14ac:dyDescent="0.35">
      <c r="B118" s="67">
        <v>750</v>
      </c>
      <c r="C118" s="68">
        <v>2000</v>
      </c>
      <c r="D118" s="68">
        <v>1255</v>
      </c>
      <c r="E118" s="71">
        <f t="shared" si="2"/>
        <v>1731.2276785714284</v>
      </c>
      <c r="F118" s="62">
        <f t="shared" si="3"/>
        <v>2000</v>
      </c>
      <c r="G118" s="37"/>
      <c r="H118" s="59"/>
      <c r="I118" s="59"/>
    </row>
    <row r="119" spans="2:9" x14ac:dyDescent="0.35">
      <c r="B119" s="67">
        <v>750</v>
      </c>
      <c r="C119" s="68">
        <v>2100</v>
      </c>
      <c r="D119" s="68">
        <v>1255</v>
      </c>
      <c r="E119" s="71">
        <f t="shared" si="2"/>
        <v>1825.3526785714284</v>
      </c>
      <c r="F119" s="62">
        <f t="shared" si="3"/>
        <v>2000</v>
      </c>
      <c r="G119" s="37"/>
      <c r="H119" s="59"/>
      <c r="I119" s="59"/>
    </row>
    <row r="120" spans="2:9" x14ac:dyDescent="0.35">
      <c r="B120" s="67">
        <v>750</v>
      </c>
      <c r="C120" s="68">
        <v>2200</v>
      </c>
      <c r="D120" s="68">
        <v>1255</v>
      </c>
      <c r="E120" s="71">
        <f t="shared" si="2"/>
        <v>1919.4776785714284</v>
      </c>
      <c r="F120" s="62">
        <f t="shared" si="3"/>
        <v>2000</v>
      </c>
      <c r="G120" s="37"/>
      <c r="H120" s="59"/>
      <c r="I120" s="59"/>
    </row>
    <row r="121" spans="2:9" x14ac:dyDescent="0.35">
      <c r="B121" s="67">
        <v>750</v>
      </c>
      <c r="C121" s="68">
        <v>2300</v>
      </c>
      <c r="D121" s="68">
        <v>1255</v>
      </c>
      <c r="E121" s="71">
        <f t="shared" si="2"/>
        <v>2013.6026785714284</v>
      </c>
      <c r="F121" s="62">
        <f t="shared" si="3"/>
        <v>2000</v>
      </c>
      <c r="G121" s="37"/>
      <c r="H121" s="59"/>
      <c r="I121" s="59"/>
    </row>
    <row r="122" spans="2:9" x14ac:dyDescent="0.35">
      <c r="B122" s="67">
        <v>750</v>
      </c>
      <c r="C122" s="68">
        <v>2400</v>
      </c>
      <c r="D122" s="68">
        <v>1255</v>
      </c>
      <c r="E122" s="71">
        <f t="shared" si="2"/>
        <v>2107.7276785714284</v>
      </c>
      <c r="F122" s="62">
        <f t="shared" si="3"/>
        <v>2000</v>
      </c>
      <c r="G122" s="37"/>
      <c r="H122" s="59"/>
      <c r="I122" s="59"/>
    </row>
    <row r="123" spans="2:9" x14ac:dyDescent="0.35">
      <c r="B123" s="67">
        <v>750</v>
      </c>
      <c r="C123" s="68">
        <v>2500</v>
      </c>
      <c r="D123" s="68">
        <v>1255</v>
      </c>
      <c r="E123" s="71">
        <f t="shared" si="2"/>
        <v>2201.8526785714284</v>
      </c>
      <c r="F123" s="62">
        <f t="shared" si="3"/>
        <v>2000</v>
      </c>
      <c r="G123" s="37"/>
      <c r="H123" s="59"/>
      <c r="I123" s="59"/>
    </row>
    <row r="124" spans="2:9" x14ac:dyDescent="0.35">
      <c r="B124" s="67">
        <v>750</v>
      </c>
      <c r="C124" s="68">
        <v>2600</v>
      </c>
      <c r="D124" s="68">
        <v>1255</v>
      </c>
      <c r="E124" s="71">
        <f t="shared" si="2"/>
        <v>2295.9776785714284</v>
      </c>
      <c r="F124" s="62">
        <f t="shared" si="3"/>
        <v>2000</v>
      </c>
      <c r="G124" s="37"/>
      <c r="H124" s="59"/>
      <c r="I124" s="59"/>
    </row>
    <row r="125" spans="2:9" x14ac:dyDescent="0.35">
      <c r="B125" s="67">
        <v>750</v>
      </c>
      <c r="C125" s="68">
        <v>2700</v>
      </c>
      <c r="D125" s="68">
        <v>1255</v>
      </c>
      <c r="E125" s="71">
        <f t="shared" si="2"/>
        <v>2390.1026785714284</v>
      </c>
      <c r="F125" s="62">
        <f t="shared" si="3"/>
        <v>2000</v>
      </c>
    </row>
    <row r="126" spans="2:9" x14ac:dyDescent="0.35">
      <c r="B126" s="67">
        <v>750</v>
      </c>
      <c r="C126" s="68">
        <v>2800</v>
      </c>
      <c r="D126" s="68">
        <v>1255</v>
      </c>
      <c r="E126" s="71">
        <f t="shared" si="2"/>
        <v>2484.2276785714284</v>
      </c>
      <c r="F126" s="62">
        <f t="shared" si="3"/>
        <v>2000</v>
      </c>
    </row>
    <row r="127" spans="2:9" x14ac:dyDescent="0.35">
      <c r="B127" s="67">
        <v>750</v>
      </c>
      <c r="C127" s="68">
        <v>2900</v>
      </c>
      <c r="D127" s="68">
        <v>1255</v>
      </c>
      <c r="E127" s="71">
        <f t="shared" si="2"/>
        <v>2578.3526785714284</v>
      </c>
      <c r="F127" s="62">
        <f t="shared" si="3"/>
        <v>3000</v>
      </c>
      <c r="G127" s="37"/>
      <c r="H127" s="59"/>
      <c r="I127" s="59"/>
    </row>
    <row r="128" spans="2:9" x14ac:dyDescent="0.35">
      <c r="B128" s="67">
        <v>750</v>
      </c>
      <c r="C128" s="68">
        <v>3000</v>
      </c>
      <c r="D128" s="68">
        <v>1255</v>
      </c>
      <c r="E128" s="71">
        <f t="shared" si="2"/>
        <v>2672.4776785714284</v>
      </c>
      <c r="F128" s="62">
        <f t="shared" si="3"/>
        <v>3000</v>
      </c>
      <c r="G128" s="37"/>
      <c r="H128" s="59"/>
      <c r="I128" s="59"/>
    </row>
    <row r="129" spans="2:9" x14ac:dyDescent="0.35">
      <c r="B129" s="67">
        <v>750</v>
      </c>
      <c r="C129" s="68">
        <v>3100</v>
      </c>
      <c r="D129" s="68">
        <v>1255</v>
      </c>
      <c r="E129" s="71">
        <f t="shared" si="2"/>
        <v>2766.6026785714284</v>
      </c>
      <c r="F129" s="62">
        <f t="shared" si="3"/>
        <v>3000</v>
      </c>
      <c r="G129" s="37"/>
      <c r="H129" s="59"/>
      <c r="I129" s="59"/>
    </row>
    <row r="130" spans="2:9" x14ac:dyDescent="0.35">
      <c r="B130" s="67">
        <v>750</v>
      </c>
      <c r="C130" s="68">
        <v>3200</v>
      </c>
      <c r="D130" s="68">
        <v>1255</v>
      </c>
      <c r="E130" s="71">
        <f t="shared" si="2"/>
        <v>2860.7276785714284</v>
      </c>
      <c r="F130" s="62">
        <f t="shared" si="3"/>
        <v>3000</v>
      </c>
      <c r="G130" s="37"/>
      <c r="H130" s="59"/>
      <c r="I130" s="59"/>
    </row>
    <row r="131" spans="2:9" x14ac:dyDescent="0.35">
      <c r="B131" s="67">
        <v>750</v>
      </c>
      <c r="C131" s="68">
        <v>3300</v>
      </c>
      <c r="D131" s="68">
        <v>1255</v>
      </c>
      <c r="E131" s="71">
        <f t="shared" si="2"/>
        <v>2954.8526785714284</v>
      </c>
      <c r="F131" s="62">
        <f t="shared" si="3"/>
        <v>3000</v>
      </c>
      <c r="G131" s="37"/>
      <c r="H131" s="59"/>
      <c r="I131" s="59"/>
    </row>
    <row r="132" spans="2:9" x14ac:dyDescent="0.35">
      <c r="B132" s="67">
        <v>750</v>
      </c>
      <c r="C132" s="68">
        <v>3400</v>
      </c>
      <c r="D132" s="68">
        <v>1255</v>
      </c>
      <c r="E132" s="71">
        <f t="shared" si="2"/>
        <v>3048.9776785714284</v>
      </c>
      <c r="F132" s="62">
        <f t="shared" si="3"/>
        <v>3000</v>
      </c>
      <c r="G132" s="37"/>
      <c r="H132" s="59"/>
      <c r="I132" s="59"/>
    </row>
    <row r="133" spans="2:9" x14ac:dyDescent="0.35">
      <c r="B133" s="67">
        <v>750</v>
      </c>
      <c r="C133" s="68">
        <v>3500</v>
      </c>
      <c r="D133" s="68">
        <v>1255</v>
      </c>
      <c r="E133" s="71">
        <f t="shared" ref="E133:E196" si="4">(((22/7*(B133/2)^2)*D133)+((C133-B133)*D133*B133))/1000000</f>
        <v>3143.1026785714284</v>
      </c>
      <c r="F133" s="62">
        <f t="shared" ref="F133:F196" si="5">ROUND(E133,-3)</f>
        <v>3000</v>
      </c>
    </row>
    <row r="134" spans="2:9" x14ac:dyDescent="0.35">
      <c r="B134" s="67">
        <v>750</v>
      </c>
      <c r="C134" s="68">
        <v>3600</v>
      </c>
      <c r="D134" s="68">
        <v>1255</v>
      </c>
      <c r="E134" s="71">
        <f t="shared" si="4"/>
        <v>3237.2276785714284</v>
      </c>
      <c r="F134" s="62">
        <f t="shared" si="5"/>
        <v>3000</v>
      </c>
      <c r="G134" s="37"/>
      <c r="H134" s="59"/>
      <c r="I134" s="59"/>
    </row>
    <row r="135" spans="2:9" x14ac:dyDescent="0.35">
      <c r="B135" s="67">
        <v>750</v>
      </c>
      <c r="C135" s="68">
        <v>3700</v>
      </c>
      <c r="D135" s="68">
        <v>1255</v>
      </c>
      <c r="E135" s="71">
        <f t="shared" si="4"/>
        <v>3331.3526785714284</v>
      </c>
      <c r="F135" s="62">
        <f t="shared" si="5"/>
        <v>3000</v>
      </c>
      <c r="G135" s="37"/>
      <c r="H135" s="59"/>
      <c r="I135" s="59"/>
    </row>
    <row r="136" spans="2:9" x14ac:dyDescent="0.35">
      <c r="B136" s="67">
        <v>750</v>
      </c>
      <c r="C136" s="68">
        <v>3800</v>
      </c>
      <c r="D136" s="68">
        <v>1255</v>
      </c>
      <c r="E136" s="71">
        <f t="shared" si="4"/>
        <v>3425.4776785714284</v>
      </c>
      <c r="F136" s="62">
        <f t="shared" si="5"/>
        <v>3000</v>
      </c>
      <c r="G136" s="37"/>
      <c r="H136" s="59"/>
      <c r="I136" s="59"/>
    </row>
    <row r="137" spans="2:9" x14ac:dyDescent="0.35">
      <c r="B137" s="67">
        <v>750</v>
      </c>
      <c r="C137" s="68">
        <v>3900</v>
      </c>
      <c r="D137" s="68">
        <v>1255</v>
      </c>
      <c r="E137" s="71">
        <f t="shared" si="4"/>
        <v>3519.6026785714284</v>
      </c>
      <c r="F137" s="62">
        <f t="shared" si="5"/>
        <v>4000</v>
      </c>
      <c r="G137" s="37"/>
      <c r="H137" s="59"/>
      <c r="I137" s="59"/>
    </row>
    <row r="138" spans="2:9" x14ac:dyDescent="0.35">
      <c r="B138" s="67">
        <v>750</v>
      </c>
      <c r="C138" s="68">
        <v>4000</v>
      </c>
      <c r="D138" s="68">
        <v>1255</v>
      </c>
      <c r="E138" s="71">
        <f t="shared" si="4"/>
        <v>3613.7276785714284</v>
      </c>
      <c r="F138" s="62">
        <f t="shared" si="5"/>
        <v>4000</v>
      </c>
      <c r="G138" s="37"/>
      <c r="H138" s="59"/>
      <c r="I138" s="59"/>
    </row>
    <row r="139" spans="2:9" x14ac:dyDescent="0.35">
      <c r="B139" s="67">
        <v>800</v>
      </c>
      <c r="C139" s="68">
        <v>800</v>
      </c>
      <c r="D139" s="68">
        <v>1255</v>
      </c>
      <c r="E139" s="71">
        <f t="shared" si="4"/>
        <v>631.08571428571429</v>
      </c>
      <c r="F139" s="62">
        <f t="shared" si="5"/>
        <v>1000</v>
      </c>
      <c r="G139" s="37"/>
      <c r="H139" s="59"/>
      <c r="I139" s="59"/>
    </row>
    <row r="140" spans="2:9" x14ac:dyDescent="0.35">
      <c r="B140" s="67">
        <v>800</v>
      </c>
      <c r="C140" s="68">
        <v>900</v>
      </c>
      <c r="D140" s="68">
        <v>1255</v>
      </c>
      <c r="E140" s="71">
        <f t="shared" si="4"/>
        <v>731.48571428571427</v>
      </c>
      <c r="F140" s="62">
        <f t="shared" si="5"/>
        <v>1000</v>
      </c>
      <c r="G140" s="37"/>
      <c r="H140" s="59"/>
      <c r="I140" s="59"/>
    </row>
    <row r="141" spans="2:9" x14ac:dyDescent="0.35">
      <c r="B141" s="67">
        <v>800</v>
      </c>
      <c r="C141" s="68">
        <v>1000</v>
      </c>
      <c r="D141" s="68">
        <v>1255</v>
      </c>
      <c r="E141" s="71">
        <f t="shared" si="4"/>
        <v>831.88571428571424</v>
      </c>
      <c r="F141" s="62">
        <f t="shared" si="5"/>
        <v>1000</v>
      </c>
    </row>
    <row r="142" spans="2:9" x14ac:dyDescent="0.35">
      <c r="B142" s="67">
        <v>800</v>
      </c>
      <c r="C142" s="68">
        <v>1100</v>
      </c>
      <c r="D142" s="68">
        <v>1255</v>
      </c>
      <c r="E142" s="71">
        <f t="shared" si="4"/>
        <v>932.28571428571422</v>
      </c>
      <c r="F142" s="62">
        <f t="shared" si="5"/>
        <v>1000</v>
      </c>
      <c r="G142" s="37"/>
      <c r="H142" s="59"/>
      <c r="I142" s="59"/>
    </row>
    <row r="143" spans="2:9" x14ac:dyDescent="0.35">
      <c r="B143" s="67">
        <v>800</v>
      </c>
      <c r="C143" s="68">
        <v>1200</v>
      </c>
      <c r="D143" s="68">
        <v>1255</v>
      </c>
      <c r="E143" s="71">
        <f t="shared" si="4"/>
        <v>1032.6857142857143</v>
      </c>
      <c r="F143" s="62">
        <f t="shared" si="5"/>
        <v>1000</v>
      </c>
      <c r="G143" s="37"/>
      <c r="H143" s="59"/>
      <c r="I143" s="59"/>
    </row>
    <row r="144" spans="2:9" x14ac:dyDescent="0.35">
      <c r="B144" s="67">
        <v>800</v>
      </c>
      <c r="C144" s="68">
        <v>1300</v>
      </c>
      <c r="D144" s="68">
        <v>1255</v>
      </c>
      <c r="E144" s="71">
        <f t="shared" si="4"/>
        <v>1133.0857142857142</v>
      </c>
      <c r="F144" s="62">
        <f t="shared" si="5"/>
        <v>1000</v>
      </c>
      <c r="G144" s="37"/>
      <c r="H144" s="59"/>
      <c r="I144" s="59"/>
    </row>
    <row r="145" spans="2:9" x14ac:dyDescent="0.35">
      <c r="B145" s="67">
        <v>800</v>
      </c>
      <c r="C145" s="68">
        <v>1400</v>
      </c>
      <c r="D145" s="68">
        <v>1255</v>
      </c>
      <c r="E145" s="71">
        <f t="shared" si="4"/>
        <v>1233.485714285714</v>
      </c>
      <c r="F145" s="62">
        <f t="shared" si="5"/>
        <v>1000</v>
      </c>
      <c r="G145" s="37"/>
      <c r="H145" s="59"/>
      <c r="I145" s="59"/>
    </row>
    <row r="146" spans="2:9" x14ac:dyDescent="0.35">
      <c r="B146" s="67">
        <v>800</v>
      </c>
      <c r="C146" s="68">
        <v>1500</v>
      </c>
      <c r="D146" s="68">
        <v>1255</v>
      </c>
      <c r="E146" s="71">
        <f t="shared" si="4"/>
        <v>1333.8857142857141</v>
      </c>
      <c r="F146" s="62">
        <f t="shared" si="5"/>
        <v>1000</v>
      </c>
      <c r="G146" s="37"/>
      <c r="H146" s="59"/>
      <c r="I146" s="59"/>
    </row>
    <row r="147" spans="2:9" x14ac:dyDescent="0.35">
      <c r="B147" s="67">
        <v>800</v>
      </c>
      <c r="C147" s="68">
        <v>1600</v>
      </c>
      <c r="D147" s="68">
        <v>1255</v>
      </c>
      <c r="E147" s="71">
        <f t="shared" si="4"/>
        <v>1434.2857142857142</v>
      </c>
      <c r="F147" s="62">
        <f t="shared" si="5"/>
        <v>1000</v>
      </c>
      <c r="G147" s="37"/>
      <c r="H147" s="59"/>
      <c r="I147" s="59"/>
    </row>
    <row r="148" spans="2:9" x14ac:dyDescent="0.35">
      <c r="B148" s="67">
        <v>800</v>
      </c>
      <c r="C148" s="68">
        <v>1700</v>
      </c>
      <c r="D148" s="68">
        <v>1255</v>
      </c>
      <c r="E148" s="71">
        <f t="shared" si="4"/>
        <v>1534.6857142857141</v>
      </c>
      <c r="F148" s="62">
        <f t="shared" si="5"/>
        <v>2000</v>
      </c>
    </row>
    <row r="149" spans="2:9" x14ac:dyDescent="0.35">
      <c r="B149" s="67">
        <v>800</v>
      </c>
      <c r="C149" s="68">
        <v>1800</v>
      </c>
      <c r="D149" s="68">
        <v>1255</v>
      </c>
      <c r="E149" s="71">
        <f t="shared" si="4"/>
        <v>1635.0857142857142</v>
      </c>
      <c r="F149" s="62">
        <f t="shared" si="5"/>
        <v>2000</v>
      </c>
      <c r="G149" s="37"/>
      <c r="H149" s="59"/>
      <c r="I149" s="59"/>
    </row>
    <row r="150" spans="2:9" x14ac:dyDescent="0.35">
      <c r="B150" s="67">
        <v>800</v>
      </c>
      <c r="C150" s="68">
        <v>1900</v>
      </c>
      <c r="D150" s="68">
        <v>1255</v>
      </c>
      <c r="E150" s="71">
        <f t="shared" si="4"/>
        <v>1735.485714285714</v>
      </c>
      <c r="F150" s="62">
        <f t="shared" si="5"/>
        <v>2000</v>
      </c>
      <c r="G150" s="37"/>
      <c r="H150" s="59"/>
      <c r="I150" s="59"/>
    </row>
    <row r="151" spans="2:9" x14ac:dyDescent="0.35">
      <c r="B151" s="67">
        <v>800</v>
      </c>
      <c r="C151" s="68">
        <v>2000</v>
      </c>
      <c r="D151" s="68">
        <v>1255</v>
      </c>
      <c r="E151" s="71">
        <f t="shared" si="4"/>
        <v>1835.8857142857141</v>
      </c>
      <c r="F151" s="62">
        <f t="shared" si="5"/>
        <v>2000</v>
      </c>
      <c r="G151" s="37"/>
      <c r="H151" s="59"/>
      <c r="I151" s="59"/>
    </row>
    <row r="152" spans="2:9" x14ac:dyDescent="0.35">
      <c r="B152" s="67">
        <v>800</v>
      </c>
      <c r="C152" s="68">
        <v>2100</v>
      </c>
      <c r="D152" s="68">
        <v>1255</v>
      </c>
      <c r="E152" s="71">
        <f t="shared" si="4"/>
        <v>1936.2857142857142</v>
      </c>
      <c r="F152" s="62">
        <f t="shared" si="5"/>
        <v>2000</v>
      </c>
      <c r="G152" s="37"/>
      <c r="H152" s="59"/>
      <c r="I152" s="59"/>
    </row>
    <row r="153" spans="2:9" x14ac:dyDescent="0.35">
      <c r="B153" s="67">
        <v>800</v>
      </c>
      <c r="C153" s="68">
        <v>2200</v>
      </c>
      <c r="D153" s="68">
        <v>1255</v>
      </c>
      <c r="E153" s="71">
        <f t="shared" si="4"/>
        <v>2036.6857142857141</v>
      </c>
      <c r="F153" s="62">
        <f t="shared" si="5"/>
        <v>2000</v>
      </c>
      <c r="G153" s="37"/>
      <c r="H153" s="59"/>
      <c r="I153" s="59"/>
    </row>
    <row r="154" spans="2:9" x14ac:dyDescent="0.35">
      <c r="B154" s="67">
        <v>800</v>
      </c>
      <c r="C154" s="68">
        <v>2300</v>
      </c>
      <c r="D154" s="68">
        <v>1255</v>
      </c>
      <c r="E154" s="71">
        <f t="shared" si="4"/>
        <v>2137.0857142857139</v>
      </c>
      <c r="F154" s="62">
        <f t="shared" si="5"/>
        <v>2000</v>
      </c>
      <c r="G154" s="37"/>
      <c r="H154" s="59"/>
      <c r="I154" s="59"/>
    </row>
    <row r="155" spans="2:9" x14ac:dyDescent="0.35">
      <c r="B155" s="67">
        <v>800</v>
      </c>
      <c r="C155" s="68">
        <v>2400</v>
      </c>
      <c r="D155" s="68">
        <v>1255</v>
      </c>
      <c r="E155" s="71">
        <f t="shared" si="4"/>
        <v>2237.485714285714</v>
      </c>
      <c r="F155" s="62">
        <f t="shared" si="5"/>
        <v>2000</v>
      </c>
    </row>
    <row r="156" spans="2:9" x14ac:dyDescent="0.35">
      <c r="B156" s="67">
        <v>800</v>
      </c>
      <c r="C156" s="68">
        <v>2500</v>
      </c>
      <c r="D156" s="68">
        <v>1255</v>
      </c>
      <c r="E156" s="71">
        <f t="shared" si="4"/>
        <v>2337.8857142857141</v>
      </c>
      <c r="F156" s="62">
        <f t="shared" si="5"/>
        <v>2000</v>
      </c>
      <c r="G156" s="37"/>
      <c r="H156" s="59"/>
      <c r="I156" s="59"/>
    </row>
    <row r="157" spans="2:9" x14ac:dyDescent="0.35">
      <c r="B157" s="67">
        <v>800</v>
      </c>
      <c r="C157" s="68">
        <v>2600</v>
      </c>
      <c r="D157" s="68">
        <v>1255</v>
      </c>
      <c r="E157" s="71">
        <f t="shared" si="4"/>
        <v>2438.2857142857142</v>
      </c>
      <c r="F157" s="62">
        <f t="shared" si="5"/>
        <v>2000</v>
      </c>
      <c r="G157" s="37"/>
      <c r="H157" s="59"/>
      <c r="I157" s="59"/>
    </row>
    <row r="158" spans="2:9" x14ac:dyDescent="0.35">
      <c r="B158" s="67">
        <v>800</v>
      </c>
      <c r="C158" s="68">
        <v>2700</v>
      </c>
      <c r="D158" s="68">
        <v>1255</v>
      </c>
      <c r="E158" s="71">
        <f t="shared" si="4"/>
        <v>2538.6857142857143</v>
      </c>
      <c r="F158" s="62">
        <f t="shared" si="5"/>
        <v>3000</v>
      </c>
      <c r="G158" s="37"/>
      <c r="H158" s="59"/>
      <c r="I158" s="59"/>
    </row>
    <row r="159" spans="2:9" x14ac:dyDescent="0.35">
      <c r="B159" s="67">
        <v>800</v>
      </c>
      <c r="C159" s="68">
        <v>2800</v>
      </c>
      <c r="D159" s="68">
        <v>1255</v>
      </c>
      <c r="E159" s="71">
        <f t="shared" si="4"/>
        <v>2639.0857142857139</v>
      </c>
      <c r="F159" s="62">
        <f t="shared" si="5"/>
        <v>3000</v>
      </c>
      <c r="G159" s="37"/>
      <c r="H159" s="59"/>
      <c r="I159" s="59"/>
    </row>
    <row r="160" spans="2:9" x14ac:dyDescent="0.35">
      <c r="B160" s="67">
        <v>800</v>
      </c>
      <c r="C160" s="68">
        <v>2900</v>
      </c>
      <c r="D160" s="68">
        <v>1255</v>
      </c>
      <c r="E160" s="71">
        <f t="shared" si="4"/>
        <v>2739.485714285714</v>
      </c>
      <c r="F160" s="62">
        <f t="shared" si="5"/>
        <v>3000</v>
      </c>
      <c r="G160" s="37"/>
      <c r="H160" s="59"/>
      <c r="I160" s="59"/>
    </row>
    <row r="161" spans="2:9" x14ac:dyDescent="0.35">
      <c r="B161" s="67">
        <v>800</v>
      </c>
      <c r="C161" s="68">
        <v>3000</v>
      </c>
      <c r="D161" s="68">
        <v>1255</v>
      </c>
      <c r="E161" s="71">
        <f t="shared" si="4"/>
        <v>2839.8857142857141</v>
      </c>
      <c r="F161" s="62">
        <f t="shared" si="5"/>
        <v>3000</v>
      </c>
    </row>
    <row r="162" spans="2:9" x14ac:dyDescent="0.35">
      <c r="B162" s="67">
        <v>800</v>
      </c>
      <c r="C162" s="68">
        <v>3100</v>
      </c>
      <c r="D162" s="68">
        <v>1255</v>
      </c>
      <c r="E162" s="71">
        <f t="shared" si="4"/>
        <v>2940.2857142857142</v>
      </c>
      <c r="F162" s="62">
        <f t="shared" si="5"/>
        <v>3000</v>
      </c>
      <c r="G162" s="37"/>
      <c r="H162" s="59"/>
      <c r="I162" s="59"/>
    </row>
    <row r="163" spans="2:9" x14ac:dyDescent="0.35">
      <c r="B163" s="67">
        <v>800</v>
      </c>
      <c r="C163" s="68">
        <v>3200</v>
      </c>
      <c r="D163" s="68">
        <v>1255</v>
      </c>
      <c r="E163" s="71">
        <f t="shared" si="4"/>
        <v>3040.6857142857143</v>
      </c>
      <c r="F163" s="62">
        <f t="shared" si="5"/>
        <v>3000</v>
      </c>
      <c r="G163" s="37"/>
      <c r="H163" s="59"/>
      <c r="I163" s="59"/>
    </row>
    <row r="164" spans="2:9" x14ac:dyDescent="0.35">
      <c r="B164" s="67">
        <v>800</v>
      </c>
      <c r="C164" s="68">
        <v>3300</v>
      </c>
      <c r="D164" s="68">
        <v>1255</v>
      </c>
      <c r="E164" s="71">
        <f t="shared" si="4"/>
        <v>3141.0857142857139</v>
      </c>
      <c r="F164" s="62">
        <f t="shared" si="5"/>
        <v>3000</v>
      </c>
      <c r="G164" s="37"/>
      <c r="H164" s="59"/>
      <c r="I164" s="59"/>
    </row>
    <row r="165" spans="2:9" x14ac:dyDescent="0.35">
      <c r="B165" s="67">
        <v>800</v>
      </c>
      <c r="C165" s="68">
        <v>3400</v>
      </c>
      <c r="D165" s="68">
        <v>1255</v>
      </c>
      <c r="E165" s="71">
        <f t="shared" si="4"/>
        <v>3241.485714285714</v>
      </c>
      <c r="F165" s="62">
        <f t="shared" si="5"/>
        <v>3000</v>
      </c>
      <c r="G165" s="37"/>
      <c r="H165" s="59"/>
      <c r="I165" s="59"/>
    </row>
    <row r="166" spans="2:9" x14ac:dyDescent="0.35">
      <c r="B166" s="67">
        <v>800</v>
      </c>
      <c r="C166" s="68">
        <v>3500</v>
      </c>
      <c r="D166" s="68">
        <v>1255</v>
      </c>
      <c r="E166" s="71">
        <f t="shared" si="4"/>
        <v>3341.8857142857141</v>
      </c>
      <c r="F166" s="62">
        <f t="shared" si="5"/>
        <v>3000</v>
      </c>
      <c r="G166" s="37"/>
      <c r="H166" s="59"/>
      <c r="I166" s="59"/>
    </row>
    <row r="167" spans="2:9" x14ac:dyDescent="0.35">
      <c r="B167" s="67">
        <v>800</v>
      </c>
      <c r="C167" s="68">
        <v>3600</v>
      </c>
      <c r="D167" s="68">
        <v>1255</v>
      </c>
      <c r="E167" s="71">
        <f t="shared" si="4"/>
        <v>3442.2857142857142</v>
      </c>
      <c r="F167" s="62">
        <f t="shared" si="5"/>
        <v>3000</v>
      </c>
    </row>
    <row r="168" spans="2:9" x14ac:dyDescent="0.35">
      <c r="B168" s="67">
        <v>800</v>
      </c>
      <c r="C168" s="68">
        <v>3700</v>
      </c>
      <c r="D168" s="68">
        <v>1255</v>
      </c>
      <c r="E168" s="71">
        <f t="shared" si="4"/>
        <v>3542.6857142857143</v>
      </c>
      <c r="F168" s="62">
        <f t="shared" si="5"/>
        <v>4000</v>
      </c>
      <c r="G168" s="37"/>
      <c r="H168" s="59"/>
      <c r="I168" s="59"/>
    </row>
    <row r="169" spans="2:9" x14ac:dyDescent="0.35">
      <c r="B169" s="67">
        <v>800</v>
      </c>
      <c r="C169" s="68">
        <v>3800</v>
      </c>
      <c r="D169" s="68">
        <v>1255</v>
      </c>
      <c r="E169" s="71">
        <f t="shared" si="4"/>
        <v>3643.0857142857139</v>
      </c>
      <c r="F169" s="62">
        <f t="shared" si="5"/>
        <v>4000</v>
      </c>
      <c r="G169" s="37"/>
      <c r="H169" s="59"/>
      <c r="I169" s="59"/>
    </row>
    <row r="170" spans="2:9" x14ac:dyDescent="0.35">
      <c r="B170" s="67">
        <v>800</v>
      </c>
      <c r="C170" s="68">
        <v>3900</v>
      </c>
      <c r="D170" s="68">
        <v>1255</v>
      </c>
      <c r="E170" s="71">
        <f t="shared" si="4"/>
        <v>3743.485714285714</v>
      </c>
      <c r="F170" s="62">
        <f t="shared" si="5"/>
        <v>4000</v>
      </c>
      <c r="G170" s="37"/>
      <c r="H170" s="59"/>
      <c r="I170" s="59"/>
    </row>
    <row r="171" spans="2:9" x14ac:dyDescent="0.35">
      <c r="B171" s="67">
        <v>800</v>
      </c>
      <c r="C171" s="68">
        <v>4000</v>
      </c>
      <c r="D171" s="68">
        <v>1255</v>
      </c>
      <c r="E171" s="71">
        <f t="shared" si="4"/>
        <v>3843.8857142857141</v>
      </c>
      <c r="F171" s="62">
        <f t="shared" si="5"/>
        <v>4000</v>
      </c>
      <c r="G171" s="37"/>
      <c r="H171" s="59"/>
      <c r="I171" s="59"/>
    </row>
    <row r="172" spans="2:9" x14ac:dyDescent="0.35">
      <c r="B172" s="67">
        <v>850</v>
      </c>
      <c r="C172" s="68">
        <v>800</v>
      </c>
      <c r="D172" s="68">
        <v>1255</v>
      </c>
      <c r="E172" s="71">
        <f t="shared" si="4"/>
        <v>659.09910714285706</v>
      </c>
      <c r="F172" s="62">
        <f t="shared" si="5"/>
        <v>1000</v>
      </c>
      <c r="G172" s="37"/>
      <c r="H172" s="59"/>
      <c r="I172" s="59"/>
    </row>
    <row r="173" spans="2:9" x14ac:dyDescent="0.35">
      <c r="B173" s="67">
        <v>850</v>
      </c>
      <c r="C173" s="68">
        <v>900</v>
      </c>
      <c r="D173" s="68">
        <v>1255</v>
      </c>
      <c r="E173" s="71">
        <f t="shared" si="4"/>
        <v>765.77410714285702</v>
      </c>
      <c r="F173" s="62">
        <f t="shared" si="5"/>
        <v>1000</v>
      </c>
      <c r="G173" s="37"/>
      <c r="H173" s="59"/>
      <c r="I173" s="59"/>
    </row>
    <row r="174" spans="2:9" x14ac:dyDescent="0.35">
      <c r="B174" s="67">
        <v>850</v>
      </c>
      <c r="C174" s="68">
        <v>1000</v>
      </c>
      <c r="D174" s="68">
        <v>1255</v>
      </c>
      <c r="E174" s="71">
        <f t="shared" si="4"/>
        <v>872.44910714285709</v>
      </c>
      <c r="F174" s="62">
        <f t="shared" si="5"/>
        <v>1000</v>
      </c>
    </row>
    <row r="175" spans="2:9" x14ac:dyDescent="0.35">
      <c r="B175" s="67">
        <v>850</v>
      </c>
      <c r="C175" s="68">
        <v>1100</v>
      </c>
      <c r="D175" s="68">
        <v>1255</v>
      </c>
      <c r="E175" s="71">
        <f t="shared" si="4"/>
        <v>979.12410714285704</v>
      </c>
      <c r="F175" s="62">
        <f t="shared" si="5"/>
        <v>1000</v>
      </c>
      <c r="G175" s="37"/>
      <c r="H175" s="59"/>
      <c r="I175" s="59"/>
    </row>
    <row r="176" spans="2:9" x14ac:dyDescent="0.35">
      <c r="B176" s="67">
        <v>850</v>
      </c>
      <c r="C176" s="68">
        <v>1200</v>
      </c>
      <c r="D176" s="68">
        <v>1255</v>
      </c>
      <c r="E176" s="71">
        <f t="shared" si="4"/>
        <v>1085.7991071428571</v>
      </c>
      <c r="F176" s="62">
        <f t="shared" si="5"/>
        <v>1000</v>
      </c>
      <c r="G176" s="37"/>
      <c r="H176" s="59"/>
      <c r="I176" s="59"/>
    </row>
    <row r="177" spans="2:9" x14ac:dyDescent="0.35">
      <c r="B177" s="67">
        <v>850</v>
      </c>
      <c r="C177" s="68">
        <v>1300</v>
      </c>
      <c r="D177" s="68">
        <v>1255</v>
      </c>
      <c r="E177" s="71">
        <f t="shared" si="4"/>
        <v>1192.4741071428571</v>
      </c>
      <c r="F177" s="62">
        <f t="shared" si="5"/>
        <v>1000</v>
      </c>
      <c r="G177" s="37"/>
      <c r="H177" s="59"/>
      <c r="I177" s="59"/>
    </row>
    <row r="178" spans="2:9" x14ac:dyDescent="0.35">
      <c r="B178" s="67">
        <v>850</v>
      </c>
      <c r="C178" s="68">
        <v>1400</v>
      </c>
      <c r="D178" s="68">
        <v>1255</v>
      </c>
      <c r="E178" s="71">
        <f t="shared" si="4"/>
        <v>1299.149107142857</v>
      </c>
      <c r="F178" s="62">
        <f t="shared" si="5"/>
        <v>1000</v>
      </c>
      <c r="G178" s="37"/>
      <c r="H178" s="59"/>
      <c r="I178" s="59"/>
    </row>
    <row r="179" spans="2:9" x14ac:dyDescent="0.35">
      <c r="B179" s="67">
        <v>850</v>
      </c>
      <c r="C179" s="68">
        <v>1500</v>
      </c>
      <c r="D179" s="68">
        <v>1255</v>
      </c>
      <c r="E179" s="71">
        <f t="shared" si="4"/>
        <v>1405.824107142857</v>
      </c>
      <c r="F179" s="62">
        <f t="shared" si="5"/>
        <v>1000</v>
      </c>
      <c r="G179" s="37"/>
      <c r="H179" s="59"/>
      <c r="I179" s="59"/>
    </row>
    <row r="180" spans="2:9" x14ac:dyDescent="0.35">
      <c r="B180" s="67">
        <v>850</v>
      </c>
      <c r="C180" s="68">
        <v>1600</v>
      </c>
      <c r="D180" s="68">
        <v>1255</v>
      </c>
      <c r="E180" s="71">
        <f t="shared" si="4"/>
        <v>1512.4991071428572</v>
      </c>
      <c r="F180" s="62">
        <f t="shared" si="5"/>
        <v>2000</v>
      </c>
      <c r="G180" s="37"/>
      <c r="H180" s="59"/>
      <c r="I180" s="59"/>
    </row>
    <row r="181" spans="2:9" x14ac:dyDescent="0.35">
      <c r="B181" s="67">
        <v>850</v>
      </c>
      <c r="C181" s="68">
        <v>1700</v>
      </c>
      <c r="D181" s="68">
        <v>1255</v>
      </c>
      <c r="E181" s="71">
        <f t="shared" si="4"/>
        <v>1619.1741071428571</v>
      </c>
      <c r="F181" s="62">
        <f t="shared" si="5"/>
        <v>2000</v>
      </c>
      <c r="G181" s="37"/>
      <c r="H181" s="59"/>
      <c r="I181" s="59"/>
    </row>
    <row r="182" spans="2:9" x14ac:dyDescent="0.35">
      <c r="B182" s="67">
        <v>850</v>
      </c>
      <c r="C182" s="68">
        <v>1800</v>
      </c>
      <c r="D182" s="68">
        <v>1255</v>
      </c>
      <c r="E182" s="71">
        <f t="shared" si="4"/>
        <v>1725.8491071428571</v>
      </c>
      <c r="F182" s="62">
        <f t="shared" si="5"/>
        <v>2000</v>
      </c>
      <c r="G182" s="37"/>
      <c r="H182" s="59"/>
      <c r="I182" s="59"/>
    </row>
    <row r="183" spans="2:9" x14ac:dyDescent="0.35">
      <c r="B183" s="67">
        <v>850</v>
      </c>
      <c r="C183" s="68">
        <v>1900</v>
      </c>
      <c r="D183" s="68">
        <v>1255</v>
      </c>
      <c r="E183" s="71">
        <f t="shared" si="4"/>
        <v>1832.524107142857</v>
      </c>
      <c r="F183" s="62">
        <f t="shared" si="5"/>
        <v>2000</v>
      </c>
      <c r="G183" s="37"/>
      <c r="H183" s="59"/>
      <c r="I183" s="59"/>
    </row>
    <row r="184" spans="2:9" x14ac:dyDescent="0.35">
      <c r="B184" s="67">
        <v>850</v>
      </c>
      <c r="C184" s="68">
        <v>2000</v>
      </c>
      <c r="D184" s="68">
        <v>1255</v>
      </c>
      <c r="E184" s="71">
        <f t="shared" si="4"/>
        <v>1939.199107142857</v>
      </c>
      <c r="F184" s="62">
        <f t="shared" si="5"/>
        <v>2000</v>
      </c>
    </row>
    <row r="185" spans="2:9" x14ac:dyDescent="0.35">
      <c r="B185" s="67">
        <v>850</v>
      </c>
      <c r="C185" s="68">
        <v>2100</v>
      </c>
      <c r="D185" s="68">
        <v>1255</v>
      </c>
      <c r="E185" s="71">
        <f t="shared" si="4"/>
        <v>2045.8741071428572</v>
      </c>
      <c r="F185" s="62">
        <f t="shared" si="5"/>
        <v>2000</v>
      </c>
      <c r="G185" s="37"/>
      <c r="H185" s="59"/>
      <c r="I185" s="59"/>
    </row>
    <row r="186" spans="2:9" x14ac:dyDescent="0.35">
      <c r="B186" s="67">
        <v>850</v>
      </c>
      <c r="C186" s="68">
        <v>2200</v>
      </c>
      <c r="D186" s="68">
        <v>1255</v>
      </c>
      <c r="E186" s="71">
        <f t="shared" si="4"/>
        <v>2152.5491071428569</v>
      </c>
      <c r="F186" s="62">
        <f t="shared" si="5"/>
        <v>2000</v>
      </c>
      <c r="G186" s="37"/>
      <c r="H186" s="59"/>
      <c r="I186" s="59"/>
    </row>
    <row r="187" spans="2:9" x14ac:dyDescent="0.35">
      <c r="B187" s="67">
        <v>850</v>
      </c>
      <c r="C187" s="68">
        <v>2300</v>
      </c>
      <c r="D187" s="68">
        <v>1255</v>
      </c>
      <c r="E187" s="71">
        <f t="shared" si="4"/>
        <v>2259.2241071428571</v>
      </c>
      <c r="F187" s="62">
        <f t="shared" si="5"/>
        <v>2000</v>
      </c>
      <c r="G187" s="37"/>
      <c r="H187" s="59"/>
      <c r="I187" s="59"/>
    </row>
    <row r="188" spans="2:9" x14ac:dyDescent="0.35">
      <c r="B188" s="67">
        <v>850</v>
      </c>
      <c r="C188" s="68">
        <v>2400</v>
      </c>
      <c r="D188" s="68">
        <v>1255</v>
      </c>
      <c r="E188" s="71">
        <f t="shared" si="4"/>
        <v>2365.8991071428572</v>
      </c>
      <c r="F188" s="62">
        <f t="shared" si="5"/>
        <v>2000</v>
      </c>
      <c r="G188" s="37"/>
      <c r="H188" s="59"/>
      <c r="I188" s="59"/>
    </row>
    <row r="189" spans="2:9" x14ac:dyDescent="0.35">
      <c r="B189" s="67">
        <v>850</v>
      </c>
      <c r="C189" s="68">
        <v>2500</v>
      </c>
      <c r="D189" s="68">
        <v>1255</v>
      </c>
      <c r="E189" s="71">
        <f t="shared" si="4"/>
        <v>2472.574107142857</v>
      </c>
      <c r="F189" s="62">
        <f t="shared" si="5"/>
        <v>2000</v>
      </c>
      <c r="G189" s="37"/>
      <c r="H189" s="59"/>
      <c r="I189" s="59"/>
    </row>
    <row r="190" spans="2:9" x14ac:dyDescent="0.35">
      <c r="B190" s="67">
        <v>850</v>
      </c>
      <c r="C190" s="68">
        <v>2600</v>
      </c>
      <c r="D190" s="68">
        <v>1255</v>
      </c>
      <c r="E190" s="71">
        <f t="shared" si="4"/>
        <v>2579.2491071428572</v>
      </c>
      <c r="F190" s="62">
        <f t="shared" si="5"/>
        <v>3000</v>
      </c>
      <c r="G190" s="37"/>
      <c r="H190" s="59"/>
      <c r="I190" s="59"/>
    </row>
    <row r="191" spans="2:9" x14ac:dyDescent="0.35">
      <c r="B191" s="67">
        <v>850</v>
      </c>
      <c r="C191" s="68">
        <v>2700</v>
      </c>
      <c r="D191" s="68">
        <v>1255</v>
      </c>
      <c r="E191" s="71">
        <f t="shared" si="4"/>
        <v>2685.9241071428569</v>
      </c>
      <c r="F191" s="62">
        <f t="shared" si="5"/>
        <v>3000</v>
      </c>
      <c r="G191" s="37"/>
      <c r="H191" s="59"/>
      <c r="I191" s="59"/>
    </row>
    <row r="192" spans="2:9" x14ac:dyDescent="0.35">
      <c r="B192" s="67">
        <v>850</v>
      </c>
      <c r="C192" s="68">
        <v>2800</v>
      </c>
      <c r="D192" s="68">
        <v>1255</v>
      </c>
      <c r="E192" s="71">
        <f t="shared" si="4"/>
        <v>2792.5991071428571</v>
      </c>
      <c r="F192" s="62">
        <f t="shared" si="5"/>
        <v>3000</v>
      </c>
      <c r="G192" s="37"/>
      <c r="H192" s="59"/>
      <c r="I192" s="59"/>
    </row>
    <row r="193" spans="2:9" x14ac:dyDescent="0.35">
      <c r="B193" s="67">
        <v>850</v>
      </c>
      <c r="C193" s="68">
        <v>2900</v>
      </c>
      <c r="D193" s="68">
        <v>1255</v>
      </c>
      <c r="E193" s="71">
        <f t="shared" si="4"/>
        <v>2899.2741071428572</v>
      </c>
      <c r="F193" s="62">
        <f t="shared" si="5"/>
        <v>3000</v>
      </c>
      <c r="G193" s="37"/>
      <c r="H193" s="59"/>
      <c r="I193" s="59"/>
    </row>
    <row r="194" spans="2:9" x14ac:dyDescent="0.35">
      <c r="B194" s="67">
        <v>850</v>
      </c>
      <c r="C194" s="68">
        <v>3000</v>
      </c>
      <c r="D194" s="68">
        <v>1255</v>
      </c>
      <c r="E194" s="71">
        <f t="shared" si="4"/>
        <v>3005.949107142857</v>
      </c>
      <c r="F194" s="62">
        <f t="shared" si="5"/>
        <v>3000</v>
      </c>
    </row>
    <row r="195" spans="2:9" x14ac:dyDescent="0.35">
      <c r="B195" s="67">
        <v>850</v>
      </c>
      <c r="C195" s="68">
        <v>3100</v>
      </c>
      <c r="D195" s="68">
        <v>1255</v>
      </c>
      <c r="E195" s="71">
        <f t="shared" si="4"/>
        <v>3112.6241071428572</v>
      </c>
      <c r="F195" s="62">
        <f t="shared" si="5"/>
        <v>3000</v>
      </c>
      <c r="G195" s="37"/>
      <c r="H195" s="59"/>
      <c r="I195" s="59"/>
    </row>
    <row r="196" spans="2:9" x14ac:dyDescent="0.35">
      <c r="B196" s="67">
        <v>850</v>
      </c>
      <c r="C196" s="68">
        <v>3200</v>
      </c>
      <c r="D196" s="68">
        <v>1255</v>
      </c>
      <c r="E196" s="71">
        <f t="shared" si="4"/>
        <v>3219.2991071428569</v>
      </c>
      <c r="F196" s="62">
        <f t="shared" si="5"/>
        <v>3000</v>
      </c>
      <c r="G196" s="37"/>
      <c r="H196" s="59"/>
      <c r="I196" s="59"/>
    </row>
    <row r="197" spans="2:9" x14ac:dyDescent="0.35">
      <c r="B197" s="67">
        <v>850</v>
      </c>
      <c r="C197" s="68">
        <v>3300</v>
      </c>
      <c r="D197" s="68">
        <v>1255</v>
      </c>
      <c r="E197" s="71">
        <f t="shared" ref="E197:E260" si="6">(((22/7*(B197/2)^2)*D197)+((C197-B197)*D197*B197))/1000000</f>
        <v>3325.9741071428571</v>
      </c>
      <c r="F197" s="62">
        <f t="shared" ref="F197:F260" si="7">ROUND(E197,-3)</f>
        <v>3000</v>
      </c>
      <c r="G197" s="37"/>
      <c r="H197" s="59"/>
      <c r="I197" s="59"/>
    </row>
    <row r="198" spans="2:9" x14ac:dyDescent="0.35">
      <c r="B198" s="67">
        <v>850</v>
      </c>
      <c r="C198" s="68">
        <v>3400</v>
      </c>
      <c r="D198" s="68">
        <v>1255</v>
      </c>
      <c r="E198" s="71">
        <f t="shared" si="6"/>
        <v>3432.6491071428572</v>
      </c>
      <c r="F198" s="62">
        <f t="shared" si="7"/>
        <v>3000</v>
      </c>
      <c r="G198" s="37"/>
      <c r="H198" s="59"/>
      <c r="I198" s="59"/>
    </row>
    <row r="199" spans="2:9" x14ac:dyDescent="0.35">
      <c r="B199" s="67">
        <v>850</v>
      </c>
      <c r="C199" s="68">
        <v>3500</v>
      </c>
      <c r="D199" s="68">
        <v>1255</v>
      </c>
      <c r="E199" s="71">
        <f t="shared" si="6"/>
        <v>3539.324107142857</v>
      </c>
      <c r="F199" s="62">
        <f t="shared" si="7"/>
        <v>4000</v>
      </c>
      <c r="G199" s="37"/>
      <c r="H199" s="59"/>
      <c r="I199" s="59"/>
    </row>
    <row r="200" spans="2:9" x14ac:dyDescent="0.35">
      <c r="B200" s="67">
        <v>850</v>
      </c>
      <c r="C200" s="68">
        <v>3600</v>
      </c>
      <c r="D200" s="68">
        <v>1255</v>
      </c>
      <c r="E200" s="71">
        <f t="shared" si="6"/>
        <v>3645.9991071428572</v>
      </c>
      <c r="F200" s="62">
        <f t="shared" si="7"/>
        <v>4000</v>
      </c>
      <c r="G200" s="37"/>
      <c r="H200" s="59"/>
      <c r="I200" s="59"/>
    </row>
    <row r="201" spans="2:9" x14ac:dyDescent="0.35">
      <c r="B201" s="67">
        <v>850</v>
      </c>
      <c r="C201" s="68">
        <v>3700</v>
      </c>
      <c r="D201" s="68">
        <v>1255</v>
      </c>
      <c r="E201" s="71">
        <f t="shared" si="6"/>
        <v>3752.6741071428569</v>
      </c>
      <c r="F201" s="62">
        <f t="shared" si="7"/>
        <v>4000</v>
      </c>
      <c r="G201" s="37"/>
      <c r="H201" s="59"/>
      <c r="I201" s="59"/>
    </row>
    <row r="202" spans="2:9" x14ac:dyDescent="0.35">
      <c r="B202" s="67">
        <v>850</v>
      </c>
      <c r="C202" s="68">
        <v>3800</v>
      </c>
      <c r="D202" s="68">
        <v>1255</v>
      </c>
      <c r="E202" s="71">
        <f t="shared" si="6"/>
        <v>3859.3491071428571</v>
      </c>
      <c r="F202" s="62">
        <f t="shared" si="7"/>
        <v>4000</v>
      </c>
    </row>
    <row r="203" spans="2:9" x14ac:dyDescent="0.35">
      <c r="B203" s="67">
        <v>850</v>
      </c>
      <c r="C203" s="68">
        <v>3900</v>
      </c>
      <c r="D203" s="68">
        <v>1255</v>
      </c>
      <c r="E203" s="71">
        <f t="shared" si="6"/>
        <v>3966.0241071428572</v>
      </c>
      <c r="F203" s="62">
        <f t="shared" si="7"/>
        <v>4000</v>
      </c>
      <c r="G203" s="37"/>
      <c r="H203" s="59"/>
      <c r="I203" s="59"/>
    </row>
    <row r="204" spans="2:9" x14ac:dyDescent="0.35">
      <c r="B204" s="67">
        <v>850</v>
      </c>
      <c r="C204" s="68">
        <v>4000</v>
      </c>
      <c r="D204" s="68">
        <v>1255</v>
      </c>
      <c r="E204" s="71">
        <f t="shared" si="6"/>
        <v>4072.699107142857</v>
      </c>
      <c r="F204" s="62">
        <f t="shared" si="7"/>
        <v>4000</v>
      </c>
      <c r="G204" s="37"/>
      <c r="H204" s="59"/>
      <c r="I204" s="59"/>
    </row>
    <row r="205" spans="2:9" x14ac:dyDescent="0.35">
      <c r="B205" s="67">
        <v>900</v>
      </c>
      <c r="C205" s="68">
        <v>800</v>
      </c>
      <c r="D205" s="68">
        <v>1255</v>
      </c>
      <c r="E205" s="71">
        <f t="shared" si="6"/>
        <v>685.76785714285711</v>
      </c>
      <c r="F205" s="62">
        <f t="shared" si="7"/>
        <v>1000</v>
      </c>
      <c r="G205" s="37"/>
      <c r="H205" s="59"/>
      <c r="I205" s="59"/>
    </row>
    <row r="206" spans="2:9" x14ac:dyDescent="0.35">
      <c r="B206" s="67">
        <v>900</v>
      </c>
      <c r="C206" s="68">
        <v>900</v>
      </c>
      <c r="D206" s="68">
        <v>1255</v>
      </c>
      <c r="E206" s="71">
        <f t="shared" si="6"/>
        <v>798.71785714285704</v>
      </c>
      <c r="F206" s="62">
        <f t="shared" si="7"/>
        <v>1000</v>
      </c>
      <c r="G206" s="37"/>
      <c r="H206" s="59"/>
      <c r="I206" s="59"/>
    </row>
    <row r="207" spans="2:9" x14ac:dyDescent="0.35">
      <c r="B207" s="67">
        <v>900</v>
      </c>
      <c r="C207" s="68">
        <v>1000</v>
      </c>
      <c r="D207" s="68">
        <v>1255</v>
      </c>
      <c r="E207" s="71">
        <f t="shared" si="6"/>
        <v>911.66785714285709</v>
      </c>
      <c r="F207" s="62">
        <f t="shared" si="7"/>
        <v>1000</v>
      </c>
      <c r="G207" s="37"/>
      <c r="H207" s="59"/>
      <c r="I207" s="59"/>
    </row>
    <row r="208" spans="2:9" x14ac:dyDescent="0.35">
      <c r="B208" s="67">
        <v>900</v>
      </c>
      <c r="C208" s="68">
        <v>1100</v>
      </c>
      <c r="D208" s="68">
        <v>1255</v>
      </c>
      <c r="E208" s="71">
        <f t="shared" si="6"/>
        <v>1024.617857142857</v>
      </c>
      <c r="F208" s="62">
        <f t="shared" si="7"/>
        <v>1000</v>
      </c>
      <c r="G208" s="37"/>
      <c r="H208" s="59"/>
      <c r="I208" s="59"/>
    </row>
    <row r="209" spans="2:9" x14ac:dyDescent="0.35">
      <c r="B209" s="67">
        <v>900</v>
      </c>
      <c r="C209" s="68">
        <v>1200</v>
      </c>
      <c r="D209" s="68">
        <v>1255</v>
      </c>
      <c r="E209" s="71">
        <f t="shared" si="6"/>
        <v>1137.5678571428571</v>
      </c>
      <c r="F209" s="62">
        <f t="shared" si="7"/>
        <v>1000</v>
      </c>
      <c r="G209" s="37"/>
      <c r="H209" s="59"/>
      <c r="I209" s="59"/>
    </row>
    <row r="210" spans="2:9" x14ac:dyDescent="0.35">
      <c r="B210" s="67">
        <v>900</v>
      </c>
      <c r="C210" s="68">
        <v>1300</v>
      </c>
      <c r="D210" s="68">
        <v>1255</v>
      </c>
      <c r="E210" s="71">
        <f t="shared" si="6"/>
        <v>1250.5178571428571</v>
      </c>
      <c r="F210" s="62">
        <f t="shared" si="7"/>
        <v>1000</v>
      </c>
    </row>
    <row r="211" spans="2:9" x14ac:dyDescent="0.35">
      <c r="B211" s="67">
        <v>900</v>
      </c>
      <c r="C211" s="68">
        <v>1400</v>
      </c>
      <c r="D211" s="68">
        <v>1255</v>
      </c>
      <c r="E211" s="71">
        <f t="shared" si="6"/>
        <v>1363.4678571428572</v>
      </c>
      <c r="F211" s="62">
        <f t="shared" si="7"/>
        <v>1000</v>
      </c>
      <c r="G211" s="37"/>
      <c r="H211" s="59"/>
      <c r="I211" s="59"/>
    </row>
    <row r="212" spans="2:9" x14ac:dyDescent="0.35">
      <c r="B212" s="67">
        <v>900</v>
      </c>
      <c r="C212" s="68">
        <v>1500</v>
      </c>
      <c r="D212" s="68">
        <v>1255</v>
      </c>
      <c r="E212" s="71">
        <f t="shared" si="6"/>
        <v>1476.417857142857</v>
      </c>
      <c r="F212" s="62">
        <f t="shared" si="7"/>
        <v>1000</v>
      </c>
      <c r="G212" s="37"/>
      <c r="H212" s="59"/>
      <c r="I212" s="59"/>
    </row>
    <row r="213" spans="2:9" x14ac:dyDescent="0.35">
      <c r="B213" s="67">
        <v>900</v>
      </c>
      <c r="C213" s="68">
        <v>1600</v>
      </c>
      <c r="D213" s="68">
        <v>1255</v>
      </c>
      <c r="E213" s="71">
        <f t="shared" si="6"/>
        <v>1589.367857142857</v>
      </c>
      <c r="F213" s="62">
        <f t="shared" si="7"/>
        <v>2000</v>
      </c>
      <c r="G213" s="37"/>
      <c r="H213" s="59"/>
      <c r="I213" s="59"/>
    </row>
    <row r="214" spans="2:9" x14ac:dyDescent="0.35">
      <c r="B214" s="67">
        <v>900</v>
      </c>
      <c r="C214" s="68">
        <v>1700</v>
      </c>
      <c r="D214" s="68">
        <v>1255</v>
      </c>
      <c r="E214" s="71">
        <f t="shared" si="6"/>
        <v>1702.3178571428571</v>
      </c>
      <c r="F214" s="62">
        <f t="shared" si="7"/>
        <v>2000</v>
      </c>
      <c r="G214" s="37"/>
      <c r="H214" s="59"/>
      <c r="I214" s="59"/>
    </row>
    <row r="215" spans="2:9" x14ac:dyDescent="0.35">
      <c r="B215" s="67">
        <v>900</v>
      </c>
      <c r="C215" s="68">
        <v>1800</v>
      </c>
      <c r="D215" s="68">
        <v>1255</v>
      </c>
      <c r="E215" s="71">
        <f t="shared" si="6"/>
        <v>1815.2678571428571</v>
      </c>
      <c r="F215" s="62">
        <f t="shared" si="7"/>
        <v>2000</v>
      </c>
      <c r="G215" s="37"/>
      <c r="H215" s="59"/>
      <c r="I215" s="59"/>
    </row>
    <row r="216" spans="2:9" x14ac:dyDescent="0.35">
      <c r="B216" s="67">
        <v>900</v>
      </c>
      <c r="C216" s="68">
        <v>1900</v>
      </c>
      <c r="D216" s="68">
        <v>1255</v>
      </c>
      <c r="E216" s="71">
        <f t="shared" si="6"/>
        <v>1928.2178571428572</v>
      </c>
      <c r="F216" s="62">
        <f t="shared" si="7"/>
        <v>2000</v>
      </c>
      <c r="G216" s="37"/>
      <c r="H216" s="59"/>
      <c r="I216" s="59"/>
    </row>
    <row r="217" spans="2:9" x14ac:dyDescent="0.35">
      <c r="B217" s="67">
        <v>900</v>
      </c>
      <c r="C217" s="68">
        <v>2000</v>
      </c>
      <c r="D217" s="68">
        <v>1255</v>
      </c>
      <c r="E217" s="71">
        <f t="shared" si="6"/>
        <v>2041.167857142857</v>
      </c>
      <c r="F217" s="62">
        <f t="shared" si="7"/>
        <v>2000</v>
      </c>
    </row>
    <row r="218" spans="2:9" x14ac:dyDescent="0.35">
      <c r="B218" s="67">
        <v>900</v>
      </c>
      <c r="C218" s="68">
        <v>2100</v>
      </c>
      <c r="D218" s="68">
        <v>1255</v>
      </c>
      <c r="E218" s="71">
        <f t="shared" si="6"/>
        <v>2154.1178571428572</v>
      </c>
      <c r="F218" s="62">
        <f t="shared" si="7"/>
        <v>2000</v>
      </c>
      <c r="G218" s="37"/>
      <c r="H218" s="59"/>
      <c r="I218" s="59"/>
    </row>
    <row r="219" spans="2:9" x14ac:dyDescent="0.35">
      <c r="B219" s="67">
        <v>900</v>
      </c>
      <c r="C219" s="68">
        <v>2200</v>
      </c>
      <c r="D219" s="68">
        <v>1255</v>
      </c>
      <c r="E219" s="71">
        <f t="shared" si="6"/>
        <v>2267.0678571428571</v>
      </c>
      <c r="F219" s="62">
        <f t="shared" si="7"/>
        <v>2000</v>
      </c>
      <c r="G219" s="37"/>
      <c r="H219" s="59"/>
      <c r="I219" s="59"/>
    </row>
    <row r="220" spans="2:9" x14ac:dyDescent="0.35">
      <c r="B220" s="67">
        <v>900</v>
      </c>
      <c r="C220" s="68">
        <v>2300</v>
      </c>
      <c r="D220" s="68">
        <v>1255</v>
      </c>
      <c r="E220" s="71">
        <f t="shared" si="6"/>
        <v>2380.0178571428569</v>
      </c>
      <c r="F220" s="62">
        <f t="shared" si="7"/>
        <v>2000</v>
      </c>
      <c r="G220" s="37"/>
      <c r="H220" s="59"/>
      <c r="I220" s="59"/>
    </row>
    <row r="221" spans="2:9" x14ac:dyDescent="0.35">
      <c r="B221" s="67">
        <v>900</v>
      </c>
      <c r="C221" s="68">
        <v>2400</v>
      </c>
      <c r="D221" s="68">
        <v>1255</v>
      </c>
      <c r="E221" s="71">
        <f t="shared" si="6"/>
        <v>2492.9678571428572</v>
      </c>
      <c r="F221" s="62">
        <f t="shared" si="7"/>
        <v>2000</v>
      </c>
      <c r="G221" s="37"/>
      <c r="H221" s="59"/>
      <c r="I221" s="59"/>
    </row>
    <row r="222" spans="2:9" x14ac:dyDescent="0.35">
      <c r="B222" s="67">
        <v>900</v>
      </c>
      <c r="C222" s="68">
        <v>2500</v>
      </c>
      <c r="D222" s="68">
        <v>1255</v>
      </c>
      <c r="E222" s="71">
        <f t="shared" si="6"/>
        <v>2605.917857142857</v>
      </c>
      <c r="F222" s="62">
        <f t="shared" si="7"/>
        <v>3000</v>
      </c>
      <c r="G222" s="37"/>
      <c r="H222" s="59"/>
      <c r="I222" s="59"/>
    </row>
    <row r="223" spans="2:9" x14ac:dyDescent="0.35">
      <c r="B223" s="67">
        <v>900</v>
      </c>
      <c r="C223" s="68">
        <v>2600</v>
      </c>
      <c r="D223" s="68">
        <v>1255</v>
      </c>
      <c r="E223" s="71">
        <f t="shared" si="6"/>
        <v>2718.8678571428572</v>
      </c>
      <c r="F223" s="62">
        <f t="shared" si="7"/>
        <v>3000</v>
      </c>
      <c r="G223" s="37"/>
      <c r="H223" s="59"/>
      <c r="I223" s="59"/>
    </row>
    <row r="224" spans="2:9" x14ac:dyDescent="0.35">
      <c r="B224" s="67">
        <v>900</v>
      </c>
      <c r="C224" s="68">
        <v>2700</v>
      </c>
      <c r="D224" s="68">
        <v>1255</v>
      </c>
      <c r="E224" s="71">
        <f t="shared" si="6"/>
        <v>2831.8178571428571</v>
      </c>
      <c r="F224" s="62">
        <f t="shared" si="7"/>
        <v>3000</v>
      </c>
      <c r="G224" s="37"/>
      <c r="H224" s="59"/>
      <c r="I224" s="59"/>
    </row>
    <row r="225" spans="2:9" x14ac:dyDescent="0.35">
      <c r="B225" s="67">
        <v>900</v>
      </c>
      <c r="C225" s="68">
        <v>2800</v>
      </c>
      <c r="D225" s="68">
        <v>1255</v>
      </c>
      <c r="E225" s="71">
        <f t="shared" si="6"/>
        <v>2944.7678571428569</v>
      </c>
      <c r="F225" s="62">
        <f t="shared" si="7"/>
        <v>3000</v>
      </c>
      <c r="G225" s="37"/>
      <c r="H225" s="59"/>
      <c r="I225" s="59"/>
    </row>
    <row r="226" spans="2:9" x14ac:dyDescent="0.35">
      <c r="B226" s="67">
        <v>900</v>
      </c>
      <c r="C226" s="68">
        <v>2900</v>
      </c>
      <c r="D226" s="68">
        <v>1255</v>
      </c>
      <c r="E226" s="71">
        <f t="shared" si="6"/>
        <v>3057.7178571428572</v>
      </c>
      <c r="F226" s="62">
        <f t="shared" si="7"/>
        <v>3000</v>
      </c>
      <c r="G226" s="37"/>
      <c r="H226" s="59"/>
      <c r="I226" s="59"/>
    </row>
    <row r="227" spans="2:9" x14ac:dyDescent="0.35">
      <c r="B227" s="67">
        <v>900</v>
      </c>
      <c r="C227" s="68">
        <v>3000</v>
      </c>
      <c r="D227" s="68">
        <v>1255</v>
      </c>
      <c r="E227" s="71">
        <f t="shared" si="6"/>
        <v>3170.667857142857</v>
      </c>
      <c r="F227" s="62">
        <f t="shared" si="7"/>
        <v>3000</v>
      </c>
      <c r="G227" s="37"/>
      <c r="H227" s="59"/>
      <c r="I227" s="59"/>
    </row>
    <row r="228" spans="2:9" x14ac:dyDescent="0.35">
      <c r="B228" s="67">
        <v>900</v>
      </c>
      <c r="C228" s="68">
        <v>3100</v>
      </c>
      <c r="D228" s="68">
        <v>1255</v>
      </c>
      <c r="E228" s="71">
        <f t="shared" si="6"/>
        <v>3283.6178571428572</v>
      </c>
      <c r="F228" s="62">
        <f t="shared" si="7"/>
        <v>3000</v>
      </c>
      <c r="G228" s="37"/>
      <c r="H228" s="59"/>
      <c r="I228" s="59"/>
    </row>
    <row r="229" spans="2:9" x14ac:dyDescent="0.35">
      <c r="B229" s="67">
        <v>900</v>
      </c>
      <c r="C229" s="68">
        <v>3200</v>
      </c>
      <c r="D229" s="68">
        <v>1255</v>
      </c>
      <c r="E229" s="71">
        <f t="shared" si="6"/>
        <v>3396.5678571428571</v>
      </c>
      <c r="F229" s="62">
        <f t="shared" si="7"/>
        <v>3000</v>
      </c>
      <c r="G229" s="37"/>
      <c r="H229" s="59"/>
      <c r="I229" s="59"/>
    </row>
    <row r="230" spans="2:9" x14ac:dyDescent="0.35">
      <c r="B230" s="67">
        <v>900</v>
      </c>
      <c r="C230" s="68">
        <v>3300</v>
      </c>
      <c r="D230" s="68">
        <v>1255</v>
      </c>
      <c r="E230" s="71">
        <f t="shared" si="6"/>
        <v>3509.5178571428569</v>
      </c>
      <c r="F230" s="62">
        <f t="shared" si="7"/>
        <v>4000</v>
      </c>
      <c r="G230" s="37"/>
      <c r="H230" s="59"/>
      <c r="I230" s="59"/>
    </row>
    <row r="231" spans="2:9" x14ac:dyDescent="0.35">
      <c r="B231" s="67">
        <v>900</v>
      </c>
      <c r="C231" s="68">
        <v>3400</v>
      </c>
      <c r="D231" s="68">
        <v>1255</v>
      </c>
      <c r="E231" s="71">
        <f t="shared" si="6"/>
        <v>3622.4678571428572</v>
      </c>
      <c r="F231" s="62">
        <f t="shared" si="7"/>
        <v>4000</v>
      </c>
      <c r="G231" s="37"/>
      <c r="H231" s="59"/>
      <c r="I231" s="59"/>
    </row>
    <row r="232" spans="2:9" x14ac:dyDescent="0.35">
      <c r="B232" s="67">
        <v>900</v>
      </c>
      <c r="C232" s="68">
        <v>3500</v>
      </c>
      <c r="D232" s="68">
        <v>1255</v>
      </c>
      <c r="E232" s="71">
        <f t="shared" si="6"/>
        <v>3735.417857142857</v>
      </c>
      <c r="F232" s="62">
        <f t="shared" si="7"/>
        <v>4000</v>
      </c>
      <c r="G232" s="37"/>
      <c r="H232" s="59"/>
      <c r="I232" s="59"/>
    </row>
    <row r="233" spans="2:9" x14ac:dyDescent="0.35">
      <c r="B233" s="67">
        <v>900</v>
      </c>
      <c r="C233" s="68">
        <v>3600</v>
      </c>
      <c r="D233" s="68">
        <v>1255</v>
      </c>
      <c r="E233" s="71">
        <f t="shared" si="6"/>
        <v>3848.3678571428572</v>
      </c>
      <c r="F233" s="62">
        <f t="shared" si="7"/>
        <v>4000</v>
      </c>
      <c r="G233" s="37"/>
      <c r="H233" s="59"/>
      <c r="I233" s="59"/>
    </row>
    <row r="234" spans="2:9" x14ac:dyDescent="0.35">
      <c r="B234" s="67">
        <v>900</v>
      </c>
      <c r="C234" s="68">
        <v>3700</v>
      </c>
      <c r="D234" s="68">
        <v>1255</v>
      </c>
      <c r="E234" s="71">
        <f t="shared" si="6"/>
        <v>3961.3178571428571</v>
      </c>
      <c r="F234" s="62">
        <f t="shared" si="7"/>
        <v>4000</v>
      </c>
      <c r="G234" s="37"/>
      <c r="H234" s="59"/>
      <c r="I234" s="59"/>
    </row>
    <row r="235" spans="2:9" x14ac:dyDescent="0.35">
      <c r="B235" s="67">
        <v>900</v>
      </c>
      <c r="C235" s="68">
        <v>3800</v>
      </c>
      <c r="D235" s="68">
        <v>1255</v>
      </c>
      <c r="E235" s="71">
        <f t="shared" si="6"/>
        <v>4074.2678571428569</v>
      </c>
      <c r="F235" s="62">
        <f t="shared" si="7"/>
        <v>4000</v>
      </c>
      <c r="G235" s="37"/>
      <c r="H235" s="59"/>
      <c r="I235" s="59"/>
    </row>
    <row r="236" spans="2:9" x14ac:dyDescent="0.35">
      <c r="B236" s="67">
        <v>900</v>
      </c>
      <c r="C236" s="68">
        <v>3900</v>
      </c>
      <c r="D236" s="68">
        <v>1255</v>
      </c>
      <c r="E236" s="71">
        <f t="shared" si="6"/>
        <v>4187.2178571428567</v>
      </c>
      <c r="F236" s="62">
        <f t="shared" si="7"/>
        <v>4000</v>
      </c>
      <c r="G236" s="37"/>
      <c r="H236" s="59"/>
      <c r="I236" s="59"/>
    </row>
    <row r="237" spans="2:9" x14ac:dyDescent="0.35">
      <c r="B237" s="67">
        <v>900</v>
      </c>
      <c r="C237" s="68">
        <v>4000</v>
      </c>
      <c r="D237" s="68">
        <v>1255</v>
      </c>
      <c r="E237" s="71">
        <f t="shared" si="6"/>
        <v>4300.1678571428565</v>
      </c>
      <c r="F237" s="62">
        <f t="shared" si="7"/>
        <v>4000</v>
      </c>
      <c r="G237" s="37"/>
      <c r="H237" s="59"/>
      <c r="I237" s="59"/>
    </row>
    <row r="238" spans="2:9" x14ac:dyDescent="0.35">
      <c r="B238" s="67">
        <v>950</v>
      </c>
      <c r="C238" s="68">
        <v>800</v>
      </c>
      <c r="D238" s="68">
        <v>1255</v>
      </c>
      <c r="E238" s="71">
        <f t="shared" si="6"/>
        <v>711.09196428571431</v>
      </c>
      <c r="F238" s="62">
        <f t="shared" si="7"/>
        <v>1000</v>
      </c>
      <c r="G238" s="37"/>
      <c r="H238" s="59"/>
      <c r="I238" s="59"/>
    </row>
    <row r="239" spans="2:9" x14ac:dyDescent="0.35">
      <c r="B239" s="67">
        <v>950</v>
      </c>
      <c r="C239" s="68">
        <v>900</v>
      </c>
      <c r="D239" s="68">
        <v>1255</v>
      </c>
      <c r="E239" s="71">
        <f t="shared" si="6"/>
        <v>830.31696428571422</v>
      </c>
      <c r="F239" s="62">
        <f t="shared" si="7"/>
        <v>1000</v>
      </c>
      <c r="G239" s="37"/>
      <c r="H239" s="59"/>
      <c r="I239" s="59"/>
    </row>
    <row r="240" spans="2:9" x14ac:dyDescent="0.35">
      <c r="B240" s="67">
        <v>950</v>
      </c>
      <c r="C240" s="68">
        <v>1000</v>
      </c>
      <c r="D240" s="68">
        <v>1255</v>
      </c>
      <c r="E240" s="71">
        <f t="shared" si="6"/>
        <v>949.54196428571424</v>
      </c>
      <c r="F240" s="62">
        <f t="shared" si="7"/>
        <v>1000</v>
      </c>
      <c r="G240" s="37"/>
      <c r="H240" s="59"/>
      <c r="I240" s="59"/>
    </row>
    <row r="241" spans="2:9" x14ac:dyDescent="0.35">
      <c r="B241" s="67">
        <v>950</v>
      </c>
      <c r="C241" s="68">
        <v>1100</v>
      </c>
      <c r="D241" s="68">
        <v>1255</v>
      </c>
      <c r="E241" s="71">
        <f t="shared" si="6"/>
        <v>1068.7669642857143</v>
      </c>
      <c r="F241" s="62">
        <f t="shared" si="7"/>
        <v>1000</v>
      </c>
      <c r="G241" s="37"/>
      <c r="H241" s="59"/>
      <c r="I241" s="59"/>
    </row>
    <row r="242" spans="2:9" x14ac:dyDescent="0.35">
      <c r="B242" s="67">
        <v>950</v>
      </c>
      <c r="C242" s="68">
        <v>1200</v>
      </c>
      <c r="D242" s="68">
        <v>1255</v>
      </c>
      <c r="E242" s="71">
        <f t="shared" si="6"/>
        <v>1187.9919642857142</v>
      </c>
      <c r="F242" s="62">
        <f t="shared" si="7"/>
        <v>1000</v>
      </c>
      <c r="G242" s="37"/>
      <c r="H242" s="59"/>
      <c r="I242" s="59"/>
    </row>
    <row r="243" spans="2:9" x14ac:dyDescent="0.35">
      <c r="B243" s="67">
        <v>950</v>
      </c>
      <c r="C243" s="68">
        <v>1300</v>
      </c>
      <c r="D243" s="68">
        <v>1255</v>
      </c>
      <c r="E243" s="71">
        <f t="shared" si="6"/>
        <v>1307.2169642857141</v>
      </c>
      <c r="F243" s="62">
        <f t="shared" si="7"/>
        <v>1000</v>
      </c>
      <c r="G243" s="37"/>
      <c r="H243" s="59"/>
      <c r="I243" s="59"/>
    </row>
    <row r="244" spans="2:9" x14ac:dyDescent="0.35">
      <c r="B244" s="67">
        <v>950</v>
      </c>
      <c r="C244" s="68">
        <v>1400</v>
      </c>
      <c r="D244" s="68">
        <v>1255</v>
      </c>
      <c r="E244" s="71">
        <f t="shared" si="6"/>
        <v>1426.4419642857142</v>
      </c>
      <c r="F244" s="62">
        <f t="shared" si="7"/>
        <v>1000</v>
      </c>
      <c r="G244" s="37"/>
      <c r="H244" s="59"/>
      <c r="I244" s="59"/>
    </row>
    <row r="245" spans="2:9" x14ac:dyDescent="0.35">
      <c r="B245" s="67">
        <v>950</v>
      </c>
      <c r="C245" s="68">
        <v>1500</v>
      </c>
      <c r="D245" s="68">
        <v>1255</v>
      </c>
      <c r="E245" s="71">
        <f t="shared" si="6"/>
        <v>1545.6669642857141</v>
      </c>
      <c r="F245" s="62">
        <f t="shared" si="7"/>
        <v>2000</v>
      </c>
      <c r="G245" s="37"/>
      <c r="H245" s="59"/>
      <c r="I245" s="59"/>
    </row>
    <row r="246" spans="2:9" x14ac:dyDescent="0.35">
      <c r="B246" s="67">
        <v>950</v>
      </c>
      <c r="C246" s="68">
        <v>1600</v>
      </c>
      <c r="D246" s="68">
        <v>1255</v>
      </c>
      <c r="E246" s="71">
        <f t="shared" si="6"/>
        <v>1664.891964285714</v>
      </c>
      <c r="F246" s="62">
        <f t="shared" si="7"/>
        <v>2000</v>
      </c>
      <c r="G246" s="37"/>
      <c r="H246" s="59"/>
      <c r="I246" s="59"/>
    </row>
    <row r="247" spans="2:9" x14ac:dyDescent="0.35">
      <c r="B247" s="67">
        <v>950</v>
      </c>
      <c r="C247" s="68">
        <v>1700</v>
      </c>
      <c r="D247" s="68">
        <v>1255</v>
      </c>
      <c r="E247" s="71">
        <f t="shared" si="6"/>
        <v>1784.1169642857142</v>
      </c>
      <c r="F247" s="62">
        <f t="shared" si="7"/>
        <v>2000</v>
      </c>
      <c r="G247" s="37"/>
      <c r="H247" s="59"/>
      <c r="I247" s="59"/>
    </row>
    <row r="248" spans="2:9" x14ac:dyDescent="0.35">
      <c r="B248" s="67">
        <v>950</v>
      </c>
      <c r="C248" s="68">
        <v>1800</v>
      </c>
      <c r="D248" s="68">
        <v>1255</v>
      </c>
      <c r="E248" s="71">
        <f t="shared" si="6"/>
        <v>1903.3419642857141</v>
      </c>
      <c r="F248" s="62">
        <f t="shared" si="7"/>
        <v>2000</v>
      </c>
      <c r="G248" s="37"/>
      <c r="H248" s="59"/>
      <c r="I248" s="59"/>
    </row>
    <row r="249" spans="2:9" x14ac:dyDescent="0.35">
      <c r="B249" s="67">
        <v>950</v>
      </c>
      <c r="C249" s="68">
        <v>1900</v>
      </c>
      <c r="D249" s="68">
        <v>1255</v>
      </c>
      <c r="E249" s="71">
        <f t="shared" si="6"/>
        <v>2022.5669642857142</v>
      </c>
      <c r="F249" s="62">
        <f t="shared" si="7"/>
        <v>2000</v>
      </c>
      <c r="G249" s="37"/>
      <c r="H249" s="59"/>
      <c r="I249" s="59"/>
    </row>
    <row r="250" spans="2:9" x14ac:dyDescent="0.35">
      <c r="B250" s="67">
        <v>950</v>
      </c>
      <c r="C250" s="68">
        <v>2000</v>
      </c>
      <c r="D250" s="68">
        <v>1255</v>
      </c>
      <c r="E250" s="71">
        <f t="shared" si="6"/>
        <v>2141.7919642857141</v>
      </c>
      <c r="F250" s="62">
        <f t="shared" si="7"/>
        <v>2000</v>
      </c>
      <c r="G250" s="37"/>
      <c r="H250" s="59"/>
      <c r="I250" s="59"/>
    </row>
    <row r="251" spans="2:9" x14ac:dyDescent="0.35">
      <c r="B251" s="67">
        <v>950</v>
      </c>
      <c r="C251" s="68">
        <v>2100</v>
      </c>
      <c r="D251" s="68">
        <v>1255</v>
      </c>
      <c r="E251" s="71">
        <f t="shared" si="6"/>
        <v>2261.016964285714</v>
      </c>
      <c r="F251" s="62">
        <f t="shared" si="7"/>
        <v>2000</v>
      </c>
      <c r="G251" s="37"/>
      <c r="H251" s="59"/>
      <c r="I251" s="59"/>
    </row>
    <row r="252" spans="2:9" x14ac:dyDescent="0.35">
      <c r="B252" s="67">
        <v>950</v>
      </c>
      <c r="C252" s="68">
        <v>2200</v>
      </c>
      <c r="D252" s="68">
        <v>1255</v>
      </c>
      <c r="E252" s="71">
        <f t="shared" si="6"/>
        <v>2380.2419642857139</v>
      </c>
      <c r="F252" s="62">
        <f t="shared" si="7"/>
        <v>2000</v>
      </c>
      <c r="G252" s="37"/>
      <c r="H252" s="59"/>
      <c r="I252" s="59"/>
    </row>
    <row r="253" spans="2:9" x14ac:dyDescent="0.35">
      <c r="B253" s="67">
        <v>950</v>
      </c>
      <c r="C253" s="68">
        <v>2300</v>
      </c>
      <c r="D253" s="68">
        <v>1255</v>
      </c>
      <c r="E253" s="71">
        <f t="shared" si="6"/>
        <v>2499.4669642857143</v>
      </c>
      <c r="F253" s="62">
        <f t="shared" si="7"/>
        <v>2000</v>
      </c>
      <c r="G253" s="37"/>
      <c r="H253" s="59"/>
      <c r="I253" s="59"/>
    </row>
    <row r="254" spans="2:9" x14ac:dyDescent="0.35">
      <c r="B254" s="67">
        <v>950</v>
      </c>
      <c r="C254" s="68">
        <v>2400</v>
      </c>
      <c r="D254" s="68">
        <v>1255</v>
      </c>
      <c r="E254" s="71">
        <f t="shared" si="6"/>
        <v>2618.6919642857142</v>
      </c>
      <c r="F254" s="62">
        <f t="shared" si="7"/>
        <v>3000</v>
      </c>
    </row>
    <row r="255" spans="2:9" x14ac:dyDescent="0.35">
      <c r="B255" s="67">
        <v>950</v>
      </c>
      <c r="C255" s="68">
        <v>2500</v>
      </c>
      <c r="D255" s="68">
        <v>1255</v>
      </c>
      <c r="E255" s="71">
        <f t="shared" si="6"/>
        <v>2737.9169642857141</v>
      </c>
      <c r="F255" s="62">
        <f t="shared" si="7"/>
        <v>3000</v>
      </c>
      <c r="G255" s="37"/>
      <c r="H255" s="59"/>
      <c r="I255" s="59"/>
    </row>
    <row r="256" spans="2:9" x14ac:dyDescent="0.35">
      <c r="B256" s="67">
        <v>950</v>
      </c>
      <c r="C256" s="68">
        <v>2600</v>
      </c>
      <c r="D256" s="68">
        <v>1255</v>
      </c>
      <c r="E256" s="71">
        <f t="shared" si="6"/>
        <v>2857.141964285714</v>
      </c>
      <c r="F256" s="62">
        <f t="shared" si="7"/>
        <v>3000</v>
      </c>
      <c r="G256" s="37"/>
      <c r="H256" s="59"/>
      <c r="I256" s="59"/>
    </row>
    <row r="257" spans="2:9" x14ac:dyDescent="0.35">
      <c r="B257" s="67">
        <v>950</v>
      </c>
      <c r="C257" s="68">
        <v>2700</v>
      </c>
      <c r="D257" s="68">
        <v>1255</v>
      </c>
      <c r="E257" s="71">
        <f t="shared" si="6"/>
        <v>2976.3669642857139</v>
      </c>
      <c r="F257" s="62">
        <f t="shared" si="7"/>
        <v>3000</v>
      </c>
      <c r="G257" s="37"/>
      <c r="H257" s="59"/>
      <c r="I257" s="59"/>
    </row>
    <row r="258" spans="2:9" x14ac:dyDescent="0.35">
      <c r="B258" s="67">
        <v>950</v>
      </c>
      <c r="C258" s="68">
        <v>2800</v>
      </c>
      <c r="D258" s="68">
        <v>1255</v>
      </c>
      <c r="E258" s="71">
        <f t="shared" si="6"/>
        <v>3095.5919642857143</v>
      </c>
      <c r="F258" s="62">
        <f t="shared" si="7"/>
        <v>3000</v>
      </c>
      <c r="G258" s="37"/>
      <c r="H258" s="59"/>
      <c r="I258" s="59"/>
    </row>
    <row r="259" spans="2:9" x14ac:dyDescent="0.35">
      <c r="B259" s="67">
        <v>950</v>
      </c>
      <c r="C259" s="68">
        <v>2900</v>
      </c>
      <c r="D259" s="68">
        <v>1255</v>
      </c>
      <c r="E259" s="71">
        <f t="shared" si="6"/>
        <v>3214.8169642857142</v>
      </c>
      <c r="F259" s="62">
        <f t="shared" si="7"/>
        <v>3000</v>
      </c>
      <c r="G259" s="37"/>
      <c r="H259" s="59"/>
      <c r="I259" s="59"/>
    </row>
    <row r="260" spans="2:9" x14ac:dyDescent="0.35">
      <c r="B260" s="67">
        <v>950</v>
      </c>
      <c r="C260" s="68">
        <v>3000</v>
      </c>
      <c r="D260" s="68">
        <v>1255</v>
      </c>
      <c r="E260" s="71">
        <f t="shared" si="6"/>
        <v>3334.0419642857141</v>
      </c>
      <c r="F260" s="62">
        <f t="shared" si="7"/>
        <v>3000</v>
      </c>
      <c r="G260" s="37"/>
      <c r="H260" s="59"/>
      <c r="I260" s="59"/>
    </row>
    <row r="261" spans="2:9" x14ac:dyDescent="0.35">
      <c r="B261" s="67">
        <v>950</v>
      </c>
      <c r="C261" s="68">
        <v>3100</v>
      </c>
      <c r="D261" s="68">
        <v>1255</v>
      </c>
      <c r="E261" s="71">
        <f t="shared" ref="E261:E324" si="8">(((22/7*(B261/2)^2)*D261)+((C261-B261)*D261*B261))/1000000</f>
        <v>3453.266964285714</v>
      </c>
      <c r="F261" s="62">
        <f t="shared" ref="F261:F324" si="9">ROUND(E261,-3)</f>
        <v>3000</v>
      </c>
      <c r="G261" s="37"/>
      <c r="H261" s="59"/>
      <c r="I261" s="59"/>
    </row>
    <row r="262" spans="2:9" x14ac:dyDescent="0.35">
      <c r="B262" s="67">
        <v>950</v>
      </c>
      <c r="C262" s="68">
        <v>3200</v>
      </c>
      <c r="D262" s="68">
        <v>1255</v>
      </c>
      <c r="E262" s="71">
        <f t="shared" si="8"/>
        <v>3572.4919642857139</v>
      </c>
      <c r="F262" s="62">
        <f t="shared" si="9"/>
        <v>4000</v>
      </c>
    </row>
    <row r="263" spans="2:9" x14ac:dyDescent="0.35">
      <c r="B263" s="67">
        <v>950</v>
      </c>
      <c r="C263" s="68">
        <v>3300</v>
      </c>
      <c r="D263" s="68">
        <v>1255</v>
      </c>
      <c r="E263" s="71">
        <f t="shared" si="8"/>
        <v>3691.7169642857143</v>
      </c>
      <c r="F263" s="62">
        <f t="shared" si="9"/>
        <v>4000</v>
      </c>
      <c r="G263" s="37"/>
      <c r="H263" s="59"/>
      <c r="I263" s="59"/>
    </row>
    <row r="264" spans="2:9" x14ac:dyDescent="0.35">
      <c r="B264" s="67">
        <v>950</v>
      </c>
      <c r="C264" s="68">
        <v>3400</v>
      </c>
      <c r="D264" s="68">
        <v>1255</v>
      </c>
      <c r="E264" s="71">
        <f t="shared" si="8"/>
        <v>3810.9419642857142</v>
      </c>
      <c r="F264" s="62">
        <f t="shared" si="9"/>
        <v>4000</v>
      </c>
      <c r="G264" s="37"/>
      <c r="H264" s="59"/>
      <c r="I264" s="59"/>
    </row>
    <row r="265" spans="2:9" x14ac:dyDescent="0.35">
      <c r="B265" s="67">
        <v>950</v>
      </c>
      <c r="C265" s="68">
        <v>3500</v>
      </c>
      <c r="D265" s="68">
        <v>1255</v>
      </c>
      <c r="E265" s="71">
        <f t="shared" si="8"/>
        <v>3930.1669642857141</v>
      </c>
      <c r="F265" s="62">
        <f t="shared" si="9"/>
        <v>4000</v>
      </c>
      <c r="G265" s="37"/>
      <c r="H265" s="59"/>
      <c r="I265" s="59"/>
    </row>
    <row r="266" spans="2:9" x14ac:dyDescent="0.35">
      <c r="B266" s="67">
        <v>950</v>
      </c>
      <c r="C266" s="68">
        <v>3600</v>
      </c>
      <c r="D266" s="68">
        <v>1255</v>
      </c>
      <c r="E266" s="71">
        <f t="shared" si="8"/>
        <v>4049.391964285714</v>
      </c>
      <c r="F266" s="62">
        <f t="shared" si="9"/>
        <v>4000</v>
      </c>
      <c r="G266" s="37"/>
      <c r="H266" s="59"/>
      <c r="I266" s="59"/>
    </row>
    <row r="267" spans="2:9" x14ac:dyDescent="0.35">
      <c r="B267" s="67">
        <v>950</v>
      </c>
      <c r="C267" s="68">
        <v>3700</v>
      </c>
      <c r="D267" s="68">
        <v>1255</v>
      </c>
      <c r="E267" s="71">
        <f t="shared" si="8"/>
        <v>4168.6169642857139</v>
      </c>
      <c r="F267" s="62">
        <f t="shared" si="9"/>
        <v>4000</v>
      </c>
      <c r="G267" s="37"/>
      <c r="H267" s="59"/>
      <c r="I267" s="59"/>
    </row>
    <row r="268" spans="2:9" x14ac:dyDescent="0.35">
      <c r="B268" s="67">
        <v>950</v>
      </c>
      <c r="C268" s="68">
        <v>3800</v>
      </c>
      <c r="D268" s="68">
        <v>1255</v>
      </c>
      <c r="E268" s="71">
        <f t="shared" si="8"/>
        <v>4287.8419642857143</v>
      </c>
      <c r="F268" s="62">
        <f t="shared" si="9"/>
        <v>4000</v>
      </c>
      <c r="G268" s="37"/>
      <c r="H268" s="59"/>
      <c r="I268" s="59"/>
    </row>
    <row r="269" spans="2:9" x14ac:dyDescent="0.35">
      <c r="B269" s="67">
        <v>950</v>
      </c>
      <c r="C269" s="68">
        <v>3900</v>
      </c>
      <c r="D269" s="68">
        <v>1255</v>
      </c>
      <c r="E269" s="71">
        <f t="shared" si="8"/>
        <v>4407.0669642857138</v>
      </c>
      <c r="F269" s="62">
        <f t="shared" si="9"/>
        <v>4000</v>
      </c>
      <c r="G269" s="37"/>
      <c r="H269" s="59"/>
      <c r="I269" s="59"/>
    </row>
    <row r="270" spans="2:9" x14ac:dyDescent="0.35">
      <c r="B270" s="67">
        <v>950</v>
      </c>
      <c r="C270" s="68">
        <v>4000</v>
      </c>
      <c r="D270" s="68">
        <v>1255</v>
      </c>
      <c r="E270" s="71">
        <f t="shared" si="8"/>
        <v>4526.2919642857141</v>
      </c>
      <c r="F270" s="62">
        <f t="shared" si="9"/>
        <v>5000</v>
      </c>
      <c r="G270" s="37"/>
      <c r="H270" s="59"/>
      <c r="I270" s="59"/>
    </row>
    <row r="271" spans="2:9" x14ac:dyDescent="0.35">
      <c r="B271" s="67">
        <v>1000</v>
      </c>
      <c r="C271" s="68">
        <v>800</v>
      </c>
      <c r="D271" s="68">
        <v>1255</v>
      </c>
      <c r="E271" s="71">
        <f t="shared" si="8"/>
        <v>735.07142857142856</v>
      </c>
      <c r="F271" s="62">
        <f t="shared" si="9"/>
        <v>1000</v>
      </c>
      <c r="G271" s="37"/>
      <c r="H271" s="59"/>
      <c r="I271" s="59"/>
    </row>
    <row r="272" spans="2:9" x14ac:dyDescent="0.35">
      <c r="B272" s="67">
        <v>1000</v>
      </c>
      <c r="C272" s="68">
        <v>900</v>
      </c>
      <c r="D272" s="68">
        <v>1255</v>
      </c>
      <c r="E272" s="71">
        <f t="shared" si="8"/>
        <v>860.57142857142856</v>
      </c>
      <c r="F272" s="62">
        <f t="shared" si="9"/>
        <v>1000</v>
      </c>
      <c r="G272" s="37"/>
      <c r="H272" s="59"/>
      <c r="I272" s="59"/>
    </row>
    <row r="273" spans="2:9" x14ac:dyDescent="0.35">
      <c r="B273" s="67">
        <v>1000</v>
      </c>
      <c r="C273" s="68">
        <v>1000</v>
      </c>
      <c r="D273" s="68">
        <v>1255</v>
      </c>
      <c r="E273" s="71">
        <f t="shared" si="8"/>
        <v>986.07142857142856</v>
      </c>
      <c r="F273" s="62">
        <f t="shared" si="9"/>
        <v>1000</v>
      </c>
      <c r="G273" s="37"/>
      <c r="H273" s="59"/>
      <c r="I273" s="59"/>
    </row>
    <row r="274" spans="2:9" x14ac:dyDescent="0.35">
      <c r="B274" s="67">
        <v>1000</v>
      </c>
      <c r="C274" s="68">
        <v>1100</v>
      </c>
      <c r="D274" s="68">
        <v>1255</v>
      </c>
      <c r="E274" s="71">
        <f t="shared" si="8"/>
        <v>1111.5714285714284</v>
      </c>
      <c r="F274" s="62">
        <f t="shared" si="9"/>
        <v>1000</v>
      </c>
      <c r="G274" s="37"/>
      <c r="H274" s="59"/>
      <c r="I274" s="59"/>
    </row>
    <row r="275" spans="2:9" x14ac:dyDescent="0.35">
      <c r="B275" s="67">
        <v>1000</v>
      </c>
      <c r="C275" s="68">
        <v>1200</v>
      </c>
      <c r="D275" s="68">
        <v>1255</v>
      </c>
      <c r="E275" s="71">
        <f t="shared" si="8"/>
        <v>1237.0714285714284</v>
      </c>
      <c r="F275" s="62">
        <f t="shared" si="9"/>
        <v>1000</v>
      </c>
      <c r="G275" s="37"/>
      <c r="H275" s="59"/>
      <c r="I275" s="59"/>
    </row>
    <row r="276" spans="2:9" x14ac:dyDescent="0.35">
      <c r="B276" s="67">
        <v>1000</v>
      </c>
      <c r="C276" s="68">
        <v>1300</v>
      </c>
      <c r="D276" s="68">
        <v>1255</v>
      </c>
      <c r="E276" s="71">
        <f t="shared" si="8"/>
        <v>1362.5714285714284</v>
      </c>
      <c r="F276" s="62">
        <f t="shared" si="9"/>
        <v>1000</v>
      </c>
      <c r="G276" s="37"/>
      <c r="H276" s="59"/>
      <c r="I276" s="59"/>
    </row>
    <row r="277" spans="2:9" x14ac:dyDescent="0.35">
      <c r="B277" s="67">
        <v>1000</v>
      </c>
      <c r="C277" s="68">
        <v>1400</v>
      </c>
      <c r="D277" s="68">
        <v>1255</v>
      </c>
      <c r="E277" s="71">
        <f t="shared" si="8"/>
        <v>1488.0714285714284</v>
      </c>
      <c r="F277" s="62">
        <f t="shared" si="9"/>
        <v>1000</v>
      </c>
      <c r="G277" s="37"/>
      <c r="H277" s="59"/>
      <c r="I277" s="59"/>
    </row>
    <row r="278" spans="2:9" x14ac:dyDescent="0.35">
      <c r="B278" s="67">
        <v>1000</v>
      </c>
      <c r="C278" s="68">
        <v>1500</v>
      </c>
      <c r="D278" s="68">
        <v>1255</v>
      </c>
      <c r="E278" s="71">
        <f t="shared" si="8"/>
        <v>1613.5714285714284</v>
      </c>
      <c r="F278" s="62">
        <f t="shared" si="9"/>
        <v>2000</v>
      </c>
      <c r="G278" s="37"/>
      <c r="H278" s="59"/>
      <c r="I278" s="59"/>
    </row>
    <row r="279" spans="2:9" x14ac:dyDescent="0.35">
      <c r="B279" s="67">
        <v>1000</v>
      </c>
      <c r="C279" s="68">
        <v>1600</v>
      </c>
      <c r="D279" s="68">
        <v>1255</v>
      </c>
      <c r="E279" s="71">
        <f t="shared" si="8"/>
        <v>1739.0714285714284</v>
      </c>
      <c r="F279" s="62">
        <f t="shared" si="9"/>
        <v>2000</v>
      </c>
      <c r="G279" s="37"/>
      <c r="H279" s="59"/>
      <c r="I279" s="59"/>
    </row>
    <row r="280" spans="2:9" x14ac:dyDescent="0.35">
      <c r="B280" s="67">
        <v>1000</v>
      </c>
      <c r="C280" s="68">
        <v>1700</v>
      </c>
      <c r="D280" s="68">
        <v>1255</v>
      </c>
      <c r="E280" s="71">
        <f t="shared" si="8"/>
        <v>1864.5714285714284</v>
      </c>
      <c r="F280" s="62">
        <f t="shared" si="9"/>
        <v>2000</v>
      </c>
      <c r="G280" s="37"/>
      <c r="H280" s="59"/>
      <c r="I280" s="59"/>
    </row>
    <row r="281" spans="2:9" x14ac:dyDescent="0.35">
      <c r="B281" s="67">
        <v>1000</v>
      </c>
      <c r="C281" s="68">
        <v>1800</v>
      </c>
      <c r="D281" s="68">
        <v>1255</v>
      </c>
      <c r="E281" s="71">
        <f t="shared" si="8"/>
        <v>1990.0714285714284</v>
      </c>
      <c r="F281" s="62">
        <f t="shared" si="9"/>
        <v>2000</v>
      </c>
      <c r="G281" s="37"/>
      <c r="H281" s="59"/>
      <c r="I281" s="59"/>
    </row>
    <row r="282" spans="2:9" x14ac:dyDescent="0.35">
      <c r="B282" s="67">
        <v>1000</v>
      </c>
      <c r="C282" s="68">
        <v>1900</v>
      </c>
      <c r="D282" s="68">
        <v>1255</v>
      </c>
      <c r="E282" s="71">
        <f t="shared" si="8"/>
        <v>2115.5714285714284</v>
      </c>
      <c r="F282" s="62">
        <f t="shared" si="9"/>
        <v>2000</v>
      </c>
      <c r="G282" s="37"/>
      <c r="H282" s="59"/>
      <c r="I282" s="59"/>
    </row>
    <row r="283" spans="2:9" x14ac:dyDescent="0.35">
      <c r="B283" s="67">
        <v>1000</v>
      </c>
      <c r="C283" s="68">
        <v>2000</v>
      </c>
      <c r="D283" s="68">
        <v>1255</v>
      </c>
      <c r="E283" s="71">
        <f t="shared" si="8"/>
        <v>2241.0714285714284</v>
      </c>
      <c r="F283" s="62">
        <f t="shared" si="9"/>
        <v>2000</v>
      </c>
      <c r="G283" s="37"/>
      <c r="H283" s="59"/>
      <c r="I283" s="59"/>
    </row>
    <row r="284" spans="2:9" x14ac:dyDescent="0.35">
      <c r="B284" s="67">
        <v>1000</v>
      </c>
      <c r="C284" s="68">
        <v>2100</v>
      </c>
      <c r="D284" s="68">
        <v>1255</v>
      </c>
      <c r="E284" s="71">
        <f t="shared" si="8"/>
        <v>2366.5714285714284</v>
      </c>
      <c r="F284" s="62">
        <f t="shared" si="9"/>
        <v>2000</v>
      </c>
      <c r="G284" s="37"/>
      <c r="H284" s="59"/>
      <c r="I284" s="59"/>
    </row>
    <row r="285" spans="2:9" x14ac:dyDescent="0.35">
      <c r="B285" s="67">
        <v>1000</v>
      </c>
      <c r="C285" s="68">
        <v>2200</v>
      </c>
      <c r="D285" s="68">
        <v>1255</v>
      </c>
      <c r="E285" s="71">
        <f t="shared" si="8"/>
        <v>2492.0714285714284</v>
      </c>
      <c r="F285" s="62">
        <f t="shared" si="9"/>
        <v>2000</v>
      </c>
      <c r="G285" s="37"/>
      <c r="H285" s="59"/>
      <c r="I285" s="59"/>
    </row>
    <row r="286" spans="2:9" x14ac:dyDescent="0.35">
      <c r="B286" s="67">
        <v>1000</v>
      </c>
      <c r="C286" s="68">
        <v>2300</v>
      </c>
      <c r="D286" s="68">
        <v>1255</v>
      </c>
      <c r="E286" s="71">
        <f t="shared" si="8"/>
        <v>2617.5714285714284</v>
      </c>
      <c r="F286" s="62">
        <f t="shared" si="9"/>
        <v>3000</v>
      </c>
      <c r="G286" s="37"/>
      <c r="H286" s="59"/>
      <c r="I286" s="59"/>
    </row>
    <row r="287" spans="2:9" x14ac:dyDescent="0.35">
      <c r="B287" s="67">
        <v>1000</v>
      </c>
      <c r="C287" s="68">
        <v>2400</v>
      </c>
      <c r="D287" s="68">
        <v>1255</v>
      </c>
      <c r="E287" s="71">
        <f t="shared" si="8"/>
        <v>2743.0714285714284</v>
      </c>
      <c r="F287" s="62">
        <f t="shared" si="9"/>
        <v>3000</v>
      </c>
      <c r="G287" s="37"/>
      <c r="H287" s="59"/>
      <c r="I287" s="59"/>
    </row>
    <row r="288" spans="2:9" x14ac:dyDescent="0.35">
      <c r="B288" s="67">
        <v>1000</v>
      </c>
      <c r="C288" s="68">
        <v>2500</v>
      </c>
      <c r="D288" s="68">
        <v>1255</v>
      </c>
      <c r="E288" s="71">
        <f t="shared" si="8"/>
        <v>2868.5714285714284</v>
      </c>
      <c r="F288" s="62">
        <f t="shared" si="9"/>
        <v>3000</v>
      </c>
      <c r="G288" s="37"/>
      <c r="H288" s="59"/>
      <c r="I288" s="59"/>
    </row>
    <row r="289" spans="2:9" x14ac:dyDescent="0.35">
      <c r="B289" s="67">
        <v>1000</v>
      </c>
      <c r="C289" s="68">
        <v>2600</v>
      </c>
      <c r="D289" s="68">
        <v>1255</v>
      </c>
      <c r="E289" s="71">
        <f t="shared" si="8"/>
        <v>2994.0714285714284</v>
      </c>
      <c r="F289" s="62">
        <f t="shared" si="9"/>
        <v>3000</v>
      </c>
      <c r="G289" s="37"/>
      <c r="H289" s="59"/>
      <c r="I289" s="59"/>
    </row>
    <row r="290" spans="2:9" x14ac:dyDescent="0.35">
      <c r="B290" s="67">
        <v>1000</v>
      </c>
      <c r="C290" s="68">
        <v>2700</v>
      </c>
      <c r="D290" s="68">
        <v>1255</v>
      </c>
      <c r="E290" s="71">
        <f t="shared" si="8"/>
        <v>3119.5714285714284</v>
      </c>
      <c r="F290" s="62">
        <f t="shared" si="9"/>
        <v>3000</v>
      </c>
      <c r="G290" s="37"/>
      <c r="H290" s="59"/>
      <c r="I290" s="59"/>
    </row>
    <row r="291" spans="2:9" x14ac:dyDescent="0.35">
      <c r="B291" s="67">
        <v>1000</v>
      </c>
      <c r="C291" s="68">
        <v>2800</v>
      </c>
      <c r="D291" s="68">
        <v>1255</v>
      </c>
      <c r="E291" s="71">
        <f t="shared" si="8"/>
        <v>3245.0714285714284</v>
      </c>
      <c r="F291" s="62">
        <f t="shared" si="9"/>
        <v>3000</v>
      </c>
      <c r="G291" s="37"/>
      <c r="H291" s="59"/>
      <c r="I291" s="59"/>
    </row>
    <row r="292" spans="2:9" x14ac:dyDescent="0.35">
      <c r="B292" s="67">
        <v>1000</v>
      </c>
      <c r="C292" s="68">
        <v>2900</v>
      </c>
      <c r="D292" s="68">
        <v>1255</v>
      </c>
      <c r="E292" s="71">
        <f t="shared" si="8"/>
        <v>3370.5714285714284</v>
      </c>
      <c r="F292" s="62">
        <f t="shared" si="9"/>
        <v>3000</v>
      </c>
      <c r="G292" s="37"/>
      <c r="H292" s="59"/>
      <c r="I292" s="59"/>
    </row>
    <row r="293" spans="2:9" x14ac:dyDescent="0.35">
      <c r="B293" s="67">
        <v>1000</v>
      </c>
      <c r="C293" s="68">
        <v>3000</v>
      </c>
      <c r="D293" s="68">
        <v>1255</v>
      </c>
      <c r="E293" s="71">
        <f t="shared" si="8"/>
        <v>3496.0714285714284</v>
      </c>
      <c r="F293" s="62">
        <f t="shared" si="9"/>
        <v>3000</v>
      </c>
      <c r="G293" s="37"/>
      <c r="H293" s="59"/>
      <c r="I293" s="59"/>
    </row>
    <row r="294" spans="2:9" x14ac:dyDescent="0.35">
      <c r="B294" s="67">
        <v>1000</v>
      </c>
      <c r="C294" s="68">
        <v>3100</v>
      </c>
      <c r="D294" s="68">
        <v>1255</v>
      </c>
      <c r="E294" s="71">
        <f t="shared" si="8"/>
        <v>3621.5714285714284</v>
      </c>
      <c r="F294" s="62">
        <f t="shared" si="9"/>
        <v>4000</v>
      </c>
      <c r="G294" s="37"/>
      <c r="H294" s="59"/>
      <c r="I294" s="59"/>
    </row>
    <row r="295" spans="2:9" x14ac:dyDescent="0.35">
      <c r="B295" s="67">
        <v>1000</v>
      </c>
      <c r="C295" s="68">
        <v>3200</v>
      </c>
      <c r="D295" s="68">
        <v>1255</v>
      </c>
      <c r="E295" s="71">
        <f t="shared" si="8"/>
        <v>3747.0714285714284</v>
      </c>
      <c r="F295" s="62">
        <f t="shared" si="9"/>
        <v>4000</v>
      </c>
      <c r="G295" s="37"/>
      <c r="H295" s="59"/>
      <c r="I295" s="59"/>
    </row>
    <row r="296" spans="2:9" x14ac:dyDescent="0.35">
      <c r="B296" s="67">
        <v>1000</v>
      </c>
      <c r="C296" s="68">
        <v>3300</v>
      </c>
      <c r="D296" s="68">
        <v>1255</v>
      </c>
      <c r="E296" s="71">
        <f t="shared" si="8"/>
        <v>3872.5714285714284</v>
      </c>
      <c r="F296" s="62">
        <f t="shared" si="9"/>
        <v>4000</v>
      </c>
      <c r="G296" s="37"/>
      <c r="H296" s="59"/>
      <c r="I296" s="59"/>
    </row>
    <row r="297" spans="2:9" x14ac:dyDescent="0.35">
      <c r="B297" s="67">
        <v>1000</v>
      </c>
      <c r="C297" s="68">
        <v>3400</v>
      </c>
      <c r="D297" s="68">
        <v>1255</v>
      </c>
      <c r="E297" s="71">
        <f t="shared" si="8"/>
        <v>3998.0714285714284</v>
      </c>
      <c r="F297" s="62">
        <f t="shared" si="9"/>
        <v>4000</v>
      </c>
      <c r="G297" s="37"/>
      <c r="H297" s="59"/>
      <c r="I297" s="59"/>
    </row>
    <row r="298" spans="2:9" x14ac:dyDescent="0.35">
      <c r="B298" s="67">
        <v>1000</v>
      </c>
      <c r="C298" s="68">
        <v>3500</v>
      </c>
      <c r="D298" s="68">
        <v>1255</v>
      </c>
      <c r="E298" s="71">
        <f t="shared" si="8"/>
        <v>4123.5714285714284</v>
      </c>
      <c r="F298" s="62">
        <f t="shared" si="9"/>
        <v>4000</v>
      </c>
      <c r="G298" s="37"/>
      <c r="H298" s="59"/>
      <c r="I298" s="59"/>
    </row>
    <row r="299" spans="2:9" x14ac:dyDescent="0.35">
      <c r="B299" s="67">
        <v>1000</v>
      </c>
      <c r="C299" s="68">
        <v>3600</v>
      </c>
      <c r="D299" s="68">
        <v>1255</v>
      </c>
      <c r="E299" s="71">
        <f t="shared" si="8"/>
        <v>4249.0714285714284</v>
      </c>
      <c r="F299" s="62">
        <f t="shared" si="9"/>
        <v>4000</v>
      </c>
      <c r="G299" s="37"/>
      <c r="H299" s="59"/>
      <c r="I299" s="59"/>
    </row>
    <row r="300" spans="2:9" x14ac:dyDescent="0.35">
      <c r="B300" s="67">
        <v>1000</v>
      </c>
      <c r="C300" s="68">
        <v>3700</v>
      </c>
      <c r="D300" s="68">
        <v>1255</v>
      </c>
      <c r="E300" s="71">
        <f t="shared" si="8"/>
        <v>4374.5714285714284</v>
      </c>
      <c r="F300" s="62">
        <f t="shared" si="9"/>
        <v>4000</v>
      </c>
      <c r="G300" s="37"/>
      <c r="H300" s="59"/>
      <c r="I300" s="59"/>
    </row>
    <row r="301" spans="2:9" x14ac:dyDescent="0.35">
      <c r="B301" s="67">
        <v>1000</v>
      </c>
      <c r="C301" s="68">
        <v>3800</v>
      </c>
      <c r="D301" s="68">
        <v>1255</v>
      </c>
      <c r="E301" s="71">
        <f t="shared" si="8"/>
        <v>4500.0714285714284</v>
      </c>
      <c r="F301" s="62">
        <f t="shared" si="9"/>
        <v>5000</v>
      </c>
      <c r="G301" s="37"/>
      <c r="H301" s="59"/>
      <c r="I301" s="59"/>
    </row>
    <row r="302" spans="2:9" x14ac:dyDescent="0.35">
      <c r="B302" s="67">
        <v>1000</v>
      </c>
      <c r="C302" s="68">
        <v>3900</v>
      </c>
      <c r="D302" s="68">
        <v>1255</v>
      </c>
      <c r="E302" s="71">
        <f t="shared" si="8"/>
        <v>4625.5714285714284</v>
      </c>
      <c r="F302" s="62">
        <f t="shared" si="9"/>
        <v>5000</v>
      </c>
      <c r="G302" s="37"/>
      <c r="H302" s="59"/>
      <c r="I302" s="59"/>
    </row>
    <row r="303" spans="2:9" x14ac:dyDescent="0.35">
      <c r="B303" s="67">
        <v>1000</v>
      </c>
      <c r="C303" s="68">
        <v>4000</v>
      </c>
      <c r="D303" s="68">
        <v>1255</v>
      </c>
      <c r="E303" s="71">
        <f t="shared" si="8"/>
        <v>4751.0714285714284</v>
      </c>
      <c r="F303" s="62">
        <f t="shared" si="9"/>
        <v>5000</v>
      </c>
      <c r="G303" s="37"/>
      <c r="H303" s="59"/>
      <c r="I303" s="59"/>
    </row>
    <row r="304" spans="2:9" x14ac:dyDescent="0.35">
      <c r="B304" s="67">
        <v>1050</v>
      </c>
      <c r="C304" s="68">
        <v>800</v>
      </c>
      <c r="D304" s="68">
        <v>1255</v>
      </c>
      <c r="E304" s="71">
        <f t="shared" si="8"/>
        <v>757.70624999999995</v>
      </c>
      <c r="F304" s="62">
        <f t="shared" si="9"/>
        <v>1000</v>
      </c>
      <c r="G304" s="37"/>
      <c r="H304" s="59"/>
      <c r="I304" s="59"/>
    </row>
    <row r="305" spans="2:9" x14ac:dyDescent="0.35">
      <c r="B305" s="67">
        <v>1050</v>
      </c>
      <c r="C305" s="68">
        <v>900</v>
      </c>
      <c r="D305" s="68">
        <v>1255</v>
      </c>
      <c r="E305" s="71">
        <f t="shared" si="8"/>
        <v>889.48125000000005</v>
      </c>
      <c r="F305" s="62">
        <f t="shared" si="9"/>
        <v>1000</v>
      </c>
      <c r="G305" s="37"/>
      <c r="H305" s="59"/>
      <c r="I305" s="59"/>
    </row>
    <row r="306" spans="2:9" x14ac:dyDescent="0.35">
      <c r="B306" s="67">
        <v>1050</v>
      </c>
      <c r="C306" s="68">
        <v>1000</v>
      </c>
      <c r="D306" s="68">
        <v>1255</v>
      </c>
      <c r="E306" s="71">
        <f t="shared" si="8"/>
        <v>1021.25625</v>
      </c>
      <c r="F306" s="62">
        <f t="shared" si="9"/>
        <v>1000</v>
      </c>
      <c r="G306" s="37"/>
      <c r="H306" s="59"/>
      <c r="I306" s="59"/>
    </row>
    <row r="307" spans="2:9" x14ac:dyDescent="0.35">
      <c r="B307" s="67">
        <v>1050</v>
      </c>
      <c r="C307" s="68">
        <v>1100</v>
      </c>
      <c r="D307" s="68">
        <v>1255</v>
      </c>
      <c r="E307" s="71">
        <f t="shared" si="8"/>
        <v>1153.03125</v>
      </c>
      <c r="F307" s="62">
        <f t="shared" si="9"/>
        <v>1000</v>
      </c>
      <c r="G307" s="37"/>
      <c r="H307" s="59"/>
      <c r="I307" s="59"/>
    </row>
    <row r="308" spans="2:9" x14ac:dyDescent="0.35">
      <c r="B308" s="67">
        <v>1050</v>
      </c>
      <c r="C308" s="68">
        <v>1200</v>
      </c>
      <c r="D308" s="68">
        <v>1255</v>
      </c>
      <c r="E308" s="71">
        <f t="shared" si="8"/>
        <v>1284.8062500000001</v>
      </c>
      <c r="F308" s="62">
        <f t="shared" si="9"/>
        <v>1000</v>
      </c>
      <c r="G308" s="37"/>
      <c r="H308" s="59"/>
      <c r="I308" s="59"/>
    </row>
    <row r="309" spans="2:9" x14ac:dyDescent="0.35">
      <c r="B309" s="67">
        <v>1050</v>
      </c>
      <c r="C309" s="68">
        <v>1300</v>
      </c>
      <c r="D309" s="68">
        <v>1255</v>
      </c>
      <c r="E309" s="71">
        <f t="shared" si="8"/>
        <v>1416.58125</v>
      </c>
      <c r="F309" s="62">
        <f t="shared" si="9"/>
        <v>1000</v>
      </c>
      <c r="G309" s="37"/>
      <c r="H309" s="59"/>
      <c r="I309" s="59"/>
    </row>
    <row r="310" spans="2:9" x14ac:dyDescent="0.35">
      <c r="B310" s="67">
        <v>1050</v>
      </c>
      <c r="C310" s="68">
        <v>1400</v>
      </c>
      <c r="D310" s="68">
        <v>1255</v>
      </c>
      <c r="E310" s="71">
        <f t="shared" si="8"/>
        <v>1548.35625</v>
      </c>
      <c r="F310" s="62">
        <f t="shared" si="9"/>
        <v>2000</v>
      </c>
      <c r="G310" s="37"/>
      <c r="H310" s="59"/>
      <c r="I310" s="59"/>
    </row>
    <row r="311" spans="2:9" x14ac:dyDescent="0.35">
      <c r="B311" s="67">
        <v>1050</v>
      </c>
      <c r="C311" s="68">
        <v>1500</v>
      </c>
      <c r="D311" s="68">
        <v>1255</v>
      </c>
      <c r="E311" s="71">
        <f t="shared" si="8"/>
        <v>1680.1312499999999</v>
      </c>
      <c r="F311" s="62">
        <f t="shared" si="9"/>
        <v>2000</v>
      </c>
      <c r="G311" s="37"/>
      <c r="H311" s="59"/>
      <c r="I311" s="59"/>
    </row>
    <row r="312" spans="2:9" x14ac:dyDescent="0.35">
      <c r="B312" s="67">
        <v>1050</v>
      </c>
      <c r="C312" s="68">
        <v>1600</v>
      </c>
      <c r="D312" s="68">
        <v>1255</v>
      </c>
      <c r="E312" s="71">
        <f t="shared" si="8"/>
        <v>1811.90625</v>
      </c>
      <c r="F312" s="62">
        <f t="shared" si="9"/>
        <v>2000</v>
      </c>
      <c r="G312" s="37"/>
      <c r="H312" s="59"/>
      <c r="I312" s="59"/>
    </row>
    <row r="313" spans="2:9" x14ac:dyDescent="0.35">
      <c r="B313" s="67">
        <v>1050</v>
      </c>
      <c r="C313" s="68">
        <v>1700</v>
      </c>
      <c r="D313" s="68">
        <v>1255</v>
      </c>
      <c r="E313" s="71">
        <f t="shared" si="8"/>
        <v>1943.6812500000001</v>
      </c>
      <c r="F313" s="62">
        <f t="shared" si="9"/>
        <v>2000</v>
      </c>
      <c r="G313" s="37"/>
      <c r="H313" s="59"/>
      <c r="I313" s="59"/>
    </row>
    <row r="314" spans="2:9" x14ac:dyDescent="0.35">
      <c r="B314" s="67">
        <v>1050</v>
      </c>
      <c r="C314" s="68">
        <v>1800</v>
      </c>
      <c r="D314" s="68">
        <v>1255</v>
      </c>
      <c r="E314" s="71">
        <f t="shared" si="8"/>
        <v>2075.4562500000002</v>
      </c>
      <c r="F314" s="62">
        <f t="shared" si="9"/>
        <v>2000</v>
      </c>
      <c r="G314" s="37"/>
      <c r="H314" s="59"/>
      <c r="I314" s="59"/>
    </row>
    <row r="315" spans="2:9" x14ac:dyDescent="0.35">
      <c r="B315" s="67">
        <v>1050</v>
      </c>
      <c r="C315" s="68">
        <v>1900</v>
      </c>
      <c r="D315" s="68">
        <v>1255</v>
      </c>
      <c r="E315" s="71">
        <f t="shared" si="8"/>
        <v>2207.2312499999998</v>
      </c>
      <c r="F315" s="62">
        <f t="shared" si="9"/>
        <v>2000</v>
      </c>
      <c r="G315" s="37"/>
      <c r="H315" s="59"/>
      <c r="I315" s="59"/>
    </row>
    <row r="316" spans="2:9" x14ac:dyDescent="0.35">
      <c r="B316" s="67">
        <v>1050</v>
      </c>
      <c r="C316" s="68">
        <v>2000</v>
      </c>
      <c r="D316" s="68">
        <v>1255</v>
      </c>
      <c r="E316" s="71">
        <f t="shared" si="8"/>
        <v>2339.0062499999999</v>
      </c>
      <c r="F316" s="62">
        <f t="shared" si="9"/>
        <v>2000</v>
      </c>
      <c r="G316" s="37"/>
      <c r="H316" s="59"/>
      <c r="I316" s="59"/>
    </row>
    <row r="317" spans="2:9" x14ac:dyDescent="0.35">
      <c r="B317" s="67">
        <v>1050</v>
      </c>
      <c r="C317" s="68">
        <v>2100</v>
      </c>
      <c r="D317" s="68">
        <v>1255</v>
      </c>
      <c r="E317" s="71">
        <f t="shared" si="8"/>
        <v>2470.78125</v>
      </c>
      <c r="F317" s="62">
        <f t="shared" si="9"/>
        <v>2000</v>
      </c>
      <c r="G317" s="37"/>
      <c r="H317" s="59"/>
      <c r="I317" s="59"/>
    </row>
    <row r="318" spans="2:9" x14ac:dyDescent="0.35">
      <c r="B318" s="67">
        <v>1050</v>
      </c>
      <c r="C318" s="68">
        <v>2200</v>
      </c>
      <c r="D318" s="68">
        <v>1255</v>
      </c>
      <c r="E318" s="71">
        <f t="shared" si="8"/>
        <v>2602.5562500000001</v>
      </c>
      <c r="F318" s="62">
        <f t="shared" si="9"/>
        <v>3000</v>
      </c>
      <c r="G318" s="37"/>
      <c r="H318" s="59"/>
      <c r="I318" s="59"/>
    </row>
    <row r="319" spans="2:9" x14ac:dyDescent="0.35">
      <c r="B319" s="67">
        <v>1050</v>
      </c>
      <c r="C319" s="68">
        <v>2300</v>
      </c>
      <c r="D319" s="68">
        <v>1255</v>
      </c>
      <c r="E319" s="71">
        <f t="shared" si="8"/>
        <v>2734.3312500000002</v>
      </c>
      <c r="F319" s="62">
        <f t="shared" si="9"/>
        <v>3000</v>
      </c>
      <c r="G319" s="37"/>
      <c r="H319" s="59"/>
      <c r="I319" s="59"/>
    </row>
    <row r="320" spans="2:9" x14ac:dyDescent="0.35">
      <c r="B320" s="67">
        <v>1050</v>
      </c>
      <c r="C320" s="68">
        <v>2400</v>
      </c>
      <c r="D320" s="68">
        <v>1255</v>
      </c>
      <c r="E320" s="71">
        <f t="shared" si="8"/>
        <v>2866.1062499999998</v>
      </c>
      <c r="F320" s="62">
        <f t="shared" si="9"/>
        <v>3000</v>
      </c>
      <c r="G320" s="37"/>
      <c r="H320" s="59"/>
      <c r="I320" s="59"/>
    </row>
    <row r="321" spans="2:9" x14ac:dyDescent="0.35">
      <c r="B321" s="67">
        <v>1050</v>
      </c>
      <c r="C321" s="68">
        <v>2500</v>
      </c>
      <c r="D321" s="68">
        <v>1255</v>
      </c>
      <c r="E321" s="71">
        <f t="shared" si="8"/>
        <v>2997.8812499999999</v>
      </c>
      <c r="F321" s="62">
        <f t="shared" si="9"/>
        <v>3000</v>
      </c>
      <c r="G321" s="37"/>
      <c r="H321" s="59"/>
      <c r="I321" s="59"/>
    </row>
    <row r="322" spans="2:9" x14ac:dyDescent="0.35">
      <c r="B322" s="67">
        <v>1050</v>
      </c>
      <c r="C322" s="68">
        <v>2600</v>
      </c>
      <c r="D322" s="68">
        <v>1255</v>
      </c>
      <c r="E322" s="71">
        <f t="shared" si="8"/>
        <v>3129.65625</v>
      </c>
      <c r="F322" s="62">
        <f t="shared" si="9"/>
        <v>3000</v>
      </c>
      <c r="G322" s="37"/>
      <c r="H322" s="59"/>
      <c r="I322" s="59"/>
    </row>
    <row r="323" spans="2:9" x14ac:dyDescent="0.35">
      <c r="B323" s="67">
        <v>1050</v>
      </c>
      <c r="C323" s="68">
        <v>2700</v>
      </c>
      <c r="D323" s="68">
        <v>1255</v>
      </c>
      <c r="E323" s="71">
        <f t="shared" si="8"/>
        <v>3261.4312500000001</v>
      </c>
      <c r="F323" s="62">
        <f t="shared" si="9"/>
        <v>3000</v>
      </c>
      <c r="G323" s="37"/>
      <c r="H323" s="59"/>
      <c r="I323" s="59"/>
    </row>
    <row r="324" spans="2:9" x14ac:dyDescent="0.35">
      <c r="B324" s="67">
        <v>1050</v>
      </c>
      <c r="C324" s="68">
        <v>2800</v>
      </c>
      <c r="D324" s="68">
        <v>1255</v>
      </c>
      <c r="E324" s="71">
        <f t="shared" si="8"/>
        <v>3393.2062500000002</v>
      </c>
      <c r="F324" s="62">
        <f t="shared" si="9"/>
        <v>3000</v>
      </c>
      <c r="G324" s="37"/>
      <c r="H324" s="59"/>
      <c r="I324" s="59"/>
    </row>
    <row r="325" spans="2:9" x14ac:dyDescent="0.35">
      <c r="B325" s="67">
        <v>1050</v>
      </c>
      <c r="C325" s="68">
        <v>2900</v>
      </c>
      <c r="D325" s="68">
        <v>1255</v>
      </c>
      <c r="E325" s="71">
        <f t="shared" ref="E325:E388" si="10">(((22/7*(B325/2)^2)*D325)+((C325-B325)*D325*B325))/1000000</f>
        <v>3524.9812499999998</v>
      </c>
      <c r="F325" s="62">
        <f t="shared" ref="F325:F388" si="11">ROUND(E325,-3)</f>
        <v>4000</v>
      </c>
      <c r="G325" s="37"/>
      <c r="H325" s="59"/>
      <c r="I325" s="59"/>
    </row>
    <row r="326" spans="2:9" x14ac:dyDescent="0.35">
      <c r="B326" s="67">
        <v>1050</v>
      </c>
      <c r="C326" s="68">
        <v>3000</v>
      </c>
      <c r="D326" s="68">
        <v>1255</v>
      </c>
      <c r="E326" s="71">
        <f t="shared" si="10"/>
        <v>3656.7562499999999</v>
      </c>
      <c r="F326" s="62">
        <f t="shared" si="11"/>
        <v>4000</v>
      </c>
      <c r="G326" s="37"/>
      <c r="H326" s="59"/>
      <c r="I326" s="59"/>
    </row>
    <row r="327" spans="2:9" x14ac:dyDescent="0.35">
      <c r="B327" s="67">
        <v>1050</v>
      </c>
      <c r="C327" s="68">
        <v>3100</v>
      </c>
      <c r="D327" s="68">
        <v>1255</v>
      </c>
      <c r="E327" s="71">
        <f t="shared" si="10"/>
        <v>3788.53125</v>
      </c>
      <c r="F327" s="62">
        <f t="shared" si="11"/>
        <v>4000</v>
      </c>
      <c r="G327" s="37"/>
      <c r="H327" s="59"/>
      <c r="I327" s="59"/>
    </row>
    <row r="328" spans="2:9" x14ac:dyDescent="0.35">
      <c r="B328" s="67">
        <v>1050</v>
      </c>
      <c r="C328" s="68">
        <v>3200</v>
      </c>
      <c r="D328" s="68">
        <v>1255</v>
      </c>
      <c r="E328" s="71">
        <f t="shared" si="10"/>
        <v>3920.3062500000001</v>
      </c>
      <c r="F328" s="62">
        <f t="shared" si="11"/>
        <v>4000</v>
      </c>
      <c r="G328" s="37"/>
      <c r="H328" s="59"/>
      <c r="I328" s="59"/>
    </row>
    <row r="329" spans="2:9" x14ac:dyDescent="0.35">
      <c r="B329" s="67">
        <v>1050</v>
      </c>
      <c r="C329" s="68">
        <v>3300</v>
      </c>
      <c r="D329" s="68">
        <v>1255</v>
      </c>
      <c r="E329" s="71">
        <f t="shared" si="10"/>
        <v>4052.0812500000002</v>
      </c>
      <c r="F329" s="62">
        <f t="shared" si="11"/>
        <v>4000</v>
      </c>
      <c r="G329" s="37"/>
      <c r="H329" s="59"/>
      <c r="I329" s="59"/>
    </row>
    <row r="330" spans="2:9" x14ac:dyDescent="0.35">
      <c r="B330" s="67">
        <v>1050</v>
      </c>
      <c r="C330" s="68">
        <v>3400</v>
      </c>
      <c r="D330" s="68">
        <v>1255</v>
      </c>
      <c r="E330" s="71">
        <f t="shared" si="10"/>
        <v>4183.8562499999998</v>
      </c>
      <c r="F330" s="62">
        <f t="shared" si="11"/>
        <v>4000</v>
      </c>
      <c r="G330" s="37"/>
      <c r="H330" s="59"/>
      <c r="I330" s="59"/>
    </row>
    <row r="331" spans="2:9" x14ac:dyDescent="0.35">
      <c r="B331" s="67">
        <v>1050</v>
      </c>
      <c r="C331" s="68">
        <v>3500</v>
      </c>
      <c r="D331" s="68">
        <v>1255</v>
      </c>
      <c r="E331" s="71">
        <f t="shared" si="10"/>
        <v>4315.6312500000004</v>
      </c>
      <c r="F331" s="62">
        <f t="shared" si="11"/>
        <v>4000</v>
      </c>
      <c r="G331" s="37"/>
      <c r="H331" s="59"/>
      <c r="I331" s="59"/>
    </row>
    <row r="332" spans="2:9" x14ac:dyDescent="0.35">
      <c r="B332" s="67">
        <v>1050</v>
      </c>
      <c r="C332" s="68">
        <v>3600</v>
      </c>
      <c r="D332" s="68">
        <v>1255</v>
      </c>
      <c r="E332" s="71">
        <f t="shared" si="10"/>
        <v>4447.40625</v>
      </c>
      <c r="F332" s="62">
        <f t="shared" si="11"/>
        <v>4000</v>
      </c>
      <c r="G332" s="37"/>
      <c r="H332" s="59"/>
      <c r="I332" s="59"/>
    </row>
    <row r="333" spans="2:9" x14ac:dyDescent="0.35">
      <c r="B333" s="67">
        <v>1050</v>
      </c>
      <c r="C333" s="68">
        <v>3700</v>
      </c>
      <c r="D333" s="68">
        <v>1255</v>
      </c>
      <c r="E333" s="71">
        <f t="shared" si="10"/>
        <v>4579.1812499999996</v>
      </c>
      <c r="F333" s="62">
        <f t="shared" si="11"/>
        <v>5000</v>
      </c>
      <c r="G333" s="37"/>
      <c r="H333" s="59"/>
      <c r="I333" s="59"/>
    </row>
    <row r="334" spans="2:9" x14ac:dyDescent="0.35">
      <c r="B334" s="67">
        <v>1050</v>
      </c>
      <c r="C334" s="68">
        <v>3800</v>
      </c>
      <c r="D334" s="68">
        <v>1255</v>
      </c>
      <c r="E334" s="71">
        <f t="shared" si="10"/>
        <v>4710.9562500000002</v>
      </c>
      <c r="F334" s="62">
        <f t="shared" si="11"/>
        <v>5000</v>
      </c>
      <c r="G334" s="37"/>
      <c r="H334" s="59"/>
      <c r="I334" s="59"/>
    </row>
    <row r="335" spans="2:9" x14ac:dyDescent="0.35">
      <c r="B335" s="67">
        <v>1050</v>
      </c>
      <c r="C335" s="68">
        <v>3900</v>
      </c>
      <c r="D335" s="68">
        <v>1255</v>
      </c>
      <c r="E335" s="71">
        <f t="shared" si="10"/>
        <v>4842.7312499999998</v>
      </c>
      <c r="F335" s="62">
        <f t="shared" si="11"/>
        <v>5000</v>
      </c>
      <c r="G335" s="37"/>
      <c r="H335" s="59"/>
      <c r="I335" s="59"/>
    </row>
    <row r="336" spans="2:9" x14ac:dyDescent="0.35">
      <c r="B336" s="67">
        <v>1050</v>
      </c>
      <c r="C336" s="68">
        <v>4000</v>
      </c>
      <c r="D336" s="68">
        <v>1255</v>
      </c>
      <c r="E336" s="71">
        <f t="shared" si="10"/>
        <v>4974.5062500000004</v>
      </c>
      <c r="F336" s="62">
        <f t="shared" si="11"/>
        <v>5000</v>
      </c>
      <c r="G336" s="37"/>
      <c r="H336" s="59"/>
      <c r="I336" s="59"/>
    </row>
    <row r="337" spans="2:9" x14ac:dyDescent="0.35">
      <c r="B337" s="67">
        <v>1100</v>
      </c>
      <c r="C337" s="68">
        <v>800</v>
      </c>
      <c r="D337" s="68">
        <v>1255</v>
      </c>
      <c r="E337" s="71">
        <f t="shared" si="10"/>
        <v>778.99642857142851</v>
      </c>
      <c r="F337" s="62">
        <f t="shared" si="11"/>
        <v>1000</v>
      </c>
      <c r="G337" s="37"/>
      <c r="H337" s="59"/>
      <c r="I337" s="59"/>
    </row>
    <row r="338" spans="2:9" x14ac:dyDescent="0.35">
      <c r="B338" s="67">
        <v>1100</v>
      </c>
      <c r="C338" s="68">
        <v>900</v>
      </c>
      <c r="D338" s="68">
        <v>1255</v>
      </c>
      <c r="E338" s="71">
        <f t="shared" si="10"/>
        <v>917.04642857142858</v>
      </c>
      <c r="F338" s="62">
        <f t="shared" si="11"/>
        <v>1000</v>
      </c>
      <c r="G338" s="37"/>
      <c r="H338" s="59"/>
      <c r="I338" s="59"/>
    </row>
    <row r="339" spans="2:9" x14ac:dyDescent="0.35">
      <c r="B339" s="67">
        <v>1100</v>
      </c>
      <c r="C339" s="68">
        <v>1000</v>
      </c>
      <c r="D339" s="68">
        <v>1255</v>
      </c>
      <c r="E339" s="71">
        <f t="shared" si="10"/>
        <v>1055.0964285714285</v>
      </c>
      <c r="F339" s="62">
        <f t="shared" si="11"/>
        <v>1000</v>
      </c>
      <c r="G339" s="37"/>
      <c r="H339" s="59"/>
      <c r="I339" s="59"/>
    </row>
    <row r="340" spans="2:9" x14ac:dyDescent="0.35">
      <c r="B340" s="67">
        <v>1100</v>
      </c>
      <c r="C340" s="68">
        <v>1100</v>
      </c>
      <c r="D340" s="68">
        <v>1255</v>
      </c>
      <c r="E340" s="71">
        <f t="shared" si="10"/>
        <v>1193.1464285714285</v>
      </c>
      <c r="F340" s="62">
        <f t="shared" si="11"/>
        <v>1000</v>
      </c>
      <c r="G340" s="37"/>
      <c r="H340" s="59"/>
      <c r="I340" s="59"/>
    </row>
    <row r="341" spans="2:9" x14ac:dyDescent="0.35">
      <c r="B341" s="67">
        <v>1100</v>
      </c>
      <c r="C341" s="68">
        <v>1200</v>
      </c>
      <c r="D341" s="68">
        <v>1255</v>
      </c>
      <c r="E341" s="71">
        <f t="shared" si="10"/>
        <v>1331.1964285714284</v>
      </c>
      <c r="F341" s="62">
        <f t="shared" si="11"/>
        <v>1000</v>
      </c>
      <c r="G341" s="37"/>
      <c r="H341" s="59"/>
      <c r="I341" s="59"/>
    </row>
    <row r="342" spans="2:9" x14ac:dyDescent="0.35">
      <c r="B342" s="67">
        <v>1100</v>
      </c>
      <c r="C342" s="68">
        <v>1300</v>
      </c>
      <c r="D342" s="68">
        <v>1255</v>
      </c>
      <c r="E342" s="71">
        <f t="shared" si="10"/>
        <v>1469.2464285714286</v>
      </c>
      <c r="F342" s="62">
        <f t="shared" si="11"/>
        <v>1000</v>
      </c>
      <c r="G342" s="37"/>
      <c r="H342" s="59"/>
      <c r="I342" s="59"/>
    </row>
    <row r="343" spans="2:9" x14ac:dyDescent="0.35">
      <c r="B343" s="67">
        <v>1100</v>
      </c>
      <c r="C343" s="68">
        <v>1400</v>
      </c>
      <c r="D343" s="68">
        <v>1255</v>
      </c>
      <c r="E343" s="71">
        <f t="shared" si="10"/>
        <v>1607.2964285714286</v>
      </c>
      <c r="F343" s="62">
        <f t="shared" si="11"/>
        <v>2000</v>
      </c>
      <c r="G343" s="37"/>
      <c r="H343" s="59"/>
      <c r="I343" s="59"/>
    </row>
    <row r="344" spans="2:9" x14ac:dyDescent="0.35">
      <c r="B344" s="67">
        <v>1100</v>
      </c>
      <c r="C344" s="68">
        <v>1500</v>
      </c>
      <c r="D344" s="68">
        <v>1255</v>
      </c>
      <c r="E344" s="71">
        <f t="shared" si="10"/>
        <v>1745.3464285714285</v>
      </c>
      <c r="F344" s="62">
        <f t="shared" si="11"/>
        <v>2000</v>
      </c>
      <c r="G344" s="37"/>
      <c r="H344" s="59"/>
      <c r="I344" s="59"/>
    </row>
    <row r="345" spans="2:9" x14ac:dyDescent="0.35">
      <c r="B345" s="67">
        <v>1100</v>
      </c>
      <c r="C345" s="68">
        <v>1600</v>
      </c>
      <c r="D345" s="68">
        <v>1255</v>
      </c>
      <c r="E345" s="71">
        <f t="shared" si="10"/>
        <v>1883.3964285714285</v>
      </c>
      <c r="F345" s="62">
        <f t="shared" si="11"/>
        <v>2000</v>
      </c>
      <c r="G345" s="37"/>
      <c r="H345" s="59"/>
      <c r="I345" s="59"/>
    </row>
    <row r="346" spans="2:9" x14ac:dyDescent="0.35">
      <c r="B346" s="67">
        <v>1100</v>
      </c>
      <c r="C346" s="68">
        <v>1700</v>
      </c>
      <c r="D346" s="68">
        <v>1255</v>
      </c>
      <c r="E346" s="71">
        <f t="shared" si="10"/>
        <v>2021.4464285714284</v>
      </c>
      <c r="F346" s="62">
        <f t="shared" si="11"/>
        <v>2000</v>
      </c>
      <c r="G346" s="37"/>
      <c r="H346" s="59"/>
      <c r="I346" s="59"/>
    </row>
    <row r="347" spans="2:9" x14ac:dyDescent="0.35">
      <c r="B347" s="67">
        <v>1100</v>
      </c>
      <c r="C347" s="68">
        <v>1800</v>
      </c>
      <c r="D347" s="68">
        <v>1255</v>
      </c>
      <c r="E347" s="71">
        <f t="shared" si="10"/>
        <v>2159.4964285714282</v>
      </c>
      <c r="F347" s="62">
        <f t="shared" si="11"/>
        <v>2000</v>
      </c>
      <c r="G347" s="37"/>
      <c r="H347" s="59"/>
      <c r="I347" s="59"/>
    </row>
    <row r="348" spans="2:9" x14ac:dyDescent="0.35">
      <c r="B348" s="67">
        <v>1100</v>
      </c>
      <c r="C348" s="68">
        <v>1900</v>
      </c>
      <c r="D348" s="68">
        <v>1255</v>
      </c>
      <c r="E348" s="71">
        <f t="shared" si="10"/>
        <v>2297.5464285714284</v>
      </c>
      <c r="F348" s="62">
        <f t="shared" si="11"/>
        <v>2000</v>
      </c>
      <c r="G348" s="37"/>
      <c r="H348" s="59"/>
      <c r="I348" s="59"/>
    </row>
    <row r="349" spans="2:9" x14ac:dyDescent="0.35">
      <c r="B349" s="67">
        <v>1100</v>
      </c>
      <c r="C349" s="68">
        <v>2000</v>
      </c>
      <c r="D349" s="68">
        <v>1255</v>
      </c>
      <c r="E349" s="71">
        <f t="shared" si="10"/>
        <v>2435.5964285714281</v>
      </c>
      <c r="F349" s="62">
        <f t="shared" si="11"/>
        <v>2000</v>
      </c>
      <c r="G349" s="37"/>
      <c r="H349" s="59"/>
      <c r="I349" s="59"/>
    </row>
    <row r="350" spans="2:9" x14ac:dyDescent="0.35">
      <c r="B350" s="67">
        <v>1100</v>
      </c>
      <c r="C350" s="68">
        <v>2100</v>
      </c>
      <c r="D350" s="68">
        <v>1255</v>
      </c>
      <c r="E350" s="71">
        <f t="shared" si="10"/>
        <v>2573.6464285714283</v>
      </c>
      <c r="F350" s="62">
        <f t="shared" si="11"/>
        <v>3000</v>
      </c>
      <c r="G350" s="37"/>
      <c r="H350" s="59"/>
      <c r="I350" s="59"/>
    </row>
    <row r="351" spans="2:9" x14ac:dyDescent="0.35">
      <c r="B351" s="67">
        <v>1100</v>
      </c>
      <c r="C351" s="68">
        <v>2200</v>
      </c>
      <c r="D351" s="68">
        <v>1255</v>
      </c>
      <c r="E351" s="71">
        <f t="shared" si="10"/>
        <v>2711.6964285714284</v>
      </c>
      <c r="F351" s="62">
        <f t="shared" si="11"/>
        <v>3000</v>
      </c>
      <c r="G351" s="37"/>
      <c r="H351" s="59"/>
      <c r="I351" s="59"/>
    </row>
    <row r="352" spans="2:9" x14ac:dyDescent="0.35">
      <c r="B352" s="67">
        <v>1100</v>
      </c>
      <c r="C352" s="68">
        <v>2300</v>
      </c>
      <c r="D352" s="68">
        <v>1255</v>
      </c>
      <c r="E352" s="71">
        <f t="shared" si="10"/>
        <v>2849.7464285714282</v>
      </c>
      <c r="F352" s="62">
        <f t="shared" si="11"/>
        <v>3000</v>
      </c>
      <c r="G352" s="37"/>
      <c r="H352" s="59"/>
      <c r="I352" s="59"/>
    </row>
    <row r="353" spans="2:9" x14ac:dyDescent="0.35">
      <c r="B353" s="67">
        <v>1100</v>
      </c>
      <c r="C353" s="68">
        <v>2400</v>
      </c>
      <c r="D353" s="68">
        <v>1255</v>
      </c>
      <c r="E353" s="71">
        <f t="shared" si="10"/>
        <v>2987.7964285714284</v>
      </c>
      <c r="F353" s="62">
        <f t="shared" si="11"/>
        <v>3000</v>
      </c>
      <c r="G353" s="37"/>
      <c r="H353" s="59"/>
      <c r="I353" s="59"/>
    </row>
    <row r="354" spans="2:9" x14ac:dyDescent="0.35">
      <c r="B354" s="67">
        <v>1100</v>
      </c>
      <c r="C354" s="68">
        <v>2500</v>
      </c>
      <c r="D354" s="68">
        <v>1255</v>
      </c>
      <c r="E354" s="71">
        <f t="shared" si="10"/>
        <v>3125.8464285714281</v>
      </c>
      <c r="F354" s="62">
        <f t="shared" si="11"/>
        <v>3000</v>
      </c>
      <c r="G354" s="37"/>
      <c r="H354" s="59"/>
      <c r="I354" s="59"/>
    </row>
    <row r="355" spans="2:9" x14ac:dyDescent="0.35">
      <c r="B355" s="67">
        <v>1100</v>
      </c>
      <c r="C355" s="68">
        <v>2600</v>
      </c>
      <c r="D355" s="68">
        <v>1255</v>
      </c>
      <c r="E355" s="71">
        <f t="shared" si="10"/>
        <v>3263.8964285714283</v>
      </c>
      <c r="F355" s="62">
        <f t="shared" si="11"/>
        <v>3000</v>
      </c>
      <c r="G355" s="37"/>
      <c r="H355" s="59"/>
      <c r="I355" s="59"/>
    </row>
    <row r="356" spans="2:9" x14ac:dyDescent="0.35">
      <c r="B356" s="67">
        <v>1100</v>
      </c>
      <c r="C356" s="68">
        <v>2700</v>
      </c>
      <c r="D356" s="68">
        <v>1255</v>
      </c>
      <c r="E356" s="71">
        <f t="shared" si="10"/>
        <v>3401.9464285714284</v>
      </c>
      <c r="F356" s="62">
        <f t="shared" si="11"/>
        <v>3000</v>
      </c>
      <c r="G356" s="37"/>
      <c r="H356" s="59"/>
      <c r="I356" s="59"/>
    </row>
    <row r="357" spans="2:9" x14ac:dyDescent="0.35">
      <c r="B357" s="67">
        <v>1100</v>
      </c>
      <c r="C357" s="68">
        <v>2800</v>
      </c>
      <c r="D357" s="68">
        <v>1255</v>
      </c>
      <c r="E357" s="71">
        <f t="shared" si="10"/>
        <v>3539.9964285714282</v>
      </c>
      <c r="F357" s="62">
        <f t="shared" si="11"/>
        <v>4000</v>
      </c>
      <c r="G357" s="37"/>
      <c r="H357" s="59"/>
      <c r="I357" s="59"/>
    </row>
    <row r="358" spans="2:9" x14ac:dyDescent="0.35">
      <c r="B358" s="67">
        <v>1100</v>
      </c>
      <c r="C358" s="68">
        <v>2900</v>
      </c>
      <c r="D358" s="68">
        <v>1255</v>
      </c>
      <c r="E358" s="71">
        <f t="shared" si="10"/>
        <v>3678.0464285714284</v>
      </c>
      <c r="F358" s="62">
        <f t="shared" si="11"/>
        <v>4000</v>
      </c>
      <c r="G358" s="37"/>
      <c r="H358" s="59"/>
      <c r="I358" s="59"/>
    </row>
    <row r="359" spans="2:9" x14ac:dyDescent="0.35">
      <c r="B359" s="67">
        <v>1100</v>
      </c>
      <c r="C359" s="68">
        <v>3000</v>
      </c>
      <c r="D359" s="68">
        <v>1255</v>
      </c>
      <c r="E359" s="71">
        <f t="shared" si="10"/>
        <v>3816.0964285714281</v>
      </c>
      <c r="F359" s="62">
        <f t="shared" si="11"/>
        <v>4000</v>
      </c>
      <c r="G359" s="37"/>
      <c r="H359" s="59"/>
      <c r="I359" s="59"/>
    </row>
    <row r="360" spans="2:9" x14ac:dyDescent="0.35">
      <c r="B360" s="67">
        <v>1100</v>
      </c>
      <c r="C360" s="68">
        <v>3100</v>
      </c>
      <c r="D360" s="68">
        <v>1255</v>
      </c>
      <c r="E360" s="71">
        <f t="shared" si="10"/>
        <v>3954.1464285714283</v>
      </c>
      <c r="F360" s="62">
        <f t="shared" si="11"/>
        <v>4000</v>
      </c>
      <c r="G360" s="37"/>
      <c r="H360" s="59"/>
      <c r="I360" s="59"/>
    </row>
    <row r="361" spans="2:9" x14ac:dyDescent="0.35">
      <c r="B361" s="67">
        <v>1100</v>
      </c>
      <c r="C361" s="68">
        <v>3200</v>
      </c>
      <c r="D361" s="68">
        <v>1255</v>
      </c>
      <c r="E361" s="71">
        <f t="shared" si="10"/>
        <v>4092.1964285714284</v>
      </c>
      <c r="F361" s="62">
        <f t="shared" si="11"/>
        <v>4000</v>
      </c>
      <c r="G361" s="37"/>
      <c r="H361" s="59"/>
      <c r="I361" s="59"/>
    </row>
    <row r="362" spans="2:9" x14ac:dyDescent="0.35">
      <c r="B362" s="67">
        <v>1100</v>
      </c>
      <c r="C362" s="68">
        <v>3300</v>
      </c>
      <c r="D362" s="68">
        <v>1255</v>
      </c>
      <c r="E362" s="71">
        <f t="shared" si="10"/>
        <v>4230.2464285714286</v>
      </c>
      <c r="F362" s="62">
        <f t="shared" si="11"/>
        <v>4000</v>
      </c>
      <c r="G362" s="37"/>
      <c r="H362" s="59"/>
      <c r="I362" s="59"/>
    </row>
    <row r="363" spans="2:9" x14ac:dyDescent="0.35">
      <c r="B363" s="67">
        <v>1100</v>
      </c>
      <c r="C363" s="68">
        <v>3400</v>
      </c>
      <c r="D363" s="68">
        <v>1255</v>
      </c>
      <c r="E363" s="71">
        <f t="shared" si="10"/>
        <v>4368.2964285714279</v>
      </c>
      <c r="F363" s="62">
        <f t="shared" si="11"/>
        <v>4000</v>
      </c>
      <c r="G363" s="37"/>
      <c r="H363" s="59"/>
      <c r="I363" s="59"/>
    </row>
    <row r="364" spans="2:9" x14ac:dyDescent="0.35">
      <c r="B364" s="67">
        <v>1100</v>
      </c>
      <c r="C364" s="68">
        <v>3500</v>
      </c>
      <c r="D364" s="68">
        <v>1255</v>
      </c>
      <c r="E364" s="71">
        <f t="shared" si="10"/>
        <v>4506.3464285714281</v>
      </c>
      <c r="F364" s="62">
        <f t="shared" si="11"/>
        <v>5000</v>
      </c>
      <c r="G364" s="37"/>
      <c r="H364" s="59"/>
      <c r="I364" s="59"/>
    </row>
    <row r="365" spans="2:9" x14ac:dyDescent="0.35">
      <c r="B365" s="67">
        <v>1100</v>
      </c>
      <c r="C365" s="68">
        <v>3600</v>
      </c>
      <c r="D365" s="68">
        <v>1255</v>
      </c>
      <c r="E365" s="71">
        <f t="shared" si="10"/>
        <v>4644.3964285714283</v>
      </c>
      <c r="F365" s="62">
        <f t="shared" si="11"/>
        <v>5000</v>
      </c>
      <c r="G365" s="37"/>
      <c r="H365" s="59"/>
      <c r="I365" s="59"/>
    </row>
    <row r="366" spans="2:9" x14ac:dyDescent="0.35">
      <c r="B366" s="67">
        <v>1100</v>
      </c>
      <c r="C366" s="68">
        <v>3700</v>
      </c>
      <c r="D366" s="68">
        <v>1255</v>
      </c>
      <c r="E366" s="71">
        <f t="shared" si="10"/>
        <v>4782.4464285714284</v>
      </c>
      <c r="F366" s="62">
        <f t="shared" si="11"/>
        <v>5000</v>
      </c>
      <c r="G366" s="37"/>
      <c r="H366" s="59"/>
      <c r="I366" s="59"/>
    </row>
    <row r="367" spans="2:9" x14ac:dyDescent="0.35">
      <c r="B367" s="67">
        <v>1100</v>
      </c>
      <c r="C367" s="68">
        <v>3800</v>
      </c>
      <c r="D367" s="68">
        <v>1255</v>
      </c>
      <c r="E367" s="71">
        <f t="shared" si="10"/>
        <v>4920.4964285714286</v>
      </c>
      <c r="F367" s="62">
        <f t="shared" si="11"/>
        <v>5000</v>
      </c>
      <c r="G367" s="37"/>
      <c r="H367" s="59"/>
      <c r="I367" s="59"/>
    </row>
    <row r="368" spans="2:9" x14ac:dyDescent="0.35">
      <c r="B368" s="67">
        <v>1100</v>
      </c>
      <c r="C368" s="68">
        <v>3900</v>
      </c>
      <c r="D368" s="68">
        <v>1255</v>
      </c>
      <c r="E368" s="71">
        <f t="shared" si="10"/>
        <v>5058.5464285714279</v>
      </c>
      <c r="F368" s="62">
        <f t="shared" si="11"/>
        <v>5000</v>
      </c>
      <c r="G368" s="37"/>
      <c r="H368" s="59"/>
      <c r="I368" s="59"/>
    </row>
    <row r="369" spans="2:9" x14ac:dyDescent="0.35">
      <c r="B369" s="67">
        <v>1100</v>
      </c>
      <c r="C369" s="68">
        <v>4000</v>
      </c>
      <c r="D369" s="68">
        <v>1255</v>
      </c>
      <c r="E369" s="71">
        <f t="shared" si="10"/>
        <v>5196.5964285714281</v>
      </c>
      <c r="F369" s="62">
        <f t="shared" si="11"/>
        <v>5000</v>
      </c>
      <c r="G369" s="37"/>
      <c r="H369" s="59"/>
      <c r="I369" s="59"/>
    </row>
    <row r="370" spans="2:9" x14ac:dyDescent="0.35">
      <c r="B370" s="67">
        <v>1150</v>
      </c>
      <c r="C370" s="68">
        <v>800</v>
      </c>
      <c r="D370" s="68">
        <v>1255</v>
      </c>
      <c r="E370" s="71">
        <f t="shared" si="10"/>
        <v>798.94196428571411</v>
      </c>
      <c r="F370" s="62">
        <f t="shared" si="11"/>
        <v>1000</v>
      </c>
      <c r="G370" s="37"/>
      <c r="H370" s="59"/>
      <c r="I370" s="59"/>
    </row>
    <row r="371" spans="2:9" x14ac:dyDescent="0.35">
      <c r="B371" s="67">
        <v>1150</v>
      </c>
      <c r="C371" s="68">
        <v>900</v>
      </c>
      <c r="D371" s="68">
        <v>1255</v>
      </c>
      <c r="E371" s="71">
        <f t="shared" si="10"/>
        <v>943.26696428571415</v>
      </c>
      <c r="F371" s="62">
        <f t="shared" si="11"/>
        <v>1000</v>
      </c>
      <c r="G371" s="37"/>
      <c r="H371" s="59"/>
      <c r="I371" s="59"/>
    </row>
    <row r="372" spans="2:9" x14ac:dyDescent="0.35">
      <c r="B372" s="67">
        <v>1150</v>
      </c>
      <c r="C372" s="68">
        <v>1000</v>
      </c>
      <c r="D372" s="68">
        <v>1255</v>
      </c>
      <c r="E372" s="71">
        <f t="shared" si="10"/>
        <v>1087.5919642857141</v>
      </c>
      <c r="F372" s="62">
        <f t="shared" si="11"/>
        <v>1000</v>
      </c>
      <c r="G372" s="37"/>
      <c r="H372" s="59"/>
      <c r="I372" s="59"/>
    </row>
    <row r="373" spans="2:9" x14ac:dyDescent="0.35">
      <c r="B373" s="67">
        <v>1150</v>
      </c>
      <c r="C373" s="68">
        <v>1100</v>
      </c>
      <c r="D373" s="68">
        <v>1255</v>
      </c>
      <c r="E373" s="71">
        <f t="shared" si="10"/>
        <v>1231.9169642857141</v>
      </c>
      <c r="F373" s="62">
        <f t="shared" si="11"/>
        <v>1000</v>
      </c>
      <c r="G373" s="37"/>
      <c r="H373" s="59"/>
      <c r="I373" s="59"/>
    </row>
    <row r="374" spans="2:9" x14ac:dyDescent="0.35">
      <c r="B374" s="67">
        <v>1150</v>
      </c>
      <c r="C374" s="68">
        <v>1200</v>
      </c>
      <c r="D374" s="68">
        <v>1255</v>
      </c>
      <c r="E374" s="71">
        <f t="shared" si="10"/>
        <v>1376.2419642857142</v>
      </c>
      <c r="F374" s="62">
        <f t="shared" si="11"/>
        <v>1000</v>
      </c>
      <c r="G374" s="37"/>
      <c r="H374" s="59"/>
      <c r="I374" s="59"/>
    </row>
    <row r="375" spans="2:9" x14ac:dyDescent="0.35">
      <c r="B375" s="67">
        <v>1150</v>
      </c>
      <c r="C375" s="68">
        <v>1300</v>
      </c>
      <c r="D375" s="68">
        <v>1255</v>
      </c>
      <c r="E375" s="71">
        <f t="shared" si="10"/>
        <v>1520.5669642857142</v>
      </c>
      <c r="F375" s="62">
        <f t="shared" si="11"/>
        <v>2000</v>
      </c>
      <c r="G375" s="37"/>
      <c r="H375" s="59"/>
      <c r="I375" s="59"/>
    </row>
    <row r="376" spans="2:9" x14ac:dyDescent="0.35">
      <c r="B376" s="67">
        <v>1150</v>
      </c>
      <c r="C376" s="68">
        <v>1400</v>
      </c>
      <c r="D376" s="68">
        <v>1255</v>
      </c>
      <c r="E376" s="71">
        <f t="shared" si="10"/>
        <v>1664.891964285714</v>
      </c>
      <c r="F376" s="62">
        <f t="shared" si="11"/>
        <v>2000</v>
      </c>
      <c r="G376" s="37"/>
      <c r="H376" s="59"/>
      <c r="I376" s="59"/>
    </row>
    <row r="377" spans="2:9" x14ac:dyDescent="0.35">
      <c r="B377" s="67">
        <v>1150</v>
      </c>
      <c r="C377" s="68">
        <v>1500</v>
      </c>
      <c r="D377" s="68">
        <v>1255</v>
      </c>
      <c r="E377" s="71">
        <f t="shared" si="10"/>
        <v>1809.2169642857141</v>
      </c>
      <c r="F377" s="62">
        <f t="shared" si="11"/>
        <v>2000</v>
      </c>
      <c r="G377" s="37"/>
      <c r="H377" s="59"/>
      <c r="I377" s="59"/>
    </row>
    <row r="378" spans="2:9" x14ac:dyDescent="0.35">
      <c r="B378" s="67">
        <v>1150</v>
      </c>
      <c r="C378" s="68">
        <v>1600</v>
      </c>
      <c r="D378" s="68">
        <v>1255</v>
      </c>
      <c r="E378" s="71">
        <f t="shared" si="10"/>
        <v>1953.5419642857141</v>
      </c>
      <c r="F378" s="62">
        <f t="shared" si="11"/>
        <v>2000</v>
      </c>
      <c r="G378" s="37"/>
      <c r="H378" s="59"/>
      <c r="I378" s="59"/>
    </row>
    <row r="379" spans="2:9" x14ac:dyDescent="0.35">
      <c r="B379" s="67">
        <v>1150</v>
      </c>
      <c r="C379" s="68">
        <v>1700</v>
      </c>
      <c r="D379" s="68">
        <v>1255</v>
      </c>
      <c r="E379" s="71">
        <f t="shared" si="10"/>
        <v>2097.8669642857139</v>
      </c>
      <c r="F379" s="62">
        <f t="shared" si="11"/>
        <v>2000</v>
      </c>
      <c r="G379" s="37"/>
      <c r="H379" s="59"/>
      <c r="I379" s="59"/>
    </row>
    <row r="380" spans="2:9" x14ac:dyDescent="0.35">
      <c r="B380" s="67">
        <v>1150</v>
      </c>
      <c r="C380" s="68">
        <v>1800</v>
      </c>
      <c r="D380" s="68">
        <v>1255</v>
      </c>
      <c r="E380" s="71">
        <f t="shared" si="10"/>
        <v>2242.1919642857142</v>
      </c>
      <c r="F380" s="62">
        <f t="shared" si="11"/>
        <v>2000</v>
      </c>
      <c r="G380" s="37"/>
      <c r="H380" s="59"/>
      <c r="I380" s="59"/>
    </row>
    <row r="381" spans="2:9" x14ac:dyDescent="0.35">
      <c r="B381" s="67">
        <v>1150</v>
      </c>
      <c r="C381" s="68">
        <v>1900</v>
      </c>
      <c r="D381" s="68">
        <v>1255</v>
      </c>
      <c r="E381" s="71">
        <f t="shared" si="10"/>
        <v>2386.516964285714</v>
      </c>
      <c r="F381" s="62">
        <f t="shared" si="11"/>
        <v>2000</v>
      </c>
      <c r="G381" s="37"/>
      <c r="H381" s="59"/>
      <c r="I381" s="59"/>
    </row>
    <row r="382" spans="2:9" x14ac:dyDescent="0.35">
      <c r="B382" s="67">
        <v>1150</v>
      </c>
      <c r="C382" s="68">
        <v>2000</v>
      </c>
      <c r="D382" s="68">
        <v>1255</v>
      </c>
      <c r="E382" s="71">
        <f t="shared" si="10"/>
        <v>2530.8419642857143</v>
      </c>
      <c r="F382" s="62">
        <f t="shared" si="11"/>
        <v>3000</v>
      </c>
      <c r="G382" s="37"/>
      <c r="H382" s="59"/>
      <c r="I382" s="59"/>
    </row>
    <row r="383" spans="2:9" x14ac:dyDescent="0.35">
      <c r="B383" s="67">
        <v>1150</v>
      </c>
      <c r="C383" s="68">
        <v>2100</v>
      </c>
      <c r="D383" s="68">
        <v>1255</v>
      </c>
      <c r="E383" s="71">
        <f t="shared" si="10"/>
        <v>2675.1669642857141</v>
      </c>
      <c r="F383" s="62">
        <f t="shared" si="11"/>
        <v>3000</v>
      </c>
      <c r="G383" s="37"/>
      <c r="H383" s="59"/>
      <c r="I383" s="59"/>
    </row>
    <row r="384" spans="2:9" x14ac:dyDescent="0.35">
      <c r="B384" s="67">
        <v>1150</v>
      </c>
      <c r="C384" s="68">
        <v>2200</v>
      </c>
      <c r="D384" s="68">
        <v>1255</v>
      </c>
      <c r="E384" s="71">
        <f t="shared" si="10"/>
        <v>2819.4919642857139</v>
      </c>
      <c r="F384" s="62">
        <f t="shared" si="11"/>
        <v>3000</v>
      </c>
      <c r="G384" s="37"/>
      <c r="H384" s="59"/>
      <c r="I384" s="59"/>
    </row>
    <row r="385" spans="2:9" x14ac:dyDescent="0.35">
      <c r="B385" s="67">
        <v>1150</v>
      </c>
      <c r="C385" s="68">
        <v>2300</v>
      </c>
      <c r="D385" s="68">
        <v>1255</v>
      </c>
      <c r="E385" s="71">
        <f t="shared" si="10"/>
        <v>2963.8169642857142</v>
      </c>
      <c r="F385" s="62">
        <f t="shared" si="11"/>
        <v>3000</v>
      </c>
      <c r="G385" s="37"/>
      <c r="H385" s="59"/>
      <c r="I385" s="59"/>
    </row>
    <row r="386" spans="2:9" x14ac:dyDescent="0.35">
      <c r="B386" s="67">
        <v>1150</v>
      </c>
      <c r="C386" s="68">
        <v>2400</v>
      </c>
      <c r="D386" s="68">
        <v>1255</v>
      </c>
      <c r="E386" s="71">
        <f t="shared" si="10"/>
        <v>3108.141964285714</v>
      </c>
      <c r="F386" s="62">
        <f t="shared" si="11"/>
        <v>3000</v>
      </c>
      <c r="G386" s="37"/>
      <c r="H386" s="59"/>
      <c r="I386" s="59"/>
    </row>
    <row r="387" spans="2:9" x14ac:dyDescent="0.35">
      <c r="B387" s="67">
        <v>1150</v>
      </c>
      <c r="C387" s="68">
        <v>2500</v>
      </c>
      <c r="D387" s="68">
        <v>1255</v>
      </c>
      <c r="E387" s="71">
        <f t="shared" si="10"/>
        <v>3252.4669642857143</v>
      </c>
      <c r="F387" s="62">
        <f t="shared" si="11"/>
        <v>3000</v>
      </c>
      <c r="G387" s="37"/>
      <c r="H387" s="59"/>
      <c r="I387" s="59"/>
    </row>
    <row r="388" spans="2:9" x14ac:dyDescent="0.35">
      <c r="B388" s="67">
        <v>1150</v>
      </c>
      <c r="C388" s="68">
        <v>2600</v>
      </c>
      <c r="D388" s="68">
        <v>1255</v>
      </c>
      <c r="E388" s="71">
        <f t="shared" si="10"/>
        <v>3396.7919642857141</v>
      </c>
      <c r="F388" s="62">
        <f t="shared" si="11"/>
        <v>3000</v>
      </c>
      <c r="G388" s="37"/>
      <c r="H388" s="59"/>
      <c r="I388" s="59"/>
    </row>
    <row r="389" spans="2:9" x14ac:dyDescent="0.35">
      <c r="B389" s="67">
        <v>1150</v>
      </c>
      <c r="C389" s="68">
        <v>2700</v>
      </c>
      <c r="D389" s="68">
        <v>1255</v>
      </c>
      <c r="E389" s="71">
        <f t="shared" ref="E389:E402" si="12">(((22/7*(B389/2)^2)*D389)+((C389-B389)*D389*B389))/1000000</f>
        <v>3541.1169642857139</v>
      </c>
      <c r="F389" s="62">
        <f t="shared" ref="F389:F452" si="13">ROUND(E389,-3)</f>
        <v>4000</v>
      </c>
      <c r="G389" s="37"/>
      <c r="H389" s="59"/>
      <c r="I389" s="59"/>
    </row>
    <row r="390" spans="2:9" x14ac:dyDescent="0.35">
      <c r="B390" s="67">
        <v>1150</v>
      </c>
      <c r="C390" s="68">
        <v>2800</v>
      </c>
      <c r="D390" s="68">
        <v>1255</v>
      </c>
      <c r="E390" s="71">
        <f t="shared" si="12"/>
        <v>3685.4419642857142</v>
      </c>
      <c r="F390" s="62">
        <f t="shared" si="13"/>
        <v>4000</v>
      </c>
      <c r="G390" s="37"/>
      <c r="H390" s="59"/>
      <c r="I390" s="59"/>
    </row>
    <row r="391" spans="2:9" x14ac:dyDescent="0.35">
      <c r="B391" s="67">
        <v>1150</v>
      </c>
      <c r="C391" s="68">
        <v>2900</v>
      </c>
      <c r="D391" s="68">
        <v>1255</v>
      </c>
      <c r="E391" s="71">
        <f t="shared" si="12"/>
        <v>3829.766964285714</v>
      </c>
      <c r="F391" s="62">
        <f t="shared" si="13"/>
        <v>4000</v>
      </c>
      <c r="G391" s="37"/>
      <c r="H391" s="59"/>
      <c r="I391" s="59"/>
    </row>
    <row r="392" spans="2:9" x14ac:dyDescent="0.35">
      <c r="B392" s="67">
        <v>1150</v>
      </c>
      <c r="C392" s="68">
        <v>3000</v>
      </c>
      <c r="D392" s="68">
        <v>1255</v>
      </c>
      <c r="E392" s="71">
        <f t="shared" si="12"/>
        <v>3974.0919642857143</v>
      </c>
      <c r="F392" s="62">
        <f t="shared" si="13"/>
        <v>4000</v>
      </c>
      <c r="G392" s="37"/>
      <c r="H392" s="59"/>
      <c r="I392" s="59"/>
    </row>
    <row r="393" spans="2:9" x14ac:dyDescent="0.35">
      <c r="B393" s="67">
        <v>1150</v>
      </c>
      <c r="C393" s="68">
        <v>3100</v>
      </c>
      <c r="D393" s="68">
        <v>1255</v>
      </c>
      <c r="E393" s="71">
        <f t="shared" si="12"/>
        <v>4118.4169642857141</v>
      </c>
      <c r="F393" s="62">
        <f t="shared" si="13"/>
        <v>4000</v>
      </c>
      <c r="G393" s="37"/>
      <c r="H393" s="59"/>
      <c r="I393" s="59"/>
    </row>
    <row r="394" spans="2:9" x14ac:dyDescent="0.35">
      <c r="B394" s="67">
        <v>1150</v>
      </c>
      <c r="C394" s="68">
        <v>3200</v>
      </c>
      <c r="D394" s="68">
        <v>1255</v>
      </c>
      <c r="E394" s="71">
        <f t="shared" si="12"/>
        <v>4262.7419642857139</v>
      </c>
      <c r="F394" s="62">
        <f t="shared" si="13"/>
        <v>4000</v>
      </c>
      <c r="G394" s="37"/>
      <c r="H394" s="59"/>
      <c r="I394" s="59"/>
    </row>
    <row r="395" spans="2:9" x14ac:dyDescent="0.35">
      <c r="B395" s="67">
        <v>1150</v>
      </c>
      <c r="C395" s="68">
        <v>3300</v>
      </c>
      <c r="D395" s="68">
        <v>1255</v>
      </c>
      <c r="E395" s="71">
        <f t="shared" si="12"/>
        <v>4407.0669642857138</v>
      </c>
      <c r="F395" s="62">
        <f t="shared" si="13"/>
        <v>4000</v>
      </c>
      <c r="G395" s="37"/>
      <c r="H395" s="59"/>
      <c r="I395" s="59"/>
    </row>
    <row r="396" spans="2:9" x14ac:dyDescent="0.35">
      <c r="B396" s="67">
        <v>1150</v>
      </c>
      <c r="C396" s="68">
        <v>3400</v>
      </c>
      <c r="D396" s="68">
        <v>1255</v>
      </c>
      <c r="E396" s="71">
        <f t="shared" si="12"/>
        <v>4551.3919642857145</v>
      </c>
      <c r="F396" s="62">
        <f t="shared" si="13"/>
        <v>5000</v>
      </c>
      <c r="G396" s="37"/>
      <c r="H396" s="59"/>
      <c r="I396" s="59"/>
    </row>
    <row r="397" spans="2:9" x14ac:dyDescent="0.35">
      <c r="B397" s="67">
        <v>1150</v>
      </c>
      <c r="C397" s="68">
        <v>3500</v>
      </c>
      <c r="D397" s="68">
        <v>1255</v>
      </c>
      <c r="E397" s="71">
        <f t="shared" si="12"/>
        <v>4695.7169642857143</v>
      </c>
      <c r="F397" s="62">
        <f t="shared" si="13"/>
        <v>5000</v>
      </c>
      <c r="G397" s="37"/>
      <c r="H397" s="59"/>
      <c r="I397" s="59"/>
    </row>
    <row r="398" spans="2:9" x14ac:dyDescent="0.35">
      <c r="B398" s="67">
        <v>1150</v>
      </c>
      <c r="C398" s="68">
        <v>3600</v>
      </c>
      <c r="D398" s="68">
        <v>1255</v>
      </c>
      <c r="E398" s="71">
        <f t="shared" si="12"/>
        <v>4840.0419642857141</v>
      </c>
      <c r="F398" s="62">
        <f t="shared" si="13"/>
        <v>5000</v>
      </c>
      <c r="G398" s="37"/>
      <c r="H398" s="59"/>
      <c r="I398" s="59"/>
    </row>
    <row r="399" spans="2:9" x14ac:dyDescent="0.35">
      <c r="B399" s="67">
        <v>1150</v>
      </c>
      <c r="C399" s="68">
        <v>3700</v>
      </c>
      <c r="D399" s="68">
        <v>1255</v>
      </c>
      <c r="E399" s="71">
        <f t="shared" si="12"/>
        <v>4984.3669642857139</v>
      </c>
      <c r="F399" s="62">
        <f t="shared" si="13"/>
        <v>5000</v>
      </c>
      <c r="G399" s="37"/>
      <c r="H399" s="59"/>
      <c r="I399" s="59"/>
    </row>
    <row r="400" spans="2:9" x14ac:dyDescent="0.35">
      <c r="B400" s="67">
        <v>1150</v>
      </c>
      <c r="C400" s="68">
        <v>3800</v>
      </c>
      <c r="D400" s="68">
        <v>1255</v>
      </c>
      <c r="E400" s="71">
        <f t="shared" si="12"/>
        <v>5128.6919642857138</v>
      </c>
      <c r="F400" s="62">
        <f t="shared" si="13"/>
        <v>5000</v>
      </c>
      <c r="G400" s="37"/>
      <c r="H400" s="59"/>
      <c r="I400" s="59"/>
    </row>
    <row r="401" spans="2:9" x14ac:dyDescent="0.35">
      <c r="B401" s="67">
        <v>1150</v>
      </c>
      <c r="C401" s="68">
        <v>3900</v>
      </c>
      <c r="D401" s="68">
        <v>1255</v>
      </c>
      <c r="E401" s="71">
        <f t="shared" si="12"/>
        <v>5273.0169642857145</v>
      </c>
      <c r="F401" s="62">
        <f t="shared" si="13"/>
        <v>5000</v>
      </c>
      <c r="G401" s="37"/>
      <c r="H401" s="59"/>
      <c r="I401" s="59"/>
    </row>
    <row r="402" spans="2:9" x14ac:dyDescent="0.35">
      <c r="B402" s="67">
        <v>1150</v>
      </c>
      <c r="C402" s="68">
        <v>4000</v>
      </c>
      <c r="D402" s="68">
        <v>1255</v>
      </c>
      <c r="E402" s="71">
        <f t="shared" si="12"/>
        <v>5417.3419642857143</v>
      </c>
      <c r="F402" s="62">
        <f t="shared" si="13"/>
        <v>5000</v>
      </c>
      <c r="G402" s="37"/>
      <c r="H402" s="59"/>
      <c r="I402" s="59"/>
    </row>
    <row r="403" spans="2:9" x14ac:dyDescent="0.35">
      <c r="B403" s="67">
        <v>550</v>
      </c>
      <c r="C403" s="68">
        <v>800</v>
      </c>
      <c r="D403" s="68">
        <v>1560</v>
      </c>
      <c r="E403" s="71">
        <f>(((22/7*(B403/2)^2)*D403)+((C403-B403)*D403*B403))/1000000</f>
        <v>585.27857142857147</v>
      </c>
      <c r="F403" s="62">
        <f t="shared" si="13"/>
        <v>1000</v>
      </c>
      <c r="G403" s="37"/>
      <c r="H403" s="59"/>
      <c r="I403" s="59"/>
    </row>
    <row r="404" spans="2:9" x14ac:dyDescent="0.35">
      <c r="B404" s="67">
        <v>550</v>
      </c>
      <c r="C404" s="68">
        <v>900</v>
      </c>
      <c r="D404" s="68">
        <v>1560</v>
      </c>
      <c r="E404" s="71">
        <f t="shared" ref="E404:E467" si="14">(((22/7*(B404/2)^2)*D404)+((C404-B404)*D404*B404))/1000000</f>
        <v>671.07857142857142</v>
      </c>
      <c r="F404" s="62">
        <f t="shared" si="13"/>
        <v>1000</v>
      </c>
      <c r="G404" s="37"/>
      <c r="H404" s="59"/>
      <c r="I404" s="59"/>
    </row>
    <row r="405" spans="2:9" x14ac:dyDescent="0.35">
      <c r="B405" s="67">
        <v>550</v>
      </c>
      <c r="C405" s="68">
        <v>1000</v>
      </c>
      <c r="D405" s="68">
        <v>1560</v>
      </c>
      <c r="E405" s="71">
        <f t="shared" si="14"/>
        <v>756.87857142857149</v>
      </c>
      <c r="F405" s="62">
        <f t="shared" si="13"/>
        <v>1000</v>
      </c>
      <c r="G405" s="37"/>
      <c r="H405" s="59"/>
      <c r="I405" s="59"/>
    </row>
    <row r="406" spans="2:9" x14ac:dyDescent="0.35">
      <c r="B406" s="67">
        <v>550</v>
      </c>
      <c r="C406" s="68">
        <v>1100</v>
      </c>
      <c r="D406" s="68">
        <v>1560</v>
      </c>
      <c r="E406" s="71">
        <f t="shared" si="14"/>
        <v>842.67857142857144</v>
      </c>
      <c r="F406" s="62">
        <f t="shared" si="13"/>
        <v>1000</v>
      </c>
      <c r="G406" s="37"/>
      <c r="H406" s="59"/>
      <c r="I406" s="59"/>
    </row>
    <row r="407" spans="2:9" x14ac:dyDescent="0.35">
      <c r="B407" s="67">
        <v>550</v>
      </c>
      <c r="C407" s="68">
        <v>1200</v>
      </c>
      <c r="D407" s="68">
        <v>1560</v>
      </c>
      <c r="E407" s="71">
        <f t="shared" si="14"/>
        <v>928.47857142857151</v>
      </c>
      <c r="F407" s="62">
        <f t="shared" si="13"/>
        <v>1000</v>
      </c>
      <c r="G407" s="37"/>
      <c r="H407" s="59"/>
      <c r="I407" s="59"/>
    </row>
    <row r="408" spans="2:9" x14ac:dyDescent="0.35">
      <c r="B408" s="67">
        <v>550</v>
      </c>
      <c r="C408" s="68">
        <v>1300</v>
      </c>
      <c r="D408" s="68">
        <v>1560</v>
      </c>
      <c r="E408" s="71">
        <f t="shared" si="14"/>
        <v>1014.2785714285715</v>
      </c>
      <c r="F408" s="62">
        <f t="shared" si="13"/>
        <v>1000</v>
      </c>
      <c r="G408" s="37"/>
      <c r="H408" s="59"/>
      <c r="I408" s="59"/>
    </row>
    <row r="409" spans="2:9" x14ac:dyDescent="0.35">
      <c r="B409" s="67">
        <v>550</v>
      </c>
      <c r="C409" s="68">
        <v>1400</v>
      </c>
      <c r="D409" s="68">
        <v>1560</v>
      </c>
      <c r="E409" s="71">
        <f t="shared" si="14"/>
        <v>1100.0785714285714</v>
      </c>
      <c r="F409" s="62">
        <f t="shared" si="13"/>
        <v>1000</v>
      </c>
      <c r="G409" s="37"/>
      <c r="H409" s="59"/>
      <c r="I409" s="59"/>
    </row>
    <row r="410" spans="2:9" x14ac:dyDescent="0.35">
      <c r="B410" s="72">
        <v>550</v>
      </c>
      <c r="C410" s="72">
        <v>1500</v>
      </c>
      <c r="D410" s="72">
        <v>1560</v>
      </c>
      <c r="E410" s="71">
        <f t="shared" si="14"/>
        <v>1185.8785714285714</v>
      </c>
      <c r="F410" s="63">
        <f t="shared" si="13"/>
        <v>1000</v>
      </c>
      <c r="G410"/>
      <c r="H410" s="59"/>
      <c r="I410" s="59"/>
    </row>
    <row r="411" spans="2:9" x14ac:dyDescent="0.35">
      <c r="B411" s="67">
        <v>550</v>
      </c>
      <c r="C411" s="68">
        <v>1600</v>
      </c>
      <c r="D411" s="68">
        <v>1560</v>
      </c>
      <c r="E411" s="71">
        <f t="shared" si="14"/>
        <v>1271.6785714285716</v>
      </c>
      <c r="F411" s="62">
        <f t="shared" si="13"/>
        <v>1000</v>
      </c>
      <c r="G411" s="37"/>
      <c r="H411" s="59"/>
      <c r="I411" s="59"/>
    </row>
    <row r="412" spans="2:9" x14ac:dyDescent="0.35">
      <c r="B412" s="67">
        <v>550</v>
      </c>
      <c r="C412" s="68">
        <v>1700</v>
      </c>
      <c r="D412" s="68">
        <v>1560</v>
      </c>
      <c r="E412" s="71">
        <f t="shared" si="14"/>
        <v>1357.4785714285715</v>
      </c>
      <c r="F412" s="62">
        <f t="shared" si="13"/>
        <v>1000</v>
      </c>
      <c r="G412" s="37"/>
      <c r="H412" s="59"/>
      <c r="I412" s="59"/>
    </row>
    <row r="413" spans="2:9" x14ac:dyDescent="0.35">
      <c r="B413" s="67">
        <v>550</v>
      </c>
      <c r="C413" s="68">
        <v>1800</v>
      </c>
      <c r="D413" s="68">
        <v>1560</v>
      </c>
      <c r="E413" s="71">
        <f t="shared" si="14"/>
        <v>1443.2785714285715</v>
      </c>
      <c r="F413" s="62">
        <f t="shared" si="13"/>
        <v>1000</v>
      </c>
      <c r="G413" s="37"/>
      <c r="H413" s="59"/>
      <c r="I413" s="59"/>
    </row>
    <row r="414" spans="2:9" x14ac:dyDescent="0.35">
      <c r="B414" s="67">
        <v>550</v>
      </c>
      <c r="C414" s="68">
        <v>1900</v>
      </c>
      <c r="D414" s="68">
        <v>1560</v>
      </c>
      <c r="E414" s="71">
        <f t="shared" si="14"/>
        <v>1529.0785714285714</v>
      </c>
      <c r="F414" s="62">
        <f t="shared" si="13"/>
        <v>2000</v>
      </c>
      <c r="G414" s="37"/>
      <c r="H414" s="59"/>
      <c r="I414" s="59"/>
    </row>
    <row r="415" spans="2:9" x14ac:dyDescent="0.35">
      <c r="B415" s="67">
        <v>550</v>
      </c>
      <c r="C415" s="68">
        <v>2000</v>
      </c>
      <c r="D415" s="68">
        <v>1560</v>
      </c>
      <c r="E415" s="71">
        <f t="shared" si="14"/>
        <v>1614.8785714285714</v>
      </c>
      <c r="F415" s="62">
        <f t="shared" si="13"/>
        <v>2000</v>
      </c>
      <c r="G415" s="37"/>
      <c r="H415" s="59"/>
      <c r="I415" s="59"/>
    </row>
    <row r="416" spans="2:9" x14ac:dyDescent="0.35">
      <c r="B416" s="67">
        <v>550</v>
      </c>
      <c r="C416" s="68">
        <v>2100</v>
      </c>
      <c r="D416" s="68">
        <v>1560</v>
      </c>
      <c r="E416" s="71">
        <f t="shared" si="14"/>
        <v>1700.6785714285716</v>
      </c>
      <c r="F416" s="62">
        <f t="shared" si="13"/>
        <v>2000</v>
      </c>
      <c r="G416" s="37"/>
      <c r="H416" s="59"/>
      <c r="I416" s="59"/>
    </row>
    <row r="417" spans="2:9" x14ac:dyDescent="0.35">
      <c r="B417" s="67">
        <v>550</v>
      </c>
      <c r="C417" s="68">
        <v>2200</v>
      </c>
      <c r="D417" s="68">
        <v>1560</v>
      </c>
      <c r="E417" s="71">
        <f t="shared" si="14"/>
        <v>1786.4785714285715</v>
      </c>
      <c r="F417" s="62">
        <f t="shared" si="13"/>
        <v>2000</v>
      </c>
      <c r="G417" s="37"/>
      <c r="H417" s="59"/>
      <c r="I417" s="59"/>
    </row>
    <row r="418" spans="2:9" x14ac:dyDescent="0.35">
      <c r="B418" s="67">
        <v>550</v>
      </c>
      <c r="C418" s="68">
        <v>2300</v>
      </c>
      <c r="D418" s="68">
        <v>1560</v>
      </c>
      <c r="E418" s="71">
        <f t="shared" si="14"/>
        <v>1872.2785714285715</v>
      </c>
      <c r="F418" s="62">
        <f t="shared" si="13"/>
        <v>2000</v>
      </c>
      <c r="G418" s="37"/>
      <c r="H418" s="59"/>
      <c r="I418" s="59"/>
    </row>
    <row r="419" spans="2:9" x14ac:dyDescent="0.35">
      <c r="B419" s="67">
        <v>550</v>
      </c>
      <c r="C419" s="68">
        <v>2400</v>
      </c>
      <c r="D419" s="68">
        <v>1560</v>
      </c>
      <c r="E419" s="71">
        <f t="shared" si="14"/>
        <v>1958.0785714285714</v>
      </c>
      <c r="F419" s="62">
        <f t="shared" si="13"/>
        <v>2000</v>
      </c>
      <c r="G419" s="37"/>
      <c r="H419" s="59"/>
      <c r="I419" s="59"/>
    </row>
    <row r="420" spans="2:9" x14ac:dyDescent="0.35">
      <c r="B420" s="67">
        <v>550</v>
      </c>
      <c r="C420" s="68">
        <v>2500</v>
      </c>
      <c r="D420" s="68">
        <v>1560</v>
      </c>
      <c r="E420" s="71">
        <f t="shared" si="14"/>
        <v>2043.8785714285714</v>
      </c>
      <c r="F420" s="62">
        <f t="shared" si="13"/>
        <v>2000</v>
      </c>
      <c r="G420" s="37"/>
      <c r="H420" s="59"/>
      <c r="I420" s="59"/>
    </row>
    <row r="421" spans="2:9" x14ac:dyDescent="0.35">
      <c r="B421" s="67">
        <v>550</v>
      </c>
      <c r="C421" s="68">
        <v>2600</v>
      </c>
      <c r="D421" s="68">
        <v>1560</v>
      </c>
      <c r="E421" s="71">
        <f t="shared" si="14"/>
        <v>2129.6785714285716</v>
      </c>
      <c r="F421" s="62">
        <f t="shared" si="13"/>
        <v>2000</v>
      </c>
      <c r="G421" s="37"/>
      <c r="H421" s="59"/>
      <c r="I421" s="59"/>
    </row>
    <row r="422" spans="2:9" x14ac:dyDescent="0.35">
      <c r="B422" s="67">
        <v>550</v>
      </c>
      <c r="C422" s="68">
        <v>2700</v>
      </c>
      <c r="D422" s="68">
        <v>1560</v>
      </c>
      <c r="E422" s="71">
        <f t="shared" si="14"/>
        <v>2215.4785714285713</v>
      </c>
      <c r="F422" s="62">
        <f t="shared" si="13"/>
        <v>2000</v>
      </c>
      <c r="G422" s="37"/>
      <c r="H422" s="59"/>
      <c r="I422" s="59"/>
    </row>
    <row r="423" spans="2:9" x14ac:dyDescent="0.35">
      <c r="B423" s="67">
        <v>550</v>
      </c>
      <c r="C423" s="68">
        <v>2800</v>
      </c>
      <c r="D423" s="68">
        <v>1560</v>
      </c>
      <c r="E423" s="71">
        <f t="shared" si="14"/>
        <v>2301.278571428571</v>
      </c>
      <c r="F423" s="62">
        <f t="shared" si="13"/>
        <v>2000</v>
      </c>
      <c r="G423" s="37"/>
      <c r="H423" s="59"/>
      <c r="I423" s="59"/>
    </row>
    <row r="424" spans="2:9" x14ac:dyDescent="0.35">
      <c r="B424" s="67">
        <v>550</v>
      </c>
      <c r="C424" s="68">
        <v>2900</v>
      </c>
      <c r="D424" s="68">
        <v>1560</v>
      </c>
      <c r="E424" s="71">
        <f t="shared" si="14"/>
        <v>2387.0785714285712</v>
      </c>
      <c r="F424" s="62">
        <f t="shared" si="13"/>
        <v>2000</v>
      </c>
      <c r="G424" s="37"/>
      <c r="H424" s="59"/>
      <c r="I424" s="59"/>
    </row>
    <row r="425" spans="2:9" x14ac:dyDescent="0.35">
      <c r="B425" s="67">
        <v>550</v>
      </c>
      <c r="C425" s="68">
        <v>3000</v>
      </c>
      <c r="D425" s="68">
        <v>1560</v>
      </c>
      <c r="E425" s="71">
        <f t="shared" si="14"/>
        <v>2472.8785714285714</v>
      </c>
      <c r="F425" s="62">
        <f t="shared" si="13"/>
        <v>2000</v>
      </c>
      <c r="G425" s="37"/>
      <c r="H425" s="59"/>
      <c r="I425" s="59"/>
    </row>
    <row r="426" spans="2:9" x14ac:dyDescent="0.35">
      <c r="B426" s="67">
        <v>600</v>
      </c>
      <c r="C426" s="68">
        <v>800</v>
      </c>
      <c r="D426" s="68">
        <v>1560</v>
      </c>
      <c r="E426" s="71">
        <f t="shared" si="14"/>
        <v>628.4571428571428</v>
      </c>
      <c r="F426" s="62">
        <f t="shared" si="13"/>
        <v>1000</v>
      </c>
      <c r="G426" s="37"/>
      <c r="H426" s="59"/>
      <c r="I426" s="59"/>
    </row>
    <row r="427" spans="2:9" x14ac:dyDescent="0.35">
      <c r="B427" s="67">
        <v>600</v>
      </c>
      <c r="C427" s="68">
        <v>900</v>
      </c>
      <c r="D427" s="68">
        <v>1560</v>
      </c>
      <c r="E427" s="71">
        <f t="shared" si="14"/>
        <v>722.05714285714282</v>
      </c>
      <c r="F427" s="62">
        <f t="shared" si="13"/>
        <v>1000</v>
      </c>
      <c r="G427" s="37"/>
      <c r="H427" s="59"/>
      <c r="I427" s="59"/>
    </row>
    <row r="428" spans="2:9" x14ac:dyDescent="0.35">
      <c r="B428" s="67">
        <v>600</v>
      </c>
      <c r="C428" s="68">
        <v>1000</v>
      </c>
      <c r="D428" s="68">
        <v>1560</v>
      </c>
      <c r="E428" s="71">
        <f t="shared" si="14"/>
        <v>815.65714285714284</v>
      </c>
      <c r="F428" s="62">
        <f t="shared" si="13"/>
        <v>1000</v>
      </c>
      <c r="G428" s="37"/>
      <c r="H428" s="59"/>
      <c r="I428" s="59"/>
    </row>
    <row r="429" spans="2:9" x14ac:dyDescent="0.35">
      <c r="B429" s="67">
        <v>600</v>
      </c>
      <c r="C429" s="68">
        <v>1100</v>
      </c>
      <c r="D429" s="68">
        <v>1560</v>
      </c>
      <c r="E429" s="71">
        <f t="shared" si="14"/>
        <v>909.25714285714275</v>
      </c>
      <c r="F429" s="62">
        <f t="shared" si="13"/>
        <v>1000</v>
      </c>
      <c r="G429" s="37"/>
      <c r="H429" s="59"/>
      <c r="I429" s="59"/>
    </row>
    <row r="430" spans="2:9" x14ac:dyDescent="0.35">
      <c r="B430" s="67">
        <v>600</v>
      </c>
      <c r="C430" s="68">
        <v>1200</v>
      </c>
      <c r="D430" s="68">
        <v>1560</v>
      </c>
      <c r="E430" s="71">
        <f t="shared" si="14"/>
        <v>1002.8571428571428</v>
      </c>
      <c r="F430" s="62">
        <f t="shared" si="13"/>
        <v>1000</v>
      </c>
      <c r="G430" s="37"/>
      <c r="H430" s="59"/>
      <c r="I430" s="59"/>
    </row>
    <row r="431" spans="2:9" x14ac:dyDescent="0.35">
      <c r="B431" s="67">
        <v>600</v>
      </c>
      <c r="C431" s="68">
        <v>1300</v>
      </c>
      <c r="D431" s="68">
        <v>1560</v>
      </c>
      <c r="E431" s="71">
        <f t="shared" si="14"/>
        <v>1096.457142857143</v>
      </c>
      <c r="F431" s="62">
        <f t="shared" si="13"/>
        <v>1000</v>
      </c>
      <c r="G431" s="37"/>
      <c r="H431" s="59"/>
      <c r="I431" s="59"/>
    </row>
    <row r="432" spans="2:9" x14ac:dyDescent="0.35">
      <c r="B432" s="67">
        <v>600</v>
      </c>
      <c r="C432" s="68">
        <v>1400</v>
      </c>
      <c r="D432" s="68">
        <v>1560</v>
      </c>
      <c r="E432" s="71">
        <f t="shared" si="14"/>
        <v>1190.0571428571429</v>
      </c>
      <c r="F432" s="62">
        <f t="shared" si="13"/>
        <v>1000</v>
      </c>
      <c r="G432" s="37"/>
      <c r="H432" s="59"/>
      <c r="I432" s="59"/>
    </row>
    <row r="433" spans="2:9" x14ac:dyDescent="0.35">
      <c r="B433" s="67">
        <v>600</v>
      </c>
      <c r="C433" s="68">
        <v>1500</v>
      </c>
      <c r="D433" s="68">
        <v>1560</v>
      </c>
      <c r="E433" s="71">
        <f t="shared" si="14"/>
        <v>1283.6571428571428</v>
      </c>
      <c r="F433" s="62">
        <f t="shared" si="13"/>
        <v>1000</v>
      </c>
      <c r="G433" s="37"/>
      <c r="H433" s="59"/>
      <c r="I433" s="59"/>
    </row>
    <row r="434" spans="2:9" x14ac:dyDescent="0.35">
      <c r="B434" s="67">
        <v>600</v>
      </c>
      <c r="C434" s="68">
        <v>1600</v>
      </c>
      <c r="D434" s="68">
        <v>1560</v>
      </c>
      <c r="E434" s="71">
        <f t="shared" si="14"/>
        <v>1377.257142857143</v>
      </c>
      <c r="F434" s="62">
        <f t="shared" si="13"/>
        <v>1000</v>
      </c>
      <c r="G434" s="37"/>
      <c r="H434" s="59"/>
      <c r="I434" s="59"/>
    </row>
    <row r="435" spans="2:9" x14ac:dyDescent="0.35">
      <c r="B435" s="67">
        <v>600</v>
      </c>
      <c r="C435" s="68">
        <v>1700</v>
      </c>
      <c r="D435" s="68">
        <v>1560</v>
      </c>
      <c r="E435" s="71">
        <f t="shared" si="14"/>
        <v>1470.8571428571429</v>
      </c>
      <c r="F435" s="62">
        <f t="shared" si="13"/>
        <v>1000</v>
      </c>
      <c r="G435" s="37"/>
      <c r="H435" s="59"/>
      <c r="I435" s="59"/>
    </row>
    <row r="436" spans="2:9" x14ac:dyDescent="0.35">
      <c r="B436" s="67">
        <v>600</v>
      </c>
      <c r="C436" s="68">
        <v>1800</v>
      </c>
      <c r="D436" s="68">
        <v>1560</v>
      </c>
      <c r="E436" s="71">
        <f t="shared" si="14"/>
        <v>1564.457142857143</v>
      </c>
      <c r="F436" s="62">
        <f t="shared" si="13"/>
        <v>2000</v>
      </c>
      <c r="G436" s="37"/>
      <c r="H436" s="59"/>
      <c r="I436" s="59"/>
    </row>
    <row r="437" spans="2:9" x14ac:dyDescent="0.35">
      <c r="B437" s="67">
        <v>600</v>
      </c>
      <c r="C437" s="68">
        <v>1900</v>
      </c>
      <c r="D437" s="68">
        <v>1560</v>
      </c>
      <c r="E437" s="71">
        <f t="shared" si="14"/>
        <v>1658.0571428571429</v>
      </c>
      <c r="F437" s="62">
        <f t="shared" si="13"/>
        <v>2000</v>
      </c>
      <c r="G437" s="37"/>
      <c r="H437" s="59"/>
      <c r="I437" s="59"/>
    </row>
    <row r="438" spans="2:9" x14ac:dyDescent="0.35">
      <c r="B438" s="67">
        <v>600</v>
      </c>
      <c r="C438" s="68">
        <v>2000</v>
      </c>
      <c r="D438" s="68">
        <v>1560</v>
      </c>
      <c r="E438" s="71">
        <f t="shared" si="14"/>
        <v>1751.6571428571428</v>
      </c>
      <c r="F438" s="62">
        <f t="shared" si="13"/>
        <v>2000</v>
      </c>
      <c r="G438" s="37"/>
      <c r="H438" s="59"/>
      <c r="I438" s="59"/>
    </row>
    <row r="439" spans="2:9" x14ac:dyDescent="0.35">
      <c r="B439" s="67">
        <v>600</v>
      </c>
      <c r="C439" s="68">
        <v>2100</v>
      </c>
      <c r="D439" s="68">
        <v>1560</v>
      </c>
      <c r="E439" s="71">
        <f t="shared" si="14"/>
        <v>1845.257142857143</v>
      </c>
      <c r="F439" s="62">
        <f t="shared" si="13"/>
        <v>2000</v>
      </c>
      <c r="G439" s="37"/>
      <c r="H439" s="59"/>
      <c r="I439" s="59"/>
    </row>
    <row r="440" spans="2:9" x14ac:dyDescent="0.35">
      <c r="B440" s="67">
        <v>600</v>
      </c>
      <c r="C440" s="68">
        <v>2200</v>
      </c>
      <c r="D440" s="68">
        <v>1560</v>
      </c>
      <c r="E440" s="71">
        <f t="shared" si="14"/>
        <v>1938.8571428571429</v>
      </c>
      <c r="F440" s="62">
        <f t="shared" si="13"/>
        <v>2000</v>
      </c>
      <c r="G440" s="37"/>
      <c r="H440" s="59"/>
      <c r="I440" s="59"/>
    </row>
    <row r="441" spans="2:9" x14ac:dyDescent="0.35">
      <c r="B441" s="67">
        <v>600</v>
      </c>
      <c r="C441" s="68">
        <v>2300</v>
      </c>
      <c r="D441" s="68">
        <v>1560</v>
      </c>
      <c r="E441" s="71">
        <f t="shared" si="14"/>
        <v>2032.457142857143</v>
      </c>
      <c r="F441" s="62">
        <f t="shared" si="13"/>
        <v>2000</v>
      </c>
      <c r="G441" s="37"/>
      <c r="H441" s="59"/>
      <c r="I441" s="59"/>
    </row>
    <row r="442" spans="2:9" x14ac:dyDescent="0.35">
      <c r="B442" s="67">
        <v>600</v>
      </c>
      <c r="C442" s="68">
        <v>2400</v>
      </c>
      <c r="D442" s="68">
        <v>1560</v>
      </c>
      <c r="E442" s="71">
        <f t="shared" si="14"/>
        <v>2126.0571428571429</v>
      </c>
      <c r="F442" s="62">
        <f t="shared" si="13"/>
        <v>2000</v>
      </c>
      <c r="G442" s="37"/>
      <c r="H442" s="59"/>
      <c r="I442" s="59"/>
    </row>
    <row r="443" spans="2:9" x14ac:dyDescent="0.35">
      <c r="B443" s="67">
        <v>600</v>
      </c>
      <c r="C443" s="68">
        <v>2500</v>
      </c>
      <c r="D443" s="68">
        <v>1560</v>
      </c>
      <c r="E443" s="71">
        <f t="shared" si="14"/>
        <v>2219.6571428571428</v>
      </c>
      <c r="F443" s="62">
        <f t="shared" si="13"/>
        <v>2000</v>
      </c>
      <c r="G443" s="37"/>
      <c r="H443" s="59"/>
      <c r="I443" s="59"/>
    </row>
    <row r="444" spans="2:9" x14ac:dyDescent="0.35">
      <c r="B444" s="67">
        <v>600</v>
      </c>
      <c r="C444" s="68">
        <v>2600</v>
      </c>
      <c r="D444" s="68">
        <v>1560</v>
      </c>
      <c r="E444" s="71">
        <f t="shared" si="14"/>
        <v>2313.2571428571428</v>
      </c>
      <c r="F444" s="62">
        <f t="shared" si="13"/>
        <v>2000</v>
      </c>
      <c r="G444" s="37"/>
      <c r="H444" s="59"/>
      <c r="I444" s="59"/>
    </row>
    <row r="445" spans="2:9" x14ac:dyDescent="0.35">
      <c r="B445" s="67">
        <v>600</v>
      </c>
      <c r="C445" s="68">
        <v>2700</v>
      </c>
      <c r="D445" s="68">
        <v>1560</v>
      </c>
      <c r="E445" s="71">
        <f t="shared" si="14"/>
        <v>2406.8571428571431</v>
      </c>
      <c r="F445" s="62">
        <f t="shared" si="13"/>
        <v>2000</v>
      </c>
      <c r="G445" s="37"/>
      <c r="H445" s="59"/>
      <c r="I445" s="59"/>
    </row>
    <row r="446" spans="2:9" x14ac:dyDescent="0.35">
      <c r="B446" s="67">
        <v>600</v>
      </c>
      <c r="C446" s="68">
        <v>2800</v>
      </c>
      <c r="D446" s="68">
        <v>1560</v>
      </c>
      <c r="E446" s="71">
        <f t="shared" si="14"/>
        <v>2500.457142857143</v>
      </c>
      <c r="F446" s="62">
        <f t="shared" si="13"/>
        <v>3000</v>
      </c>
      <c r="G446" s="37"/>
      <c r="H446" s="59"/>
      <c r="I446" s="59"/>
    </row>
    <row r="447" spans="2:9" x14ac:dyDescent="0.35">
      <c r="B447" s="67">
        <v>600</v>
      </c>
      <c r="C447" s="68">
        <v>2900</v>
      </c>
      <c r="D447" s="68">
        <v>1560</v>
      </c>
      <c r="E447" s="71">
        <f t="shared" si="14"/>
        <v>2594.0571428571429</v>
      </c>
      <c r="F447" s="62">
        <f t="shared" si="13"/>
        <v>3000</v>
      </c>
      <c r="G447" s="37"/>
      <c r="H447" s="59"/>
      <c r="I447" s="59"/>
    </row>
    <row r="448" spans="2:9" x14ac:dyDescent="0.35">
      <c r="B448" s="67">
        <v>600</v>
      </c>
      <c r="C448" s="68">
        <v>3000</v>
      </c>
      <c r="D448" s="68">
        <v>1560</v>
      </c>
      <c r="E448" s="71">
        <f t="shared" si="14"/>
        <v>2687.6571428571428</v>
      </c>
      <c r="F448" s="62">
        <f t="shared" si="13"/>
        <v>3000</v>
      </c>
      <c r="G448" s="37"/>
      <c r="H448" s="59"/>
      <c r="I448" s="59"/>
    </row>
    <row r="449" spans="2:9" x14ac:dyDescent="0.35">
      <c r="B449" s="67">
        <v>650</v>
      </c>
      <c r="C449" s="68">
        <v>800</v>
      </c>
      <c r="D449" s="68">
        <v>1560</v>
      </c>
      <c r="E449" s="71">
        <f t="shared" si="14"/>
        <v>669.96428571428567</v>
      </c>
      <c r="F449" s="62">
        <f t="shared" si="13"/>
        <v>1000</v>
      </c>
      <c r="G449" s="37"/>
      <c r="H449" s="59"/>
      <c r="I449" s="59"/>
    </row>
    <row r="450" spans="2:9" x14ac:dyDescent="0.35">
      <c r="B450" s="67">
        <v>650</v>
      </c>
      <c r="C450" s="68">
        <v>900</v>
      </c>
      <c r="D450" s="68">
        <v>1560</v>
      </c>
      <c r="E450" s="71">
        <f t="shared" si="14"/>
        <v>771.36428571428564</v>
      </c>
      <c r="F450" s="62">
        <f t="shared" si="13"/>
        <v>1000</v>
      </c>
      <c r="G450" s="37"/>
      <c r="H450" s="59"/>
      <c r="I450" s="59"/>
    </row>
    <row r="451" spans="2:9" x14ac:dyDescent="0.35">
      <c r="B451" s="67">
        <v>650</v>
      </c>
      <c r="C451" s="68">
        <v>1000</v>
      </c>
      <c r="D451" s="68">
        <v>1560</v>
      </c>
      <c r="E451" s="71">
        <f t="shared" si="14"/>
        <v>872.76428571428562</v>
      </c>
      <c r="F451" s="62">
        <f t="shared" si="13"/>
        <v>1000</v>
      </c>
      <c r="G451" s="37"/>
      <c r="H451" s="59"/>
      <c r="I451" s="59"/>
    </row>
    <row r="452" spans="2:9" x14ac:dyDescent="0.35">
      <c r="B452" s="67">
        <v>650</v>
      </c>
      <c r="C452" s="68">
        <v>1100</v>
      </c>
      <c r="D452" s="68">
        <v>1560</v>
      </c>
      <c r="E452" s="71">
        <f t="shared" si="14"/>
        <v>974.1642857142856</v>
      </c>
      <c r="F452" s="62">
        <f t="shared" si="13"/>
        <v>1000</v>
      </c>
      <c r="G452" s="37"/>
      <c r="H452" s="59"/>
      <c r="I452" s="59"/>
    </row>
    <row r="453" spans="2:9" x14ac:dyDescent="0.35">
      <c r="B453" s="67">
        <v>650</v>
      </c>
      <c r="C453" s="68">
        <v>1200</v>
      </c>
      <c r="D453" s="68">
        <v>1560</v>
      </c>
      <c r="E453" s="71">
        <f t="shared" si="14"/>
        <v>1075.5642857142857</v>
      </c>
      <c r="F453" s="62">
        <f t="shared" ref="F453:F516" si="15">ROUND(E453,-3)</f>
        <v>1000</v>
      </c>
      <c r="G453" s="37"/>
      <c r="H453" s="59"/>
      <c r="I453" s="59"/>
    </row>
    <row r="454" spans="2:9" x14ac:dyDescent="0.35">
      <c r="B454" s="67">
        <v>650</v>
      </c>
      <c r="C454" s="68">
        <v>1300</v>
      </c>
      <c r="D454" s="68">
        <v>1560</v>
      </c>
      <c r="E454" s="71">
        <f t="shared" si="14"/>
        <v>1176.9642857142856</v>
      </c>
      <c r="F454" s="62">
        <f t="shared" si="15"/>
        <v>1000</v>
      </c>
      <c r="G454" s="37"/>
      <c r="H454" s="59"/>
      <c r="I454" s="59"/>
    </row>
    <row r="455" spans="2:9" x14ac:dyDescent="0.35">
      <c r="B455" s="67">
        <v>650</v>
      </c>
      <c r="C455" s="68">
        <v>1400</v>
      </c>
      <c r="D455" s="68">
        <v>1560</v>
      </c>
      <c r="E455" s="71">
        <f t="shared" si="14"/>
        <v>1278.3642857142856</v>
      </c>
      <c r="F455" s="62">
        <f t="shared" si="15"/>
        <v>1000</v>
      </c>
      <c r="G455" s="37"/>
      <c r="H455" s="59"/>
      <c r="I455" s="59"/>
    </row>
    <row r="456" spans="2:9" x14ac:dyDescent="0.35">
      <c r="B456" s="67">
        <v>650</v>
      </c>
      <c r="C456" s="68">
        <v>1500</v>
      </c>
      <c r="D456" s="68">
        <v>1560</v>
      </c>
      <c r="E456" s="71">
        <f t="shared" si="14"/>
        <v>1379.7642857142855</v>
      </c>
      <c r="F456" s="62">
        <f t="shared" si="15"/>
        <v>1000</v>
      </c>
      <c r="G456" s="37"/>
      <c r="H456" s="59"/>
      <c r="I456" s="59"/>
    </row>
    <row r="457" spans="2:9" x14ac:dyDescent="0.35">
      <c r="B457" s="67">
        <v>650</v>
      </c>
      <c r="C457" s="68">
        <v>1600</v>
      </c>
      <c r="D457" s="68">
        <v>1560</v>
      </c>
      <c r="E457" s="71">
        <f t="shared" si="14"/>
        <v>1481.1642857142856</v>
      </c>
      <c r="F457" s="62">
        <f t="shared" si="15"/>
        <v>1000</v>
      </c>
      <c r="G457" s="37"/>
      <c r="H457" s="59"/>
      <c r="I457" s="59"/>
    </row>
    <row r="458" spans="2:9" x14ac:dyDescent="0.35">
      <c r="B458" s="67">
        <v>650</v>
      </c>
      <c r="C458" s="68">
        <v>1700</v>
      </c>
      <c r="D458" s="68">
        <v>1560</v>
      </c>
      <c r="E458" s="71">
        <f t="shared" si="14"/>
        <v>1582.5642857142857</v>
      </c>
      <c r="F458" s="62">
        <f t="shared" si="15"/>
        <v>2000</v>
      </c>
      <c r="G458" s="37"/>
      <c r="H458" s="59"/>
      <c r="I458" s="59"/>
    </row>
    <row r="459" spans="2:9" x14ac:dyDescent="0.35">
      <c r="B459" s="67">
        <v>650</v>
      </c>
      <c r="C459" s="68">
        <v>1800</v>
      </c>
      <c r="D459" s="68">
        <v>1560</v>
      </c>
      <c r="E459" s="71">
        <f t="shared" si="14"/>
        <v>1683.9642857142856</v>
      </c>
      <c r="F459" s="62">
        <f t="shared" si="15"/>
        <v>2000</v>
      </c>
      <c r="G459" s="37"/>
      <c r="H459" s="59"/>
      <c r="I459" s="59"/>
    </row>
    <row r="460" spans="2:9" x14ac:dyDescent="0.35">
      <c r="B460" s="67">
        <v>650</v>
      </c>
      <c r="C460" s="68">
        <v>1900</v>
      </c>
      <c r="D460" s="68">
        <v>1560</v>
      </c>
      <c r="E460" s="71">
        <f t="shared" si="14"/>
        <v>1785.3642857142856</v>
      </c>
      <c r="F460" s="62">
        <f t="shared" si="15"/>
        <v>2000</v>
      </c>
      <c r="G460" s="37"/>
      <c r="H460" s="59"/>
      <c r="I460" s="59"/>
    </row>
    <row r="461" spans="2:9" x14ac:dyDescent="0.35">
      <c r="B461" s="67">
        <v>650</v>
      </c>
      <c r="C461" s="68">
        <v>2000</v>
      </c>
      <c r="D461" s="68">
        <v>1560</v>
      </c>
      <c r="E461" s="71">
        <f t="shared" si="14"/>
        <v>1886.7642857142855</v>
      </c>
      <c r="F461" s="62">
        <f t="shared" si="15"/>
        <v>2000</v>
      </c>
      <c r="G461" s="37"/>
      <c r="H461" s="59"/>
      <c r="I461" s="59"/>
    </row>
    <row r="462" spans="2:9" x14ac:dyDescent="0.35">
      <c r="B462" s="67">
        <v>650</v>
      </c>
      <c r="C462" s="68">
        <v>2100</v>
      </c>
      <c r="D462" s="68">
        <v>1560</v>
      </c>
      <c r="E462" s="71">
        <f t="shared" si="14"/>
        <v>1988.1642857142856</v>
      </c>
      <c r="F462" s="62">
        <f t="shared" si="15"/>
        <v>2000</v>
      </c>
      <c r="G462" s="37"/>
      <c r="H462" s="59"/>
      <c r="I462" s="59"/>
    </row>
    <row r="463" spans="2:9" x14ac:dyDescent="0.35">
      <c r="B463" s="72">
        <v>650</v>
      </c>
      <c r="C463" s="72">
        <v>2200</v>
      </c>
      <c r="D463" s="72">
        <v>1560</v>
      </c>
      <c r="E463" s="71">
        <f t="shared" si="14"/>
        <v>2089.5642857142857</v>
      </c>
      <c r="F463" s="63">
        <f t="shared" si="15"/>
        <v>2000</v>
      </c>
      <c r="G463"/>
      <c r="H463" s="59"/>
      <c r="I463" s="59"/>
    </row>
    <row r="464" spans="2:9" x14ac:dyDescent="0.35">
      <c r="B464" s="67">
        <v>650</v>
      </c>
      <c r="C464" s="68">
        <v>2300</v>
      </c>
      <c r="D464" s="68">
        <v>1560</v>
      </c>
      <c r="E464" s="71">
        <f t="shared" si="14"/>
        <v>2190.9642857142858</v>
      </c>
      <c r="F464" s="62">
        <f t="shared" si="15"/>
        <v>2000</v>
      </c>
      <c r="G464" s="37"/>
      <c r="H464" s="59"/>
      <c r="I464" s="59"/>
    </row>
    <row r="465" spans="2:9" x14ac:dyDescent="0.35">
      <c r="B465" s="67">
        <v>650</v>
      </c>
      <c r="C465" s="68">
        <v>2400</v>
      </c>
      <c r="D465" s="68">
        <v>1560</v>
      </c>
      <c r="E465" s="71">
        <f t="shared" si="14"/>
        <v>2292.3642857142859</v>
      </c>
      <c r="F465" s="62">
        <f t="shared" si="15"/>
        <v>2000</v>
      </c>
      <c r="G465" s="37"/>
      <c r="H465" s="59"/>
      <c r="I465" s="59"/>
    </row>
    <row r="466" spans="2:9" x14ac:dyDescent="0.35">
      <c r="B466" s="67">
        <v>650</v>
      </c>
      <c r="C466" s="68">
        <v>2500</v>
      </c>
      <c r="D466" s="68">
        <v>1560</v>
      </c>
      <c r="E466" s="71">
        <f t="shared" si="14"/>
        <v>2393.764285714286</v>
      </c>
      <c r="F466" s="62">
        <f t="shared" si="15"/>
        <v>2000</v>
      </c>
      <c r="G466" s="37"/>
      <c r="H466" s="59"/>
      <c r="I466" s="59"/>
    </row>
    <row r="467" spans="2:9" x14ac:dyDescent="0.35">
      <c r="B467" s="67">
        <v>650</v>
      </c>
      <c r="C467" s="68">
        <v>2600</v>
      </c>
      <c r="D467" s="68">
        <v>1560</v>
      </c>
      <c r="E467" s="71">
        <f t="shared" si="14"/>
        <v>2495.1642857142861</v>
      </c>
      <c r="F467" s="62">
        <f t="shared" si="15"/>
        <v>2000</v>
      </c>
      <c r="G467" s="37"/>
      <c r="H467" s="59"/>
      <c r="I467" s="59"/>
    </row>
    <row r="468" spans="2:9" x14ac:dyDescent="0.35">
      <c r="B468" s="67">
        <v>650</v>
      </c>
      <c r="C468" s="68">
        <v>2700</v>
      </c>
      <c r="D468" s="68">
        <v>1560</v>
      </c>
      <c r="E468" s="71">
        <f t="shared" ref="E468:E531" si="16">(((22/7*(B468/2)^2)*D468)+((C468-B468)*D468*B468))/1000000</f>
        <v>2596.5642857142857</v>
      </c>
      <c r="F468" s="62">
        <f t="shared" si="15"/>
        <v>3000</v>
      </c>
      <c r="G468" s="37"/>
      <c r="H468" s="59"/>
      <c r="I468" s="59"/>
    </row>
    <row r="469" spans="2:9" x14ac:dyDescent="0.35">
      <c r="B469" s="67">
        <v>650</v>
      </c>
      <c r="C469" s="68">
        <v>2800</v>
      </c>
      <c r="D469" s="68">
        <v>1560</v>
      </c>
      <c r="E469" s="71">
        <f t="shared" si="16"/>
        <v>2697.9642857142858</v>
      </c>
      <c r="F469" s="62">
        <f t="shared" si="15"/>
        <v>3000</v>
      </c>
      <c r="G469" s="37"/>
      <c r="H469" s="59"/>
      <c r="I469" s="59"/>
    </row>
    <row r="470" spans="2:9" x14ac:dyDescent="0.35">
      <c r="B470" s="67">
        <v>650</v>
      </c>
      <c r="C470" s="68">
        <v>2900</v>
      </c>
      <c r="D470" s="68">
        <v>1560</v>
      </c>
      <c r="E470" s="71">
        <f t="shared" si="16"/>
        <v>2799.3642857142859</v>
      </c>
      <c r="F470" s="62">
        <f t="shared" si="15"/>
        <v>3000</v>
      </c>
      <c r="G470" s="37"/>
      <c r="H470" s="59"/>
      <c r="I470" s="59"/>
    </row>
    <row r="471" spans="2:9" x14ac:dyDescent="0.35">
      <c r="B471" s="67">
        <v>650</v>
      </c>
      <c r="C471" s="68">
        <v>3000</v>
      </c>
      <c r="D471" s="68">
        <v>1560</v>
      </c>
      <c r="E471" s="71">
        <f t="shared" si="16"/>
        <v>2900.764285714286</v>
      </c>
      <c r="F471" s="62">
        <f t="shared" si="15"/>
        <v>3000</v>
      </c>
      <c r="G471" s="37"/>
      <c r="H471" s="59"/>
      <c r="I471" s="59"/>
    </row>
    <row r="472" spans="2:9" x14ac:dyDescent="0.35">
      <c r="B472" s="67">
        <v>700</v>
      </c>
      <c r="C472" s="68">
        <v>800</v>
      </c>
      <c r="D472" s="68">
        <v>1560</v>
      </c>
      <c r="E472" s="71">
        <f t="shared" si="16"/>
        <v>709.8</v>
      </c>
      <c r="F472" s="62">
        <f t="shared" si="15"/>
        <v>1000</v>
      </c>
      <c r="G472" s="37"/>
      <c r="H472" s="59"/>
      <c r="I472" s="59"/>
    </row>
    <row r="473" spans="2:9" x14ac:dyDescent="0.35">
      <c r="B473" s="67">
        <v>700</v>
      </c>
      <c r="C473" s="68">
        <v>900</v>
      </c>
      <c r="D473" s="68">
        <v>1560</v>
      </c>
      <c r="E473" s="71">
        <f t="shared" si="16"/>
        <v>819</v>
      </c>
      <c r="F473" s="62">
        <f t="shared" si="15"/>
        <v>1000</v>
      </c>
      <c r="G473" s="37"/>
      <c r="H473" s="59"/>
      <c r="I473" s="59"/>
    </row>
    <row r="474" spans="2:9" x14ac:dyDescent="0.35">
      <c r="B474" s="67">
        <v>700</v>
      </c>
      <c r="C474" s="68">
        <v>1000</v>
      </c>
      <c r="D474" s="68">
        <v>1560</v>
      </c>
      <c r="E474" s="71">
        <f t="shared" si="16"/>
        <v>928.2</v>
      </c>
      <c r="F474" s="62">
        <f t="shared" si="15"/>
        <v>1000</v>
      </c>
      <c r="G474" s="37"/>
      <c r="H474" s="59"/>
      <c r="I474" s="59"/>
    </row>
    <row r="475" spans="2:9" x14ac:dyDescent="0.35">
      <c r="B475" s="67">
        <v>700</v>
      </c>
      <c r="C475" s="68">
        <v>1100</v>
      </c>
      <c r="D475" s="68">
        <v>1560</v>
      </c>
      <c r="E475" s="71">
        <f t="shared" si="16"/>
        <v>1037.4000000000001</v>
      </c>
      <c r="F475" s="62">
        <f t="shared" si="15"/>
        <v>1000</v>
      </c>
      <c r="G475" s="37"/>
      <c r="H475" s="59"/>
      <c r="I475" s="59"/>
    </row>
    <row r="476" spans="2:9" x14ac:dyDescent="0.35">
      <c r="B476" s="67">
        <v>700</v>
      </c>
      <c r="C476" s="68">
        <v>1200</v>
      </c>
      <c r="D476" s="68">
        <v>1560</v>
      </c>
      <c r="E476" s="71">
        <f t="shared" si="16"/>
        <v>1146.5999999999999</v>
      </c>
      <c r="F476" s="62">
        <f t="shared" si="15"/>
        <v>1000</v>
      </c>
      <c r="G476" s="37"/>
      <c r="H476" s="59"/>
      <c r="I476" s="59"/>
    </row>
    <row r="477" spans="2:9" x14ac:dyDescent="0.35">
      <c r="B477" s="67">
        <v>700</v>
      </c>
      <c r="C477" s="68">
        <v>1300</v>
      </c>
      <c r="D477" s="68">
        <v>1560</v>
      </c>
      <c r="E477" s="71">
        <f t="shared" si="16"/>
        <v>1255.8</v>
      </c>
      <c r="F477" s="62">
        <f t="shared" si="15"/>
        <v>1000</v>
      </c>
      <c r="G477" s="37"/>
      <c r="H477" s="59"/>
      <c r="I477" s="59"/>
    </row>
    <row r="478" spans="2:9" x14ac:dyDescent="0.35">
      <c r="B478" s="67">
        <v>700</v>
      </c>
      <c r="C478" s="68">
        <v>1400</v>
      </c>
      <c r="D478" s="68">
        <v>1560</v>
      </c>
      <c r="E478" s="71">
        <f t="shared" si="16"/>
        <v>1365</v>
      </c>
      <c r="F478" s="62">
        <f t="shared" si="15"/>
        <v>1000</v>
      </c>
      <c r="G478" s="37"/>
      <c r="H478" s="59"/>
      <c r="I478" s="59"/>
    </row>
    <row r="479" spans="2:9" x14ac:dyDescent="0.35">
      <c r="B479" s="67">
        <v>700</v>
      </c>
      <c r="C479" s="68">
        <v>1500</v>
      </c>
      <c r="D479" s="68">
        <v>1560</v>
      </c>
      <c r="E479" s="71">
        <f t="shared" si="16"/>
        <v>1474.2</v>
      </c>
      <c r="F479" s="62">
        <f t="shared" si="15"/>
        <v>1000</v>
      </c>
      <c r="G479" s="37"/>
      <c r="H479" s="59"/>
      <c r="I479" s="59"/>
    </row>
    <row r="480" spans="2:9" x14ac:dyDescent="0.35">
      <c r="B480" s="72">
        <v>700</v>
      </c>
      <c r="C480" s="72">
        <v>1600</v>
      </c>
      <c r="D480" s="72">
        <v>1560</v>
      </c>
      <c r="E480" s="71">
        <f t="shared" si="16"/>
        <v>1583.4</v>
      </c>
      <c r="F480" s="63">
        <f t="shared" si="15"/>
        <v>2000</v>
      </c>
      <c r="G480"/>
      <c r="H480" s="59"/>
      <c r="I480" s="59"/>
    </row>
    <row r="481" spans="2:9" x14ac:dyDescent="0.35">
      <c r="B481" s="67">
        <v>700</v>
      </c>
      <c r="C481" s="68">
        <v>1700</v>
      </c>
      <c r="D481" s="68">
        <v>1560</v>
      </c>
      <c r="E481" s="71">
        <f t="shared" si="16"/>
        <v>1692.6</v>
      </c>
      <c r="F481" s="62">
        <f t="shared" si="15"/>
        <v>2000</v>
      </c>
      <c r="G481" s="37"/>
      <c r="H481" s="59"/>
      <c r="I481" s="59"/>
    </row>
    <row r="482" spans="2:9" x14ac:dyDescent="0.35">
      <c r="B482" s="67">
        <v>700</v>
      </c>
      <c r="C482" s="68">
        <v>1800</v>
      </c>
      <c r="D482" s="68">
        <v>1560</v>
      </c>
      <c r="E482" s="71">
        <f t="shared" si="16"/>
        <v>1801.8</v>
      </c>
      <c r="F482" s="62">
        <f t="shared" si="15"/>
        <v>2000</v>
      </c>
      <c r="G482" s="37"/>
      <c r="H482" s="59"/>
      <c r="I482" s="59"/>
    </row>
    <row r="483" spans="2:9" x14ac:dyDescent="0.35">
      <c r="B483" s="67">
        <v>700</v>
      </c>
      <c r="C483" s="68">
        <v>1900</v>
      </c>
      <c r="D483" s="68">
        <v>1560</v>
      </c>
      <c r="E483" s="71">
        <f t="shared" si="16"/>
        <v>1911</v>
      </c>
      <c r="F483" s="62">
        <f t="shared" si="15"/>
        <v>2000</v>
      </c>
      <c r="G483" s="37"/>
      <c r="H483" s="59"/>
      <c r="I483" s="59"/>
    </row>
    <row r="484" spans="2:9" x14ac:dyDescent="0.35">
      <c r="B484" s="67">
        <v>700</v>
      </c>
      <c r="C484" s="68">
        <v>2000</v>
      </c>
      <c r="D484" s="68">
        <v>1560</v>
      </c>
      <c r="E484" s="71">
        <f t="shared" si="16"/>
        <v>2020.2</v>
      </c>
      <c r="F484" s="62">
        <f t="shared" si="15"/>
        <v>2000</v>
      </c>
      <c r="G484" s="37"/>
      <c r="H484" s="59"/>
      <c r="I484" s="59"/>
    </row>
    <row r="485" spans="2:9" x14ac:dyDescent="0.35">
      <c r="B485" s="67">
        <v>700</v>
      </c>
      <c r="C485" s="68">
        <v>2100</v>
      </c>
      <c r="D485" s="68">
        <v>1560</v>
      </c>
      <c r="E485" s="71">
        <f t="shared" si="16"/>
        <v>2129.4</v>
      </c>
      <c r="F485" s="62">
        <f t="shared" si="15"/>
        <v>2000</v>
      </c>
      <c r="G485" s="37"/>
      <c r="H485" s="59"/>
      <c r="I485" s="59"/>
    </row>
    <row r="486" spans="2:9" x14ac:dyDescent="0.35">
      <c r="B486" s="67">
        <v>700</v>
      </c>
      <c r="C486" s="68">
        <v>2200</v>
      </c>
      <c r="D486" s="68">
        <v>1560</v>
      </c>
      <c r="E486" s="71">
        <f t="shared" si="16"/>
        <v>2238.6</v>
      </c>
      <c r="F486" s="62">
        <f t="shared" si="15"/>
        <v>2000</v>
      </c>
      <c r="G486" s="37"/>
      <c r="H486" s="59"/>
      <c r="I486" s="59"/>
    </row>
    <row r="487" spans="2:9" x14ac:dyDescent="0.35">
      <c r="B487" s="67">
        <v>700</v>
      </c>
      <c r="C487" s="68">
        <v>2300</v>
      </c>
      <c r="D487" s="68">
        <v>1560</v>
      </c>
      <c r="E487" s="71">
        <f t="shared" si="16"/>
        <v>2347.8000000000002</v>
      </c>
      <c r="F487" s="62">
        <f t="shared" si="15"/>
        <v>2000</v>
      </c>
      <c r="G487" s="37"/>
      <c r="H487" s="59"/>
      <c r="I487" s="59"/>
    </row>
    <row r="488" spans="2:9" x14ac:dyDescent="0.35">
      <c r="B488" s="67">
        <v>700</v>
      </c>
      <c r="C488" s="68">
        <v>2400</v>
      </c>
      <c r="D488" s="68">
        <v>1560</v>
      </c>
      <c r="E488" s="71">
        <f t="shared" si="16"/>
        <v>2457</v>
      </c>
      <c r="F488" s="62">
        <f t="shared" si="15"/>
        <v>2000</v>
      </c>
      <c r="G488" s="37"/>
      <c r="H488" s="59"/>
      <c r="I488" s="59"/>
    </row>
    <row r="489" spans="2:9" x14ac:dyDescent="0.35">
      <c r="B489" s="67">
        <v>700</v>
      </c>
      <c r="C489" s="68">
        <v>2500</v>
      </c>
      <c r="D489" s="68">
        <v>1560</v>
      </c>
      <c r="E489" s="71">
        <f t="shared" si="16"/>
        <v>2566.1999999999998</v>
      </c>
      <c r="F489" s="62">
        <f t="shared" si="15"/>
        <v>3000</v>
      </c>
      <c r="G489" s="37"/>
      <c r="H489" s="59"/>
      <c r="I489" s="59"/>
    </row>
    <row r="490" spans="2:9" x14ac:dyDescent="0.35">
      <c r="B490" s="67">
        <v>700</v>
      </c>
      <c r="C490" s="68">
        <v>2600</v>
      </c>
      <c r="D490" s="68">
        <v>1560</v>
      </c>
      <c r="E490" s="71">
        <f t="shared" si="16"/>
        <v>2675.4</v>
      </c>
      <c r="F490" s="62">
        <f t="shared" si="15"/>
        <v>3000</v>
      </c>
      <c r="G490" s="37"/>
      <c r="H490" s="59"/>
      <c r="I490" s="59"/>
    </row>
    <row r="491" spans="2:9" x14ac:dyDescent="0.35">
      <c r="B491" s="67">
        <v>700</v>
      </c>
      <c r="C491" s="68">
        <v>2700</v>
      </c>
      <c r="D491" s="68">
        <v>1560</v>
      </c>
      <c r="E491" s="71">
        <f t="shared" si="16"/>
        <v>2784.6</v>
      </c>
      <c r="F491" s="62">
        <f t="shared" si="15"/>
        <v>3000</v>
      </c>
      <c r="G491" s="37"/>
      <c r="H491" s="59"/>
      <c r="I491" s="59"/>
    </row>
    <row r="492" spans="2:9" x14ac:dyDescent="0.35">
      <c r="B492" s="67">
        <v>700</v>
      </c>
      <c r="C492" s="68">
        <v>2800</v>
      </c>
      <c r="D492" s="68">
        <v>1560</v>
      </c>
      <c r="E492" s="71">
        <f t="shared" si="16"/>
        <v>2893.8</v>
      </c>
      <c r="F492" s="62">
        <f t="shared" si="15"/>
        <v>3000</v>
      </c>
      <c r="G492" s="37"/>
      <c r="H492" s="59"/>
      <c r="I492" s="59"/>
    </row>
    <row r="493" spans="2:9" x14ac:dyDescent="0.35">
      <c r="B493" s="67">
        <v>700</v>
      </c>
      <c r="C493" s="68">
        <v>2900</v>
      </c>
      <c r="D493" s="68">
        <v>1560</v>
      </c>
      <c r="E493" s="71">
        <f t="shared" si="16"/>
        <v>3003</v>
      </c>
      <c r="F493" s="62">
        <f t="shared" si="15"/>
        <v>3000</v>
      </c>
      <c r="G493" s="37"/>
      <c r="H493" s="59"/>
      <c r="I493" s="59"/>
    </row>
    <row r="494" spans="2:9" x14ac:dyDescent="0.35">
      <c r="B494" s="67">
        <v>700</v>
      </c>
      <c r="C494" s="68">
        <v>3000</v>
      </c>
      <c r="D494" s="68">
        <v>1560</v>
      </c>
      <c r="E494" s="71">
        <f t="shared" si="16"/>
        <v>3112.2</v>
      </c>
      <c r="F494" s="62">
        <f t="shared" si="15"/>
        <v>3000</v>
      </c>
      <c r="G494" s="37"/>
      <c r="H494" s="59"/>
      <c r="I494" s="59"/>
    </row>
    <row r="495" spans="2:9" x14ac:dyDescent="0.35">
      <c r="B495" s="67">
        <v>700</v>
      </c>
      <c r="C495" s="68">
        <v>3100</v>
      </c>
      <c r="D495" s="68">
        <v>1560</v>
      </c>
      <c r="E495" s="71">
        <f t="shared" si="16"/>
        <v>3221.4</v>
      </c>
      <c r="F495" s="62">
        <f t="shared" si="15"/>
        <v>3000</v>
      </c>
      <c r="G495" s="37"/>
      <c r="H495" s="59"/>
      <c r="I495" s="59"/>
    </row>
    <row r="496" spans="2:9" x14ac:dyDescent="0.35">
      <c r="B496" s="67">
        <v>700</v>
      </c>
      <c r="C496" s="68">
        <v>3200</v>
      </c>
      <c r="D496" s="68">
        <v>1560</v>
      </c>
      <c r="E496" s="71">
        <f t="shared" si="16"/>
        <v>3330.6</v>
      </c>
      <c r="F496" s="62">
        <f t="shared" si="15"/>
        <v>3000</v>
      </c>
      <c r="G496" s="37"/>
      <c r="H496" s="59"/>
      <c r="I496" s="59"/>
    </row>
    <row r="497" spans="2:9" x14ac:dyDescent="0.35">
      <c r="B497" s="67">
        <v>700</v>
      </c>
      <c r="C497" s="68">
        <v>3300</v>
      </c>
      <c r="D497" s="68">
        <v>1560</v>
      </c>
      <c r="E497" s="71">
        <f t="shared" si="16"/>
        <v>3439.8</v>
      </c>
      <c r="F497" s="62">
        <f t="shared" si="15"/>
        <v>3000</v>
      </c>
      <c r="G497" s="37"/>
      <c r="H497" s="59"/>
      <c r="I497" s="59"/>
    </row>
    <row r="498" spans="2:9" x14ac:dyDescent="0.35">
      <c r="B498" s="67">
        <v>700</v>
      </c>
      <c r="C498" s="68">
        <v>3400</v>
      </c>
      <c r="D498" s="68">
        <v>1560</v>
      </c>
      <c r="E498" s="71">
        <f t="shared" si="16"/>
        <v>3549</v>
      </c>
      <c r="F498" s="62">
        <f t="shared" si="15"/>
        <v>4000</v>
      </c>
      <c r="G498" s="37"/>
      <c r="H498" s="59"/>
      <c r="I498" s="59"/>
    </row>
    <row r="499" spans="2:9" x14ac:dyDescent="0.35">
      <c r="B499" s="67">
        <v>700</v>
      </c>
      <c r="C499" s="68">
        <v>3500</v>
      </c>
      <c r="D499" s="68">
        <v>1560</v>
      </c>
      <c r="E499" s="71">
        <f t="shared" si="16"/>
        <v>3658.2</v>
      </c>
      <c r="F499" s="62">
        <f t="shared" si="15"/>
        <v>4000</v>
      </c>
      <c r="G499" s="37"/>
      <c r="H499" s="59"/>
      <c r="I499" s="59"/>
    </row>
    <row r="500" spans="2:9" x14ac:dyDescent="0.35">
      <c r="B500" s="67">
        <v>700</v>
      </c>
      <c r="C500" s="68">
        <v>3600</v>
      </c>
      <c r="D500" s="68">
        <v>1560</v>
      </c>
      <c r="E500" s="71">
        <f t="shared" si="16"/>
        <v>3767.4</v>
      </c>
      <c r="F500" s="62">
        <f t="shared" si="15"/>
        <v>4000</v>
      </c>
      <c r="G500" s="37"/>
      <c r="H500" s="59"/>
      <c r="I500" s="59"/>
    </row>
    <row r="501" spans="2:9" x14ac:dyDescent="0.35">
      <c r="B501" s="67">
        <v>700</v>
      </c>
      <c r="C501" s="68">
        <v>3700</v>
      </c>
      <c r="D501" s="68">
        <v>1560</v>
      </c>
      <c r="E501" s="71">
        <f t="shared" si="16"/>
        <v>3876.6</v>
      </c>
      <c r="F501" s="62">
        <f t="shared" si="15"/>
        <v>4000</v>
      </c>
      <c r="G501" s="37"/>
      <c r="H501" s="59"/>
      <c r="I501" s="59"/>
    </row>
    <row r="502" spans="2:9" x14ac:dyDescent="0.35">
      <c r="B502" s="67">
        <v>700</v>
      </c>
      <c r="C502" s="68">
        <v>3800</v>
      </c>
      <c r="D502" s="68">
        <v>1560</v>
      </c>
      <c r="E502" s="71">
        <f t="shared" si="16"/>
        <v>3985.8</v>
      </c>
      <c r="F502" s="62">
        <f t="shared" si="15"/>
        <v>4000</v>
      </c>
      <c r="G502" s="37"/>
      <c r="H502" s="59"/>
      <c r="I502" s="59"/>
    </row>
    <row r="503" spans="2:9" x14ac:dyDescent="0.35">
      <c r="B503" s="67">
        <v>700</v>
      </c>
      <c r="C503" s="68">
        <v>3900</v>
      </c>
      <c r="D503" s="68">
        <v>1560</v>
      </c>
      <c r="E503" s="71">
        <f t="shared" si="16"/>
        <v>4095</v>
      </c>
      <c r="F503" s="62">
        <f t="shared" si="15"/>
        <v>4000</v>
      </c>
      <c r="G503" s="37"/>
      <c r="H503" s="59"/>
      <c r="I503" s="59"/>
    </row>
    <row r="504" spans="2:9" x14ac:dyDescent="0.35">
      <c r="B504" s="67">
        <v>700</v>
      </c>
      <c r="C504" s="68">
        <v>4000</v>
      </c>
      <c r="D504" s="68">
        <v>1560</v>
      </c>
      <c r="E504" s="71">
        <f t="shared" si="16"/>
        <v>4204.2</v>
      </c>
      <c r="F504" s="62">
        <f t="shared" si="15"/>
        <v>4000</v>
      </c>
      <c r="G504" s="37"/>
      <c r="H504" s="59"/>
      <c r="I504" s="59"/>
    </row>
    <row r="505" spans="2:9" x14ac:dyDescent="0.35">
      <c r="B505" s="67">
        <v>750</v>
      </c>
      <c r="C505" s="68">
        <v>800</v>
      </c>
      <c r="D505" s="68">
        <v>1560</v>
      </c>
      <c r="E505" s="71">
        <f t="shared" si="16"/>
        <v>747.96428571428567</v>
      </c>
      <c r="F505" s="62">
        <f t="shared" si="15"/>
        <v>1000</v>
      </c>
      <c r="G505" s="37"/>
      <c r="H505" s="59"/>
      <c r="I505" s="59"/>
    </row>
    <row r="506" spans="2:9" x14ac:dyDescent="0.35">
      <c r="B506" s="67">
        <v>750</v>
      </c>
      <c r="C506" s="68">
        <v>900</v>
      </c>
      <c r="D506" s="68">
        <v>1560</v>
      </c>
      <c r="E506" s="71">
        <f t="shared" si="16"/>
        <v>864.96428571428567</v>
      </c>
      <c r="F506" s="62">
        <f t="shared" si="15"/>
        <v>1000</v>
      </c>
      <c r="G506" s="37"/>
      <c r="H506" s="59"/>
      <c r="I506" s="59"/>
    </row>
    <row r="507" spans="2:9" x14ac:dyDescent="0.35">
      <c r="B507" s="67">
        <v>750</v>
      </c>
      <c r="C507" s="68">
        <v>1000</v>
      </c>
      <c r="D507" s="68">
        <v>1560</v>
      </c>
      <c r="E507" s="71">
        <f t="shared" si="16"/>
        <v>981.96428571428567</v>
      </c>
      <c r="F507" s="62">
        <f t="shared" si="15"/>
        <v>1000</v>
      </c>
      <c r="G507" s="37"/>
      <c r="H507" s="59"/>
      <c r="I507" s="59"/>
    </row>
    <row r="508" spans="2:9" x14ac:dyDescent="0.35">
      <c r="B508" s="67">
        <v>750</v>
      </c>
      <c r="C508" s="68">
        <v>1100</v>
      </c>
      <c r="D508" s="68">
        <v>1560</v>
      </c>
      <c r="E508" s="71">
        <f t="shared" si="16"/>
        <v>1098.9642857142856</v>
      </c>
      <c r="F508" s="62">
        <f t="shared" si="15"/>
        <v>1000</v>
      </c>
      <c r="G508" s="37"/>
      <c r="H508" s="59"/>
      <c r="I508" s="59"/>
    </row>
    <row r="509" spans="2:9" x14ac:dyDescent="0.35">
      <c r="B509" s="67">
        <v>750</v>
      </c>
      <c r="C509" s="68">
        <v>1200</v>
      </c>
      <c r="D509" s="68">
        <v>1560</v>
      </c>
      <c r="E509" s="71">
        <f t="shared" si="16"/>
        <v>1215.9642857142856</v>
      </c>
      <c r="F509" s="62">
        <f t="shared" si="15"/>
        <v>1000</v>
      </c>
      <c r="G509" s="37"/>
      <c r="H509" s="59"/>
      <c r="I509" s="59"/>
    </row>
    <row r="510" spans="2:9" x14ac:dyDescent="0.35">
      <c r="B510" s="67">
        <v>750</v>
      </c>
      <c r="C510" s="68">
        <v>1300</v>
      </c>
      <c r="D510" s="68">
        <v>1560</v>
      </c>
      <c r="E510" s="71">
        <f t="shared" si="16"/>
        <v>1332.9642857142856</v>
      </c>
      <c r="F510" s="62">
        <f t="shared" si="15"/>
        <v>1000</v>
      </c>
      <c r="G510" s="37"/>
      <c r="H510" s="59"/>
      <c r="I510" s="59"/>
    </row>
    <row r="511" spans="2:9" x14ac:dyDescent="0.35">
      <c r="B511" s="67">
        <v>750</v>
      </c>
      <c r="C511" s="68">
        <v>1400</v>
      </c>
      <c r="D511" s="68">
        <v>1560</v>
      </c>
      <c r="E511" s="71">
        <f t="shared" si="16"/>
        <v>1449.9642857142856</v>
      </c>
      <c r="F511" s="62">
        <f t="shared" si="15"/>
        <v>1000</v>
      </c>
      <c r="G511" s="37"/>
      <c r="H511" s="59"/>
      <c r="I511" s="59"/>
    </row>
    <row r="512" spans="2:9" x14ac:dyDescent="0.35">
      <c r="B512" s="67">
        <v>750</v>
      </c>
      <c r="C512" s="68">
        <v>1500</v>
      </c>
      <c r="D512" s="68">
        <v>1560</v>
      </c>
      <c r="E512" s="71">
        <f t="shared" si="16"/>
        <v>1566.9642857142856</v>
      </c>
      <c r="F512" s="62">
        <f t="shared" si="15"/>
        <v>2000</v>
      </c>
      <c r="G512" s="37"/>
      <c r="H512" s="59"/>
      <c r="I512" s="59"/>
    </row>
    <row r="513" spans="2:9" x14ac:dyDescent="0.35">
      <c r="B513" s="67">
        <v>750</v>
      </c>
      <c r="C513" s="68">
        <v>1600</v>
      </c>
      <c r="D513" s="68">
        <v>1560</v>
      </c>
      <c r="E513" s="71">
        <f t="shared" si="16"/>
        <v>1683.9642857142856</v>
      </c>
      <c r="F513" s="62">
        <f t="shared" si="15"/>
        <v>2000</v>
      </c>
      <c r="G513" s="37"/>
      <c r="H513" s="59"/>
      <c r="I513" s="59"/>
    </row>
    <row r="514" spans="2:9" x14ac:dyDescent="0.35">
      <c r="B514" s="67">
        <v>750</v>
      </c>
      <c r="C514" s="68">
        <v>1700</v>
      </c>
      <c r="D514" s="68">
        <v>1560</v>
      </c>
      <c r="E514" s="71">
        <f t="shared" si="16"/>
        <v>1800.9642857142856</v>
      </c>
      <c r="F514" s="62">
        <f t="shared" si="15"/>
        <v>2000</v>
      </c>
      <c r="G514" s="37"/>
      <c r="H514" s="59"/>
      <c r="I514" s="59"/>
    </row>
    <row r="515" spans="2:9" x14ac:dyDescent="0.35">
      <c r="B515" s="67">
        <v>750</v>
      </c>
      <c r="C515" s="68">
        <v>1800</v>
      </c>
      <c r="D515" s="68">
        <v>1560</v>
      </c>
      <c r="E515" s="71">
        <f t="shared" si="16"/>
        <v>1917.9642857142856</v>
      </c>
      <c r="F515" s="62">
        <f t="shared" si="15"/>
        <v>2000</v>
      </c>
      <c r="G515" s="37"/>
      <c r="H515" s="59"/>
      <c r="I515" s="59"/>
    </row>
    <row r="516" spans="2:9" x14ac:dyDescent="0.35">
      <c r="B516" s="67">
        <v>750</v>
      </c>
      <c r="C516" s="68">
        <v>1900</v>
      </c>
      <c r="D516" s="68">
        <v>1560</v>
      </c>
      <c r="E516" s="71">
        <f t="shared" si="16"/>
        <v>2034.9642857142856</v>
      </c>
      <c r="F516" s="62">
        <f t="shared" si="15"/>
        <v>2000</v>
      </c>
      <c r="G516" s="37"/>
      <c r="H516" s="59"/>
      <c r="I516" s="59"/>
    </row>
    <row r="517" spans="2:9" x14ac:dyDescent="0.35">
      <c r="B517" s="67">
        <v>750</v>
      </c>
      <c r="C517" s="68">
        <v>2000</v>
      </c>
      <c r="D517" s="68">
        <v>1560</v>
      </c>
      <c r="E517" s="71">
        <f t="shared" si="16"/>
        <v>2151.9642857142858</v>
      </c>
      <c r="F517" s="62">
        <f t="shared" ref="F517:F580" si="17">ROUND(E517,-3)</f>
        <v>2000</v>
      </c>
      <c r="G517" s="37"/>
      <c r="H517" s="59"/>
      <c r="I517" s="59"/>
    </row>
    <row r="518" spans="2:9" x14ac:dyDescent="0.35">
      <c r="B518" s="67">
        <v>750</v>
      </c>
      <c r="C518" s="68">
        <v>2100</v>
      </c>
      <c r="D518" s="68">
        <v>1560</v>
      </c>
      <c r="E518" s="71">
        <f t="shared" si="16"/>
        <v>2268.9642857142858</v>
      </c>
      <c r="F518" s="62">
        <f t="shared" si="17"/>
        <v>2000</v>
      </c>
      <c r="G518" s="37"/>
      <c r="H518" s="59"/>
      <c r="I518" s="59"/>
    </row>
    <row r="519" spans="2:9" x14ac:dyDescent="0.35">
      <c r="B519" s="67">
        <v>750</v>
      </c>
      <c r="C519" s="68">
        <v>2200</v>
      </c>
      <c r="D519" s="68">
        <v>1560</v>
      </c>
      <c r="E519" s="71">
        <f t="shared" si="16"/>
        <v>2385.9642857142858</v>
      </c>
      <c r="F519" s="62">
        <f t="shared" si="17"/>
        <v>2000</v>
      </c>
      <c r="G519" s="37"/>
      <c r="H519" s="59"/>
      <c r="I519" s="59"/>
    </row>
    <row r="520" spans="2:9" x14ac:dyDescent="0.35">
      <c r="B520" s="67">
        <v>750</v>
      </c>
      <c r="C520" s="68">
        <v>2300</v>
      </c>
      <c r="D520" s="68">
        <v>1560</v>
      </c>
      <c r="E520" s="71">
        <f t="shared" si="16"/>
        <v>2502.9642857142858</v>
      </c>
      <c r="F520" s="62">
        <f t="shared" si="17"/>
        <v>3000</v>
      </c>
      <c r="G520" s="37"/>
      <c r="H520" s="59"/>
      <c r="I520" s="59"/>
    </row>
    <row r="521" spans="2:9" x14ac:dyDescent="0.35">
      <c r="B521" s="67">
        <v>750</v>
      </c>
      <c r="C521" s="68">
        <v>2400</v>
      </c>
      <c r="D521" s="68">
        <v>1560</v>
      </c>
      <c r="E521" s="71">
        <f t="shared" si="16"/>
        <v>2619.9642857142858</v>
      </c>
      <c r="F521" s="62">
        <f t="shared" si="17"/>
        <v>3000</v>
      </c>
      <c r="G521" s="37"/>
      <c r="H521" s="59"/>
      <c r="I521" s="59"/>
    </row>
    <row r="522" spans="2:9" x14ac:dyDescent="0.35">
      <c r="B522" s="67">
        <v>750</v>
      </c>
      <c r="C522" s="68">
        <v>2500</v>
      </c>
      <c r="D522" s="68">
        <v>1560</v>
      </c>
      <c r="E522" s="71">
        <f t="shared" si="16"/>
        <v>2736.9642857142858</v>
      </c>
      <c r="F522" s="62">
        <f t="shared" si="17"/>
        <v>3000</v>
      </c>
      <c r="G522" s="37"/>
      <c r="H522" s="59"/>
      <c r="I522" s="59"/>
    </row>
    <row r="523" spans="2:9" x14ac:dyDescent="0.35">
      <c r="B523" s="67">
        <v>750</v>
      </c>
      <c r="C523" s="68">
        <v>2600</v>
      </c>
      <c r="D523" s="68">
        <v>1560</v>
      </c>
      <c r="E523" s="71">
        <f t="shared" si="16"/>
        <v>2853.9642857142858</v>
      </c>
      <c r="F523" s="62">
        <f t="shared" si="17"/>
        <v>3000</v>
      </c>
      <c r="G523" s="37"/>
      <c r="H523" s="59"/>
      <c r="I523" s="59"/>
    </row>
    <row r="524" spans="2:9" x14ac:dyDescent="0.35">
      <c r="B524" s="67">
        <v>750</v>
      </c>
      <c r="C524" s="68">
        <v>2700</v>
      </c>
      <c r="D524" s="68">
        <v>1560</v>
      </c>
      <c r="E524" s="71">
        <f t="shared" si="16"/>
        <v>2970.9642857142858</v>
      </c>
      <c r="F524" s="62">
        <f t="shared" si="17"/>
        <v>3000</v>
      </c>
      <c r="G524" s="37"/>
      <c r="H524" s="59"/>
      <c r="I524" s="59"/>
    </row>
    <row r="525" spans="2:9" x14ac:dyDescent="0.35">
      <c r="B525" s="67">
        <v>750</v>
      </c>
      <c r="C525" s="68">
        <v>2800</v>
      </c>
      <c r="D525" s="68">
        <v>1560</v>
      </c>
      <c r="E525" s="71">
        <f t="shared" si="16"/>
        <v>3087.9642857142858</v>
      </c>
      <c r="F525" s="62">
        <f t="shared" si="17"/>
        <v>3000</v>
      </c>
      <c r="G525" s="37"/>
      <c r="H525" s="59"/>
      <c r="I525" s="59"/>
    </row>
    <row r="526" spans="2:9" x14ac:dyDescent="0.35">
      <c r="B526" s="67">
        <v>750</v>
      </c>
      <c r="C526" s="68">
        <v>2900</v>
      </c>
      <c r="D526" s="68">
        <v>1560</v>
      </c>
      <c r="E526" s="71">
        <f t="shared" si="16"/>
        <v>3204.9642857142858</v>
      </c>
      <c r="F526" s="62">
        <f t="shared" si="17"/>
        <v>3000</v>
      </c>
      <c r="G526" s="37"/>
      <c r="H526" s="59"/>
      <c r="I526" s="59"/>
    </row>
    <row r="527" spans="2:9" x14ac:dyDescent="0.35">
      <c r="B527" s="72">
        <v>750</v>
      </c>
      <c r="C527" s="72">
        <v>3000</v>
      </c>
      <c r="D527" s="72">
        <v>1560</v>
      </c>
      <c r="E527" s="71">
        <f t="shared" si="16"/>
        <v>3321.9642857142858</v>
      </c>
      <c r="F527" s="63">
        <f t="shared" si="17"/>
        <v>3000</v>
      </c>
      <c r="G527"/>
      <c r="H527" s="59"/>
      <c r="I527" s="59"/>
    </row>
    <row r="528" spans="2:9" x14ac:dyDescent="0.35">
      <c r="B528" s="67">
        <v>750</v>
      </c>
      <c r="C528" s="68">
        <v>3100</v>
      </c>
      <c r="D528" s="68">
        <v>1560</v>
      </c>
      <c r="E528" s="71">
        <f t="shared" si="16"/>
        <v>3438.9642857142858</v>
      </c>
      <c r="F528" s="62">
        <f t="shared" si="17"/>
        <v>3000</v>
      </c>
      <c r="G528" s="37"/>
      <c r="H528" s="59"/>
      <c r="I528" s="59"/>
    </row>
    <row r="529" spans="2:9" x14ac:dyDescent="0.35">
      <c r="B529" s="67">
        <v>750</v>
      </c>
      <c r="C529" s="68">
        <v>3200</v>
      </c>
      <c r="D529" s="68">
        <v>1560</v>
      </c>
      <c r="E529" s="71">
        <f t="shared" si="16"/>
        <v>3555.9642857142858</v>
      </c>
      <c r="F529" s="62">
        <f t="shared" si="17"/>
        <v>4000</v>
      </c>
      <c r="G529" s="37"/>
      <c r="H529" s="59"/>
      <c r="I529" s="59"/>
    </row>
    <row r="530" spans="2:9" x14ac:dyDescent="0.35">
      <c r="B530" s="67">
        <v>750</v>
      </c>
      <c r="C530" s="68">
        <v>3300</v>
      </c>
      <c r="D530" s="68">
        <v>1560</v>
      </c>
      <c r="E530" s="71">
        <f t="shared" si="16"/>
        <v>3672.9642857142858</v>
      </c>
      <c r="F530" s="62">
        <f t="shared" si="17"/>
        <v>4000</v>
      </c>
      <c r="G530" s="37"/>
      <c r="H530" s="59"/>
      <c r="I530" s="59"/>
    </row>
    <row r="531" spans="2:9" x14ac:dyDescent="0.35">
      <c r="B531" s="67">
        <v>750</v>
      </c>
      <c r="C531" s="68">
        <v>3400</v>
      </c>
      <c r="D531" s="68">
        <v>1560</v>
      </c>
      <c r="E531" s="71">
        <f t="shared" si="16"/>
        <v>3789.9642857142858</v>
      </c>
      <c r="F531" s="62">
        <f t="shared" si="17"/>
        <v>4000</v>
      </c>
      <c r="G531" s="37"/>
      <c r="H531" s="59"/>
      <c r="I531" s="59"/>
    </row>
    <row r="532" spans="2:9" x14ac:dyDescent="0.35">
      <c r="B532" s="67">
        <v>750</v>
      </c>
      <c r="C532" s="68">
        <v>3500</v>
      </c>
      <c r="D532" s="68">
        <v>1560</v>
      </c>
      <c r="E532" s="71">
        <f t="shared" ref="E532:E595" si="18">(((22/7*(B532/2)^2)*D532)+((C532-B532)*D532*B532))/1000000</f>
        <v>3906.9642857142858</v>
      </c>
      <c r="F532" s="62">
        <f t="shared" si="17"/>
        <v>4000</v>
      </c>
      <c r="G532" s="37"/>
      <c r="H532" s="59"/>
      <c r="I532" s="59"/>
    </row>
    <row r="533" spans="2:9" x14ac:dyDescent="0.35">
      <c r="B533" s="67">
        <v>750</v>
      </c>
      <c r="C533" s="68">
        <v>3600</v>
      </c>
      <c r="D533" s="68">
        <v>1560</v>
      </c>
      <c r="E533" s="71">
        <f t="shared" si="18"/>
        <v>4023.9642857142858</v>
      </c>
      <c r="F533" s="62">
        <f t="shared" si="17"/>
        <v>4000</v>
      </c>
      <c r="G533" s="37"/>
      <c r="H533" s="59"/>
      <c r="I533" s="59"/>
    </row>
    <row r="534" spans="2:9" x14ac:dyDescent="0.35">
      <c r="B534" s="67">
        <v>750</v>
      </c>
      <c r="C534" s="68">
        <v>3700</v>
      </c>
      <c r="D534" s="68">
        <v>1560</v>
      </c>
      <c r="E534" s="71">
        <f t="shared" si="18"/>
        <v>4140.9642857142862</v>
      </c>
      <c r="F534" s="62">
        <f t="shared" si="17"/>
        <v>4000</v>
      </c>
      <c r="G534" s="37"/>
      <c r="H534" s="59"/>
      <c r="I534" s="59"/>
    </row>
    <row r="535" spans="2:9" x14ac:dyDescent="0.35">
      <c r="B535" s="67">
        <v>750</v>
      </c>
      <c r="C535" s="68">
        <v>3800</v>
      </c>
      <c r="D535" s="68">
        <v>1560</v>
      </c>
      <c r="E535" s="71">
        <f t="shared" si="18"/>
        <v>4257.9642857142862</v>
      </c>
      <c r="F535" s="62">
        <f t="shared" si="17"/>
        <v>4000</v>
      </c>
      <c r="G535" s="37"/>
      <c r="H535" s="59"/>
      <c r="I535" s="59"/>
    </row>
    <row r="536" spans="2:9" x14ac:dyDescent="0.35">
      <c r="B536" s="67">
        <v>750</v>
      </c>
      <c r="C536" s="68">
        <v>3900</v>
      </c>
      <c r="D536" s="68">
        <v>1560</v>
      </c>
      <c r="E536" s="71">
        <f t="shared" si="18"/>
        <v>4374.9642857142862</v>
      </c>
      <c r="F536" s="62">
        <f t="shared" si="17"/>
        <v>4000</v>
      </c>
      <c r="G536" s="37"/>
      <c r="H536" s="59"/>
      <c r="I536" s="59"/>
    </row>
    <row r="537" spans="2:9" x14ac:dyDescent="0.35">
      <c r="B537" s="67">
        <v>750</v>
      </c>
      <c r="C537" s="68">
        <v>4000</v>
      </c>
      <c r="D537" s="68">
        <v>1560</v>
      </c>
      <c r="E537" s="71">
        <f t="shared" si="18"/>
        <v>4491.9642857142862</v>
      </c>
      <c r="F537" s="62">
        <f t="shared" si="17"/>
        <v>4000</v>
      </c>
      <c r="G537" s="37"/>
      <c r="H537" s="59"/>
      <c r="I537" s="59"/>
    </row>
    <row r="538" spans="2:9" x14ac:dyDescent="0.35">
      <c r="B538" s="67">
        <v>800</v>
      </c>
      <c r="C538" s="68">
        <v>800</v>
      </c>
      <c r="D538" s="68">
        <v>1560</v>
      </c>
      <c r="E538" s="71">
        <f t="shared" si="18"/>
        <v>784.4571428571428</v>
      </c>
      <c r="F538" s="62">
        <f t="shared" si="17"/>
        <v>1000</v>
      </c>
      <c r="G538" s="37"/>
      <c r="H538" s="59"/>
      <c r="I538" s="59"/>
    </row>
    <row r="539" spans="2:9" x14ac:dyDescent="0.35">
      <c r="B539" s="67">
        <v>800</v>
      </c>
      <c r="C539" s="68">
        <v>900</v>
      </c>
      <c r="D539" s="68">
        <v>1560</v>
      </c>
      <c r="E539" s="71">
        <f t="shared" si="18"/>
        <v>909.25714285714275</v>
      </c>
      <c r="F539" s="62">
        <f t="shared" si="17"/>
        <v>1000</v>
      </c>
      <c r="G539" s="37"/>
      <c r="H539" s="59"/>
      <c r="I539" s="59"/>
    </row>
    <row r="540" spans="2:9" x14ac:dyDescent="0.35">
      <c r="B540" s="67">
        <v>800</v>
      </c>
      <c r="C540" s="68">
        <v>1000</v>
      </c>
      <c r="D540" s="68">
        <v>1560</v>
      </c>
      <c r="E540" s="71">
        <f t="shared" si="18"/>
        <v>1034.0571428571427</v>
      </c>
      <c r="F540" s="62">
        <f t="shared" si="17"/>
        <v>1000</v>
      </c>
      <c r="G540" s="37"/>
      <c r="H540" s="59"/>
      <c r="I540" s="59"/>
    </row>
    <row r="541" spans="2:9" x14ac:dyDescent="0.35">
      <c r="B541" s="67">
        <v>800</v>
      </c>
      <c r="C541" s="68">
        <v>1100</v>
      </c>
      <c r="D541" s="68">
        <v>1560</v>
      </c>
      <c r="E541" s="71">
        <f t="shared" si="18"/>
        <v>1158.8571428571429</v>
      </c>
      <c r="F541" s="62">
        <f t="shared" si="17"/>
        <v>1000</v>
      </c>
      <c r="G541" s="37"/>
      <c r="H541" s="59"/>
      <c r="I541" s="59"/>
    </row>
    <row r="542" spans="2:9" x14ac:dyDescent="0.35">
      <c r="B542" s="67">
        <v>800</v>
      </c>
      <c r="C542" s="68">
        <v>1200</v>
      </c>
      <c r="D542" s="68">
        <v>1560</v>
      </c>
      <c r="E542" s="71">
        <f t="shared" si="18"/>
        <v>1283.6571428571428</v>
      </c>
      <c r="F542" s="62">
        <f t="shared" si="17"/>
        <v>1000</v>
      </c>
      <c r="G542" s="37"/>
      <c r="H542" s="59"/>
      <c r="I542" s="59"/>
    </row>
    <row r="543" spans="2:9" x14ac:dyDescent="0.35">
      <c r="B543" s="67">
        <v>800</v>
      </c>
      <c r="C543" s="68">
        <v>1300</v>
      </c>
      <c r="D543" s="68">
        <v>1560</v>
      </c>
      <c r="E543" s="71">
        <f t="shared" si="18"/>
        <v>1408.457142857143</v>
      </c>
      <c r="F543" s="62">
        <f t="shared" si="17"/>
        <v>1000</v>
      </c>
      <c r="G543" s="37"/>
      <c r="H543" s="59"/>
      <c r="I543" s="59"/>
    </row>
    <row r="544" spans="2:9" x14ac:dyDescent="0.35">
      <c r="B544" s="67">
        <v>800</v>
      </c>
      <c r="C544" s="68">
        <v>1400</v>
      </c>
      <c r="D544" s="68">
        <v>1560</v>
      </c>
      <c r="E544" s="71">
        <f t="shared" si="18"/>
        <v>1533.257142857143</v>
      </c>
      <c r="F544" s="62">
        <f t="shared" si="17"/>
        <v>2000</v>
      </c>
      <c r="G544" s="37"/>
      <c r="H544" s="59"/>
      <c r="I544" s="59"/>
    </row>
    <row r="545" spans="2:9" x14ac:dyDescent="0.35">
      <c r="B545" s="67">
        <v>800</v>
      </c>
      <c r="C545" s="68">
        <v>1500</v>
      </c>
      <c r="D545" s="68">
        <v>1560</v>
      </c>
      <c r="E545" s="71">
        <f t="shared" si="18"/>
        <v>1658.0571428571429</v>
      </c>
      <c r="F545" s="62">
        <f t="shared" si="17"/>
        <v>2000</v>
      </c>
      <c r="G545" s="37"/>
      <c r="H545" s="59"/>
      <c r="I545" s="59"/>
    </row>
    <row r="546" spans="2:9" x14ac:dyDescent="0.35">
      <c r="B546" s="67">
        <v>800</v>
      </c>
      <c r="C546" s="68">
        <v>1600</v>
      </c>
      <c r="D546" s="68">
        <v>1560</v>
      </c>
      <c r="E546" s="71">
        <f t="shared" si="18"/>
        <v>1782.8571428571429</v>
      </c>
      <c r="F546" s="62">
        <f t="shared" si="17"/>
        <v>2000</v>
      </c>
      <c r="G546" s="37"/>
      <c r="H546" s="59"/>
      <c r="I546" s="59"/>
    </row>
    <row r="547" spans="2:9" x14ac:dyDescent="0.35">
      <c r="B547" s="67">
        <v>800</v>
      </c>
      <c r="C547" s="68">
        <v>1700</v>
      </c>
      <c r="D547" s="68">
        <v>1560</v>
      </c>
      <c r="E547" s="71">
        <f t="shared" si="18"/>
        <v>1907.6571428571428</v>
      </c>
      <c r="F547" s="62">
        <f t="shared" si="17"/>
        <v>2000</v>
      </c>
      <c r="G547" s="37"/>
      <c r="H547" s="59"/>
      <c r="I547" s="59"/>
    </row>
    <row r="548" spans="2:9" x14ac:dyDescent="0.35">
      <c r="B548" s="67">
        <v>800</v>
      </c>
      <c r="C548" s="68">
        <v>1800</v>
      </c>
      <c r="D548" s="68">
        <v>1560</v>
      </c>
      <c r="E548" s="71">
        <f t="shared" si="18"/>
        <v>2032.457142857143</v>
      </c>
      <c r="F548" s="62">
        <f t="shared" si="17"/>
        <v>2000</v>
      </c>
      <c r="G548" s="37"/>
      <c r="H548" s="59"/>
      <c r="I548" s="59"/>
    </row>
    <row r="549" spans="2:9" x14ac:dyDescent="0.35">
      <c r="B549" s="67">
        <v>800</v>
      </c>
      <c r="C549" s="68">
        <v>1900</v>
      </c>
      <c r="D549" s="68">
        <v>1560</v>
      </c>
      <c r="E549" s="71">
        <f t="shared" si="18"/>
        <v>2157.2571428571428</v>
      </c>
      <c r="F549" s="62">
        <f t="shared" si="17"/>
        <v>2000</v>
      </c>
      <c r="G549" s="37"/>
      <c r="H549" s="59"/>
      <c r="I549" s="59"/>
    </row>
    <row r="550" spans="2:9" x14ac:dyDescent="0.35">
      <c r="B550" s="67">
        <v>800</v>
      </c>
      <c r="C550" s="68">
        <v>2000</v>
      </c>
      <c r="D550" s="68">
        <v>1560</v>
      </c>
      <c r="E550" s="71">
        <f t="shared" si="18"/>
        <v>2282.0571428571429</v>
      </c>
      <c r="F550" s="62">
        <f t="shared" si="17"/>
        <v>2000</v>
      </c>
      <c r="G550" s="37"/>
      <c r="H550" s="59"/>
      <c r="I550" s="59"/>
    </row>
    <row r="551" spans="2:9" x14ac:dyDescent="0.35">
      <c r="B551" s="67">
        <v>800</v>
      </c>
      <c r="C551" s="68">
        <v>2100</v>
      </c>
      <c r="D551" s="68">
        <v>1560</v>
      </c>
      <c r="E551" s="71">
        <f t="shared" si="18"/>
        <v>2406.8571428571431</v>
      </c>
      <c r="F551" s="62">
        <f t="shared" si="17"/>
        <v>2000</v>
      </c>
      <c r="G551" s="37"/>
      <c r="H551" s="59"/>
      <c r="I551" s="59"/>
    </row>
    <row r="552" spans="2:9" x14ac:dyDescent="0.35">
      <c r="B552" s="67">
        <v>800</v>
      </c>
      <c r="C552" s="68">
        <v>2200</v>
      </c>
      <c r="D552" s="68">
        <v>1560</v>
      </c>
      <c r="E552" s="71">
        <f t="shared" si="18"/>
        <v>2531.6571428571428</v>
      </c>
      <c r="F552" s="62">
        <f t="shared" si="17"/>
        <v>3000</v>
      </c>
      <c r="G552" s="37"/>
      <c r="H552" s="59"/>
      <c r="I552" s="59"/>
    </row>
    <row r="553" spans="2:9" x14ac:dyDescent="0.35">
      <c r="B553" s="67">
        <v>800</v>
      </c>
      <c r="C553" s="68">
        <v>2300</v>
      </c>
      <c r="D553" s="68">
        <v>1560</v>
      </c>
      <c r="E553" s="71">
        <f t="shared" si="18"/>
        <v>2656.457142857143</v>
      </c>
      <c r="F553" s="62">
        <f t="shared" si="17"/>
        <v>3000</v>
      </c>
      <c r="G553" s="37"/>
      <c r="H553" s="59"/>
      <c r="I553" s="59"/>
    </row>
    <row r="554" spans="2:9" x14ac:dyDescent="0.35">
      <c r="B554" s="67">
        <v>800</v>
      </c>
      <c r="C554" s="68">
        <v>2400</v>
      </c>
      <c r="D554" s="68">
        <v>1560</v>
      </c>
      <c r="E554" s="71">
        <f t="shared" si="18"/>
        <v>2781.2571428571428</v>
      </c>
      <c r="F554" s="62">
        <f t="shared" si="17"/>
        <v>3000</v>
      </c>
      <c r="G554" s="37"/>
      <c r="H554" s="59"/>
      <c r="I554" s="59"/>
    </row>
    <row r="555" spans="2:9" x14ac:dyDescent="0.35">
      <c r="B555" s="67">
        <v>800</v>
      </c>
      <c r="C555" s="68">
        <v>2500</v>
      </c>
      <c r="D555" s="68">
        <v>1560</v>
      </c>
      <c r="E555" s="71">
        <f t="shared" si="18"/>
        <v>2906.0571428571429</v>
      </c>
      <c r="F555" s="62">
        <f t="shared" si="17"/>
        <v>3000</v>
      </c>
      <c r="G555" s="37"/>
      <c r="H555" s="59"/>
      <c r="I555" s="59"/>
    </row>
    <row r="556" spans="2:9" x14ac:dyDescent="0.35">
      <c r="B556" s="67">
        <v>800</v>
      </c>
      <c r="C556" s="68">
        <v>2600</v>
      </c>
      <c r="D556" s="68">
        <v>1560</v>
      </c>
      <c r="E556" s="71">
        <f t="shared" si="18"/>
        <v>3030.8571428571431</v>
      </c>
      <c r="F556" s="62">
        <f t="shared" si="17"/>
        <v>3000</v>
      </c>
      <c r="G556" s="37"/>
      <c r="H556" s="59"/>
      <c r="I556" s="59"/>
    </row>
    <row r="557" spans="2:9" x14ac:dyDescent="0.35">
      <c r="B557" s="67">
        <v>800</v>
      </c>
      <c r="C557" s="68">
        <v>2700</v>
      </c>
      <c r="D557" s="68">
        <v>1560</v>
      </c>
      <c r="E557" s="71">
        <f t="shared" si="18"/>
        <v>3155.6571428571428</v>
      </c>
      <c r="F557" s="62">
        <f t="shared" si="17"/>
        <v>3000</v>
      </c>
      <c r="G557" s="37"/>
      <c r="H557" s="59"/>
      <c r="I557" s="59"/>
    </row>
    <row r="558" spans="2:9" x14ac:dyDescent="0.35">
      <c r="B558" s="67">
        <v>800</v>
      </c>
      <c r="C558" s="68">
        <v>2800</v>
      </c>
      <c r="D558" s="68">
        <v>1560</v>
      </c>
      <c r="E558" s="71">
        <f t="shared" si="18"/>
        <v>3280.457142857143</v>
      </c>
      <c r="F558" s="62">
        <f t="shared" si="17"/>
        <v>3000</v>
      </c>
      <c r="G558" s="37"/>
      <c r="H558" s="59"/>
      <c r="I558" s="59"/>
    </row>
    <row r="559" spans="2:9" x14ac:dyDescent="0.35">
      <c r="B559" s="67">
        <v>800</v>
      </c>
      <c r="C559" s="68">
        <v>2900</v>
      </c>
      <c r="D559" s="68">
        <v>1560</v>
      </c>
      <c r="E559" s="71">
        <f t="shared" si="18"/>
        <v>3405.2571428571428</v>
      </c>
      <c r="F559" s="62">
        <f t="shared" si="17"/>
        <v>3000</v>
      </c>
      <c r="G559" s="37"/>
      <c r="H559" s="59"/>
      <c r="I559" s="59"/>
    </row>
    <row r="560" spans="2:9" x14ac:dyDescent="0.35">
      <c r="B560" s="67">
        <v>800</v>
      </c>
      <c r="C560" s="68">
        <v>3000</v>
      </c>
      <c r="D560" s="68">
        <v>1560</v>
      </c>
      <c r="E560" s="71">
        <f t="shared" si="18"/>
        <v>3530.0571428571429</v>
      </c>
      <c r="F560" s="62">
        <f t="shared" si="17"/>
        <v>4000</v>
      </c>
      <c r="G560" s="37"/>
      <c r="H560" s="59"/>
      <c r="I560" s="59"/>
    </row>
    <row r="561" spans="2:9" x14ac:dyDescent="0.35">
      <c r="B561" s="67">
        <v>800</v>
      </c>
      <c r="C561" s="68">
        <v>3100</v>
      </c>
      <c r="D561" s="68">
        <v>1560</v>
      </c>
      <c r="E561" s="71">
        <f t="shared" si="18"/>
        <v>3654.8571428571431</v>
      </c>
      <c r="F561" s="62">
        <f t="shared" si="17"/>
        <v>4000</v>
      </c>
      <c r="G561" s="37"/>
      <c r="H561" s="59"/>
      <c r="I561" s="59"/>
    </row>
    <row r="562" spans="2:9" x14ac:dyDescent="0.35">
      <c r="B562" s="67">
        <v>800</v>
      </c>
      <c r="C562" s="68">
        <v>3200</v>
      </c>
      <c r="D562" s="68">
        <v>1560</v>
      </c>
      <c r="E562" s="71">
        <f t="shared" si="18"/>
        <v>3779.6571428571428</v>
      </c>
      <c r="F562" s="62">
        <f t="shared" si="17"/>
        <v>4000</v>
      </c>
      <c r="G562" s="37"/>
      <c r="H562" s="59"/>
      <c r="I562" s="59"/>
    </row>
    <row r="563" spans="2:9" x14ac:dyDescent="0.35">
      <c r="B563" s="67">
        <v>800</v>
      </c>
      <c r="C563" s="68">
        <v>3300</v>
      </c>
      <c r="D563" s="68">
        <v>1560</v>
      </c>
      <c r="E563" s="71">
        <f t="shared" si="18"/>
        <v>3904.457142857143</v>
      </c>
      <c r="F563" s="62">
        <f t="shared" si="17"/>
        <v>4000</v>
      </c>
      <c r="G563" s="37"/>
      <c r="H563" s="59"/>
      <c r="I563" s="59"/>
    </row>
    <row r="564" spans="2:9" x14ac:dyDescent="0.35">
      <c r="B564" s="67">
        <v>800</v>
      </c>
      <c r="C564" s="68">
        <v>3400</v>
      </c>
      <c r="D564" s="68">
        <v>1560</v>
      </c>
      <c r="E564" s="71">
        <f t="shared" si="18"/>
        <v>4029.2571428571428</v>
      </c>
      <c r="F564" s="62">
        <f t="shared" si="17"/>
        <v>4000</v>
      </c>
      <c r="G564" s="37"/>
      <c r="H564" s="59"/>
      <c r="I564" s="59"/>
    </row>
    <row r="565" spans="2:9" x14ac:dyDescent="0.35">
      <c r="B565" s="67">
        <v>800</v>
      </c>
      <c r="C565" s="68">
        <v>3500</v>
      </c>
      <c r="D565" s="68">
        <v>1560</v>
      </c>
      <c r="E565" s="71">
        <f t="shared" si="18"/>
        <v>4154.0571428571429</v>
      </c>
      <c r="F565" s="62">
        <f t="shared" si="17"/>
        <v>4000</v>
      </c>
      <c r="G565" s="37"/>
      <c r="H565" s="59"/>
      <c r="I565" s="59"/>
    </row>
    <row r="566" spans="2:9" x14ac:dyDescent="0.35">
      <c r="B566" s="67">
        <v>800</v>
      </c>
      <c r="C566" s="68">
        <v>3600</v>
      </c>
      <c r="D566" s="68">
        <v>1560</v>
      </c>
      <c r="E566" s="71">
        <f t="shared" si="18"/>
        <v>4278.8571428571431</v>
      </c>
      <c r="F566" s="62">
        <f t="shared" si="17"/>
        <v>4000</v>
      </c>
      <c r="G566" s="37"/>
      <c r="H566" s="59"/>
      <c r="I566" s="59"/>
    </row>
    <row r="567" spans="2:9" x14ac:dyDescent="0.35">
      <c r="B567" s="67">
        <v>800</v>
      </c>
      <c r="C567" s="68">
        <v>3700</v>
      </c>
      <c r="D567" s="68">
        <v>1560</v>
      </c>
      <c r="E567" s="71">
        <f t="shared" si="18"/>
        <v>4403.6571428571424</v>
      </c>
      <c r="F567" s="62">
        <f t="shared" si="17"/>
        <v>4000</v>
      </c>
      <c r="G567" s="37"/>
      <c r="H567" s="59"/>
      <c r="I567" s="59"/>
    </row>
    <row r="568" spans="2:9" x14ac:dyDescent="0.35">
      <c r="B568" s="67">
        <v>800</v>
      </c>
      <c r="C568" s="68">
        <v>3800</v>
      </c>
      <c r="D568" s="68">
        <v>1560</v>
      </c>
      <c r="E568" s="71">
        <f t="shared" si="18"/>
        <v>4528.4571428571426</v>
      </c>
      <c r="F568" s="62">
        <f t="shared" si="17"/>
        <v>5000</v>
      </c>
      <c r="G568" s="37"/>
      <c r="H568" s="59"/>
      <c r="I568" s="59"/>
    </row>
    <row r="569" spans="2:9" x14ac:dyDescent="0.35">
      <c r="B569" s="67">
        <v>800</v>
      </c>
      <c r="C569" s="68">
        <v>3900</v>
      </c>
      <c r="D569" s="68">
        <v>1560</v>
      </c>
      <c r="E569" s="71">
        <f t="shared" si="18"/>
        <v>4653.2571428571428</v>
      </c>
      <c r="F569" s="62">
        <f t="shared" si="17"/>
        <v>5000</v>
      </c>
      <c r="G569" s="37"/>
      <c r="H569" s="59"/>
      <c r="I569" s="59"/>
    </row>
    <row r="570" spans="2:9" x14ac:dyDescent="0.35">
      <c r="B570" s="67">
        <v>800</v>
      </c>
      <c r="C570" s="68">
        <v>4000</v>
      </c>
      <c r="D570" s="68">
        <v>1560</v>
      </c>
      <c r="E570" s="71">
        <f t="shared" si="18"/>
        <v>4778.057142857142</v>
      </c>
      <c r="F570" s="62">
        <f t="shared" si="17"/>
        <v>5000</v>
      </c>
      <c r="G570" s="37"/>
      <c r="H570" s="59"/>
      <c r="I570" s="59"/>
    </row>
    <row r="571" spans="2:9" x14ac:dyDescent="0.35">
      <c r="B571" s="67">
        <v>850</v>
      </c>
      <c r="C571" s="68">
        <v>800</v>
      </c>
      <c r="D571" s="68">
        <v>1560</v>
      </c>
      <c r="E571" s="71">
        <f t="shared" si="18"/>
        <v>819.27857142857135</v>
      </c>
      <c r="F571" s="62">
        <f t="shared" si="17"/>
        <v>1000</v>
      </c>
      <c r="G571" s="37"/>
      <c r="H571" s="59"/>
      <c r="I571" s="59"/>
    </row>
    <row r="572" spans="2:9" x14ac:dyDescent="0.35">
      <c r="B572" s="67">
        <v>850</v>
      </c>
      <c r="C572" s="68">
        <v>900</v>
      </c>
      <c r="D572" s="68">
        <v>1560</v>
      </c>
      <c r="E572" s="71">
        <f t="shared" si="18"/>
        <v>951.87857142857138</v>
      </c>
      <c r="F572" s="62">
        <f t="shared" si="17"/>
        <v>1000</v>
      </c>
      <c r="G572" s="37"/>
      <c r="H572" s="59"/>
      <c r="I572" s="59"/>
    </row>
    <row r="573" spans="2:9" x14ac:dyDescent="0.35">
      <c r="B573" s="67">
        <v>850</v>
      </c>
      <c r="C573" s="68">
        <v>1000</v>
      </c>
      <c r="D573" s="68">
        <v>1560</v>
      </c>
      <c r="E573" s="71">
        <f t="shared" si="18"/>
        <v>1084.4785714285713</v>
      </c>
      <c r="F573" s="62">
        <f t="shared" si="17"/>
        <v>1000</v>
      </c>
      <c r="G573" s="37"/>
      <c r="H573" s="59"/>
      <c r="I573" s="59"/>
    </row>
    <row r="574" spans="2:9" x14ac:dyDescent="0.35">
      <c r="B574" s="67">
        <v>850</v>
      </c>
      <c r="C574" s="68">
        <v>1100</v>
      </c>
      <c r="D574" s="68">
        <v>1560</v>
      </c>
      <c r="E574" s="71">
        <f t="shared" si="18"/>
        <v>1217.0785714285712</v>
      </c>
      <c r="F574" s="62">
        <f t="shared" si="17"/>
        <v>1000</v>
      </c>
      <c r="G574" s="37"/>
      <c r="H574" s="59"/>
      <c r="I574" s="59"/>
    </row>
    <row r="575" spans="2:9" x14ac:dyDescent="0.35">
      <c r="B575" s="67">
        <v>850</v>
      </c>
      <c r="C575" s="68">
        <v>1200</v>
      </c>
      <c r="D575" s="68">
        <v>1560</v>
      </c>
      <c r="E575" s="71">
        <f t="shared" si="18"/>
        <v>1349.6785714285713</v>
      </c>
      <c r="F575" s="62">
        <f t="shared" si="17"/>
        <v>1000</v>
      </c>
      <c r="G575" s="37"/>
      <c r="H575" s="59"/>
      <c r="I575" s="59"/>
    </row>
    <row r="576" spans="2:9" x14ac:dyDescent="0.35">
      <c r="B576" s="67">
        <v>850</v>
      </c>
      <c r="C576" s="68">
        <v>1300</v>
      </c>
      <c r="D576" s="68">
        <v>1560</v>
      </c>
      <c r="E576" s="71">
        <f t="shared" si="18"/>
        <v>1482.2785714285712</v>
      </c>
      <c r="F576" s="62">
        <f t="shared" si="17"/>
        <v>1000</v>
      </c>
      <c r="G576" s="37"/>
      <c r="H576" s="59"/>
      <c r="I576" s="59"/>
    </row>
    <row r="577" spans="2:9" x14ac:dyDescent="0.35">
      <c r="B577" s="67">
        <v>850</v>
      </c>
      <c r="C577" s="68">
        <v>1400</v>
      </c>
      <c r="D577" s="68">
        <v>1560</v>
      </c>
      <c r="E577" s="71">
        <f t="shared" si="18"/>
        <v>1614.8785714285711</v>
      </c>
      <c r="F577" s="62">
        <f t="shared" si="17"/>
        <v>2000</v>
      </c>
      <c r="G577" s="37"/>
      <c r="H577" s="59"/>
      <c r="I577" s="59"/>
    </row>
    <row r="578" spans="2:9" x14ac:dyDescent="0.35">
      <c r="B578" s="67">
        <v>850</v>
      </c>
      <c r="C578" s="68">
        <v>1500</v>
      </c>
      <c r="D578" s="68">
        <v>1560</v>
      </c>
      <c r="E578" s="71">
        <f t="shared" si="18"/>
        <v>1747.4785714285713</v>
      </c>
      <c r="F578" s="62">
        <f t="shared" si="17"/>
        <v>2000</v>
      </c>
      <c r="G578" s="37"/>
      <c r="H578" s="59"/>
      <c r="I578" s="59"/>
    </row>
    <row r="579" spans="2:9" x14ac:dyDescent="0.35">
      <c r="B579" s="67">
        <v>850</v>
      </c>
      <c r="C579" s="68">
        <v>1600</v>
      </c>
      <c r="D579" s="68">
        <v>1560</v>
      </c>
      <c r="E579" s="71">
        <f t="shared" si="18"/>
        <v>1880.0785714285712</v>
      </c>
      <c r="F579" s="62">
        <f t="shared" si="17"/>
        <v>2000</v>
      </c>
      <c r="G579" s="37"/>
      <c r="H579" s="59"/>
      <c r="I579" s="59"/>
    </row>
    <row r="580" spans="2:9" x14ac:dyDescent="0.35">
      <c r="B580" s="67">
        <v>850</v>
      </c>
      <c r="C580" s="68">
        <v>1700</v>
      </c>
      <c r="D580" s="68">
        <v>1560</v>
      </c>
      <c r="E580" s="71">
        <f t="shared" si="18"/>
        <v>2012.6785714285713</v>
      </c>
      <c r="F580" s="62">
        <f t="shared" si="17"/>
        <v>2000</v>
      </c>
      <c r="G580" s="37"/>
      <c r="H580" s="59"/>
      <c r="I580" s="59"/>
    </row>
    <row r="581" spans="2:9" x14ac:dyDescent="0.35">
      <c r="B581" s="72">
        <v>850</v>
      </c>
      <c r="C581" s="72">
        <v>1800</v>
      </c>
      <c r="D581" s="72">
        <v>1560</v>
      </c>
      <c r="E581" s="71">
        <f t="shared" si="18"/>
        <v>2145.278571428571</v>
      </c>
      <c r="F581" s="63">
        <f t="shared" ref="F581:F644" si="19">ROUND(E581,-3)</f>
        <v>2000</v>
      </c>
      <c r="G581"/>
      <c r="H581" s="59"/>
      <c r="I581" s="59"/>
    </row>
    <row r="582" spans="2:9" x14ac:dyDescent="0.35">
      <c r="B582" s="67">
        <v>850</v>
      </c>
      <c r="C582" s="68">
        <v>1900</v>
      </c>
      <c r="D582" s="68">
        <v>1560</v>
      </c>
      <c r="E582" s="71">
        <f t="shared" si="18"/>
        <v>2277.8785714285714</v>
      </c>
      <c r="F582" s="62">
        <f t="shared" si="19"/>
        <v>2000</v>
      </c>
      <c r="G582" s="37"/>
      <c r="H582" s="59"/>
      <c r="I582" s="59"/>
    </row>
    <row r="583" spans="2:9" x14ac:dyDescent="0.35">
      <c r="B583" s="67">
        <v>850</v>
      </c>
      <c r="C583" s="68">
        <v>2000</v>
      </c>
      <c r="D583" s="68">
        <v>1560</v>
      </c>
      <c r="E583" s="71">
        <f t="shared" si="18"/>
        <v>2410.4785714285713</v>
      </c>
      <c r="F583" s="62">
        <f t="shared" si="19"/>
        <v>2000</v>
      </c>
      <c r="G583" s="37"/>
      <c r="H583" s="59"/>
      <c r="I583" s="59"/>
    </row>
    <row r="584" spans="2:9" x14ac:dyDescent="0.35">
      <c r="B584" s="67">
        <v>850</v>
      </c>
      <c r="C584" s="68">
        <v>2100</v>
      </c>
      <c r="D584" s="68">
        <v>1560</v>
      </c>
      <c r="E584" s="71">
        <f t="shared" si="18"/>
        <v>2543.0785714285712</v>
      </c>
      <c r="F584" s="62">
        <f t="shared" si="19"/>
        <v>3000</v>
      </c>
      <c r="G584" s="37"/>
      <c r="H584" s="59"/>
      <c r="I584" s="59"/>
    </row>
    <row r="585" spans="2:9" x14ac:dyDescent="0.35">
      <c r="B585" s="67">
        <v>850</v>
      </c>
      <c r="C585" s="68">
        <v>2200</v>
      </c>
      <c r="D585" s="68">
        <v>1560</v>
      </c>
      <c r="E585" s="71">
        <f t="shared" si="18"/>
        <v>2675.6785714285711</v>
      </c>
      <c r="F585" s="62">
        <f t="shared" si="19"/>
        <v>3000</v>
      </c>
      <c r="G585" s="37"/>
      <c r="H585" s="59"/>
      <c r="I585" s="59"/>
    </row>
    <row r="586" spans="2:9" x14ac:dyDescent="0.35">
      <c r="B586" s="67">
        <v>850</v>
      </c>
      <c r="C586" s="68">
        <v>2300</v>
      </c>
      <c r="D586" s="68">
        <v>1560</v>
      </c>
      <c r="E586" s="71">
        <f t="shared" si="18"/>
        <v>2808.278571428571</v>
      </c>
      <c r="F586" s="62">
        <f t="shared" si="19"/>
        <v>3000</v>
      </c>
      <c r="G586" s="37"/>
      <c r="H586" s="59"/>
      <c r="I586" s="59"/>
    </row>
    <row r="587" spans="2:9" x14ac:dyDescent="0.35">
      <c r="B587" s="67">
        <v>850</v>
      </c>
      <c r="C587" s="68">
        <v>2400</v>
      </c>
      <c r="D587" s="68">
        <v>1560</v>
      </c>
      <c r="E587" s="71">
        <f t="shared" si="18"/>
        <v>2940.8785714285714</v>
      </c>
      <c r="F587" s="62">
        <f t="shared" si="19"/>
        <v>3000</v>
      </c>
      <c r="G587" s="37"/>
      <c r="H587" s="59"/>
      <c r="I587" s="59"/>
    </row>
    <row r="588" spans="2:9" x14ac:dyDescent="0.35">
      <c r="B588" s="67">
        <v>850</v>
      </c>
      <c r="C588" s="68">
        <v>2500</v>
      </c>
      <c r="D588" s="68">
        <v>1560</v>
      </c>
      <c r="E588" s="71">
        <f t="shared" si="18"/>
        <v>3073.4785714285713</v>
      </c>
      <c r="F588" s="62">
        <f t="shared" si="19"/>
        <v>3000</v>
      </c>
      <c r="G588" s="37"/>
      <c r="H588" s="59"/>
      <c r="I588" s="59"/>
    </row>
    <row r="589" spans="2:9" x14ac:dyDescent="0.35">
      <c r="B589" s="72">
        <v>850</v>
      </c>
      <c r="C589" s="72">
        <v>2600</v>
      </c>
      <c r="D589" s="72">
        <v>1560</v>
      </c>
      <c r="E589" s="71">
        <f t="shared" si="18"/>
        <v>3206.0785714285712</v>
      </c>
      <c r="F589" s="63">
        <f t="shared" si="19"/>
        <v>3000</v>
      </c>
      <c r="G589"/>
      <c r="H589" s="59"/>
      <c r="I589" s="59"/>
    </row>
    <row r="590" spans="2:9" x14ac:dyDescent="0.35">
      <c r="B590" s="67">
        <v>850</v>
      </c>
      <c r="C590" s="68">
        <v>2700</v>
      </c>
      <c r="D590" s="68">
        <v>1560</v>
      </c>
      <c r="E590" s="71">
        <f t="shared" si="18"/>
        <v>3338.6785714285711</v>
      </c>
      <c r="F590" s="62">
        <f t="shared" si="19"/>
        <v>3000</v>
      </c>
      <c r="G590" s="37"/>
      <c r="H590" s="59"/>
      <c r="I590" s="59"/>
    </row>
    <row r="591" spans="2:9" x14ac:dyDescent="0.35">
      <c r="B591" s="67">
        <v>850</v>
      </c>
      <c r="C591" s="68">
        <v>2800</v>
      </c>
      <c r="D591" s="68">
        <v>1560</v>
      </c>
      <c r="E591" s="71">
        <f t="shared" si="18"/>
        <v>3471.278571428571</v>
      </c>
      <c r="F591" s="62">
        <f t="shared" si="19"/>
        <v>3000</v>
      </c>
      <c r="G591" s="37"/>
      <c r="H591" s="59"/>
      <c r="I591" s="59"/>
    </row>
    <row r="592" spans="2:9" x14ac:dyDescent="0.35">
      <c r="B592" s="67">
        <v>850</v>
      </c>
      <c r="C592" s="68">
        <v>2900</v>
      </c>
      <c r="D592" s="68">
        <v>1560</v>
      </c>
      <c r="E592" s="71">
        <f t="shared" si="18"/>
        <v>3603.8785714285714</v>
      </c>
      <c r="F592" s="62">
        <f t="shared" si="19"/>
        <v>4000</v>
      </c>
      <c r="G592" s="37"/>
      <c r="H592" s="59"/>
      <c r="I592" s="59"/>
    </row>
    <row r="593" spans="2:9" x14ac:dyDescent="0.35">
      <c r="B593" s="67">
        <v>850</v>
      </c>
      <c r="C593" s="68">
        <v>3000</v>
      </c>
      <c r="D593" s="68">
        <v>1560</v>
      </c>
      <c r="E593" s="71">
        <f t="shared" si="18"/>
        <v>3736.4785714285713</v>
      </c>
      <c r="F593" s="62">
        <f t="shared" si="19"/>
        <v>4000</v>
      </c>
      <c r="G593" s="37"/>
      <c r="H593" s="59"/>
      <c r="I593" s="59"/>
    </row>
    <row r="594" spans="2:9" x14ac:dyDescent="0.35">
      <c r="B594" s="67">
        <v>850</v>
      </c>
      <c r="C594" s="68">
        <v>3100</v>
      </c>
      <c r="D594" s="68">
        <v>1560</v>
      </c>
      <c r="E594" s="71">
        <f t="shared" si="18"/>
        <v>3869.0785714285712</v>
      </c>
      <c r="F594" s="62">
        <f t="shared" si="19"/>
        <v>4000</v>
      </c>
      <c r="G594" s="37"/>
      <c r="H594" s="59"/>
      <c r="I594" s="59"/>
    </row>
    <row r="595" spans="2:9" x14ac:dyDescent="0.35">
      <c r="B595" s="67">
        <v>850</v>
      </c>
      <c r="C595" s="68">
        <v>3200</v>
      </c>
      <c r="D595" s="68">
        <v>1560</v>
      </c>
      <c r="E595" s="71">
        <f t="shared" si="18"/>
        <v>4001.6785714285711</v>
      </c>
      <c r="F595" s="62">
        <f t="shared" si="19"/>
        <v>4000</v>
      </c>
      <c r="G595" s="37"/>
      <c r="H595" s="59"/>
      <c r="I595" s="59"/>
    </row>
    <row r="596" spans="2:9" x14ac:dyDescent="0.35">
      <c r="B596" s="67">
        <v>850</v>
      </c>
      <c r="C596" s="68">
        <v>3300</v>
      </c>
      <c r="D596" s="68">
        <v>1560</v>
      </c>
      <c r="E596" s="71">
        <f t="shared" ref="E596:E659" si="20">(((22/7*(B596/2)^2)*D596)+((C596-B596)*D596*B596))/1000000</f>
        <v>4134.278571428571</v>
      </c>
      <c r="F596" s="62">
        <f t="shared" si="19"/>
        <v>4000</v>
      </c>
      <c r="G596" s="37"/>
      <c r="H596" s="59"/>
      <c r="I596" s="59"/>
    </row>
    <row r="597" spans="2:9" x14ac:dyDescent="0.35">
      <c r="B597" s="67">
        <v>850</v>
      </c>
      <c r="C597" s="68">
        <v>3400</v>
      </c>
      <c r="D597" s="68">
        <v>1560</v>
      </c>
      <c r="E597" s="71">
        <f t="shared" si="20"/>
        <v>4266.8785714285714</v>
      </c>
      <c r="F597" s="62">
        <f t="shared" si="19"/>
        <v>4000</v>
      </c>
      <c r="G597" s="37"/>
      <c r="H597" s="59"/>
      <c r="I597" s="59"/>
    </row>
    <row r="598" spans="2:9" x14ac:dyDescent="0.35">
      <c r="B598" s="67">
        <v>850</v>
      </c>
      <c r="C598" s="68">
        <v>3500</v>
      </c>
      <c r="D598" s="68">
        <v>1560</v>
      </c>
      <c r="E598" s="71">
        <f t="shared" si="20"/>
        <v>4399.4785714285717</v>
      </c>
      <c r="F598" s="62">
        <f t="shared" si="19"/>
        <v>4000</v>
      </c>
      <c r="G598" s="37"/>
      <c r="H598" s="59"/>
      <c r="I598" s="59"/>
    </row>
    <row r="599" spans="2:9" x14ac:dyDescent="0.35">
      <c r="B599" s="67">
        <v>850</v>
      </c>
      <c r="C599" s="68">
        <v>3600</v>
      </c>
      <c r="D599" s="68">
        <v>1560</v>
      </c>
      <c r="E599" s="71">
        <f t="shared" si="20"/>
        <v>4532.0785714285721</v>
      </c>
      <c r="F599" s="62">
        <f t="shared" si="19"/>
        <v>5000</v>
      </c>
      <c r="G599" s="37"/>
      <c r="H599" s="59"/>
      <c r="I599" s="59"/>
    </row>
    <row r="600" spans="2:9" x14ac:dyDescent="0.35">
      <c r="B600" s="67">
        <v>850</v>
      </c>
      <c r="C600" s="68">
        <v>3700</v>
      </c>
      <c r="D600" s="68">
        <v>1560</v>
      </c>
      <c r="E600" s="71">
        <f t="shared" si="20"/>
        <v>4664.6785714285716</v>
      </c>
      <c r="F600" s="62">
        <f t="shared" si="19"/>
        <v>5000</v>
      </c>
      <c r="G600" s="37"/>
      <c r="H600" s="59"/>
      <c r="I600" s="59"/>
    </row>
    <row r="601" spans="2:9" x14ac:dyDescent="0.35">
      <c r="B601" s="67">
        <v>850</v>
      </c>
      <c r="C601" s="68">
        <v>3800</v>
      </c>
      <c r="D601" s="68">
        <v>1560</v>
      </c>
      <c r="E601" s="71">
        <f t="shared" si="20"/>
        <v>4797.2785714285719</v>
      </c>
      <c r="F601" s="62">
        <f t="shared" si="19"/>
        <v>5000</v>
      </c>
      <c r="G601" s="37"/>
      <c r="H601" s="59"/>
      <c r="I601" s="59"/>
    </row>
    <row r="602" spans="2:9" x14ac:dyDescent="0.35">
      <c r="B602" s="67">
        <v>850</v>
      </c>
      <c r="C602" s="68">
        <v>3900</v>
      </c>
      <c r="D602" s="68">
        <v>1560</v>
      </c>
      <c r="E602" s="71">
        <f t="shared" si="20"/>
        <v>4929.8785714285714</v>
      </c>
      <c r="F602" s="62">
        <f t="shared" si="19"/>
        <v>5000</v>
      </c>
      <c r="G602" s="37"/>
      <c r="H602" s="59"/>
      <c r="I602" s="59"/>
    </row>
    <row r="603" spans="2:9" x14ac:dyDescent="0.35">
      <c r="B603" s="67">
        <v>850</v>
      </c>
      <c r="C603" s="68">
        <v>4000</v>
      </c>
      <c r="D603" s="68">
        <v>1560</v>
      </c>
      <c r="E603" s="71">
        <f t="shared" si="20"/>
        <v>5062.4785714285717</v>
      </c>
      <c r="F603" s="62">
        <f t="shared" si="19"/>
        <v>5000</v>
      </c>
      <c r="G603" s="37"/>
      <c r="H603" s="59"/>
      <c r="I603" s="59"/>
    </row>
    <row r="604" spans="2:9" x14ac:dyDescent="0.35">
      <c r="B604" s="67">
        <v>900</v>
      </c>
      <c r="C604" s="68">
        <v>800</v>
      </c>
      <c r="D604" s="68">
        <v>1560</v>
      </c>
      <c r="E604" s="71">
        <f t="shared" si="20"/>
        <v>852.42857142857133</v>
      </c>
      <c r="F604" s="62">
        <f t="shared" si="19"/>
        <v>1000</v>
      </c>
      <c r="G604" s="37"/>
      <c r="H604" s="59"/>
      <c r="I604" s="59"/>
    </row>
    <row r="605" spans="2:9" x14ac:dyDescent="0.35">
      <c r="B605" s="67">
        <v>900</v>
      </c>
      <c r="C605" s="68">
        <v>900</v>
      </c>
      <c r="D605" s="68">
        <v>1560</v>
      </c>
      <c r="E605" s="71">
        <f t="shared" si="20"/>
        <v>992.82857142857131</v>
      </c>
      <c r="F605" s="62">
        <f t="shared" si="19"/>
        <v>1000</v>
      </c>
      <c r="G605" s="37"/>
      <c r="H605" s="59"/>
      <c r="I605" s="59"/>
    </row>
    <row r="606" spans="2:9" x14ac:dyDescent="0.35">
      <c r="B606" s="67">
        <v>900</v>
      </c>
      <c r="C606" s="68">
        <v>1000</v>
      </c>
      <c r="D606" s="68">
        <v>1560</v>
      </c>
      <c r="E606" s="71">
        <f t="shared" si="20"/>
        <v>1133.2285714285713</v>
      </c>
      <c r="F606" s="62">
        <f t="shared" si="19"/>
        <v>1000</v>
      </c>
      <c r="G606" s="37"/>
      <c r="H606" s="59"/>
      <c r="I606" s="59"/>
    </row>
    <row r="607" spans="2:9" x14ac:dyDescent="0.35">
      <c r="B607" s="67">
        <v>900</v>
      </c>
      <c r="C607" s="68">
        <v>1100</v>
      </c>
      <c r="D607" s="68">
        <v>1560</v>
      </c>
      <c r="E607" s="71">
        <f t="shared" si="20"/>
        <v>1273.6285714285711</v>
      </c>
      <c r="F607" s="62">
        <f t="shared" si="19"/>
        <v>1000</v>
      </c>
      <c r="G607" s="37"/>
      <c r="H607" s="59"/>
      <c r="I607" s="59"/>
    </row>
    <row r="608" spans="2:9" x14ac:dyDescent="0.35">
      <c r="B608" s="67">
        <v>900</v>
      </c>
      <c r="C608" s="68">
        <v>1200</v>
      </c>
      <c r="D608" s="68">
        <v>1560</v>
      </c>
      <c r="E608" s="71">
        <f t="shared" si="20"/>
        <v>1414.0285714285712</v>
      </c>
      <c r="F608" s="62">
        <f t="shared" si="19"/>
        <v>1000</v>
      </c>
      <c r="G608" s="37"/>
      <c r="H608" s="59"/>
      <c r="I608" s="59"/>
    </row>
    <row r="609" spans="2:9" x14ac:dyDescent="0.35">
      <c r="B609" s="67">
        <v>900</v>
      </c>
      <c r="C609" s="68">
        <v>1300</v>
      </c>
      <c r="D609" s="68">
        <v>1560</v>
      </c>
      <c r="E609" s="71">
        <f t="shared" si="20"/>
        <v>1554.4285714285713</v>
      </c>
      <c r="F609" s="62">
        <f t="shared" si="19"/>
        <v>2000</v>
      </c>
      <c r="G609" s="37"/>
      <c r="H609" s="59"/>
      <c r="I609" s="59"/>
    </row>
    <row r="610" spans="2:9" x14ac:dyDescent="0.35">
      <c r="B610" s="67">
        <v>900</v>
      </c>
      <c r="C610" s="68">
        <v>1400</v>
      </c>
      <c r="D610" s="68">
        <v>1560</v>
      </c>
      <c r="E610" s="71">
        <f t="shared" si="20"/>
        <v>1694.8285714285712</v>
      </c>
      <c r="F610" s="62">
        <f t="shared" si="19"/>
        <v>2000</v>
      </c>
      <c r="G610" s="37"/>
      <c r="H610" s="59"/>
      <c r="I610" s="59"/>
    </row>
    <row r="611" spans="2:9" x14ac:dyDescent="0.35">
      <c r="B611" s="67">
        <v>900</v>
      </c>
      <c r="C611" s="68">
        <v>1500</v>
      </c>
      <c r="D611" s="68">
        <v>1560</v>
      </c>
      <c r="E611" s="71">
        <f t="shared" si="20"/>
        <v>1835.2285714285713</v>
      </c>
      <c r="F611" s="62">
        <f t="shared" si="19"/>
        <v>2000</v>
      </c>
      <c r="G611" s="37"/>
      <c r="H611" s="59"/>
      <c r="I611" s="59"/>
    </row>
    <row r="612" spans="2:9" x14ac:dyDescent="0.35">
      <c r="B612" s="67">
        <v>900</v>
      </c>
      <c r="C612" s="68">
        <v>1600</v>
      </c>
      <c r="D612" s="68">
        <v>1560</v>
      </c>
      <c r="E612" s="71">
        <f t="shared" si="20"/>
        <v>1975.6285714285711</v>
      </c>
      <c r="F612" s="62">
        <f t="shared" si="19"/>
        <v>2000</v>
      </c>
      <c r="G612" s="37"/>
      <c r="H612" s="59"/>
      <c r="I612" s="59"/>
    </row>
    <row r="613" spans="2:9" x14ac:dyDescent="0.35">
      <c r="B613" s="67">
        <v>900</v>
      </c>
      <c r="C613" s="68">
        <v>1700</v>
      </c>
      <c r="D613" s="68">
        <v>1560</v>
      </c>
      <c r="E613" s="71">
        <f t="shared" si="20"/>
        <v>2116.028571428571</v>
      </c>
      <c r="F613" s="62">
        <f t="shared" si="19"/>
        <v>2000</v>
      </c>
      <c r="G613" s="37"/>
      <c r="H613" s="59"/>
      <c r="I613" s="59"/>
    </row>
    <row r="614" spans="2:9" x14ac:dyDescent="0.35">
      <c r="B614" s="67">
        <v>900</v>
      </c>
      <c r="C614" s="68">
        <v>1800</v>
      </c>
      <c r="D614" s="68">
        <v>1560</v>
      </c>
      <c r="E614" s="71">
        <f t="shared" si="20"/>
        <v>2256.4285714285711</v>
      </c>
      <c r="F614" s="62">
        <f t="shared" si="19"/>
        <v>2000</v>
      </c>
      <c r="G614" s="37"/>
      <c r="H614" s="59"/>
      <c r="I614" s="59"/>
    </row>
    <row r="615" spans="2:9" x14ac:dyDescent="0.35">
      <c r="B615" s="67">
        <v>900</v>
      </c>
      <c r="C615" s="68">
        <v>1900</v>
      </c>
      <c r="D615" s="68">
        <v>1560</v>
      </c>
      <c r="E615" s="71">
        <f t="shared" si="20"/>
        <v>2396.8285714285712</v>
      </c>
      <c r="F615" s="62">
        <f t="shared" si="19"/>
        <v>2000</v>
      </c>
      <c r="G615" s="37"/>
      <c r="H615" s="59"/>
      <c r="I615" s="59"/>
    </row>
    <row r="616" spans="2:9" x14ac:dyDescent="0.35">
      <c r="B616" s="67">
        <v>900</v>
      </c>
      <c r="C616" s="68">
        <v>2000</v>
      </c>
      <c r="D616" s="68">
        <v>1560</v>
      </c>
      <c r="E616" s="71">
        <f t="shared" si="20"/>
        <v>2537.2285714285713</v>
      </c>
      <c r="F616" s="62">
        <f t="shared" si="19"/>
        <v>3000</v>
      </c>
      <c r="G616" s="37"/>
      <c r="H616" s="59"/>
      <c r="I616" s="59"/>
    </row>
    <row r="617" spans="2:9" x14ac:dyDescent="0.35">
      <c r="B617" s="67">
        <v>900</v>
      </c>
      <c r="C617" s="68">
        <v>2100</v>
      </c>
      <c r="D617" s="68">
        <v>1560</v>
      </c>
      <c r="E617" s="71">
        <f t="shared" si="20"/>
        <v>2677.6285714285714</v>
      </c>
      <c r="F617" s="62">
        <f t="shared" si="19"/>
        <v>3000</v>
      </c>
      <c r="G617" s="37"/>
      <c r="H617" s="59"/>
      <c r="I617" s="59"/>
    </row>
    <row r="618" spans="2:9" x14ac:dyDescent="0.35">
      <c r="B618" s="67">
        <v>900</v>
      </c>
      <c r="C618" s="68">
        <v>2200</v>
      </c>
      <c r="D618" s="68">
        <v>1560</v>
      </c>
      <c r="E618" s="71">
        <f t="shared" si="20"/>
        <v>2818.028571428571</v>
      </c>
      <c r="F618" s="62">
        <f t="shared" si="19"/>
        <v>3000</v>
      </c>
      <c r="G618" s="37"/>
      <c r="H618" s="59"/>
      <c r="I618" s="59"/>
    </row>
    <row r="619" spans="2:9" x14ac:dyDescent="0.35">
      <c r="B619" s="67">
        <v>900</v>
      </c>
      <c r="C619" s="68">
        <v>2300</v>
      </c>
      <c r="D619" s="68">
        <v>1560</v>
      </c>
      <c r="E619" s="71">
        <f t="shared" si="20"/>
        <v>2958.4285714285711</v>
      </c>
      <c r="F619" s="62">
        <f t="shared" si="19"/>
        <v>3000</v>
      </c>
      <c r="G619" s="37"/>
      <c r="H619" s="59"/>
      <c r="I619" s="59"/>
    </row>
    <row r="620" spans="2:9" x14ac:dyDescent="0.35">
      <c r="B620" s="67">
        <v>900</v>
      </c>
      <c r="C620" s="68">
        <v>2400</v>
      </c>
      <c r="D620" s="68">
        <v>1560</v>
      </c>
      <c r="E620" s="71">
        <f t="shared" si="20"/>
        <v>3098.8285714285712</v>
      </c>
      <c r="F620" s="62">
        <f t="shared" si="19"/>
        <v>3000</v>
      </c>
      <c r="G620" s="37"/>
      <c r="H620" s="59"/>
      <c r="I620" s="59"/>
    </row>
    <row r="621" spans="2:9" x14ac:dyDescent="0.35">
      <c r="B621" s="67">
        <v>900</v>
      </c>
      <c r="C621" s="68">
        <v>2500</v>
      </c>
      <c r="D621" s="68">
        <v>1560</v>
      </c>
      <c r="E621" s="71">
        <f t="shared" si="20"/>
        <v>3239.2285714285713</v>
      </c>
      <c r="F621" s="62">
        <f t="shared" si="19"/>
        <v>3000</v>
      </c>
      <c r="G621" s="37"/>
      <c r="H621" s="59"/>
      <c r="I621" s="59"/>
    </row>
    <row r="622" spans="2:9" x14ac:dyDescent="0.35">
      <c r="B622" s="67">
        <v>900</v>
      </c>
      <c r="C622" s="68">
        <v>2600</v>
      </c>
      <c r="D622" s="68">
        <v>1560</v>
      </c>
      <c r="E622" s="71">
        <f t="shared" si="20"/>
        <v>3379.6285714285714</v>
      </c>
      <c r="F622" s="62">
        <f t="shared" si="19"/>
        <v>3000</v>
      </c>
      <c r="G622" s="37"/>
      <c r="H622" s="59"/>
      <c r="I622" s="59"/>
    </row>
    <row r="623" spans="2:9" x14ac:dyDescent="0.35">
      <c r="B623" s="67">
        <v>900</v>
      </c>
      <c r="C623" s="68">
        <v>2700</v>
      </c>
      <c r="D623" s="68">
        <v>1560</v>
      </c>
      <c r="E623" s="71">
        <f t="shared" si="20"/>
        <v>3520.028571428571</v>
      </c>
      <c r="F623" s="62">
        <f t="shared" si="19"/>
        <v>4000</v>
      </c>
      <c r="G623" s="37"/>
      <c r="H623" s="59"/>
      <c r="I623" s="59"/>
    </row>
    <row r="624" spans="2:9" x14ac:dyDescent="0.35">
      <c r="B624" s="67">
        <v>900</v>
      </c>
      <c r="C624" s="68">
        <v>2800</v>
      </c>
      <c r="D624" s="68">
        <v>1560</v>
      </c>
      <c r="E624" s="71">
        <f t="shared" si="20"/>
        <v>3660.4285714285711</v>
      </c>
      <c r="F624" s="62">
        <f t="shared" si="19"/>
        <v>4000</v>
      </c>
      <c r="G624" s="37"/>
      <c r="H624" s="59"/>
      <c r="I624" s="59"/>
    </row>
    <row r="625" spans="2:9" x14ac:dyDescent="0.35">
      <c r="B625" s="67">
        <v>900</v>
      </c>
      <c r="C625" s="68">
        <v>2900</v>
      </c>
      <c r="D625" s="68">
        <v>1560</v>
      </c>
      <c r="E625" s="71">
        <f t="shared" si="20"/>
        <v>3800.8285714285712</v>
      </c>
      <c r="F625" s="62">
        <f t="shared" si="19"/>
        <v>4000</v>
      </c>
      <c r="G625" s="37"/>
      <c r="H625" s="59"/>
      <c r="I625" s="59"/>
    </row>
    <row r="626" spans="2:9" x14ac:dyDescent="0.35">
      <c r="B626" s="67">
        <v>900</v>
      </c>
      <c r="C626" s="68">
        <v>3000</v>
      </c>
      <c r="D626" s="68">
        <v>1560</v>
      </c>
      <c r="E626" s="71">
        <f t="shared" si="20"/>
        <v>3941.2285714285713</v>
      </c>
      <c r="F626" s="62">
        <f t="shared" si="19"/>
        <v>4000</v>
      </c>
      <c r="G626" s="37"/>
      <c r="H626" s="59"/>
      <c r="I626" s="59"/>
    </row>
    <row r="627" spans="2:9" x14ac:dyDescent="0.35">
      <c r="B627" s="67">
        <v>900</v>
      </c>
      <c r="C627" s="68">
        <v>3100</v>
      </c>
      <c r="D627" s="68">
        <v>1560</v>
      </c>
      <c r="E627" s="71">
        <f t="shared" si="20"/>
        <v>4081.6285714285714</v>
      </c>
      <c r="F627" s="62">
        <f t="shared" si="19"/>
        <v>4000</v>
      </c>
      <c r="G627" s="37"/>
      <c r="H627" s="59"/>
      <c r="I627" s="59"/>
    </row>
    <row r="628" spans="2:9" x14ac:dyDescent="0.35">
      <c r="B628" s="67">
        <v>900</v>
      </c>
      <c r="C628" s="68">
        <v>3200</v>
      </c>
      <c r="D628" s="68">
        <v>1560</v>
      </c>
      <c r="E628" s="71">
        <f t="shared" si="20"/>
        <v>4222.028571428571</v>
      </c>
      <c r="F628" s="62">
        <f t="shared" si="19"/>
        <v>4000</v>
      </c>
      <c r="G628" s="37"/>
      <c r="H628" s="59"/>
      <c r="I628" s="59"/>
    </row>
    <row r="629" spans="2:9" x14ac:dyDescent="0.35">
      <c r="B629" s="67">
        <v>900</v>
      </c>
      <c r="C629" s="68">
        <v>3300</v>
      </c>
      <c r="D629" s="68">
        <v>1560</v>
      </c>
      <c r="E629" s="71">
        <f t="shared" si="20"/>
        <v>4362.4285714285716</v>
      </c>
      <c r="F629" s="62">
        <f t="shared" si="19"/>
        <v>4000</v>
      </c>
      <c r="G629" s="37"/>
      <c r="H629" s="59"/>
      <c r="I629" s="59"/>
    </row>
    <row r="630" spans="2:9" x14ac:dyDescent="0.35">
      <c r="B630" s="67">
        <v>900</v>
      </c>
      <c r="C630" s="68">
        <v>3400</v>
      </c>
      <c r="D630" s="68">
        <v>1560</v>
      </c>
      <c r="E630" s="71">
        <f t="shared" si="20"/>
        <v>4502.8285714285721</v>
      </c>
      <c r="F630" s="62">
        <f t="shared" si="19"/>
        <v>5000</v>
      </c>
      <c r="G630" s="37"/>
      <c r="H630" s="59"/>
      <c r="I630" s="59"/>
    </row>
    <row r="631" spans="2:9" x14ac:dyDescent="0.35">
      <c r="B631" s="67">
        <v>900</v>
      </c>
      <c r="C631" s="68">
        <v>3500</v>
      </c>
      <c r="D631" s="68">
        <v>1560</v>
      </c>
      <c r="E631" s="71">
        <f t="shared" si="20"/>
        <v>4643.2285714285717</v>
      </c>
      <c r="F631" s="62">
        <f t="shared" si="19"/>
        <v>5000</v>
      </c>
      <c r="G631" s="37"/>
      <c r="H631" s="59"/>
      <c r="I631" s="59"/>
    </row>
    <row r="632" spans="2:9" x14ac:dyDescent="0.35">
      <c r="B632" s="67">
        <v>900</v>
      </c>
      <c r="C632" s="68">
        <v>3600</v>
      </c>
      <c r="D632" s="68">
        <v>1560</v>
      </c>
      <c r="E632" s="71">
        <f t="shared" si="20"/>
        <v>4783.6285714285714</v>
      </c>
      <c r="F632" s="62">
        <f t="shared" si="19"/>
        <v>5000</v>
      </c>
      <c r="G632" s="37"/>
      <c r="H632" s="59"/>
      <c r="I632" s="59"/>
    </row>
    <row r="633" spans="2:9" x14ac:dyDescent="0.35">
      <c r="B633" s="67">
        <v>900</v>
      </c>
      <c r="C633" s="68">
        <v>3700</v>
      </c>
      <c r="D633" s="68">
        <v>1560</v>
      </c>
      <c r="E633" s="71">
        <f t="shared" si="20"/>
        <v>4924.0285714285719</v>
      </c>
      <c r="F633" s="62">
        <f t="shared" si="19"/>
        <v>5000</v>
      </c>
      <c r="G633" s="37"/>
      <c r="H633" s="59"/>
      <c r="I633" s="59"/>
    </row>
    <row r="634" spans="2:9" x14ac:dyDescent="0.35">
      <c r="B634" s="67">
        <v>900</v>
      </c>
      <c r="C634" s="68">
        <v>3800</v>
      </c>
      <c r="D634" s="68">
        <v>1560</v>
      </c>
      <c r="E634" s="71">
        <f t="shared" si="20"/>
        <v>5064.4285714285716</v>
      </c>
      <c r="F634" s="62">
        <f t="shared" si="19"/>
        <v>5000</v>
      </c>
      <c r="G634" s="37"/>
      <c r="H634" s="59"/>
      <c r="I634" s="59"/>
    </row>
    <row r="635" spans="2:9" x14ac:dyDescent="0.35">
      <c r="B635" s="67">
        <v>900</v>
      </c>
      <c r="C635" s="68">
        <v>3900</v>
      </c>
      <c r="D635" s="68">
        <v>1560</v>
      </c>
      <c r="E635" s="71">
        <f t="shared" si="20"/>
        <v>5204.8285714285721</v>
      </c>
      <c r="F635" s="62">
        <f t="shared" si="19"/>
        <v>5000</v>
      </c>
      <c r="G635" s="37"/>
      <c r="H635" s="59"/>
      <c r="I635" s="59"/>
    </row>
    <row r="636" spans="2:9" x14ac:dyDescent="0.35">
      <c r="B636" s="67">
        <v>900</v>
      </c>
      <c r="C636" s="68">
        <v>4000</v>
      </c>
      <c r="D636" s="68">
        <v>1560</v>
      </c>
      <c r="E636" s="71">
        <f t="shared" si="20"/>
        <v>5345.2285714285717</v>
      </c>
      <c r="F636" s="62">
        <f t="shared" si="19"/>
        <v>5000</v>
      </c>
      <c r="G636" s="37"/>
      <c r="H636" s="59"/>
      <c r="I636" s="59"/>
    </row>
    <row r="637" spans="2:9" x14ac:dyDescent="0.35">
      <c r="B637" s="67">
        <v>950</v>
      </c>
      <c r="C637" s="68">
        <v>800</v>
      </c>
      <c r="D637" s="68">
        <v>1560</v>
      </c>
      <c r="E637" s="71">
        <f t="shared" si="20"/>
        <v>883.90714285714296</v>
      </c>
      <c r="F637" s="62">
        <f t="shared" si="19"/>
        <v>1000</v>
      </c>
      <c r="G637" s="37"/>
      <c r="H637" s="59"/>
      <c r="I637" s="59"/>
    </row>
    <row r="638" spans="2:9" x14ac:dyDescent="0.35">
      <c r="B638" s="67">
        <v>950</v>
      </c>
      <c r="C638" s="68">
        <v>900</v>
      </c>
      <c r="D638" s="68">
        <v>1560</v>
      </c>
      <c r="E638" s="71">
        <f t="shared" si="20"/>
        <v>1032.1071428571429</v>
      </c>
      <c r="F638" s="62">
        <f t="shared" si="19"/>
        <v>1000</v>
      </c>
      <c r="G638" s="37"/>
      <c r="H638" s="59"/>
      <c r="I638" s="59"/>
    </row>
    <row r="639" spans="2:9" x14ac:dyDescent="0.35">
      <c r="B639" s="67">
        <v>950</v>
      </c>
      <c r="C639" s="68">
        <v>1000</v>
      </c>
      <c r="D639" s="68">
        <v>1560</v>
      </c>
      <c r="E639" s="71">
        <f t="shared" si="20"/>
        <v>1180.3071428571429</v>
      </c>
      <c r="F639" s="62">
        <f t="shared" si="19"/>
        <v>1000</v>
      </c>
      <c r="G639" s="37"/>
      <c r="H639" s="59"/>
      <c r="I639" s="59"/>
    </row>
    <row r="640" spans="2:9" x14ac:dyDescent="0.35">
      <c r="B640" s="67">
        <v>950</v>
      </c>
      <c r="C640" s="68">
        <v>1100</v>
      </c>
      <c r="D640" s="68">
        <v>1560</v>
      </c>
      <c r="E640" s="71">
        <f t="shared" si="20"/>
        <v>1328.507142857143</v>
      </c>
      <c r="F640" s="62">
        <f t="shared" si="19"/>
        <v>1000</v>
      </c>
      <c r="G640" s="37"/>
      <c r="H640" s="59"/>
      <c r="I640" s="59"/>
    </row>
    <row r="641" spans="2:9" x14ac:dyDescent="0.35">
      <c r="B641" s="67">
        <v>950</v>
      </c>
      <c r="C641" s="68">
        <v>1200</v>
      </c>
      <c r="D641" s="68">
        <v>1560</v>
      </c>
      <c r="E641" s="71">
        <f t="shared" si="20"/>
        <v>1476.707142857143</v>
      </c>
      <c r="F641" s="62">
        <f t="shared" si="19"/>
        <v>1000</v>
      </c>
      <c r="G641" s="37"/>
      <c r="H641" s="59"/>
      <c r="I641" s="59"/>
    </row>
    <row r="642" spans="2:9" x14ac:dyDescent="0.35">
      <c r="B642" s="67">
        <v>950</v>
      </c>
      <c r="C642" s="68">
        <v>1300</v>
      </c>
      <c r="D642" s="68">
        <v>1560</v>
      </c>
      <c r="E642" s="71">
        <f t="shared" si="20"/>
        <v>1624.9071428571428</v>
      </c>
      <c r="F642" s="62">
        <f t="shared" si="19"/>
        <v>2000</v>
      </c>
      <c r="G642" s="37"/>
      <c r="H642" s="59"/>
      <c r="I642" s="59"/>
    </row>
    <row r="643" spans="2:9" x14ac:dyDescent="0.35">
      <c r="B643" s="67">
        <v>950</v>
      </c>
      <c r="C643" s="68">
        <v>1400</v>
      </c>
      <c r="D643" s="68">
        <v>1560</v>
      </c>
      <c r="E643" s="71">
        <f t="shared" si="20"/>
        <v>1773.1071428571429</v>
      </c>
      <c r="F643" s="62">
        <f t="shared" si="19"/>
        <v>2000</v>
      </c>
      <c r="G643" s="37"/>
      <c r="H643" s="59"/>
      <c r="I643" s="59"/>
    </row>
    <row r="644" spans="2:9" x14ac:dyDescent="0.35">
      <c r="B644" s="67">
        <v>950</v>
      </c>
      <c r="C644" s="68">
        <v>1500</v>
      </c>
      <c r="D644" s="68">
        <v>1560</v>
      </c>
      <c r="E644" s="71">
        <f t="shared" si="20"/>
        <v>1921.3071428571429</v>
      </c>
      <c r="F644" s="62">
        <f t="shared" si="19"/>
        <v>2000</v>
      </c>
      <c r="G644" s="37"/>
      <c r="H644" s="59"/>
      <c r="I644" s="59"/>
    </row>
    <row r="645" spans="2:9" x14ac:dyDescent="0.35">
      <c r="B645" s="67">
        <v>950</v>
      </c>
      <c r="C645" s="68">
        <v>1600</v>
      </c>
      <c r="D645" s="68">
        <v>1560</v>
      </c>
      <c r="E645" s="71">
        <f t="shared" si="20"/>
        <v>2069.5071428571428</v>
      </c>
      <c r="F645" s="62">
        <f t="shared" ref="F645:F708" si="21">ROUND(E645,-3)</f>
        <v>2000</v>
      </c>
      <c r="G645" s="37"/>
      <c r="H645" s="59"/>
      <c r="I645" s="59"/>
    </row>
    <row r="646" spans="2:9" x14ac:dyDescent="0.35">
      <c r="B646" s="67">
        <v>950</v>
      </c>
      <c r="C646" s="68">
        <v>1700</v>
      </c>
      <c r="D646" s="68">
        <v>1560</v>
      </c>
      <c r="E646" s="71">
        <f t="shared" si="20"/>
        <v>2217.707142857143</v>
      </c>
      <c r="F646" s="62">
        <f t="shared" si="21"/>
        <v>2000</v>
      </c>
      <c r="G646" s="37"/>
      <c r="H646" s="59"/>
      <c r="I646" s="59"/>
    </row>
    <row r="647" spans="2:9" x14ac:dyDescent="0.35">
      <c r="B647" s="67">
        <v>950</v>
      </c>
      <c r="C647" s="68">
        <v>1800</v>
      </c>
      <c r="D647" s="68">
        <v>1560</v>
      </c>
      <c r="E647" s="71">
        <f t="shared" si="20"/>
        <v>2365.9071428571428</v>
      </c>
      <c r="F647" s="62">
        <f t="shared" si="21"/>
        <v>2000</v>
      </c>
      <c r="G647" s="37"/>
      <c r="H647" s="59"/>
      <c r="I647" s="59"/>
    </row>
    <row r="648" spans="2:9" x14ac:dyDescent="0.35">
      <c r="B648" s="67">
        <v>950</v>
      </c>
      <c r="C648" s="68">
        <v>1900</v>
      </c>
      <c r="D648" s="68">
        <v>1560</v>
      </c>
      <c r="E648" s="71">
        <f t="shared" si="20"/>
        <v>2514.1071428571431</v>
      </c>
      <c r="F648" s="62">
        <f t="shared" si="21"/>
        <v>3000</v>
      </c>
      <c r="G648" s="37"/>
      <c r="H648" s="59"/>
      <c r="I648" s="59"/>
    </row>
    <row r="649" spans="2:9" x14ac:dyDescent="0.35">
      <c r="B649" s="67">
        <v>950</v>
      </c>
      <c r="C649" s="68">
        <v>2000</v>
      </c>
      <c r="D649" s="68">
        <v>1560</v>
      </c>
      <c r="E649" s="71">
        <f t="shared" si="20"/>
        <v>2662.3071428571429</v>
      </c>
      <c r="F649" s="62">
        <f t="shared" si="21"/>
        <v>3000</v>
      </c>
      <c r="G649" s="37"/>
      <c r="H649" s="59"/>
      <c r="I649" s="59"/>
    </row>
    <row r="650" spans="2:9" x14ac:dyDescent="0.35">
      <c r="B650" s="67">
        <v>950</v>
      </c>
      <c r="C650" s="68">
        <v>2100</v>
      </c>
      <c r="D650" s="68">
        <v>1560</v>
      </c>
      <c r="E650" s="71">
        <f t="shared" si="20"/>
        <v>2810.5071428571428</v>
      </c>
      <c r="F650" s="62">
        <f t="shared" si="21"/>
        <v>3000</v>
      </c>
      <c r="G650" s="37"/>
      <c r="H650" s="59"/>
      <c r="I650" s="59"/>
    </row>
    <row r="651" spans="2:9" x14ac:dyDescent="0.35">
      <c r="B651" s="67">
        <v>950</v>
      </c>
      <c r="C651" s="68">
        <v>2200</v>
      </c>
      <c r="D651" s="68">
        <v>1560</v>
      </c>
      <c r="E651" s="71">
        <f t="shared" si="20"/>
        <v>2958.707142857143</v>
      </c>
      <c r="F651" s="62">
        <f t="shared" si="21"/>
        <v>3000</v>
      </c>
      <c r="G651" s="37"/>
      <c r="H651" s="59"/>
      <c r="I651" s="59"/>
    </row>
    <row r="652" spans="2:9" x14ac:dyDescent="0.35">
      <c r="B652" s="67">
        <v>950</v>
      </c>
      <c r="C652" s="68">
        <v>2300</v>
      </c>
      <c r="D652" s="68">
        <v>1560</v>
      </c>
      <c r="E652" s="71">
        <f t="shared" si="20"/>
        <v>3106.9071428571428</v>
      </c>
      <c r="F652" s="62">
        <f t="shared" si="21"/>
        <v>3000</v>
      </c>
      <c r="G652" s="37"/>
      <c r="H652" s="59"/>
      <c r="I652" s="59"/>
    </row>
    <row r="653" spans="2:9" x14ac:dyDescent="0.35">
      <c r="B653" s="67">
        <v>950</v>
      </c>
      <c r="C653" s="68">
        <v>2400</v>
      </c>
      <c r="D653" s="68">
        <v>1560</v>
      </c>
      <c r="E653" s="71">
        <f t="shared" si="20"/>
        <v>3255.1071428571431</v>
      </c>
      <c r="F653" s="62">
        <f t="shared" si="21"/>
        <v>3000</v>
      </c>
      <c r="G653" s="37"/>
      <c r="H653" s="59"/>
      <c r="I653" s="59"/>
    </row>
    <row r="654" spans="2:9" x14ac:dyDescent="0.35">
      <c r="B654" s="67">
        <v>950</v>
      </c>
      <c r="C654" s="68">
        <v>2500</v>
      </c>
      <c r="D654" s="68">
        <v>1560</v>
      </c>
      <c r="E654" s="71">
        <f t="shared" si="20"/>
        <v>3403.3071428571429</v>
      </c>
      <c r="F654" s="62">
        <f t="shared" si="21"/>
        <v>3000</v>
      </c>
      <c r="G654" s="37"/>
      <c r="H654" s="59"/>
      <c r="I654" s="59"/>
    </row>
    <row r="655" spans="2:9" x14ac:dyDescent="0.35">
      <c r="B655" s="67">
        <v>950</v>
      </c>
      <c r="C655" s="68">
        <v>2600</v>
      </c>
      <c r="D655" s="68">
        <v>1560</v>
      </c>
      <c r="E655" s="71">
        <f t="shared" si="20"/>
        <v>3551.5071428571428</v>
      </c>
      <c r="F655" s="62">
        <f t="shared" si="21"/>
        <v>4000</v>
      </c>
      <c r="G655" s="37"/>
      <c r="H655" s="59"/>
      <c r="I655" s="59"/>
    </row>
    <row r="656" spans="2:9" x14ac:dyDescent="0.35">
      <c r="B656" s="67">
        <v>950</v>
      </c>
      <c r="C656" s="68">
        <v>2700</v>
      </c>
      <c r="D656" s="68">
        <v>1560</v>
      </c>
      <c r="E656" s="71">
        <f t="shared" si="20"/>
        <v>3699.707142857143</v>
      </c>
      <c r="F656" s="62">
        <f t="shared" si="21"/>
        <v>4000</v>
      </c>
      <c r="G656" s="37"/>
      <c r="H656" s="59"/>
      <c r="I656" s="59"/>
    </row>
    <row r="657" spans="2:9" x14ac:dyDescent="0.35">
      <c r="B657" s="67">
        <v>950</v>
      </c>
      <c r="C657" s="68">
        <v>2800</v>
      </c>
      <c r="D657" s="68">
        <v>1560</v>
      </c>
      <c r="E657" s="71">
        <f t="shared" si="20"/>
        <v>3847.9071428571428</v>
      </c>
      <c r="F657" s="62">
        <f t="shared" si="21"/>
        <v>4000</v>
      </c>
      <c r="G657" s="37"/>
      <c r="H657" s="59"/>
      <c r="I657" s="59"/>
    </row>
    <row r="658" spans="2:9" x14ac:dyDescent="0.35">
      <c r="B658" s="67">
        <v>950</v>
      </c>
      <c r="C658" s="68">
        <v>2900</v>
      </c>
      <c r="D658" s="68">
        <v>1560</v>
      </c>
      <c r="E658" s="71">
        <f t="shared" si="20"/>
        <v>3996.1071428571431</v>
      </c>
      <c r="F658" s="62">
        <f t="shared" si="21"/>
        <v>4000</v>
      </c>
      <c r="G658" s="37"/>
      <c r="H658" s="59"/>
      <c r="I658" s="59"/>
    </row>
    <row r="659" spans="2:9" x14ac:dyDescent="0.35">
      <c r="B659" s="67">
        <v>950</v>
      </c>
      <c r="C659" s="68">
        <v>3000</v>
      </c>
      <c r="D659" s="68">
        <v>1560</v>
      </c>
      <c r="E659" s="71">
        <f t="shared" si="20"/>
        <v>4144.3071428571429</v>
      </c>
      <c r="F659" s="62">
        <f t="shared" si="21"/>
        <v>4000</v>
      </c>
      <c r="G659" s="37"/>
      <c r="H659" s="59"/>
      <c r="I659" s="59"/>
    </row>
    <row r="660" spans="2:9" x14ac:dyDescent="0.35">
      <c r="B660" s="67">
        <v>950</v>
      </c>
      <c r="C660" s="68">
        <v>3100</v>
      </c>
      <c r="D660" s="68">
        <v>1560</v>
      </c>
      <c r="E660" s="71">
        <f t="shared" ref="E660:E723" si="22">(((22/7*(B660/2)^2)*D660)+((C660-B660)*D660*B660))/1000000</f>
        <v>4292.5071428571428</v>
      </c>
      <c r="F660" s="62">
        <f t="shared" si="21"/>
        <v>4000</v>
      </c>
      <c r="G660" s="37"/>
      <c r="H660" s="59"/>
      <c r="I660" s="59"/>
    </row>
    <row r="661" spans="2:9" x14ac:dyDescent="0.35">
      <c r="B661" s="67">
        <v>950</v>
      </c>
      <c r="C661" s="68">
        <v>3200</v>
      </c>
      <c r="D661" s="68">
        <v>1560</v>
      </c>
      <c r="E661" s="71">
        <f t="shared" si="22"/>
        <v>4440.7071428571435</v>
      </c>
      <c r="F661" s="62">
        <f t="shared" si="21"/>
        <v>4000</v>
      </c>
      <c r="G661" s="37"/>
      <c r="H661" s="59"/>
      <c r="I661" s="59"/>
    </row>
    <row r="662" spans="2:9" x14ac:dyDescent="0.35">
      <c r="B662" s="67">
        <v>950</v>
      </c>
      <c r="C662" s="68">
        <v>3300</v>
      </c>
      <c r="D662" s="68">
        <v>1560</v>
      </c>
      <c r="E662" s="71">
        <f t="shared" si="22"/>
        <v>4588.9071428571433</v>
      </c>
      <c r="F662" s="62">
        <f t="shared" si="21"/>
        <v>5000</v>
      </c>
      <c r="G662" s="37"/>
      <c r="H662" s="59"/>
      <c r="I662" s="59"/>
    </row>
    <row r="663" spans="2:9" x14ac:dyDescent="0.35">
      <c r="B663" s="67">
        <v>950</v>
      </c>
      <c r="C663" s="68">
        <v>3400</v>
      </c>
      <c r="D663" s="68">
        <v>1560</v>
      </c>
      <c r="E663" s="71">
        <f t="shared" si="22"/>
        <v>4737.1071428571431</v>
      </c>
      <c r="F663" s="62">
        <f t="shared" si="21"/>
        <v>5000</v>
      </c>
      <c r="G663" s="37"/>
      <c r="H663" s="59"/>
      <c r="I663" s="59"/>
    </row>
    <row r="664" spans="2:9" x14ac:dyDescent="0.35">
      <c r="B664" s="67">
        <v>950</v>
      </c>
      <c r="C664" s="68">
        <v>3500</v>
      </c>
      <c r="D664" s="68">
        <v>1560</v>
      </c>
      <c r="E664" s="71">
        <f t="shared" si="22"/>
        <v>4885.3071428571438</v>
      </c>
      <c r="F664" s="62">
        <f t="shared" si="21"/>
        <v>5000</v>
      </c>
      <c r="G664" s="37"/>
      <c r="H664" s="59"/>
      <c r="I664" s="59"/>
    </row>
    <row r="665" spans="2:9" x14ac:dyDescent="0.35">
      <c r="B665" s="67">
        <v>950</v>
      </c>
      <c r="C665" s="68">
        <v>3600</v>
      </c>
      <c r="D665" s="68">
        <v>1560</v>
      </c>
      <c r="E665" s="71">
        <f t="shared" si="22"/>
        <v>5033.5071428571437</v>
      </c>
      <c r="F665" s="62">
        <f t="shared" si="21"/>
        <v>5000</v>
      </c>
      <c r="G665" s="37"/>
      <c r="H665" s="59"/>
      <c r="I665" s="59"/>
    </row>
    <row r="666" spans="2:9" x14ac:dyDescent="0.35">
      <c r="B666" s="67">
        <v>950</v>
      </c>
      <c r="C666" s="68">
        <v>3700</v>
      </c>
      <c r="D666" s="68">
        <v>1560</v>
      </c>
      <c r="E666" s="71">
        <f t="shared" si="22"/>
        <v>5181.7071428571435</v>
      </c>
      <c r="F666" s="62">
        <f t="shared" si="21"/>
        <v>5000</v>
      </c>
      <c r="G666" s="37"/>
      <c r="H666" s="59"/>
      <c r="I666" s="59"/>
    </row>
    <row r="667" spans="2:9" x14ac:dyDescent="0.35">
      <c r="B667" s="67">
        <v>950</v>
      </c>
      <c r="C667" s="68">
        <v>3800</v>
      </c>
      <c r="D667" s="68">
        <v>1560</v>
      </c>
      <c r="E667" s="71">
        <f t="shared" si="22"/>
        <v>5329.9071428571433</v>
      </c>
      <c r="F667" s="62">
        <f t="shared" si="21"/>
        <v>5000</v>
      </c>
      <c r="G667" s="37"/>
      <c r="H667" s="59"/>
      <c r="I667" s="59"/>
    </row>
    <row r="668" spans="2:9" x14ac:dyDescent="0.35">
      <c r="B668" s="67">
        <v>950</v>
      </c>
      <c r="C668" s="68">
        <v>3900</v>
      </c>
      <c r="D668" s="68">
        <v>1560</v>
      </c>
      <c r="E668" s="71">
        <f t="shared" si="22"/>
        <v>5478.1071428571431</v>
      </c>
      <c r="F668" s="62">
        <f t="shared" si="21"/>
        <v>5000</v>
      </c>
      <c r="G668" s="37"/>
      <c r="H668" s="59"/>
      <c r="I668" s="59"/>
    </row>
    <row r="669" spans="2:9" x14ac:dyDescent="0.35">
      <c r="B669" s="67">
        <v>950</v>
      </c>
      <c r="C669" s="68">
        <v>4000</v>
      </c>
      <c r="D669" s="68">
        <v>1560</v>
      </c>
      <c r="E669" s="71">
        <f t="shared" si="22"/>
        <v>5626.3071428571438</v>
      </c>
      <c r="F669" s="62">
        <f t="shared" si="21"/>
        <v>6000</v>
      </c>
      <c r="G669" s="37"/>
      <c r="H669" s="59"/>
      <c r="I669" s="59"/>
    </row>
    <row r="670" spans="2:9" x14ac:dyDescent="0.35">
      <c r="B670" s="67">
        <v>1000</v>
      </c>
      <c r="C670" s="68">
        <v>800</v>
      </c>
      <c r="D670" s="68">
        <v>1560</v>
      </c>
      <c r="E670" s="71">
        <f t="shared" si="22"/>
        <v>913.71428571428567</v>
      </c>
      <c r="F670" s="62">
        <f t="shared" si="21"/>
        <v>1000</v>
      </c>
      <c r="G670" s="37"/>
      <c r="H670" s="59"/>
      <c r="I670" s="59"/>
    </row>
    <row r="671" spans="2:9" x14ac:dyDescent="0.35">
      <c r="B671" s="67">
        <v>1000</v>
      </c>
      <c r="C671" s="68">
        <v>900</v>
      </c>
      <c r="D671" s="68">
        <v>1560</v>
      </c>
      <c r="E671" s="71">
        <f t="shared" si="22"/>
        <v>1069.7142857142856</v>
      </c>
      <c r="F671" s="62">
        <f t="shared" si="21"/>
        <v>1000</v>
      </c>
      <c r="G671" s="37"/>
      <c r="H671" s="59"/>
      <c r="I671" s="59"/>
    </row>
    <row r="672" spans="2:9" x14ac:dyDescent="0.35">
      <c r="B672" s="67">
        <v>1000</v>
      </c>
      <c r="C672" s="68">
        <v>1000</v>
      </c>
      <c r="D672" s="68">
        <v>1560</v>
      </c>
      <c r="E672" s="71">
        <f t="shared" si="22"/>
        <v>1225.7142857142856</v>
      </c>
      <c r="F672" s="62">
        <f t="shared" si="21"/>
        <v>1000</v>
      </c>
      <c r="G672" s="37"/>
      <c r="H672" s="59"/>
      <c r="I672" s="59"/>
    </row>
    <row r="673" spans="2:9" x14ac:dyDescent="0.35">
      <c r="B673" s="67">
        <v>1000</v>
      </c>
      <c r="C673" s="68">
        <v>1100</v>
      </c>
      <c r="D673" s="68">
        <v>1560</v>
      </c>
      <c r="E673" s="71">
        <f t="shared" si="22"/>
        <v>1381.7142857142856</v>
      </c>
      <c r="F673" s="62">
        <f t="shared" si="21"/>
        <v>1000</v>
      </c>
      <c r="G673" s="37"/>
      <c r="H673" s="59"/>
      <c r="I673" s="59"/>
    </row>
    <row r="674" spans="2:9" x14ac:dyDescent="0.35">
      <c r="B674" s="67">
        <v>1000</v>
      </c>
      <c r="C674" s="68">
        <v>1200</v>
      </c>
      <c r="D674" s="68">
        <v>1560</v>
      </c>
      <c r="E674" s="71">
        <f t="shared" si="22"/>
        <v>1537.7142857142856</v>
      </c>
      <c r="F674" s="62">
        <f t="shared" si="21"/>
        <v>2000</v>
      </c>
      <c r="G674" s="37"/>
      <c r="H674" s="59"/>
      <c r="I674" s="59"/>
    </row>
    <row r="675" spans="2:9" x14ac:dyDescent="0.35">
      <c r="B675" s="67">
        <v>1000</v>
      </c>
      <c r="C675" s="68">
        <v>1300</v>
      </c>
      <c r="D675" s="68">
        <v>1560</v>
      </c>
      <c r="E675" s="71">
        <f t="shared" si="22"/>
        <v>1693.7142857142856</v>
      </c>
      <c r="F675" s="62">
        <f t="shared" si="21"/>
        <v>2000</v>
      </c>
      <c r="G675" s="37"/>
      <c r="H675" s="59"/>
      <c r="I675" s="59"/>
    </row>
    <row r="676" spans="2:9" x14ac:dyDescent="0.35">
      <c r="B676" s="67">
        <v>1000</v>
      </c>
      <c r="C676" s="68">
        <v>1400</v>
      </c>
      <c r="D676" s="68">
        <v>1560</v>
      </c>
      <c r="E676" s="71">
        <f t="shared" si="22"/>
        <v>1849.7142857142856</v>
      </c>
      <c r="F676" s="62">
        <f t="shared" si="21"/>
        <v>2000</v>
      </c>
      <c r="G676" s="37"/>
      <c r="H676" s="59"/>
      <c r="I676" s="59"/>
    </row>
    <row r="677" spans="2:9" x14ac:dyDescent="0.35">
      <c r="B677" s="67">
        <v>1000</v>
      </c>
      <c r="C677" s="68">
        <v>1500</v>
      </c>
      <c r="D677" s="68">
        <v>1560</v>
      </c>
      <c r="E677" s="71">
        <f t="shared" si="22"/>
        <v>2005.7142857142856</v>
      </c>
      <c r="F677" s="62">
        <f t="shared" si="21"/>
        <v>2000</v>
      </c>
      <c r="G677" s="37"/>
      <c r="H677" s="59"/>
      <c r="I677" s="59"/>
    </row>
    <row r="678" spans="2:9" x14ac:dyDescent="0.35">
      <c r="B678" s="67">
        <v>1000</v>
      </c>
      <c r="C678" s="68">
        <v>1600</v>
      </c>
      <c r="D678" s="68">
        <v>1560</v>
      </c>
      <c r="E678" s="71">
        <f t="shared" si="22"/>
        <v>2161.7142857142858</v>
      </c>
      <c r="F678" s="62">
        <f t="shared" si="21"/>
        <v>2000</v>
      </c>
      <c r="G678" s="37"/>
      <c r="H678" s="59"/>
      <c r="I678" s="59"/>
    </row>
    <row r="679" spans="2:9" x14ac:dyDescent="0.35">
      <c r="B679" s="67">
        <v>1000</v>
      </c>
      <c r="C679" s="68">
        <v>1700</v>
      </c>
      <c r="D679" s="68">
        <v>1560</v>
      </c>
      <c r="E679" s="71">
        <f t="shared" si="22"/>
        <v>2317.7142857142858</v>
      </c>
      <c r="F679" s="62">
        <f t="shared" si="21"/>
        <v>2000</v>
      </c>
      <c r="G679" s="37"/>
      <c r="H679" s="59"/>
      <c r="I679" s="59"/>
    </row>
    <row r="680" spans="2:9" x14ac:dyDescent="0.35">
      <c r="B680" s="67">
        <v>1000</v>
      </c>
      <c r="C680" s="68">
        <v>1800</v>
      </c>
      <c r="D680" s="68">
        <v>1560</v>
      </c>
      <c r="E680" s="71">
        <f t="shared" si="22"/>
        <v>2473.7142857142858</v>
      </c>
      <c r="F680" s="62">
        <f t="shared" si="21"/>
        <v>2000</v>
      </c>
      <c r="G680" s="37"/>
      <c r="H680" s="59"/>
      <c r="I680" s="59"/>
    </row>
    <row r="681" spans="2:9" x14ac:dyDescent="0.35">
      <c r="B681" s="67">
        <v>1000</v>
      </c>
      <c r="C681" s="68">
        <v>1900</v>
      </c>
      <c r="D681" s="68">
        <v>1560</v>
      </c>
      <c r="E681" s="71">
        <f t="shared" si="22"/>
        <v>2629.7142857142858</v>
      </c>
      <c r="F681" s="62">
        <f t="shared" si="21"/>
        <v>3000</v>
      </c>
      <c r="G681" s="37"/>
      <c r="H681" s="59"/>
      <c r="I681" s="59"/>
    </row>
    <row r="682" spans="2:9" x14ac:dyDescent="0.35">
      <c r="B682" s="67">
        <v>1000</v>
      </c>
      <c r="C682" s="68">
        <v>2000</v>
      </c>
      <c r="D682" s="68">
        <v>1560</v>
      </c>
      <c r="E682" s="71">
        <f t="shared" si="22"/>
        <v>2785.7142857142858</v>
      </c>
      <c r="F682" s="62">
        <f t="shared" si="21"/>
        <v>3000</v>
      </c>
      <c r="G682" s="37"/>
      <c r="H682" s="59"/>
      <c r="I682" s="59"/>
    </row>
    <row r="683" spans="2:9" x14ac:dyDescent="0.35">
      <c r="B683" s="67">
        <v>1000</v>
      </c>
      <c r="C683" s="68">
        <v>2100</v>
      </c>
      <c r="D683" s="68">
        <v>1560</v>
      </c>
      <c r="E683" s="71">
        <f t="shared" si="22"/>
        <v>2941.7142857142858</v>
      </c>
      <c r="F683" s="62">
        <f t="shared" si="21"/>
        <v>3000</v>
      </c>
      <c r="G683" s="37"/>
      <c r="H683" s="59"/>
      <c r="I683" s="59"/>
    </row>
    <row r="684" spans="2:9" x14ac:dyDescent="0.35">
      <c r="B684" s="67">
        <v>1000</v>
      </c>
      <c r="C684" s="68">
        <v>2200</v>
      </c>
      <c r="D684" s="68">
        <v>1560</v>
      </c>
      <c r="E684" s="71">
        <f t="shared" si="22"/>
        <v>3097.7142857142858</v>
      </c>
      <c r="F684" s="62">
        <f t="shared" si="21"/>
        <v>3000</v>
      </c>
      <c r="G684" s="37"/>
      <c r="H684" s="59"/>
      <c r="I684" s="59"/>
    </row>
    <row r="685" spans="2:9" x14ac:dyDescent="0.35">
      <c r="B685" s="67">
        <v>1000</v>
      </c>
      <c r="C685" s="68">
        <v>2300</v>
      </c>
      <c r="D685" s="68">
        <v>1560</v>
      </c>
      <c r="E685" s="71">
        <f t="shared" si="22"/>
        <v>3253.7142857142858</v>
      </c>
      <c r="F685" s="62">
        <f t="shared" si="21"/>
        <v>3000</v>
      </c>
      <c r="G685" s="37"/>
      <c r="H685" s="59"/>
      <c r="I685" s="59"/>
    </row>
    <row r="686" spans="2:9" x14ac:dyDescent="0.35">
      <c r="B686" s="67">
        <v>1000</v>
      </c>
      <c r="C686" s="68">
        <v>2400</v>
      </c>
      <c r="D686" s="68">
        <v>1560</v>
      </c>
      <c r="E686" s="71">
        <f t="shared" si="22"/>
        <v>3409.7142857142858</v>
      </c>
      <c r="F686" s="62">
        <f t="shared" si="21"/>
        <v>3000</v>
      </c>
      <c r="G686" s="37"/>
      <c r="H686" s="59"/>
      <c r="I686" s="59"/>
    </row>
    <row r="687" spans="2:9" x14ac:dyDescent="0.35">
      <c r="B687" s="67">
        <v>1000</v>
      </c>
      <c r="C687" s="68">
        <v>2500</v>
      </c>
      <c r="D687" s="68">
        <v>1560</v>
      </c>
      <c r="E687" s="71">
        <f t="shared" si="22"/>
        <v>3565.7142857142858</v>
      </c>
      <c r="F687" s="62">
        <f t="shared" si="21"/>
        <v>4000</v>
      </c>
      <c r="G687" s="37"/>
      <c r="H687" s="59"/>
      <c r="I687" s="59"/>
    </row>
    <row r="688" spans="2:9" x14ac:dyDescent="0.35">
      <c r="B688" s="67">
        <v>1000</v>
      </c>
      <c r="C688" s="68">
        <v>2600</v>
      </c>
      <c r="D688" s="68">
        <v>1560</v>
      </c>
      <c r="E688" s="71">
        <f t="shared" si="22"/>
        <v>3721.7142857142858</v>
      </c>
      <c r="F688" s="62">
        <f t="shared" si="21"/>
        <v>4000</v>
      </c>
      <c r="G688" s="37"/>
      <c r="H688" s="59"/>
      <c r="I688" s="59"/>
    </row>
    <row r="689" spans="2:9" x14ac:dyDescent="0.35">
      <c r="B689" s="67">
        <v>1000</v>
      </c>
      <c r="C689" s="68">
        <v>2700</v>
      </c>
      <c r="D689" s="68">
        <v>1560</v>
      </c>
      <c r="E689" s="71">
        <f t="shared" si="22"/>
        <v>3877.7142857142858</v>
      </c>
      <c r="F689" s="62">
        <f t="shared" si="21"/>
        <v>4000</v>
      </c>
      <c r="G689" s="37"/>
      <c r="H689" s="59"/>
      <c r="I689" s="59"/>
    </row>
    <row r="690" spans="2:9" x14ac:dyDescent="0.35">
      <c r="B690" s="67">
        <v>1000</v>
      </c>
      <c r="C690" s="68">
        <v>2800</v>
      </c>
      <c r="D690" s="68">
        <v>1560</v>
      </c>
      <c r="E690" s="71">
        <f t="shared" si="22"/>
        <v>4033.7142857142858</v>
      </c>
      <c r="F690" s="62">
        <f t="shared" si="21"/>
        <v>4000</v>
      </c>
      <c r="G690" s="37"/>
      <c r="H690" s="59"/>
      <c r="I690" s="59"/>
    </row>
    <row r="691" spans="2:9" x14ac:dyDescent="0.35">
      <c r="B691" s="67">
        <v>1000</v>
      </c>
      <c r="C691" s="68">
        <v>2900</v>
      </c>
      <c r="D691" s="68">
        <v>1560</v>
      </c>
      <c r="E691" s="71">
        <f t="shared" si="22"/>
        <v>4189.7142857142862</v>
      </c>
      <c r="F691" s="62">
        <f t="shared" si="21"/>
        <v>4000</v>
      </c>
      <c r="G691" s="37"/>
      <c r="H691" s="59"/>
      <c r="I691" s="59"/>
    </row>
    <row r="692" spans="2:9" x14ac:dyDescent="0.35">
      <c r="B692" s="67">
        <v>1000</v>
      </c>
      <c r="C692" s="68">
        <v>3000</v>
      </c>
      <c r="D692" s="68">
        <v>1560</v>
      </c>
      <c r="E692" s="71">
        <f t="shared" si="22"/>
        <v>4345.7142857142862</v>
      </c>
      <c r="F692" s="62">
        <f t="shared" si="21"/>
        <v>4000</v>
      </c>
      <c r="G692" s="37"/>
      <c r="H692" s="59"/>
      <c r="I692" s="59"/>
    </row>
    <row r="693" spans="2:9" x14ac:dyDescent="0.35">
      <c r="B693" s="67">
        <v>1000</v>
      </c>
      <c r="C693" s="68">
        <v>3100</v>
      </c>
      <c r="D693" s="68">
        <v>1560</v>
      </c>
      <c r="E693" s="71">
        <f t="shared" si="22"/>
        <v>4501.7142857142862</v>
      </c>
      <c r="F693" s="62">
        <f t="shared" si="21"/>
        <v>5000</v>
      </c>
      <c r="G693" s="37"/>
      <c r="H693" s="59"/>
      <c r="I693" s="59"/>
    </row>
    <row r="694" spans="2:9" x14ac:dyDescent="0.35">
      <c r="B694" s="67">
        <v>1000</v>
      </c>
      <c r="C694" s="68">
        <v>3200</v>
      </c>
      <c r="D694" s="68">
        <v>1560</v>
      </c>
      <c r="E694" s="71">
        <f t="shared" si="22"/>
        <v>4657.7142857142862</v>
      </c>
      <c r="F694" s="62">
        <f t="shared" si="21"/>
        <v>5000</v>
      </c>
      <c r="G694" s="37"/>
      <c r="H694" s="59"/>
      <c r="I694" s="59"/>
    </row>
    <row r="695" spans="2:9" x14ac:dyDescent="0.35">
      <c r="B695" s="67">
        <v>1000</v>
      </c>
      <c r="C695" s="68">
        <v>3300</v>
      </c>
      <c r="D695" s="68">
        <v>1560</v>
      </c>
      <c r="E695" s="71">
        <f t="shared" si="22"/>
        <v>4813.7142857142862</v>
      </c>
      <c r="F695" s="62">
        <f t="shared" si="21"/>
        <v>5000</v>
      </c>
      <c r="G695" s="37"/>
      <c r="H695" s="59"/>
      <c r="I695" s="59"/>
    </row>
    <row r="696" spans="2:9" x14ac:dyDescent="0.35">
      <c r="B696" s="67">
        <v>1000</v>
      </c>
      <c r="C696" s="68">
        <v>3400</v>
      </c>
      <c r="D696" s="68">
        <v>1560</v>
      </c>
      <c r="E696" s="71">
        <f t="shared" si="22"/>
        <v>4969.7142857142862</v>
      </c>
      <c r="F696" s="62">
        <f t="shared" si="21"/>
        <v>5000</v>
      </c>
      <c r="G696" s="37"/>
      <c r="H696" s="59"/>
      <c r="I696" s="59"/>
    </row>
    <row r="697" spans="2:9" x14ac:dyDescent="0.35">
      <c r="B697" s="67">
        <v>1000</v>
      </c>
      <c r="C697" s="68">
        <v>3500</v>
      </c>
      <c r="D697" s="68">
        <v>1560</v>
      </c>
      <c r="E697" s="71">
        <f t="shared" si="22"/>
        <v>5125.7142857142862</v>
      </c>
      <c r="F697" s="62">
        <f t="shared" si="21"/>
        <v>5000</v>
      </c>
      <c r="G697" s="37"/>
      <c r="H697" s="59"/>
      <c r="I697" s="59"/>
    </row>
    <row r="698" spans="2:9" x14ac:dyDescent="0.35">
      <c r="B698" s="67">
        <v>1000</v>
      </c>
      <c r="C698" s="68">
        <v>3600</v>
      </c>
      <c r="D698" s="68">
        <v>1560</v>
      </c>
      <c r="E698" s="71">
        <f t="shared" si="22"/>
        <v>5281.7142857142862</v>
      </c>
      <c r="F698" s="62">
        <f t="shared" si="21"/>
        <v>5000</v>
      </c>
      <c r="G698" s="37"/>
      <c r="H698" s="59"/>
      <c r="I698" s="59"/>
    </row>
    <row r="699" spans="2:9" x14ac:dyDescent="0.35">
      <c r="B699" s="67">
        <v>1000</v>
      </c>
      <c r="C699" s="68">
        <v>3700</v>
      </c>
      <c r="D699" s="68">
        <v>1560</v>
      </c>
      <c r="E699" s="71">
        <f t="shared" si="22"/>
        <v>5437.7142857142862</v>
      </c>
      <c r="F699" s="62">
        <f t="shared" si="21"/>
        <v>5000</v>
      </c>
      <c r="G699" s="37"/>
      <c r="H699" s="59"/>
      <c r="I699" s="59"/>
    </row>
    <row r="700" spans="2:9" x14ac:dyDescent="0.35">
      <c r="B700" s="67">
        <v>1000</v>
      </c>
      <c r="C700" s="68">
        <v>3800</v>
      </c>
      <c r="D700" s="68">
        <v>1560</v>
      </c>
      <c r="E700" s="71">
        <f t="shared" si="22"/>
        <v>5593.7142857142862</v>
      </c>
      <c r="F700" s="62">
        <f t="shared" si="21"/>
        <v>6000</v>
      </c>
      <c r="G700" s="37"/>
      <c r="H700" s="59"/>
      <c r="I700" s="59"/>
    </row>
    <row r="701" spans="2:9" x14ac:dyDescent="0.35">
      <c r="B701" s="67">
        <v>1000</v>
      </c>
      <c r="C701" s="68">
        <v>3900</v>
      </c>
      <c r="D701" s="68">
        <v>1560</v>
      </c>
      <c r="E701" s="71">
        <f t="shared" si="22"/>
        <v>5749.7142857142862</v>
      </c>
      <c r="F701" s="62">
        <f t="shared" si="21"/>
        <v>6000</v>
      </c>
      <c r="G701" s="37"/>
      <c r="H701" s="59"/>
      <c r="I701" s="59"/>
    </row>
    <row r="702" spans="2:9" x14ac:dyDescent="0.35">
      <c r="B702" s="67">
        <v>1000</v>
      </c>
      <c r="C702" s="68">
        <v>4000</v>
      </c>
      <c r="D702" s="68">
        <v>1560</v>
      </c>
      <c r="E702" s="71">
        <f t="shared" si="22"/>
        <v>5905.7142857142862</v>
      </c>
      <c r="F702" s="62">
        <f t="shared" si="21"/>
        <v>6000</v>
      </c>
      <c r="G702" s="37"/>
      <c r="H702" s="59"/>
      <c r="I702" s="59"/>
    </row>
    <row r="703" spans="2:9" x14ac:dyDescent="0.35">
      <c r="B703" s="67">
        <v>1050</v>
      </c>
      <c r="C703" s="68">
        <v>800</v>
      </c>
      <c r="D703" s="68">
        <v>1560</v>
      </c>
      <c r="E703" s="71">
        <f t="shared" si="22"/>
        <v>941.85</v>
      </c>
      <c r="F703" s="62">
        <f t="shared" si="21"/>
        <v>1000</v>
      </c>
      <c r="G703" s="37"/>
      <c r="H703" s="59"/>
      <c r="I703" s="59"/>
    </row>
    <row r="704" spans="2:9" x14ac:dyDescent="0.35">
      <c r="B704" s="67">
        <v>1050</v>
      </c>
      <c r="C704" s="68">
        <v>900</v>
      </c>
      <c r="D704" s="68">
        <v>1560</v>
      </c>
      <c r="E704" s="71">
        <f t="shared" si="22"/>
        <v>1105.6500000000001</v>
      </c>
      <c r="F704" s="62">
        <f t="shared" si="21"/>
        <v>1000</v>
      </c>
      <c r="G704" s="37"/>
      <c r="H704" s="59"/>
      <c r="I704" s="59"/>
    </row>
    <row r="705" spans="2:9" x14ac:dyDescent="0.35">
      <c r="B705" s="67">
        <v>1050</v>
      </c>
      <c r="C705" s="68">
        <v>1000</v>
      </c>
      <c r="D705" s="68">
        <v>1560</v>
      </c>
      <c r="E705" s="71">
        <f t="shared" si="22"/>
        <v>1269.45</v>
      </c>
      <c r="F705" s="62">
        <f t="shared" si="21"/>
        <v>1000</v>
      </c>
      <c r="G705" s="37"/>
      <c r="H705" s="59"/>
      <c r="I705" s="59"/>
    </row>
    <row r="706" spans="2:9" x14ac:dyDescent="0.35">
      <c r="B706" s="67">
        <v>1050</v>
      </c>
      <c r="C706" s="68">
        <v>1100</v>
      </c>
      <c r="D706" s="68">
        <v>1560</v>
      </c>
      <c r="E706" s="71">
        <f t="shared" si="22"/>
        <v>1433.25</v>
      </c>
      <c r="F706" s="62">
        <f t="shared" si="21"/>
        <v>1000</v>
      </c>
      <c r="G706" s="37"/>
      <c r="H706" s="59"/>
      <c r="I706" s="59"/>
    </row>
    <row r="707" spans="2:9" x14ac:dyDescent="0.35">
      <c r="B707" s="67">
        <v>1050</v>
      </c>
      <c r="C707" s="68">
        <v>1200</v>
      </c>
      <c r="D707" s="68">
        <v>1560</v>
      </c>
      <c r="E707" s="71">
        <f t="shared" si="22"/>
        <v>1597.05</v>
      </c>
      <c r="F707" s="62">
        <f t="shared" si="21"/>
        <v>2000</v>
      </c>
      <c r="G707" s="37"/>
      <c r="H707" s="59"/>
      <c r="I707" s="59"/>
    </row>
    <row r="708" spans="2:9" x14ac:dyDescent="0.35">
      <c r="B708" s="67">
        <v>1050</v>
      </c>
      <c r="C708" s="68">
        <v>1300</v>
      </c>
      <c r="D708" s="68">
        <v>1560</v>
      </c>
      <c r="E708" s="71">
        <f t="shared" si="22"/>
        <v>1760.85</v>
      </c>
      <c r="F708" s="62">
        <f t="shared" si="21"/>
        <v>2000</v>
      </c>
      <c r="G708" s="37"/>
      <c r="H708" s="59"/>
      <c r="I708" s="59"/>
    </row>
    <row r="709" spans="2:9" x14ac:dyDescent="0.35">
      <c r="B709" s="67">
        <v>1050</v>
      </c>
      <c r="C709" s="68">
        <v>1400</v>
      </c>
      <c r="D709" s="68">
        <v>1560</v>
      </c>
      <c r="E709" s="71">
        <f t="shared" si="22"/>
        <v>1924.65</v>
      </c>
      <c r="F709" s="62">
        <f t="shared" ref="F709:F772" si="23">ROUND(E709,-3)</f>
        <v>2000</v>
      </c>
      <c r="G709" s="37"/>
      <c r="H709" s="59"/>
      <c r="I709" s="59"/>
    </row>
    <row r="710" spans="2:9" x14ac:dyDescent="0.35">
      <c r="B710" s="67">
        <v>1050</v>
      </c>
      <c r="C710" s="68">
        <v>1500</v>
      </c>
      <c r="D710" s="68">
        <v>1560</v>
      </c>
      <c r="E710" s="71">
        <f t="shared" si="22"/>
        <v>2088.4499999999998</v>
      </c>
      <c r="F710" s="62">
        <f t="shared" si="23"/>
        <v>2000</v>
      </c>
      <c r="G710" s="37"/>
      <c r="H710" s="59"/>
      <c r="I710" s="59"/>
    </row>
    <row r="711" spans="2:9" x14ac:dyDescent="0.35">
      <c r="B711" s="67">
        <v>1050</v>
      </c>
      <c r="C711" s="68">
        <v>1600</v>
      </c>
      <c r="D711" s="68">
        <v>1560</v>
      </c>
      <c r="E711" s="71">
        <f t="shared" si="22"/>
        <v>2252.25</v>
      </c>
      <c r="F711" s="62">
        <f t="shared" si="23"/>
        <v>2000</v>
      </c>
      <c r="G711" s="37"/>
      <c r="H711" s="59"/>
      <c r="I711" s="59"/>
    </row>
    <row r="712" spans="2:9" x14ac:dyDescent="0.35">
      <c r="B712" s="67">
        <v>1050</v>
      </c>
      <c r="C712" s="68">
        <v>1700</v>
      </c>
      <c r="D712" s="68">
        <v>1560</v>
      </c>
      <c r="E712" s="71">
        <f t="shared" si="22"/>
        <v>2416.0500000000002</v>
      </c>
      <c r="F712" s="62">
        <f t="shared" si="23"/>
        <v>2000</v>
      </c>
      <c r="G712" s="37"/>
      <c r="H712" s="59"/>
      <c r="I712" s="59"/>
    </row>
    <row r="713" spans="2:9" x14ac:dyDescent="0.35">
      <c r="B713" s="67">
        <v>1050</v>
      </c>
      <c r="C713" s="68">
        <v>1800</v>
      </c>
      <c r="D713" s="68">
        <v>1560</v>
      </c>
      <c r="E713" s="71">
        <f t="shared" si="22"/>
        <v>2579.85</v>
      </c>
      <c r="F713" s="62">
        <f t="shared" si="23"/>
        <v>3000</v>
      </c>
      <c r="G713" s="37"/>
      <c r="H713" s="59"/>
      <c r="I713" s="59"/>
    </row>
    <row r="714" spans="2:9" x14ac:dyDescent="0.35">
      <c r="B714" s="67">
        <v>1050</v>
      </c>
      <c r="C714" s="68">
        <v>1900</v>
      </c>
      <c r="D714" s="68">
        <v>1560</v>
      </c>
      <c r="E714" s="71">
        <f t="shared" si="22"/>
        <v>2743.65</v>
      </c>
      <c r="F714" s="62">
        <f t="shared" si="23"/>
        <v>3000</v>
      </c>
      <c r="G714" s="37"/>
      <c r="H714" s="59"/>
      <c r="I714" s="59"/>
    </row>
    <row r="715" spans="2:9" x14ac:dyDescent="0.35">
      <c r="B715" s="67">
        <v>1050</v>
      </c>
      <c r="C715" s="68">
        <v>2000</v>
      </c>
      <c r="D715" s="68">
        <v>1560</v>
      </c>
      <c r="E715" s="71">
        <f t="shared" si="22"/>
        <v>2907.45</v>
      </c>
      <c r="F715" s="62">
        <f t="shared" si="23"/>
        <v>3000</v>
      </c>
      <c r="G715" s="37"/>
      <c r="H715" s="59"/>
      <c r="I715" s="59"/>
    </row>
    <row r="716" spans="2:9" x14ac:dyDescent="0.35">
      <c r="B716" s="67">
        <v>1050</v>
      </c>
      <c r="C716" s="68">
        <v>2100</v>
      </c>
      <c r="D716" s="68">
        <v>1560</v>
      </c>
      <c r="E716" s="71">
        <f t="shared" si="22"/>
        <v>3071.25</v>
      </c>
      <c r="F716" s="62">
        <f t="shared" si="23"/>
        <v>3000</v>
      </c>
      <c r="G716" s="37"/>
      <c r="H716" s="59"/>
      <c r="I716" s="59"/>
    </row>
    <row r="717" spans="2:9" x14ac:dyDescent="0.35">
      <c r="B717" s="67">
        <v>1050</v>
      </c>
      <c r="C717" s="68">
        <v>2200</v>
      </c>
      <c r="D717" s="68">
        <v>1560</v>
      </c>
      <c r="E717" s="71">
        <f t="shared" si="22"/>
        <v>3235.05</v>
      </c>
      <c r="F717" s="62">
        <f t="shared" si="23"/>
        <v>3000</v>
      </c>
      <c r="G717" s="37"/>
      <c r="H717" s="59"/>
      <c r="I717" s="59"/>
    </row>
    <row r="718" spans="2:9" x14ac:dyDescent="0.35">
      <c r="B718" s="67">
        <v>1050</v>
      </c>
      <c r="C718" s="68">
        <v>2300</v>
      </c>
      <c r="D718" s="68">
        <v>1560</v>
      </c>
      <c r="E718" s="71">
        <f t="shared" si="22"/>
        <v>3398.85</v>
      </c>
      <c r="F718" s="62">
        <f t="shared" si="23"/>
        <v>3000</v>
      </c>
      <c r="G718" s="37"/>
      <c r="H718" s="59"/>
      <c r="I718" s="59"/>
    </row>
    <row r="719" spans="2:9" x14ac:dyDescent="0.35">
      <c r="B719" s="67">
        <v>1050</v>
      </c>
      <c r="C719" s="68">
        <v>2400</v>
      </c>
      <c r="D719" s="68">
        <v>1560</v>
      </c>
      <c r="E719" s="71">
        <f t="shared" si="22"/>
        <v>3562.65</v>
      </c>
      <c r="F719" s="62">
        <f t="shared" si="23"/>
        <v>4000</v>
      </c>
      <c r="G719" s="37"/>
      <c r="H719" s="59"/>
      <c r="I719" s="59"/>
    </row>
    <row r="720" spans="2:9" x14ac:dyDescent="0.35">
      <c r="B720" s="67">
        <v>1050</v>
      </c>
      <c r="C720" s="68">
        <v>2500</v>
      </c>
      <c r="D720" s="68">
        <v>1560</v>
      </c>
      <c r="E720" s="71">
        <f t="shared" si="22"/>
        <v>3726.45</v>
      </c>
      <c r="F720" s="62">
        <f t="shared" si="23"/>
        <v>4000</v>
      </c>
      <c r="G720" s="37"/>
      <c r="H720" s="59"/>
      <c r="I720" s="59"/>
    </row>
    <row r="721" spans="2:9" x14ac:dyDescent="0.35">
      <c r="B721" s="67">
        <v>1050</v>
      </c>
      <c r="C721" s="68">
        <v>2600</v>
      </c>
      <c r="D721" s="68">
        <v>1560</v>
      </c>
      <c r="E721" s="71">
        <f t="shared" si="22"/>
        <v>3890.25</v>
      </c>
      <c r="F721" s="62">
        <f t="shared" si="23"/>
        <v>4000</v>
      </c>
      <c r="G721" s="37"/>
      <c r="H721" s="59"/>
      <c r="I721" s="59"/>
    </row>
    <row r="722" spans="2:9" x14ac:dyDescent="0.35">
      <c r="B722" s="67">
        <v>1050</v>
      </c>
      <c r="C722" s="68">
        <v>2700</v>
      </c>
      <c r="D722" s="68">
        <v>1560</v>
      </c>
      <c r="E722" s="71">
        <f t="shared" si="22"/>
        <v>4054.05</v>
      </c>
      <c r="F722" s="62">
        <f t="shared" si="23"/>
        <v>4000</v>
      </c>
      <c r="G722" s="37"/>
      <c r="H722" s="59"/>
      <c r="I722" s="59"/>
    </row>
    <row r="723" spans="2:9" x14ac:dyDescent="0.35">
      <c r="B723" s="67">
        <v>1050</v>
      </c>
      <c r="C723" s="68">
        <v>2800</v>
      </c>
      <c r="D723" s="68">
        <v>1560</v>
      </c>
      <c r="E723" s="71">
        <f t="shared" si="22"/>
        <v>4217.8500000000004</v>
      </c>
      <c r="F723" s="62">
        <f t="shared" si="23"/>
        <v>4000</v>
      </c>
      <c r="G723" s="37"/>
      <c r="H723" s="59"/>
      <c r="I723" s="59"/>
    </row>
    <row r="724" spans="2:9" x14ac:dyDescent="0.35">
      <c r="B724" s="67">
        <v>1050</v>
      </c>
      <c r="C724" s="68">
        <v>2900</v>
      </c>
      <c r="D724" s="68">
        <v>1560</v>
      </c>
      <c r="E724" s="71">
        <f t="shared" ref="E724:E787" si="24">(((22/7*(B724/2)^2)*D724)+((C724-B724)*D724*B724))/1000000</f>
        <v>4381.6499999999996</v>
      </c>
      <c r="F724" s="62">
        <f t="shared" si="23"/>
        <v>4000</v>
      </c>
      <c r="G724" s="37"/>
      <c r="H724" s="59"/>
      <c r="I724" s="59"/>
    </row>
    <row r="725" spans="2:9" x14ac:dyDescent="0.35">
      <c r="B725" s="67">
        <v>1050</v>
      </c>
      <c r="C725" s="68">
        <v>3000</v>
      </c>
      <c r="D725" s="68">
        <v>1560</v>
      </c>
      <c r="E725" s="71">
        <f t="shared" si="24"/>
        <v>4545.45</v>
      </c>
      <c r="F725" s="62">
        <f t="shared" si="23"/>
        <v>5000</v>
      </c>
      <c r="G725" s="37"/>
      <c r="H725" s="59"/>
      <c r="I725" s="59"/>
    </row>
    <row r="726" spans="2:9" x14ac:dyDescent="0.35">
      <c r="B726" s="67">
        <v>1050</v>
      </c>
      <c r="C726" s="68">
        <v>3100</v>
      </c>
      <c r="D726" s="68">
        <v>1560</v>
      </c>
      <c r="E726" s="71">
        <f t="shared" si="24"/>
        <v>4709.25</v>
      </c>
      <c r="F726" s="62">
        <f t="shared" si="23"/>
        <v>5000</v>
      </c>
      <c r="G726" s="37"/>
      <c r="H726" s="59"/>
      <c r="I726" s="59"/>
    </row>
    <row r="727" spans="2:9" x14ac:dyDescent="0.35">
      <c r="B727" s="67">
        <v>1050</v>
      </c>
      <c r="C727" s="68">
        <v>3200</v>
      </c>
      <c r="D727" s="68">
        <v>1560</v>
      </c>
      <c r="E727" s="71">
        <f t="shared" si="24"/>
        <v>4873.05</v>
      </c>
      <c r="F727" s="62">
        <f t="shared" si="23"/>
        <v>5000</v>
      </c>
      <c r="G727" s="37"/>
      <c r="H727" s="59"/>
      <c r="I727" s="59"/>
    </row>
    <row r="728" spans="2:9" x14ac:dyDescent="0.35">
      <c r="B728" s="67">
        <v>1050</v>
      </c>
      <c r="C728" s="68">
        <v>3300</v>
      </c>
      <c r="D728" s="68">
        <v>1560</v>
      </c>
      <c r="E728" s="71">
        <f t="shared" si="24"/>
        <v>5036.8500000000004</v>
      </c>
      <c r="F728" s="62">
        <f t="shared" si="23"/>
        <v>5000</v>
      </c>
      <c r="G728" s="37"/>
      <c r="H728" s="59"/>
      <c r="I728" s="59"/>
    </row>
    <row r="729" spans="2:9" x14ac:dyDescent="0.35">
      <c r="B729" s="67">
        <v>1050</v>
      </c>
      <c r="C729" s="68">
        <v>3400</v>
      </c>
      <c r="D729" s="68">
        <v>1560</v>
      </c>
      <c r="E729" s="71">
        <f t="shared" si="24"/>
        <v>5200.6499999999996</v>
      </c>
      <c r="F729" s="62">
        <f t="shared" si="23"/>
        <v>5000</v>
      </c>
      <c r="G729" s="37"/>
      <c r="H729" s="59"/>
      <c r="I729" s="59"/>
    </row>
    <row r="730" spans="2:9" x14ac:dyDescent="0.35">
      <c r="B730" s="67">
        <v>1050</v>
      </c>
      <c r="C730" s="68">
        <v>3500</v>
      </c>
      <c r="D730" s="68">
        <v>1560</v>
      </c>
      <c r="E730" s="71">
        <f t="shared" si="24"/>
        <v>5364.45</v>
      </c>
      <c r="F730" s="62">
        <f t="shared" si="23"/>
        <v>5000</v>
      </c>
      <c r="G730" s="37"/>
      <c r="H730" s="59"/>
      <c r="I730" s="59"/>
    </row>
    <row r="731" spans="2:9" x14ac:dyDescent="0.35">
      <c r="B731" s="67">
        <v>1050</v>
      </c>
      <c r="C731" s="68">
        <v>3600</v>
      </c>
      <c r="D731" s="68">
        <v>1560</v>
      </c>
      <c r="E731" s="71">
        <f t="shared" si="24"/>
        <v>5528.25</v>
      </c>
      <c r="F731" s="62">
        <f t="shared" si="23"/>
        <v>6000</v>
      </c>
      <c r="G731" s="37"/>
      <c r="H731" s="59"/>
      <c r="I731" s="59"/>
    </row>
    <row r="732" spans="2:9" x14ac:dyDescent="0.35">
      <c r="B732" s="67">
        <v>1050</v>
      </c>
      <c r="C732" s="68">
        <v>3700</v>
      </c>
      <c r="D732" s="68">
        <v>1560</v>
      </c>
      <c r="E732" s="71">
        <f t="shared" si="24"/>
        <v>5692.05</v>
      </c>
      <c r="F732" s="62">
        <f t="shared" si="23"/>
        <v>6000</v>
      </c>
      <c r="G732" s="37"/>
      <c r="H732" s="59"/>
      <c r="I732" s="59"/>
    </row>
    <row r="733" spans="2:9" x14ac:dyDescent="0.35">
      <c r="B733" s="67">
        <v>1050</v>
      </c>
      <c r="C733" s="68">
        <v>3800</v>
      </c>
      <c r="D733" s="68">
        <v>1560</v>
      </c>
      <c r="E733" s="71">
        <f t="shared" si="24"/>
        <v>5855.85</v>
      </c>
      <c r="F733" s="62">
        <f t="shared" si="23"/>
        <v>6000</v>
      </c>
      <c r="G733" s="37"/>
      <c r="H733" s="59"/>
      <c r="I733" s="59"/>
    </row>
    <row r="734" spans="2:9" x14ac:dyDescent="0.35">
      <c r="B734" s="67">
        <v>1050</v>
      </c>
      <c r="C734" s="68">
        <v>3900</v>
      </c>
      <c r="D734" s="68">
        <v>1560</v>
      </c>
      <c r="E734" s="71">
        <f t="shared" si="24"/>
        <v>6019.65</v>
      </c>
      <c r="F734" s="62">
        <f t="shared" si="23"/>
        <v>6000</v>
      </c>
      <c r="G734" s="37"/>
      <c r="H734" s="59"/>
      <c r="I734" s="59"/>
    </row>
    <row r="735" spans="2:9" x14ac:dyDescent="0.35">
      <c r="B735" s="67">
        <v>1050</v>
      </c>
      <c r="C735" s="68">
        <v>4000</v>
      </c>
      <c r="D735" s="68">
        <v>1560</v>
      </c>
      <c r="E735" s="71">
        <f t="shared" si="24"/>
        <v>6183.45</v>
      </c>
      <c r="F735" s="62">
        <f t="shared" si="23"/>
        <v>6000</v>
      </c>
      <c r="G735" s="37"/>
      <c r="H735" s="59"/>
      <c r="I735" s="59"/>
    </row>
    <row r="736" spans="2:9" x14ac:dyDescent="0.35">
      <c r="B736" s="67">
        <v>1100</v>
      </c>
      <c r="C736" s="68">
        <v>800</v>
      </c>
      <c r="D736" s="68">
        <v>1560</v>
      </c>
      <c r="E736" s="71">
        <f t="shared" si="24"/>
        <v>968.31428571428557</v>
      </c>
      <c r="F736" s="62">
        <f t="shared" si="23"/>
        <v>1000</v>
      </c>
      <c r="G736" s="37"/>
      <c r="H736" s="59"/>
      <c r="I736" s="59"/>
    </row>
    <row r="737" spans="2:9" x14ac:dyDescent="0.35">
      <c r="B737" s="67">
        <v>1100</v>
      </c>
      <c r="C737" s="68">
        <v>900</v>
      </c>
      <c r="D737" s="68">
        <v>1560</v>
      </c>
      <c r="E737" s="71">
        <f t="shared" si="24"/>
        <v>1139.9142857142856</v>
      </c>
      <c r="F737" s="62">
        <f t="shared" si="23"/>
        <v>1000</v>
      </c>
      <c r="G737" s="37"/>
      <c r="H737" s="59"/>
      <c r="I737" s="59"/>
    </row>
    <row r="738" spans="2:9" x14ac:dyDescent="0.35">
      <c r="B738" s="67">
        <v>1100</v>
      </c>
      <c r="C738" s="68">
        <v>1000</v>
      </c>
      <c r="D738" s="68">
        <v>1560</v>
      </c>
      <c r="E738" s="71">
        <f t="shared" si="24"/>
        <v>1311.5142857142855</v>
      </c>
      <c r="F738" s="62">
        <f t="shared" si="23"/>
        <v>1000</v>
      </c>
      <c r="G738" s="37"/>
      <c r="H738" s="59"/>
      <c r="I738" s="59"/>
    </row>
    <row r="739" spans="2:9" x14ac:dyDescent="0.35">
      <c r="B739" s="67">
        <v>1100</v>
      </c>
      <c r="C739" s="68">
        <v>1100</v>
      </c>
      <c r="D739" s="68">
        <v>1560</v>
      </c>
      <c r="E739" s="71">
        <f t="shared" si="24"/>
        <v>1483.1142857142856</v>
      </c>
      <c r="F739" s="62">
        <f t="shared" si="23"/>
        <v>1000</v>
      </c>
      <c r="G739" s="37"/>
      <c r="H739" s="59"/>
      <c r="I739" s="59"/>
    </row>
    <row r="740" spans="2:9" x14ac:dyDescent="0.35">
      <c r="B740" s="67">
        <v>1100</v>
      </c>
      <c r="C740" s="68">
        <v>1200</v>
      </c>
      <c r="D740" s="68">
        <v>1560</v>
      </c>
      <c r="E740" s="71">
        <f t="shared" si="24"/>
        <v>1654.7142857142856</v>
      </c>
      <c r="F740" s="62">
        <f t="shared" si="23"/>
        <v>2000</v>
      </c>
      <c r="G740" s="37"/>
      <c r="H740" s="59"/>
      <c r="I740" s="59"/>
    </row>
    <row r="741" spans="2:9" x14ac:dyDescent="0.35">
      <c r="B741" s="67">
        <v>1100</v>
      </c>
      <c r="C741" s="68">
        <v>1300</v>
      </c>
      <c r="D741" s="68">
        <v>1560</v>
      </c>
      <c r="E741" s="71">
        <f t="shared" si="24"/>
        <v>1826.3142857142857</v>
      </c>
      <c r="F741" s="62">
        <f t="shared" si="23"/>
        <v>2000</v>
      </c>
      <c r="G741" s="37"/>
      <c r="H741" s="59"/>
      <c r="I741" s="59"/>
    </row>
    <row r="742" spans="2:9" x14ac:dyDescent="0.35">
      <c r="B742" s="67">
        <v>1100</v>
      </c>
      <c r="C742" s="68">
        <v>1400</v>
      </c>
      <c r="D742" s="68">
        <v>1560</v>
      </c>
      <c r="E742" s="71">
        <f t="shared" si="24"/>
        <v>1997.9142857142856</v>
      </c>
      <c r="F742" s="62">
        <f t="shared" si="23"/>
        <v>2000</v>
      </c>
      <c r="G742" s="37"/>
      <c r="H742" s="59"/>
      <c r="I742" s="59"/>
    </row>
    <row r="743" spans="2:9" x14ac:dyDescent="0.35">
      <c r="B743" s="67">
        <v>1100</v>
      </c>
      <c r="C743" s="68">
        <v>1500</v>
      </c>
      <c r="D743" s="68">
        <v>1560</v>
      </c>
      <c r="E743" s="71">
        <f t="shared" si="24"/>
        <v>2169.514285714286</v>
      </c>
      <c r="F743" s="62">
        <f t="shared" si="23"/>
        <v>2000</v>
      </c>
      <c r="G743" s="37"/>
      <c r="H743" s="59"/>
      <c r="I743" s="59"/>
    </row>
    <row r="744" spans="2:9" x14ac:dyDescent="0.35">
      <c r="B744" s="67">
        <v>1100</v>
      </c>
      <c r="C744" s="68">
        <v>1600</v>
      </c>
      <c r="D744" s="68">
        <v>1560</v>
      </c>
      <c r="E744" s="71">
        <f t="shared" si="24"/>
        <v>2341.1142857142859</v>
      </c>
      <c r="F744" s="62">
        <f t="shared" si="23"/>
        <v>2000</v>
      </c>
      <c r="G744" s="37"/>
      <c r="H744" s="59"/>
      <c r="I744" s="59"/>
    </row>
    <row r="745" spans="2:9" x14ac:dyDescent="0.35">
      <c r="B745" s="67">
        <v>1100</v>
      </c>
      <c r="C745" s="68">
        <v>1700</v>
      </c>
      <c r="D745" s="68">
        <v>1560</v>
      </c>
      <c r="E745" s="71">
        <f t="shared" si="24"/>
        <v>2512.7142857142858</v>
      </c>
      <c r="F745" s="62">
        <f t="shared" si="23"/>
        <v>3000</v>
      </c>
      <c r="G745" s="37"/>
      <c r="H745" s="59"/>
      <c r="I745" s="59"/>
    </row>
    <row r="746" spans="2:9" x14ac:dyDescent="0.35">
      <c r="B746" s="67">
        <v>1100</v>
      </c>
      <c r="C746" s="68">
        <v>1800</v>
      </c>
      <c r="D746" s="68">
        <v>1560</v>
      </c>
      <c r="E746" s="71">
        <f t="shared" si="24"/>
        <v>2684.3142857142857</v>
      </c>
      <c r="F746" s="62">
        <f t="shared" si="23"/>
        <v>3000</v>
      </c>
      <c r="G746" s="37"/>
      <c r="H746" s="59"/>
      <c r="I746" s="59"/>
    </row>
    <row r="747" spans="2:9" x14ac:dyDescent="0.35">
      <c r="B747" s="67">
        <v>1100</v>
      </c>
      <c r="C747" s="68">
        <v>1900</v>
      </c>
      <c r="D747" s="68">
        <v>1560</v>
      </c>
      <c r="E747" s="71">
        <f t="shared" si="24"/>
        <v>2855.9142857142861</v>
      </c>
      <c r="F747" s="62">
        <f t="shared" si="23"/>
        <v>3000</v>
      </c>
      <c r="G747" s="37"/>
      <c r="H747" s="59"/>
      <c r="I747" s="59"/>
    </row>
    <row r="748" spans="2:9" x14ac:dyDescent="0.35">
      <c r="B748" s="67">
        <v>1100</v>
      </c>
      <c r="C748" s="68">
        <v>2000</v>
      </c>
      <c r="D748" s="68">
        <v>1560</v>
      </c>
      <c r="E748" s="71">
        <f t="shared" si="24"/>
        <v>3027.514285714286</v>
      </c>
      <c r="F748" s="62">
        <f t="shared" si="23"/>
        <v>3000</v>
      </c>
      <c r="G748" s="37"/>
      <c r="H748" s="59"/>
      <c r="I748" s="59"/>
    </row>
    <row r="749" spans="2:9" x14ac:dyDescent="0.35">
      <c r="B749" s="67">
        <v>1100</v>
      </c>
      <c r="C749" s="68">
        <v>2100</v>
      </c>
      <c r="D749" s="68">
        <v>1560</v>
      </c>
      <c r="E749" s="71">
        <f t="shared" si="24"/>
        <v>3199.1142857142859</v>
      </c>
      <c r="F749" s="62">
        <f t="shared" si="23"/>
        <v>3000</v>
      </c>
      <c r="G749" s="37"/>
      <c r="H749" s="59"/>
      <c r="I749" s="59"/>
    </row>
    <row r="750" spans="2:9" x14ac:dyDescent="0.35">
      <c r="B750" s="67">
        <v>1100</v>
      </c>
      <c r="C750" s="68">
        <v>2200</v>
      </c>
      <c r="D750" s="68">
        <v>1560</v>
      </c>
      <c r="E750" s="71">
        <f t="shared" si="24"/>
        <v>3370.7142857142858</v>
      </c>
      <c r="F750" s="62">
        <f t="shared" si="23"/>
        <v>3000</v>
      </c>
      <c r="G750" s="37"/>
      <c r="H750" s="59"/>
      <c r="I750" s="59"/>
    </row>
    <row r="751" spans="2:9" x14ac:dyDescent="0.35">
      <c r="B751" s="67">
        <v>1100</v>
      </c>
      <c r="C751" s="68">
        <v>2300</v>
      </c>
      <c r="D751" s="68">
        <v>1560</v>
      </c>
      <c r="E751" s="71">
        <f t="shared" si="24"/>
        <v>3542.3142857142857</v>
      </c>
      <c r="F751" s="62">
        <f t="shared" si="23"/>
        <v>4000</v>
      </c>
      <c r="G751" s="37"/>
      <c r="H751" s="59"/>
      <c r="I751" s="59"/>
    </row>
    <row r="752" spans="2:9" x14ac:dyDescent="0.35">
      <c r="B752" s="67">
        <v>1100</v>
      </c>
      <c r="C752" s="68">
        <v>2400</v>
      </c>
      <c r="D752" s="68">
        <v>1560</v>
      </c>
      <c r="E752" s="71">
        <f t="shared" si="24"/>
        <v>3713.9142857142861</v>
      </c>
      <c r="F752" s="62">
        <f t="shared" si="23"/>
        <v>4000</v>
      </c>
      <c r="G752" s="37"/>
      <c r="H752" s="59"/>
      <c r="I752" s="59"/>
    </row>
    <row r="753" spans="2:9" x14ac:dyDescent="0.35">
      <c r="B753" s="67">
        <v>1100</v>
      </c>
      <c r="C753" s="68">
        <v>2500</v>
      </c>
      <c r="D753" s="68">
        <v>1560</v>
      </c>
      <c r="E753" s="71">
        <f t="shared" si="24"/>
        <v>3885.514285714286</v>
      </c>
      <c r="F753" s="62">
        <f t="shared" si="23"/>
        <v>4000</v>
      </c>
      <c r="G753" s="37"/>
      <c r="H753" s="59"/>
      <c r="I753" s="59"/>
    </row>
    <row r="754" spans="2:9" x14ac:dyDescent="0.35">
      <c r="B754" s="67">
        <v>1100</v>
      </c>
      <c r="C754" s="68">
        <v>2600</v>
      </c>
      <c r="D754" s="68">
        <v>1560</v>
      </c>
      <c r="E754" s="71">
        <f t="shared" si="24"/>
        <v>4057.1142857142859</v>
      </c>
      <c r="F754" s="62">
        <f t="shared" si="23"/>
        <v>4000</v>
      </c>
      <c r="G754" s="37"/>
      <c r="H754" s="59"/>
      <c r="I754" s="59"/>
    </row>
    <row r="755" spans="2:9" x14ac:dyDescent="0.35">
      <c r="B755" s="67">
        <v>1100</v>
      </c>
      <c r="C755" s="68">
        <v>2700</v>
      </c>
      <c r="D755" s="68">
        <v>1560</v>
      </c>
      <c r="E755" s="71">
        <f t="shared" si="24"/>
        <v>4228.7142857142862</v>
      </c>
      <c r="F755" s="62">
        <f t="shared" si="23"/>
        <v>4000</v>
      </c>
      <c r="G755" s="37"/>
      <c r="H755" s="59"/>
      <c r="I755" s="59"/>
    </row>
    <row r="756" spans="2:9" x14ac:dyDescent="0.35">
      <c r="B756" s="67">
        <v>1100</v>
      </c>
      <c r="C756" s="68">
        <v>2800</v>
      </c>
      <c r="D756" s="68">
        <v>1560</v>
      </c>
      <c r="E756" s="71">
        <f t="shared" si="24"/>
        <v>4400.3142857142857</v>
      </c>
      <c r="F756" s="62">
        <f t="shared" si="23"/>
        <v>4000</v>
      </c>
      <c r="G756" s="37"/>
      <c r="H756" s="59"/>
      <c r="I756" s="59"/>
    </row>
    <row r="757" spans="2:9" x14ac:dyDescent="0.35">
      <c r="B757" s="67">
        <v>1100</v>
      </c>
      <c r="C757" s="68">
        <v>2900</v>
      </c>
      <c r="D757" s="68">
        <v>1560</v>
      </c>
      <c r="E757" s="71">
        <f t="shared" si="24"/>
        <v>4571.9142857142861</v>
      </c>
      <c r="F757" s="62">
        <f t="shared" si="23"/>
        <v>5000</v>
      </c>
      <c r="G757" s="37"/>
      <c r="H757" s="59"/>
      <c r="I757" s="59"/>
    </row>
    <row r="758" spans="2:9" x14ac:dyDescent="0.35">
      <c r="B758" s="67">
        <v>1100</v>
      </c>
      <c r="C758" s="68">
        <v>3000</v>
      </c>
      <c r="D758" s="68">
        <v>1560</v>
      </c>
      <c r="E758" s="71">
        <f t="shared" si="24"/>
        <v>4743.5142857142855</v>
      </c>
      <c r="F758" s="62">
        <f t="shared" si="23"/>
        <v>5000</v>
      </c>
      <c r="G758" s="37"/>
      <c r="H758" s="59"/>
      <c r="I758" s="59"/>
    </row>
    <row r="759" spans="2:9" x14ac:dyDescent="0.35">
      <c r="B759" s="67">
        <v>1100</v>
      </c>
      <c r="C759" s="68">
        <v>3100</v>
      </c>
      <c r="D759" s="68">
        <v>1560</v>
      </c>
      <c r="E759" s="71">
        <f t="shared" si="24"/>
        <v>4915.1142857142859</v>
      </c>
      <c r="F759" s="62">
        <f t="shared" si="23"/>
        <v>5000</v>
      </c>
      <c r="G759" s="37"/>
      <c r="H759" s="59"/>
      <c r="I759" s="59"/>
    </row>
    <row r="760" spans="2:9" x14ac:dyDescent="0.35">
      <c r="B760" s="67">
        <v>1100</v>
      </c>
      <c r="C760" s="68">
        <v>3200</v>
      </c>
      <c r="D760" s="68">
        <v>1560</v>
      </c>
      <c r="E760" s="71">
        <f t="shared" si="24"/>
        <v>5086.7142857142862</v>
      </c>
      <c r="F760" s="62">
        <f t="shared" si="23"/>
        <v>5000</v>
      </c>
      <c r="G760" s="37"/>
      <c r="H760" s="59"/>
      <c r="I760" s="59"/>
    </row>
    <row r="761" spans="2:9" x14ac:dyDescent="0.35">
      <c r="B761" s="67">
        <v>1100</v>
      </c>
      <c r="C761" s="68">
        <v>3300</v>
      </c>
      <c r="D761" s="68">
        <v>1560</v>
      </c>
      <c r="E761" s="71">
        <f t="shared" si="24"/>
        <v>5258.3142857142857</v>
      </c>
      <c r="F761" s="62">
        <f t="shared" si="23"/>
        <v>5000</v>
      </c>
      <c r="G761" s="37"/>
      <c r="H761" s="59"/>
      <c r="I761" s="59"/>
    </row>
    <row r="762" spans="2:9" x14ac:dyDescent="0.35">
      <c r="B762" s="67">
        <v>1100</v>
      </c>
      <c r="C762" s="68">
        <v>3400</v>
      </c>
      <c r="D762" s="68">
        <v>1560</v>
      </c>
      <c r="E762" s="71">
        <f t="shared" si="24"/>
        <v>5429.9142857142861</v>
      </c>
      <c r="F762" s="62">
        <f t="shared" si="23"/>
        <v>5000</v>
      </c>
      <c r="G762" s="37"/>
      <c r="H762" s="59"/>
      <c r="I762" s="59"/>
    </row>
    <row r="763" spans="2:9" x14ac:dyDescent="0.35">
      <c r="B763" s="67">
        <v>1100</v>
      </c>
      <c r="C763" s="68">
        <v>3500</v>
      </c>
      <c r="D763" s="68">
        <v>1560</v>
      </c>
      <c r="E763" s="71">
        <f t="shared" si="24"/>
        <v>5601.5142857142855</v>
      </c>
      <c r="F763" s="62">
        <f t="shared" si="23"/>
        <v>6000</v>
      </c>
      <c r="G763" s="37"/>
      <c r="H763" s="59"/>
      <c r="I763" s="59"/>
    </row>
    <row r="764" spans="2:9" x14ac:dyDescent="0.35">
      <c r="B764" s="67">
        <v>1100</v>
      </c>
      <c r="C764" s="68">
        <v>3600</v>
      </c>
      <c r="D764" s="68">
        <v>1560</v>
      </c>
      <c r="E764" s="71">
        <f t="shared" si="24"/>
        <v>5773.1142857142859</v>
      </c>
      <c r="F764" s="62">
        <f t="shared" si="23"/>
        <v>6000</v>
      </c>
      <c r="G764" s="37"/>
      <c r="H764" s="59"/>
      <c r="I764" s="59"/>
    </row>
    <row r="765" spans="2:9" x14ac:dyDescent="0.35">
      <c r="B765" s="67">
        <v>1100</v>
      </c>
      <c r="C765" s="68">
        <v>3700</v>
      </c>
      <c r="D765" s="68">
        <v>1560</v>
      </c>
      <c r="E765" s="71">
        <f t="shared" si="24"/>
        <v>5944.7142857142862</v>
      </c>
      <c r="F765" s="62">
        <f t="shared" si="23"/>
        <v>6000</v>
      </c>
      <c r="G765" s="37"/>
      <c r="H765" s="59"/>
      <c r="I765" s="59"/>
    </row>
    <row r="766" spans="2:9" x14ac:dyDescent="0.35">
      <c r="B766" s="67">
        <v>1100</v>
      </c>
      <c r="C766" s="68">
        <v>3800</v>
      </c>
      <c r="D766" s="68">
        <v>1560</v>
      </c>
      <c r="E766" s="71">
        <f t="shared" si="24"/>
        <v>6116.3142857142857</v>
      </c>
      <c r="F766" s="62">
        <f t="shared" si="23"/>
        <v>6000</v>
      </c>
      <c r="G766" s="37"/>
      <c r="H766" s="59"/>
      <c r="I766" s="59"/>
    </row>
    <row r="767" spans="2:9" x14ac:dyDescent="0.35">
      <c r="B767" s="67">
        <v>1100</v>
      </c>
      <c r="C767" s="68">
        <v>3900</v>
      </c>
      <c r="D767" s="68">
        <v>1560</v>
      </c>
      <c r="E767" s="71">
        <f t="shared" si="24"/>
        <v>6287.9142857142861</v>
      </c>
      <c r="F767" s="62">
        <f t="shared" si="23"/>
        <v>6000</v>
      </c>
      <c r="G767" s="37"/>
      <c r="H767" s="59"/>
      <c r="I767" s="59"/>
    </row>
    <row r="768" spans="2:9" x14ac:dyDescent="0.35">
      <c r="B768" s="67">
        <v>1100</v>
      </c>
      <c r="C768" s="68">
        <v>4000</v>
      </c>
      <c r="D768" s="68">
        <v>1560</v>
      </c>
      <c r="E768" s="71">
        <f t="shared" si="24"/>
        <v>6459.5142857142855</v>
      </c>
      <c r="F768" s="62">
        <f t="shared" si="23"/>
        <v>6000</v>
      </c>
      <c r="G768" s="37"/>
      <c r="H768" s="59"/>
      <c r="I768" s="59"/>
    </row>
    <row r="769" spans="2:9" x14ac:dyDescent="0.35">
      <c r="B769" s="67">
        <v>1150</v>
      </c>
      <c r="C769" s="68">
        <v>800</v>
      </c>
      <c r="D769" s="68">
        <v>1560</v>
      </c>
      <c r="E769" s="71">
        <f t="shared" si="24"/>
        <v>993.10714285714289</v>
      </c>
      <c r="F769" s="62">
        <f t="shared" si="23"/>
        <v>1000</v>
      </c>
      <c r="G769" s="37"/>
      <c r="H769" s="59"/>
      <c r="I769" s="59"/>
    </row>
    <row r="770" spans="2:9" x14ac:dyDescent="0.35">
      <c r="B770" s="67">
        <v>1150</v>
      </c>
      <c r="C770" s="68">
        <v>900</v>
      </c>
      <c r="D770" s="68">
        <v>1560</v>
      </c>
      <c r="E770" s="71">
        <f t="shared" si="24"/>
        <v>1172.507142857143</v>
      </c>
      <c r="F770" s="62">
        <f t="shared" si="23"/>
        <v>1000</v>
      </c>
      <c r="G770" s="37"/>
      <c r="H770" s="59"/>
      <c r="I770" s="59"/>
    </row>
    <row r="771" spans="2:9" x14ac:dyDescent="0.35">
      <c r="B771" s="67">
        <v>1150</v>
      </c>
      <c r="C771" s="68">
        <v>1000</v>
      </c>
      <c r="D771" s="68">
        <v>1560</v>
      </c>
      <c r="E771" s="71">
        <f t="shared" si="24"/>
        <v>1351.9071428571428</v>
      </c>
      <c r="F771" s="62">
        <f t="shared" si="23"/>
        <v>1000</v>
      </c>
      <c r="G771" s="37"/>
      <c r="H771" s="59"/>
      <c r="I771" s="59"/>
    </row>
    <row r="772" spans="2:9" x14ac:dyDescent="0.35">
      <c r="B772" s="67">
        <v>1150</v>
      </c>
      <c r="C772" s="68">
        <v>1100</v>
      </c>
      <c r="D772" s="68">
        <v>1560</v>
      </c>
      <c r="E772" s="71">
        <f t="shared" si="24"/>
        <v>1531.3071428571429</v>
      </c>
      <c r="F772" s="62">
        <f t="shared" si="23"/>
        <v>2000</v>
      </c>
      <c r="G772" s="37"/>
      <c r="H772" s="59"/>
      <c r="I772" s="59"/>
    </row>
    <row r="773" spans="2:9" x14ac:dyDescent="0.35">
      <c r="B773" s="67">
        <v>1150</v>
      </c>
      <c r="C773" s="68">
        <v>1200</v>
      </c>
      <c r="D773" s="68">
        <v>1560</v>
      </c>
      <c r="E773" s="71">
        <f t="shared" si="24"/>
        <v>1710.707142857143</v>
      </c>
      <c r="F773" s="62">
        <f t="shared" ref="F773:F836" si="25">ROUND(E773,-3)</f>
        <v>2000</v>
      </c>
      <c r="G773" s="37"/>
      <c r="H773" s="59"/>
      <c r="I773" s="59"/>
    </row>
    <row r="774" spans="2:9" x14ac:dyDescent="0.35">
      <c r="B774" s="67">
        <v>1150</v>
      </c>
      <c r="C774" s="68">
        <v>1300</v>
      </c>
      <c r="D774" s="68">
        <v>1560</v>
      </c>
      <c r="E774" s="71">
        <f t="shared" si="24"/>
        <v>1890.1071428571429</v>
      </c>
      <c r="F774" s="62">
        <f t="shared" si="25"/>
        <v>2000</v>
      </c>
      <c r="G774" s="37"/>
      <c r="H774" s="59"/>
      <c r="I774" s="59"/>
    </row>
    <row r="775" spans="2:9" x14ac:dyDescent="0.35">
      <c r="B775" s="67">
        <v>1150</v>
      </c>
      <c r="C775" s="68">
        <v>1400</v>
      </c>
      <c r="D775" s="68">
        <v>1560</v>
      </c>
      <c r="E775" s="71">
        <f t="shared" si="24"/>
        <v>2069.5071428571428</v>
      </c>
      <c r="F775" s="62">
        <f t="shared" si="25"/>
        <v>2000</v>
      </c>
      <c r="G775" s="37"/>
      <c r="H775" s="59"/>
      <c r="I775" s="59"/>
    </row>
    <row r="776" spans="2:9" x14ac:dyDescent="0.35">
      <c r="B776" s="67">
        <v>1150</v>
      </c>
      <c r="C776" s="68">
        <v>1500</v>
      </c>
      <c r="D776" s="68">
        <v>1560</v>
      </c>
      <c r="E776" s="71">
        <f t="shared" si="24"/>
        <v>2248.9071428571428</v>
      </c>
      <c r="F776" s="62">
        <f t="shared" si="25"/>
        <v>2000</v>
      </c>
      <c r="G776" s="37"/>
      <c r="H776" s="59"/>
      <c r="I776" s="59"/>
    </row>
    <row r="777" spans="2:9" x14ac:dyDescent="0.35">
      <c r="B777" s="67">
        <v>1150</v>
      </c>
      <c r="C777" s="68">
        <v>1600</v>
      </c>
      <c r="D777" s="68">
        <v>1560</v>
      </c>
      <c r="E777" s="71">
        <f t="shared" si="24"/>
        <v>2428.3071428571429</v>
      </c>
      <c r="F777" s="62">
        <f t="shared" si="25"/>
        <v>2000</v>
      </c>
      <c r="G777" s="37"/>
      <c r="H777" s="59"/>
      <c r="I777" s="59"/>
    </row>
    <row r="778" spans="2:9" x14ac:dyDescent="0.35">
      <c r="B778" s="67">
        <v>1150</v>
      </c>
      <c r="C778" s="68">
        <v>1700</v>
      </c>
      <c r="D778" s="68">
        <v>1560</v>
      </c>
      <c r="E778" s="71">
        <f t="shared" si="24"/>
        <v>2607.707142857143</v>
      </c>
      <c r="F778" s="62">
        <f t="shared" si="25"/>
        <v>3000</v>
      </c>
      <c r="G778" s="37"/>
      <c r="H778" s="59"/>
      <c r="I778" s="59"/>
    </row>
    <row r="779" spans="2:9" x14ac:dyDescent="0.35">
      <c r="B779" s="67">
        <v>1150</v>
      </c>
      <c r="C779" s="68">
        <v>1800</v>
      </c>
      <c r="D779" s="68">
        <v>1560</v>
      </c>
      <c r="E779" s="71">
        <f t="shared" si="24"/>
        <v>2787.1071428571431</v>
      </c>
      <c r="F779" s="62">
        <f t="shared" si="25"/>
        <v>3000</v>
      </c>
      <c r="G779" s="37"/>
      <c r="H779" s="59"/>
      <c r="I779" s="59"/>
    </row>
    <row r="780" spans="2:9" x14ac:dyDescent="0.35">
      <c r="B780" s="67">
        <v>1150</v>
      </c>
      <c r="C780" s="68">
        <v>1900</v>
      </c>
      <c r="D780" s="68">
        <v>1560</v>
      </c>
      <c r="E780" s="71">
        <f t="shared" si="24"/>
        <v>2966.5071428571428</v>
      </c>
      <c r="F780" s="62">
        <f t="shared" si="25"/>
        <v>3000</v>
      </c>
      <c r="G780" s="37"/>
      <c r="H780" s="59"/>
      <c r="I780" s="59"/>
    </row>
    <row r="781" spans="2:9" x14ac:dyDescent="0.35">
      <c r="B781" s="67">
        <v>1150</v>
      </c>
      <c r="C781" s="68">
        <v>2000</v>
      </c>
      <c r="D781" s="68">
        <v>1560</v>
      </c>
      <c r="E781" s="71">
        <f t="shared" si="24"/>
        <v>3145.9071428571428</v>
      </c>
      <c r="F781" s="62">
        <f t="shared" si="25"/>
        <v>3000</v>
      </c>
      <c r="G781" s="37"/>
      <c r="H781" s="59"/>
      <c r="I781" s="59"/>
    </row>
    <row r="782" spans="2:9" x14ac:dyDescent="0.35">
      <c r="B782" s="67">
        <v>1150</v>
      </c>
      <c r="C782" s="68">
        <v>2100</v>
      </c>
      <c r="D782" s="68">
        <v>1560</v>
      </c>
      <c r="E782" s="71">
        <f t="shared" si="24"/>
        <v>3325.3071428571429</v>
      </c>
      <c r="F782" s="62">
        <f t="shared" si="25"/>
        <v>3000</v>
      </c>
      <c r="G782" s="37"/>
      <c r="H782" s="59"/>
      <c r="I782" s="59"/>
    </row>
    <row r="783" spans="2:9" x14ac:dyDescent="0.35">
      <c r="B783" s="67">
        <v>1150</v>
      </c>
      <c r="C783" s="68">
        <v>2200</v>
      </c>
      <c r="D783" s="68">
        <v>1560</v>
      </c>
      <c r="E783" s="71">
        <f t="shared" si="24"/>
        <v>3504.707142857143</v>
      </c>
      <c r="F783" s="62">
        <f t="shared" si="25"/>
        <v>4000</v>
      </c>
      <c r="G783" s="37"/>
      <c r="H783" s="59"/>
      <c r="I783" s="59"/>
    </row>
    <row r="784" spans="2:9" x14ac:dyDescent="0.35">
      <c r="B784" s="67">
        <v>1150</v>
      </c>
      <c r="C784" s="68">
        <v>2300</v>
      </c>
      <c r="D784" s="68">
        <v>1560</v>
      </c>
      <c r="E784" s="71">
        <f t="shared" si="24"/>
        <v>3684.1071428571431</v>
      </c>
      <c r="F784" s="62">
        <f t="shared" si="25"/>
        <v>4000</v>
      </c>
      <c r="G784" s="37"/>
      <c r="H784" s="59"/>
      <c r="I784" s="59"/>
    </row>
    <row r="785" spans="2:9" x14ac:dyDescent="0.35">
      <c r="B785" s="67">
        <v>1150</v>
      </c>
      <c r="C785" s="68">
        <v>2400</v>
      </c>
      <c r="D785" s="68">
        <v>1560</v>
      </c>
      <c r="E785" s="71">
        <f t="shared" si="24"/>
        <v>3863.5071428571428</v>
      </c>
      <c r="F785" s="62">
        <f t="shared" si="25"/>
        <v>4000</v>
      </c>
      <c r="G785" s="37"/>
      <c r="H785" s="59"/>
      <c r="I785" s="59"/>
    </row>
    <row r="786" spans="2:9" x14ac:dyDescent="0.35">
      <c r="B786" s="67">
        <v>1150</v>
      </c>
      <c r="C786" s="68">
        <v>2500</v>
      </c>
      <c r="D786" s="68">
        <v>1560</v>
      </c>
      <c r="E786" s="71">
        <f t="shared" si="24"/>
        <v>4042.9071428571428</v>
      </c>
      <c r="F786" s="62">
        <f t="shared" si="25"/>
        <v>4000</v>
      </c>
      <c r="G786" s="37"/>
      <c r="H786" s="59"/>
      <c r="I786" s="59"/>
    </row>
    <row r="787" spans="2:9" x14ac:dyDescent="0.35">
      <c r="B787" s="67">
        <v>1150</v>
      </c>
      <c r="C787" s="68">
        <v>2600</v>
      </c>
      <c r="D787" s="68">
        <v>1560</v>
      </c>
      <c r="E787" s="71">
        <f t="shared" si="24"/>
        <v>4222.3071428571429</v>
      </c>
      <c r="F787" s="62">
        <f t="shared" si="25"/>
        <v>4000</v>
      </c>
      <c r="G787" s="37"/>
      <c r="H787" s="59"/>
      <c r="I787" s="59"/>
    </row>
    <row r="788" spans="2:9" x14ac:dyDescent="0.35">
      <c r="B788" s="67">
        <v>1150</v>
      </c>
      <c r="C788" s="68">
        <v>2700</v>
      </c>
      <c r="D788" s="68">
        <v>1560</v>
      </c>
      <c r="E788" s="71">
        <f t="shared" ref="E788:E801" si="26">(((22/7*(B788/2)^2)*D788)+((C788-B788)*D788*B788))/1000000</f>
        <v>4401.7071428571435</v>
      </c>
      <c r="F788" s="62">
        <f t="shared" si="25"/>
        <v>4000</v>
      </c>
      <c r="G788" s="37"/>
      <c r="H788" s="59"/>
      <c r="I788" s="59"/>
    </row>
    <row r="789" spans="2:9" x14ac:dyDescent="0.35">
      <c r="B789" s="67">
        <v>1150</v>
      </c>
      <c r="C789" s="68">
        <v>2800</v>
      </c>
      <c r="D789" s="68">
        <v>1560</v>
      </c>
      <c r="E789" s="71">
        <f t="shared" si="26"/>
        <v>4581.1071428571431</v>
      </c>
      <c r="F789" s="62">
        <f t="shared" si="25"/>
        <v>5000</v>
      </c>
      <c r="G789" s="37"/>
      <c r="H789" s="59"/>
      <c r="I789" s="59"/>
    </row>
    <row r="790" spans="2:9" x14ac:dyDescent="0.35">
      <c r="B790" s="67">
        <v>1150</v>
      </c>
      <c r="C790" s="68">
        <v>2900</v>
      </c>
      <c r="D790" s="68">
        <v>1560</v>
      </c>
      <c r="E790" s="71">
        <f t="shared" si="26"/>
        <v>4760.5071428571437</v>
      </c>
      <c r="F790" s="62">
        <f t="shared" si="25"/>
        <v>5000</v>
      </c>
      <c r="G790" s="37"/>
      <c r="H790" s="59"/>
      <c r="I790" s="59"/>
    </row>
    <row r="791" spans="2:9" x14ac:dyDescent="0.35">
      <c r="B791" s="67">
        <v>1150</v>
      </c>
      <c r="C791" s="68">
        <v>3000</v>
      </c>
      <c r="D791" s="68">
        <v>1560</v>
      </c>
      <c r="E791" s="71">
        <f t="shared" si="26"/>
        <v>4939.9071428571433</v>
      </c>
      <c r="F791" s="62">
        <f t="shared" si="25"/>
        <v>5000</v>
      </c>
      <c r="G791" s="37"/>
      <c r="H791" s="59"/>
      <c r="I791" s="59"/>
    </row>
    <row r="792" spans="2:9" x14ac:dyDescent="0.35">
      <c r="B792" s="72">
        <v>1150</v>
      </c>
      <c r="C792" s="72">
        <v>3100</v>
      </c>
      <c r="D792" s="72">
        <v>1560</v>
      </c>
      <c r="E792" s="71">
        <f t="shared" si="26"/>
        <v>5119.3071428571438</v>
      </c>
      <c r="F792" s="63">
        <f t="shared" si="25"/>
        <v>5000</v>
      </c>
      <c r="G792"/>
      <c r="H792" s="59"/>
      <c r="I792" s="59"/>
    </row>
    <row r="793" spans="2:9" x14ac:dyDescent="0.35">
      <c r="B793" s="67">
        <v>1150</v>
      </c>
      <c r="C793" s="68">
        <v>3200</v>
      </c>
      <c r="D793" s="68">
        <v>1560</v>
      </c>
      <c r="E793" s="71">
        <f t="shared" si="26"/>
        <v>5298.7071428571435</v>
      </c>
      <c r="F793" s="62">
        <f t="shared" si="25"/>
        <v>5000</v>
      </c>
      <c r="G793" s="37"/>
      <c r="H793" s="59"/>
      <c r="I793" s="59"/>
    </row>
    <row r="794" spans="2:9" x14ac:dyDescent="0.35">
      <c r="B794" s="67">
        <v>1150</v>
      </c>
      <c r="C794" s="68">
        <v>3300</v>
      </c>
      <c r="D794" s="68">
        <v>1560</v>
      </c>
      <c r="E794" s="71">
        <f t="shared" si="26"/>
        <v>5478.1071428571431</v>
      </c>
      <c r="F794" s="62">
        <f t="shared" si="25"/>
        <v>5000</v>
      </c>
      <c r="G794" s="37"/>
      <c r="H794" s="59"/>
      <c r="I794" s="59"/>
    </row>
    <row r="795" spans="2:9" x14ac:dyDescent="0.35">
      <c r="B795" s="67">
        <v>1150</v>
      </c>
      <c r="C795" s="68">
        <v>3400</v>
      </c>
      <c r="D795" s="68">
        <v>1560</v>
      </c>
      <c r="E795" s="71">
        <f t="shared" si="26"/>
        <v>5657.5071428571437</v>
      </c>
      <c r="F795" s="62">
        <f t="shared" si="25"/>
        <v>6000</v>
      </c>
      <c r="G795" s="37"/>
      <c r="H795" s="59"/>
      <c r="I795" s="59"/>
    </row>
    <row r="796" spans="2:9" x14ac:dyDescent="0.35">
      <c r="B796" s="67">
        <v>1150</v>
      </c>
      <c r="C796" s="68">
        <v>3500</v>
      </c>
      <c r="D796" s="68">
        <v>1560</v>
      </c>
      <c r="E796" s="71">
        <f t="shared" si="26"/>
        <v>5836.9071428571433</v>
      </c>
      <c r="F796" s="62">
        <f t="shared" si="25"/>
        <v>6000</v>
      </c>
      <c r="G796" s="37"/>
      <c r="H796" s="59"/>
      <c r="I796" s="59"/>
    </row>
    <row r="797" spans="2:9" x14ac:dyDescent="0.35">
      <c r="B797" s="67">
        <v>1150</v>
      </c>
      <c r="C797" s="68">
        <v>3600</v>
      </c>
      <c r="D797" s="68">
        <v>1560</v>
      </c>
      <c r="E797" s="71">
        <f t="shared" si="26"/>
        <v>6016.3071428571438</v>
      </c>
      <c r="F797" s="62">
        <f t="shared" si="25"/>
        <v>6000</v>
      </c>
      <c r="G797" s="37"/>
      <c r="H797" s="59"/>
      <c r="I797" s="59"/>
    </row>
    <row r="798" spans="2:9" x14ac:dyDescent="0.35">
      <c r="B798" s="67">
        <v>1150</v>
      </c>
      <c r="C798" s="68">
        <v>3700</v>
      </c>
      <c r="D798" s="68">
        <v>1560</v>
      </c>
      <c r="E798" s="71">
        <f t="shared" si="26"/>
        <v>6195.7071428571435</v>
      </c>
      <c r="F798" s="62">
        <f t="shared" si="25"/>
        <v>6000</v>
      </c>
      <c r="G798" s="37"/>
      <c r="H798" s="59"/>
      <c r="I798" s="59"/>
    </row>
    <row r="799" spans="2:9" x14ac:dyDescent="0.35">
      <c r="B799" s="67">
        <v>1150</v>
      </c>
      <c r="C799" s="68">
        <v>3800</v>
      </c>
      <c r="D799" s="68">
        <v>1560</v>
      </c>
      <c r="E799" s="71">
        <f t="shared" si="26"/>
        <v>6375.1071428571431</v>
      </c>
      <c r="F799" s="62">
        <f t="shared" si="25"/>
        <v>6000</v>
      </c>
      <c r="G799" s="37"/>
      <c r="H799" s="59"/>
      <c r="I799" s="59"/>
    </row>
    <row r="800" spans="2:9" x14ac:dyDescent="0.35">
      <c r="B800" s="67">
        <v>1150</v>
      </c>
      <c r="C800" s="68">
        <v>3900</v>
      </c>
      <c r="D800" s="68">
        <v>1560</v>
      </c>
      <c r="E800" s="71">
        <f t="shared" si="26"/>
        <v>6554.5071428571437</v>
      </c>
      <c r="F800" s="62">
        <f t="shared" si="25"/>
        <v>7000</v>
      </c>
      <c r="G800" s="37"/>
      <c r="H800" s="59"/>
      <c r="I800" s="59"/>
    </row>
    <row r="801" spans="2:9" x14ac:dyDescent="0.35">
      <c r="B801" s="67">
        <v>1150</v>
      </c>
      <c r="C801" s="68">
        <v>4000</v>
      </c>
      <c r="D801" s="68">
        <v>1560</v>
      </c>
      <c r="E801" s="71">
        <f t="shared" si="26"/>
        <v>6733.9071428571433</v>
      </c>
      <c r="F801" s="62">
        <f t="shared" si="25"/>
        <v>7000</v>
      </c>
      <c r="G801" s="37"/>
      <c r="H801" s="59"/>
      <c r="I801" s="59"/>
    </row>
    <row r="802" spans="2:9" x14ac:dyDescent="0.35">
      <c r="B802" s="67">
        <v>550</v>
      </c>
      <c r="C802" s="68">
        <v>800</v>
      </c>
      <c r="D802" s="68">
        <v>1880</v>
      </c>
      <c r="E802" s="71">
        <f>(((22/7*(B802/2)^2)*D802)+((C802-B802)*D802*B802))/1000000</f>
        <v>705.33571428571429</v>
      </c>
      <c r="F802" s="62">
        <f t="shared" si="25"/>
        <v>1000</v>
      </c>
      <c r="G802" s="37"/>
      <c r="H802" s="59"/>
      <c r="I802" s="59"/>
    </row>
    <row r="803" spans="2:9" x14ac:dyDescent="0.35">
      <c r="B803" s="67">
        <v>550</v>
      </c>
      <c r="C803" s="68">
        <v>900</v>
      </c>
      <c r="D803" s="68">
        <v>1880</v>
      </c>
      <c r="E803" s="71">
        <f t="shared" ref="E803:E866" si="27">(((22/7*(B803/2)^2)*D803)+((C803-B803)*D803*B803))/1000000</f>
        <v>808.73571428571427</v>
      </c>
      <c r="F803" s="62">
        <f t="shared" si="25"/>
        <v>1000</v>
      </c>
      <c r="G803" s="37"/>
      <c r="H803" s="59"/>
      <c r="I803" s="59"/>
    </row>
    <row r="804" spans="2:9" x14ac:dyDescent="0.35">
      <c r="B804" s="67">
        <v>550</v>
      </c>
      <c r="C804" s="68">
        <v>1000</v>
      </c>
      <c r="D804" s="68">
        <v>1880</v>
      </c>
      <c r="E804" s="71">
        <f t="shared" si="27"/>
        <v>912.13571428571424</v>
      </c>
      <c r="F804" s="62">
        <f t="shared" si="25"/>
        <v>1000</v>
      </c>
      <c r="G804" s="37"/>
      <c r="H804" s="59"/>
      <c r="I804" s="59"/>
    </row>
    <row r="805" spans="2:9" x14ac:dyDescent="0.35">
      <c r="B805" s="67">
        <v>550</v>
      </c>
      <c r="C805" s="68">
        <v>1100</v>
      </c>
      <c r="D805" s="68">
        <v>1880</v>
      </c>
      <c r="E805" s="71">
        <f t="shared" si="27"/>
        <v>1015.5357142857142</v>
      </c>
      <c r="F805" s="62">
        <f t="shared" si="25"/>
        <v>1000</v>
      </c>
      <c r="G805" s="37"/>
      <c r="H805" s="59"/>
      <c r="I805" s="59"/>
    </row>
    <row r="806" spans="2:9" x14ac:dyDescent="0.35">
      <c r="B806" s="67">
        <v>550</v>
      </c>
      <c r="C806" s="68">
        <v>1200</v>
      </c>
      <c r="D806" s="68">
        <v>1880</v>
      </c>
      <c r="E806" s="71">
        <f t="shared" si="27"/>
        <v>1118.9357142857141</v>
      </c>
      <c r="F806" s="62">
        <f t="shared" si="25"/>
        <v>1000</v>
      </c>
      <c r="G806" s="37"/>
      <c r="H806" s="59"/>
      <c r="I806" s="59"/>
    </row>
    <row r="807" spans="2:9" x14ac:dyDescent="0.35">
      <c r="B807" s="67">
        <v>550</v>
      </c>
      <c r="C807" s="68">
        <v>1300</v>
      </c>
      <c r="D807" s="68">
        <v>1880</v>
      </c>
      <c r="E807" s="71">
        <f t="shared" si="27"/>
        <v>1222.3357142857142</v>
      </c>
      <c r="F807" s="62">
        <f t="shared" si="25"/>
        <v>1000</v>
      </c>
      <c r="G807" s="37"/>
      <c r="H807" s="59"/>
      <c r="I807" s="59"/>
    </row>
    <row r="808" spans="2:9" x14ac:dyDescent="0.35">
      <c r="B808" s="67">
        <v>550</v>
      </c>
      <c r="C808" s="68">
        <v>1400</v>
      </c>
      <c r="D808" s="68">
        <v>1880</v>
      </c>
      <c r="E808" s="71">
        <f t="shared" si="27"/>
        <v>1325.735714285714</v>
      </c>
      <c r="F808" s="62">
        <f t="shared" si="25"/>
        <v>1000</v>
      </c>
      <c r="G808" s="37"/>
      <c r="H808" s="59"/>
      <c r="I808" s="59"/>
    </row>
    <row r="809" spans="2:9" x14ac:dyDescent="0.35">
      <c r="B809" s="67">
        <v>550</v>
      </c>
      <c r="C809" s="68">
        <v>1500</v>
      </c>
      <c r="D809" s="68">
        <v>1880</v>
      </c>
      <c r="E809" s="71">
        <f t="shared" si="27"/>
        <v>1429.1357142857141</v>
      </c>
      <c r="F809" s="62">
        <f t="shared" si="25"/>
        <v>1000</v>
      </c>
      <c r="G809" s="37"/>
      <c r="H809" s="59"/>
      <c r="I809" s="59"/>
    </row>
    <row r="810" spans="2:9" x14ac:dyDescent="0.35">
      <c r="B810" s="67">
        <v>550</v>
      </c>
      <c r="C810" s="68">
        <v>1600</v>
      </c>
      <c r="D810" s="68">
        <v>1880</v>
      </c>
      <c r="E810" s="71">
        <f t="shared" si="27"/>
        <v>1532.5357142857142</v>
      </c>
      <c r="F810" s="62">
        <f t="shared" si="25"/>
        <v>2000</v>
      </c>
      <c r="G810" s="37"/>
      <c r="H810" s="59"/>
      <c r="I810" s="59"/>
    </row>
    <row r="811" spans="2:9" x14ac:dyDescent="0.35">
      <c r="B811" s="67">
        <v>550</v>
      </c>
      <c r="C811" s="68">
        <v>1700</v>
      </c>
      <c r="D811" s="68">
        <v>1880</v>
      </c>
      <c r="E811" s="71">
        <f t="shared" si="27"/>
        <v>1635.9357142857141</v>
      </c>
      <c r="F811" s="62">
        <f t="shared" si="25"/>
        <v>2000</v>
      </c>
      <c r="G811" s="37"/>
      <c r="H811" s="59"/>
      <c r="I811" s="59"/>
    </row>
    <row r="812" spans="2:9" x14ac:dyDescent="0.35">
      <c r="B812" s="67">
        <v>550</v>
      </c>
      <c r="C812" s="68">
        <v>1800</v>
      </c>
      <c r="D812" s="68">
        <v>1880</v>
      </c>
      <c r="E812" s="71">
        <f t="shared" si="27"/>
        <v>1739.3357142857142</v>
      </c>
      <c r="F812" s="62">
        <f t="shared" si="25"/>
        <v>2000</v>
      </c>
      <c r="G812" s="37"/>
      <c r="H812" s="59"/>
      <c r="I812" s="59"/>
    </row>
    <row r="813" spans="2:9" x14ac:dyDescent="0.35">
      <c r="B813" s="67">
        <v>550</v>
      </c>
      <c r="C813" s="68">
        <v>1900</v>
      </c>
      <c r="D813" s="68">
        <v>1880</v>
      </c>
      <c r="E813" s="71">
        <f t="shared" si="27"/>
        <v>1842.735714285714</v>
      </c>
      <c r="F813" s="62">
        <f t="shared" si="25"/>
        <v>2000</v>
      </c>
      <c r="G813" s="37"/>
      <c r="H813" s="59"/>
      <c r="I813" s="59"/>
    </row>
    <row r="814" spans="2:9" x14ac:dyDescent="0.35">
      <c r="B814" s="67">
        <v>550</v>
      </c>
      <c r="C814" s="68">
        <v>2000</v>
      </c>
      <c r="D814" s="68">
        <v>1880</v>
      </c>
      <c r="E814" s="71">
        <f t="shared" si="27"/>
        <v>1946.1357142857141</v>
      </c>
      <c r="F814" s="62">
        <f t="shared" si="25"/>
        <v>2000</v>
      </c>
      <c r="G814" s="37"/>
      <c r="H814" s="59"/>
      <c r="I814" s="59"/>
    </row>
    <row r="815" spans="2:9" x14ac:dyDescent="0.35">
      <c r="B815" s="67">
        <v>550</v>
      </c>
      <c r="C815" s="68">
        <v>2100</v>
      </c>
      <c r="D815" s="68">
        <v>1880</v>
      </c>
      <c r="E815" s="71">
        <f t="shared" si="27"/>
        <v>2049.5357142857142</v>
      </c>
      <c r="F815" s="62">
        <f t="shared" si="25"/>
        <v>2000</v>
      </c>
      <c r="G815" s="37"/>
      <c r="H815" s="59"/>
      <c r="I815" s="59"/>
    </row>
    <row r="816" spans="2:9" x14ac:dyDescent="0.35">
      <c r="B816" s="67">
        <v>550</v>
      </c>
      <c r="C816" s="68">
        <v>2200</v>
      </c>
      <c r="D816" s="68">
        <v>1880</v>
      </c>
      <c r="E816" s="71">
        <f t="shared" si="27"/>
        <v>2152.9357142857143</v>
      </c>
      <c r="F816" s="62">
        <f t="shared" si="25"/>
        <v>2000</v>
      </c>
      <c r="G816" s="37"/>
      <c r="H816" s="59"/>
      <c r="I816" s="59"/>
    </row>
    <row r="817" spans="2:9" x14ac:dyDescent="0.35">
      <c r="B817" s="67">
        <v>550</v>
      </c>
      <c r="C817" s="68">
        <v>2300</v>
      </c>
      <c r="D817" s="68">
        <v>1880</v>
      </c>
      <c r="E817" s="71">
        <f t="shared" si="27"/>
        <v>2256.3357142857139</v>
      </c>
      <c r="F817" s="62">
        <f t="shared" si="25"/>
        <v>2000</v>
      </c>
      <c r="G817" s="37"/>
      <c r="H817" s="59"/>
      <c r="I817" s="59"/>
    </row>
    <row r="818" spans="2:9" x14ac:dyDescent="0.35">
      <c r="B818" s="67">
        <v>550</v>
      </c>
      <c r="C818" s="68">
        <v>2400</v>
      </c>
      <c r="D818" s="68">
        <v>1880</v>
      </c>
      <c r="E818" s="71">
        <f t="shared" si="27"/>
        <v>2359.735714285714</v>
      </c>
      <c r="F818" s="62">
        <f t="shared" si="25"/>
        <v>2000</v>
      </c>
      <c r="G818" s="37"/>
      <c r="H818" s="59"/>
      <c r="I818" s="59"/>
    </row>
    <row r="819" spans="2:9" x14ac:dyDescent="0.35">
      <c r="B819" s="67">
        <v>550</v>
      </c>
      <c r="C819" s="68">
        <v>2500</v>
      </c>
      <c r="D819" s="68">
        <v>1880</v>
      </c>
      <c r="E819" s="71">
        <f t="shared" si="27"/>
        <v>2463.1357142857141</v>
      </c>
      <c r="F819" s="62">
        <f t="shared" si="25"/>
        <v>2000</v>
      </c>
      <c r="G819" s="37"/>
      <c r="H819" s="59"/>
      <c r="I819" s="59"/>
    </row>
    <row r="820" spans="2:9" x14ac:dyDescent="0.35">
      <c r="B820" s="67">
        <v>550</v>
      </c>
      <c r="C820" s="68">
        <v>2600</v>
      </c>
      <c r="D820" s="68">
        <v>1880</v>
      </c>
      <c r="E820" s="71">
        <f t="shared" si="27"/>
        <v>2566.5357142857142</v>
      </c>
      <c r="F820" s="62">
        <f t="shared" si="25"/>
        <v>3000</v>
      </c>
      <c r="G820" s="37"/>
      <c r="H820" s="59"/>
      <c r="I820" s="59"/>
    </row>
    <row r="821" spans="2:9" x14ac:dyDescent="0.35">
      <c r="B821" s="67">
        <v>550</v>
      </c>
      <c r="C821" s="68">
        <v>2700</v>
      </c>
      <c r="D821" s="68">
        <v>1880</v>
      </c>
      <c r="E821" s="71">
        <f t="shared" si="27"/>
        <v>2669.9357142857143</v>
      </c>
      <c r="F821" s="62">
        <f t="shared" si="25"/>
        <v>3000</v>
      </c>
      <c r="G821" s="37"/>
      <c r="H821" s="59"/>
      <c r="I821" s="59"/>
    </row>
    <row r="822" spans="2:9" x14ac:dyDescent="0.35">
      <c r="B822" s="67">
        <v>550</v>
      </c>
      <c r="C822" s="68">
        <v>2800</v>
      </c>
      <c r="D822" s="68">
        <v>1880</v>
      </c>
      <c r="E822" s="71">
        <f t="shared" si="27"/>
        <v>2773.3357142857139</v>
      </c>
      <c r="F822" s="62">
        <f t="shared" si="25"/>
        <v>3000</v>
      </c>
      <c r="G822" s="37"/>
      <c r="H822" s="59"/>
      <c r="I822" s="59"/>
    </row>
    <row r="823" spans="2:9" x14ac:dyDescent="0.35">
      <c r="B823" s="67">
        <v>550</v>
      </c>
      <c r="C823" s="68">
        <v>2900</v>
      </c>
      <c r="D823" s="68">
        <v>1880</v>
      </c>
      <c r="E823" s="71">
        <f t="shared" si="27"/>
        <v>2876.735714285714</v>
      </c>
      <c r="F823" s="62">
        <f t="shared" si="25"/>
        <v>3000</v>
      </c>
      <c r="G823" s="37"/>
      <c r="H823" s="59"/>
      <c r="I823" s="59"/>
    </row>
    <row r="824" spans="2:9" x14ac:dyDescent="0.35">
      <c r="B824" s="67">
        <v>550</v>
      </c>
      <c r="C824" s="68">
        <v>3000</v>
      </c>
      <c r="D824" s="68">
        <v>1880</v>
      </c>
      <c r="E824" s="71">
        <f t="shared" si="27"/>
        <v>2980.1357142857141</v>
      </c>
      <c r="F824" s="62">
        <f t="shared" si="25"/>
        <v>3000</v>
      </c>
      <c r="G824" s="37"/>
      <c r="H824" s="59"/>
      <c r="I824" s="59"/>
    </row>
    <row r="825" spans="2:9" x14ac:dyDescent="0.35">
      <c r="B825" s="67">
        <v>600</v>
      </c>
      <c r="C825" s="68">
        <v>800</v>
      </c>
      <c r="D825" s="68">
        <v>1880</v>
      </c>
      <c r="E825" s="71">
        <f t="shared" si="27"/>
        <v>757.37142857142851</v>
      </c>
      <c r="F825" s="62">
        <f t="shared" si="25"/>
        <v>1000</v>
      </c>
      <c r="G825" s="37"/>
      <c r="H825" s="59"/>
      <c r="I825" s="59"/>
    </row>
    <row r="826" spans="2:9" x14ac:dyDescent="0.35">
      <c r="B826" s="67">
        <v>600</v>
      </c>
      <c r="C826" s="68">
        <v>900</v>
      </c>
      <c r="D826" s="68">
        <v>1880</v>
      </c>
      <c r="E826" s="71">
        <f t="shared" si="27"/>
        <v>870.17142857142858</v>
      </c>
      <c r="F826" s="62">
        <f t="shared" si="25"/>
        <v>1000</v>
      </c>
      <c r="G826" s="37"/>
      <c r="H826" s="59"/>
      <c r="I826" s="59"/>
    </row>
    <row r="827" spans="2:9" x14ac:dyDescent="0.35">
      <c r="B827" s="67">
        <v>600</v>
      </c>
      <c r="C827" s="68">
        <v>1000</v>
      </c>
      <c r="D827" s="68">
        <v>1880</v>
      </c>
      <c r="E827" s="71">
        <f t="shared" si="27"/>
        <v>982.97142857142853</v>
      </c>
      <c r="F827" s="62">
        <f t="shared" si="25"/>
        <v>1000</v>
      </c>
      <c r="G827" s="37"/>
      <c r="H827" s="59"/>
      <c r="I827" s="59"/>
    </row>
    <row r="828" spans="2:9" x14ac:dyDescent="0.35">
      <c r="B828" s="67">
        <v>600</v>
      </c>
      <c r="C828" s="68">
        <v>1100</v>
      </c>
      <c r="D828" s="68">
        <v>1880</v>
      </c>
      <c r="E828" s="71">
        <f t="shared" si="27"/>
        <v>1095.7714285714285</v>
      </c>
      <c r="F828" s="62">
        <f t="shared" si="25"/>
        <v>1000</v>
      </c>
      <c r="G828" s="37"/>
      <c r="H828" s="59"/>
      <c r="I828" s="59"/>
    </row>
    <row r="829" spans="2:9" x14ac:dyDescent="0.35">
      <c r="B829" s="67">
        <v>600</v>
      </c>
      <c r="C829" s="68">
        <v>1200</v>
      </c>
      <c r="D829" s="68">
        <v>1880</v>
      </c>
      <c r="E829" s="71">
        <f t="shared" si="27"/>
        <v>1208.5714285714284</v>
      </c>
      <c r="F829" s="62">
        <f t="shared" si="25"/>
        <v>1000</v>
      </c>
      <c r="G829" s="37"/>
      <c r="H829" s="59"/>
      <c r="I829" s="59"/>
    </row>
    <row r="830" spans="2:9" x14ac:dyDescent="0.35">
      <c r="B830" s="67">
        <v>600</v>
      </c>
      <c r="C830" s="68">
        <v>1300</v>
      </c>
      <c r="D830" s="68">
        <v>1880</v>
      </c>
      <c r="E830" s="71">
        <f t="shared" si="27"/>
        <v>1321.3714285714286</v>
      </c>
      <c r="F830" s="62">
        <f t="shared" si="25"/>
        <v>1000</v>
      </c>
      <c r="G830" s="37"/>
      <c r="H830" s="59"/>
      <c r="I830" s="59"/>
    </row>
    <row r="831" spans="2:9" x14ac:dyDescent="0.35">
      <c r="B831" s="67">
        <v>600</v>
      </c>
      <c r="C831" s="68">
        <v>1400</v>
      </c>
      <c r="D831" s="68">
        <v>1880</v>
      </c>
      <c r="E831" s="71">
        <f t="shared" si="27"/>
        <v>1434.1714285714286</v>
      </c>
      <c r="F831" s="62">
        <f t="shared" si="25"/>
        <v>1000</v>
      </c>
      <c r="G831" s="37"/>
      <c r="H831" s="59"/>
      <c r="I831" s="59"/>
    </row>
    <row r="832" spans="2:9" x14ac:dyDescent="0.35">
      <c r="B832" s="67">
        <v>600</v>
      </c>
      <c r="C832" s="68">
        <v>1500</v>
      </c>
      <c r="D832" s="68">
        <v>1880</v>
      </c>
      <c r="E832" s="71">
        <f t="shared" si="27"/>
        <v>1546.9714285714285</v>
      </c>
      <c r="F832" s="62">
        <f t="shared" si="25"/>
        <v>2000</v>
      </c>
      <c r="G832" s="37"/>
      <c r="H832" s="59"/>
      <c r="I832" s="59"/>
    </row>
    <row r="833" spans="2:9" x14ac:dyDescent="0.35">
      <c r="B833" s="67">
        <v>600</v>
      </c>
      <c r="C833" s="68">
        <v>1600</v>
      </c>
      <c r="D833" s="68">
        <v>1880</v>
      </c>
      <c r="E833" s="71">
        <f t="shared" si="27"/>
        <v>1659.7714285714285</v>
      </c>
      <c r="F833" s="62">
        <f t="shared" si="25"/>
        <v>2000</v>
      </c>
      <c r="G833" s="37"/>
      <c r="H833" s="59"/>
      <c r="I833" s="59"/>
    </row>
    <row r="834" spans="2:9" x14ac:dyDescent="0.35">
      <c r="B834" s="67">
        <v>600</v>
      </c>
      <c r="C834" s="68">
        <v>1700</v>
      </c>
      <c r="D834" s="68">
        <v>1880</v>
      </c>
      <c r="E834" s="71">
        <f t="shared" si="27"/>
        <v>1772.5714285714284</v>
      </c>
      <c r="F834" s="62">
        <f t="shared" si="25"/>
        <v>2000</v>
      </c>
      <c r="G834" s="37"/>
      <c r="H834" s="59"/>
      <c r="I834" s="59"/>
    </row>
    <row r="835" spans="2:9" x14ac:dyDescent="0.35">
      <c r="B835" s="67">
        <v>600</v>
      </c>
      <c r="C835" s="68">
        <v>1800</v>
      </c>
      <c r="D835" s="68">
        <v>1880</v>
      </c>
      <c r="E835" s="71">
        <f t="shared" si="27"/>
        <v>1885.3714285714286</v>
      </c>
      <c r="F835" s="62">
        <f t="shared" si="25"/>
        <v>2000</v>
      </c>
      <c r="G835" s="37"/>
      <c r="H835" s="59"/>
      <c r="I835" s="59"/>
    </row>
    <row r="836" spans="2:9" x14ac:dyDescent="0.35">
      <c r="B836" s="67">
        <v>600</v>
      </c>
      <c r="C836" s="68">
        <v>1900</v>
      </c>
      <c r="D836" s="68">
        <v>1880</v>
      </c>
      <c r="E836" s="71">
        <f t="shared" si="27"/>
        <v>1998.1714285714286</v>
      </c>
      <c r="F836" s="62">
        <f t="shared" si="25"/>
        <v>2000</v>
      </c>
      <c r="G836" s="37"/>
      <c r="H836" s="59"/>
      <c r="I836" s="59"/>
    </row>
    <row r="837" spans="2:9" x14ac:dyDescent="0.35">
      <c r="B837" s="67">
        <v>600</v>
      </c>
      <c r="C837" s="68">
        <v>2000</v>
      </c>
      <c r="D837" s="68">
        <v>1880</v>
      </c>
      <c r="E837" s="71">
        <f t="shared" si="27"/>
        <v>2110.9714285714285</v>
      </c>
      <c r="F837" s="62">
        <f t="shared" ref="F837:F900" si="28">ROUND(E837,-3)</f>
        <v>2000</v>
      </c>
      <c r="G837" s="37"/>
      <c r="H837" s="59"/>
      <c r="I837" s="59"/>
    </row>
    <row r="838" spans="2:9" x14ac:dyDescent="0.35">
      <c r="B838" s="67">
        <v>600</v>
      </c>
      <c r="C838" s="68">
        <v>2100</v>
      </c>
      <c r="D838" s="68">
        <v>1880</v>
      </c>
      <c r="E838" s="71">
        <f t="shared" si="27"/>
        <v>2223.7714285714283</v>
      </c>
      <c r="F838" s="62">
        <f t="shared" si="28"/>
        <v>2000</v>
      </c>
      <c r="G838" s="37"/>
      <c r="H838" s="59"/>
      <c r="I838" s="59"/>
    </row>
    <row r="839" spans="2:9" x14ac:dyDescent="0.35">
      <c r="B839" s="67">
        <v>600</v>
      </c>
      <c r="C839" s="68">
        <v>2200</v>
      </c>
      <c r="D839" s="68">
        <v>1880</v>
      </c>
      <c r="E839" s="71">
        <f t="shared" si="27"/>
        <v>2336.5714285714284</v>
      </c>
      <c r="F839" s="62">
        <f t="shared" si="28"/>
        <v>2000</v>
      </c>
      <c r="G839" s="37"/>
      <c r="H839" s="59"/>
      <c r="I839" s="59"/>
    </row>
    <row r="840" spans="2:9" x14ac:dyDescent="0.35">
      <c r="B840" s="67">
        <v>600</v>
      </c>
      <c r="C840" s="68">
        <v>2300</v>
      </c>
      <c r="D840" s="68">
        <v>1880</v>
      </c>
      <c r="E840" s="71">
        <f t="shared" si="27"/>
        <v>2449.3714285714282</v>
      </c>
      <c r="F840" s="62">
        <f t="shared" si="28"/>
        <v>2000</v>
      </c>
      <c r="G840" s="37"/>
      <c r="H840" s="59"/>
      <c r="I840" s="59"/>
    </row>
    <row r="841" spans="2:9" x14ac:dyDescent="0.35">
      <c r="B841" s="67">
        <v>600</v>
      </c>
      <c r="C841" s="68">
        <v>2400</v>
      </c>
      <c r="D841" s="68">
        <v>1880</v>
      </c>
      <c r="E841" s="71">
        <f t="shared" si="27"/>
        <v>2562.1714285714284</v>
      </c>
      <c r="F841" s="62">
        <f t="shared" si="28"/>
        <v>3000</v>
      </c>
      <c r="G841" s="37"/>
      <c r="H841" s="59"/>
      <c r="I841" s="59"/>
    </row>
    <row r="842" spans="2:9" x14ac:dyDescent="0.35">
      <c r="B842" s="67">
        <v>600</v>
      </c>
      <c r="C842" s="68">
        <v>2500</v>
      </c>
      <c r="D842" s="68">
        <v>1880</v>
      </c>
      <c r="E842" s="71">
        <f t="shared" si="27"/>
        <v>2674.9714285714281</v>
      </c>
      <c r="F842" s="62">
        <f t="shared" si="28"/>
        <v>3000</v>
      </c>
      <c r="G842" s="37"/>
      <c r="H842" s="59"/>
      <c r="I842" s="59"/>
    </row>
    <row r="843" spans="2:9" x14ac:dyDescent="0.35">
      <c r="B843" s="67">
        <v>600</v>
      </c>
      <c r="C843" s="68">
        <v>2600</v>
      </c>
      <c r="D843" s="68">
        <v>1880</v>
      </c>
      <c r="E843" s="71">
        <f t="shared" si="27"/>
        <v>2787.7714285714283</v>
      </c>
      <c r="F843" s="62">
        <f t="shared" si="28"/>
        <v>3000</v>
      </c>
      <c r="G843" s="37"/>
      <c r="H843" s="59"/>
      <c r="I843" s="59"/>
    </row>
    <row r="844" spans="2:9" x14ac:dyDescent="0.35">
      <c r="B844" s="67">
        <v>600</v>
      </c>
      <c r="C844" s="68">
        <v>2700</v>
      </c>
      <c r="D844" s="68">
        <v>1880</v>
      </c>
      <c r="E844" s="71">
        <f t="shared" si="27"/>
        <v>2900.5714285714284</v>
      </c>
      <c r="F844" s="62">
        <f t="shared" si="28"/>
        <v>3000</v>
      </c>
      <c r="G844" s="37"/>
      <c r="H844" s="59"/>
      <c r="I844" s="59"/>
    </row>
    <row r="845" spans="2:9" x14ac:dyDescent="0.35">
      <c r="B845" s="67">
        <v>600</v>
      </c>
      <c r="C845" s="68">
        <v>2800</v>
      </c>
      <c r="D845" s="68">
        <v>1880</v>
      </c>
      <c r="E845" s="71">
        <f t="shared" si="27"/>
        <v>3013.3714285714282</v>
      </c>
      <c r="F845" s="62">
        <f t="shared" si="28"/>
        <v>3000</v>
      </c>
      <c r="G845" s="37"/>
      <c r="H845" s="59"/>
      <c r="I845" s="59"/>
    </row>
    <row r="846" spans="2:9" x14ac:dyDescent="0.35">
      <c r="B846" s="67">
        <v>600</v>
      </c>
      <c r="C846" s="68">
        <v>2900</v>
      </c>
      <c r="D846" s="68">
        <v>1880</v>
      </c>
      <c r="E846" s="71">
        <f t="shared" si="27"/>
        <v>3126.1714285714284</v>
      </c>
      <c r="F846" s="62">
        <f t="shared" si="28"/>
        <v>3000</v>
      </c>
      <c r="G846" s="37"/>
      <c r="H846" s="59"/>
      <c r="I846" s="59"/>
    </row>
    <row r="847" spans="2:9" x14ac:dyDescent="0.35">
      <c r="B847" s="67">
        <v>600</v>
      </c>
      <c r="C847" s="68">
        <v>3000</v>
      </c>
      <c r="D847" s="68">
        <v>1880</v>
      </c>
      <c r="E847" s="71">
        <f t="shared" si="27"/>
        <v>3238.9714285714281</v>
      </c>
      <c r="F847" s="62">
        <f t="shared" si="28"/>
        <v>3000</v>
      </c>
      <c r="G847" s="37"/>
      <c r="H847" s="59"/>
      <c r="I847" s="59"/>
    </row>
    <row r="848" spans="2:9" x14ac:dyDescent="0.35">
      <c r="B848" s="67">
        <v>650</v>
      </c>
      <c r="C848" s="68">
        <v>800</v>
      </c>
      <c r="D848" s="68">
        <v>1880</v>
      </c>
      <c r="E848" s="71">
        <f t="shared" si="27"/>
        <v>807.39285714285711</v>
      </c>
      <c r="F848" s="62">
        <f t="shared" si="28"/>
        <v>1000</v>
      </c>
      <c r="G848" s="37"/>
      <c r="H848" s="59"/>
      <c r="I848" s="59"/>
    </row>
    <row r="849" spans="2:9" x14ac:dyDescent="0.35">
      <c r="B849" s="67">
        <v>650</v>
      </c>
      <c r="C849" s="68">
        <v>900</v>
      </c>
      <c r="D849" s="68">
        <v>1880</v>
      </c>
      <c r="E849" s="71">
        <f t="shared" si="27"/>
        <v>929.59285714285704</v>
      </c>
      <c r="F849" s="62">
        <f t="shared" si="28"/>
        <v>1000</v>
      </c>
      <c r="G849" s="37"/>
      <c r="H849" s="59"/>
      <c r="I849" s="59"/>
    </row>
    <row r="850" spans="2:9" x14ac:dyDescent="0.35">
      <c r="B850" s="67">
        <v>650</v>
      </c>
      <c r="C850" s="68">
        <v>1000</v>
      </c>
      <c r="D850" s="68">
        <v>1880</v>
      </c>
      <c r="E850" s="71">
        <f t="shared" si="27"/>
        <v>1051.792857142857</v>
      </c>
      <c r="F850" s="62">
        <f t="shared" si="28"/>
        <v>1000</v>
      </c>
      <c r="G850" s="37"/>
      <c r="H850" s="59"/>
      <c r="I850" s="59"/>
    </row>
    <row r="851" spans="2:9" x14ac:dyDescent="0.35">
      <c r="B851" s="67">
        <v>650</v>
      </c>
      <c r="C851" s="68">
        <v>1100</v>
      </c>
      <c r="D851" s="68">
        <v>1880</v>
      </c>
      <c r="E851" s="71">
        <f t="shared" si="27"/>
        <v>1173.992857142857</v>
      </c>
      <c r="F851" s="62">
        <f t="shared" si="28"/>
        <v>1000</v>
      </c>
      <c r="G851" s="37"/>
      <c r="H851" s="59"/>
      <c r="I851" s="59"/>
    </row>
    <row r="852" spans="2:9" x14ac:dyDescent="0.35">
      <c r="B852" s="67">
        <v>650</v>
      </c>
      <c r="C852" s="68">
        <v>1200</v>
      </c>
      <c r="D852" s="68">
        <v>1880</v>
      </c>
      <c r="E852" s="71">
        <f t="shared" si="27"/>
        <v>1296.1928571428571</v>
      </c>
      <c r="F852" s="62">
        <f t="shared" si="28"/>
        <v>1000</v>
      </c>
      <c r="G852" s="37"/>
      <c r="H852" s="59"/>
      <c r="I852" s="59"/>
    </row>
    <row r="853" spans="2:9" x14ac:dyDescent="0.35">
      <c r="B853" s="67">
        <v>650</v>
      </c>
      <c r="C853" s="68">
        <v>1300</v>
      </c>
      <c r="D853" s="68">
        <v>1880</v>
      </c>
      <c r="E853" s="71">
        <f t="shared" si="27"/>
        <v>1418.3928571428571</v>
      </c>
      <c r="F853" s="62">
        <f t="shared" si="28"/>
        <v>1000</v>
      </c>
      <c r="G853" s="37"/>
      <c r="H853" s="59"/>
      <c r="I853" s="59"/>
    </row>
    <row r="854" spans="2:9" x14ac:dyDescent="0.35">
      <c r="B854" s="67">
        <v>650</v>
      </c>
      <c r="C854" s="68">
        <v>1400</v>
      </c>
      <c r="D854" s="68">
        <v>1880</v>
      </c>
      <c r="E854" s="71">
        <f t="shared" si="27"/>
        <v>1540.5928571428572</v>
      </c>
      <c r="F854" s="62">
        <f t="shared" si="28"/>
        <v>2000</v>
      </c>
      <c r="G854" s="37"/>
      <c r="H854" s="59"/>
      <c r="I854" s="59"/>
    </row>
    <row r="855" spans="2:9" x14ac:dyDescent="0.35">
      <c r="B855" s="67">
        <v>650</v>
      </c>
      <c r="C855" s="68">
        <v>1500</v>
      </c>
      <c r="D855" s="68">
        <v>1880</v>
      </c>
      <c r="E855" s="71">
        <f t="shared" si="27"/>
        <v>1662.792857142857</v>
      </c>
      <c r="F855" s="62">
        <f t="shared" si="28"/>
        <v>2000</v>
      </c>
      <c r="G855" s="37"/>
      <c r="H855" s="59"/>
      <c r="I855" s="59"/>
    </row>
    <row r="856" spans="2:9" x14ac:dyDescent="0.35">
      <c r="B856" s="67">
        <v>650</v>
      </c>
      <c r="C856" s="68">
        <v>1600</v>
      </c>
      <c r="D856" s="68">
        <v>1880</v>
      </c>
      <c r="E856" s="71">
        <f t="shared" si="27"/>
        <v>1784.992857142857</v>
      </c>
      <c r="F856" s="62">
        <f t="shared" si="28"/>
        <v>2000</v>
      </c>
      <c r="G856" s="37"/>
      <c r="H856" s="59"/>
      <c r="I856" s="59"/>
    </row>
    <row r="857" spans="2:9" x14ac:dyDescent="0.35">
      <c r="B857" s="67">
        <v>650</v>
      </c>
      <c r="C857" s="68">
        <v>1700</v>
      </c>
      <c r="D857" s="68">
        <v>1880</v>
      </c>
      <c r="E857" s="71">
        <f t="shared" si="27"/>
        <v>1907.1928571428571</v>
      </c>
      <c r="F857" s="62">
        <f t="shared" si="28"/>
        <v>2000</v>
      </c>
      <c r="G857" s="37"/>
      <c r="H857" s="59"/>
      <c r="I857" s="59"/>
    </row>
    <row r="858" spans="2:9" x14ac:dyDescent="0.35">
      <c r="B858" s="67">
        <v>650</v>
      </c>
      <c r="C858" s="68">
        <v>1800</v>
      </c>
      <c r="D858" s="68">
        <v>1880</v>
      </c>
      <c r="E858" s="71">
        <f t="shared" si="27"/>
        <v>2029.3928571428571</v>
      </c>
      <c r="F858" s="62">
        <f t="shared" si="28"/>
        <v>2000</v>
      </c>
      <c r="G858" s="37"/>
      <c r="H858" s="59"/>
      <c r="I858" s="59"/>
    </row>
    <row r="859" spans="2:9" x14ac:dyDescent="0.35">
      <c r="B859" s="67">
        <v>650</v>
      </c>
      <c r="C859" s="68">
        <v>1900</v>
      </c>
      <c r="D859" s="68">
        <v>1880</v>
      </c>
      <c r="E859" s="71">
        <f t="shared" si="27"/>
        <v>2151.5928571428572</v>
      </c>
      <c r="F859" s="62">
        <f t="shared" si="28"/>
        <v>2000</v>
      </c>
      <c r="G859" s="37"/>
      <c r="H859" s="59"/>
      <c r="I859" s="59"/>
    </row>
    <row r="860" spans="2:9" x14ac:dyDescent="0.35">
      <c r="B860" s="67">
        <v>650</v>
      </c>
      <c r="C860" s="68">
        <v>2000</v>
      </c>
      <c r="D860" s="68">
        <v>1880</v>
      </c>
      <c r="E860" s="71">
        <f t="shared" si="27"/>
        <v>2273.792857142857</v>
      </c>
      <c r="F860" s="62">
        <f t="shared" si="28"/>
        <v>2000</v>
      </c>
      <c r="G860" s="37"/>
      <c r="H860" s="59"/>
      <c r="I860" s="59"/>
    </row>
    <row r="861" spans="2:9" x14ac:dyDescent="0.35">
      <c r="B861" s="67">
        <v>650</v>
      </c>
      <c r="C861" s="68">
        <v>2100</v>
      </c>
      <c r="D861" s="68">
        <v>1880</v>
      </c>
      <c r="E861" s="71">
        <f t="shared" si="27"/>
        <v>2395.9928571428572</v>
      </c>
      <c r="F861" s="62">
        <f t="shared" si="28"/>
        <v>2000</v>
      </c>
      <c r="G861" s="37"/>
      <c r="H861" s="59"/>
      <c r="I861" s="59"/>
    </row>
    <row r="862" spans="2:9" x14ac:dyDescent="0.35">
      <c r="B862" s="67">
        <v>650</v>
      </c>
      <c r="C862" s="68">
        <v>2200</v>
      </c>
      <c r="D862" s="68">
        <v>1880</v>
      </c>
      <c r="E862" s="71">
        <f t="shared" si="27"/>
        <v>2518.1928571428571</v>
      </c>
      <c r="F862" s="62">
        <f t="shared" si="28"/>
        <v>3000</v>
      </c>
      <c r="G862" s="37"/>
      <c r="H862" s="59"/>
      <c r="I862" s="59"/>
    </row>
    <row r="863" spans="2:9" x14ac:dyDescent="0.35">
      <c r="B863" s="67">
        <v>650</v>
      </c>
      <c r="C863" s="68">
        <v>2300</v>
      </c>
      <c r="D863" s="68">
        <v>1880</v>
      </c>
      <c r="E863" s="71">
        <f t="shared" si="27"/>
        <v>2640.3928571428569</v>
      </c>
      <c r="F863" s="62">
        <f t="shared" si="28"/>
        <v>3000</v>
      </c>
      <c r="G863" s="37"/>
      <c r="H863" s="59"/>
      <c r="I863" s="59"/>
    </row>
    <row r="864" spans="2:9" x14ac:dyDescent="0.35">
      <c r="B864" s="67">
        <v>650</v>
      </c>
      <c r="C864" s="68">
        <v>2400</v>
      </c>
      <c r="D864" s="68">
        <v>1880</v>
      </c>
      <c r="E864" s="71">
        <f t="shared" si="27"/>
        <v>2762.5928571428572</v>
      </c>
      <c r="F864" s="62">
        <f t="shared" si="28"/>
        <v>3000</v>
      </c>
      <c r="G864" s="37"/>
      <c r="H864" s="59"/>
      <c r="I864" s="59"/>
    </row>
    <row r="865" spans="2:9" x14ac:dyDescent="0.35">
      <c r="B865" s="67">
        <v>650</v>
      </c>
      <c r="C865" s="68">
        <v>2500</v>
      </c>
      <c r="D865" s="68">
        <v>1880</v>
      </c>
      <c r="E865" s="71">
        <f t="shared" si="27"/>
        <v>2884.792857142857</v>
      </c>
      <c r="F865" s="62">
        <f t="shared" si="28"/>
        <v>3000</v>
      </c>
      <c r="G865" s="37"/>
      <c r="H865" s="59"/>
      <c r="I865" s="59"/>
    </row>
    <row r="866" spans="2:9" x14ac:dyDescent="0.35">
      <c r="B866" s="67">
        <v>650</v>
      </c>
      <c r="C866" s="68">
        <v>2600</v>
      </c>
      <c r="D866" s="68">
        <v>1880</v>
      </c>
      <c r="E866" s="71">
        <f t="shared" si="27"/>
        <v>3006.9928571428572</v>
      </c>
      <c r="F866" s="62">
        <f t="shared" si="28"/>
        <v>3000</v>
      </c>
      <c r="G866" s="37"/>
      <c r="H866" s="59"/>
      <c r="I866" s="59"/>
    </row>
    <row r="867" spans="2:9" x14ac:dyDescent="0.35">
      <c r="B867" s="67">
        <v>650</v>
      </c>
      <c r="C867" s="68">
        <v>2700</v>
      </c>
      <c r="D867" s="68">
        <v>1880</v>
      </c>
      <c r="E867" s="71">
        <f t="shared" ref="E867:E930" si="29">(((22/7*(B867/2)^2)*D867)+((C867-B867)*D867*B867))/1000000</f>
        <v>3129.1928571428571</v>
      </c>
      <c r="F867" s="62">
        <f t="shared" si="28"/>
        <v>3000</v>
      </c>
      <c r="G867" s="37"/>
      <c r="H867" s="59"/>
      <c r="I867" s="59"/>
    </row>
    <row r="868" spans="2:9" x14ac:dyDescent="0.35">
      <c r="B868" s="72">
        <v>650</v>
      </c>
      <c r="C868" s="72">
        <v>2800</v>
      </c>
      <c r="D868" s="72">
        <v>1880</v>
      </c>
      <c r="E868" s="71">
        <f t="shared" si="29"/>
        <v>3251.3928571428569</v>
      </c>
      <c r="F868" s="63">
        <f t="shared" si="28"/>
        <v>3000</v>
      </c>
      <c r="G868"/>
      <c r="H868" s="59"/>
      <c r="I868" s="59"/>
    </row>
    <row r="869" spans="2:9" x14ac:dyDescent="0.35">
      <c r="B869" s="67">
        <v>650</v>
      </c>
      <c r="C869" s="68">
        <v>2900</v>
      </c>
      <c r="D869" s="68">
        <v>1880</v>
      </c>
      <c r="E869" s="71">
        <f t="shared" si="29"/>
        <v>3373.5928571428572</v>
      </c>
      <c r="F869" s="62">
        <f t="shared" si="28"/>
        <v>3000</v>
      </c>
      <c r="G869" s="37"/>
      <c r="H869" s="59"/>
      <c r="I869" s="59"/>
    </row>
    <row r="870" spans="2:9" x14ac:dyDescent="0.35">
      <c r="B870" s="67">
        <v>650</v>
      </c>
      <c r="C870" s="68">
        <v>3000</v>
      </c>
      <c r="D870" s="68">
        <v>1880</v>
      </c>
      <c r="E870" s="71">
        <f t="shared" si="29"/>
        <v>3495.792857142857</v>
      </c>
      <c r="F870" s="62">
        <f t="shared" si="28"/>
        <v>3000</v>
      </c>
      <c r="G870" s="37"/>
      <c r="H870" s="59"/>
      <c r="I870" s="59"/>
    </row>
    <row r="871" spans="2:9" x14ac:dyDescent="0.35">
      <c r="B871" s="67">
        <v>700</v>
      </c>
      <c r="C871" s="68">
        <v>800</v>
      </c>
      <c r="D871" s="68">
        <v>1880</v>
      </c>
      <c r="E871" s="71">
        <f t="shared" si="29"/>
        <v>855.4</v>
      </c>
      <c r="F871" s="62">
        <f t="shared" si="28"/>
        <v>1000</v>
      </c>
      <c r="G871" s="37"/>
      <c r="H871" s="59"/>
      <c r="I871" s="59"/>
    </row>
    <row r="872" spans="2:9" x14ac:dyDescent="0.35">
      <c r="B872" s="67">
        <v>700</v>
      </c>
      <c r="C872" s="68">
        <v>900</v>
      </c>
      <c r="D872" s="68">
        <v>1880</v>
      </c>
      <c r="E872" s="71">
        <f t="shared" si="29"/>
        <v>987</v>
      </c>
      <c r="F872" s="62">
        <f t="shared" si="28"/>
        <v>1000</v>
      </c>
      <c r="G872" s="37"/>
      <c r="H872" s="59"/>
      <c r="I872" s="59"/>
    </row>
    <row r="873" spans="2:9" x14ac:dyDescent="0.35">
      <c r="B873" s="67">
        <v>700</v>
      </c>
      <c r="C873" s="68">
        <v>1000</v>
      </c>
      <c r="D873" s="68">
        <v>1880</v>
      </c>
      <c r="E873" s="71">
        <f t="shared" si="29"/>
        <v>1118.5999999999999</v>
      </c>
      <c r="F873" s="62">
        <f t="shared" si="28"/>
        <v>1000</v>
      </c>
      <c r="G873" s="37"/>
      <c r="H873" s="59"/>
      <c r="I873" s="59"/>
    </row>
    <row r="874" spans="2:9" x14ac:dyDescent="0.35">
      <c r="B874" s="67">
        <v>700</v>
      </c>
      <c r="C874" s="68">
        <v>1100</v>
      </c>
      <c r="D874" s="68">
        <v>1880</v>
      </c>
      <c r="E874" s="71">
        <f t="shared" si="29"/>
        <v>1250.2</v>
      </c>
      <c r="F874" s="62">
        <f t="shared" si="28"/>
        <v>1000</v>
      </c>
      <c r="G874" s="37"/>
      <c r="H874" s="59"/>
      <c r="I874" s="59"/>
    </row>
    <row r="875" spans="2:9" x14ac:dyDescent="0.35">
      <c r="B875" s="67">
        <v>700</v>
      </c>
      <c r="C875" s="68">
        <v>1200</v>
      </c>
      <c r="D875" s="68">
        <v>1880</v>
      </c>
      <c r="E875" s="71">
        <f t="shared" si="29"/>
        <v>1381.8</v>
      </c>
      <c r="F875" s="62">
        <f t="shared" si="28"/>
        <v>1000</v>
      </c>
      <c r="G875" s="37"/>
      <c r="H875" s="59"/>
      <c r="I875" s="59"/>
    </row>
    <row r="876" spans="2:9" x14ac:dyDescent="0.35">
      <c r="B876" s="67">
        <v>700</v>
      </c>
      <c r="C876" s="68">
        <v>1300</v>
      </c>
      <c r="D876" s="68">
        <v>1880</v>
      </c>
      <c r="E876" s="71">
        <f t="shared" si="29"/>
        <v>1513.4</v>
      </c>
      <c r="F876" s="62">
        <f t="shared" si="28"/>
        <v>2000</v>
      </c>
      <c r="G876" s="37"/>
      <c r="H876" s="59"/>
      <c r="I876" s="59"/>
    </row>
    <row r="877" spans="2:9" x14ac:dyDescent="0.35">
      <c r="B877" s="67">
        <v>700</v>
      </c>
      <c r="C877" s="68">
        <v>1400</v>
      </c>
      <c r="D877" s="68">
        <v>1880</v>
      </c>
      <c r="E877" s="71">
        <f t="shared" si="29"/>
        <v>1645</v>
      </c>
      <c r="F877" s="62">
        <f t="shared" si="28"/>
        <v>2000</v>
      </c>
      <c r="G877" s="37"/>
      <c r="H877" s="59"/>
      <c r="I877" s="59"/>
    </row>
    <row r="878" spans="2:9" x14ac:dyDescent="0.35">
      <c r="B878" s="67">
        <v>700</v>
      </c>
      <c r="C878" s="68">
        <v>1500</v>
      </c>
      <c r="D878" s="68">
        <v>1880</v>
      </c>
      <c r="E878" s="71">
        <f t="shared" si="29"/>
        <v>1776.6</v>
      </c>
      <c r="F878" s="62">
        <f t="shared" si="28"/>
        <v>2000</v>
      </c>
      <c r="G878" s="37"/>
      <c r="H878" s="59"/>
      <c r="I878" s="59"/>
    </row>
    <row r="879" spans="2:9" x14ac:dyDescent="0.35">
      <c r="B879" s="67">
        <v>700</v>
      </c>
      <c r="C879" s="68">
        <v>1600</v>
      </c>
      <c r="D879" s="68">
        <v>1880</v>
      </c>
      <c r="E879" s="71">
        <f t="shared" si="29"/>
        <v>1908.2</v>
      </c>
      <c r="F879" s="62">
        <f t="shared" si="28"/>
        <v>2000</v>
      </c>
      <c r="G879" s="37"/>
      <c r="H879" s="59"/>
      <c r="I879" s="59"/>
    </row>
    <row r="880" spans="2:9" x14ac:dyDescent="0.35">
      <c r="B880" s="67">
        <v>700</v>
      </c>
      <c r="C880" s="68">
        <v>1700</v>
      </c>
      <c r="D880" s="68">
        <v>1880</v>
      </c>
      <c r="E880" s="71">
        <f t="shared" si="29"/>
        <v>2039.8</v>
      </c>
      <c r="F880" s="62">
        <f t="shared" si="28"/>
        <v>2000</v>
      </c>
      <c r="G880" s="37"/>
      <c r="H880" s="59"/>
      <c r="I880" s="59"/>
    </row>
    <row r="881" spans="2:9" x14ac:dyDescent="0.35">
      <c r="B881" s="67">
        <v>700</v>
      </c>
      <c r="C881" s="68">
        <v>1800</v>
      </c>
      <c r="D881" s="68">
        <v>1880</v>
      </c>
      <c r="E881" s="71">
        <f t="shared" si="29"/>
        <v>2171.4</v>
      </c>
      <c r="F881" s="62">
        <f t="shared" si="28"/>
        <v>2000</v>
      </c>
      <c r="G881" s="37"/>
      <c r="H881" s="59"/>
      <c r="I881" s="59"/>
    </row>
    <row r="882" spans="2:9" x14ac:dyDescent="0.35">
      <c r="B882" s="67">
        <v>700</v>
      </c>
      <c r="C882" s="68">
        <v>1900</v>
      </c>
      <c r="D882" s="68">
        <v>1880</v>
      </c>
      <c r="E882" s="71">
        <f t="shared" si="29"/>
        <v>2303</v>
      </c>
      <c r="F882" s="62">
        <f t="shared" si="28"/>
        <v>2000</v>
      </c>
      <c r="G882" s="37"/>
      <c r="H882" s="59"/>
      <c r="I882" s="59"/>
    </row>
    <row r="883" spans="2:9" x14ac:dyDescent="0.35">
      <c r="B883" s="67">
        <v>700</v>
      </c>
      <c r="C883" s="68">
        <v>2000</v>
      </c>
      <c r="D883" s="68">
        <v>1880</v>
      </c>
      <c r="E883" s="71">
        <f t="shared" si="29"/>
        <v>2434.6</v>
      </c>
      <c r="F883" s="62">
        <f t="shared" si="28"/>
        <v>2000</v>
      </c>
      <c r="G883" s="37"/>
      <c r="H883" s="59"/>
      <c r="I883" s="59"/>
    </row>
    <row r="884" spans="2:9" x14ac:dyDescent="0.35">
      <c r="B884" s="67">
        <v>700</v>
      </c>
      <c r="C884" s="68">
        <v>2100</v>
      </c>
      <c r="D884" s="68">
        <v>1880</v>
      </c>
      <c r="E884" s="71">
        <f t="shared" si="29"/>
        <v>2566.1999999999998</v>
      </c>
      <c r="F884" s="62">
        <f t="shared" si="28"/>
        <v>3000</v>
      </c>
      <c r="G884" s="37"/>
      <c r="H884" s="59"/>
      <c r="I884" s="59"/>
    </row>
    <row r="885" spans="2:9" x14ac:dyDescent="0.35">
      <c r="B885" s="67">
        <v>700</v>
      </c>
      <c r="C885" s="68">
        <v>2200</v>
      </c>
      <c r="D885" s="68">
        <v>1880</v>
      </c>
      <c r="E885" s="71">
        <f t="shared" si="29"/>
        <v>2697.8</v>
      </c>
      <c r="F885" s="62">
        <f t="shared" si="28"/>
        <v>3000</v>
      </c>
      <c r="G885" s="37"/>
      <c r="H885" s="59"/>
      <c r="I885" s="59"/>
    </row>
    <row r="886" spans="2:9" x14ac:dyDescent="0.35">
      <c r="B886" s="67">
        <v>700</v>
      </c>
      <c r="C886" s="68">
        <v>2300</v>
      </c>
      <c r="D886" s="68">
        <v>1880</v>
      </c>
      <c r="E886" s="71">
        <f t="shared" si="29"/>
        <v>2829.4</v>
      </c>
      <c r="F886" s="62">
        <f t="shared" si="28"/>
        <v>3000</v>
      </c>
      <c r="G886" s="37"/>
      <c r="H886" s="59"/>
      <c r="I886" s="59"/>
    </row>
    <row r="887" spans="2:9" x14ac:dyDescent="0.35">
      <c r="B887" s="67">
        <v>700</v>
      </c>
      <c r="C887" s="68">
        <v>2400</v>
      </c>
      <c r="D887" s="68">
        <v>1880</v>
      </c>
      <c r="E887" s="71">
        <f t="shared" si="29"/>
        <v>2961</v>
      </c>
      <c r="F887" s="62">
        <f t="shared" si="28"/>
        <v>3000</v>
      </c>
      <c r="G887" s="37"/>
      <c r="H887" s="59"/>
      <c r="I887" s="59"/>
    </row>
    <row r="888" spans="2:9" x14ac:dyDescent="0.35">
      <c r="B888" s="67">
        <v>700</v>
      </c>
      <c r="C888" s="68">
        <v>2500</v>
      </c>
      <c r="D888" s="68">
        <v>1880</v>
      </c>
      <c r="E888" s="71">
        <f t="shared" si="29"/>
        <v>3092.6</v>
      </c>
      <c r="F888" s="62">
        <f t="shared" si="28"/>
        <v>3000</v>
      </c>
      <c r="G888" s="37"/>
      <c r="H888" s="59"/>
      <c r="I888" s="59"/>
    </row>
    <row r="889" spans="2:9" x14ac:dyDescent="0.35">
      <c r="B889" s="67">
        <v>700</v>
      </c>
      <c r="C889" s="68">
        <v>2600</v>
      </c>
      <c r="D889" s="68">
        <v>1880</v>
      </c>
      <c r="E889" s="71">
        <f t="shared" si="29"/>
        <v>3224.2</v>
      </c>
      <c r="F889" s="62">
        <f t="shared" si="28"/>
        <v>3000</v>
      </c>
      <c r="G889" s="37"/>
      <c r="H889" s="59"/>
      <c r="I889" s="59"/>
    </row>
    <row r="890" spans="2:9" x14ac:dyDescent="0.35">
      <c r="B890" s="67">
        <v>700</v>
      </c>
      <c r="C890" s="68">
        <v>2700</v>
      </c>
      <c r="D890" s="68">
        <v>1880</v>
      </c>
      <c r="E890" s="71">
        <f t="shared" si="29"/>
        <v>3355.8</v>
      </c>
      <c r="F890" s="62">
        <f t="shared" si="28"/>
        <v>3000</v>
      </c>
      <c r="G890" s="37"/>
      <c r="H890" s="59"/>
      <c r="I890" s="59"/>
    </row>
    <row r="891" spans="2:9" x14ac:dyDescent="0.35">
      <c r="B891" s="67">
        <v>700</v>
      </c>
      <c r="C891" s="68">
        <v>2800</v>
      </c>
      <c r="D891" s="68">
        <v>1880</v>
      </c>
      <c r="E891" s="71">
        <f t="shared" si="29"/>
        <v>3487.4</v>
      </c>
      <c r="F891" s="62">
        <f t="shared" si="28"/>
        <v>3000</v>
      </c>
      <c r="G891" s="37"/>
      <c r="H891" s="59"/>
      <c r="I891" s="59"/>
    </row>
    <row r="892" spans="2:9" x14ac:dyDescent="0.35">
      <c r="B892" s="67">
        <v>700</v>
      </c>
      <c r="C892" s="68">
        <v>2900</v>
      </c>
      <c r="D892" s="68">
        <v>1880</v>
      </c>
      <c r="E892" s="71">
        <f t="shared" si="29"/>
        <v>3619</v>
      </c>
      <c r="F892" s="62">
        <f t="shared" si="28"/>
        <v>4000</v>
      </c>
      <c r="G892" s="37"/>
      <c r="H892" s="59"/>
      <c r="I892" s="59"/>
    </row>
    <row r="893" spans="2:9" x14ac:dyDescent="0.35">
      <c r="B893" s="67">
        <v>700</v>
      </c>
      <c r="C893" s="68">
        <v>3000</v>
      </c>
      <c r="D893" s="68">
        <v>1880</v>
      </c>
      <c r="E893" s="71">
        <f t="shared" si="29"/>
        <v>3750.6</v>
      </c>
      <c r="F893" s="62">
        <f t="shared" si="28"/>
        <v>4000</v>
      </c>
      <c r="G893" s="37"/>
      <c r="H893" s="59"/>
      <c r="I893" s="59"/>
    </row>
    <row r="894" spans="2:9" x14ac:dyDescent="0.35">
      <c r="B894" s="67">
        <v>700</v>
      </c>
      <c r="C894" s="68">
        <v>3100</v>
      </c>
      <c r="D894" s="68">
        <v>1880</v>
      </c>
      <c r="E894" s="71">
        <f t="shared" si="29"/>
        <v>3882.2</v>
      </c>
      <c r="F894" s="62">
        <f t="shared" si="28"/>
        <v>4000</v>
      </c>
      <c r="G894" s="37"/>
      <c r="H894" s="59"/>
      <c r="I894" s="59"/>
    </row>
    <row r="895" spans="2:9" x14ac:dyDescent="0.35">
      <c r="B895" s="67">
        <v>700</v>
      </c>
      <c r="C895" s="68">
        <v>3200</v>
      </c>
      <c r="D895" s="68">
        <v>1880</v>
      </c>
      <c r="E895" s="71">
        <f t="shared" si="29"/>
        <v>4013.8</v>
      </c>
      <c r="F895" s="62">
        <f t="shared" si="28"/>
        <v>4000</v>
      </c>
      <c r="G895" s="37"/>
      <c r="H895" s="59"/>
      <c r="I895" s="59"/>
    </row>
    <row r="896" spans="2:9" x14ac:dyDescent="0.35">
      <c r="B896" s="67">
        <v>700</v>
      </c>
      <c r="C896" s="68">
        <v>3300</v>
      </c>
      <c r="D896" s="68">
        <v>1880</v>
      </c>
      <c r="E896" s="71">
        <f t="shared" si="29"/>
        <v>4145.3999999999996</v>
      </c>
      <c r="F896" s="62">
        <f t="shared" si="28"/>
        <v>4000</v>
      </c>
      <c r="G896" s="37"/>
      <c r="H896" s="59"/>
      <c r="I896" s="59"/>
    </row>
    <row r="897" spans="2:9" x14ac:dyDescent="0.35">
      <c r="B897" s="67">
        <v>700</v>
      </c>
      <c r="C897" s="68">
        <v>3400</v>
      </c>
      <c r="D897" s="68">
        <v>1880</v>
      </c>
      <c r="E897" s="71">
        <f t="shared" si="29"/>
        <v>4277</v>
      </c>
      <c r="F897" s="62">
        <f t="shared" si="28"/>
        <v>4000</v>
      </c>
      <c r="G897" s="37"/>
      <c r="H897" s="59"/>
      <c r="I897" s="59"/>
    </row>
    <row r="898" spans="2:9" x14ac:dyDescent="0.35">
      <c r="B898" s="67">
        <v>700</v>
      </c>
      <c r="C898" s="68">
        <v>3500</v>
      </c>
      <c r="D898" s="68">
        <v>1880</v>
      </c>
      <c r="E898" s="71">
        <f t="shared" si="29"/>
        <v>4408.6000000000004</v>
      </c>
      <c r="F898" s="62">
        <f t="shared" si="28"/>
        <v>4000</v>
      </c>
      <c r="G898" s="37"/>
      <c r="H898" s="59"/>
      <c r="I898" s="59"/>
    </row>
    <row r="899" spans="2:9" x14ac:dyDescent="0.35">
      <c r="B899" s="67">
        <v>700</v>
      </c>
      <c r="C899" s="68">
        <v>3600</v>
      </c>
      <c r="D899" s="68">
        <v>1880</v>
      </c>
      <c r="E899" s="71">
        <f t="shared" si="29"/>
        <v>4540.2</v>
      </c>
      <c r="F899" s="62">
        <f t="shared" si="28"/>
        <v>5000</v>
      </c>
      <c r="G899" s="37"/>
      <c r="H899" s="59"/>
      <c r="I899" s="59"/>
    </row>
    <row r="900" spans="2:9" x14ac:dyDescent="0.35">
      <c r="B900" s="67">
        <v>700</v>
      </c>
      <c r="C900" s="68">
        <v>3700</v>
      </c>
      <c r="D900" s="68">
        <v>1880</v>
      </c>
      <c r="E900" s="71">
        <f t="shared" si="29"/>
        <v>4671.8</v>
      </c>
      <c r="F900" s="62">
        <f t="shared" si="28"/>
        <v>5000</v>
      </c>
      <c r="G900" s="37"/>
      <c r="H900" s="59"/>
      <c r="I900" s="59"/>
    </row>
    <row r="901" spans="2:9" x14ac:dyDescent="0.35">
      <c r="B901" s="67">
        <v>700</v>
      </c>
      <c r="C901" s="68">
        <v>3800</v>
      </c>
      <c r="D901" s="68">
        <v>1880</v>
      </c>
      <c r="E901" s="71">
        <f t="shared" si="29"/>
        <v>4803.3999999999996</v>
      </c>
      <c r="F901" s="62">
        <f t="shared" ref="F901:F964" si="30">ROUND(E901,-3)</f>
        <v>5000</v>
      </c>
      <c r="G901" s="37"/>
      <c r="H901" s="59"/>
      <c r="I901" s="59"/>
    </row>
    <row r="902" spans="2:9" x14ac:dyDescent="0.35">
      <c r="B902" s="67">
        <v>700</v>
      </c>
      <c r="C902" s="68">
        <v>3900</v>
      </c>
      <c r="D902" s="68">
        <v>1880</v>
      </c>
      <c r="E902" s="71">
        <f t="shared" si="29"/>
        <v>4935</v>
      </c>
      <c r="F902" s="62">
        <f t="shared" si="30"/>
        <v>5000</v>
      </c>
      <c r="G902" s="37"/>
      <c r="H902" s="59"/>
      <c r="I902" s="59"/>
    </row>
    <row r="903" spans="2:9" x14ac:dyDescent="0.35">
      <c r="B903" s="72">
        <v>700</v>
      </c>
      <c r="C903" s="72">
        <v>4000</v>
      </c>
      <c r="D903" s="72">
        <v>1880</v>
      </c>
      <c r="E903" s="71">
        <f t="shared" si="29"/>
        <v>5066.6000000000004</v>
      </c>
      <c r="F903" s="63">
        <f t="shared" si="30"/>
        <v>5000</v>
      </c>
      <c r="G903"/>
      <c r="H903" s="59"/>
      <c r="I903" s="59"/>
    </row>
    <row r="904" spans="2:9" x14ac:dyDescent="0.35">
      <c r="B904" s="67">
        <v>750</v>
      </c>
      <c r="C904" s="68">
        <v>800</v>
      </c>
      <c r="D904" s="68">
        <v>1880</v>
      </c>
      <c r="E904" s="71">
        <f t="shared" si="29"/>
        <v>901.39285714285711</v>
      </c>
      <c r="F904" s="62">
        <f t="shared" si="30"/>
        <v>1000</v>
      </c>
      <c r="G904" s="37"/>
      <c r="H904" s="59"/>
      <c r="I904" s="59"/>
    </row>
    <row r="905" spans="2:9" x14ac:dyDescent="0.35">
      <c r="B905" s="67">
        <v>750</v>
      </c>
      <c r="C905" s="68">
        <v>900</v>
      </c>
      <c r="D905" s="68">
        <v>1880</v>
      </c>
      <c r="E905" s="71">
        <f t="shared" si="29"/>
        <v>1042.3928571428571</v>
      </c>
      <c r="F905" s="62">
        <f t="shared" si="30"/>
        <v>1000</v>
      </c>
      <c r="G905" s="37"/>
      <c r="H905" s="59"/>
      <c r="I905" s="59"/>
    </row>
    <row r="906" spans="2:9" x14ac:dyDescent="0.35">
      <c r="B906" s="67">
        <v>750</v>
      </c>
      <c r="C906" s="68">
        <v>1000</v>
      </c>
      <c r="D906" s="68">
        <v>1880</v>
      </c>
      <c r="E906" s="71">
        <f t="shared" si="29"/>
        <v>1183.3928571428571</v>
      </c>
      <c r="F906" s="62">
        <f t="shared" si="30"/>
        <v>1000</v>
      </c>
      <c r="G906" s="37"/>
      <c r="H906" s="59"/>
      <c r="I906" s="59"/>
    </row>
    <row r="907" spans="2:9" x14ac:dyDescent="0.35">
      <c r="B907" s="67">
        <v>750</v>
      </c>
      <c r="C907" s="68">
        <v>1100</v>
      </c>
      <c r="D907" s="68">
        <v>1880</v>
      </c>
      <c r="E907" s="71">
        <f t="shared" si="29"/>
        <v>1324.3928571428571</v>
      </c>
      <c r="F907" s="62">
        <f t="shared" si="30"/>
        <v>1000</v>
      </c>
      <c r="G907" s="37"/>
      <c r="H907" s="59"/>
      <c r="I907" s="59"/>
    </row>
    <row r="908" spans="2:9" x14ac:dyDescent="0.35">
      <c r="B908" s="67">
        <v>750</v>
      </c>
      <c r="C908" s="68">
        <v>1200</v>
      </c>
      <c r="D908" s="68">
        <v>1880</v>
      </c>
      <c r="E908" s="71">
        <f t="shared" si="29"/>
        <v>1465.3928571428571</v>
      </c>
      <c r="F908" s="62">
        <f t="shared" si="30"/>
        <v>1000</v>
      </c>
      <c r="G908" s="37"/>
      <c r="H908" s="59"/>
      <c r="I908" s="59"/>
    </row>
    <row r="909" spans="2:9" x14ac:dyDescent="0.35">
      <c r="B909" s="67">
        <v>750</v>
      </c>
      <c r="C909" s="68">
        <v>1300</v>
      </c>
      <c r="D909" s="68">
        <v>1880</v>
      </c>
      <c r="E909" s="71">
        <f t="shared" si="29"/>
        <v>1606.3928571428571</v>
      </c>
      <c r="F909" s="62">
        <f t="shared" si="30"/>
        <v>2000</v>
      </c>
      <c r="G909" s="37"/>
      <c r="H909" s="59"/>
      <c r="I909" s="59"/>
    </row>
    <row r="910" spans="2:9" x14ac:dyDescent="0.35">
      <c r="B910" s="67">
        <v>750</v>
      </c>
      <c r="C910" s="68">
        <v>1400</v>
      </c>
      <c r="D910" s="68">
        <v>1880</v>
      </c>
      <c r="E910" s="71">
        <f t="shared" si="29"/>
        <v>1747.3928571428571</v>
      </c>
      <c r="F910" s="62">
        <f t="shared" si="30"/>
        <v>2000</v>
      </c>
      <c r="G910" s="37"/>
      <c r="H910" s="59"/>
      <c r="I910" s="59"/>
    </row>
    <row r="911" spans="2:9" x14ac:dyDescent="0.35">
      <c r="B911" s="67">
        <v>750</v>
      </c>
      <c r="C911" s="68">
        <v>1500</v>
      </c>
      <c r="D911" s="68">
        <v>1880</v>
      </c>
      <c r="E911" s="71">
        <f t="shared" si="29"/>
        <v>1888.3928571428571</v>
      </c>
      <c r="F911" s="62">
        <f t="shared" si="30"/>
        <v>2000</v>
      </c>
      <c r="G911" s="37"/>
      <c r="H911" s="59"/>
      <c r="I911" s="59"/>
    </row>
    <row r="912" spans="2:9" x14ac:dyDescent="0.35">
      <c r="B912" s="67">
        <v>750</v>
      </c>
      <c r="C912" s="68">
        <v>1600</v>
      </c>
      <c r="D912" s="68">
        <v>1880</v>
      </c>
      <c r="E912" s="71">
        <f t="shared" si="29"/>
        <v>2029.3928571428571</v>
      </c>
      <c r="F912" s="62">
        <f t="shared" si="30"/>
        <v>2000</v>
      </c>
      <c r="G912" s="37"/>
      <c r="H912" s="59"/>
      <c r="I912" s="59"/>
    </row>
    <row r="913" spans="2:9" x14ac:dyDescent="0.35">
      <c r="B913" s="67">
        <v>750</v>
      </c>
      <c r="C913" s="68">
        <v>1700</v>
      </c>
      <c r="D913" s="68">
        <v>1880</v>
      </c>
      <c r="E913" s="71">
        <f t="shared" si="29"/>
        <v>2170.3928571428569</v>
      </c>
      <c r="F913" s="62">
        <f t="shared" si="30"/>
        <v>2000</v>
      </c>
      <c r="G913" s="37"/>
      <c r="H913" s="59"/>
      <c r="I913" s="59"/>
    </row>
    <row r="914" spans="2:9" x14ac:dyDescent="0.35">
      <c r="B914" s="67">
        <v>750</v>
      </c>
      <c r="C914" s="68">
        <v>1800</v>
      </c>
      <c r="D914" s="68">
        <v>1880</v>
      </c>
      <c r="E914" s="71">
        <f t="shared" si="29"/>
        <v>2311.3928571428569</v>
      </c>
      <c r="F914" s="62">
        <f t="shared" si="30"/>
        <v>2000</v>
      </c>
      <c r="G914" s="37"/>
      <c r="H914" s="59"/>
      <c r="I914" s="59"/>
    </row>
    <row r="915" spans="2:9" x14ac:dyDescent="0.35">
      <c r="B915" s="67">
        <v>750</v>
      </c>
      <c r="C915" s="68">
        <v>1900</v>
      </c>
      <c r="D915" s="68">
        <v>1880</v>
      </c>
      <c r="E915" s="71">
        <f t="shared" si="29"/>
        <v>2452.3928571428569</v>
      </c>
      <c r="F915" s="62">
        <f t="shared" si="30"/>
        <v>2000</v>
      </c>
      <c r="G915" s="37"/>
      <c r="H915" s="59"/>
      <c r="I915" s="59"/>
    </row>
    <row r="916" spans="2:9" x14ac:dyDescent="0.35">
      <c r="B916" s="67">
        <v>750</v>
      </c>
      <c r="C916" s="68">
        <v>2000</v>
      </c>
      <c r="D916" s="68">
        <v>1880</v>
      </c>
      <c r="E916" s="71">
        <f t="shared" si="29"/>
        <v>2593.3928571428569</v>
      </c>
      <c r="F916" s="62">
        <f t="shared" si="30"/>
        <v>3000</v>
      </c>
      <c r="G916" s="37"/>
      <c r="H916" s="59"/>
      <c r="I916" s="59"/>
    </row>
    <row r="917" spans="2:9" x14ac:dyDescent="0.35">
      <c r="B917" s="67">
        <v>750</v>
      </c>
      <c r="C917" s="68">
        <v>2100</v>
      </c>
      <c r="D917" s="68">
        <v>1880</v>
      </c>
      <c r="E917" s="71">
        <f t="shared" si="29"/>
        <v>2734.3928571428569</v>
      </c>
      <c r="F917" s="62">
        <f t="shared" si="30"/>
        <v>3000</v>
      </c>
      <c r="G917" s="37"/>
      <c r="H917" s="59"/>
      <c r="I917" s="59"/>
    </row>
    <row r="918" spans="2:9" x14ac:dyDescent="0.35">
      <c r="B918" s="67">
        <v>750</v>
      </c>
      <c r="C918" s="68">
        <v>2200</v>
      </c>
      <c r="D918" s="68">
        <v>1880</v>
      </c>
      <c r="E918" s="71">
        <f t="shared" si="29"/>
        <v>2875.3928571428569</v>
      </c>
      <c r="F918" s="62">
        <f t="shared" si="30"/>
        <v>3000</v>
      </c>
      <c r="G918" s="37"/>
      <c r="H918" s="59"/>
      <c r="I918" s="59"/>
    </row>
    <row r="919" spans="2:9" x14ac:dyDescent="0.35">
      <c r="B919" s="67">
        <v>750</v>
      </c>
      <c r="C919" s="68">
        <v>2300</v>
      </c>
      <c r="D919" s="68">
        <v>1880</v>
      </c>
      <c r="E919" s="71">
        <f t="shared" si="29"/>
        <v>3016.3928571428569</v>
      </c>
      <c r="F919" s="62">
        <f t="shared" si="30"/>
        <v>3000</v>
      </c>
      <c r="G919" s="37"/>
      <c r="H919" s="59"/>
      <c r="I919" s="59"/>
    </row>
    <row r="920" spans="2:9" x14ac:dyDescent="0.35">
      <c r="B920" s="67">
        <v>750</v>
      </c>
      <c r="C920" s="68">
        <v>2400</v>
      </c>
      <c r="D920" s="68">
        <v>1880</v>
      </c>
      <c r="E920" s="71">
        <f t="shared" si="29"/>
        <v>3157.3928571428569</v>
      </c>
      <c r="F920" s="62">
        <f t="shared" si="30"/>
        <v>3000</v>
      </c>
      <c r="G920" s="37"/>
      <c r="H920" s="59"/>
      <c r="I920" s="59"/>
    </row>
    <row r="921" spans="2:9" x14ac:dyDescent="0.35">
      <c r="B921" s="67">
        <v>750</v>
      </c>
      <c r="C921" s="68">
        <v>2500</v>
      </c>
      <c r="D921" s="68">
        <v>1880</v>
      </c>
      <c r="E921" s="71">
        <f t="shared" si="29"/>
        <v>3298.3928571428569</v>
      </c>
      <c r="F921" s="62">
        <f t="shared" si="30"/>
        <v>3000</v>
      </c>
      <c r="G921" s="37"/>
      <c r="H921" s="59"/>
      <c r="I921" s="59"/>
    </row>
    <row r="922" spans="2:9" x14ac:dyDescent="0.35">
      <c r="B922" s="67">
        <v>750</v>
      </c>
      <c r="C922" s="68">
        <v>2600</v>
      </c>
      <c r="D922" s="68">
        <v>1880</v>
      </c>
      <c r="E922" s="71">
        <f t="shared" si="29"/>
        <v>3439.3928571428569</v>
      </c>
      <c r="F922" s="62">
        <f t="shared" si="30"/>
        <v>3000</v>
      </c>
      <c r="G922" s="37"/>
      <c r="H922" s="59"/>
      <c r="I922" s="59"/>
    </row>
    <row r="923" spans="2:9" x14ac:dyDescent="0.35">
      <c r="B923" s="67">
        <v>750</v>
      </c>
      <c r="C923" s="68">
        <v>2700</v>
      </c>
      <c r="D923" s="68">
        <v>1880</v>
      </c>
      <c r="E923" s="71">
        <f t="shared" si="29"/>
        <v>3580.3928571428569</v>
      </c>
      <c r="F923" s="62">
        <f t="shared" si="30"/>
        <v>4000</v>
      </c>
      <c r="G923" s="37"/>
      <c r="H923" s="59"/>
      <c r="I923" s="59"/>
    </row>
    <row r="924" spans="2:9" x14ac:dyDescent="0.35">
      <c r="B924" s="67">
        <v>750</v>
      </c>
      <c r="C924" s="68">
        <v>2800</v>
      </c>
      <c r="D924" s="68">
        <v>1880</v>
      </c>
      <c r="E924" s="71">
        <f t="shared" si="29"/>
        <v>3721.3928571428569</v>
      </c>
      <c r="F924" s="62">
        <f t="shared" si="30"/>
        <v>4000</v>
      </c>
      <c r="G924" s="37"/>
      <c r="H924" s="59"/>
      <c r="I924" s="59"/>
    </row>
    <row r="925" spans="2:9" x14ac:dyDescent="0.35">
      <c r="B925" s="67">
        <v>750</v>
      </c>
      <c r="C925" s="68">
        <v>2900</v>
      </c>
      <c r="D925" s="68">
        <v>1880</v>
      </c>
      <c r="E925" s="71">
        <f t="shared" si="29"/>
        <v>3862.3928571428569</v>
      </c>
      <c r="F925" s="62">
        <f t="shared" si="30"/>
        <v>4000</v>
      </c>
      <c r="G925" s="37"/>
      <c r="H925" s="59"/>
      <c r="I925" s="59"/>
    </row>
    <row r="926" spans="2:9" x14ac:dyDescent="0.35">
      <c r="B926" s="67">
        <v>750</v>
      </c>
      <c r="C926" s="68">
        <v>3000</v>
      </c>
      <c r="D926" s="68">
        <v>1880</v>
      </c>
      <c r="E926" s="71">
        <f t="shared" si="29"/>
        <v>4003.3928571428569</v>
      </c>
      <c r="F926" s="62">
        <f t="shared" si="30"/>
        <v>4000</v>
      </c>
      <c r="G926" s="37"/>
      <c r="H926" s="59"/>
      <c r="I926" s="59"/>
    </row>
    <row r="927" spans="2:9" x14ac:dyDescent="0.35">
      <c r="B927" s="67">
        <v>750</v>
      </c>
      <c r="C927" s="68">
        <v>3100</v>
      </c>
      <c r="D927" s="68">
        <v>1880</v>
      </c>
      <c r="E927" s="71">
        <f t="shared" si="29"/>
        <v>4144.3928571428569</v>
      </c>
      <c r="F927" s="62">
        <f t="shared" si="30"/>
        <v>4000</v>
      </c>
      <c r="G927" s="37"/>
      <c r="H927" s="59"/>
      <c r="I927" s="59"/>
    </row>
    <row r="928" spans="2:9" x14ac:dyDescent="0.35">
      <c r="B928" s="67">
        <v>750</v>
      </c>
      <c r="C928" s="68">
        <v>3200</v>
      </c>
      <c r="D928" s="68">
        <v>1880</v>
      </c>
      <c r="E928" s="71">
        <f t="shared" si="29"/>
        <v>4285.3928571428569</v>
      </c>
      <c r="F928" s="62">
        <f t="shared" si="30"/>
        <v>4000</v>
      </c>
      <c r="G928" s="37"/>
      <c r="H928" s="59"/>
      <c r="I928" s="59"/>
    </row>
    <row r="929" spans="2:9" x14ac:dyDescent="0.35">
      <c r="B929" s="67">
        <v>750</v>
      </c>
      <c r="C929" s="68">
        <v>3300</v>
      </c>
      <c r="D929" s="68">
        <v>1880</v>
      </c>
      <c r="E929" s="71">
        <f t="shared" si="29"/>
        <v>4426.3928571428569</v>
      </c>
      <c r="F929" s="62">
        <f t="shared" si="30"/>
        <v>4000</v>
      </c>
      <c r="G929" s="37"/>
      <c r="H929" s="59"/>
      <c r="I929" s="59"/>
    </row>
    <row r="930" spans="2:9" x14ac:dyDescent="0.35">
      <c r="B930" s="67">
        <v>750</v>
      </c>
      <c r="C930" s="68">
        <v>3400</v>
      </c>
      <c r="D930" s="68">
        <v>1880</v>
      </c>
      <c r="E930" s="71">
        <f t="shared" si="29"/>
        <v>4567.3928571428569</v>
      </c>
      <c r="F930" s="62">
        <f t="shared" si="30"/>
        <v>5000</v>
      </c>
      <c r="G930" s="37"/>
      <c r="H930" s="59"/>
      <c r="I930" s="59"/>
    </row>
    <row r="931" spans="2:9" x14ac:dyDescent="0.35">
      <c r="B931" s="67">
        <v>750</v>
      </c>
      <c r="C931" s="68">
        <v>3500</v>
      </c>
      <c r="D931" s="68">
        <v>1880</v>
      </c>
      <c r="E931" s="71">
        <f t="shared" ref="E931:E994" si="31">(((22/7*(B931/2)^2)*D931)+((C931-B931)*D931*B931))/1000000</f>
        <v>4708.3928571428569</v>
      </c>
      <c r="F931" s="62">
        <f t="shared" si="30"/>
        <v>5000</v>
      </c>
      <c r="G931" s="37"/>
      <c r="H931" s="59"/>
      <c r="I931" s="59"/>
    </row>
    <row r="932" spans="2:9" x14ac:dyDescent="0.35">
      <c r="B932" s="67">
        <v>750</v>
      </c>
      <c r="C932" s="68">
        <v>3600</v>
      </c>
      <c r="D932" s="68">
        <v>1880</v>
      </c>
      <c r="E932" s="71">
        <f t="shared" si="31"/>
        <v>4849.3928571428569</v>
      </c>
      <c r="F932" s="62">
        <f t="shared" si="30"/>
        <v>5000</v>
      </c>
      <c r="G932" s="37"/>
      <c r="H932" s="59"/>
      <c r="I932" s="59"/>
    </row>
    <row r="933" spans="2:9" x14ac:dyDescent="0.35">
      <c r="B933" s="67">
        <v>750</v>
      </c>
      <c r="C933" s="68">
        <v>3700</v>
      </c>
      <c r="D933" s="68">
        <v>1880</v>
      </c>
      <c r="E933" s="71">
        <f t="shared" si="31"/>
        <v>4990.3928571428569</v>
      </c>
      <c r="F933" s="62">
        <f t="shared" si="30"/>
        <v>5000</v>
      </c>
      <c r="G933" s="37"/>
      <c r="H933" s="59"/>
      <c r="I933" s="59"/>
    </row>
    <row r="934" spans="2:9" x14ac:dyDescent="0.35">
      <c r="B934" s="67">
        <v>750</v>
      </c>
      <c r="C934" s="68">
        <v>3800</v>
      </c>
      <c r="D934" s="68">
        <v>1880</v>
      </c>
      <c r="E934" s="71">
        <f t="shared" si="31"/>
        <v>5131.3928571428569</v>
      </c>
      <c r="F934" s="62">
        <f t="shared" si="30"/>
        <v>5000</v>
      </c>
      <c r="G934" s="37"/>
      <c r="H934" s="59"/>
      <c r="I934" s="59"/>
    </row>
    <row r="935" spans="2:9" x14ac:dyDescent="0.35">
      <c r="B935" s="67">
        <v>750</v>
      </c>
      <c r="C935" s="68">
        <v>3900</v>
      </c>
      <c r="D935" s="68">
        <v>1880</v>
      </c>
      <c r="E935" s="71">
        <f t="shared" si="31"/>
        <v>5272.3928571428569</v>
      </c>
      <c r="F935" s="62">
        <f t="shared" si="30"/>
        <v>5000</v>
      </c>
      <c r="G935" s="37"/>
      <c r="H935" s="59"/>
      <c r="I935" s="59"/>
    </row>
    <row r="936" spans="2:9" x14ac:dyDescent="0.35">
      <c r="B936" s="67">
        <v>750</v>
      </c>
      <c r="C936" s="68">
        <v>4000</v>
      </c>
      <c r="D936" s="68">
        <v>1880</v>
      </c>
      <c r="E936" s="71">
        <f t="shared" si="31"/>
        <v>5413.3928571428569</v>
      </c>
      <c r="F936" s="62">
        <f t="shared" si="30"/>
        <v>5000</v>
      </c>
      <c r="G936" s="37"/>
      <c r="H936" s="59"/>
      <c r="I936" s="59"/>
    </row>
    <row r="937" spans="2:9" x14ac:dyDescent="0.35">
      <c r="B937" s="67">
        <v>800</v>
      </c>
      <c r="C937" s="68">
        <v>800</v>
      </c>
      <c r="D937" s="68">
        <v>1880</v>
      </c>
      <c r="E937" s="71">
        <f t="shared" si="31"/>
        <v>945.37142857142851</v>
      </c>
      <c r="F937" s="62">
        <f t="shared" si="30"/>
        <v>1000</v>
      </c>
      <c r="G937" s="37"/>
      <c r="H937" s="59"/>
      <c r="I937" s="59"/>
    </row>
    <row r="938" spans="2:9" x14ac:dyDescent="0.35">
      <c r="B938" s="67">
        <v>800</v>
      </c>
      <c r="C938" s="68">
        <v>900</v>
      </c>
      <c r="D938" s="68">
        <v>1880</v>
      </c>
      <c r="E938" s="71">
        <f t="shared" si="31"/>
        <v>1095.7714285714285</v>
      </c>
      <c r="F938" s="62">
        <f t="shared" si="30"/>
        <v>1000</v>
      </c>
      <c r="G938" s="37"/>
      <c r="H938" s="59"/>
      <c r="I938" s="59"/>
    </row>
    <row r="939" spans="2:9" x14ac:dyDescent="0.35">
      <c r="B939" s="67">
        <v>800</v>
      </c>
      <c r="C939" s="68">
        <v>1000</v>
      </c>
      <c r="D939" s="68">
        <v>1880</v>
      </c>
      <c r="E939" s="71">
        <f t="shared" si="31"/>
        <v>1246.1714285714286</v>
      </c>
      <c r="F939" s="62">
        <f t="shared" si="30"/>
        <v>1000</v>
      </c>
      <c r="G939" s="37"/>
      <c r="H939" s="59"/>
      <c r="I939" s="59"/>
    </row>
    <row r="940" spans="2:9" x14ac:dyDescent="0.35">
      <c r="B940" s="67">
        <v>800</v>
      </c>
      <c r="C940" s="68">
        <v>1100</v>
      </c>
      <c r="D940" s="68">
        <v>1880</v>
      </c>
      <c r="E940" s="71">
        <f t="shared" si="31"/>
        <v>1396.5714285714284</v>
      </c>
      <c r="F940" s="62">
        <f t="shared" si="30"/>
        <v>1000</v>
      </c>
      <c r="G940" s="37"/>
      <c r="H940" s="59"/>
      <c r="I940" s="59"/>
    </row>
    <row r="941" spans="2:9" x14ac:dyDescent="0.35">
      <c r="B941" s="67">
        <v>800</v>
      </c>
      <c r="C941" s="68">
        <v>1200</v>
      </c>
      <c r="D941" s="68">
        <v>1880</v>
      </c>
      <c r="E941" s="71">
        <f t="shared" si="31"/>
        <v>1546.9714285714285</v>
      </c>
      <c r="F941" s="62">
        <f t="shared" si="30"/>
        <v>2000</v>
      </c>
      <c r="G941" s="37"/>
      <c r="H941" s="59"/>
      <c r="I941" s="59"/>
    </row>
    <row r="942" spans="2:9" x14ac:dyDescent="0.35">
      <c r="B942" s="67">
        <v>800</v>
      </c>
      <c r="C942" s="68">
        <v>1300</v>
      </c>
      <c r="D942" s="68">
        <v>1880</v>
      </c>
      <c r="E942" s="71">
        <f t="shared" si="31"/>
        <v>1697.3714285714286</v>
      </c>
      <c r="F942" s="62">
        <f t="shared" si="30"/>
        <v>2000</v>
      </c>
      <c r="G942" s="37"/>
      <c r="H942" s="59"/>
      <c r="I942" s="59"/>
    </row>
    <row r="943" spans="2:9" x14ac:dyDescent="0.35">
      <c r="B943" s="67">
        <v>800</v>
      </c>
      <c r="C943" s="68">
        <v>1400</v>
      </c>
      <c r="D943" s="68">
        <v>1880</v>
      </c>
      <c r="E943" s="71">
        <f t="shared" si="31"/>
        <v>1847.7714285714285</v>
      </c>
      <c r="F943" s="62">
        <f t="shared" si="30"/>
        <v>2000</v>
      </c>
      <c r="G943" s="37"/>
      <c r="H943" s="59"/>
      <c r="I943" s="59"/>
    </row>
    <row r="944" spans="2:9" x14ac:dyDescent="0.35">
      <c r="B944" s="67">
        <v>800</v>
      </c>
      <c r="C944" s="68">
        <v>1500</v>
      </c>
      <c r="D944" s="68">
        <v>1880</v>
      </c>
      <c r="E944" s="71">
        <f t="shared" si="31"/>
        <v>1998.1714285714286</v>
      </c>
      <c r="F944" s="62">
        <f t="shared" si="30"/>
        <v>2000</v>
      </c>
      <c r="G944" s="37"/>
      <c r="H944" s="59"/>
      <c r="I944" s="59"/>
    </row>
    <row r="945" spans="2:9" x14ac:dyDescent="0.35">
      <c r="B945" s="72">
        <v>800</v>
      </c>
      <c r="C945" s="72">
        <v>1600</v>
      </c>
      <c r="D945" s="72">
        <v>1880</v>
      </c>
      <c r="E945" s="71">
        <f t="shared" si="31"/>
        <v>2148.5714285714284</v>
      </c>
      <c r="F945" s="63">
        <f t="shared" si="30"/>
        <v>2000</v>
      </c>
      <c r="G945"/>
      <c r="H945" s="59"/>
      <c r="I945" s="59"/>
    </row>
    <row r="946" spans="2:9" x14ac:dyDescent="0.35">
      <c r="B946" s="67">
        <v>800</v>
      </c>
      <c r="C946" s="68">
        <v>1700</v>
      </c>
      <c r="D946" s="68">
        <v>1880</v>
      </c>
      <c r="E946" s="71">
        <f t="shared" si="31"/>
        <v>2298.9714285714281</v>
      </c>
      <c r="F946" s="62">
        <f t="shared" si="30"/>
        <v>2000</v>
      </c>
      <c r="G946" s="37"/>
      <c r="H946" s="59"/>
      <c r="I946" s="59"/>
    </row>
    <row r="947" spans="2:9" x14ac:dyDescent="0.35">
      <c r="B947" s="67">
        <v>800</v>
      </c>
      <c r="C947" s="68">
        <v>1800</v>
      </c>
      <c r="D947" s="68">
        <v>1880</v>
      </c>
      <c r="E947" s="71">
        <f t="shared" si="31"/>
        <v>2449.3714285714282</v>
      </c>
      <c r="F947" s="62">
        <f t="shared" si="30"/>
        <v>2000</v>
      </c>
      <c r="G947" s="37"/>
      <c r="H947" s="59"/>
      <c r="I947" s="59"/>
    </row>
    <row r="948" spans="2:9" x14ac:dyDescent="0.35">
      <c r="B948" s="67">
        <v>800</v>
      </c>
      <c r="C948" s="68">
        <v>1900</v>
      </c>
      <c r="D948" s="68">
        <v>1880</v>
      </c>
      <c r="E948" s="71">
        <f t="shared" si="31"/>
        <v>2599.7714285714283</v>
      </c>
      <c r="F948" s="62">
        <f t="shared" si="30"/>
        <v>3000</v>
      </c>
      <c r="G948" s="37"/>
      <c r="H948" s="59"/>
      <c r="I948" s="59"/>
    </row>
    <row r="949" spans="2:9" x14ac:dyDescent="0.35">
      <c r="B949" s="67">
        <v>800</v>
      </c>
      <c r="C949" s="68">
        <v>2000</v>
      </c>
      <c r="D949" s="68">
        <v>1880</v>
      </c>
      <c r="E949" s="71">
        <f t="shared" si="31"/>
        <v>2750.1714285714284</v>
      </c>
      <c r="F949" s="62">
        <f t="shared" si="30"/>
        <v>3000</v>
      </c>
      <c r="G949" s="37"/>
      <c r="H949" s="59"/>
      <c r="I949" s="59"/>
    </row>
    <row r="950" spans="2:9" x14ac:dyDescent="0.35">
      <c r="B950" s="67">
        <v>800</v>
      </c>
      <c r="C950" s="68">
        <v>2100</v>
      </c>
      <c r="D950" s="68">
        <v>1880</v>
      </c>
      <c r="E950" s="71">
        <f t="shared" si="31"/>
        <v>2900.5714285714284</v>
      </c>
      <c r="F950" s="62">
        <f t="shared" si="30"/>
        <v>3000</v>
      </c>
      <c r="G950" s="37"/>
      <c r="H950" s="59"/>
      <c r="I950" s="59"/>
    </row>
    <row r="951" spans="2:9" x14ac:dyDescent="0.35">
      <c r="B951" s="67">
        <v>800</v>
      </c>
      <c r="C951" s="68">
        <v>2200</v>
      </c>
      <c r="D951" s="68">
        <v>1880</v>
      </c>
      <c r="E951" s="71">
        <f t="shared" si="31"/>
        <v>3050.9714285714281</v>
      </c>
      <c r="F951" s="62">
        <f t="shared" si="30"/>
        <v>3000</v>
      </c>
      <c r="G951" s="37"/>
      <c r="H951" s="59"/>
      <c r="I951" s="59"/>
    </row>
    <row r="952" spans="2:9" x14ac:dyDescent="0.35">
      <c r="B952" s="67">
        <v>800</v>
      </c>
      <c r="C952" s="68">
        <v>2300</v>
      </c>
      <c r="D952" s="68">
        <v>1880</v>
      </c>
      <c r="E952" s="71">
        <f t="shared" si="31"/>
        <v>3201.3714285714282</v>
      </c>
      <c r="F952" s="62">
        <f t="shared" si="30"/>
        <v>3000</v>
      </c>
      <c r="G952" s="37"/>
      <c r="H952" s="59"/>
      <c r="I952" s="59"/>
    </row>
    <row r="953" spans="2:9" x14ac:dyDescent="0.35">
      <c r="B953" s="67">
        <v>800</v>
      </c>
      <c r="C953" s="68">
        <v>2400</v>
      </c>
      <c r="D953" s="68">
        <v>1880</v>
      </c>
      <c r="E953" s="71">
        <f t="shared" si="31"/>
        <v>3351.7714285714283</v>
      </c>
      <c r="F953" s="62">
        <f t="shared" si="30"/>
        <v>3000</v>
      </c>
      <c r="G953" s="37"/>
      <c r="H953" s="59"/>
      <c r="I953" s="59"/>
    </row>
    <row r="954" spans="2:9" x14ac:dyDescent="0.35">
      <c r="B954" s="67">
        <v>800</v>
      </c>
      <c r="C954" s="68">
        <v>2500</v>
      </c>
      <c r="D954" s="68">
        <v>1880</v>
      </c>
      <c r="E954" s="71">
        <f t="shared" si="31"/>
        <v>3502.1714285714284</v>
      </c>
      <c r="F954" s="62">
        <f t="shared" si="30"/>
        <v>4000</v>
      </c>
      <c r="G954" s="37"/>
      <c r="H954" s="59"/>
      <c r="I954" s="59"/>
    </row>
    <row r="955" spans="2:9" x14ac:dyDescent="0.35">
      <c r="B955" s="67">
        <v>800</v>
      </c>
      <c r="C955" s="68">
        <v>2600</v>
      </c>
      <c r="D955" s="68">
        <v>1880</v>
      </c>
      <c r="E955" s="71">
        <f t="shared" si="31"/>
        <v>3652.5714285714284</v>
      </c>
      <c r="F955" s="62">
        <f t="shared" si="30"/>
        <v>4000</v>
      </c>
      <c r="G955" s="37"/>
      <c r="H955" s="59"/>
      <c r="I955" s="59"/>
    </row>
    <row r="956" spans="2:9" x14ac:dyDescent="0.35">
      <c r="B956" s="67">
        <v>800</v>
      </c>
      <c r="C956" s="68">
        <v>2700</v>
      </c>
      <c r="D956" s="68">
        <v>1880</v>
      </c>
      <c r="E956" s="71">
        <f t="shared" si="31"/>
        <v>3802.9714285714281</v>
      </c>
      <c r="F956" s="62">
        <f t="shared" si="30"/>
        <v>4000</v>
      </c>
      <c r="G956" s="37"/>
      <c r="H956" s="59"/>
      <c r="I956" s="59"/>
    </row>
    <row r="957" spans="2:9" x14ac:dyDescent="0.35">
      <c r="B957" s="67">
        <v>800</v>
      </c>
      <c r="C957" s="68">
        <v>2800</v>
      </c>
      <c r="D957" s="68">
        <v>1880</v>
      </c>
      <c r="E957" s="71">
        <f t="shared" si="31"/>
        <v>3953.3714285714282</v>
      </c>
      <c r="F957" s="62">
        <f t="shared" si="30"/>
        <v>4000</v>
      </c>
      <c r="G957" s="37"/>
      <c r="H957" s="59"/>
      <c r="I957" s="59"/>
    </row>
    <row r="958" spans="2:9" x14ac:dyDescent="0.35">
      <c r="B958" s="67">
        <v>800</v>
      </c>
      <c r="C958" s="68">
        <v>2900</v>
      </c>
      <c r="D958" s="68">
        <v>1880</v>
      </c>
      <c r="E958" s="71">
        <f t="shared" si="31"/>
        <v>4103.7714285714283</v>
      </c>
      <c r="F958" s="62">
        <f t="shared" si="30"/>
        <v>4000</v>
      </c>
      <c r="G958" s="37"/>
      <c r="H958" s="59"/>
      <c r="I958" s="59"/>
    </row>
    <row r="959" spans="2:9" x14ac:dyDescent="0.35">
      <c r="B959" s="67">
        <v>800</v>
      </c>
      <c r="C959" s="68">
        <v>3000</v>
      </c>
      <c r="D959" s="68">
        <v>1880</v>
      </c>
      <c r="E959" s="71">
        <f t="shared" si="31"/>
        <v>4254.1714285714279</v>
      </c>
      <c r="F959" s="62">
        <f t="shared" si="30"/>
        <v>4000</v>
      </c>
      <c r="G959" s="37"/>
      <c r="H959" s="59"/>
      <c r="I959" s="59"/>
    </row>
    <row r="960" spans="2:9" x14ac:dyDescent="0.35">
      <c r="B960" s="67">
        <v>800</v>
      </c>
      <c r="C960" s="68">
        <v>3100</v>
      </c>
      <c r="D960" s="68">
        <v>1880</v>
      </c>
      <c r="E960" s="71">
        <f t="shared" si="31"/>
        <v>4404.5714285714284</v>
      </c>
      <c r="F960" s="62">
        <f t="shared" si="30"/>
        <v>4000</v>
      </c>
      <c r="G960" s="37"/>
      <c r="H960" s="59"/>
      <c r="I960" s="59"/>
    </row>
    <row r="961" spans="2:9" x14ac:dyDescent="0.35">
      <c r="B961" s="67">
        <v>800</v>
      </c>
      <c r="C961" s="68">
        <v>3200</v>
      </c>
      <c r="D961" s="68">
        <v>1880</v>
      </c>
      <c r="E961" s="71">
        <f t="shared" si="31"/>
        <v>4554.9714285714281</v>
      </c>
      <c r="F961" s="62">
        <f t="shared" si="30"/>
        <v>5000</v>
      </c>
      <c r="G961" s="37"/>
      <c r="H961" s="59"/>
      <c r="I961" s="59"/>
    </row>
    <row r="962" spans="2:9" x14ac:dyDescent="0.35">
      <c r="B962" s="67">
        <v>800</v>
      </c>
      <c r="C962" s="68">
        <v>3300</v>
      </c>
      <c r="D962" s="68">
        <v>1880</v>
      </c>
      <c r="E962" s="71">
        <f t="shared" si="31"/>
        <v>4705.3714285714286</v>
      </c>
      <c r="F962" s="62">
        <f t="shared" si="30"/>
        <v>5000</v>
      </c>
      <c r="G962" s="37"/>
      <c r="H962" s="59"/>
      <c r="I962" s="59"/>
    </row>
    <row r="963" spans="2:9" x14ac:dyDescent="0.35">
      <c r="B963" s="67">
        <v>800</v>
      </c>
      <c r="C963" s="68">
        <v>3400</v>
      </c>
      <c r="D963" s="68">
        <v>1880</v>
      </c>
      <c r="E963" s="71">
        <f t="shared" si="31"/>
        <v>4855.7714285714283</v>
      </c>
      <c r="F963" s="62">
        <f t="shared" si="30"/>
        <v>5000</v>
      </c>
      <c r="G963" s="37"/>
      <c r="H963" s="59"/>
      <c r="I963" s="59"/>
    </row>
    <row r="964" spans="2:9" x14ac:dyDescent="0.35">
      <c r="B964" s="67">
        <v>800</v>
      </c>
      <c r="C964" s="68">
        <v>3500</v>
      </c>
      <c r="D964" s="68">
        <v>1880</v>
      </c>
      <c r="E964" s="71">
        <f t="shared" si="31"/>
        <v>5006.1714285714279</v>
      </c>
      <c r="F964" s="62">
        <f t="shared" si="30"/>
        <v>5000</v>
      </c>
      <c r="G964" s="37"/>
      <c r="H964" s="59"/>
      <c r="I964" s="59"/>
    </row>
    <row r="965" spans="2:9" x14ac:dyDescent="0.35">
      <c r="B965" s="67">
        <v>800</v>
      </c>
      <c r="C965" s="68">
        <v>3600</v>
      </c>
      <c r="D965" s="68">
        <v>1880</v>
      </c>
      <c r="E965" s="71">
        <f t="shared" si="31"/>
        <v>5156.5714285714284</v>
      </c>
      <c r="F965" s="62">
        <f t="shared" ref="F965:F1028" si="32">ROUND(E965,-3)</f>
        <v>5000</v>
      </c>
      <c r="G965" s="37"/>
      <c r="H965" s="59"/>
      <c r="I965" s="59"/>
    </row>
    <row r="966" spans="2:9" x14ac:dyDescent="0.35">
      <c r="B966" s="67">
        <v>800</v>
      </c>
      <c r="C966" s="68">
        <v>3700</v>
      </c>
      <c r="D966" s="68">
        <v>1880</v>
      </c>
      <c r="E966" s="71">
        <f t="shared" si="31"/>
        <v>5306.9714285714281</v>
      </c>
      <c r="F966" s="62">
        <f t="shared" si="32"/>
        <v>5000</v>
      </c>
      <c r="G966" s="37"/>
      <c r="H966" s="59"/>
      <c r="I966" s="59"/>
    </row>
    <row r="967" spans="2:9" x14ac:dyDescent="0.35">
      <c r="B967" s="67">
        <v>800</v>
      </c>
      <c r="C967" s="68">
        <v>3800</v>
      </c>
      <c r="D967" s="68">
        <v>1880</v>
      </c>
      <c r="E967" s="71">
        <f t="shared" si="31"/>
        <v>5457.3714285714286</v>
      </c>
      <c r="F967" s="62">
        <f t="shared" si="32"/>
        <v>5000</v>
      </c>
      <c r="G967" s="37"/>
      <c r="H967" s="59"/>
      <c r="I967" s="59"/>
    </row>
    <row r="968" spans="2:9" x14ac:dyDescent="0.35">
      <c r="B968" s="67">
        <v>800</v>
      </c>
      <c r="C968" s="68">
        <v>3900</v>
      </c>
      <c r="D968" s="68">
        <v>1880</v>
      </c>
      <c r="E968" s="71">
        <f t="shared" si="31"/>
        <v>5607.7714285714283</v>
      </c>
      <c r="F968" s="62">
        <f t="shared" si="32"/>
        <v>6000</v>
      </c>
      <c r="G968" s="37"/>
      <c r="H968" s="59"/>
      <c r="I968" s="59"/>
    </row>
    <row r="969" spans="2:9" x14ac:dyDescent="0.35">
      <c r="B969" s="67">
        <v>800</v>
      </c>
      <c r="C969" s="68">
        <v>4000</v>
      </c>
      <c r="D969" s="68">
        <v>1880</v>
      </c>
      <c r="E969" s="71">
        <f t="shared" si="31"/>
        <v>5758.1714285714279</v>
      </c>
      <c r="F969" s="62">
        <f t="shared" si="32"/>
        <v>6000</v>
      </c>
      <c r="G969" s="37"/>
      <c r="H969" s="59"/>
      <c r="I969" s="59"/>
    </row>
    <row r="970" spans="2:9" x14ac:dyDescent="0.35">
      <c r="B970" s="67">
        <v>850</v>
      </c>
      <c r="C970" s="68">
        <v>800</v>
      </c>
      <c r="D970" s="68">
        <v>1880</v>
      </c>
      <c r="E970" s="71">
        <f t="shared" si="31"/>
        <v>987.33571428571418</v>
      </c>
      <c r="F970" s="62">
        <f t="shared" si="32"/>
        <v>1000</v>
      </c>
      <c r="G970" s="37"/>
      <c r="H970" s="59"/>
      <c r="I970" s="59"/>
    </row>
    <row r="971" spans="2:9" x14ac:dyDescent="0.35">
      <c r="B971" s="67">
        <v>850</v>
      </c>
      <c r="C971" s="68">
        <v>900</v>
      </c>
      <c r="D971" s="68">
        <v>1880</v>
      </c>
      <c r="E971" s="71">
        <f t="shared" si="31"/>
        <v>1147.1357142857141</v>
      </c>
      <c r="F971" s="62">
        <f t="shared" si="32"/>
        <v>1000</v>
      </c>
      <c r="G971" s="37"/>
      <c r="H971" s="59"/>
      <c r="I971" s="59"/>
    </row>
    <row r="972" spans="2:9" x14ac:dyDescent="0.35">
      <c r="B972" s="67">
        <v>850</v>
      </c>
      <c r="C972" s="68">
        <v>1000</v>
      </c>
      <c r="D972" s="68">
        <v>1880</v>
      </c>
      <c r="E972" s="71">
        <f t="shared" si="31"/>
        <v>1306.9357142857141</v>
      </c>
      <c r="F972" s="62">
        <f t="shared" si="32"/>
        <v>1000</v>
      </c>
      <c r="G972" s="37"/>
      <c r="H972" s="59"/>
      <c r="I972" s="59"/>
    </row>
    <row r="973" spans="2:9" x14ac:dyDescent="0.35">
      <c r="B973" s="67">
        <v>850</v>
      </c>
      <c r="C973" s="68">
        <v>1100</v>
      </c>
      <c r="D973" s="68">
        <v>1880</v>
      </c>
      <c r="E973" s="71">
        <f t="shared" si="31"/>
        <v>1466.735714285714</v>
      </c>
      <c r="F973" s="62">
        <f t="shared" si="32"/>
        <v>1000</v>
      </c>
      <c r="G973" s="37"/>
      <c r="H973" s="59"/>
      <c r="I973" s="59"/>
    </row>
    <row r="974" spans="2:9" x14ac:dyDescent="0.35">
      <c r="B974" s="67">
        <v>850</v>
      </c>
      <c r="C974" s="68">
        <v>1200</v>
      </c>
      <c r="D974" s="68">
        <v>1880</v>
      </c>
      <c r="E974" s="71">
        <f t="shared" si="31"/>
        <v>1626.5357142857142</v>
      </c>
      <c r="F974" s="62">
        <f t="shared" si="32"/>
        <v>2000</v>
      </c>
      <c r="G974" s="37"/>
      <c r="H974" s="59"/>
      <c r="I974" s="59"/>
    </row>
    <row r="975" spans="2:9" x14ac:dyDescent="0.35">
      <c r="B975" s="67">
        <v>850</v>
      </c>
      <c r="C975" s="68">
        <v>1300</v>
      </c>
      <c r="D975" s="68">
        <v>1880</v>
      </c>
      <c r="E975" s="71">
        <f t="shared" si="31"/>
        <v>1786.3357142857142</v>
      </c>
      <c r="F975" s="62">
        <f t="shared" si="32"/>
        <v>2000</v>
      </c>
      <c r="G975" s="37"/>
      <c r="H975" s="59"/>
      <c r="I975" s="59"/>
    </row>
    <row r="976" spans="2:9" x14ac:dyDescent="0.35">
      <c r="B976" s="67">
        <v>850</v>
      </c>
      <c r="C976" s="68">
        <v>1400</v>
      </c>
      <c r="D976" s="68">
        <v>1880</v>
      </c>
      <c r="E976" s="71">
        <f t="shared" si="31"/>
        <v>1946.1357142857141</v>
      </c>
      <c r="F976" s="62">
        <f t="shared" si="32"/>
        <v>2000</v>
      </c>
      <c r="G976" s="37"/>
      <c r="H976" s="59"/>
      <c r="I976" s="59"/>
    </row>
    <row r="977" spans="2:9" x14ac:dyDescent="0.35">
      <c r="B977" s="67">
        <v>850</v>
      </c>
      <c r="C977" s="68">
        <v>1500</v>
      </c>
      <c r="D977" s="68">
        <v>1880</v>
      </c>
      <c r="E977" s="71">
        <f t="shared" si="31"/>
        <v>2105.9357142857143</v>
      </c>
      <c r="F977" s="62">
        <f t="shared" si="32"/>
        <v>2000</v>
      </c>
      <c r="G977" s="37"/>
      <c r="H977" s="59"/>
      <c r="I977" s="59"/>
    </row>
    <row r="978" spans="2:9" x14ac:dyDescent="0.35">
      <c r="B978" s="67">
        <v>850</v>
      </c>
      <c r="C978" s="68">
        <v>1600</v>
      </c>
      <c r="D978" s="68">
        <v>1880</v>
      </c>
      <c r="E978" s="71">
        <f t="shared" si="31"/>
        <v>2265.735714285714</v>
      </c>
      <c r="F978" s="62">
        <f t="shared" si="32"/>
        <v>2000</v>
      </c>
      <c r="G978" s="37"/>
      <c r="H978" s="59"/>
      <c r="I978" s="59"/>
    </row>
    <row r="979" spans="2:9" x14ac:dyDescent="0.35">
      <c r="B979" s="67">
        <v>850</v>
      </c>
      <c r="C979" s="68">
        <v>1700</v>
      </c>
      <c r="D979" s="68">
        <v>1880</v>
      </c>
      <c r="E979" s="71">
        <f t="shared" si="31"/>
        <v>2425.5357142857142</v>
      </c>
      <c r="F979" s="62">
        <f t="shared" si="32"/>
        <v>2000</v>
      </c>
      <c r="G979" s="37"/>
      <c r="H979" s="59"/>
      <c r="I979" s="59"/>
    </row>
    <row r="980" spans="2:9" x14ac:dyDescent="0.35">
      <c r="B980" s="67">
        <v>850</v>
      </c>
      <c r="C980" s="68">
        <v>1800</v>
      </c>
      <c r="D980" s="68">
        <v>1880</v>
      </c>
      <c r="E980" s="71">
        <f t="shared" si="31"/>
        <v>2585.3357142857139</v>
      </c>
      <c r="F980" s="62">
        <f t="shared" si="32"/>
        <v>3000</v>
      </c>
      <c r="G980" s="37"/>
      <c r="H980" s="59"/>
      <c r="I980" s="59"/>
    </row>
    <row r="981" spans="2:9" x14ac:dyDescent="0.35">
      <c r="B981" s="67">
        <v>850</v>
      </c>
      <c r="C981" s="68">
        <v>1900</v>
      </c>
      <c r="D981" s="68">
        <v>1880</v>
      </c>
      <c r="E981" s="71">
        <f t="shared" si="31"/>
        <v>2745.1357142857141</v>
      </c>
      <c r="F981" s="62">
        <f t="shared" si="32"/>
        <v>3000</v>
      </c>
      <c r="G981" s="37"/>
      <c r="H981" s="59"/>
      <c r="I981" s="59"/>
    </row>
    <row r="982" spans="2:9" x14ac:dyDescent="0.35">
      <c r="B982" s="67">
        <v>850</v>
      </c>
      <c r="C982" s="68">
        <v>2000</v>
      </c>
      <c r="D982" s="68">
        <v>1880</v>
      </c>
      <c r="E982" s="71">
        <f t="shared" si="31"/>
        <v>2904.9357142857143</v>
      </c>
      <c r="F982" s="62">
        <f t="shared" si="32"/>
        <v>3000</v>
      </c>
      <c r="G982" s="37"/>
      <c r="H982" s="59"/>
      <c r="I982" s="59"/>
    </row>
    <row r="983" spans="2:9" x14ac:dyDescent="0.35">
      <c r="B983" s="67">
        <v>850</v>
      </c>
      <c r="C983" s="68">
        <v>2100</v>
      </c>
      <c r="D983" s="68">
        <v>1880</v>
      </c>
      <c r="E983" s="71">
        <f t="shared" si="31"/>
        <v>3064.735714285714</v>
      </c>
      <c r="F983" s="62">
        <f t="shared" si="32"/>
        <v>3000</v>
      </c>
      <c r="G983" s="37"/>
      <c r="H983" s="59"/>
      <c r="I983" s="59"/>
    </row>
    <row r="984" spans="2:9" x14ac:dyDescent="0.35">
      <c r="B984" s="67">
        <v>850</v>
      </c>
      <c r="C984" s="68">
        <v>2200</v>
      </c>
      <c r="D984" s="68">
        <v>1880</v>
      </c>
      <c r="E984" s="71">
        <f t="shared" si="31"/>
        <v>3224.5357142857142</v>
      </c>
      <c r="F984" s="62">
        <f t="shared" si="32"/>
        <v>3000</v>
      </c>
      <c r="G984" s="37"/>
      <c r="H984" s="59"/>
      <c r="I984" s="59"/>
    </row>
    <row r="985" spans="2:9" x14ac:dyDescent="0.35">
      <c r="B985" s="67">
        <v>850</v>
      </c>
      <c r="C985" s="68">
        <v>2300</v>
      </c>
      <c r="D985" s="68">
        <v>1880</v>
      </c>
      <c r="E985" s="71">
        <f t="shared" si="31"/>
        <v>3384.3357142857139</v>
      </c>
      <c r="F985" s="62">
        <f t="shared" si="32"/>
        <v>3000</v>
      </c>
      <c r="G985" s="37"/>
      <c r="H985" s="59"/>
      <c r="I985" s="59"/>
    </row>
    <row r="986" spans="2:9" x14ac:dyDescent="0.35">
      <c r="B986" s="67">
        <v>850</v>
      </c>
      <c r="C986" s="68">
        <v>2400</v>
      </c>
      <c r="D986" s="68">
        <v>1880</v>
      </c>
      <c r="E986" s="71">
        <f t="shared" si="31"/>
        <v>3544.1357142857141</v>
      </c>
      <c r="F986" s="62">
        <f t="shared" si="32"/>
        <v>4000</v>
      </c>
      <c r="G986" s="37"/>
      <c r="H986" s="59"/>
      <c r="I986" s="59"/>
    </row>
    <row r="987" spans="2:9" x14ac:dyDescent="0.35">
      <c r="B987" s="67">
        <v>850</v>
      </c>
      <c r="C987" s="68">
        <v>2500</v>
      </c>
      <c r="D987" s="68">
        <v>1880</v>
      </c>
      <c r="E987" s="71">
        <f t="shared" si="31"/>
        <v>3703.9357142857143</v>
      </c>
      <c r="F987" s="62">
        <f t="shared" si="32"/>
        <v>4000</v>
      </c>
      <c r="G987" s="37"/>
      <c r="H987" s="59"/>
      <c r="I987" s="59"/>
    </row>
    <row r="988" spans="2:9" x14ac:dyDescent="0.35">
      <c r="B988" s="67">
        <v>850</v>
      </c>
      <c r="C988" s="68">
        <v>2600</v>
      </c>
      <c r="D988" s="68">
        <v>1880</v>
      </c>
      <c r="E988" s="71">
        <f t="shared" si="31"/>
        <v>3863.735714285714</v>
      </c>
      <c r="F988" s="62">
        <f t="shared" si="32"/>
        <v>4000</v>
      </c>
      <c r="G988" s="37"/>
      <c r="H988" s="59"/>
      <c r="I988" s="59"/>
    </row>
    <row r="989" spans="2:9" x14ac:dyDescent="0.35">
      <c r="B989" s="67">
        <v>850</v>
      </c>
      <c r="C989" s="68">
        <v>2700</v>
      </c>
      <c r="D989" s="68">
        <v>1880</v>
      </c>
      <c r="E989" s="71">
        <f t="shared" si="31"/>
        <v>4023.5357142857142</v>
      </c>
      <c r="F989" s="62">
        <f t="shared" si="32"/>
        <v>4000</v>
      </c>
      <c r="G989" s="37"/>
      <c r="H989" s="59"/>
      <c r="I989" s="59"/>
    </row>
    <row r="990" spans="2:9" x14ac:dyDescent="0.35">
      <c r="B990" s="67">
        <v>850</v>
      </c>
      <c r="C990" s="68">
        <v>2800</v>
      </c>
      <c r="D990" s="68">
        <v>1880</v>
      </c>
      <c r="E990" s="71">
        <f t="shared" si="31"/>
        <v>4183.3357142857139</v>
      </c>
      <c r="F990" s="62">
        <f t="shared" si="32"/>
        <v>4000</v>
      </c>
      <c r="G990" s="37"/>
      <c r="H990" s="59"/>
      <c r="I990" s="59"/>
    </row>
    <row r="991" spans="2:9" x14ac:dyDescent="0.35">
      <c r="B991" s="67">
        <v>850</v>
      </c>
      <c r="C991" s="68">
        <v>2900</v>
      </c>
      <c r="D991" s="68">
        <v>1880</v>
      </c>
      <c r="E991" s="71">
        <f t="shared" si="31"/>
        <v>4343.1357142857141</v>
      </c>
      <c r="F991" s="62">
        <f t="shared" si="32"/>
        <v>4000</v>
      </c>
      <c r="G991" s="37"/>
      <c r="H991" s="59"/>
      <c r="I991" s="59"/>
    </row>
    <row r="992" spans="2:9" x14ac:dyDescent="0.35">
      <c r="B992" s="67">
        <v>850</v>
      </c>
      <c r="C992" s="68">
        <v>3000</v>
      </c>
      <c r="D992" s="68">
        <v>1880</v>
      </c>
      <c r="E992" s="71">
        <f t="shared" si="31"/>
        <v>4502.9357142857143</v>
      </c>
      <c r="F992" s="62">
        <f t="shared" si="32"/>
        <v>5000</v>
      </c>
      <c r="G992" s="37"/>
      <c r="H992" s="59"/>
      <c r="I992" s="59"/>
    </row>
    <row r="993" spans="2:9" x14ac:dyDescent="0.35">
      <c r="B993" s="67">
        <v>850</v>
      </c>
      <c r="C993" s="68">
        <v>3100</v>
      </c>
      <c r="D993" s="68">
        <v>1880</v>
      </c>
      <c r="E993" s="71">
        <f t="shared" si="31"/>
        <v>4662.7357142857145</v>
      </c>
      <c r="F993" s="62">
        <f t="shared" si="32"/>
        <v>5000</v>
      </c>
      <c r="G993" s="37"/>
      <c r="H993" s="59"/>
      <c r="I993" s="59"/>
    </row>
    <row r="994" spans="2:9" x14ac:dyDescent="0.35">
      <c r="B994" s="67">
        <v>850</v>
      </c>
      <c r="C994" s="68">
        <v>3200</v>
      </c>
      <c r="D994" s="68">
        <v>1880</v>
      </c>
      <c r="E994" s="71">
        <f t="shared" si="31"/>
        <v>4822.5357142857138</v>
      </c>
      <c r="F994" s="62">
        <f t="shared" si="32"/>
        <v>5000</v>
      </c>
      <c r="G994" s="37"/>
      <c r="H994" s="59"/>
      <c r="I994" s="59"/>
    </row>
    <row r="995" spans="2:9" x14ac:dyDescent="0.35">
      <c r="B995" s="67">
        <v>850</v>
      </c>
      <c r="C995" s="68">
        <v>3300</v>
      </c>
      <c r="D995" s="68">
        <v>1880</v>
      </c>
      <c r="E995" s="71">
        <f t="shared" ref="E995:E1058" si="33">(((22/7*(B995/2)^2)*D995)+((C995-B995)*D995*B995))/1000000</f>
        <v>4982.3357142857139</v>
      </c>
      <c r="F995" s="62">
        <f t="shared" si="32"/>
        <v>5000</v>
      </c>
      <c r="G995" s="37"/>
      <c r="H995" s="59"/>
      <c r="I995" s="59"/>
    </row>
    <row r="996" spans="2:9" x14ac:dyDescent="0.35">
      <c r="B996" s="67">
        <v>850</v>
      </c>
      <c r="C996" s="68">
        <v>3400</v>
      </c>
      <c r="D996" s="68">
        <v>1880</v>
      </c>
      <c r="E996" s="71">
        <f t="shared" si="33"/>
        <v>5142.1357142857141</v>
      </c>
      <c r="F996" s="62">
        <f t="shared" si="32"/>
        <v>5000</v>
      </c>
      <c r="G996" s="37"/>
      <c r="H996" s="59"/>
      <c r="I996" s="59"/>
    </row>
    <row r="997" spans="2:9" x14ac:dyDescent="0.35">
      <c r="B997" s="67">
        <v>850</v>
      </c>
      <c r="C997" s="68">
        <v>3500</v>
      </c>
      <c r="D997" s="68">
        <v>1880</v>
      </c>
      <c r="E997" s="71">
        <f t="shared" si="33"/>
        <v>5301.9357142857143</v>
      </c>
      <c r="F997" s="62">
        <f t="shared" si="32"/>
        <v>5000</v>
      </c>
      <c r="G997" s="37"/>
      <c r="H997" s="59"/>
      <c r="I997" s="59"/>
    </row>
    <row r="998" spans="2:9" x14ac:dyDescent="0.35">
      <c r="B998" s="67">
        <v>850</v>
      </c>
      <c r="C998" s="68">
        <v>3600</v>
      </c>
      <c r="D998" s="68">
        <v>1880</v>
      </c>
      <c r="E998" s="71">
        <f t="shared" si="33"/>
        <v>5461.7357142857145</v>
      </c>
      <c r="F998" s="62">
        <f t="shared" si="32"/>
        <v>5000</v>
      </c>
      <c r="G998" s="37"/>
      <c r="H998" s="59"/>
      <c r="I998" s="59"/>
    </row>
    <row r="999" spans="2:9" x14ac:dyDescent="0.35">
      <c r="B999" s="67">
        <v>850</v>
      </c>
      <c r="C999" s="68">
        <v>3700</v>
      </c>
      <c r="D999" s="68">
        <v>1880</v>
      </c>
      <c r="E999" s="71">
        <f t="shared" si="33"/>
        <v>5621.5357142857138</v>
      </c>
      <c r="F999" s="62">
        <f t="shared" si="32"/>
        <v>6000</v>
      </c>
      <c r="G999" s="37"/>
      <c r="H999" s="59"/>
      <c r="I999" s="59"/>
    </row>
    <row r="1000" spans="2:9" x14ac:dyDescent="0.35">
      <c r="B1000" s="67">
        <v>850</v>
      </c>
      <c r="C1000" s="68">
        <v>3800</v>
      </c>
      <c r="D1000" s="68">
        <v>1880</v>
      </c>
      <c r="E1000" s="71">
        <f t="shared" si="33"/>
        <v>5781.3357142857139</v>
      </c>
      <c r="F1000" s="62">
        <f t="shared" si="32"/>
        <v>6000</v>
      </c>
      <c r="G1000" s="37"/>
      <c r="H1000" s="59"/>
      <c r="I1000" s="59"/>
    </row>
    <row r="1001" spans="2:9" x14ac:dyDescent="0.35">
      <c r="B1001" s="67">
        <v>850</v>
      </c>
      <c r="C1001" s="68">
        <v>3900</v>
      </c>
      <c r="D1001" s="68">
        <v>1880</v>
      </c>
      <c r="E1001" s="71">
        <f t="shared" si="33"/>
        <v>5941.1357142857141</v>
      </c>
      <c r="F1001" s="62">
        <f t="shared" si="32"/>
        <v>6000</v>
      </c>
      <c r="G1001" s="37"/>
      <c r="H1001" s="59"/>
      <c r="I1001" s="59"/>
    </row>
    <row r="1002" spans="2:9" x14ac:dyDescent="0.35">
      <c r="B1002" s="67">
        <v>850</v>
      </c>
      <c r="C1002" s="68">
        <v>4000</v>
      </c>
      <c r="D1002" s="68">
        <v>1880</v>
      </c>
      <c r="E1002" s="71">
        <f t="shared" si="33"/>
        <v>6100.9357142857143</v>
      </c>
      <c r="F1002" s="62">
        <f t="shared" si="32"/>
        <v>6000</v>
      </c>
      <c r="G1002" s="37"/>
      <c r="H1002" s="59"/>
      <c r="I1002" s="59"/>
    </row>
    <row r="1003" spans="2:9" x14ac:dyDescent="0.35">
      <c r="B1003" s="67">
        <v>900</v>
      </c>
      <c r="C1003" s="68">
        <v>800</v>
      </c>
      <c r="D1003" s="68">
        <v>1880</v>
      </c>
      <c r="E1003" s="71">
        <f t="shared" si="33"/>
        <v>1027.2857142857142</v>
      </c>
      <c r="F1003" s="62">
        <f t="shared" si="32"/>
        <v>1000</v>
      </c>
      <c r="G1003" s="37"/>
      <c r="H1003" s="59"/>
      <c r="I1003" s="59"/>
    </row>
    <row r="1004" spans="2:9" x14ac:dyDescent="0.35">
      <c r="B1004" s="67">
        <v>900</v>
      </c>
      <c r="C1004" s="68">
        <v>900</v>
      </c>
      <c r="D1004" s="68">
        <v>1880</v>
      </c>
      <c r="E1004" s="71">
        <f t="shared" si="33"/>
        <v>1196.485714285714</v>
      </c>
      <c r="F1004" s="62">
        <f t="shared" si="32"/>
        <v>1000</v>
      </c>
      <c r="G1004" s="37"/>
      <c r="H1004" s="59"/>
      <c r="I1004" s="59"/>
    </row>
    <row r="1005" spans="2:9" x14ac:dyDescent="0.35">
      <c r="B1005" s="67">
        <v>900</v>
      </c>
      <c r="C1005" s="68">
        <v>1000</v>
      </c>
      <c r="D1005" s="68">
        <v>1880</v>
      </c>
      <c r="E1005" s="71">
        <f t="shared" si="33"/>
        <v>1365.6857142857141</v>
      </c>
      <c r="F1005" s="62">
        <f t="shared" si="32"/>
        <v>1000</v>
      </c>
      <c r="G1005" s="37"/>
      <c r="H1005" s="59"/>
      <c r="I1005" s="59"/>
    </row>
    <row r="1006" spans="2:9" x14ac:dyDescent="0.35">
      <c r="B1006" s="67">
        <v>900</v>
      </c>
      <c r="C1006" s="68">
        <v>1100</v>
      </c>
      <c r="D1006" s="68">
        <v>1880</v>
      </c>
      <c r="E1006" s="71">
        <f t="shared" si="33"/>
        <v>1534.8857142857141</v>
      </c>
      <c r="F1006" s="62">
        <f t="shared" si="32"/>
        <v>2000</v>
      </c>
      <c r="G1006" s="37"/>
      <c r="H1006" s="59"/>
      <c r="I1006" s="59"/>
    </row>
    <row r="1007" spans="2:9" x14ac:dyDescent="0.35">
      <c r="B1007" s="67">
        <v>900</v>
      </c>
      <c r="C1007" s="68">
        <v>1200</v>
      </c>
      <c r="D1007" s="68">
        <v>1880</v>
      </c>
      <c r="E1007" s="71">
        <f t="shared" si="33"/>
        <v>1704.0857142857142</v>
      </c>
      <c r="F1007" s="62">
        <f t="shared" si="32"/>
        <v>2000</v>
      </c>
      <c r="G1007" s="37"/>
      <c r="H1007" s="59"/>
      <c r="I1007" s="59"/>
    </row>
    <row r="1008" spans="2:9" x14ac:dyDescent="0.35">
      <c r="B1008" s="67">
        <v>900</v>
      </c>
      <c r="C1008" s="68">
        <v>1300</v>
      </c>
      <c r="D1008" s="68">
        <v>1880</v>
      </c>
      <c r="E1008" s="71">
        <f t="shared" si="33"/>
        <v>1873.2857142857142</v>
      </c>
      <c r="F1008" s="62">
        <f t="shared" si="32"/>
        <v>2000</v>
      </c>
      <c r="G1008" s="37"/>
      <c r="H1008" s="59"/>
      <c r="I1008" s="59"/>
    </row>
    <row r="1009" spans="2:9" x14ac:dyDescent="0.35">
      <c r="B1009" s="67">
        <v>900</v>
      </c>
      <c r="C1009" s="68">
        <v>1400</v>
      </c>
      <c r="D1009" s="68">
        <v>1880</v>
      </c>
      <c r="E1009" s="71">
        <f t="shared" si="33"/>
        <v>2042.485714285714</v>
      </c>
      <c r="F1009" s="62">
        <f t="shared" si="32"/>
        <v>2000</v>
      </c>
      <c r="G1009" s="37"/>
      <c r="H1009" s="59"/>
      <c r="I1009" s="59"/>
    </row>
    <row r="1010" spans="2:9" x14ac:dyDescent="0.35">
      <c r="B1010" s="67">
        <v>900</v>
      </c>
      <c r="C1010" s="68">
        <v>1500</v>
      </c>
      <c r="D1010" s="68">
        <v>1880</v>
      </c>
      <c r="E1010" s="71">
        <f t="shared" si="33"/>
        <v>2211.6857142857143</v>
      </c>
      <c r="F1010" s="62">
        <f t="shared" si="32"/>
        <v>2000</v>
      </c>
      <c r="G1010" s="37"/>
      <c r="H1010" s="59"/>
      <c r="I1010" s="59"/>
    </row>
    <row r="1011" spans="2:9" x14ac:dyDescent="0.35">
      <c r="B1011" s="67">
        <v>900</v>
      </c>
      <c r="C1011" s="68">
        <v>1600</v>
      </c>
      <c r="D1011" s="68">
        <v>1880</v>
      </c>
      <c r="E1011" s="71">
        <f t="shared" si="33"/>
        <v>2380.8857142857141</v>
      </c>
      <c r="F1011" s="62">
        <f t="shared" si="32"/>
        <v>2000</v>
      </c>
      <c r="G1011" s="37"/>
      <c r="H1011" s="59"/>
      <c r="I1011" s="59"/>
    </row>
    <row r="1012" spans="2:9" x14ac:dyDescent="0.35">
      <c r="B1012" s="67">
        <v>900</v>
      </c>
      <c r="C1012" s="68">
        <v>1700</v>
      </c>
      <c r="D1012" s="68">
        <v>1880</v>
      </c>
      <c r="E1012" s="71">
        <f t="shared" si="33"/>
        <v>2550.0857142857139</v>
      </c>
      <c r="F1012" s="62">
        <f t="shared" si="32"/>
        <v>3000</v>
      </c>
      <c r="G1012" s="37"/>
      <c r="H1012" s="59"/>
      <c r="I1012" s="59"/>
    </row>
    <row r="1013" spans="2:9" x14ac:dyDescent="0.35">
      <c r="B1013" s="67">
        <v>900</v>
      </c>
      <c r="C1013" s="68">
        <v>1800</v>
      </c>
      <c r="D1013" s="68">
        <v>1880</v>
      </c>
      <c r="E1013" s="71">
        <f t="shared" si="33"/>
        <v>2719.2857142857142</v>
      </c>
      <c r="F1013" s="62">
        <f t="shared" si="32"/>
        <v>3000</v>
      </c>
      <c r="G1013" s="37"/>
      <c r="H1013" s="59"/>
      <c r="I1013" s="59"/>
    </row>
    <row r="1014" spans="2:9" x14ac:dyDescent="0.35">
      <c r="B1014" s="67">
        <v>900</v>
      </c>
      <c r="C1014" s="68">
        <v>1900</v>
      </c>
      <c r="D1014" s="68">
        <v>1880</v>
      </c>
      <c r="E1014" s="71">
        <f t="shared" si="33"/>
        <v>2888.485714285714</v>
      </c>
      <c r="F1014" s="62">
        <f t="shared" si="32"/>
        <v>3000</v>
      </c>
      <c r="G1014" s="37"/>
      <c r="H1014" s="59"/>
      <c r="I1014" s="59"/>
    </row>
    <row r="1015" spans="2:9" x14ac:dyDescent="0.35">
      <c r="B1015" s="67">
        <v>900</v>
      </c>
      <c r="C1015" s="68">
        <v>2000</v>
      </c>
      <c r="D1015" s="68">
        <v>1880</v>
      </c>
      <c r="E1015" s="71">
        <f t="shared" si="33"/>
        <v>3057.6857142857143</v>
      </c>
      <c r="F1015" s="62">
        <f t="shared" si="32"/>
        <v>3000</v>
      </c>
      <c r="G1015" s="37"/>
      <c r="H1015" s="59"/>
      <c r="I1015" s="59"/>
    </row>
    <row r="1016" spans="2:9" x14ac:dyDescent="0.35">
      <c r="B1016" s="67">
        <v>900</v>
      </c>
      <c r="C1016" s="68">
        <v>2100</v>
      </c>
      <c r="D1016" s="68">
        <v>1880</v>
      </c>
      <c r="E1016" s="71">
        <f t="shared" si="33"/>
        <v>3226.8857142857141</v>
      </c>
      <c r="F1016" s="62">
        <f t="shared" si="32"/>
        <v>3000</v>
      </c>
      <c r="G1016" s="37"/>
      <c r="H1016" s="59"/>
      <c r="I1016" s="59"/>
    </row>
    <row r="1017" spans="2:9" x14ac:dyDescent="0.35">
      <c r="B1017" s="67">
        <v>900</v>
      </c>
      <c r="C1017" s="68">
        <v>2200</v>
      </c>
      <c r="D1017" s="68">
        <v>1880</v>
      </c>
      <c r="E1017" s="71">
        <f t="shared" si="33"/>
        <v>3396.0857142857139</v>
      </c>
      <c r="F1017" s="62">
        <f t="shared" si="32"/>
        <v>3000</v>
      </c>
      <c r="G1017" s="37"/>
      <c r="H1017" s="59"/>
      <c r="I1017" s="59"/>
    </row>
    <row r="1018" spans="2:9" x14ac:dyDescent="0.35">
      <c r="B1018" s="67">
        <v>900</v>
      </c>
      <c r="C1018" s="68">
        <v>2300</v>
      </c>
      <c r="D1018" s="68">
        <v>1880</v>
      </c>
      <c r="E1018" s="71">
        <f t="shared" si="33"/>
        <v>3565.2857142857142</v>
      </c>
      <c r="F1018" s="62">
        <f t="shared" si="32"/>
        <v>4000</v>
      </c>
      <c r="G1018" s="37"/>
      <c r="H1018" s="59"/>
      <c r="I1018" s="59"/>
    </row>
    <row r="1019" spans="2:9" x14ac:dyDescent="0.35">
      <c r="B1019" s="67">
        <v>900</v>
      </c>
      <c r="C1019" s="68">
        <v>2400</v>
      </c>
      <c r="D1019" s="68">
        <v>1880</v>
      </c>
      <c r="E1019" s="71">
        <f t="shared" si="33"/>
        <v>3734.485714285714</v>
      </c>
      <c r="F1019" s="62">
        <f t="shared" si="32"/>
        <v>4000</v>
      </c>
      <c r="G1019" s="37"/>
      <c r="H1019" s="59"/>
      <c r="I1019" s="59"/>
    </row>
    <row r="1020" spans="2:9" x14ac:dyDescent="0.35">
      <c r="B1020" s="67">
        <v>900</v>
      </c>
      <c r="C1020" s="68">
        <v>2500</v>
      </c>
      <c r="D1020" s="68">
        <v>1880</v>
      </c>
      <c r="E1020" s="71">
        <f t="shared" si="33"/>
        <v>3903.6857142857143</v>
      </c>
      <c r="F1020" s="62">
        <f t="shared" si="32"/>
        <v>4000</v>
      </c>
      <c r="G1020" s="37"/>
      <c r="H1020" s="59"/>
      <c r="I1020" s="59"/>
    </row>
    <row r="1021" spans="2:9" x14ac:dyDescent="0.35">
      <c r="B1021" s="67">
        <v>900</v>
      </c>
      <c r="C1021" s="68">
        <v>2600</v>
      </c>
      <c r="D1021" s="68">
        <v>1880</v>
      </c>
      <c r="E1021" s="71">
        <f t="shared" si="33"/>
        <v>4072.8857142857141</v>
      </c>
      <c r="F1021" s="62">
        <f t="shared" si="32"/>
        <v>4000</v>
      </c>
      <c r="G1021" s="37"/>
      <c r="H1021" s="59"/>
      <c r="I1021" s="59"/>
    </row>
    <row r="1022" spans="2:9" x14ac:dyDescent="0.35">
      <c r="B1022" s="67">
        <v>900</v>
      </c>
      <c r="C1022" s="68">
        <v>2700</v>
      </c>
      <c r="D1022" s="68">
        <v>1880</v>
      </c>
      <c r="E1022" s="71">
        <f t="shared" si="33"/>
        <v>4242.0857142857139</v>
      </c>
      <c r="F1022" s="62">
        <f t="shared" si="32"/>
        <v>4000</v>
      </c>
      <c r="G1022" s="37"/>
      <c r="H1022" s="59"/>
      <c r="I1022" s="59"/>
    </row>
    <row r="1023" spans="2:9" x14ac:dyDescent="0.35">
      <c r="B1023" s="67">
        <v>900</v>
      </c>
      <c r="C1023" s="68">
        <v>2800</v>
      </c>
      <c r="D1023" s="68">
        <v>1880</v>
      </c>
      <c r="E1023" s="71">
        <f t="shared" si="33"/>
        <v>4411.2857142857138</v>
      </c>
      <c r="F1023" s="62">
        <f t="shared" si="32"/>
        <v>4000</v>
      </c>
      <c r="G1023" s="37"/>
      <c r="H1023" s="59"/>
      <c r="I1023" s="59"/>
    </row>
    <row r="1024" spans="2:9" x14ac:dyDescent="0.35">
      <c r="B1024" s="67">
        <v>900</v>
      </c>
      <c r="C1024" s="68">
        <v>2900</v>
      </c>
      <c r="D1024" s="68">
        <v>1880</v>
      </c>
      <c r="E1024" s="71">
        <f t="shared" si="33"/>
        <v>4580.4857142857145</v>
      </c>
      <c r="F1024" s="62">
        <f t="shared" si="32"/>
        <v>5000</v>
      </c>
      <c r="G1024" s="37"/>
      <c r="H1024" s="59"/>
      <c r="I1024" s="59"/>
    </row>
    <row r="1025" spans="2:9" x14ac:dyDescent="0.35">
      <c r="B1025" s="67">
        <v>900</v>
      </c>
      <c r="C1025" s="68">
        <v>3000</v>
      </c>
      <c r="D1025" s="68">
        <v>1880</v>
      </c>
      <c r="E1025" s="71">
        <f t="shared" si="33"/>
        <v>4749.6857142857143</v>
      </c>
      <c r="F1025" s="62">
        <f t="shared" si="32"/>
        <v>5000</v>
      </c>
      <c r="G1025" s="37"/>
      <c r="H1025" s="59"/>
      <c r="I1025" s="59"/>
    </row>
    <row r="1026" spans="2:9" x14ac:dyDescent="0.35">
      <c r="B1026" s="67">
        <v>900</v>
      </c>
      <c r="C1026" s="68">
        <v>3100</v>
      </c>
      <c r="D1026" s="68">
        <v>1880</v>
      </c>
      <c r="E1026" s="71">
        <f t="shared" si="33"/>
        <v>4918.8857142857141</v>
      </c>
      <c r="F1026" s="62">
        <f t="shared" si="32"/>
        <v>5000</v>
      </c>
      <c r="G1026" s="37"/>
      <c r="H1026" s="59"/>
      <c r="I1026" s="59"/>
    </row>
    <row r="1027" spans="2:9" x14ac:dyDescent="0.35">
      <c r="B1027" s="67">
        <v>900</v>
      </c>
      <c r="C1027" s="68">
        <v>3200</v>
      </c>
      <c r="D1027" s="68">
        <v>1880</v>
      </c>
      <c r="E1027" s="71">
        <f t="shared" si="33"/>
        <v>5088.0857142857139</v>
      </c>
      <c r="F1027" s="62">
        <f t="shared" si="32"/>
        <v>5000</v>
      </c>
      <c r="G1027" s="37"/>
      <c r="H1027" s="59"/>
      <c r="I1027" s="59"/>
    </row>
    <row r="1028" spans="2:9" x14ac:dyDescent="0.35">
      <c r="B1028" s="67">
        <v>900</v>
      </c>
      <c r="C1028" s="68">
        <v>3300</v>
      </c>
      <c r="D1028" s="68">
        <v>1880</v>
      </c>
      <c r="E1028" s="71">
        <f t="shared" si="33"/>
        <v>5257.2857142857138</v>
      </c>
      <c r="F1028" s="62">
        <f t="shared" si="32"/>
        <v>5000</v>
      </c>
      <c r="G1028" s="37"/>
      <c r="H1028" s="59"/>
      <c r="I1028" s="59"/>
    </row>
    <row r="1029" spans="2:9" x14ac:dyDescent="0.35">
      <c r="B1029" s="67">
        <v>900</v>
      </c>
      <c r="C1029" s="68">
        <v>3400</v>
      </c>
      <c r="D1029" s="68">
        <v>1880</v>
      </c>
      <c r="E1029" s="71">
        <f t="shared" si="33"/>
        <v>5426.4857142857145</v>
      </c>
      <c r="F1029" s="62">
        <f t="shared" ref="F1029:F1092" si="34">ROUND(E1029,-3)</f>
        <v>5000</v>
      </c>
      <c r="G1029" s="37"/>
      <c r="H1029" s="59"/>
      <c r="I1029" s="59"/>
    </row>
    <row r="1030" spans="2:9" x14ac:dyDescent="0.35">
      <c r="B1030" s="67">
        <v>900</v>
      </c>
      <c r="C1030" s="68">
        <v>3500</v>
      </c>
      <c r="D1030" s="68">
        <v>1880</v>
      </c>
      <c r="E1030" s="71">
        <f t="shared" si="33"/>
        <v>5595.6857142857143</v>
      </c>
      <c r="F1030" s="62">
        <f t="shared" si="34"/>
        <v>6000</v>
      </c>
      <c r="G1030" s="37"/>
      <c r="H1030" s="59"/>
      <c r="I1030" s="59"/>
    </row>
    <row r="1031" spans="2:9" x14ac:dyDescent="0.35">
      <c r="B1031" s="67">
        <v>900</v>
      </c>
      <c r="C1031" s="68">
        <v>3600</v>
      </c>
      <c r="D1031" s="68">
        <v>1880</v>
      </c>
      <c r="E1031" s="71">
        <f t="shared" si="33"/>
        <v>5764.8857142857141</v>
      </c>
      <c r="F1031" s="62">
        <f t="shared" si="34"/>
        <v>6000</v>
      </c>
      <c r="G1031" s="37"/>
      <c r="H1031" s="59"/>
      <c r="I1031" s="59"/>
    </row>
    <row r="1032" spans="2:9" x14ac:dyDescent="0.35">
      <c r="B1032" s="67">
        <v>900</v>
      </c>
      <c r="C1032" s="68">
        <v>3700</v>
      </c>
      <c r="D1032" s="68">
        <v>1880</v>
      </c>
      <c r="E1032" s="71">
        <f t="shared" si="33"/>
        <v>5934.0857142857139</v>
      </c>
      <c r="F1032" s="62">
        <f t="shared" si="34"/>
        <v>6000</v>
      </c>
      <c r="G1032" s="37"/>
      <c r="H1032" s="59"/>
      <c r="I1032" s="59"/>
    </row>
    <row r="1033" spans="2:9" x14ac:dyDescent="0.35">
      <c r="B1033" s="67">
        <v>900</v>
      </c>
      <c r="C1033" s="68">
        <v>3800</v>
      </c>
      <c r="D1033" s="68">
        <v>1880</v>
      </c>
      <c r="E1033" s="71">
        <f t="shared" si="33"/>
        <v>6103.2857142857138</v>
      </c>
      <c r="F1033" s="62">
        <f t="shared" si="34"/>
        <v>6000</v>
      </c>
      <c r="G1033" s="37"/>
      <c r="H1033" s="59"/>
      <c r="I1033" s="59"/>
    </row>
    <row r="1034" spans="2:9" x14ac:dyDescent="0.35">
      <c r="B1034" s="67">
        <v>900</v>
      </c>
      <c r="C1034" s="68">
        <v>3900</v>
      </c>
      <c r="D1034" s="68">
        <v>1880</v>
      </c>
      <c r="E1034" s="71">
        <f t="shared" si="33"/>
        <v>6272.4857142857145</v>
      </c>
      <c r="F1034" s="62">
        <f t="shared" si="34"/>
        <v>6000</v>
      </c>
      <c r="G1034" s="37"/>
      <c r="H1034" s="59"/>
      <c r="I1034" s="59"/>
    </row>
    <row r="1035" spans="2:9" x14ac:dyDescent="0.35">
      <c r="B1035" s="67">
        <v>900</v>
      </c>
      <c r="C1035" s="68">
        <v>4000</v>
      </c>
      <c r="D1035" s="68">
        <v>1880</v>
      </c>
      <c r="E1035" s="71">
        <f t="shared" si="33"/>
        <v>6441.6857142857143</v>
      </c>
      <c r="F1035" s="62">
        <f t="shared" si="34"/>
        <v>6000</v>
      </c>
      <c r="G1035" s="37"/>
      <c r="H1035" s="59"/>
      <c r="I1035" s="59"/>
    </row>
    <row r="1036" spans="2:9" x14ac:dyDescent="0.35">
      <c r="B1036" s="67">
        <v>950</v>
      </c>
      <c r="C1036" s="68">
        <v>800</v>
      </c>
      <c r="D1036" s="68">
        <v>1880</v>
      </c>
      <c r="E1036" s="71">
        <f t="shared" si="33"/>
        <v>1065.2214285714285</v>
      </c>
      <c r="F1036" s="62">
        <f t="shared" si="34"/>
        <v>1000</v>
      </c>
      <c r="G1036" s="37"/>
      <c r="H1036" s="59"/>
      <c r="I1036" s="59"/>
    </row>
    <row r="1037" spans="2:9" x14ac:dyDescent="0.35">
      <c r="B1037" s="67">
        <v>950</v>
      </c>
      <c r="C1037" s="68">
        <v>900</v>
      </c>
      <c r="D1037" s="68">
        <v>1880</v>
      </c>
      <c r="E1037" s="71">
        <f t="shared" si="33"/>
        <v>1243.8214285714284</v>
      </c>
      <c r="F1037" s="62">
        <f t="shared" si="34"/>
        <v>1000</v>
      </c>
      <c r="G1037" s="37"/>
      <c r="H1037" s="59"/>
      <c r="I1037" s="59"/>
    </row>
    <row r="1038" spans="2:9" x14ac:dyDescent="0.35">
      <c r="B1038" s="67">
        <v>950</v>
      </c>
      <c r="C1038" s="68">
        <v>1000</v>
      </c>
      <c r="D1038" s="68">
        <v>1880</v>
      </c>
      <c r="E1038" s="71">
        <f t="shared" si="33"/>
        <v>1422.4214285714286</v>
      </c>
      <c r="F1038" s="62">
        <f t="shared" si="34"/>
        <v>1000</v>
      </c>
      <c r="G1038" s="37"/>
      <c r="H1038" s="59"/>
      <c r="I1038" s="59"/>
    </row>
    <row r="1039" spans="2:9" x14ac:dyDescent="0.35">
      <c r="B1039" s="67">
        <v>950</v>
      </c>
      <c r="C1039" s="68">
        <v>1100</v>
      </c>
      <c r="D1039" s="68">
        <v>1880</v>
      </c>
      <c r="E1039" s="71">
        <f t="shared" si="33"/>
        <v>1601.0214285714285</v>
      </c>
      <c r="F1039" s="62">
        <f t="shared" si="34"/>
        <v>2000</v>
      </c>
      <c r="G1039" s="37"/>
      <c r="H1039" s="59"/>
      <c r="I1039" s="59"/>
    </row>
    <row r="1040" spans="2:9" x14ac:dyDescent="0.35">
      <c r="B1040" s="67">
        <v>950</v>
      </c>
      <c r="C1040" s="68">
        <v>1200</v>
      </c>
      <c r="D1040" s="68">
        <v>1880</v>
      </c>
      <c r="E1040" s="71">
        <f t="shared" si="33"/>
        <v>1779.6214285714286</v>
      </c>
      <c r="F1040" s="62">
        <f t="shared" si="34"/>
        <v>2000</v>
      </c>
      <c r="G1040" s="37"/>
      <c r="H1040" s="59"/>
      <c r="I1040" s="59"/>
    </row>
    <row r="1041" spans="2:9" x14ac:dyDescent="0.35">
      <c r="B1041" s="67">
        <v>950</v>
      </c>
      <c r="C1041" s="68">
        <v>1300</v>
      </c>
      <c r="D1041" s="68">
        <v>1880</v>
      </c>
      <c r="E1041" s="71">
        <f t="shared" si="33"/>
        <v>1958.2214285714285</v>
      </c>
      <c r="F1041" s="62">
        <f t="shared" si="34"/>
        <v>2000</v>
      </c>
      <c r="G1041" s="37"/>
      <c r="H1041" s="59"/>
      <c r="I1041" s="59"/>
    </row>
    <row r="1042" spans="2:9" x14ac:dyDescent="0.35">
      <c r="B1042" s="67">
        <v>950</v>
      </c>
      <c r="C1042" s="68">
        <v>1400</v>
      </c>
      <c r="D1042" s="68">
        <v>1880</v>
      </c>
      <c r="E1042" s="71">
        <f t="shared" si="33"/>
        <v>2136.8214285714284</v>
      </c>
      <c r="F1042" s="62">
        <f t="shared" si="34"/>
        <v>2000</v>
      </c>
      <c r="G1042" s="37"/>
      <c r="H1042" s="59"/>
      <c r="I1042" s="59"/>
    </row>
    <row r="1043" spans="2:9" x14ac:dyDescent="0.35">
      <c r="B1043" s="67">
        <v>950</v>
      </c>
      <c r="C1043" s="68">
        <v>1500</v>
      </c>
      <c r="D1043" s="68">
        <v>1880</v>
      </c>
      <c r="E1043" s="71">
        <f t="shared" si="33"/>
        <v>2315.4214285714284</v>
      </c>
      <c r="F1043" s="62">
        <f t="shared" si="34"/>
        <v>2000</v>
      </c>
      <c r="G1043" s="37"/>
      <c r="H1043" s="59"/>
      <c r="I1043" s="59"/>
    </row>
    <row r="1044" spans="2:9" x14ac:dyDescent="0.35">
      <c r="B1044" s="67">
        <v>950</v>
      </c>
      <c r="C1044" s="68">
        <v>1600</v>
      </c>
      <c r="D1044" s="68">
        <v>1880</v>
      </c>
      <c r="E1044" s="71">
        <f t="shared" si="33"/>
        <v>2494.0214285714283</v>
      </c>
      <c r="F1044" s="62">
        <f t="shared" si="34"/>
        <v>2000</v>
      </c>
      <c r="G1044" s="37"/>
      <c r="H1044" s="59"/>
      <c r="I1044" s="59"/>
    </row>
    <row r="1045" spans="2:9" x14ac:dyDescent="0.35">
      <c r="B1045" s="67">
        <v>950</v>
      </c>
      <c r="C1045" s="68">
        <v>1700</v>
      </c>
      <c r="D1045" s="68">
        <v>1880</v>
      </c>
      <c r="E1045" s="71">
        <f t="shared" si="33"/>
        <v>2672.6214285714282</v>
      </c>
      <c r="F1045" s="62">
        <f t="shared" si="34"/>
        <v>3000</v>
      </c>
      <c r="G1045" s="37"/>
      <c r="H1045" s="59"/>
      <c r="I1045" s="59"/>
    </row>
    <row r="1046" spans="2:9" x14ac:dyDescent="0.35">
      <c r="B1046" s="67">
        <v>950</v>
      </c>
      <c r="C1046" s="68">
        <v>1800</v>
      </c>
      <c r="D1046" s="68">
        <v>1880</v>
      </c>
      <c r="E1046" s="71">
        <f t="shared" si="33"/>
        <v>2851.2214285714281</v>
      </c>
      <c r="F1046" s="62">
        <f t="shared" si="34"/>
        <v>3000</v>
      </c>
      <c r="G1046" s="37"/>
      <c r="H1046" s="59"/>
      <c r="I1046" s="59"/>
    </row>
    <row r="1047" spans="2:9" x14ac:dyDescent="0.35">
      <c r="B1047" s="67">
        <v>950</v>
      </c>
      <c r="C1047" s="68">
        <v>1900</v>
      </c>
      <c r="D1047" s="68">
        <v>1880</v>
      </c>
      <c r="E1047" s="71">
        <f t="shared" si="33"/>
        <v>3029.8214285714284</v>
      </c>
      <c r="F1047" s="62">
        <f t="shared" si="34"/>
        <v>3000</v>
      </c>
      <c r="G1047" s="37"/>
      <c r="H1047" s="59"/>
      <c r="I1047" s="59"/>
    </row>
    <row r="1048" spans="2:9" x14ac:dyDescent="0.35">
      <c r="B1048" s="67">
        <v>950</v>
      </c>
      <c r="C1048" s="68">
        <v>2000</v>
      </c>
      <c r="D1048" s="68">
        <v>1880</v>
      </c>
      <c r="E1048" s="71">
        <f t="shared" si="33"/>
        <v>3208.4214285714284</v>
      </c>
      <c r="F1048" s="62">
        <f t="shared" si="34"/>
        <v>3000</v>
      </c>
      <c r="G1048" s="37"/>
      <c r="H1048" s="59"/>
      <c r="I1048" s="59"/>
    </row>
    <row r="1049" spans="2:9" x14ac:dyDescent="0.35">
      <c r="B1049" s="67">
        <v>950</v>
      </c>
      <c r="C1049" s="68">
        <v>2100</v>
      </c>
      <c r="D1049" s="68">
        <v>1880</v>
      </c>
      <c r="E1049" s="71">
        <f t="shared" si="33"/>
        <v>3387.0214285714283</v>
      </c>
      <c r="F1049" s="62">
        <f t="shared" si="34"/>
        <v>3000</v>
      </c>
      <c r="G1049" s="37"/>
      <c r="H1049" s="59"/>
      <c r="I1049" s="59"/>
    </row>
    <row r="1050" spans="2:9" x14ac:dyDescent="0.35">
      <c r="B1050" s="67">
        <v>950</v>
      </c>
      <c r="C1050" s="68">
        <v>2200</v>
      </c>
      <c r="D1050" s="68">
        <v>1880</v>
      </c>
      <c r="E1050" s="71">
        <f t="shared" si="33"/>
        <v>3565.6214285714282</v>
      </c>
      <c r="F1050" s="62">
        <f t="shared" si="34"/>
        <v>4000</v>
      </c>
      <c r="G1050" s="37"/>
      <c r="H1050" s="59"/>
      <c r="I1050" s="59"/>
    </row>
    <row r="1051" spans="2:9" x14ac:dyDescent="0.35">
      <c r="B1051" s="67">
        <v>950</v>
      </c>
      <c r="C1051" s="68">
        <v>2300</v>
      </c>
      <c r="D1051" s="68">
        <v>1880</v>
      </c>
      <c r="E1051" s="71">
        <f t="shared" si="33"/>
        <v>3744.2214285714281</v>
      </c>
      <c r="F1051" s="62">
        <f t="shared" si="34"/>
        <v>4000</v>
      </c>
      <c r="G1051" s="37"/>
      <c r="H1051" s="59"/>
      <c r="I1051" s="59"/>
    </row>
    <row r="1052" spans="2:9" x14ac:dyDescent="0.35">
      <c r="B1052" s="67">
        <v>950</v>
      </c>
      <c r="C1052" s="68">
        <v>2400</v>
      </c>
      <c r="D1052" s="68">
        <v>1880</v>
      </c>
      <c r="E1052" s="71">
        <f t="shared" si="33"/>
        <v>3922.8214285714284</v>
      </c>
      <c r="F1052" s="62">
        <f t="shared" si="34"/>
        <v>4000</v>
      </c>
      <c r="G1052" s="37"/>
      <c r="H1052" s="59"/>
      <c r="I1052" s="59"/>
    </row>
    <row r="1053" spans="2:9" x14ac:dyDescent="0.35">
      <c r="B1053" s="67">
        <v>950</v>
      </c>
      <c r="C1053" s="68">
        <v>2500</v>
      </c>
      <c r="D1053" s="68">
        <v>1880</v>
      </c>
      <c r="E1053" s="71">
        <f t="shared" si="33"/>
        <v>4101.4214285714279</v>
      </c>
      <c r="F1053" s="62">
        <f t="shared" si="34"/>
        <v>4000</v>
      </c>
      <c r="G1053" s="37"/>
      <c r="H1053" s="59"/>
      <c r="I1053" s="59"/>
    </row>
    <row r="1054" spans="2:9" x14ac:dyDescent="0.35">
      <c r="B1054" s="67">
        <v>950</v>
      </c>
      <c r="C1054" s="68">
        <v>2600</v>
      </c>
      <c r="D1054" s="68">
        <v>1880</v>
      </c>
      <c r="E1054" s="71">
        <f t="shared" si="33"/>
        <v>4280.0214285714283</v>
      </c>
      <c r="F1054" s="62">
        <f t="shared" si="34"/>
        <v>4000</v>
      </c>
      <c r="G1054" s="37"/>
      <c r="H1054" s="59"/>
      <c r="I1054" s="59"/>
    </row>
    <row r="1055" spans="2:9" x14ac:dyDescent="0.35">
      <c r="B1055" s="67">
        <v>950</v>
      </c>
      <c r="C1055" s="68">
        <v>2700</v>
      </c>
      <c r="D1055" s="68">
        <v>1880</v>
      </c>
      <c r="E1055" s="71">
        <f t="shared" si="33"/>
        <v>4458.6214285714286</v>
      </c>
      <c r="F1055" s="62">
        <f t="shared" si="34"/>
        <v>4000</v>
      </c>
      <c r="G1055" s="37"/>
      <c r="H1055" s="59"/>
      <c r="I1055" s="59"/>
    </row>
    <row r="1056" spans="2:9" x14ac:dyDescent="0.35">
      <c r="B1056" s="67">
        <v>950</v>
      </c>
      <c r="C1056" s="68">
        <v>2800</v>
      </c>
      <c r="D1056" s="68">
        <v>1880</v>
      </c>
      <c r="E1056" s="71">
        <f t="shared" si="33"/>
        <v>4637.2214285714281</v>
      </c>
      <c r="F1056" s="62">
        <f t="shared" si="34"/>
        <v>5000</v>
      </c>
      <c r="G1056" s="37"/>
      <c r="H1056" s="59"/>
      <c r="I1056" s="59"/>
    </row>
    <row r="1057" spans="2:9" x14ac:dyDescent="0.35">
      <c r="B1057" s="67">
        <v>950</v>
      </c>
      <c r="C1057" s="68">
        <v>2900</v>
      </c>
      <c r="D1057" s="68">
        <v>1880</v>
      </c>
      <c r="E1057" s="71">
        <f t="shared" si="33"/>
        <v>4815.8214285714284</v>
      </c>
      <c r="F1057" s="62">
        <f t="shared" si="34"/>
        <v>5000</v>
      </c>
      <c r="G1057" s="37"/>
      <c r="H1057" s="59"/>
      <c r="I1057" s="59"/>
    </row>
    <row r="1058" spans="2:9" x14ac:dyDescent="0.35">
      <c r="B1058" s="67">
        <v>950</v>
      </c>
      <c r="C1058" s="68">
        <v>3000</v>
      </c>
      <c r="D1058" s="68">
        <v>1880</v>
      </c>
      <c r="E1058" s="71">
        <f t="shared" si="33"/>
        <v>4994.4214285714279</v>
      </c>
      <c r="F1058" s="62">
        <f t="shared" si="34"/>
        <v>5000</v>
      </c>
      <c r="G1058" s="37"/>
      <c r="H1058" s="59"/>
      <c r="I1058" s="59"/>
    </row>
    <row r="1059" spans="2:9" x14ac:dyDescent="0.35">
      <c r="B1059" s="67">
        <v>950</v>
      </c>
      <c r="C1059" s="68">
        <v>3100</v>
      </c>
      <c r="D1059" s="68">
        <v>1880</v>
      </c>
      <c r="E1059" s="71">
        <f t="shared" ref="E1059:E1122" si="35">(((22/7*(B1059/2)^2)*D1059)+((C1059-B1059)*D1059*B1059))/1000000</f>
        <v>5173.0214285714283</v>
      </c>
      <c r="F1059" s="62">
        <f t="shared" si="34"/>
        <v>5000</v>
      </c>
      <c r="G1059" s="37"/>
      <c r="H1059" s="59"/>
      <c r="I1059" s="59"/>
    </row>
    <row r="1060" spans="2:9" x14ac:dyDescent="0.35">
      <c r="B1060" s="72">
        <v>950</v>
      </c>
      <c r="C1060" s="72">
        <v>3200</v>
      </c>
      <c r="D1060" s="72">
        <v>1880</v>
      </c>
      <c r="E1060" s="71">
        <f t="shared" si="35"/>
        <v>5351.6214285714286</v>
      </c>
      <c r="F1060" s="63">
        <f t="shared" si="34"/>
        <v>5000</v>
      </c>
      <c r="G1060"/>
      <c r="H1060" s="59"/>
      <c r="I1060" s="59"/>
    </row>
    <row r="1061" spans="2:9" x14ac:dyDescent="0.35">
      <c r="B1061" s="67">
        <v>950</v>
      </c>
      <c r="C1061" s="68">
        <v>3300</v>
      </c>
      <c r="D1061" s="68">
        <v>1880</v>
      </c>
      <c r="E1061" s="71">
        <f t="shared" si="35"/>
        <v>5530.2214285714281</v>
      </c>
      <c r="F1061" s="62">
        <f t="shared" si="34"/>
        <v>6000</v>
      </c>
      <c r="G1061" s="37"/>
      <c r="H1061" s="59"/>
      <c r="I1061" s="59"/>
    </row>
    <row r="1062" spans="2:9" x14ac:dyDescent="0.35">
      <c r="B1062" s="67">
        <v>950</v>
      </c>
      <c r="C1062" s="68">
        <v>3400</v>
      </c>
      <c r="D1062" s="68">
        <v>1880</v>
      </c>
      <c r="E1062" s="71">
        <f t="shared" si="35"/>
        <v>5708.8214285714284</v>
      </c>
      <c r="F1062" s="62">
        <f t="shared" si="34"/>
        <v>6000</v>
      </c>
      <c r="G1062" s="37"/>
      <c r="H1062" s="59"/>
      <c r="I1062" s="59"/>
    </row>
    <row r="1063" spans="2:9" x14ac:dyDescent="0.35">
      <c r="B1063" s="67">
        <v>950</v>
      </c>
      <c r="C1063" s="68">
        <v>3500</v>
      </c>
      <c r="D1063" s="68">
        <v>1880</v>
      </c>
      <c r="E1063" s="71">
        <f t="shared" si="35"/>
        <v>5887.4214285714279</v>
      </c>
      <c r="F1063" s="62">
        <f t="shared" si="34"/>
        <v>6000</v>
      </c>
      <c r="G1063" s="37"/>
      <c r="H1063" s="59"/>
      <c r="I1063" s="59"/>
    </row>
    <row r="1064" spans="2:9" x14ac:dyDescent="0.35">
      <c r="B1064" s="67">
        <v>950</v>
      </c>
      <c r="C1064" s="68">
        <v>3600</v>
      </c>
      <c r="D1064" s="68">
        <v>1880</v>
      </c>
      <c r="E1064" s="71">
        <f t="shared" si="35"/>
        <v>6066.0214285714283</v>
      </c>
      <c r="F1064" s="62">
        <f t="shared" si="34"/>
        <v>6000</v>
      </c>
      <c r="G1064" s="37"/>
      <c r="H1064" s="59"/>
      <c r="I1064" s="59"/>
    </row>
    <row r="1065" spans="2:9" x14ac:dyDescent="0.35">
      <c r="B1065" s="67">
        <v>950</v>
      </c>
      <c r="C1065" s="68">
        <v>3700</v>
      </c>
      <c r="D1065" s="68">
        <v>1880</v>
      </c>
      <c r="E1065" s="71">
        <f t="shared" si="35"/>
        <v>6244.6214285714286</v>
      </c>
      <c r="F1065" s="62">
        <f t="shared" si="34"/>
        <v>6000</v>
      </c>
      <c r="G1065" s="37"/>
      <c r="H1065" s="59"/>
      <c r="I1065" s="59"/>
    </row>
    <row r="1066" spans="2:9" x14ac:dyDescent="0.35">
      <c r="B1066" s="67">
        <v>950</v>
      </c>
      <c r="C1066" s="68">
        <v>3800</v>
      </c>
      <c r="D1066" s="68">
        <v>1880</v>
      </c>
      <c r="E1066" s="71">
        <f t="shared" si="35"/>
        <v>6423.2214285714281</v>
      </c>
      <c r="F1066" s="62">
        <f t="shared" si="34"/>
        <v>6000</v>
      </c>
      <c r="G1066" s="37"/>
      <c r="H1066" s="59"/>
      <c r="I1066" s="59"/>
    </row>
    <row r="1067" spans="2:9" x14ac:dyDescent="0.35">
      <c r="B1067" s="67">
        <v>950</v>
      </c>
      <c r="C1067" s="68">
        <v>3900</v>
      </c>
      <c r="D1067" s="68">
        <v>1880</v>
      </c>
      <c r="E1067" s="71">
        <f t="shared" si="35"/>
        <v>6601.8214285714284</v>
      </c>
      <c r="F1067" s="62">
        <f t="shared" si="34"/>
        <v>7000</v>
      </c>
      <c r="G1067" s="37"/>
      <c r="H1067" s="59"/>
      <c r="I1067" s="59"/>
    </row>
    <row r="1068" spans="2:9" x14ac:dyDescent="0.35">
      <c r="B1068" s="67">
        <v>950</v>
      </c>
      <c r="C1068" s="68">
        <v>4000</v>
      </c>
      <c r="D1068" s="68">
        <v>1880</v>
      </c>
      <c r="E1068" s="71">
        <f t="shared" si="35"/>
        <v>6780.4214285714279</v>
      </c>
      <c r="F1068" s="62">
        <f t="shared" si="34"/>
        <v>7000</v>
      </c>
      <c r="G1068" s="37"/>
      <c r="H1068" s="59"/>
      <c r="I1068" s="59"/>
    </row>
    <row r="1069" spans="2:9" x14ac:dyDescent="0.35">
      <c r="B1069" s="67">
        <v>1000</v>
      </c>
      <c r="C1069" s="68">
        <v>800</v>
      </c>
      <c r="D1069" s="68">
        <v>1880</v>
      </c>
      <c r="E1069" s="71">
        <f t="shared" si="35"/>
        <v>1101.1428571428571</v>
      </c>
      <c r="F1069" s="62">
        <f t="shared" si="34"/>
        <v>1000</v>
      </c>
      <c r="G1069" s="37"/>
      <c r="H1069" s="59"/>
      <c r="I1069" s="59"/>
    </row>
    <row r="1070" spans="2:9" x14ac:dyDescent="0.35">
      <c r="B1070" s="67">
        <v>1000</v>
      </c>
      <c r="C1070" s="68">
        <v>900</v>
      </c>
      <c r="D1070" s="68">
        <v>1880</v>
      </c>
      <c r="E1070" s="71">
        <f t="shared" si="35"/>
        <v>1289.1428571428571</v>
      </c>
      <c r="F1070" s="62">
        <f t="shared" si="34"/>
        <v>1000</v>
      </c>
      <c r="G1070" s="37"/>
      <c r="H1070" s="59"/>
      <c r="I1070" s="59"/>
    </row>
    <row r="1071" spans="2:9" x14ac:dyDescent="0.35">
      <c r="B1071" s="67">
        <v>1000</v>
      </c>
      <c r="C1071" s="68">
        <v>1000</v>
      </c>
      <c r="D1071" s="68">
        <v>1880</v>
      </c>
      <c r="E1071" s="71">
        <f t="shared" si="35"/>
        <v>1477.1428571428571</v>
      </c>
      <c r="F1071" s="62">
        <f t="shared" si="34"/>
        <v>1000</v>
      </c>
      <c r="G1071" s="37"/>
      <c r="H1071" s="59"/>
      <c r="I1071" s="59"/>
    </row>
    <row r="1072" spans="2:9" x14ac:dyDescent="0.35">
      <c r="B1072" s="67">
        <v>1000</v>
      </c>
      <c r="C1072" s="68">
        <v>1100</v>
      </c>
      <c r="D1072" s="68">
        <v>1880</v>
      </c>
      <c r="E1072" s="71">
        <f t="shared" si="35"/>
        <v>1665.1428571428571</v>
      </c>
      <c r="F1072" s="62">
        <f t="shared" si="34"/>
        <v>2000</v>
      </c>
      <c r="G1072" s="37"/>
      <c r="H1072" s="59"/>
      <c r="I1072" s="59"/>
    </row>
    <row r="1073" spans="2:9" x14ac:dyDescent="0.35">
      <c r="B1073" s="67">
        <v>1000</v>
      </c>
      <c r="C1073" s="68">
        <v>1200</v>
      </c>
      <c r="D1073" s="68">
        <v>1880</v>
      </c>
      <c r="E1073" s="71">
        <f t="shared" si="35"/>
        <v>1853.1428571428571</v>
      </c>
      <c r="F1073" s="62">
        <f t="shared" si="34"/>
        <v>2000</v>
      </c>
      <c r="G1073" s="37"/>
      <c r="H1073" s="59"/>
      <c r="I1073" s="59"/>
    </row>
    <row r="1074" spans="2:9" x14ac:dyDescent="0.35">
      <c r="B1074" s="67">
        <v>1000</v>
      </c>
      <c r="C1074" s="68">
        <v>1300</v>
      </c>
      <c r="D1074" s="68">
        <v>1880</v>
      </c>
      <c r="E1074" s="71">
        <f t="shared" si="35"/>
        <v>2041.1428571428571</v>
      </c>
      <c r="F1074" s="62">
        <f t="shared" si="34"/>
        <v>2000</v>
      </c>
      <c r="G1074" s="37"/>
      <c r="H1074" s="59"/>
      <c r="I1074" s="59"/>
    </row>
    <row r="1075" spans="2:9" x14ac:dyDescent="0.35">
      <c r="B1075" s="67">
        <v>1000</v>
      </c>
      <c r="C1075" s="68">
        <v>1400</v>
      </c>
      <c r="D1075" s="68">
        <v>1880</v>
      </c>
      <c r="E1075" s="71">
        <f t="shared" si="35"/>
        <v>2229.1428571428569</v>
      </c>
      <c r="F1075" s="62">
        <f t="shared" si="34"/>
        <v>2000</v>
      </c>
      <c r="G1075" s="37"/>
      <c r="H1075" s="59"/>
      <c r="I1075" s="59"/>
    </row>
    <row r="1076" spans="2:9" x14ac:dyDescent="0.35">
      <c r="B1076" s="67">
        <v>1000</v>
      </c>
      <c r="C1076" s="68">
        <v>1500</v>
      </c>
      <c r="D1076" s="68">
        <v>1880</v>
      </c>
      <c r="E1076" s="71">
        <f t="shared" si="35"/>
        <v>2417.1428571428569</v>
      </c>
      <c r="F1076" s="62">
        <f t="shared" si="34"/>
        <v>2000</v>
      </c>
      <c r="G1076" s="37"/>
      <c r="H1076" s="59"/>
      <c r="I1076" s="59"/>
    </row>
    <row r="1077" spans="2:9" x14ac:dyDescent="0.35">
      <c r="B1077" s="67">
        <v>1000</v>
      </c>
      <c r="C1077" s="68">
        <v>1600</v>
      </c>
      <c r="D1077" s="68">
        <v>1880</v>
      </c>
      <c r="E1077" s="71">
        <f t="shared" si="35"/>
        <v>2605.1428571428569</v>
      </c>
      <c r="F1077" s="62">
        <f t="shared" si="34"/>
        <v>3000</v>
      </c>
      <c r="G1077" s="37"/>
      <c r="H1077" s="59"/>
      <c r="I1077" s="59"/>
    </row>
    <row r="1078" spans="2:9" x14ac:dyDescent="0.35">
      <c r="B1078" s="67">
        <v>1000</v>
      </c>
      <c r="C1078" s="68">
        <v>1700</v>
      </c>
      <c r="D1078" s="68">
        <v>1880</v>
      </c>
      <c r="E1078" s="71">
        <f t="shared" si="35"/>
        <v>2793.1428571428569</v>
      </c>
      <c r="F1078" s="62">
        <f t="shared" si="34"/>
        <v>3000</v>
      </c>
      <c r="G1078" s="37"/>
      <c r="H1078" s="59"/>
      <c r="I1078" s="59"/>
    </row>
    <row r="1079" spans="2:9" x14ac:dyDescent="0.35">
      <c r="B1079" s="67">
        <v>1000</v>
      </c>
      <c r="C1079" s="68">
        <v>1800</v>
      </c>
      <c r="D1079" s="68">
        <v>1880</v>
      </c>
      <c r="E1079" s="71">
        <f t="shared" si="35"/>
        <v>2981.1428571428569</v>
      </c>
      <c r="F1079" s="62">
        <f t="shared" si="34"/>
        <v>3000</v>
      </c>
      <c r="G1079" s="37"/>
      <c r="H1079" s="59"/>
      <c r="I1079" s="59"/>
    </row>
    <row r="1080" spans="2:9" x14ac:dyDescent="0.35">
      <c r="B1080" s="67">
        <v>1000</v>
      </c>
      <c r="C1080" s="68">
        <v>1900</v>
      </c>
      <c r="D1080" s="68">
        <v>1880</v>
      </c>
      <c r="E1080" s="71">
        <f t="shared" si="35"/>
        <v>3169.1428571428569</v>
      </c>
      <c r="F1080" s="62">
        <f t="shared" si="34"/>
        <v>3000</v>
      </c>
      <c r="G1080" s="37"/>
      <c r="H1080" s="59"/>
      <c r="I1080" s="59"/>
    </row>
    <row r="1081" spans="2:9" x14ac:dyDescent="0.35">
      <c r="B1081" s="67">
        <v>1000</v>
      </c>
      <c r="C1081" s="68">
        <v>2000</v>
      </c>
      <c r="D1081" s="68">
        <v>1880</v>
      </c>
      <c r="E1081" s="71">
        <f t="shared" si="35"/>
        <v>3357.1428571428569</v>
      </c>
      <c r="F1081" s="62">
        <f t="shared" si="34"/>
        <v>3000</v>
      </c>
      <c r="G1081" s="37"/>
      <c r="H1081" s="59"/>
      <c r="I1081" s="59"/>
    </row>
    <row r="1082" spans="2:9" x14ac:dyDescent="0.35">
      <c r="B1082" s="67">
        <v>1000</v>
      </c>
      <c r="C1082" s="68">
        <v>2100</v>
      </c>
      <c r="D1082" s="68">
        <v>1880</v>
      </c>
      <c r="E1082" s="71">
        <f t="shared" si="35"/>
        <v>3545.1428571428569</v>
      </c>
      <c r="F1082" s="62">
        <f t="shared" si="34"/>
        <v>4000</v>
      </c>
      <c r="G1082" s="37"/>
      <c r="H1082" s="59"/>
      <c r="I1082" s="59"/>
    </row>
    <row r="1083" spans="2:9" x14ac:dyDescent="0.35">
      <c r="B1083" s="67">
        <v>1000</v>
      </c>
      <c r="C1083" s="68">
        <v>2200</v>
      </c>
      <c r="D1083" s="68">
        <v>1880</v>
      </c>
      <c r="E1083" s="71">
        <f t="shared" si="35"/>
        <v>3733.1428571428569</v>
      </c>
      <c r="F1083" s="62">
        <f t="shared" si="34"/>
        <v>4000</v>
      </c>
      <c r="G1083" s="37"/>
      <c r="H1083" s="59"/>
      <c r="I1083" s="59"/>
    </row>
    <row r="1084" spans="2:9" x14ac:dyDescent="0.35">
      <c r="B1084" s="67">
        <v>1000</v>
      </c>
      <c r="C1084" s="68">
        <v>2300</v>
      </c>
      <c r="D1084" s="68">
        <v>1880</v>
      </c>
      <c r="E1084" s="71">
        <f t="shared" si="35"/>
        <v>3921.1428571428569</v>
      </c>
      <c r="F1084" s="62">
        <f t="shared" si="34"/>
        <v>4000</v>
      </c>
      <c r="G1084" s="37"/>
      <c r="H1084" s="59"/>
      <c r="I1084" s="59"/>
    </row>
    <row r="1085" spans="2:9" x14ac:dyDescent="0.35">
      <c r="B1085" s="67">
        <v>1000</v>
      </c>
      <c r="C1085" s="68">
        <v>2400</v>
      </c>
      <c r="D1085" s="68">
        <v>1880</v>
      </c>
      <c r="E1085" s="71">
        <f t="shared" si="35"/>
        <v>4109.1428571428569</v>
      </c>
      <c r="F1085" s="62">
        <f t="shared" si="34"/>
        <v>4000</v>
      </c>
      <c r="G1085" s="37"/>
      <c r="H1085" s="59"/>
      <c r="I1085" s="59"/>
    </row>
    <row r="1086" spans="2:9" x14ac:dyDescent="0.35">
      <c r="B1086" s="67">
        <v>1000</v>
      </c>
      <c r="C1086" s="68">
        <v>2500</v>
      </c>
      <c r="D1086" s="68">
        <v>1880</v>
      </c>
      <c r="E1086" s="71">
        <f t="shared" si="35"/>
        <v>4297.1428571428569</v>
      </c>
      <c r="F1086" s="62">
        <f t="shared" si="34"/>
        <v>4000</v>
      </c>
      <c r="G1086" s="37"/>
      <c r="H1086" s="59"/>
      <c r="I1086" s="59"/>
    </row>
    <row r="1087" spans="2:9" x14ac:dyDescent="0.35">
      <c r="B1087" s="67">
        <v>1000</v>
      </c>
      <c r="C1087" s="68">
        <v>2600</v>
      </c>
      <c r="D1087" s="68">
        <v>1880</v>
      </c>
      <c r="E1087" s="71">
        <f t="shared" si="35"/>
        <v>4485.1428571428569</v>
      </c>
      <c r="F1087" s="62">
        <f t="shared" si="34"/>
        <v>4000</v>
      </c>
      <c r="G1087" s="37"/>
      <c r="H1087" s="59"/>
      <c r="I1087" s="59"/>
    </row>
    <row r="1088" spans="2:9" x14ac:dyDescent="0.35">
      <c r="B1088" s="67">
        <v>1000</v>
      </c>
      <c r="C1088" s="68">
        <v>2700</v>
      </c>
      <c r="D1088" s="68">
        <v>1880</v>
      </c>
      <c r="E1088" s="71">
        <f t="shared" si="35"/>
        <v>4673.1428571428569</v>
      </c>
      <c r="F1088" s="62">
        <f t="shared" si="34"/>
        <v>5000</v>
      </c>
      <c r="G1088" s="37"/>
      <c r="H1088" s="59"/>
      <c r="I1088" s="59"/>
    </row>
    <row r="1089" spans="2:9" x14ac:dyDescent="0.35">
      <c r="B1089" s="67">
        <v>1000</v>
      </c>
      <c r="C1089" s="68">
        <v>2800</v>
      </c>
      <c r="D1089" s="68">
        <v>1880</v>
      </c>
      <c r="E1089" s="71">
        <f t="shared" si="35"/>
        <v>4861.1428571428569</v>
      </c>
      <c r="F1089" s="62">
        <f t="shared" si="34"/>
        <v>5000</v>
      </c>
      <c r="G1089" s="37"/>
      <c r="H1089" s="59"/>
      <c r="I1089" s="59"/>
    </row>
    <row r="1090" spans="2:9" x14ac:dyDescent="0.35">
      <c r="B1090" s="67">
        <v>1000</v>
      </c>
      <c r="C1090" s="68">
        <v>2900</v>
      </c>
      <c r="D1090" s="68">
        <v>1880</v>
      </c>
      <c r="E1090" s="71">
        <f t="shared" si="35"/>
        <v>5049.1428571428569</v>
      </c>
      <c r="F1090" s="62">
        <f t="shared" si="34"/>
        <v>5000</v>
      </c>
      <c r="G1090" s="37"/>
      <c r="H1090" s="59"/>
      <c r="I1090" s="59"/>
    </row>
    <row r="1091" spans="2:9" x14ac:dyDescent="0.35">
      <c r="B1091" s="67">
        <v>1000</v>
      </c>
      <c r="C1091" s="68">
        <v>3000</v>
      </c>
      <c r="D1091" s="68">
        <v>1880</v>
      </c>
      <c r="E1091" s="71">
        <f t="shared" si="35"/>
        <v>5237.1428571428569</v>
      </c>
      <c r="F1091" s="62">
        <f t="shared" si="34"/>
        <v>5000</v>
      </c>
      <c r="G1091" s="37"/>
      <c r="H1091" s="59"/>
      <c r="I1091" s="59"/>
    </row>
    <row r="1092" spans="2:9" x14ac:dyDescent="0.35">
      <c r="B1092" s="67">
        <v>1000</v>
      </c>
      <c r="C1092" s="68">
        <v>3100</v>
      </c>
      <c r="D1092" s="68">
        <v>1880</v>
      </c>
      <c r="E1092" s="71">
        <f t="shared" si="35"/>
        <v>5425.1428571428569</v>
      </c>
      <c r="F1092" s="62">
        <f t="shared" si="34"/>
        <v>5000</v>
      </c>
      <c r="G1092" s="37"/>
      <c r="H1092" s="59"/>
      <c r="I1092" s="59"/>
    </row>
    <row r="1093" spans="2:9" x14ac:dyDescent="0.35">
      <c r="B1093" s="67">
        <v>1000</v>
      </c>
      <c r="C1093" s="68">
        <v>3200</v>
      </c>
      <c r="D1093" s="68">
        <v>1880</v>
      </c>
      <c r="E1093" s="71">
        <f t="shared" si="35"/>
        <v>5613.1428571428569</v>
      </c>
      <c r="F1093" s="62">
        <f t="shared" ref="F1093:F1156" si="36">ROUND(E1093,-3)</f>
        <v>6000</v>
      </c>
      <c r="G1093" s="37"/>
      <c r="H1093" s="59"/>
      <c r="I1093" s="59"/>
    </row>
    <row r="1094" spans="2:9" x14ac:dyDescent="0.35">
      <c r="B1094" s="67">
        <v>1000</v>
      </c>
      <c r="C1094" s="68">
        <v>3300</v>
      </c>
      <c r="D1094" s="68">
        <v>1880</v>
      </c>
      <c r="E1094" s="71">
        <f t="shared" si="35"/>
        <v>5801.1428571428569</v>
      </c>
      <c r="F1094" s="62">
        <f t="shared" si="36"/>
        <v>6000</v>
      </c>
      <c r="G1094" s="37"/>
      <c r="H1094" s="59"/>
      <c r="I1094" s="59"/>
    </row>
    <row r="1095" spans="2:9" x14ac:dyDescent="0.35">
      <c r="B1095" s="67">
        <v>1000</v>
      </c>
      <c r="C1095" s="68">
        <v>3400</v>
      </c>
      <c r="D1095" s="68">
        <v>1880</v>
      </c>
      <c r="E1095" s="71">
        <f t="shared" si="35"/>
        <v>5989.1428571428569</v>
      </c>
      <c r="F1095" s="62">
        <f t="shared" si="36"/>
        <v>6000</v>
      </c>
      <c r="G1095" s="37"/>
      <c r="H1095" s="59"/>
      <c r="I1095" s="59"/>
    </row>
    <row r="1096" spans="2:9" x14ac:dyDescent="0.35">
      <c r="B1096" s="67">
        <v>1000</v>
      </c>
      <c r="C1096" s="68">
        <v>3500</v>
      </c>
      <c r="D1096" s="68">
        <v>1880</v>
      </c>
      <c r="E1096" s="71">
        <f t="shared" si="35"/>
        <v>6177.1428571428569</v>
      </c>
      <c r="F1096" s="62">
        <f t="shared" si="36"/>
        <v>6000</v>
      </c>
      <c r="G1096" s="37"/>
      <c r="H1096" s="59"/>
      <c r="I1096" s="59"/>
    </row>
    <row r="1097" spans="2:9" x14ac:dyDescent="0.35">
      <c r="B1097" s="67">
        <v>1000</v>
      </c>
      <c r="C1097" s="68">
        <v>3600</v>
      </c>
      <c r="D1097" s="68">
        <v>1880</v>
      </c>
      <c r="E1097" s="71">
        <f t="shared" si="35"/>
        <v>6365.1428571428569</v>
      </c>
      <c r="F1097" s="62">
        <f t="shared" si="36"/>
        <v>6000</v>
      </c>
      <c r="G1097" s="37"/>
      <c r="H1097" s="59"/>
      <c r="I1097" s="59"/>
    </row>
    <row r="1098" spans="2:9" x14ac:dyDescent="0.35">
      <c r="B1098" s="67">
        <v>1000</v>
      </c>
      <c r="C1098" s="68">
        <v>3700</v>
      </c>
      <c r="D1098" s="68">
        <v>1880</v>
      </c>
      <c r="E1098" s="71">
        <f t="shared" si="35"/>
        <v>6553.1428571428569</v>
      </c>
      <c r="F1098" s="62">
        <f t="shared" si="36"/>
        <v>7000</v>
      </c>
      <c r="G1098" s="37"/>
      <c r="H1098" s="59"/>
      <c r="I1098" s="59"/>
    </row>
    <row r="1099" spans="2:9" x14ac:dyDescent="0.35">
      <c r="B1099" s="67">
        <v>1000</v>
      </c>
      <c r="C1099" s="68">
        <v>3800</v>
      </c>
      <c r="D1099" s="68">
        <v>1880</v>
      </c>
      <c r="E1099" s="71">
        <f t="shared" si="35"/>
        <v>6741.1428571428569</v>
      </c>
      <c r="F1099" s="62">
        <f t="shared" si="36"/>
        <v>7000</v>
      </c>
      <c r="G1099" s="37"/>
      <c r="H1099" s="59"/>
      <c r="I1099" s="59"/>
    </row>
    <row r="1100" spans="2:9" x14ac:dyDescent="0.35">
      <c r="B1100" s="67">
        <v>1000</v>
      </c>
      <c r="C1100" s="68">
        <v>3900</v>
      </c>
      <c r="D1100" s="68">
        <v>1880</v>
      </c>
      <c r="E1100" s="71">
        <f t="shared" si="35"/>
        <v>6929.1428571428569</v>
      </c>
      <c r="F1100" s="62">
        <f t="shared" si="36"/>
        <v>7000</v>
      </c>
      <c r="G1100" s="37"/>
      <c r="H1100" s="59"/>
      <c r="I1100" s="59"/>
    </row>
    <row r="1101" spans="2:9" x14ac:dyDescent="0.35">
      <c r="B1101" s="67">
        <v>1000</v>
      </c>
      <c r="C1101" s="68">
        <v>4000</v>
      </c>
      <c r="D1101" s="68">
        <v>1880</v>
      </c>
      <c r="E1101" s="71">
        <f t="shared" si="35"/>
        <v>7117.1428571428569</v>
      </c>
      <c r="F1101" s="62">
        <f t="shared" si="36"/>
        <v>7000</v>
      </c>
      <c r="G1101" s="37"/>
      <c r="H1101" s="59"/>
      <c r="I1101" s="59"/>
    </row>
    <row r="1102" spans="2:9" x14ac:dyDescent="0.35">
      <c r="B1102" s="67">
        <v>1050</v>
      </c>
      <c r="C1102" s="68">
        <v>800</v>
      </c>
      <c r="D1102" s="68">
        <v>1880</v>
      </c>
      <c r="E1102" s="71">
        <f t="shared" si="35"/>
        <v>1135.05</v>
      </c>
      <c r="F1102" s="62">
        <f t="shared" si="36"/>
        <v>1000</v>
      </c>
      <c r="G1102" s="37"/>
      <c r="H1102" s="59"/>
      <c r="I1102" s="59"/>
    </row>
    <row r="1103" spans="2:9" x14ac:dyDescent="0.35">
      <c r="B1103" s="67">
        <v>1050</v>
      </c>
      <c r="C1103" s="68">
        <v>900</v>
      </c>
      <c r="D1103" s="68">
        <v>1880</v>
      </c>
      <c r="E1103" s="71">
        <f t="shared" si="35"/>
        <v>1332.45</v>
      </c>
      <c r="F1103" s="62">
        <f t="shared" si="36"/>
        <v>1000</v>
      </c>
      <c r="G1103" s="37"/>
      <c r="H1103" s="59"/>
      <c r="I1103" s="59"/>
    </row>
    <row r="1104" spans="2:9" x14ac:dyDescent="0.35">
      <c r="B1104" s="67">
        <v>1050</v>
      </c>
      <c r="C1104" s="68">
        <v>1000</v>
      </c>
      <c r="D1104" s="68">
        <v>1880</v>
      </c>
      <c r="E1104" s="71">
        <f t="shared" si="35"/>
        <v>1529.85</v>
      </c>
      <c r="F1104" s="62">
        <f t="shared" si="36"/>
        <v>2000</v>
      </c>
      <c r="G1104" s="37"/>
      <c r="H1104" s="59"/>
      <c r="I1104" s="59"/>
    </row>
    <row r="1105" spans="2:9" x14ac:dyDescent="0.35">
      <c r="B1105" s="67">
        <v>1050</v>
      </c>
      <c r="C1105" s="68">
        <v>1100</v>
      </c>
      <c r="D1105" s="68">
        <v>1880</v>
      </c>
      <c r="E1105" s="71">
        <f t="shared" si="35"/>
        <v>1727.25</v>
      </c>
      <c r="F1105" s="62">
        <f t="shared" si="36"/>
        <v>2000</v>
      </c>
      <c r="G1105" s="37"/>
      <c r="H1105" s="59"/>
      <c r="I1105" s="59"/>
    </row>
    <row r="1106" spans="2:9" x14ac:dyDescent="0.35">
      <c r="B1106" s="67">
        <v>1050</v>
      </c>
      <c r="C1106" s="68">
        <v>1200</v>
      </c>
      <c r="D1106" s="68">
        <v>1880</v>
      </c>
      <c r="E1106" s="71">
        <f t="shared" si="35"/>
        <v>1924.65</v>
      </c>
      <c r="F1106" s="62">
        <f t="shared" si="36"/>
        <v>2000</v>
      </c>
      <c r="G1106" s="37"/>
      <c r="H1106" s="59"/>
      <c r="I1106" s="59"/>
    </row>
    <row r="1107" spans="2:9" x14ac:dyDescent="0.35">
      <c r="B1107" s="67">
        <v>1050</v>
      </c>
      <c r="C1107" s="68">
        <v>1300</v>
      </c>
      <c r="D1107" s="68">
        <v>1880</v>
      </c>
      <c r="E1107" s="71">
        <f t="shared" si="35"/>
        <v>2122.0500000000002</v>
      </c>
      <c r="F1107" s="62">
        <f t="shared" si="36"/>
        <v>2000</v>
      </c>
      <c r="G1107" s="37"/>
      <c r="H1107" s="59"/>
      <c r="I1107" s="59"/>
    </row>
    <row r="1108" spans="2:9" x14ac:dyDescent="0.35">
      <c r="B1108" s="67">
        <v>1050</v>
      </c>
      <c r="C1108" s="68">
        <v>1400</v>
      </c>
      <c r="D1108" s="68">
        <v>1880</v>
      </c>
      <c r="E1108" s="71">
        <f t="shared" si="35"/>
        <v>2319.4499999999998</v>
      </c>
      <c r="F1108" s="62">
        <f t="shared" si="36"/>
        <v>2000</v>
      </c>
      <c r="G1108" s="37"/>
      <c r="H1108" s="59"/>
      <c r="I1108" s="59"/>
    </row>
    <row r="1109" spans="2:9" x14ac:dyDescent="0.35">
      <c r="B1109" s="67">
        <v>1050</v>
      </c>
      <c r="C1109" s="68">
        <v>1500</v>
      </c>
      <c r="D1109" s="68">
        <v>1880</v>
      </c>
      <c r="E1109" s="71">
        <f t="shared" si="35"/>
        <v>2516.85</v>
      </c>
      <c r="F1109" s="62">
        <f t="shared" si="36"/>
        <v>3000</v>
      </c>
      <c r="G1109" s="37"/>
      <c r="H1109" s="59"/>
      <c r="I1109" s="59"/>
    </row>
    <row r="1110" spans="2:9" x14ac:dyDescent="0.35">
      <c r="B1110" s="67">
        <v>1050</v>
      </c>
      <c r="C1110" s="68">
        <v>1600</v>
      </c>
      <c r="D1110" s="68">
        <v>1880</v>
      </c>
      <c r="E1110" s="71">
        <f t="shared" si="35"/>
        <v>2714.25</v>
      </c>
      <c r="F1110" s="62">
        <f t="shared" si="36"/>
        <v>3000</v>
      </c>
      <c r="G1110" s="37"/>
      <c r="H1110" s="59"/>
      <c r="I1110" s="59"/>
    </row>
    <row r="1111" spans="2:9" x14ac:dyDescent="0.35">
      <c r="B1111" s="67">
        <v>1050</v>
      </c>
      <c r="C1111" s="68">
        <v>1700</v>
      </c>
      <c r="D1111" s="68">
        <v>1880</v>
      </c>
      <c r="E1111" s="71">
        <f t="shared" si="35"/>
        <v>2911.65</v>
      </c>
      <c r="F1111" s="62">
        <f t="shared" si="36"/>
        <v>3000</v>
      </c>
      <c r="G1111" s="37"/>
      <c r="H1111" s="59"/>
      <c r="I1111" s="59"/>
    </row>
    <row r="1112" spans="2:9" x14ac:dyDescent="0.35">
      <c r="B1112" s="67">
        <v>1050</v>
      </c>
      <c r="C1112" s="68">
        <v>1800</v>
      </c>
      <c r="D1112" s="68">
        <v>1880</v>
      </c>
      <c r="E1112" s="71">
        <f t="shared" si="35"/>
        <v>3109.05</v>
      </c>
      <c r="F1112" s="62">
        <f t="shared" si="36"/>
        <v>3000</v>
      </c>
      <c r="G1112" s="37"/>
      <c r="H1112" s="59"/>
      <c r="I1112" s="59"/>
    </row>
    <row r="1113" spans="2:9" x14ac:dyDescent="0.35">
      <c r="B1113" s="67">
        <v>1050</v>
      </c>
      <c r="C1113" s="68">
        <v>1900</v>
      </c>
      <c r="D1113" s="68">
        <v>1880</v>
      </c>
      <c r="E1113" s="71">
        <f t="shared" si="35"/>
        <v>3306.45</v>
      </c>
      <c r="F1113" s="62">
        <f t="shared" si="36"/>
        <v>3000</v>
      </c>
      <c r="G1113" s="37"/>
      <c r="H1113" s="59"/>
      <c r="I1113" s="59"/>
    </row>
    <row r="1114" spans="2:9" x14ac:dyDescent="0.35">
      <c r="B1114" s="67">
        <v>1050</v>
      </c>
      <c r="C1114" s="68">
        <v>2000</v>
      </c>
      <c r="D1114" s="68">
        <v>1880</v>
      </c>
      <c r="E1114" s="71">
        <f t="shared" si="35"/>
        <v>3503.85</v>
      </c>
      <c r="F1114" s="62">
        <f t="shared" si="36"/>
        <v>4000</v>
      </c>
      <c r="G1114" s="37"/>
      <c r="H1114" s="59"/>
      <c r="I1114" s="59"/>
    </row>
    <row r="1115" spans="2:9" x14ac:dyDescent="0.35">
      <c r="B1115" s="67">
        <v>1050</v>
      </c>
      <c r="C1115" s="68">
        <v>2100</v>
      </c>
      <c r="D1115" s="68">
        <v>1880</v>
      </c>
      <c r="E1115" s="71">
        <f t="shared" si="35"/>
        <v>3701.25</v>
      </c>
      <c r="F1115" s="62">
        <f t="shared" si="36"/>
        <v>4000</v>
      </c>
      <c r="G1115" s="37"/>
      <c r="H1115" s="59"/>
      <c r="I1115" s="59"/>
    </row>
    <row r="1116" spans="2:9" x14ac:dyDescent="0.35">
      <c r="B1116" s="67">
        <v>1050</v>
      </c>
      <c r="C1116" s="68">
        <v>2200</v>
      </c>
      <c r="D1116" s="68">
        <v>1880</v>
      </c>
      <c r="E1116" s="71">
        <f t="shared" si="35"/>
        <v>3898.65</v>
      </c>
      <c r="F1116" s="62">
        <f t="shared" si="36"/>
        <v>4000</v>
      </c>
      <c r="G1116" s="37"/>
      <c r="H1116" s="59"/>
      <c r="I1116" s="59"/>
    </row>
    <row r="1117" spans="2:9" x14ac:dyDescent="0.35">
      <c r="B1117" s="67">
        <v>1050</v>
      </c>
      <c r="C1117" s="68">
        <v>2300</v>
      </c>
      <c r="D1117" s="68">
        <v>1880</v>
      </c>
      <c r="E1117" s="71">
        <f t="shared" si="35"/>
        <v>4096.05</v>
      </c>
      <c r="F1117" s="62">
        <f t="shared" si="36"/>
        <v>4000</v>
      </c>
      <c r="G1117" s="37"/>
      <c r="H1117" s="59"/>
      <c r="I1117" s="59"/>
    </row>
    <row r="1118" spans="2:9" x14ac:dyDescent="0.35">
      <c r="B1118" s="67">
        <v>1050</v>
      </c>
      <c r="C1118" s="68">
        <v>2400</v>
      </c>
      <c r="D1118" s="68">
        <v>1880</v>
      </c>
      <c r="E1118" s="71">
        <f t="shared" si="35"/>
        <v>4293.45</v>
      </c>
      <c r="F1118" s="62">
        <f t="shared" si="36"/>
        <v>4000</v>
      </c>
      <c r="G1118" s="37"/>
      <c r="H1118" s="59"/>
      <c r="I1118" s="59"/>
    </row>
    <row r="1119" spans="2:9" x14ac:dyDescent="0.35">
      <c r="B1119" s="67">
        <v>1050</v>
      </c>
      <c r="C1119" s="68">
        <v>2500</v>
      </c>
      <c r="D1119" s="68">
        <v>1880</v>
      </c>
      <c r="E1119" s="71">
        <f t="shared" si="35"/>
        <v>4490.8500000000004</v>
      </c>
      <c r="F1119" s="62">
        <f t="shared" si="36"/>
        <v>4000</v>
      </c>
      <c r="G1119" s="37"/>
      <c r="H1119" s="59"/>
      <c r="I1119" s="59"/>
    </row>
    <row r="1120" spans="2:9" x14ac:dyDescent="0.35">
      <c r="B1120" s="67">
        <v>1050</v>
      </c>
      <c r="C1120" s="68">
        <v>2600</v>
      </c>
      <c r="D1120" s="68">
        <v>1880</v>
      </c>
      <c r="E1120" s="71">
        <f t="shared" si="35"/>
        <v>4688.25</v>
      </c>
      <c r="F1120" s="62">
        <f t="shared" si="36"/>
        <v>5000</v>
      </c>
      <c r="G1120" s="37"/>
      <c r="H1120" s="59"/>
      <c r="I1120" s="59"/>
    </row>
    <row r="1121" spans="2:9" x14ac:dyDescent="0.35">
      <c r="B1121" s="67">
        <v>1050</v>
      </c>
      <c r="C1121" s="68">
        <v>2700</v>
      </c>
      <c r="D1121" s="68">
        <v>1880</v>
      </c>
      <c r="E1121" s="71">
        <f t="shared" si="35"/>
        <v>4885.6499999999996</v>
      </c>
      <c r="F1121" s="62">
        <f t="shared" si="36"/>
        <v>5000</v>
      </c>
      <c r="G1121" s="37"/>
      <c r="H1121" s="59"/>
      <c r="I1121" s="59"/>
    </row>
    <row r="1122" spans="2:9" x14ac:dyDescent="0.35">
      <c r="B1122" s="67">
        <v>1050</v>
      </c>
      <c r="C1122" s="68">
        <v>2800</v>
      </c>
      <c r="D1122" s="68">
        <v>1880</v>
      </c>
      <c r="E1122" s="71">
        <f t="shared" si="35"/>
        <v>5083.05</v>
      </c>
      <c r="F1122" s="62">
        <f t="shared" si="36"/>
        <v>5000</v>
      </c>
      <c r="G1122" s="37"/>
      <c r="H1122" s="59"/>
      <c r="I1122" s="59"/>
    </row>
    <row r="1123" spans="2:9" x14ac:dyDescent="0.35">
      <c r="B1123" s="67">
        <v>1050</v>
      </c>
      <c r="C1123" s="68">
        <v>2900</v>
      </c>
      <c r="D1123" s="68">
        <v>1880</v>
      </c>
      <c r="E1123" s="71">
        <f t="shared" ref="E1123:E1186" si="37">(((22/7*(B1123/2)^2)*D1123)+((C1123-B1123)*D1123*B1123))/1000000</f>
        <v>5280.45</v>
      </c>
      <c r="F1123" s="62">
        <f t="shared" si="36"/>
        <v>5000</v>
      </c>
      <c r="G1123" s="37"/>
      <c r="H1123" s="59"/>
      <c r="I1123" s="59"/>
    </row>
    <row r="1124" spans="2:9" x14ac:dyDescent="0.35">
      <c r="B1124" s="67">
        <v>1050</v>
      </c>
      <c r="C1124" s="68">
        <v>3000</v>
      </c>
      <c r="D1124" s="68">
        <v>1880</v>
      </c>
      <c r="E1124" s="71">
        <f t="shared" si="37"/>
        <v>5477.85</v>
      </c>
      <c r="F1124" s="62">
        <f t="shared" si="36"/>
        <v>5000</v>
      </c>
      <c r="G1124" s="37"/>
      <c r="H1124" s="59"/>
      <c r="I1124" s="59"/>
    </row>
    <row r="1125" spans="2:9" x14ac:dyDescent="0.35">
      <c r="B1125" s="67">
        <v>1050</v>
      </c>
      <c r="C1125" s="68">
        <v>3100</v>
      </c>
      <c r="D1125" s="68">
        <v>1880</v>
      </c>
      <c r="E1125" s="71">
        <f t="shared" si="37"/>
        <v>5675.25</v>
      </c>
      <c r="F1125" s="62">
        <f t="shared" si="36"/>
        <v>6000</v>
      </c>
      <c r="G1125" s="37"/>
      <c r="H1125" s="59"/>
      <c r="I1125" s="59"/>
    </row>
    <row r="1126" spans="2:9" x14ac:dyDescent="0.35">
      <c r="B1126" s="67">
        <v>1050</v>
      </c>
      <c r="C1126" s="68">
        <v>3200</v>
      </c>
      <c r="D1126" s="68">
        <v>1880</v>
      </c>
      <c r="E1126" s="71">
        <f t="shared" si="37"/>
        <v>5872.65</v>
      </c>
      <c r="F1126" s="62">
        <f t="shared" si="36"/>
        <v>6000</v>
      </c>
      <c r="G1126" s="37"/>
      <c r="H1126" s="59"/>
      <c r="I1126" s="59"/>
    </row>
    <row r="1127" spans="2:9" x14ac:dyDescent="0.35">
      <c r="B1127" s="67">
        <v>1050</v>
      </c>
      <c r="C1127" s="68">
        <v>3300</v>
      </c>
      <c r="D1127" s="68">
        <v>1880</v>
      </c>
      <c r="E1127" s="71">
        <f t="shared" si="37"/>
        <v>6070.05</v>
      </c>
      <c r="F1127" s="62">
        <f t="shared" si="36"/>
        <v>6000</v>
      </c>
      <c r="G1127" s="37"/>
      <c r="H1127" s="59"/>
      <c r="I1127" s="59"/>
    </row>
    <row r="1128" spans="2:9" x14ac:dyDescent="0.35">
      <c r="B1128" s="67">
        <v>1050</v>
      </c>
      <c r="C1128" s="68">
        <v>3400</v>
      </c>
      <c r="D1128" s="68">
        <v>1880</v>
      </c>
      <c r="E1128" s="71">
        <f t="shared" si="37"/>
        <v>6267.45</v>
      </c>
      <c r="F1128" s="62">
        <f t="shared" si="36"/>
        <v>6000</v>
      </c>
      <c r="G1128" s="37"/>
      <c r="H1128" s="59"/>
      <c r="I1128" s="59"/>
    </row>
    <row r="1129" spans="2:9" x14ac:dyDescent="0.35">
      <c r="B1129" s="67">
        <v>1050</v>
      </c>
      <c r="C1129" s="68">
        <v>3500</v>
      </c>
      <c r="D1129" s="68">
        <v>1880</v>
      </c>
      <c r="E1129" s="71">
        <f t="shared" si="37"/>
        <v>6464.85</v>
      </c>
      <c r="F1129" s="62">
        <f t="shared" si="36"/>
        <v>6000</v>
      </c>
      <c r="G1129" s="37"/>
      <c r="H1129" s="59"/>
      <c r="I1129" s="59"/>
    </row>
    <row r="1130" spans="2:9" x14ac:dyDescent="0.35">
      <c r="B1130" s="67">
        <v>1050</v>
      </c>
      <c r="C1130" s="68">
        <v>3600</v>
      </c>
      <c r="D1130" s="68">
        <v>1880</v>
      </c>
      <c r="E1130" s="71">
        <f t="shared" si="37"/>
        <v>6662.25</v>
      </c>
      <c r="F1130" s="62">
        <f t="shared" si="36"/>
        <v>7000</v>
      </c>
      <c r="G1130" s="37"/>
      <c r="H1130" s="59"/>
      <c r="I1130" s="59"/>
    </row>
    <row r="1131" spans="2:9" x14ac:dyDescent="0.35">
      <c r="B1131" s="67">
        <v>1050</v>
      </c>
      <c r="C1131" s="68">
        <v>3700</v>
      </c>
      <c r="D1131" s="68">
        <v>1880</v>
      </c>
      <c r="E1131" s="71">
        <f t="shared" si="37"/>
        <v>6859.65</v>
      </c>
      <c r="F1131" s="62">
        <f t="shared" si="36"/>
        <v>7000</v>
      </c>
      <c r="G1131" s="37"/>
      <c r="H1131" s="59"/>
      <c r="I1131" s="59"/>
    </row>
    <row r="1132" spans="2:9" x14ac:dyDescent="0.35">
      <c r="B1132" s="67">
        <v>1050</v>
      </c>
      <c r="C1132" s="68">
        <v>3800</v>
      </c>
      <c r="D1132" s="68">
        <v>1880</v>
      </c>
      <c r="E1132" s="71">
        <f t="shared" si="37"/>
        <v>7057.05</v>
      </c>
      <c r="F1132" s="62">
        <f t="shared" si="36"/>
        <v>7000</v>
      </c>
      <c r="G1132" s="37"/>
      <c r="H1132" s="59"/>
      <c r="I1132" s="59"/>
    </row>
    <row r="1133" spans="2:9" x14ac:dyDescent="0.35">
      <c r="B1133" s="67">
        <v>1050</v>
      </c>
      <c r="C1133" s="68">
        <v>3900</v>
      </c>
      <c r="D1133" s="68">
        <v>1880</v>
      </c>
      <c r="E1133" s="71">
        <f t="shared" si="37"/>
        <v>7254.45</v>
      </c>
      <c r="F1133" s="62">
        <f t="shared" si="36"/>
        <v>7000</v>
      </c>
      <c r="G1133" s="37"/>
      <c r="H1133" s="59"/>
      <c r="I1133" s="59"/>
    </row>
    <row r="1134" spans="2:9" x14ac:dyDescent="0.35">
      <c r="B1134" s="67">
        <v>1050</v>
      </c>
      <c r="C1134" s="68">
        <v>4000</v>
      </c>
      <c r="D1134" s="68">
        <v>1880</v>
      </c>
      <c r="E1134" s="71">
        <f t="shared" si="37"/>
        <v>7451.85</v>
      </c>
      <c r="F1134" s="62">
        <f t="shared" si="36"/>
        <v>7000</v>
      </c>
      <c r="G1134" s="37"/>
      <c r="H1134" s="59"/>
      <c r="I1134" s="59"/>
    </row>
    <row r="1135" spans="2:9" x14ac:dyDescent="0.35">
      <c r="B1135" s="67">
        <v>1100</v>
      </c>
      <c r="C1135" s="68">
        <v>800</v>
      </c>
      <c r="D1135" s="68">
        <v>1880</v>
      </c>
      <c r="E1135" s="71">
        <f t="shared" si="37"/>
        <v>1166.9428571428571</v>
      </c>
      <c r="F1135" s="62">
        <f t="shared" si="36"/>
        <v>1000</v>
      </c>
      <c r="G1135" s="37"/>
      <c r="H1135" s="59"/>
      <c r="I1135" s="59"/>
    </row>
    <row r="1136" spans="2:9" x14ac:dyDescent="0.35">
      <c r="B1136" s="67">
        <v>1100</v>
      </c>
      <c r="C1136" s="68">
        <v>900</v>
      </c>
      <c r="D1136" s="68">
        <v>1880</v>
      </c>
      <c r="E1136" s="71">
        <f t="shared" si="37"/>
        <v>1373.742857142857</v>
      </c>
      <c r="F1136" s="62">
        <f t="shared" si="36"/>
        <v>1000</v>
      </c>
      <c r="G1136" s="37"/>
      <c r="H1136" s="59"/>
      <c r="I1136" s="59"/>
    </row>
    <row r="1137" spans="2:9" x14ac:dyDescent="0.35">
      <c r="B1137" s="67">
        <v>1100</v>
      </c>
      <c r="C1137" s="68">
        <v>1000</v>
      </c>
      <c r="D1137" s="68">
        <v>1880</v>
      </c>
      <c r="E1137" s="71">
        <f t="shared" si="37"/>
        <v>1580.542857142857</v>
      </c>
      <c r="F1137" s="62">
        <f t="shared" si="36"/>
        <v>2000</v>
      </c>
      <c r="G1137" s="37"/>
      <c r="H1137" s="59"/>
      <c r="I1137" s="59"/>
    </row>
    <row r="1138" spans="2:9" x14ac:dyDescent="0.35">
      <c r="B1138" s="67">
        <v>1100</v>
      </c>
      <c r="C1138" s="68">
        <v>1100</v>
      </c>
      <c r="D1138" s="68">
        <v>1880</v>
      </c>
      <c r="E1138" s="71">
        <f t="shared" si="37"/>
        <v>1787.3428571428572</v>
      </c>
      <c r="F1138" s="62">
        <f t="shared" si="36"/>
        <v>2000</v>
      </c>
      <c r="G1138" s="37"/>
      <c r="H1138" s="59"/>
      <c r="I1138" s="59"/>
    </row>
    <row r="1139" spans="2:9" x14ac:dyDescent="0.35">
      <c r="B1139" s="67">
        <v>1100</v>
      </c>
      <c r="C1139" s="68">
        <v>1200</v>
      </c>
      <c r="D1139" s="68">
        <v>1880</v>
      </c>
      <c r="E1139" s="71">
        <f t="shared" si="37"/>
        <v>1994.1428571428571</v>
      </c>
      <c r="F1139" s="62">
        <f t="shared" si="36"/>
        <v>2000</v>
      </c>
      <c r="G1139" s="37"/>
      <c r="H1139" s="59"/>
      <c r="I1139" s="59"/>
    </row>
    <row r="1140" spans="2:9" x14ac:dyDescent="0.35">
      <c r="B1140" s="67">
        <v>1100</v>
      </c>
      <c r="C1140" s="68">
        <v>1300</v>
      </c>
      <c r="D1140" s="68">
        <v>1880</v>
      </c>
      <c r="E1140" s="71">
        <f t="shared" si="37"/>
        <v>2200.9428571428571</v>
      </c>
      <c r="F1140" s="62">
        <f t="shared" si="36"/>
        <v>2000</v>
      </c>
      <c r="G1140" s="37"/>
      <c r="H1140" s="59"/>
      <c r="I1140" s="59"/>
    </row>
    <row r="1141" spans="2:9" x14ac:dyDescent="0.35">
      <c r="B1141" s="67">
        <v>1100</v>
      </c>
      <c r="C1141" s="68">
        <v>1400</v>
      </c>
      <c r="D1141" s="68">
        <v>1880</v>
      </c>
      <c r="E1141" s="71">
        <f t="shared" si="37"/>
        <v>2407.7428571428572</v>
      </c>
      <c r="F1141" s="62">
        <f t="shared" si="36"/>
        <v>2000</v>
      </c>
      <c r="G1141" s="37"/>
      <c r="H1141" s="59"/>
      <c r="I1141" s="59"/>
    </row>
    <row r="1142" spans="2:9" x14ac:dyDescent="0.35">
      <c r="B1142" s="67">
        <v>1100</v>
      </c>
      <c r="C1142" s="68">
        <v>1500</v>
      </c>
      <c r="D1142" s="68">
        <v>1880</v>
      </c>
      <c r="E1142" s="71">
        <f t="shared" si="37"/>
        <v>2614.542857142857</v>
      </c>
      <c r="F1142" s="62">
        <f t="shared" si="36"/>
        <v>3000</v>
      </c>
      <c r="G1142" s="37"/>
      <c r="H1142" s="59"/>
      <c r="I1142" s="59"/>
    </row>
    <row r="1143" spans="2:9" x14ac:dyDescent="0.35">
      <c r="B1143" s="67">
        <v>1100</v>
      </c>
      <c r="C1143" s="68">
        <v>1600</v>
      </c>
      <c r="D1143" s="68">
        <v>1880</v>
      </c>
      <c r="E1143" s="71">
        <f t="shared" si="37"/>
        <v>2821.3428571428572</v>
      </c>
      <c r="F1143" s="62">
        <f t="shared" si="36"/>
        <v>3000</v>
      </c>
      <c r="G1143" s="37"/>
      <c r="H1143" s="59"/>
      <c r="I1143" s="59"/>
    </row>
    <row r="1144" spans="2:9" x14ac:dyDescent="0.35">
      <c r="B1144" s="67">
        <v>1100</v>
      </c>
      <c r="C1144" s="68">
        <v>1700</v>
      </c>
      <c r="D1144" s="68">
        <v>1880</v>
      </c>
      <c r="E1144" s="71">
        <f t="shared" si="37"/>
        <v>3028.1428571428569</v>
      </c>
      <c r="F1144" s="62">
        <f t="shared" si="36"/>
        <v>3000</v>
      </c>
      <c r="G1144" s="37"/>
      <c r="H1144" s="59"/>
      <c r="I1144" s="59"/>
    </row>
    <row r="1145" spans="2:9" x14ac:dyDescent="0.35">
      <c r="B1145" s="67">
        <v>1100</v>
      </c>
      <c r="C1145" s="68">
        <v>1800</v>
      </c>
      <c r="D1145" s="68">
        <v>1880</v>
      </c>
      <c r="E1145" s="71">
        <f t="shared" si="37"/>
        <v>3234.9428571428571</v>
      </c>
      <c r="F1145" s="62">
        <f t="shared" si="36"/>
        <v>3000</v>
      </c>
      <c r="G1145" s="37"/>
      <c r="H1145" s="59"/>
      <c r="I1145" s="59"/>
    </row>
    <row r="1146" spans="2:9" x14ac:dyDescent="0.35">
      <c r="B1146" s="67">
        <v>1100</v>
      </c>
      <c r="C1146" s="68">
        <v>1900</v>
      </c>
      <c r="D1146" s="68">
        <v>1880</v>
      </c>
      <c r="E1146" s="71">
        <f t="shared" si="37"/>
        <v>3441.7428571428572</v>
      </c>
      <c r="F1146" s="62">
        <f t="shared" si="36"/>
        <v>3000</v>
      </c>
      <c r="G1146" s="37"/>
      <c r="H1146" s="59"/>
      <c r="I1146" s="59"/>
    </row>
    <row r="1147" spans="2:9" x14ac:dyDescent="0.35">
      <c r="B1147" s="67">
        <v>1100</v>
      </c>
      <c r="C1147" s="68">
        <v>2000</v>
      </c>
      <c r="D1147" s="68">
        <v>1880</v>
      </c>
      <c r="E1147" s="71">
        <f t="shared" si="37"/>
        <v>3648.542857142857</v>
      </c>
      <c r="F1147" s="62">
        <f t="shared" si="36"/>
        <v>4000</v>
      </c>
      <c r="G1147" s="37"/>
      <c r="H1147" s="59"/>
      <c r="I1147" s="59"/>
    </row>
    <row r="1148" spans="2:9" x14ac:dyDescent="0.35">
      <c r="B1148" s="67">
        <v>1100</v>
      </c>
      <c r="C1148" s="68">
        <v>2100</v>
      </c>
      <c r="D1148" s="68">
        <v>1880</v>
      </c>
      <c r="E1148" s="71">
        <f t="shared" si="37"/>
        <v>3855.3428571428572</v>
      </c>
      <c r="F1148" s="62">
        <f t="shared" si="36"/>
        <v>4000</v>
      </c>
      <c r="G1148" s="37"/>
      <c r="H1148" s="59"/>
      <c r="I1148" s="59"/>
    </row>
    <row r="1149" spans="2:9" x14ac:dyDescent="0.35">
      <c r="B1149" s="67">
        <v>1100</v>
      </c>
      <c r="C1149" s="68">
        <v>2200</v>
      </c>
      <c r="D1149" s="68">
        <v>1880</v>
      </c>
      <c r="E1149" s="71">
        <f t="shared" si="37"/>
        <v>4062.1428571428569</v>
      </c>
      <c r="F1149" s="62">
        <f t="shared" si="36"/>
        <v>4000</v>
      </c>
      <c r="G1149" s="37"/>
      <c r="H1149" s="59"/>
      <c r="I1149" s="59"/>
    </row>
    <row r="1150" spans="2:9" x14ac:dyDescent="0.35">
      <c r="B1150" s="67">
        <v>1100</v>
      </c>
      <c r="C1150" s="68">
        <v>2300</v>
      </c>
      <c r="D1150" s="68">
        <v>1880</v>
      </c>
      <c r="E1150" s="71">
        <f t="shared" si="37"/>
        <v>4268.9428571428571</v>
      </c>
      <c r="F1150" s="62">
        <f t="shared" si="36"/>
        <v>4000</v>
      </c>
      <c r="G1150" s="37"/>
      <c r="H1150" s="59"/>
      <c r="I1150" s="59"/>
    </row>
    <row r="1151" spans="2:9" x14ac:dyDescent="0.35">
      <c r="B1151" s="67">
        <v>1100</v>
      </c>
      <c r="C1151" s="68">
        <v>2400</v>
      </c>
      <c r="D1151" s="68">
        <v>1880</v>
      </c>
      <c r="E1151" s="71">
        <f t="shared" si="37"/>
        <v>4475.7428571428563</v>
      </c>
      <c r="F1151" s="62">
        <f t="shared" si="36"/>
        <v>4000</v>
      </c>
      <c r="G1151" s="37"/>
      <c r="H1151" s="59"/>
      <c r="I1151" s="59"/>
    </row>
    <row r="1152" spans="2:9" x14ac:dyDescent="0.35">
      <c r="B1152" s="67">
        <v>1100</v>
      </c>
      <c r="C1152" s="68">
        <v>2500</v>
      </c>
      <c r="D1152" s="68">
        <v>1880</v>
      </c>
      <c r="E1152" s="71">
        <f t="shared" si="37"/>
        <v>4682.5428571428565</v>
      </c>
      <c r="F1152" s="62">
        <f t="shared" si="36"/>
        <v>5000</v>
      </c>
      <c r="G1152" s="37"/>
      <c r="H1152" s="59"/>
      <c r="I1152" s="59"/>
    </row>
    <row r="1153" spans="2:9" x14ac:dyDescent="0.35">
      <c r="B1153" s="67">
        <v>1100</v>
      </c>
      <c r="C1153" s="68">
        <v>2600</v>
      </c>
      <c r="D1153" s="68">
        <v>1880</v>
      </c>
      <c r="E1153" s="71">
        <f t="shared" si="37"/>
        <v>4889.3428571428567</v>
      </c>
      <c r="F1153" s="62">
        <f t="shared" si="36"/>
        <v>5000</v>
      </c>
      <c r="G1153" s="37"/>
      <c r="H1153" s="59"/>
      <c r="I1153" s="59"/>
    </row>
    <row r="1154" spans="2:9" x14ac:dyDescent="0.35">
      <c r="B1154" s="67">
        <v>1100</v>
      </c>
      <c r="C1154" s="68">
        <v>2700</v>
      </c>
      <c r="D1154" s="68">
        <v>1880</v>
      </c>
      <c r="E1154" s="71">
        <f t="shared" si="37"/>
        <v>5096.1428571428569</v>
      </c>
      <c r="F1154" s="62">
        <f t="shared" si="36"/>
        <v>5000</v>
      </c>
      <c r="G1154" s="37"/>
      <c r="H1154" s="59"/>
      <c r="I1154" s="59"/>
    </row>
    <row r="1155" spans="2:9" x14ac:dyDescent="0.35">
      <c r="B1155" s="67">
        <v>1100</v>
      </c>
      <c r="C1155" s="68">
        <v>2800</v>
      </c>
      <c r="D1155" s="68">
        <v>1880</v>
      </c>
      <c r="E1155" s="71">
        <f t="shared" si="37"/>
        <v>5302.9428571428562</v>
      </c>
      <c r="F1155" s="62">
        <f t="shared" si="36"/>
        <v>5000</v>
      </c>
      <c r="G1155" s="37"/>
      <c r="H1155" s="59"/>
      <c r="I1155" s="59"/>
    </row>
    <row r="1156" spans="2:9" x14ac:dyDescent="0.35">
      <c r="B1156" s="67">
        <v>1100</v>
      </c>
      <c r="C1156" s="68">
        <v>2900</v>
      </c>
      <c r="D1156" s="68">
        <v>1880</v>
      </c>
      <c r="E1156" s="71">
        <f t="shared" si="37"/>
        <v>5509.7428571428563</v>
      </c>
      <c r="F1156" s="62">
        <f t="shared" si="36"/>
        <v>6000</v>
      </c>
      <c r="G1156" s="37"/>
      <c r="H1156" s="59"/>
      <c r="I1156" s="59"/>
    </row>
    <row r="1157" spans="2:9" x14ac:dyDescent="0.35">
      <c r="B1157" s="67">
        <v>1100</v>
      </c>
      <c r="C1157" s="68">
        <v>3000</v>
      </c>
      <c r="D1157" s="68">
        <v>1880</v>
      </c>
      <c r="E1157" s="71">
        <f t="shared" si="37"/>
        <v>5716.5428571428565</v>
      </c>
      <c r="F1157" s="62">
        <f t="shared" ref="F1157:F1220" si="38">ROUND(E1157,-3)</f>
        <v>6000</v>
      </c>
      <c r="G1157" s="37"/>
      <c r="H1157" s="59"/>
      <c r="I1157" s="59"/>
    </row>
    <row r="1158" spans="2:9" x14ac:dyDescent="0.35">
      <c r="B1158" s="67">
        <v>1100</v>
      </c>
      <c r="C1158" s="68">
        <v>3100</v>
      </c>
      <c r="D1158" s="68">
        <v>1880</v>
      </c>
      <c r="E1158" s="71">
        <f t="shared" si="37"/>
        <v>5923.3428571428567</v>
      </c>
      <c r="F1158" s="62">
        <f t="shared" si="38"/>
        <v>6000</v>
      </c>
      <c r="G1158" s="37"/>
      <c r="H1158" s="59"/>
      <c r="I1158" s="59"/>
    </row>
    <row r="1159" spans="2:9" x14ac:dyDescent="0.35">
      <c r="B1159" s="67">
        <v>1100</v>
      </c>
      <c r="C1159" s="68">
        <v>3200</v>
      </c>
      <c r="D1159" s="68">
        <v>1880</v>
      </c>
      <c r="E1159" s="71">
        <f t="shared" si="37"/>
        <v>6130.1428571428569</v>
      </c>
      <c r="F1159" s="62">
        <f t="shared" si="38"/>
        <v>6000</v>
      </c>
      <c r="G1159" s="37"/>
      <c r="H1159" s="59"/>
      <c r="I1159" s="59"/>
    </row>
    <row r="1160" spans="2:9" x14ac:dyDescent="0.35">
      <c r="B1160" s="67">
        <v>1100</v>
      </c>
      <c r="C1160" s="68">
        <v>3300</v>
      </c>
      <c r="D1160" s="68">
        <v>1880</v>
      </c>
      <c r="E1160" s="71">
        <f t="shared" si="37"/>
        <v>6336.9428571428562</v>
      </c>
      <c r="F1160" s="62">
        <f t="shared" si="38"/>
        <v>6000</v>
      </c>
      <c r="G1160" s="37"/>
      <c r="H1160" s="59"/>
      <c r="I1160" s="59"/>
    </row>
    <row r="1161" spans="2:9" x14ac:dyDescent="0.35">
      <c r="B1161" s="67">
        <v>1100</v>
      </c>
      <c r="C1161" s="68">
        <v>3400</v>
      </c>
      <c r="D1161" s="68">
        <v>1880</v>
      </c>
      <c r="E1161" s="71">
        <f t="shared" si="37"/>
        <v>6543.7428571428563</v>
      </c>
      <c r="F1161" s="62">
        <f t="shared" si="38"/>
        <v>7000</v>
      </c>
      <c r="G1161" s="37"/>
      <c r="H1161" s="59"/>
      <c r="I1161" s="59"/>
    </row>
    <row r="1162" spans="2:9" x14ac:dyDescent="0.35">
      <c r="B1162" s="67">
        <v>1100</v>
      </c>
      <c r="C1162" s="68">
        <v>3500</v>
      </c>
      <c r="D1162" s="68">
        <v>1880</v>
      </c>
      <c r="E1162" s="71">
        <f t="shared" si="37"/>
        <v>6750.5428571428565</v>
      </c>
      <c r="F1162" s="62">
        <f t="shared" si="38"/>
        <v>7000</v>
      </c>
      <c r="G1162" s="37"/>
      <c r="H1162" s="59"/>
      <c r="I1162" s="59"/>
    </row>
    <row r="1163" spans="2:9" x14ac:dyDescent="0.35">
      <c r="B1163" s="67">
        <v>1100</v>
      </c>
      <c r="C1163" s="68">
        <v>3600</v>
      </c>
      <c r="D1163" s="68">
        <v>1880</v>
      </c>
      <c r="E1163" s="71">
        <f t="shared" si="37"/>
        <v>6957.3428571428567</v>
      </c>
      <c r="F1163" s="62">
        <f t="shared" si="38"/>
        <v>7000</v>
      </c>
      <c r="G1163" s="37"/>
      <c r="H1163" s="59"/>
      <c r="I1163" s="59"/>
    </row>
    <row r="1164" spans="2:9" x14ac:dyDescent="0.35">
      <c r="B1164" s="67">
        <v>1100</v>
      </c>
      <c r="C1164" s="68">
        <v>3700</v>
      </c>
      <c r="D1164" s="68">
        <v>1880</v>
      </c>
      <c r="E1164" s="71">
        <f t="shared" si="37"/>
        <v>7164.1428571428569</v>
      </c>
      <c r="F1164" s="62">
        <f t="shared" si="38"/>
        <v>7000</v>
      </c>
      <c r="G1164" s="37"/>
      <c r="H1164" s="59"/>
      <c r="I1164" s="59"/>
    </row>
    <row r="1165" spans="2:9" x14ac:dyDescent="0.35">
      <c r="B1165" s="67">
        <v>1100</v>
      </c>
      <c r="C1165" s="68">
        <v>3800</v>
      </c>
      <c r="D1165" s="68">
        <v>1880</v>
      </c>
      <c r="E1165" s="71">
        <f t="shared" si="37"/>
        <v>7370.9428571428562</v>
      </c>
      <c r="F1165" s="62">
        <f t="shared" si="38"/>
        <v>7000</v>
      </c>
      <c r="G1165" s="37"/>
      <c r="H1165" s="59"/>
      <c r="I1165" s="59"/>
    </row>
    <row r="1166" spans="2:9" x14ac:dyDescent="0.35">
      <c r="B1166" s="67">
        <v>1100</v>
      </c>
      <c r="C1166" s="68">
        <v>3900</v>
      </c>
      <c r="D1166" s="68">
        <v>1880</v>
      </c>
      <c r="E1166" s="71">
        <f t="shared" si="37"/>
        <v>7577.7428571428563</v>
      </c>
      <c r="F1166" s="62">
        <f t="shared" si="38"/>
        <v>8000</v>
      </c>
      <c r="G1166" s="37"/>
      <c r="H1166" s="59"/>
      <c r="I1166" s="59"/>
    </row>
    <row r="1167" spans="2:9" x14ac:dyDescent="0.35">
      <c r="B1167" s="67">
        <v>1100</v>
      </c>
      <c r="C1167" s="68">
        <v>4000</v>
      </c>
      <c r="D1167" s="68">
        <v>1880</v>
      </c>
      <c r="E1167" s="71">
        <f t="shared" si="37"/>
        <v>7784.5428571428565</v>
      </c>
      <c r="F1167" s="62">
        <f t="shared" si="38"/>
        <v>8000</v>
      </c>
      <c r="G1167" s="37"/>
      <c r="H1167" s="59"/>
      <c r="I1167" s="59"/>
    </row>
    <row r="1168" spans="2:9" x14ac:dyDescent="0.35">
      <c r="B1168" s="67">
        <v>1150</v>
      </c>
      <c r="C1168" s="68">
        <v>800</v>
      </c>
      <c r="D1168" s="68">
        <v>1880</v>
      </c>
      <c r="E1168" s="71">
        <f t="shared" si="37"/>
        <v>1196.8214285714284</v>
      </c>
      <c r="F1168" s="62">
        <f t="shared" si="38"/>
        <v>1000</v>
      </c>
      <c r="G1168" s="37"/>
      <c r="H1168" s="59"/>
      <c r="I1168" s="59"/>
    </row>
    <row r="1169" spans="2:9" x14ac:dyDescent="0.35">
      <c r="B1169" s="67">
        <v>1150</v>
      </c>
      <c r="C1169" s="68">
        <v>900</v>
      </c>
      <c r="D1169" s="68">
        <v>1880</v>
      </c>
      <c r="E1169" s="71">
        <f t="shared" si="37"/>
        <v>1413.0214285714285</v>
      </c>
      <c r="F1169" s="62">
        <f t="shared" si="38"/>
        <v>1000</v>
      </c>
      <c r="G1169" s="37"/>
      <c r="H1169" s="59"/>
      <c r="I1169" s="59"/>
    </row>
    <row r="1170" spans="2:9" x14ac:dyDescent="0.35">
      <c r="B1170" s="67">
        <v>1150</v>
      </c>
      <c r="C1170" s="68">
        <v>1000</v>
      </c>
      <c r="D1170" s="68">
        <v>1880</v>
      </c>
      <c r="E1170" s="71">
        <f t="shared" si="37"/>
        <v>1629.2214285714285</v>
      </c>
      <c r="F1170" s="62">
        <f t="shared" si="38"/>
        <v>2000</v>
      </c>
      <c r="G1170" s="37"/>
      <c r="H1170" s="59"/>
      <c r="I1170" s="59"/>
    </row>
    <row r="1171" spans="2:9" x14ac:dyDescent="0.35">
      <c r="B1171" s="67">
        <v>1150</v>
      </c>
      <c r="C1171" s="68">
        <v>1100</v>
      </c>
      <c r="D1171" s="68">
        <v>1880</v>
      </c>
      <c r="E1171" s="71">
        <f t="shared" si="37"/>
        <v>1845.4214285714286</v>
      </c>
      <c r="F1171" s="62">
        <f t="shared" si="38"/>
        <v>2000</v>
      </c>
      <c r="G1171" s="37"/>
      <c r="H1171" s="59"/>
      <c r="I1171" s="59"/>
    </row>
    <row r="1172" spans="2:9" x14ac:dyDescent="0.35">
      <c r="B1172" s="67">
        <v>1150</v>
      </c>
      <c r="C1172" s="68">
        <v>1200</v>
      </c>
      <c r="D1172" s="68">
        <v>1880</v>
      </c>
      <c r="E1172" s="71">
        <f t="shared" si="37"/>
        <v>2061.6214285714286</v>
      </c>
      <c r="F1172" s="62">
        <f t="shared" si="38"/>
        <v>2000</v>
      </c>
      <c r="G1172" s="37"/>
      <c r="H1172" s="59"/>
      <c r="I1172" s="59"/>
    </row>
    <row r="1173" spans="2:9" x14ac:dyDescent="0.35">
      <c r="B1173" s="67">
        <v>1150</v>
      </c>
      <c r="C1173" s="68">
        <v>1300</v>
      </c>
      <c r="D1173" s="68">
        <v>1880</v>
      </c>
      <c r="E1173" s="71">
        <f t="shared" si="37"/>
        <v>2277.8214285714284</v>
      </c>
      <c r="F1173" s="62">
        <f t="shared" si="38"/>
        <v>2000</v>
      </c>
      <c r="G1173" s="37"/>
      <c r="H1173" s="59"/>
      <c r="I1173" s="59"/>
    </row>
    <row r="1174" spans="2:9" x14ac:dyDescent="0.35">
      <c r="B1174" s="67">
        <v>1150</v>
      </c>
      <c r="C1174" s="68">
        <v>1400</v>
      </c>
      <c r="D1174" s="68">
        <v>1880</v>
      </c>
      <c r="E1174" s="71">
        <f t="shared" si="37"/>
        <v>2494.0214285714283</v>
      </c>
      <c r="F1174" s="62">
        <f t="shared" si="38"/>
        <v>2000</v>
      </c>
      <c r="G1174" s="37"/>
      <c r="H1174" s="59"/>
      <c r="I1174" s="59"/>
    </row>
    <row r="1175" spans="2:9" x14ac:dyDescent="0.35">
      <c r="B1175" s="67">
        <v>1150</v>
      </c>
      <c r="C1175" s="68">
        <v>1500</v>
      </c>
      <c r="D1175" s="68">
        <v>1880</v>
      </c>
      <c r="E1175" s="71">
        <f t="shared" si="37"/>
        <v>2710.2214285714281</v>
      </c>
      <c r="F1175" s="62">
        <f t="shared" si="38"/>
        <v>3000</v>
      </c>
      <c r="G1175" s="37"/>
      <c r="H1175" s="59"/>
      <c r="I1175" s="59"/>
    </row>
    <row r="1176" spans="2:9" x14ac:dyDescent="0.35">
      <c r="B1176" s="67">
        <v>1150</v>
      </c>
      <c r="C1176" s="68">
        <v>1600</v>
      </c>
      <c r="D1176" s="68">
        <v>1880</v>
      </c>
      <c r="E1176" s="71">
        <f t="shared" si="37"/>
        <v>2926.4214285714284</v>
      </c>
      <c r="F1176" s="62">
        <f t="shared" si="38"/>
        <v>3000</v>
      </c>
      <c r="G1176" s="37"/>
      <c r="H1176" s="59"/>
      <c r="I1176" s="59"/>
    </row>
    <row r="1177" spans="2:9" x14ac:dyDescent="0.35">
      <c r="B1177" s="67">
        <v>1150</v>
      </c>
      <c r="C1177" s="68">
        <v>1700</v>
      </c>
      <c r="D1177" s="68">
        <v>1880</v>
      </c>
      <c r="E1177" s="71">
        <f t="shared" si="37"/>
        <v>3142.6214285714282</v>
      </c>
      <c r="F1177" s="62">
        <f t="shared" si="38"/>
        <v>3000</v>
      </c>
      <c r="G1177" s="37"/>
      <c r="H1177" s="59"/>
      <c r="I1177" s="59"/>
    </row>
    <row r="1178" spans="2:9" x14ac:dyDescent="0.35">
      <c r="B1178" s="67">
        <v>1150</v>
      </c>
      <c r="C1178" s="68">
        <v>1800</v>
      </c>
      <c r="D1178" s="68">
        <v>1880</v>
      </c>
      <c r="E1178" s="71">
        <f t="shared" si="37"/>
        <v>3358.8214285714284</v>
      </c>
      <c r="F1178" s="62">
        <f t="shared" si="38"/>
        <v>3000</v>
      </c>
      <c r="G1178" s="37"/>
      <c r="H1178" s="59"/>
      <c r="I1178" s="59"/>
    </row>
    <row r="1179" spans="2:9" x14ac:dyDescent="0.35">
      <c r="B1179" s="67">
        <v>1150</v>
      </c>
      <c r="C1179" s="68">
        <v>1900</v>
      </c>
      <c r="D1179" s="68">
        <v>1880</v>
      </c>
      <c r="E1179" s="71">
        <f t="shared" si="37"/>
        <v>3575.0214285714283</v>
      </c>
      <c r="F1179" s="62">
        <f t="shared" si="38"/>
        <v>4000</v>
      </c>
      <c r="G1179" s="37"/>
      <c r="H1179" s="59"/>
      <c r="I1179" s="59"/>
    </row>
    <row r="1180" spans="2:9" x14ac:dyDescent="0.35">
      <c r="B1180" s="67">
        <v>1150</v>
      </c>
      <c r="C1180" s="68">
        <v>2000</v>
      </c>
      <c r="D1180" s="68">
        <v>1880</v>
      </c>
      <c r="E1180" s="71">
        <f t="shared" si="37"/>
        <v>3791.2214285714281</v>
      </c>
      <c r="F1180" s="62">
        <f t="shared" si="38"/>
        <v>4000</v>
      </c>
      <c r="G1180" s="37"/>
      <c r="H1180" s="59"/>
      <c r="I1180" s="59"/>
    </row>
    <row r="1181" spans="2:9" x14ac:dyDescent="0.35">
      <c r="B1181" s="67">
        <v>1150</v>
      </c>
      <c r="C1181" s="68">
        <v>2100</v>
      </c>
      <c r="D1181" s="68">
        <v>1880</v>
      </c>
      <c r="E1181" s="71">
        <f t="shared" si="37"/>
        <v>4007.4214285714284</v>
      </c>
      <c r="F1181" s="62">
        <f t="shared" si="38"/>
        <v>4000</v>
      </c>
      <c r="G1181" s="37"/>
      <c r="H1181" s="59"/>
      <c r="I1181" s="59"/>
    </row>
    <row r="1182" spans="2:9" x14ac:dyDescent="0.35">
      <c r="B1182" s="67">
        <v>1150</v>
      </c>
      <c r="C1182" s="68">
        <v>2200</v>
      </c>
      <c r="D1182" s="68">
        <v>1880</v>
      </c>
      <c r="E1182" s="71">
        <f t="shared" si="37"/>
        <v>4223.6214285714286</v>
      </c>
      <c r="F1182" s="62">
        <f t="shared" si="38"/>
        <v>4000</v>
      </c>
      <c r="G1182" s="37"/>
      <c r="H1182" s="59"/>
      <c r="I1182" s="59"/>
    </row>
    <row r="1183" spans="2:9" x14ac:dyDescent="0.35">
      <c r="B1183" s="67">
        <v>1150</v>
      </c>
      <c r="C1183" s="68">
        <v>2300</v>
      </c>
      <c r="D1183" s="68">
        <v>1880</v>
      </c>
      <c r="E1183" s="71">
        <f t="shared" si="37"/>
        <v>4439.8214285714284</v>
      </c>
      <c r="F1183" s="62">
        <f t="shared" si="38"/>
        <v>4000</v>
      </c>
      <c r="G1183" s="37"/>
      <c r="H1183" s="59"/>
      <c r="I1183" s="59"/>
    </row>
    <row r="1184" spans="2:9" x14ac:dyDescent="0.35">
      <c r="B1184" s="67">
        <v>1150</v>
      </c>
      <c r="C1184" s="68">
        <v>2400</v>
      </c>
      <c r="D1184" s="68">
        <v>1880</v>
      </c>
      <c r="E1184" s="71">
        <f t="shared" si="37"/>
        <v>4656.0214285714283</v>
      </c>
      <c r="F1184" s="62">
        <f t="shared" si="38"/>
        <v>5000</v>
      </c>
      <c r="G1184" s="37"/>
      <c r="H1184" s="59"/>
      <c r="I1184" s="59"/>
    </row>
    <row r="1185" spans="2:9" x14ac:dyDescent="0.35">
      <c r="B1185" s="67">
        <v>1150</v>
      </c>
      <c r="C1185" s="68">
        <v>2500</v>
      </c>
      <c r="D1185" s="68">
        <v>1880</v>
      </c>
      <c r="E1185" s="71">
        <f t="shared" si="37"/>
        <v>4872.2214285714281</v>
      </c>
      <c r="F1185" s="62">
        <f t="shared" si="38"/>
        <v>5000</v>
      </c>
      <c r="G1185" s="37"/>
      <c r="H1185" s="59"/>
      <c r="I1185" s="59"/>
    </row>
    <row r="1186" spans="2:9" x14ac:dyDescent="0.35">
      <c r="B1186" s="72">
        <v>1150</v>
      </c>
      <c r="C1186" s="72">
        <v>2600</v>
      </c>
      <c r="D1186" s="72">
        <v>1880</v>
      </c>
      <c r="E1186" s="71">
        <f t="shared" si="37"/>
        <v>5088.4214285714279</v>
      </c>
      <c r="F1186" s="63">
        <f t="shared" si="38"/>
        <v>5000</v>
      </c>
      <c r="G1186"/>
      <c r="H1186" s="59"/>
      <c r="I1186" s="59"/>
    </row>
    <row r="1187" spans="2:9" x14ac:dyDescent="0.35">
      <c r="B1187" s="67">
        <v>1150</v>
      </c>
      <c r="C1187" s="68">
        <v>2700</v>
      </c>
      <c r="D1187" s="68">
        <v>1880</v>
      </c>
      <c r="E1187" s="71">
        <f t="shared" ref="E1187:E1200" si="39">(((22/7*(B1187/2)^2)*D1187)+((C1187-B1187)*D1187*B1187))/1000000</f>
        <v>5304.6214285714286</v>
      </c>
      <c r="F1187" s="62">
        <f t="shared" si="38"/>
        <v>5000</v>
      </c>
      <c r="G1187" s="37"/>
      <c r="H1187" s="59"/>
      <c r="I1187" s="59"/>
    </row>
    <row r="1188" spans="2:9" x14ac:dyDescent="0.35">
      <c r="B1188" s="67">
        <v>1150</v>
      </c>
      <c r="C1188" s="68">
        <v>2800</v>
      </c>
      <c r="D1188" s="68">
        <v>1880</v>
      </c>
      <c r="E1188" s="71">
        <f t="shared" si="39"/>
        <v>5520.8214285714284</v>
      </c>
      <c r="F1188" s="62">
        <f t="shared" si="38"/>
        <v>6000</v>
      </c>
      <c r="G1188" s="37"/>
      <c r="H1188" s="59"/>
      <c r="I1188" s="59"/>
    </row>
    <row r="1189" spans="2:9" x14ac:dyDescent="0.35">
      <c r="B1189" s="67">
        <v>1150</v>
      </c>
      <c r="C1189" s="68">
        <v>2900</v>
      </c>
      <c r="D1189" s="68">
        <v>1880</v>
      </c>
      <c r="E1189" s="71">
        <f t="shared" si="39"/>
        <v>5737.0214285714283</v>
      </c>
      <c r="F1189" s="62">
        <f t="shared" si="38"/>
        <v>6000</v>
      </c>
      <c r="G1189" s="37"/>
      <c r="H1189" s="59"/>
      <c r="I1189" s="59"/>
    </row>
    <row r="1190" spans="2:9" x14ac:dyDescent="0.35">
      <c r="B1190" s="67">
        <v>1150</v>
      </c>
      <c r="C1190" s="68">
        <v>3000</v>
      </c>
      <c r="D1190" s="68">
        <v>1880</v>
      </c>
      <c r="E1190" s="71">
        <f t="shared" si="39"/>
        <v>5953.2214285714281</v>
      </c>
      <c r="F1190" s="62">
        <f t="shared" si="38"/>
        <v>6000</v>
      </c>
      <c r="G1190" s="37"/>
      <c r="H1190" s="59"/>
      <c r="I1190" s="59"/>
    </row>
    <row r="1191" spans="2:9" x14ac:dyDescent="0.35">
      <c r="B1191" s="67">
        <v>1150</v>
      </c>
      <c r="C1191" s="68">
        <v>3100</v>
      </c>
      <c r="D1191" s="68">
        <v>1880</v>
      </c>
      <c r="E1191" s="71">
        <f t="shared" si="39"/>
        <v>6169.4214285714279</v>
      </c>
      <c r="F1191" s="62">
        <f t="shared" si="38"/>
        <v>6000</v>
      </c>
      <c r="G1191" s="37"/>
      <c r="H1191" s="59"/>
      <c r="I1191" s="59"/>
    </row>
    <row r="1192" spans="2:9" x14ac:dyDescent="0.35">
      <c r="B1192" s="67">
        <v>1150</v>
      </c>
      <c r="C1192" s="68">
        <v>3200</v>
      </c>
      <c r="D1192" s="68">
        <v>1880</v>
      </c>
      <c r="E1192" s="71">
        <f t="shared" si="39"/>
        <v>6385.6214285714286</v>
      </c>
      <c r="F1192" s="62">
        <f t="shared" si="38"/>
        <v>6000</v>
      </c>
      <c r="G1192" s="37"/>
      <c r="H1192" s="59"/>
      <c r="I1192" s="59"/>
    </row>
    <row r="1193" spans="2:9" x14ac:dyDescent="0.35">
      <c r="B1193" s="67">
        <v>1150</v>
      </c>
      <c r="C1193" s="68">
        <v>3300</v>
      </c>
      <c r="D1193" s="68">
        <v>1880</v>
      </c>
      <c r="E1193" s="71">
        <f t="shared" si="39"/>
        <v>6601.8214285714284</v>
      </c>
      <c r="F1193" s="62">
        <f t="shared" si="38"/>
        <v>7000</v>
      </c>
      <c r="G1193" s="37"/>
      <c r="H1193" s="59"/>
      <c r="I1193" s="59"/>
    </row>
    <row r="1194" spans="2:9" x14ac:dyDescent="0.35">
      <c r="B1194" s="67">
        <v>1150</v>
      </c>
      <c r="C1194" s="68">
        <v>3400</v>
      </c>
      <c r="D1194" s="68">
        <v>1880</v>
      </c>
      <c r="E1194" s="71">
        <f t="shared" si="39"/>
        <v>6818.0214285714283</v>
      </c>
      <c r="F1194" s="62">
        <f t="shared" si="38"/>
        <v>7000</v>
      </c>
      <c r="G1194" s="37"/>
      <c r="H1194" s="59"/>
      <c r="I1194" s="59"/>
    </row>
    <row r="1195" spans="2:9" x14ac:dyDescent="0.35">
      <c r="B1195" s="67">
        <v>1150</v>
      </c>
      <c r="C1195" s="68">
        <v>3500</v>
      </c>
      <c r="D1195" s="68">
        <v>1880</v>
      </c>
      <c r="E1195" s="71">
        <f t="shared" si="39"/>
        <v>7034.2214285714281</v>
      </c>
      <c r="F1195" s="62">
        <f t="shared" si="38"/>
        <v>7000</v>
      </c>
      <c r="G1195" s="37"/>
      <c r="H1195" s="59"/>
      <c r="I1195" s="59"/>
    </row>
    <row r="1196" spans="2:9" x14ac:dyDescent="0.35">
      <c r="B1196" s="67">
        <v>1150</v>
      </c>
      <c r="C1196" s="68">
        <v>3600</v>
      </c>
      <c r="D1196" s="68">
        <v>1880</v>
      </c>
      <c r="E1196" s="71">
        <f t="shared" si="39"/>
        <v>7250.4214285714279</v>
      </c>
      <c r="F1196" s="62">
        <f t="shared" si="38"/>
        <v>7000</v>
      </c>
      <c r="G1196" s="37"/>
      <c r="H1196" s="59"/>
      <c r="I1196" s="59"/>
    </row>
    <row r="1197" spans="2:9" x14ac:dyDescent="0.35">
      <c r="B1197" s="67">
        <v>1150</v>
      </c>
      <c r="C1197" s="68">
        <v>3700</v>
      </c>
      <c r="D1197" s="68">
        <v>1880</v>
      </c>
      <c r="E1197" s="71">
        <f t="shared" si="39"/>
        <v>7466.6214285714286</v>
      </c>
      <c r="F1197" s="62">
        <f t="shared" si="38"/>
        <v>7000</v>
      </c>
      <c r="G1197" s="37"/>
      <c r="H1197" s="59"/>
      <c r="I1197" s="59"/>
    </row>
    <row r="1198" spans="2:9" x14ac:dyDescent="0.35">
      <c r="B1198" s="67">
        <v>1150</v>
      </c>
      <c r="C1198" s="68">
        <v>3800</v>
      </c>
      <c r="D1198" s="68">
        <v>1880</v>
      </c>
      <c r="E1198" s="71">
        <f t="shared" si="39"/>
        <v>7682.8214285714284</v>
      </c>
      <c r="F1198" s="62">
        <f t="shared" si="38"/>
        <v>8000</v>
      </c>
      <c r="G1198" s="37"/>
      <c r="H1198" s="59"/>
      <c r="I1198" s="59"/>
    </row>
    <row r="1199" spans="2:9" x14ac:dyDescent="0.35">
      <c r="B1199" s="67">
        <v>1150</v>
      </c>
      <c r="C1199" s="68">
        <v>3900</v>
      </c>
      <c r="D1199" s="68">
        <v>1880</v>
      </c>
      <c r="E1199" s="71">
        <f t="shared" si="39"/>
        <v>7899.0214285714283</v>
      </c>
      <c r="F1199" s="62">
        <f t="shared" si="38"/>
        <v>8000</v>
      </c>
      <c r="G1199" s="37"/>
      <c r="H1199" s="59"/>
      <c r="I1199" s="59"/>
    </row>
    <row r="1200" spans="2:9" x14ac:dyDescent="0.35">
      <c r="B1200" s="67">
        <v>1150</v>
      </c>
      <c r="C1200" s="68">
        <v>4000</v>
      </c>
      <c r="D1200" s="68">
        <v>1880</v>
      </c>
      <c r="E1200" s="71">
        <f t="shared" si="39"/>
        <v>8115.2214285714281</v>
      </c>
      <c r="F1200" s="62">
        <f t="shared" si="38"/>
        <v>8000</v>
      </c>
      <c r="G1200" s="37"/>
      <c r="H1200" s="59"/>
      <c r="I1200" s="59"/>
    </row>
    <row r="1201" spans="2:9" x14ac:dyDescent="0.35">
      <c r="B1201" s="67">
        <v>550</v>
      </c>
      <c r="C1201" s="68">
        <v>800</v>
      </c>
      <c r="D1201" s="68">
        <v>2350</v>
      </c>
      <c r="E1201" s="71">
        <f>(((22/7*(B1201/2)^2)*D1201)+((C1201-B1201)*D1201*B1201))/1000000</f>
        <v>881.66964285714278</v>
      </c>
      <c r="F1201" s="62">
        <f t="shared" si="38"/>
        <v>1000</v>
      </c>
      <c r="G1201" s="37"/>
      <c r="H1201" s="59"/>
      <c r="I1201" s="59"/>
    </row>
    <row r="1202" spans="2:9" x14ac:dyDescent="0.35">
      <c r="B1202" s="67">
        <v>550</v>
      </c>
      <c r="C1202" s="68">
        <v>900</v>
      </c>
      <c r="D1202" s="68">
        <v>2350</v>
      </c>
      <c r="E1202" s="71">
        <f t="shared" ref="E1202:E1265" si="40">(((22/7*(B1202/2)^2)*D1202)+((C1202-B1202)*D1202*B1202))/1000000</f>
        <v>1010.9196428571428</v>
      </c>
      <c r="F1202" s="62">
        <f t="shared" si="38"/>
        <v>1000</v>
      </c>
      <c r="G1202" s="37"/>
      <c r="H1202" s="59"/>
      <c r="I1202" s="59"/>
    </row>
    <row r="1203" spans="2:9" x14ac:dyDescent="0.35">
      <c r="B1203" s="67">
        <v>550</v>
      </c>
      <c r="C1203" s="68">
        <v>1000</v>
      </c>
      <c r="D1203" s="68">
        <v>2350</v>
      </c>
      <c r="E1203" s="71">
        <f t="shared" si="40"/>
        <v>1140.1696428571429</v>
      </c>
      <c r="F1203" s="62">
        <f t="shared" si="38"/>
        <v>1000</v>
      </c>
      <c r="G1203" s="37"/>
      <c r="H1203" s="59"/>
      <c r="I1203" s="59"/>
    </row>
    <row r="1204" spans="2:9" x14ac:dyDescent="0.35">
      <c r="B1204" s="67">
        <v>550</v>
      </c>
      <c r="C1204" s="68">
        <v>1100</v>
      </c>
      <c r="D1204" s="68">
        <v>2350</v>
      </c>
      <c r="E1204" s="71">
        <f t="shared" si="40"/>
        <v>1269.4196428571429</v>
      </c>
      <c r="F1204" s="62">
        <f t="shared" si="38"/>
        <v>1000</v>
      </c>
      <c r="G1204" s="37"/>
      <c r="H1204" s="59"/>
      <c r="I1204" s="59"/>
    </row>
    <row r="1205" spans="2:9" x14ac:dyDescent="0.35">
      <c r="B1205" s="67">
        <v>550</v>
      </c>
      <c r="C1205" s="68">
        <v>1200</v>
      </c>
      <c r="D1205" s="68">
        <v>2350</v>
      </c>
      <c r="E1205" s="71">
        <f t="shared" si="40"/>
        <v>1398.6696428571429</v>
      </c>
      <c r="F1205" s="62">
        <f t="shared" si="38"/>
        <v>1000</v>
      </c>
      <c r="G1205" s="37"/>
      <c r="H1205" s="59"/>
      <c r="I1205" s="59"/>
    </row>
    <row r="1206" spans="2:9" x14ac:dyDescent="0.35">
      <c r="B1206" s="67">
        <v>550</v>
      </c>
      <c r="C1206" s="68">
        <v>1300</v>
      </c>
      <c r="D1206" s="68">
        <v>2350</v>
      </c>
      <c r="E1206" s="71">
        <f t="shared" si="40"/>
        <v>1527.9196428571429</v>
      </c>
      <c r="F1206" s="62">
        <f t="shared" si="38"/>
        <v>2000</v>
      </c>
      <c r="G1206" s="37"/>
      <c r="H1206" s="59"/>
      <c r="I1206" s="59"/>
    </row>
    <row r="1207" spans="2:9" x14ac:dyDescent="0.35">
      <c r="B1207" s="67">
        <v>550</v>
      </c>
      <c r="C1207" s="68">
        <v>1400</v>
      </c>
      <c r="D1207" s="68">
        <v>2350</v>
      </c>
      <c r="E1207" s="71">
        <f t="shared" si="40"/>
        <v>1657.1696428571429</v>
      </c>
      <c r="F1207" s="62">
        <f t="shared" si="38"/>
        <v>2000</v>
      </c>
      <c r="G1207" s="37"/>
      <c r="H1207" s="59"/>
      <c r="I1207" s="59"/>
    </row>
    <row r="1208" spans="2:9" x14ac:dyDescent="0.35">
      <c r="B1208" s="67">
        <v>550</v>
      </c>
      <c r="C1208" s="68">
        <v>1500</v>
      </c>
      <c r="D1208" s="68">
        <v>2350</v>
      </c>
      <c r="E1208" s="71">
        <f t="shared" si="40"/>
        <v>1786.4196428571429</v>
      </c>
      <c r="F1208" s="62">
        <f t="shared" si="38"/>
        <v>2000</v>
      </c>
      <c r="G1208" s="37"/>
      <c r="H1208" s="59"/>
      <c r="I1208" s="59"/>
    </row>
    <row r="1209" spans="2:9" x14ac:dyDescent="0.35">
      <c r="B1209" s="67">
        <v>550</v>
      </c>
      <c r="C1209" s="68">
        <v>1600</v>
      </c>
      <c r="D1209" s="68">
        <v>2350</v>
      </c>
      <c r="E1209" s="71">
        <f t="shared" si="40"/>
        <v>1915.6696428571429</v>
      </c>
      <c r="F1209" s="62">
        <f t="shared" si="38"/>
        <v>2000</v>
      </c>
      <c r="G1209" s="37"/>
      <c r="H1209" s="59"/>
      <c r="I1209" s="59"/>
    </row>
    <row r="1210" spans="2:9" x14ac:dyDescent="0.35">
      <c r="B1210" s="67">
        <v>550</v>
      </c>
      <c r="C1210" s="68">
        <v>1700</v>
      </c>
      <c r="D1210" s="68">
        <v>2350</v>
      </c>
      <c r="E1210" s="71">
        <f t="shared" si="40"/>
        <v>2044.9196428571429</v>
      </c>
      <c r="F1210" s="62">
        <f t="shared" si="38"/>
        <v>2000</v>
      </c>
      <c r="G1210" s="37"/>
      <c r="H1210" s="59"/>
      <c r="I1210" s="59"/>
    </row>
    <row r="1211" spans="2:9" x14ac:dyDescent="0.35">
      <c r="B1211" s="67">
        <v>550</v>
      </c>
      <c r="C1211" s="68">
        <v>1800</v>
      </c>
      <c r="D1211" s="68">
        <v>2350</v>
      </c>
      <c r="E1211" s="71">
        <f t="shared" si="40"/>
        <v>2174.1696428571431</v>
      </c>
      <c r="F1211" s="62">
        <f t="shared" si="38"/>
        <v>2000</v>
      </c>
      <c r="G1211" s="37"/>
      <c r="H1211" s="59"/>
      <c r="I1211" s="59"/>
    </row>
    <row r="1212" spans="2:9" x14ac:dyDescent="0.35">
      <c r="B1212" s="67">
        <v>550</v>
      </c>
      <c r="C1212" s="68">
        <v>1900</v>
      </c>
      <c r="D1212" s="68">
        <v>2350</v>
      </c>
      <c r="E1212" s="71">
        <f t="shared" si="40"/>
        <v>2303.4196428571431</v>
      </c>
      <c r="F1212" s="62">
        <f t="shared" si="38"/>
        <v>2000</v>
      </c>
      <c r="G1212" s="37"/>
      <c r="H1212" s="59"/>
      <c r="I1212" s="59"/>
    </row>
    <row r="1213" spans="2:9" x14ac:dyDescent="0.35">
      <c r="B1213" s="67">
        <v>550</v>
      </c>
      <c r="C1213" s="68">
        <v>2000</v>
      </c>
      <c r="D1213" s="68">
        <v>2350</v>
      </c>
      <c r="E1213" s="71">
        <f t="shared" si="40"/>
        <v>2432.6696428571431</v>
      </c>
      <c r="F1213" s="62">
        <f t="shared" si="38"/>
        <v>2000</v>
      </c>
      <c r="G1213" s="37"/>
      <c r="H1213" s="59"/>
      <c r="I1213" s="59"/>
    </row>
    <row r="1214" spans="2:9" x14ac:dyDescent="0.35">
      <c r="B1214" s="67">
        <v>550</v>
      </c>
      <c r="C1214" s="68">
        <v>2100</v>
      </c>
      <c r="D1214" s="68">
        <v>2350</v>
      </c>
      <c r="E1214" s="71">
        <f t="shared" si="40"/>
        <v>2561.9196428571431</v>
      </c>
      <c r="F1214" s="62">
        <f t="shared" si="38"/>
        <v>3000</v>
      </c>
      <c r="G1214" s="37"/>
      <c r="H1214" s="59"/>
      <c r="I1214" s="59"/>
    </row>
    <row r="1215" spans="2:9" x14ac:dyDescent="0.35">
      <c r="B1215" s="67">
        <v>550</v>
      </c>
      <c r="C1215" s="68">
        <v>2200</v>
      </c>
      <c r="D1215" s="68">
        <v>2350</v>
      </c>
      <c r="E1215" s="71">
        <f t="shared" si="40"/>
        <v>2691.1696428571431</v>
      </c>
      <c r="F1215" s="62">
        <f t="shared" si="38"/>
        <v>3000</v>
      </c>
      <c r="G1215" s="37"/>
      <c r="H1215" s="59"/>
      <c r="I1215" s="59"/>
    </row>
    <row r="1216" spans="2:9" x14ac:dyDescent="0.35">
      <c r="B1216" s="67">
        <v>550</v>
      </c>
      <c r="C1216" s="68">
        <v>2300</v>
      </c>
      <c r="D1216" s="68">
        <v>2350</v>
      </c>
      <c r="E1216" s="71">
        <f t="shared" si="40"/>
        <v>2820.4196428571431</v>
      </c>
      <c r="F1216" s="62">
        <f t="shared" si="38"/>
        <v>3000</v>
      </c>
      <c r="G1216" s="37"/>
      <c r="H1216" s="59"/>
      <c r="I1216" s="59"/>
    </row>
    <row r="1217" spans="2:9" x14ac:dyDescent="0.35">
      <c r="B1217" s="67">
        <v>550</v>
      </c>
      <c r="C1217" s="68">
        <v>2400</v>
      </c>
      <c r="D1217" s="68">
        <v>2350</v>
      </c>
      <c r="E1217" s="71">
        <f t="shared" si="40"/>
        <v>2949.6696428571431</v>
      </c>
      <c r="F1217" s="62">
        <f t="shared" si="38"/>
        <v>3000</v>
      </c>
      <c r="G1217" s="37"/>
      <c r="H1217" s="59"/>
      <c r="I1217" s="59"/>
    </row>
    <row r="1218" spans="2:9" x14ac:dyDescent="0.35">
      <c r="B1218" s="67">
        <v>550</v>
      </c>
      <c r="C1218" s="68">
        <v>2500</v>
      </c>
      <c r="D1218" s="68">
        <v>2350</v>
      </c>
      <c r="E1218" s="71">
        <f t="shared" si="40"/>
        <v>3078.9196428571431</v>
      </c>
      <c r="F1218" s="62">
        <f t="shared" si="38"/>
        <v>3000</v>
      </c>
      <c r="G1218" s="37"/>
      <c r="H1218" s="59"/>
      <c r="I1218" s="59"/>
    </row>
    <row r="1219" spans="2:9" x14ac:dyDescent="0.35">
      <c r="B1219" s="67">
        <v>550</v>
      </c>
      <c r="C1219" s="68">
        <v>2600</v>
      </c>
      <c r="D1219" s="68">
        <v>2350</v>
      </c>
      <c r="E1219" s="71">
        <f t="shared" si="40"/>
        <v>3208.1696428571431</v>
      </c>
      <c r="F1219" s="62">
        <f t="shared" si="38"/>
        <v>3000</v>
      </c>
      <c r="G1219" s="37"/>
      <c r="H1219" s="59"/>
      <c r="I1219" s="59"/>
    </row>
    <row r="1220" spans="2:9" x14ac:dyDescent="0.35">
      <c r="B1220" s="67">
        <v>550</v>
      </c>
      <c r="C1220" s="68">
        <v>2700</v>
      </c>
      <c r="D1220" s="68">
        <v>2350</v>
      </c>
      <c r="E1220" s="71">
        <f t="shared" si="40"/>
        <v>3337.4196428571431</v>
      </c>
      <c r="F1220" s="62">
        <f t="shared" si="38"/>
        <v>3000</v>
      </c>
      <c r="G1220" s="37"/>
      <c r="H1220" s="59"/>
      <c r="I1220" s="59"/>
    </row>
    <row r="1221" spans="2:9" x14ac:dyDescent="0.35">
      <c r="B1221" s="67">
        <v>550</v>
      </c>
      <c r="C1221" s="68">
        <v>2800</v>
      </c>
      <c r="D1221" s="68">
        <v>2350</v>
      </c>
      <c r="E1221" s="71">
        <f t="shared" si="40"/>
        <v>3466.6696428571431</v>
      </c>
      <c r="F1221" s="62">
        <f t="shared" ref="F1221:F1284" si="41">ROUND(E1221,-3)</f>
        <v>3000</v>
      </c>
      <c r="G1221" s="37"/>
      <c r="H1221" s="59"/>
      <c r="I1221" s="59"/>
    </row>
    <row r="1222" spans="2:9" x14ac:dyDescent="0.35">
      <c r="B1222" s="67">
        <v>550</v>
      </c>
      <c r="C1222" s="68">
        <v>2900</v>
      </c>
      <c r="D1222" s="68">
        <v>2350</v>
      </c>
      <c r="E1222" s="71">
        <f t="shared" si="40"/>
        <v>3595.9196428571431</v>
      </c>
      <c r="F1222" s="62">
        <f t="shared" si="41"/>
        <v>4000</v>
      </c>
      <c r="G1222" s="37"/>
      <c r="H1222" s="59"/>
      <c r="I1222" s="59"/>
    </row>
    <row r="1223" spans="2:9" x14ac:dyDescent="0.35">
      <c r="B1223" s="67">
        <v>550</v>
      </c>
      <c r="C1223" s="68">
        <v>3000</v>
      </c>
      <c r="D1223" s="68">
        <v>2350</v>
      </c>
      <c r="E1223" s="71">
        <f t="shared" si="40"/>
        <v>3725.1696428571431</v>
      </c>
      <c r="F1223" s="62">
        <f t="shared" si="41"/>
        <v>4000</v>
      </c>
      <c r="G1223" s="37"/>
      <c r="H1223" s="59"/>
      <c r="I1223" s="59"/>
    </row>
    <row r="1224" spans="2:9" x14ac:dyDescent="0.35">
      <c r="B1224" s="67">
        <v>600</v>
      </c>
      <c r="C1224" s="68">
        <v>800</v>
      </c>
      <c r="D1224" s="68">
        <v>2350</v>
      </c>
      <c r="E1224" s="71">
        <f t="shared" si="40"/>
        <v>946.71428571428578</v>
      </c>
      <c r="F1224" s="62">
        <f t="shared" si="41"/>
        <v>1000</v>
      </c>
      <c r="G1224" s="37"/>
      <c r="H1224" s="59"/>
      <c r="I1224" s="59"/>
    </row>
    <row r="1225" spans="2:9" x14ac:dyDescent="0.35">
      <c r="B1225" s="67">
        <v>600</v>
      </c>
      <c r="C1225" s="68">
        <v>900</v>
      </c>
      <c r="D1225" s="68">
        <v>2350</v>
      </c>
      <c r="E1225" s="71">
        <f t="shared" si="40"/>
        <v>1087.7142857142858</v>
      </c>
      <c r="F1225" s="62">
        <f t="shared" si="41"/>
        <v>1000</v>
      </c>
      <c r="G1225" s="37"/>
      <c r="H1225" s="59"/>
      <c r="I1225" s="59"/>
    </row>
    <row r="1226" spans="2:9" x14ac:dyDescent="0.35">
      <c r="B1226" s="67">
        <v>600</v>
      </c>
      <c r="C1226" s="68">
        <v>1000</v>
      </c>
      <c r="D1226" s="68">
        <v>2350</v>
      </c>
      <c r="E1226" s="71">
        <f t="shared" si="40"/>
        <v>1228.7142857142858</v>
      </c>
      <c r="F1226" s="62">
        <f t="shared" si="41"/>
        <v>1000</v>
      </c>
      <c r="G1226" s="37"/>
      <c r="H1226" s="59"/>
      <c r="I1226" s="59"/>
    </row>
    <row r="1227" spans="2:9" x14ac:dyDescent="0.35">
      <c r="B1227" s="67">
        <v>600</v>
      </c>
      <c r="C1227" s="68">
        <v>1100</v>
      </c>
      <c r="D1227" s="68">
        <v>2350</v>
      </c>
      <c r="E1227" s="71">
        <f t="shared" si="40"/>
        <v>1369.7142857142858</v>
      </c>
      <c r="F1227" s="62">
        <f t="shared" si="41"/>
        <v>1000</v>
      </c>
      <c r="G1227" s="37"/>
      <c r="H1227" s="59"/>
      <c r="I1227" s="59"/>
    </row>
    <row r="1228" spans="2:9" x14ac:dyDescent="0.35">
      <c r="B1228" s="67">
        <v>600</v>
      </c>
      <c r="C1228" s="68">
        <v>1200</v>
      </c>
      <c r="D1228" s="68">
        <v>2350</v>
      </c>
      <c r="E1228" s="71">
        <f t="shared" si="40"/>
        <v>1510.7142857142858</v>
      </c>
      <c r="F1228" s="62">
        <f t="shared" si="41"/>
        <v>2000</v>
      </c>
      <c r="G1228" s="37"/>
      <c r="H1228" s="59"/>
      <c r="I1228" s="59"/>
    </row>
    <row r="1229" spans="2:9" x14ac:dyDescent="0.35">
      <c r="B1229" s="67">
        <v>600</v>
      </c>
      <c r="C1229" s="68">
        <v>1300</v>
      </c>
      <c r="D1229" s="68">
        <v>2350</v>
      </c>
      <c r="E1229" s="71">
        <f t="shared" si="40"/>
        <v>1651.7142857142858</v>
      </c>
      <c r="F1229" s="62">
        <f t="shared" si="41"/>
        <v>2000</v>
      </c>
      <c r="G1229" s="37"/>
      <c r="H1229" s="59"/>
      <c r="I1229" s="59"/>
    </row>
    <row r="1230" spans="2:9" x14ac:dyDescent="0.35">
      <c r="B1230" s="67">
        <v>600</v>
      </c>
      <c r="C1230" s="68">
        <v>1400</v>
      </c>
      <c r="D1230" s="68">
        <v>2350</v>
      </c>
      <c r="E1230" s="71">
        <f t="shared" si="40"/>
        <v>1792.7142857142858</v>
      </c>
      <c r="F1230" s="62">
        <f t="shared" si="41"/>
        <v>2000</v>
      </c>
      <c r="G1230" s="37"/>
      <c r="H1230" s="59"/>
      <c r="I1230" s="59"/>
    </row>
    <row r="1231" spans="2:9" x14ac:dyDescent="0.35">
      <c r="B1231" s="67">
        <v>600</v>
      </c>
      <c r="C1231" s="68">
        <v>1500</v>
      </c>
      <c r="D1231" s="68">
        <v>2350</v>
      </c>
      <c r="E1231" s="71">
        <f t="shared" si="40"/>
        <v>1933.7142857142858</v>
      </c>
      <c r="F1231" s="62">
        <f t="shared" si="41"/>
        <v>2000</v>
      </c>
      <c r="G1231" s="37"/>
      <c r="H1231" s="59"/>
      <c r="I1231" s="59"/>
    </row>
    <row r="1232" spans="2:9" x14ac:dyDescent="0.35">
      <c r="B1232" s="67">
        <v>600</v>
      </c>
      <c r="C1232" s="68">
        <v>1600</v>
      </c>
      <c r="D1232" s="68">
        <v>2350</v>
      </c>
      <c r="E1232" s="71">
        <f t="shared" si="40"/>
        <v>2074.7142857142858</v>
      </c>
      <c r="F1232" s="62">
        <f t="shared" si="41"/>
        <v>2000</v>
      </c>
      <c r="G1232" s="37"/>
      <c r="H1232" s="59"/>
      <c r="I1232" s="59"/>
    </row>
    <row r="1233" spans="2:9" x14ac:dyDescent="0.35">
      <c r="B1233" s="67">
        <v>600</v>
      </c>
      <c r="C1233" s="68">
        <v>1700</v>
      </c>
      <c r="D1233" s="68">
        <v>2350</v>
      </c>
      <c r="E1233" s="71">
        <f t="shared" si="40"/>
        <v>2215.7142857142858</v>
      </c>
      <c r="F1233" s="62">
        <f t="shared" si="41"/>
        <v>2000</v>
      </c>
      <c r="G1233" s="37"/>
      <c r="H1233" s="59"/>
      <c r="I1233" s="59"/>
    </row>
    <row r="1234" spans="2:9" x14ac:dyDescent="0.35">
      <c r="B1234" s="67">
        <v>600</v>
      </c>
      <c r="C1234" s="68">
        <v>1800</v>
      </c>
      <c r="D1234" s="68">
        <v>2350</v>
      </c>
      <c r="E1234" s="71">
        <f t="shared" si="40"/>
        <v>2356.7142857142858</v>
      </c>
      <c r="F1234" s="62">
        <f t="shared" si="41"/>
        <v>2000</v>
      </c>
      <c r="G1234" s="37"/>
      <c r="H1234" s="59"/>
      <c r="I1234" s="59"/>
    </row>
    <row r="1235" spans="2:9" x14ac:dyDescent="0.35">
      <c r="B1235" s="67">
        <v>600</v>
      </c>
      <c r="C1235" s="68">
        <v>1900</v>
      </c>
      <c r="D1235" s="68">
        <v>2350</v>
      </c>
      <c r="E1235" s="71">
        <f t="shared" si="40"/>
        <v>2497.7142857142858</v>
      </c>
      <c r="F1235" s="62">
        <f t="shared" si="41"/>
        <v>2000</v>
      </c>
      <c r="G1235" s="37"/>
      <c r="H1235" s="59"/>
      <c r="I1235" s="59"/>
    </row>
    <row r="1236" spans="2:9" x14ac:dyDescent="0.35">
      <c r="B1236" s="67">
        <v>600</v>
      </c>
      <c r="C1236" s="68">
        <v>2000</v>
      </c>
      <c r="D1236" s="68">
        <v>2350</v>
      </c>
      <c r="E1236" s="71">
        <f t="shared" si="40"/>
        <v>2638.7142857142858</v>
      </c>
      <c r="F1236" s="62">
        <f t="shared" si="41"/>
        <v>3000</v>
      </c>
      <c r="G1236" s="37"/>
      <c r="H1236" s="59"/>
      <c r="I1236" s="59"/>
    </row>
    <row r="1237" spans="2:9" x14ac:dyDescent="0.35">
      <c r="B1237" s="67">
        <v>600</v>
      </c>
      <c r="C1237" s="68">
        <v>2100</v>
      </c>
      <c r="D1237" s="68">
        <v>2350</v>
      </c>
      <c r="E1237" s="71">
        <f t="shared" si="40"/>
        <v>2779.7142857142858</v>
      </c>
      <c r="F1237" s="62">
        <f t="shared" si="41"/>
        <v>3000</v>
      </c>
      <c r="G1237" s="37"/>
      <c r="H1237" s="59"/>
      <c r="I1237" s="59"/>
    </row>
    <row r="1238" spans="2:9" x14ac:dyDescent="0.35">
      <c r="B1238" s="67">
        <v>600</v>
      </c>
      <c r="C1238" s="68">
        <v>2200</v>
      </c>
      <c r="D1238" s="68">
        <v>2350</v>
      </c>
      <c r="E1238" s="71">
        <f t="shared" si="40"/>
        <v>2920.7142857142858</v>
      </c>
      <c r="F1238" s="62">
        <f t="shared" si="41"/>
        <v>3000</v>
      </c>
      <c r="G1238" s="37"/>
      <c r="H1238" s="59"/>
      <c r="I1238" s="59"/>
    </row>
    <row r="1239" spans="2:9" x14ac:dyDescent="0.35">
      <c r="B1239" s="67">
        <v>600</v>
      </c>
      <c r="C1239" s="68">
        <v>2300</v>
      </c>
      <c r="D1239" s="68">
        <v>2350</v>
      </c>
      <c r="E1239" s="71">
        <f t="shared" si="40"/>
        <v>3061.7142857142858</v>
      </c>
      <c r="F1239" s="62">
        <f t="shared" si="41"/>
        <v>3000</v>
      </c>
      <c r="G1239" s="37"/>
      <c r="H1239" s="59"/>
      <c r="I1239" s="59"/>
    </row>
    <row r="1240" spans="2:9" x14ac:dyDescent="0.35">
      <c r="B1240" s="67">
        <v>600</v>
      </c>
      <c r="C1240" s="68">
        <v>2400</v>
      </c>
      <c r="D1240" s="68">
        <v>2350</v>
      </c>
      <c r="E1240" s="71">
        <f t="shared" si="40"/>
        <v>3202.7142857142858</v>
      </c>
      <c r="F1240" s="62">
        <f t="shared" si="41"/>
        <v>3000</v>
      </c>
      <c r="G1240" s="37"/>
      <c r="H1240" s="59"/>
      <c r="I1240" s="59"/>
    </row>
    <row r="1241" spans="2:9" x14ac:dyDescent="0.35">
      <c r="B1241" s="67">
        <v>600</v>
      </c>
      <c r="C1241" s="68">
        <v>2500</v>
      </c>
      <c r="D1241" s="68">
        <v>2350</v>
      </c>
      <c r="E1241" s="71">
        <f t="shared" si="40"/>
        <v>3343.7142857142858</v>
      </c>
      <c r="F1241" s="62">
        <f t="shared" si="41"/>
        <v>3000</v>
      </c>
      <c r="G1241" s="37"/>
      <c r="H1241" s="59"/>
      <c r="I1241" s="59"/>
    </row>
    <row r="1242" spans="2:9" x14ac:dyDescent="0.35">
      <c r="B1242" s="67">
        <v>600</v>
      </c>
      <c r="C1242" s="68">
        <v>2600</v>
      </c>
      <c r="D1242" s="68">
        <v>2350</v>
      </c>
      <c r="E1242" s="71">
        <f t="shared" si="40"/>
        <v>3484.7142857142858</v>
      </c>
      <c r="F1242" s="62">
        <f t="shared" si="41"/>
        <v>3000</v>
      </c>
      <c r="G1242" s="37"/>
      <c r="H1242" s="59"/>
      <c r="I1242" s="59"/>
    </row>
    <row r="1243" spans="2:9" x14ac:dyDescent="0.35">
      <c r="B1243" s="67">
        <v>600</v>
      </c>
      <c r="C1243" s="68">
        <v>2700</v>
      </c>
      <c r="D1243" s="68">
        <v>2350</v>
      </c>
      <c r="E1243" s="71">
        <f t="shared" si="40"/>
        <v>3625.7142857142858</v>
      </c>
      <c r="F1243" s="62">
        <f t="shared" si="41"/>
        <v>4000</v>
      </c>
      <c r="G1243" s="37"/>
      <c r="H1243" s="59"/>
      <c r="I1243" s="59"/>
    </row>
    <row r="1244" spans="2:9" x14ac:dyDescent="0.35">
      <c r="B1244" s="67">
        <v>600</v>
      </c>
      <c r="C1244" s="68">
        <v>2800</v>
      </c>
      <c r="D1244" s="68">
        <v>2350</v>
      </c>
      <c r="E1244" s="71">
        <f t="shared" si="40"/>
        <v>3766.7142857142858</v>
      </c>
      <c r="F1244" s="62">
        <f t="shared" si="41"/>
        <v>4000</v>
      </c>
      <c r="G1244" s="37"/>
      <c r="H1244" s="59"/>
      <c r="I1244" s="59"/>
    </row>
    <row r="1245" spans="2:9" x14ac:dyDescent="0.35">
      <c r="B1245" s="67">
        <v>600</v>
      </c>
      <c r="C1245" s="68">
        <v>2900</v>
      </c>
      <c r="D1245" s="68">
        <v>2350</v>
      </c>
      <c r="E1245" s="71">
        <f t="shared" si="40"/>
        <v>3907.7142857142858</v>
      </c>
      <c r="F1245" s="62">
        <f t="shared" si="41"/>
        <v>4000</v>
      </c>
      <c r="G1245" s="37"/>
      <c r="H1245" s="59"/>
      <c r="I1245" s="59"/>
    </row>
    <row r="1246" spans="2:9" x14ac:dyDescent="0.35">
      <c r="B1246" s="67">
        <v>600</v>
      </c>
      <c r="C1246" s="68">
        <v>3000</v>
      </c>
      <c r="D1246" s="68">
        <v>2350</v>
      </c>
      <c r="E1246" s="71">
        <f t="shared" si="40"/>
        <v>4048.7142857142858</v>
      </c>
      <c r="F1246" s="62">
        <f t="shared" si="41"/>
        <v>4000</v>
      </c>
      <c r="G1246" s="37"/>
      <c r="H1246" s="59"/>
      <c r="I1246" s="59"/>
    </row>
    <row r="1247" spans="2:9" x14ac:dyDescent="0.35">
      <c r="B1247" s="67">
        <v>650</v>
      </c>
      <c r="C1247" s="68">
        <v>800</v>
      </c>
      <c r="D1247" s="68">
        <v>2350</v>
      </c>
      <c r="E1247" s="71">
        <f t="shared" si="40"/>
        <v>1009.2410714285713</v>
      </c>
      <c r="F1247" s="62">
        <f t="shared" si="41"/>
        <v>1000</v>
      </c>
      <c r="G1247" s="37"/>
      <c r="H1247" s="59"/>
      <c r="I1247" s="59"/>
    </row>
    <row r="1248" spans="2:9" x14ac:dyDescent="0.35">
      <c r="B1248" s="67">
        <v>650</v>
      </c>
      <c r="C1248" s="68">
        <v>900</v>
      </c>
      <c r="D1248" s="68">
        <v>2350</v>
      </c>
      <c r="E1248" s="71">
        <f t="shared" si="40"/>
        <v>1161.9910714285713</v>
      </c>
      <c r="F1248" s="62">
        <f t="shared" si="41"/>
        <v>1000</v>
      </c>
      <c r="G1248" s="37"/>
      <c r="H1248" s="59"/>
      <c r="I1248" s="59"/>
    </row>
    <row r="1249" spans="2:9" x14ac:dyDescent="0.35">
      <c r="B1249" s="67">
        <v>650</v>
      </c>
      <c r="C1249" s="68">
        <v>1000</v>
      </c>
      <c r="D1249" s="68">
        <v>2350</v>
      </c>
      <c r="E1249" s="71">
        <f t="shared" si="40"/>
        <v>1314.7410714285713</v>
      </c>
      <c r="F1249" s="62">
        <f t="shared" si="41"/>
        <v>1000</v>
      </c>
      <c r="G1249" s="37"/>
      <c r="H1249" s="59"/>
      <c r="I1249" s="59"/>
    </row>
    <row r="1250" spans="2:9" x14ac:dyDescent="0.35">
      <c r="B1250" s="67">
        <v>650</v>
      </c>
      <c r="C1250" s="68">
        <v>1100</v>
      </c>
      <c r="D1250" s="68">
        <v>2350</v>
      </c>
      <c r="E1250" s="71">
        <f t="shared" si="40"/>
        <v>1467.4910714285713</v>
      </c>
      <c r="F1250" s="62">
        <f t="shared" si="41"/>
        <v>1000</v>
      </c>
      <c r="G1250" s="37"/>
      <c r="H1250" s="59"/>
      <c r="I1250" s="59"/>
    </row>
    <row r="1251" spans="2:9" x14ac:dyDescent="0.35">
      <c r="B1251" s="67">
        <v>650</v>
      </c>
      <c r="C1251" s="68">
        <v>1200</v>
      </c>
      <c r="D1251" s="68">
        <v>2350</v>
      </c>
      <c r="E1251" s="71">
        <f t="shared" si="40"/>
        <v>1620.2410714285713</v>
      </c>
      <c r="F1251" s="62">
        <f t="shared" si="41"/>
        <v>2000</v>
      </c>
      <c r="G1251" s="37"/>
      <c r="H1251" s="59"/>
      <c r="I1251" s="59"/>
    </row>
    <row r="1252" spans="2:9" x14ac:dyDescent="0.35">
      <c r="B1252" s="67">
        <v>650</v>
      </c>
      <c r="C1252" s="68">
        <v>1300</v>
      </c>
      <c r="D1252" s="68">
        <v>2350</v>
      </c>
      <c r="E1252" s="71">
        <f t="shared" si="40"/>
        <v>1772.9910714285713</v>
      </c>
      <c r="F1252" s="62">
        <f t="shared" si="41"/>
        <v>2000</v>
      </c>
      <c r="G1252" s="37"/>
      <c r="H1252" s="59"/>
      <c r="I1252" s="59"/>
    </row>
    <row r="1253" spans="2:9" x14ac:dyDescent="0.35">
      <c r="B1253" s="67">
        <v>650</v>
      </c>
      <c r="C1253" s="68">
        <v>1400</v>
      </c>
      <c r="D1253" s="68">
        <v>2350</v>
      </c>
      <c r="E1253" s="71">
        <f t="shared" si="40"/>
        <v>1925.7410714285713</v>
      </c>
      <c r="F1253" s="62">
        <f t="shared" si="41"/>
        <v>2000</v>
      </c>
      <c r="G1253" s="37"/>
      <c r="H1253" s="59"/>
      <c r="I1253" s="59"/>
    </row>
    <row r="1254" spans="2:9" x14ac:dyDescent="0.35">
      <c r="B1254" s="67">
        <v>650</v>
      </c>
      <c r="C1254" s="68">
        <v>1500</v>
      </c>
      <c r="D1254" s="68">
        <v>2350</v>
      </c>
      <c r="E1254" s="71">
        <f t="shared" si="40"/>
        <v>2078.4910714285711</v>
      </c>
      <c r="F1254" s="62">
        <f t="shared" si="41"/>
        <v>2000</v>
      </c>
      <c r="G1254" s="37"/>
      <c r="H1254" s="59"/>
      <c r="I1254" s="59"/>
    </row>
    <row r="1255" spans="2:9" x14ac:dyDescent="0.35">
      <c r="B1255" s="67">
        <v>650</v>
      </c>
      <c r="C1255" s="68">
        <v>1600</v>
      </c>
      <c r="D1255" s="68">
        <v>2350</v>
      </c>
      <c r="E1255" s="71">
        <f t="shared" si="40"/>
        <v>2231.2410714285711</v>
      </c>
      <c r="F1255" s="62">
        <f t="shared" si="41"/>
        <v>2000</v>
      </c>
      <c r="G1255" s="37"/>
      <c r="H1255" s="59"/>
      <c r="I1255" s="59"/>
    </row>
    <row r="1256" spans="2:9" x14ac:dyDescent="0.35">
      <c r="B1256" s="67">
        <v>650</v>
      </c>
      <c r="C1256" s="68">
        <v>1700</v>
      </c>
      <c r="D1256" s="68">
        <v>2350</v>
      </c>
      <c r="E1256" s="71">
        <f t="shared" si="40"/>
        <v>2383.9910714285711</v>
      </c>
      <c r="F1256" s="62">
        <f t="shared" si="41"/>
        <v>2000</v>
      </c>
      <c r="G1256" s="37"/>
      <c r="H1256" s="59"/>
      <c r="I1256" s="59"/>
    </row>
    <row r="1257" spans="2:9" x14ac:dyDescent="0.35">
      <c r="B1257" s="67">
        <v>650</v>
      </c>
      <c r="C1257" s="68">
        <v>1800</v>
      </c>
      <c r="D1257" s="68">
        <v>2350</v>
      </c>
      <c r="E1257" s="71">
        <f t="shared" si="40"/>
        <v>2536.7410714285711</v>
      </c>
      <c r="F1257" s="62">
        <f t="shared" si="41"/>
        <v>3000</v>
      </c>
      <c r="G1257" s="37"/>
      <c r="H1257" s="59"/>
      <c r="I1257" s="59"/>
    </row>
    <row r="1258" spans="2:9" x14ac:dyDescent="0.35">
      <c r="B1258" s="67">
        <v>650</v>
      </c>
      <c r="C1258" s="68">
        <v>1900</v>
      </c>
      <c r="D1258" s="68">
        <v>2350</v>
      </c>
      <c r="E1258" s="71">
        <f t="shared" si="40"/>
        <v>2689.4910714285711</v>
      </c>
      <c r="F1258" s="62">
        <f t="shared" si="41"/>
        <v>3000</v>
      </c>
      <c r="G1258" s="37"/>
      <c r="H1258" s="59"/>
      <c r="I1258" s="59"/>
    </row>
    <row r="1259" spans="2:9" x14ac:dyDescent="0.35">
      <c r="B1259" s="67">
        <v>650</v>
      </c>
      <c r="C1259" s="68">
        <v>2000</v>
      </c>
      <c r="D1259" s="68">
        <v>2350</v>
      </c>
      <c r="E1259" s="71">
        <f t="shared" si="40"/>
        <v>2842.2410714285711</v>
      </c>
      <c r="F1259" s="62">
        <f t="shared" si="41"/>
        <v>3000</v>
      </c>
      <c r="G1259" s="37"/>
      <c r="H1259" s="59"/>
      <c r="I1259" s="59"/>
    </row>
    <row r="1260" spans="2:9" x14ac:dyDescent="0.35">
      <c r="B1260" s="67">
        <v>650</v>
      </c>
      <c r="C1260" s="68">
        <v>2100</v>
      </c>
      <c r="D1260" s="68">
        <v>2350</v>
      </c>
      <c r="E1260" s="71">
        <f t="shared" si="40"/>
        <v>2994.9910714285711</v>
      </c>
      <c r="F1260" s="62">
        <f t="shared" si="41"/>
        <v>3000</v>
      </c>
      <c r="G1260" s="37"/>
      <c r="H1260" s="59"/>
      <c r="I1260" s="59"/>
    </row>
    <row r="1261" spans="2:9" x14ac:dyDescent="0.35">
      <c r="B1261" s="67">
        <v>650</v>
      </c>
      <c r="C1261" s="68">
        <v>2200</v>
      </c>
      <c r="D1261" s="68">
        <v>2350</v>
      </c>
      <c r="E1261" s="71">
        <f t="shared" si="40"/>
        <v>3147.7410714285711</v>
      </c>
      <c r="F1261" s="62">
        <f t="shared" si="41"/>
        <v>3000</v>
      </c>
      <c r="G1261" s="37"/>
      <c r="H1261" s="59"/>
      <c r="I1261" s="59"/>
    </row>
    <row r="1262" spans="2:9" x14ac:dyDescent="0.35">
      <c r="B1262" s="67">
        <v>650</v>
      </c>
      <c r="C1262" s="68">
        <v>2300</v>
      </c>
      <c r="D1262" s="68">
        <v>2350</v>
      </c>
      <c r="E1262" s="71">
        <f t="shared" si="40"/>
        <v>3300.4910714285711</v>
      </c>
      <c r="F1262" s="62">
        <f t="shared" si="41"/>
        <v>3000</v>
      </c>
      <c r="G1262" s="37"/>
      <c r="H1262" s="59"/>
      <c r="I1262" s="59"/>
    </row>
    <row r="1263" spans="2:9" x14ac:dyDescent="0.35">
      <c r="B1263" s="67">
        <v>650</v>
      </c>
      <c r="C1263" s="68">
        <v>2400</v>
      </c>
      <c r="D1263" s="68">
        <v>2350</v>
      </c>
      <c r="E1263" s="71">
        <f t="shared" si="40"/>
        <v>3453.2410714285711</v>
      </c>
      <c r="F1263" s="62">
        <f t="shared" si="41"/>
        <v>3000</v>
      </c>
      <c r="G1263" s="37"/>
      <c r="H1263" s="59"/>
      <c r="I1263" s="59"/>
    </row>
    <row r="1264" spans="2:9" x14ac:dyDescent="0.35">
      <c r="B1264" s="67">
        <v>650</v>
      </c>
      <c r="C1264" s="68">
        <v>2500</v>
      </c>
      <c r="D1264" s="68">
        <v>2350</v>
      </c>
      <c r="E1264" s="71">
        <f t="shared" si="40"/>
        <v>3605.9910714285711</v>
      </c>
      <c r="F1264" s="62">
        <f t="shared" si="41"/>
        <v>4000</v>
      </c>
      <c r="G1264" s="37"/>
      <c r="H1264" s="59"/>
      <c r="I1264" s="59"/>
    </row>
    <row r="1265" spans="2:9" x14ac:dyDescent="0.35">
      <c r="B1265" s="67">
        <v>650</v>
      </c>
      <c r="C1265" s="68">
        <v>2600</v>
      </c>
      <c r="D1265" s="68">
        <v>2350</v>
      </c>
      <c r="E1265" s="71">
        <f t="shared" si="40"/>
        <v>3758.7410714285711</v>
      </c>
      <c r="F1265" s="62">
        <f t="shared" si="41"/>
        <v>4000</v>
      </c>
      <c r="G1265" s="37"/>
      <c r="H1265" s="59"/>
      <c r="I1265" s="59"/>
    </row>
    <row r="1266" spans="2:9" x14ac:dyDescent="0.35">
      <c r="B1266" s="67">
        <v>650</v>
      </c>
      <c r="C1266" s="68">
        <v>2700</v>
      </c>
      <c r="D1266" s="68">
        <v>2350</v>
      </c>
      <c r="E1266" s="71">
        <f t="shared" ref="E1266:E1329" si="42">(((22/7*(B1266/2)^2)*D1266)+((C1266-B1266)*D1266*B1266))/1000000</f>
        <v>3911.4910714285711</v>
      </c>
      <c r="F1266" s="62">
        <f t="shared" si="41"/>
        <v>4000</v>
      </c>
      <c r="G1266" s="37"/>
      <c r="H1266" s="59"/>
      <c r="I1266" s="59"/>
    </row>
    <row r="1267" spans="2:9" x14ac:dyDescent="0.35">
      <c r="B1267" s="67">
        <v>650</v>
      </c>
      <c r="C1267" s="68">
        <v>2800</v>
      </c>
      <c r="D1267" s="68">
        <v>2350</v>
      </c>
      <c r="E1267" s="71">
        <f t="shared" si="42"/>
        <v>4064.2410714285711</v>
      </c>
      <c r="F1267" s="62">
        <f t="shared" si="41"/>
        <v>4000</v>
      </c>
      <c r="G1267" s="37"/>
      <c r="H1267" s="59"/>
      <c r="I1267" s="59"/>
    </row>
    <row r="1268" spans="2:9" x14ac:dyDescent="0.35">
      <c r="B1268" s="67">
        <v>650</v>
      </c>
      <c r="C1268" s="68">
        <v>2900</v>
      </c>
      <c r="D1268" s="68">
        <v>2350</v>
      </c>
      <c r="E1268" s="71">
        <f t="shared" si="42"/>
        <v>4216.9910714285716</v>
      </c>
      <c r="F1268" s="62">
        <f t="shared" si="41"/>
        <v>4000</v>
      </c>
      <c r="G1268" s="37"/>
      <c r="H1268" s="59"/>
      <c r="I1268" s="59"/>
    </row>
    <row r="1269" spans="2:9" x14ac:dyDescent="0.35">
      <c r="B1269" s="67">
        <v>650</v>
      </c>
      <c r="C1269" s="68">
        <v>3000</v>
      </c>
      <c r="D1269" s="68">
        <v>2350</v>
      </c>
      <c r="E1269" s="71">
        <f t="shared" si="42"/>
        <v>4369.7410714285716</v>
      </c>
      <c r="F1269" s="62">
        <f t="shared" si="41"/>
        <v>4000</v>
      </c>
      <c r="G1269" s="37"/>
      <c r="H1269" s="59"/>
      <c r="I1269" s="59"/>
    </row>
    <row r="1270" spans="2:9" x14ac:dyDescent="0.35">
      <c r="B1270" s="67">
        <v>700</v>
      </c>
      <c r="C1270" s="68">
        <v>800</v>
      </c>
      <c r="D1270" s="68">
        <v>2350</v>
      </c>
      <c r="E1270" s="71">
        <f t="shared" si="42"/>
        <v>1069.25</v>
      </c>
      <c r="F1270" s="62">
        <f t="shared" si="41"/>
        <v>1000</v>
      </c>
      <c r="G1270" s="37"/>
      <c r="H1270" s="59"/>
      <c r="I1270" s="59"/>
    </row>
    <row r="1271" spans="2:9" x14ac:dyDescent="0.35">
      <c r="B1271" s="67">
        <v>700</v>
      </c>
      <c r="C1271" s="68">
        <v>900</v>
      </c>
      <c r="D1271" s="68">
        <v>2350</v>
      </c>
      <c r="E1271" s="71">
        <f t="shared" si="42"/>
        <v>1233.75</v>
      </c>
      <c r="F1271" s="62">
        <f t="shared" si="41"/>
        <v>1000</v>
      </c>
      <c r="G1271" s="37"/>
      <c r="H1271" s="59"/>
      <c r="I1271" s="59"/>
    </row>
    <row r="1272" spans="2:9" x14ac:dyDescent="0.35">
      <c r="B1272" s="67">
        <v>700</v>
      </c>
      <c r="C1272" s="68">
        <v>1000</v>
      </c>
      <c r="D1272" s="68">
        <v>2350</v>
      </c>
      <c r="E1272" s="71">
        <f t="shared" si="42"/>
        <v>1398.25</v>
      </c>
      <c r="F1272" s="62">
        <f t="shared" si="41"/>
        <v>1000</v>
      </c>
      <c r="G1272" s="37"/>
      <c r="H1272" s="59"/>
      <c r="I1272" s="59"/>
    </row>
    <row r="1273" spans="2:9" x14ac:dyDescent="0.35">
      <c r="B1273" s="67">
        <v>700</v>
      </c>
      <c r="C1273" s="68">
        <v>1100</v>
      </c>
      <c r="D1273" s="68">
        <v>2350</v>
      </c>
      <c r="E1273" s="71">
        <f t="shared" si="42"/>
        <v>1562.75</v>
      </c>
      <c r="F1273" s="62">
        <f t="shared" si="41"/>
        <v>2000</v>
      </c>
      <c r="G1273" s="37"/>
      <c r="H1273" s="59"/>
      <c r="I1273" s="59"/>
    </row>
    <row r="1274" spans="2:9" x14ac:dyDescent="0.35">
      <c r="B1274" s="67">
        <v>700</v>
      </c>
      <c r="C1274" s="68">
        <v>1200</v>
      </c>
      <c r="D1274" s="68">
        <v>2350</v>
      </c>
      <c r="E1274" s="71">
        <f t="shared" si="42"/>
        <v>1727.25</v>
      </c>
      <c r="F1274" s="62">
        <f t="shared" si="41"/>
        <v>2000</v>
      </c>
      <c r="G1274" s="37"/>
      <c r="H1274" s="59"/>
      <c r="I1274" s="59"/>
    </row>
    <row r="1275" spans="2:9" x14ac:dyDescent="0.35">
      <c r="B1275" s="67">
        <v>700</v>
      </c>
      <c r="C1275" s="68">
        <v>1300</v>
      </c>
      <c r="D1275" s="68">
        <v>2350</v>
      </c>
      <c r="E1275" s="71">
        <f t="shared" si="42"/>
        <v>1891.75</v>
      </c>
      <c r="F1275" s="62">
        <f t="shared" si="41"/>
        <v>2000</v>
      </c>
      <c r="G1275" s="37"/>
      <c r="H1275" s="59"/>
      <c r="I1275" s="59"/>
    </row>
    <row r="1276" spans="2:9" x14ac:dyDescent="0.35">
      <c r="B1276" s="67">
        <v>700</v>
      </c>
      <c r="C1276" s="68">
        <v>1400</v>
      </c>
      <c r="D1276" s="68">
        <v>2350</v>
      </c>
      <c r="E1276" s="71">
        <f t="shared" si="42"/>
        <v>2056.25</v>
      </c>
      <c r="F1276" s="62">
        <f t="shared" si="41"/>
        <v>2000</v>
      </c>
      <c r="G1276" s="37"/>
      <c r="H1276" s="59"/>
      <c r="I1276" s="59"/>
    </row>
    <row r="1277" spans="2:9" x14ac:dyDescent="0.35">
      <c r="B1277" s="67">
        <v>700</v>
      </c>
      <c r="C1277" s="68">
        <v>1500</v>
      </c>
      <c r="D1277" s="68">
        <v>2350</v>
      </c>
      <c r="E1277" s="71">
        <f t="shared" si="42"/>
        <v>2220.75</v>
      </c>
      <c r="F1277" s="62">
        <f t="shared" si="41"/>
        <v>2000</v>
      </c>
      <c r="G1277" s="37"/>
      <c r="H1277" s="59"/>
      <c r="I1277" s="59"/>
    </row>
    <row r="1278" spans="2:9" x14ac:dyDescent="0.35">
      <c r="B1278" s="67">
        <v>700</v>
      </c>
      <c r="C1278" s="68">
        <v>1600</v>
      </c>
      <c r="D1278" s="68">
        <v>2350</v>
      </c>
      <c r="E1278" s="71">
        <f t="shared" si="42"/>
        <v>2385.25</v>
      </c>
      <c r="F1278" s="62">
        <f t="shared" si="41"/>
        <v>2000</v>
      </c>
      <c r="G1278" s="37"/>
      <c r="H1278" s="59"/>
      <c r="I1278" s="59"/>
    </row>
    <row r="1279" spans="2:9" x14ac:dyDescent="0.35">
      <c r="B1279" s="67">
        <v>700</v>
      </c>
      <c r="C1279" s="68">
        <v>1700</v>
      </c>
      <c r="D1279" s="68">
        <v>2350</v>
      </c>
      <c r="E1279" s="71">
        <f t="shared" si="42"/>
        <v>2549.75</v>
      </c>
      <c r="F1279" s="62">
        <f t="shared" si="41"/>
        <v>3000</v>
      </c>
      <c r="G1279" s="37"/>
      <c r="H1279" s="59"/>
      <c r="I1279" s="59"/>
    </row>
    <row r="1280" spans="2:9" x14ac:dyDescent="0.35">
      <c r="B1280" s="67">
        <v>700</v>
      </c>
      <c r="C1280" s="68">
        <v>1800</v>
      </c>
      <c r="D1280" s="68">
        <v>2350</v>
      </c>
      <c r="E1280" s="71">
        <f t="shared" si="42"/>
        <v>2714.25</v>
      </c>
      <c r="F1280" s="62">
        <f t="shared" si="41"/>
        <v>3000</v>
      </c>
      <c r="G1280" s="37"/>
      <c r="H1280" s="59"/>
      <c r="I1280" s="59"/>
    </row>
    <row r="1281" spans="2:9" x14ac:dyDescent="0.35">
      <c r="B1281" s="67">
        <v>700</v>
      </c>
      <c r="C1281" s="68">
        <v>1900</v>
      </c>
      <c r="D1281" s="68">
        <v>2350</v>
      </c>
      <c r="E1281" s="71">
        <f t="shared" si="42"/>
        <v>2878.75</v>
      </c>
      <c r="F1281" s="62">
        <f t="shared" si="41"/>
        <v>3000</v>
      </c>
      <c r="G1281" s="37"/>
      <c r="H1281" s="59"/>
      <c r="I1281" s="59"/>
    </row>
    <row r="1282" spans="2:9" x14ac:dyDescent="0.35">
      <c r="B1282" s="67">
        <v>700</v>
      </c>
      <c r="C1282" s="68">
        <v>2000</v>
      </c>
      <c r="D1282" s="68">
        <v>2350</v>
      </c>
      <c r="E1282" s="71">
        <f t="shared" si="42"/>
        <v>3043.25</v>
      </c>
      <c r="F1282" s="62">
        <f t="shared" si="41"/>
        <v>3000</v>
      </c>
      <c r="G1282" s="37"/>
      <c r="H1282" s="59"/>
      <c r="I1282" s="59"/>
    </row>
    <row r="1283" spans="2:9" x14ac:dyDescent="0.35">
      <c r="B1283" s="67">
        <v>700</v>
      </c>
      <c r="C1283" s="68">
        <v>2100</v>
      </c>
      <c r="D1283" s="68">
        <v>2350</v>
      </c>
      <c r="E1283" s="71">
        <f t="shared" si="42"/>
        <v>3207.75</v>
      </c>
      <c r="F1283" s="62">
        <f t="shared" si="41"/>
        <v>3000</v>
      </c>
      <c r="G1283" s="37"/>
      <c r="H1283" s="59"/>
      <c r="I1283" s="59"/>
    </row>
    <row r="1284" spans="2:9" x14ac:dyDescent="0.35">
      <c r="B1284" s="67">
        <v>700</v>
      </c>
      <c r="C1284" s="68">
        <v>2200</v>
      </c>
      <c r="D1284" s="68">
        <v>2350</v>
      </c>
      <c r="E1284" s="71">
        <f t="shared" si="42"/>
        <v>3372.25</v>
      </c>
      <c r="F1284" s="62">
        <f t="shared" si="41"/>
        <v>3000</v>
      </c>
      <c r="G1284" s="37"/>
      <c r="H1284" s="59"/>
      <c r="I1284" s="59"/>
    </row>
    <row r="1285" spans="2:9" x14ac:dyDescent="0.35">
      <c r="B1285" s="67">
        <v>700</v>
      </c>
      <c r="C1285" s="68">
        <v>2300</v>
      </c>
      <c r="D1285" s="68">
        <v>2350</v>
      </c>
      <c r="E1285" s="71">
        <f t="shared" si="42"/>
        <v>3536.75</v>
      </c>
      <c r="F1285" s="62">
        <f t="shared" ref="F1285:F1348" si="43">ROUND(E1285,-3)</f>
        <v>4000</v>
      </c>
      <c r="G1285" s="37"/>
      <c r="H1285" s="59"/>
      <c r="I1285" s="59"/>
    </row>
    <row r="1286" spans="2:9" x14ac:dyDescent="0.35">
      <c r="B1286" s="67">
        <v>700</v>
      </c>
      <c r="C1286" s="68">
        <v>2400</v>
      </c>
      <c r="D1286" s="68">
        <v>2350</v>
      </c>
      <c r="E1286" s="71">
        <f t="shared" si="42"/>
        <v>3701.25</v>
      </c>
      <c r="F1286" s="62">
        <f t="shared" si="43"/>
        <v>4000</v>
      </c>
      <c r="G1286" s="37"/>
      <c r="H1286" s="59"/>
      <c r="I1286" s="59"/>
    </row>
    <row r="1287" spans="2:9" x14ac:dyDescent="0.35">
      <c r="B1287" s="67">
        <v>700</v>
      </c>
      <c r="C1287" s="68">
        <v>2500</v>
      </c>
      <c r="D1287" s="68">
        <v>2350</v>
      </c>
      <c r="E1287" s="71">
        <f t="shared" si="42"/>
        <v>3865.75</v>
      </c>
      <c r="F1287" s="62">
        <f t="shared" si="43"/>
        <v>4000</v>
      </c>
      <c r="G1287" s="37"/>
      <c r="H1287" s="59"/>
      <c r="I1287" s="59"/>
    </row>
    <row r="1288" spans="2:9" x14ac:dyDescent="0.35">
      <c r="B1288" s="67">
        <v>700</v>
      </c>
      <c r="C1288" s="68">
        <v>2600</v>
      </c>
      <c r="D1288" s="68">
        <v>2350</v>
      </c>
      <c r="E1288" s="71">
        <f t="shared" si="42"/>
        <v>4030.25</v>
      </c>
      <c r="F1288" s="62">
        <f t="shared" si="43"/>
        <v>4000</v>
      </c>
      <c r="G1288" s="37"/>
      <c r="H1288" s="59"/>
      <c r="I1288" s="59"/>
    </row>
    <row r="1289" spans="2:9" x14ac:dyDescent="0.35">
      <c r="B1289" s="67">
        <v>700</v>
      </c>
      <c r="C1289" s="68">
        <v>2700</v>
      </c>
      <c r="D1289" s="68">
        <v>2350</v>
      </c>
      <c r="E1289" s="71">
        <f t="shared" si="42"/>
        <v>4194.75</v>
      </c>
      <c r="F1289" s="62">
        <f t="shared" si="43"/>
        <v>4000</v>
      </c>
      <c r="G1289" s="37"/>
      <c r="H1289" s="59"/>
      <c r="I1289" s="59"/>
    </row>
    <row r="1290" spans="2:9" x14ac:dyDescent="0.35">
      <c r="B1290" s="67">
        <v>700</v>
      </c>
      <c r="C1290" s="68">
        <v>2800</v>
      </c>
      <c r="D1290" s="68">
        <v>2350</v>
      </c>
      <c r="E1290" s="71">
        <f t="shared" si="42"/>
        <v>4359.25</v>
      </c>
      <c r="F1290" s="62">
        <f t="shared" si="43"/>
        <v>4000</v>
      </c>
      <c r="G1290" s="37"/>
      <c r="H1290" s="59"/>
      <c r="I1290" s="59"/>
    </row>
    <row r="1291" spans="2:9" x14ac:dyDescent="0.35">
      <c r="B1291" s="67">
        <v>700</v>
      </c>
      <c r="C1291" s="68">
        <v>2900</v>
      </c>
      <c r="D1291" s="68">
        <v>2350</v>
      </c>
      <c r="E1291" s="71">
        <f t="shared" si="42"/>
        <v>4523.75</v>
      </c>
      <c r="F1291" s="62">
        <f t="shared" si="43"/>
        <v>5000</v>
      </c>
      <c r="G1291" s="37"/>
      <c r="H1291" s="59"/>
      <c r="I1291" s="59"/>
    </row>
    <row r="1292" spans="2:9" x14ac:dyDescent="0.35">
      <c r="B1292" s="67">
        <v>700</v>
      </c>
      <c r="C1292" s="68">
        <v>3000</v>
      </c>
      <c r="D1292" s="68">
        <v>2350</v>
      </c>
      <c r="E1292" s="71">
        <f t="shared" si="42"/>
        <v>4688.25</v>
      </c>
      <c r="F1292" s="62">
        <f t="shared" si="43"/>
        <v>5000</v>
      </c>
      <c r="G1292" s="37"/>
      <c r="H1292" s="59"/>
      <c r="I1292" s="59"/>
    </row>
    <row r="1293" spans="2:9" x14ac:dyDescent="0.35">
      <c r="B1293" s="67">
        <v>700</v>
      </c>
      <c r="C1293" s="68">
        <v>3100</v>
      </c>
      <c r="D1293" s="68">
        <v>2350</v>
      </c>
      <c r="E1293" s="71">
        <f t="shared" si="42"/>
        <v>4852.75</v>
      </c>
      <c r="F1293" s="62">
        <f t="shared" si="43"/>
        <v>5000</v>
      </c>
      <c r="G1293" s="37"/>
      <c r="H1293" s="59"/>
      <c r="I1293" s="59"/>
    </row>
    <row r="1294" spans="2:9" x14ac:dyDescent="0.35">
      <c r="B1294" s="67">
        <v>700</v>
      </c>
      <c r="C1294" s="68">
        <v>3200</v>
      </c>
      <c r="D1294" s="68">
        <v>2350</v>
      </c>
      <c r="E1294" s="71">
        <f t="shared" si="42"/>
        <v>5017.25</v>
      </c>
      <c r="F1294" s="62">
        <f t="shared" si="43"/>
        <v>5000</v>
      </c>
      <c r="G1294" s="37"/>
      <c r="H1294" s="59"/>
      <c r="I1294" s="59"/>
    </row>
    <row r="1295" spans="2:9" x14ac:dyDescent="0.35">
      <c r="B1295" s="67">
        <v>700</v>
      </c>
      <c r="C1295" s="68">
        <v>3300</v>
      </c>
      <c r="D1295" s="68">
        <v>2350</v>
      </c>
      <c r="E1295" s="71">
        <f t="shared" si="42"/>
        <v>5181.75</v>
      </c>
      <c r="F1295" s="62">
        <f t="shared" si="43"/>
        <v>5000</v>
      </c>
      <c r="G1295" s="37"/>
      <c r="H1295" s="59"/>
      <c r="I1295" s="59"/>
    </row>
    <row r="1296" spans="2:9" x14ac:dyDescent="0.35">
      <c r="B1296" s="67">
        <v>700</v>
      </c>
      <c r="C1296" s="68">
        <v>3400</v>
      </c>
      <c r="D1296" s="68">
        <v>2350</v>
      </c>
      <c r="E1296" s="71">
        <f t="shared" si="42"/>
        <v>5346.25</v>
      </c>
      <c r="F1296" s="62">
        <f t="shared" si="43"/>
        <v>5000</v>
      </c>
      <c r="G1296" s="37"/>
      <c r="H1296" s="59"/>
      <c r="I1296" s="59"/>
    </row>
    <row r="1297" spans="2:9" x14ac:dyDescent="0.35">
      <c r="B1297" s="67">
        <v>700</v>
      </c>
      <c r="C1297" s="68">
        <v>3500</v>
      </c>
      <c r="D1297" s="68">
        <v>2350</v>
      </c>
      <c r="E1297" s="71">
        <f t="shared" si="42"/>
        <v>5510.75</v>
      </c>
      <c r="F1297" s="62">
        <f t="shared" si="43"/>
        <v>6000</v>
      </c>
      <c r="G1297" s="37"/>
      <c r="H1297" s="59"/>
      <c r="I1297" s="59"/>
    </row>
    <row r="1298" spans="2:9" x14ac:dyDescent="0.35">
      <c r="B1298" s="67">
        <v>700</v>
      </c>
      <c r="C1298" s="68">
        <v>3600</v>
      </c>
      <c r="D1298" s="68">
        <v>2350</v>
      </c>
      <c r="E1298" s="71">
        <f t="shared" si="42"/>
        <v>5675.25</v>
      </c>
      <c r="F1298" s="62">
        <f t="shared" si="43"/>
        <v>6000</v>
      </c>
      <c r="G1298" s="37"/>
      <c r="H1298" s="59"/>
      <c r="I1298" s="59"/>
    </row>
    <row r="1299" spans="2:9" x14ac:dyDescent="0.35">
      <c r="B1299" s="67">
        <v>700</v>
      </c>
      <c r="C1299" s="68">
        <v>3700</v>
      </c>
      <c r="D1299" s="68">
        <v>2350</v>
      </c>
      <c r="E1299" s="71">
        <f t="shared" si="42"/>
        <v>5839.75</v>
      </c>
      <c r="F1299" s="62">
        <f t="shared" si="43"/>
        <v>6000</v>
      </c>
      <c r="G1299" s="37"/>
      <c r="H1299" s="59"/>
      <c r="I1299" s="59"/>
    </row>
    <row r="1300" spans="2:9" x14ac:dyDescent="0.35">
      <c r="B1300" s="67">
        <v>700</v>
      </c>
      <c r="C1300" s="68">
        <v>3800</v>
      </c>
      <c r="D1300" s="68">
        <v>2350</v>
      </c>
      <c r="E1300" s="71">
        <f t="shared" si="42"/>
        <v>6004.25</v>
      </c>
      <c r="F1300" s="62">
        <f t="shared" si="43"/>
        <v>6000</v>
      </c>
      <c r="G1300" s="37"/>
      <c r="H1300" s="59"/>
      <c r="I1300" s="59"/>
    </row>
    <row r="1301" spans="2:9" x14ac:dyDescent="0.35">
      <c r="B1301" s="67">
        <v>700</v>
      </c>
      <c r="C1301" s="68">
        <v>3900</v>
      </c>
      <c r="D1301" s="68">
        <v>2350</v>
      </c>
      <c r="E1301" s="71">
        <f t="shared" si="42"/>
        <v>6168.75</v>
      </c>
      <c r="F1301" s="62">
        <f t="shared" si="43"/>
        <v>6000</v>
      </c>
      <c r="G1301" s="37"/>
      <c r="H1301" s="59"/>
      <c r="I1301" s="59"/>
    </row>
    <row r="1302" spans="2:9" x14ac:dyDescent="0.35">
      <c r="B1302" s="67">
        <v>700</v>
      </c>
      <c r="C1302" s="68">
        <v>4000</v>
      </c>
      <c r="D1302" s="68">
        <v>2350</v>
      </c>
      <c r="E1302" s="71">
        <f t="shared" si="42"/>
        <v>6333.25</v>
      </c>
      <c r="F1302" s="62">
        <f t="shared" si="43"/>
        <v>6000</v>
      </c>
      <c r="G1302" s="37"/>
      <c r="H1302" s="59"/>
      <c r="I1302" s="59"/>
    </row>
    <row r="1303" spans="2:9" x14ac:dyDescent="0.35">
      <c r="B1303" s="67">
        <v>750</v>
      </c>
      <c r="C1303" s="68">
        <v>800</v>
      </c>
      <c r="D1303" s="68">
        <v>2350</v>
      </c>
      <c r="E1303" s="71">
        <f t="shared" si="42"/>
        <v>1126.7410714285713</v>
      </c>
      <c r="F1303" s="62">
        <f t="shared" si="43"/>
        <v>1000</v>
      </c>
      <c r="G1303" s="37"/>
      <c r="H1303" s="59"/>
      <c r="I1303" s="59"/>
    </row>
    <row r="1304" spans="2:9" x14ac:dyDescent="0.35">
      <c r="B1304" s="67">
        <v>750</v>
      </c>
      <c r="C1304" s="68">
        <v>900</v>
      </c>
      <c r="D1304" s="68">
        <v>2350</v>
      </c>
      <c r="E1304" s="71">
        <f t="shared" si="42"/>
        <v>1302.9910714285713</v>
      </c>
      <c r="F1304" s="62">
        <f t="shared" si="43"/>
        <v>1000</v>
      </c>
      <c r="G1304" s="37"/>
      <c r="H1304" s="59"/>
      <c r="I1304" s="59"/>
    </row>
    <row r="1305" spans="2:9" x14ac:dyDescent="0.35">
      <c r="B1305" s="67">
        <v>750</v>
      </c>
      <c r="C1305" s="68">
        <v>1000</v>
      </c>
      <c r="D1305" s="68">
        <v>2350</v>
      </c>
      <c r="E1305" s="71">
        <f t="shared" si="42"/>
        <v>1479.2410714285713</v>
      </c>
      <c r="F1305" s="62">
        <f t="shared" si="43"/>
        <v>1000</v>
      </c>
      <c r="G1305" s="37"/>
      <c r="H1305" s="59"/>
      <c r="I1305" s="59"/>
    </row>
    <row r="1306" spans="2:9" x14ac:dyDescent="0.35">
      <c r="B1306" s="67">
        <v>750</v>
      </c>
      <c r="C1306" s="68">
        <v>1100</v>
      </c>
      <c r="D1306" s="68">
        <v>2350</v>
      </c>
      <c r="E1306" s="71">
        <f t="shared" si="42"/>
        <v>1655.4910714285713</v>
      </c>
      <c r="F1306" s="62">
        <f t="shared" si="43"/>
        <v>2000</v>
      </c>
      <c r="G1306" s="37"/>
      <c r="H1306" s="59"/>
      <c r="I1306" s="59"/>
    </row>
    <row r="1307" spans="2:9" x14ac:dyDescent="0.35">
      <c r="B1307" s="67">
        <v>750</v>
      </c>
      <c r="C1307" s="68">
        <v>1200</v>
      </c>
      <c r="D1307" s="68">
        <v>2350</v>
      </c>
      <c r="E1307" s="71">
        <f t="shared" si="42"/>
        <v>1831.7410714285713</v>
      </c>
      <c r="F1307" s="62">
        <f t="shared" si="43"/>
        <v>2000</v>
      </c>
      <c r="G1307" s="37"/>
      <c r="H1307" s="59"/>
      <c r="I1307" s="59"/>
    </row>
    <row r="1308" spans="2:9" x14ac:dyDescent="0.35">
      <c r="B1308" s="67">
        <v>750</v>
      </c>
      <c r="C1308" s="68">
        <v>1300</v>
      </c>
      <c r="D1308" s="68">
        <v>2350</v>
      </c>
      <c r="E1308" s="71">
        <f t="shared" si="42"/>
        <v>2007.9910714285713</v>
      </c>
      <c r="F1308" s="62">
        <f t="shared" si="43"/>
        <v>2000</v>
      </c>
      <c r="G1308" s="37"/>
      <c r="H1308" s="59"/>
      <c r="I1308" s="59"/>
    </row>
    <row r="1309" spans="2:9" x14ac:dyDescent="0.35">
      <c r="B1309" s="67">
        <v>750</v>
      </c>
      <c r="C1309" s="68">
        <v>1400</v>
      </c>
      <c r="D1309" s="68">
        <v>2350</v>
      </c>
      <c r="E1309" s="71">
        <f t="shared" si="42"/>
        <v>2184.2410714285711</v>
      </c>
      <c r="F1309" s="62">
        <f t="shared" si="43"/>
        <v>2000</v>
      </c>
      <c r="G1309" s="37"/>
      <c r="H1309" s="59"/>
      <c r="I1309" s="59"/>
    </row>
    <row r="1310" spans="2:9" x14ac:dyDescent="0.35">
      <c r="B1310" s="67">
        <v>750</v>
      </c>
      <c r="C1310" s="68">
        <v>1500</v>
      </c>
      <c r="D1310" s="68">
        <v>2350</v>
      </c>
      <c r="E1310" s="71">
        <f t="shared" si="42"/>
        <v>2360.4910714285711</v>
      </c>
      <c r="F1310" s="62">
        <f t="shared" si="43"/>
        <v>2000</v>
      </c>
      <c r="G1310" s="37"/>
      <c r="H1310" s="59"/>
      <c r="I1310" s="59"/>
    </row>
    <row r="1311" spans="2:9" x14ac:dyDescent="0.35">
      <c r="B1311" s="67">
        <v>750</v>
      </c>
      <c r="C1311" s="68">
        <v>1600</v>
      </c>
      <c r="D1311" s="68">
        <v>2350</v>
      </c>
      <c r="E1311" s="71">
        <f t="shared" si="42"/>
        <v>2536.7410714285711</v>
      </c>
      <c r="F1311" s="62">
        <f t="shared" si="43"/>
        <v>3000</v>
      </c>
      <c r="G1311" s="37"/>
      <c r="H1311" s="59"/>
      <c r="I1311" s="59"/>
    </row>
    <row r="1312" spans="2:9" x14ac:dyDescent="0.35">
      <c r="B1312" s="67">
        <v>750</v>
      </c>
      <c r="C1312" s="68">
        <v>1700</v>
      </c>
      <c r="D1312" s="68">
        <v>2350</v>
      </c>
      <c r="E1312" s="71">
        <f t="shared" si="42"/>
        <v>2712.9910714285711</v>
      </c>
      <c r="F1312" s="62">
        <f t="shared" si="43"/>
        <v>3000</v>
      </c>
      <c r="G1312" s="37"/>
      <c r="H1312" s="59"/>
      <c r="I1312" s="59"/>
    </row>
    <row r="1313" spans="2:9" x14ac:dyDescent="0.35">
      <c r="B1313" s="67">
        <v>750</v>
      </c>
      <c r="C1313" s="68">
        <v>1800</v>
      </c>
      <c r="D1313" s="68">
        <v>2350</v>
      </c>
      <c r="E1313" s="71">
        <f t="shared" si="42"/>
        <v>2889.2410714285711</v>
      </c>
      <c r="F1313" s="62">
        <f t="shared" si="43"/>
        <v>3000</v>
      </c>
      <c r="G1313" s="37"/>
      <c r="H1313" s="59"/>
      <c r="I1313" s="59"/>
    </row>
    <row r="1314" spans="2:9" x14ac:dyDescent="0.35">
      <c r="B1314" s="67">
        <v>750</v>
      </c>
      <c r="C1314" s="68">
        <v>1900</v>
      </c>
      <c r="D1314" s="68">
        <v>2350</v>
      </c>
      <c r="E1314" s="71">
        <f t="shared" si="42"/>
        <v>3065.4910714285711</v>
      </c>
      <c r="F1314" s="62">
        <f t="shared" si="43"/>
        <v>3000</v>
      </c>
      <c r="G1314" s="37"/>
      <c r="H1314" s="59"/>
      <c r="I1314" s="59"/>
    </row>
    <row r="1315" spans="2:9" x14ac:dyDescent="0.35">
      <c r="B1315" s="67">
        <v>750</v>
      </c>
      <c r="C1315" s="68">
        <v>2000</v>
      </c>
      <c r="D1315" s="68">
        <v>2350</v>
      </c>
      <c r="E1315" s="71">
        <f t="shared" si="42"/>
        <v>3241.7410714285711</v>
      </c>
      <c r="F1315" s="62">
        <f t="shared" si="43"/>
        <v>3000</v>
      </c>
      <c r="G1315" s="37"/>
      <c r="H1315" s="59"/>
      <c r="I1315" s="59"/>
    </row>
    <row r="1316" spans="2:9" x14ac:dyDescent="0.35">
      <c r="B1316" s="67">
        <v>750</v>
      </c>
      <c r="C1316" s="68">
        <v>2100</v>
      </c>
      <c r="D1316" s="68">
        <v>2350</v>
      </c>
      <c r="E1316" s="71">
        <f t="shared" si="42"/>
        <v>3417.9910714285711</v>
      </c>
      <c r="F1316" s="62">
        <f t="shared" si="43"/>
        <v>3000</v>
      </c>
      <c r="G1316" s="37"/>
      <c r="H1316" s="59"/>
      <c r="I1316" s="59"/>
    </row>
    <row r="1317" spans="2:9" x14ac:dyDescent="0.35">
      <c r="B1317" s="67">
        <v>750</v>
      </c>
      <c r="C1317" s="68">
        <v>2200</v>
      </c>
      <c r="D1317" s="68">
        <v>2350</v>
      </c>
      <c r="E1317" s="71">
        <f t="shared" si="42"/>
        <v>3594.2410714285711</v>
      </c>
      <c r="F1317" s="62">
        <f t="shared" si="43"/>
        <v>4000</v>
      </c>
      <c r="G1317" s="37"/>
      <c r="H1317" s="59"/>
      <c r="I1317" s="59"/>
    </row>
    <row r="1318" spans="2:9" x14ac:dyDescent="0.35">
      <c r="B1318" s="67">
        <v>750</v>
      </c>
      <c r="C1318" s="68">
        <v>2300</v>
      </c>
      <c r="D1318" s="68">
        <v>2350</v>
      </c>
      <c r="E1318" s="71">
        <f t="shared" si="42"/>
        <v>3770.4910714285711</v>
      </c>
      <c r="F1318" s="62">
        <f t="shared" si="43"/>
        <v>4000</v>
      </c>
      <c r="G1318" s="37"/>
      <c r="H1318" s="59"/>
      <c r="I1318" s="59"/>
    </row>
    <row r="1319" spans="2:9" x14ac:dyDescent="0.35">
      <c r="B1319" s="67">
        <v>750</v>
      </c>
      <c r="C1319" s="68">
        <v>2400</v>
      </c>
      <c r="D1319" s="68">
        <v>2350</v>
      </c>
      <c r="E1319" s="71">
        <f t="shared" si="42"/>
        <v>3946.7410714285711</v>
      </c>
      <c r="F1319" s="62">
        <f t="shared" si="43"/>
        <v>4000</v>
      </c>
      <c r="G1319" s="37"/>
      <c r="H1319" s="59"/>
      <c r="I1319" s="59"/>
    </row>
    <row r="1320" spans="2:9" x14ac:dyDescent="0.35">
      <c r="B1320" s="67">
        <v>750</v>
      </c>
      <c r="C1320" s="68">
        <v>2500</v>
      </c>
      <c r="D1320" s="68">
        <v>2350</v>
      </c>
      <c r="E1320" s="71">
        <f t="shared" si="42"/>
        <v>4122.9910714285716</v>
      </c>
      <c r="F1320" s="62">
        <f t="shared" si="43"/>
        <v>4000</v>
      </c>
      <c r="G1320" s="37"/>
      <c r="H1320" s="59"/>
      <c r="I1320" s="59"/>
    </row>
    <row r="1321" spans="2:9" x14ac:dyDescent="0.35">
      <c r="B1321" s="67">
        <v>750</v>
      </c>
      <c r="C1321" s="68">
        <v>2600</v>
      </c>
      <c r="D1321" s="68">
        <v>2350</v>
      </c>
      <c r="E1321" s="71">
        <f t="shared" si="42"/>
        <v>4299.2410714285716</v>
      </c>
      <c r="F1321" s="62">
        <f t="shared" si="43"/>
        <v>4000</v>
      </c>
      <c r="G1321" s="37"/>
      <c r="H1321" s="59"/>
      <c r="I1321" s="59"/>
    </row>
    <row r="1322" spans="2:9" x14ac:dyDescent="0.35">
      <c r="B1322" s="67">
        <v>750</v>
      </c>
      <c r="C1322" s="68">
        <v>2700</v>
      </c>
      <c r="D1322" s="68">
        <v>2350</v>
      </c>
      <c r="E1322" s="71">
        <f t="shared" si="42"/>
        <v>4475.4910714285716</v>
      </c>
      <c r="F1322" s="62">
        <f t="shared" si="43"/>
        <v>4000</v>
      </c>
      <c r="G1322" s="37"/>
      <c r="H1322" s="59"/>
      <c r="I1322" s="59"/>
    </row>
    <row r="1323" spans="2:9" x14ac:dyDescent="0.35">
      <c r="B1323" s="67">
        <v>750</v>
      </c>
      <c r="C1323" s="68">
        <v>2800</v>
      </c>
      <c r="D1323" s="68">
        <v>2350</v>
      </c>
      <c r="E1323" s="71">
        <f t="shared" si="42"/>
        <v>4651.7410714285716</v>
      </c>
      <c r="F1323" s="62">
        <f t="shared" si="43"/>
        <v>5000</v>
      </c>
      <c r="G1323" s="37"/>
      <c r="H1323" s="59"/>
      <c r="I1323" s="59"/>
    </row>
    <row r="1324" spans="2:9" x14ac:dyDescent="0.35">
      <c r="B1324" s="67">
        <v>750</v>
      </c>
      <c r="C1324" s="68">
        <v>2900</v>
      </c>
      <c r="D1324" s="68">
        <v>2350</v>
      </c>
      <c r="E1324" s="71">
        <f t="shared" si="42"/>
        <v>4827.9910714285716</v>
      </c>
      <c r="F1324" s="62">
        <f t="shared" si="43"/>
        <v>5000</v>
      </c>
      <c r="G1324" s="37"/>
      <c r="H1324" s="59"/>
      <c r="I1324" s="59"/>
    </row>
    <row r="1325" spans="2:9" x14ac:dyDescent="0.35">
      <c r="B1325" s="67">
        <v>750</v>
      </c>
      <c r="C1325" s="68">
        <v>3000</v>
      </c>
      <c r="D1325" s="68">
        <v>2350</v>
      </c>
      <c r="E1325" s="71">
        <f t="shared" si="42"/>
        <v>5004.2410714285716</v>
      </c>
      <c r="F1325" s="62">
        <f t="shared" si="43"/>
        <v>5000</v>
      </c>
      <c r="G1325" s="37"/>
      <c r="H1325" s="59"/>
      <c r="I1325" s="59"/>
    </row>
    <row r="1326" spans="2:9" x14ac:dyDescent="0.35">
      <c r="B1326" s="67">
        <v>750</v>
      </c>
      <c r="C1326" s="68">
        <v>3100</v>
      </c>
      <c r="D1326" s="68">
        <v>2350</v>
      </c>
      <c r="E1326" s="71">
        <f t="shared" si="42"/>
        <v>5180.4910714285716</v>
      </c>
      <c r="F1326" s="62">
        <f t="shared" si="43"/>
        <v>5000</v>
      </c>
      <c r="G1326" s="37"/>
      <c r="H1326" s="59"/>
      <c r="I1326" s="59"/>
    </row>
    <row r="1327" spans="2:9" x14ac:dyDescent="0.35">
      <c r="B1327" s="67">
        <v>750</v>
      </c>
      <c r="C1327" s="68">
        <v>3200</v>
      </c>
      <c r="D1327" s="68">
        <v>2350</v>
      </c>
      <c r="E1327" s="71">
        <f t="shared" si="42"/>
        <v>5356.7410714285716</v>
      </c>
      <c r="F1327" s="62">
        <f t="shared" si="43"/>
        <v>5000</v>
      </c>
      <c r="G1327" s="37"/>
      <c r="H1327" s="59"/>
      <c r="I1327" s="59"/>
    </row>
    <row r="1328" spans="2:9" x14ac:dyDescent="0.35">
      <c r="B1328" s="67">
        <v>750</v>
      </c>
      <c r="C1328" s="68">
        <v>3300</v>
      </c>
      <c r="D1328" s="68">
        <v>2350</v>
      </c>
      <c r="E1328" s="71">
        <f t="shared" si="42"/>
        <v>5532.9910714285716</v>
      </c>
      <c r="F1328" s="62">
        <f t="shared" si="43"/>
        <v>6000</v>
      </c>
      <c r="G1328" s="37"/>
      <c r="H1328" s="59"/>
      <c r="I1328" s="59"/>
    </row>
    <row r="1329" spans="2:9" x14ac:dyDescent="0.35">
      <c r="B1329" s="67">
        <v>750</v>
      </c>
      <c r="C1329" s="68">
        <v>3400</v>
      </c>
      <c r="D1329" s="68">
        <v>2350</v>
      </c>
      <c r="E1329" s="71">
        <f t="shared" si="42"/>
        <v>5709.2410714285716</v>
      </c>
      <c r="F1329" s="62">
        <f t="shared" si="43"/>
        <v>6000</v>
      </c>
      <c r="G1329" s="37"/>
      <c r="H1329" s="59"/>
      <c r="I1329" s="59"/>
    </row>
    <row r="1330" spans="2:9" x14ac:dyDescent="0.35">
      <c r="B1330" s="67">
        <v>750</v>
      </c>
      <c r="C1330" s="68">
        <v>3500</v>
      </c>
      <c r="D1330" s="68">
        <v>2350</v>
      </c>
      <c r="E1330" s="71">
        <f t="shared" ref="E1330:E1393" si="44">(((22/7*(B1330/2)^2)*D1330)+((C1330-B1330)*D1330*B1330))/1000000</f>
        <v>5885.4910714285716</v>
      </c>
      <c r="F1330" s="62">
        <f t="shared" si="43"/>
        <v>6000</v>
      </c>
      <c r="G1330" s="37"/>
      <c r="H1330" s="59"/>
      <c r="I1330" s="59"/>
    </row>
    <row r="1331" spans="2:9" x14ac:dyDescent="0.35">
      <c r="B1331" s="67">
        <v>750</v>
      </c>
      <c r="C1331" s="68">
        <v>3600</v>
      </c>
      <c r="D1331" s="68">
        <v>2350</v>
      </c>
      <c r="E1331" s="71">
        <f t="shared" si="44"/>
        <v>6061.7410714285716</v>
      </c>
      <c r="F1331" s="62">
        <f t="shared" si="43"/>
        <v>6000</v>
      </c>
      <c r="G1331" s="37"/>
      <c r="H1331" s="59"/>
      <c r="I1331" s="59"/>
    </row>
    <row r="1332" spans="2:9" x14ac:dyDescent="0.35">
      <c r="B1332" s="67">
        <v>750</v>
      </c>
      <c r="C1332" s="68">
        <v>3700</v>
      </c>
      <c r="D1332" s="68">
        <v>2350</v>
      </c>
      <c r="E1332" s="71">
        <f t="shared" si="44"/>
        <v>6237.9910714285716</v>
      </c>
      <c r="F1332" s="62">
        <f t="shared" si="43"/>
        <v>6000</v>
      </c>
      <c r="G1332" s="37"/>
      <c r="H1332" s="59"/>
      <c r="I1332" s="59"/>
    </row>
    <row r="1333" spans="2:9" x14ac:dyDescent="0.35">
      <c r="B1333" s="67">
        <v>750</v>
      </c>
      <c r="C1333" s="68">
        <v>3800</v>
      </c>
      <c r="D1333" s="68">
        <v>2350</v>
      </c>
      <c r="E1333" s="71">
        <f t="shared" si="44"/>
        <v>6414.2410714285716</v>
      </c>
      <c r="F1333" s="62">
        <f t="shared" si="43"/>
        <v>6000</v>
      </c>
      <c r="G1333" s="37"/>
      <c r="H1333" s="59"/>
      <c r="I1333" s="59"/>
    </row>
    <row r="1334" spans="2:9" x14ac:dyDescent="0.35">
      <c r="B1334" s="67">
        <v>750</v>
      </c>
      <c r="C1334" s="68">
        <v>3900</v>
      </c>
      <c r="D1334" s="68">
        <v>2350</v>
      </c>
      <c r="E1334" s="71">
        <f t="shared" si="44"/>
        <v>6590.4910714285716</v>
      </c>
      <c r="F1334" s="62">
        <f t="shared" si="43"/>
        <v>7000</v>
      </c>
      <c r="G1334" s="37"/>
      <c r="H1334" s="59"/>
      <c r="I1334" s="59"/>
    </row>
    <row r="1335" spans="2:9" x14ac:dyDescent="0.35">
      <c r="B1335" s="67">
        <v>750</v>
      </c>
      <c r="C1335" s="68">
        <v>4000</v>
      </c>
      <c r="D1335" s="68">
        <v>2350</v>
      </c>
      <c r="E1335" s="71">
        <f t="shared" si="44"/>
        <v>6766.7410714285716</v>
      </c>
      <c r="F1335" s="62">
        <f t="shared" si="43"/>
        <v>7000</v>
      </c>
      <c r="G1335" s="37"/>
      <c r="H1335" s="59"/>
      <c r="I1335" s="59"/>
    </row>
    <row r="1336" spans="2:9" x14ac:dyDescent="0.35">
      <c r="B1336" s="67">
        <v>800</v>
      </c>
      <c r="C1336" s="68">
        <v>800</v>
      </c>
      <c r="D1336" s="68">
        <v>2350</v>
      </c>
      <c r="E1336" s="71">
        <f t="shared" si="44"/>
        <v>1181.7142857142856</v>
      </c>
      <c r="F1336" s="62">
        <f t="shared" si="43"/>
        <v>1000</v>
      </c>
      <c r="G1336" s="37"/>
      <c r="H1336" s="59"/>
      <c r="I1336" s="59"/>
    </row>
    <row r="1337" spans="2:9" x14ac:dyDescent="0.35">
      <c r="B1337" s="67">
        <v>800</v>
      </c>
      <c r="C1337" s="68">
        <v>900</v>
      </c>
      <c r="D1337" s="68">
        <v>2350</v>
      </c>
      <c r="E1337" s="71">
        <f t="shared" si="44"/>
        <v>1369.7142857142856</v>
      </c>
      <c r="F1337" s="62">
        <f t="shared" si="43"/>
        <v>1000</v>
      </c>
      <c r="G1337" s="37"/>
      <c r="H1337" s="59"/>
      <c r="I1337" s="59"/>
    </row>
    <row r="1338" spans="2:9" x14ac:dyDescent="0.35">
      <c r="B1338" s="67">
        <v>800</v>
      </c>
      <c r="C1338" s="68">
        <v>1000</v>
      </c>
      <c r="D1338" s="68">
        <v>2350</v>
      </c>
      <c r="E1338" s="71">
        <f t="shared" si="44"/>
        <v>1557.7142857142856</v>
      </c>
      <c r="F1338" s="62">
        <f t="shared" si="43"/>
        <v>2000</v>
      </c>
      <c r="G1338" s="37"/>
      <c r="H1338" s="59"/>
      <c r="I1338" s="59"/>
    </row>
    <row r="1339" spans="2:9" x14ac:dyDescent="0.35">
      <c r="B1339" s="67">
        <v>800</v>
      </c>
      <c r="C1339" s="68">
        <v>1100</v>
      </c>
      <c r="D1339" s="68">
        <v>2350</v>
      </c>
      <c r="E1339" s="71">
        <f t="shared" si="44"/>
        <v>1745.7142857142856</v>
      </c>
      <c r="F1339" s="62">
        <f t="shared" si="43"/>
        <v>2000</v>
      </c>
      <c r="G1339" s="37"/>
      <c r="H1339" s="59"/>
      <c r="I1339" s="59"/>
    </row>
    <row r="1340" spans="2:9" x14ac:dyDescent="0.35">
      <c r="B1340" s="67">
        <v>800</v>
      </c>
      <c r="C1340" s="68">
        <v>1200</v>
      </c>
      <c r="D1340" s="68">
        <v>2350</v>
      </c>
      <c r="E1340" s="71">
        <f t="shared" si="44"/>
        <v>1933.7142857142856</v>
      </c>
      <c r="F1340" s="62">
        <f t="shared" si="43"/>
        <v>2000</v>
      </c>
      <c r="G1340" s="37"/>
      <c r="H1340" s="59"/>
      <c r="I1340" s="59"/>
    </row>
    <row r="1341" spans="2:9" x14ac:dyDescent="0.35">
      <c r="B1341" s="67">
        <v>800</v>
      </c>
      <c r="C1341" s="68">
        <v>1300</v>
      </c>
      <c r="D1341" s="68">
        <v>2350</v>
      </c>
      <c r="E1341" s="71">
        <f t="shared" si="44"/>
        <v>2121.7142857142858</v>
      </c>
      <c r="F1341" s="62">
        <f t="shared" si="43"/>
        <v>2000</v>
      </c>
      <c r="G1341" s="37"/>
      <c r="H1341" s="59"/>
      <c r="I1341" s="59"/>
    </row>
    <row r="1342" spans="2:9" x14ac:dyDescent="0.35">
      <c r="B1342" s="67">
        <v>800</v>
      </c>
      <c r="C1342" s="68">
        <v>1400</v>
      </c>
      <c r="D1342" s="68">
        <v>2350</v>
      </c>
      <c r="E1342" s="71">
        <f t="shared" si="44"/>
        <v>2309.7142857142858</v>
      </c>
      <c r="F1342" s="62">
        <f t="shared" si="43"/>
        <v>2000</v>
      </c>
      <c r="G1342" s="37"/>
      <c r="H1342" s="59"/>
      <c r="I1342" s="59"/>
    </row>
    <row r="1343" spans="2:9" x14ac:dyDescent="0.35">
      <c r="B1343" s="67">
        <v>800</v>
      </c>
      <c r="C1343" s="68">
        <v>1500</v>
      </c>
      <c r="D1343" s="68">
        <v>2350</v>
      </c>
      <c r="E1343" s="71">
        <f t="shared" si="44"/>
        <v>2497.7142857142858</v>
      </c>
      <c r="F1343" s="62">
        <f t="shared" si="43"/>
        <v>2000</v>
      </c>
      <c r="G1343" s="37"/>
      <c r="H1343" s="59"/>
      <c r="I1343" s="59"/>
    </row>
    <row r="1344" spans="2:9" x14ac:dyDescent="0.35">
      <c r="B1344" s="67">
        <v>800</v>
      </c>
      <c r="C1344" s="68">
        <v>1600</v>
      </c>
      <c r="D1344" s="68">
        <v>2350</v>
      </c>
      <c r="E1344" s="71">
        <f t="shared" si="44"/>
        <v>2685.7142857142858</v>
      </c>
      <c r="F1344" s="62">
        <f t="shared" si="43"/>
        <v>3000</v>
      </c>
      <c r="G1344" s="37"/>
      <c r="H1344" s="59"/>
      <c r="I1344" s="59"/>
    </row>
    <row r="1345" spans="2:9" x14ac:dyDescent="0.35">
      <c r="B1345" s="67">
        <v>800</v>
      </c>
      <c r="C1345" s="68">
        <v>1700</v>
      </c>
      <c r="D1345" s="68">
        <v>2350</v>
      </c>
      <c r="E1345" s="71">
        <f t="shared" si="44"/>
        <v>2873.7142857142858</v>
      </c>
      <c r="F1345" s="62">
        <f t="shared" si="43"/>
        <v>3000</v>
      </c>
      <c r="G1345" s="37"/>
      <c r="H1345" s="59"/>
      <c r="I1345" s="59"/>
    </row>
    <row r="1346" spans="2:9" x14ac:dyDescent="0.35">
      <c r="B1346" s="67">
        <v>800</v>
      </c>
      <c r="C1346" s="68">
        <v>1800</v>
      </c>
      <c r="D1346" s="68">
        <v>2350</v>
      </c>
      <c r="E1346" s="71">
        <f t="shared" si="44"/>
        <v>3061.7142857142858</v>
      </c>
      <c r="F1346" s="62">
        <f t="shared" si="43"/>
        <v>3000</v>
      </c>
      <c r="G1346" s="37"/>
      <c r="H1346" s="59"/>
      <c r="I1346" s="59"/>
    </row>
    <row r="1347" spans="2:9" x14ac:dyDescent="0.35">
      <c r="B1347" s="67">
        <v>800</v>
      </c>
      <c r="C1347" s="68">
        <v>1900</v>
      </c>
      <c r="D1347" s="68">
        <v>2350</v>
      </c>
      <c r="E1347" s="71">
        <f t="shared" si="44"/>
        <v>3249.7142857142858</v>
      </c>
      <c r="F1347" s="62">
        <f t="shared" si="43"/>
        <v>3000</v>
      </c>
      <c r="G1347" s="37"/>
      <c r="H1347" s="59"/>
      <c r="I1347" s="59"/>
    </row>
    <row r="1348" spans="2:9" x14ac:dyDescent="0.35">
      <c r="B1348" s="67">
        <v>800</v>
      </c>
      <c r="C1348" s="68">
        <v>2000</v>
      </c>
      <c r="D1348" s="68">
        <v>2350</v>
      </c>
      <c r="E1348" s="71">
        <f t="shared" si="44"/>
        <v>3437.7142857142858</v>
      </c>
      <c r="F1348" s="62">
        <f t="shared" si="43"/>
        <v>3000</v>
      </c>
      <c r="G1348" s="37"/>
      <c r="H1348" s="59"/>
      <c r="I1348" s="59"/>
    </row>
    <row r="1349" spans="2:9" x14ac:dyDescent="0.35">
      <c r="B1349" s="67">
        <v>800</v>
      </c>
      <c r="C1349" s="68">
        <v>2100</v>
      </c>
      <c r="D1349" s="68">
        <v>2350</v>
      </c>
      <c r="E1349" s="71">
        <f t="shared" si="44"/>
        <v>3625.7142857142858</v>
      </c>
      <c r="F1349" s="62">
        <f t="shared" ref="F1349:F1412" si="45">ROUND(E1349,-3)</f>
        <v>4000</v>
      </c>
      <c r="G1349" s="37"/>
      <c r="H1349" s="59"/>
      <c r="I1349" s="59"/>
    </row>
    <row r="1350" spans="2:9" x14ac:dyDescent="0.35">
      <c r="B1350" s="67">
        <v>800</v>
      </c>
      <c r="C1350" s="68">
        <v>2200</v>
      </c>
      <c r="D1350" s="68">
        <v>2350</v>
      </c>
      <c r="E1350" s="71">
        <f>(((22/7*(B1350/2)^2)*D1350)+((C1350-B1350)*D1350*B1350))/1000000</f>
        <v>3813.7142857142858</v>
      </c>
      <c r="F1350" s="62">
        <f t="shared" si="45"/>
        <v>4000</v>
      </c>
      <c r="G1350" s="37"/>
      <c r="H1350" s="59"/>
      <c r="I1350" s="59"/>
    </row>
    <row r="1351" spans="2:9" x14ac:dyDescent="0.35">
      <c r="B1351" s="67">
        <v>800</v>
      </c>
      <c r="C1351" s="68">
        <v>2300</v>
      </c>
      <c r="D1351" s="68">
        <v>2350</v>
      </c>
      <c r="E1351" s="71">
        <f t="shared" si="44"/>
        <v>4001.7142857142858</v>
      </c>
      <c r="F1351" s="62">
        <f t="shared" si="45"/>
        <v>4000</v>
      </c>
      <c r="G1351" s="37"/>
      <c r="H1351" s="59"/>
      <c r="I1351" s="59"/>
    </row>
    <row r="1352" spans="2:9" x14ac:dyDescent="0.35">
      <c r="B1352" s="67">
        <v>800</v>
      </c>
      <c r="C1352" s="68">
        <v>2400</v>
      </c>
      <c r="D1352" s="68">
        <v>2350</v>
      </c>
      <c r="E1352" s="71">
        <f t="shared" si="44"/>
        <v>4189.7142857142862</v>
      </c>
      <c r="F1352" s="62">
        <f t="shared" si="45"/>
        <v>4000</v>
      </c>
      <c r="G1352" s="37"/>
      <c r="H1352" s="59"/>
      <c r="I1352" s="59"/>
    </row>
    <row r="1353" spans="2:9" x14ac:dyDescent="0.35">
      <c r="B1353" s="67">
        <v>800</v>
      </c>
      <c r="C1353" s="68">
        <v>2500</v>
      </c>
      <c r="D1353" s="68">
        <v>2350</v>
      </c>
      <c r="E1353" s="71">
        <f t="shared" si="44"/>
        <v>4377.7142857142862</v>
      </c>
      <c r="F1353" s="62">
        <f t="shared" si="45"/>
        <v>4000</v>
      </c>
      <c r="G1353" s="37"/>
      <c r="H1353" s="59"/>
      <c r="I1353" s="59"/>
    </row>
    <row r="1354" spans="2:9" x14ac:dyDescent="0.35">
      <c r="B1354" s="67">
        <v>800</v>
      </c>
      <c r="C1354" s="68">
        <v>2600</v>
      </c>
      <c r="D1354" s="68">
        <v>2350</v>
      </c>
      <c r="E1354" s="71">
        <f t="shared" si="44"/>
        <v>4565.7142857142862</v>
      </c>
      <c r="F1354" s="62">
        <f t="shared" si="45"/>
        <v>5000</v>
      </c>
      <c r="G1354" s="37"/>
      <c r="H1354" s="59"/>
      <c r="I1354" s="59"/>
    </row>
    <row r="1355" spans="2:9" x14ac:dyDescent="0.35">
      <c r="B1355" s="67">
        <v>800</v>
      </c>
      <c r="C1355" s="68">
        <v>2700</v>
      </c>
      <c r="D1355" s="68">
        <v>2350</v>
      </c>
      <c r="E1355" s="71">
        <f t="shared" si="44"/>
        <v>4753.7142857142862</v>
      </c>
      <c r="F1355" s="62">
        <f t="shared" si="45"/>
        <v>5000</v>
      </c>
      <c r="G1355" s="37"/>
      <c r="H1355" s="59"/>
      <c r="I1355" s="59"/>
    </row>
    <row r="1356" spans="2:9" x14ac:dyDescent="0.35">
      <c r="B1356" s="67">
        <v>800</v>
      </c>
      <c r="C1356" s="68">
        <v>2800</v>
      </c>
      <c r="D1356" s="68">
        <v>2350</v>
      </c>
      <c r="E1356" s="71">
        <f t="shared" si="44"/>
        <v>4941.7142857142862</v>
      </c>
      <c r="F1356" s="62">
        <f t="shared" si="45"/>
        <v>5000</v>
      </c>
      <c r="G1356" s="37"/>
      <c r="H1356" s="59"/>
      <c r="I1356" s="59"/>
    </row>
    <row r="1357" spans="2:9" x14ac:dyDescent="0.35">
      <c r="B1357" s="67">
        <v>800</v>
      </c>
      <c r="C1357" s="68">
        <v>2900</v>
      </c>
      <c r="D1357" s="68">
        <v>2350</v>
      </c>
      <c r="E1357" s="71">
        <f t="shared" si="44"/>
        <v>5129.7142857142862</v>
      </c>
      <c r="F1357" s="62">
        <f t="shared" si="45"/>
        <v>5000</v>
      </c>
      <c r="G1357" s="37"/>
      <c r="H1357" s="59"/>
      <c r="I1357" s="59"/>
    </row>
    <row r="1358" spans="2:9" x14ac:dyDescent="0.35">
      <c r="B1358" s="67">
        <v>800</v>
      </c>
      <c r="C1358" s="68">
        <v>3000</v>
      </c>
      <c r="D1358" s="68">
        <v>2350</v>
      </c>
      <c r="E1358" s="71">
        <f t="shared" si="44"/>
        <v>5317.7142857142862</v>
      </c>
      <c r="F1358" s="62">
        <f t="shared" si="45"/>
        <v>5000</v>
      </c>
      <c r="G1358" s="37"/>
      <c r="H1358" s="59"/>
      <c r="I1358" s="59"/>
    </row>
    <row r="1359" spans="2:9" x14ac:dyDescent="0.35">
      <c r="B1359" s="67">
        <v>800</v>
      </c>
      <c r="C1359" s="68">
        <v>3100</v>
      </c>
      <c r="D1359" s="68">
        <v>2350</v>
      </c>
      <c r="E1359" s="71">
        <f t="shared" si="44"/>
        <v>5505.7142857142862</v>
      </c>
      <c r="F1359" s="62">
        <f t="shared" si="45"/>
        <v>6000</v>
      </c>
      <c r="G1359" s="37"/>
      <c r="H1359" s="59"/>
      <c r="I1359" s="59"/>
    </row>
    <row r="1360" spans="2:9" x14ac:dyDescent="0.35">
      <c r="B1360" s="67">
        <v>800</v>
      </c>
      <c r="C1360" s="68">
        <v>3200</v>
      </c>
      <c r="D1360" s="68">
        <v>2350</v>
      </c>
      <c r="E1360" s="71">
        <f t="shared" si="44"/>
        <v>5693.7142857142862</v>
      </c>
      <c r="F1360" s="62">
        <f t="shared" si="45"/>
        <v>6000</v>
      </c>
      <c r="G1360" s="37"/>
      <c r="H1360" s="59"/>
      <c r="I1360" s="59"/>
    </row>
    <row r="1361" spans="2:9" x14ac:dyDescent="0.35">
      <c r="B1361" s="67">
        <v>800</v>
      </c>
      <c r="C1361" s="68">
        <v>3300</v>
      </c>
      <c r="D1361" s="68">
        <v>2350</v>
      </c>
      <c r="E1361" s="71">
        <f t="shared" si="44"/>
        <v>5881.7142857142862</v>
      </c>
      <c r="F1361" s="62">
        <f t="shared" si="45"/>
        <v>6000</v>
      </c>
      <c r="G1361" s="37"/>
      <c r="H1361" s="59"/>
      <c r="I1361" s="59"/>
    </row>
    <row r="1362" spans="2:9" x14ac:dyDescent="0.35">
      <c r="B1362" s="67">
        <v>800</v>
      </c>
      <c r="C1362" s="68">
        <v>3400</v>
      </c>
      <c r="D1362" s="68">
        <v>2350</v>
      </c>
      <c r="E1362" s="71">
        <f t="shared" si="44"/>
        <v>6069.7142857142862</v>
      </c>
      <c r="F1362" s="62">
        <f t="shared" si="45"/>
        <v>6000</v>
      </c>
      <c r="G1362" s="37"/>
      <c r="H1362" s="59"/>
      <c r="I1362" s="59"/>
    </row>
    <row r="1363" spans="2:9" x14ac:dyDescent="0.35">
      <c r="B1363" s="67">
        <v>800</v>
      </c>
      <c r="C1363" s="68">
        <v>3500</v>
      </c>
      <c r="D1363" s="68">
        <v>2350</v>
      </c>
      <c r="E1363" s="71">
        <f t="shared" si="44"/>
        <v>6257.7142857142862</v>
      </c>
      <c r="F1363" s="62">
        <f t="shared" si="45"/>
        <v>6000</v>
      </c>
      <c r="G1363" s="37"/>
      <c r="H1363" s="59"/>
      <c r="I1363" s="59"/>
    </row>
    <row r="1364" spans="2:9" x14ac:dyDescent="0.35">
      <c r="B1364" s="67">
        <v>800</v>
      </c>
      <c r="C1364" s="68">
        <v>3600</v>
      </c>
      <c r="D1364" s="68">
        <v>2350</v>
      </c>
      <c r="E1364" s="71">
        <f t="shared" si="44"/>
        <v>6445.7142857142862</v>
      </c>
      <c r="F1364" s="62">
        <f t="shared" si="45"/>
        <v>6000</v>
      </c>
      <c r="G1364" s="37"/>
      <c r="H1364" s="59"/>
      <c r="I1364" s="59"/>
    </row>
    <row r="1365" spans="2:9" x14ac:dyDescent="0.35">
      <c r="B1365" s="67">
        <v>800</v>
      </c>
      <c r="C1365" s="68">
        <v>3700</v>
      </c>
      <c r="D1365" s="68">
        <v>2350</v>
      </c>
      <c r="E1365" s="71">
        <f t="shared" si="44"/>
        <v>6633.7142857142862</v>
      </c>
      <c r="F1365" s="62">
        <f t="shared" si="45"/>
        <v>7000</v>
      </c>
      <c r="G1365" s="37"/>
      <c r="H1365" s="59"/>
      <c r="I1365" s="59"/>
    </row>
    <row r="1366" spans="2:9" x14ac:dyDescent="0.35">
      <c r="B1366" s="67">
        <v>800</v>
      </c>
      <c r="C1366" s="68">
        <v>3800</v>
      </c>
      <c r="D1366" s="68">
        <v>2350</v>
      </c>
      <c r="E1366" s="71">
        <f t="shared" si="44"/>
        <v>6821.7142857142862</v>
      </c>
      <c r="F1366" s="62">
        <f t="shared" si="45"/>
        <v>7000</v>
      </c>
      <c r="G1366" s="37"/>
      <c r="H1366" s="59"/>
      <c r="I1366" s="59"/>
    </row>
    <row r="1367" spans="2:9" x14ac:dyDescent="0.35">
      <c r="B1367" s="67">
        <v>800</v>
      </c>
      <c r="C1367" s="68">
        <v>3900</v>
      </c>
      <c r="D1367" s="68">
        <v>2350</v>
      </c>
      <c r="E1367" s="71">
        <f t="shared" si="44"/>
        <v>7009.7142857142862</v>
      </c>
      <c r="F1367" s="62">
        <f t="shared" si="45"/>
        <v>7000</v>
      </c>
      <c r="G1367" s="37"/>
      <c r="H1367" s="59"/>
      <c r="I1367" s="59"/>
    </row>
    <row r="1368" spans="2:9" x14ac:dyDescent="0.35">
      <c r="B1368" s="67">
        <v>800</v>
      </c>
      <c r="C1368" s="68">
        <v>4000</v>
      </c>
      <c r="D1368" s="68">
        <v>2350</v>
      </c>
      <c r="E1368" s="71">
        <f t="shared" si="44"/>
        <v>7197.7142857142862</v>
      </c>
      <c r="F1368" s="62">
        <f t="shared" si="45"/>
        <v>7000</v>
      </c>
      <c r="G1368" s="37"/>
      <c r="H1368" s="59"/>
      <c r="I1368" s="59"/>
    </row>
    <row r="1369" spans="2:9" x14ac:dyDescent="0.35">
      <c r="B1369" s="67">
        <v>850</v>
      </c>
      <c r="C1369" s="68">
        <v>800</v>
      </c>
      <c r="D1369" s="68">
        <v>2350</v>
      </c>
      <c r="E1369" s="71">
        <f t="shared" si="44"/>
        <v>1234.1696428571427</v>
      </c>
      <c r="F1369" s="62">
        <f t="shared" si="45"/>
        <v>1000</v>
      </c>
      <c r="G1369" s="37"/>
      <c r="H1369" s="59"/>
      <c r="I1369" s="59"/>
    </row>
    <row r="1370" spans="2:9" x14ac:dyDescent="0.35">
      <c r="B1370" s="67">
        <v>850</v>
      </c>
      <c r="C1370" s="68">
        <v>900</v>
      </c>
      <c r="D1370" s="68">
        <v>2350</v>
      </c>
      <c r="E1370" s="71">
        <f t="shared" si="44"/>
        <v>1433.9196428571427</v>
      </c>
      <c r="F1370" s="62">
        <f t="shared" si="45"/>
        <v>1000</v>
      </c>
      <c r="G1370" s="37"/>
      <c r="H1370" s="59"/>
      <c r="I1370" s="59"/>
    </row>
    <row r="1371" spans="2:9" x14ac:dyDescent="0.35">
      <c r="B1371" s="67">
        <v>850</v>
      </c>
      <c r="C1371" s="68">
        <v>1000</v>
      </c>
      <c r="D1371" s="68">
        <v>2350</v>
      </c>
      <c r="E1371" s="71">
        <f t="shared" si="44"/>
        <v>1633.6696428571427</v>
      </c>
      <c r="F1371" s="62">
        <f t="shared" si="45"/>
        <v>2000</v>
      </c>
      <c r="G1371" s="37"/>
      <c r="H1371" s="59"/>
      <c r="I1371" s="59"/>
    </row>
    <row r="1372" spans="2:9" x14ac:dyDescent="0.35">
      <c r="B1372" s="67">
        <v>850</v>
      </c>
      <c r="C1372" s="68">
        <v>1100</v>
      </c>
      <c r="D1372" s="68">
        <v>2350</v>
      </c>
      <c r="E1372" s="71">
        <f t="shared" si="44"/>
        <v>1833.4196428571427</v>
      </c>
      <c r="F1372" s="62">
        <f t="shared" si="45"/>
        <v>2000</v>
      </c>
      <c r="G1372" s="37"/>
      <c r="H1372" s="59"/>
      <c r="I1372" s="59"/>
    </row>
    <row r="1373" spans="2:9" x14ac:dyDescent="0.35">
      <c r="B1373" s="67">
        <v>850</v>
      </c>
      <c r="C1373" s="68">
        <v>1200</v>
      </c>
      <c r="D1373" s="68">
        <v>2350</v>
      </c>
      <c r="E1373" s="71">
        <f t="shared" si="44"/>
        <v>2033.1696428571427</v>
      </c>
      <c r="F1373" s="62">
        <f t="shared" si="45"/>
        <v>2000</v>
      </c>
      <c r="G1373" s="37"/>
      <c r="H1373" s="59"/>
      <c r="I1373" s="59"/>
    </row>
    <row r="1374" spans="2:9" x14ac:dyDescent="0.35">
      <c r="B1374" s="67">
        <v>850</v>
      </c>
      <c r="C1374" s="68">
        <v>1300</v>
      </c>
      <c r="D1374" s="68">
        <v>2350</v>
      </c>
      <c r="E1374" s="71">
        <f t="shared" si="44"/>
        <v>2232.9196428571427</v>
      </c>
      <c r="F1374" s="62">
        <f t="shared" si="45"/>
        <v>2000</v>
      </c>
      <c r="G1374" s="37"/>
      <c r="H1374" s="59"/>
      <c r="I1374" s="59"/>
    </row>
    <row r="1375" spans="2:9" x14ac:dyDescent="0.35">
      <c r="B1375" s="67">
        <v>850</v>
      </c>
      <c r="C1375" s="68">
        <v>1400</v>
      </c>
      <c r="D1375" s="68">
        <v>2350</v>
      </c>
      <c r="E1375" s="71">
        <f t="shared" si="44"/>
        <v>2432.6696428571427</v>
      </c>
      <c r="F1375" s="62">
        <f t="shared" si="45"/>
        <v>2000</v>
      </c>
      <c r="G1375" s="37"/>
      <c r="H1375" s="59"/>
      <c r="I1375" s="59"/>
    </row>
    <row r="1376" spans="2:9" x14ac:dyDescent="0.35">
      <c r="B1376" s="67">
        <v>850</v>
      </c>
      <c r="C1376" s="68">
        <v>1500</v>
      </c>
      <c r="D1376" s="68">
        <v>2350</v>
      </c>
      <c r="E1376" s="71">
        <f t="shared" si="44"/>
        <v>2632.4196428571427</v>
      </c>
      <c r="F1376" s="62">
        <f t="shared" si="45"/>
        <v>3000</v>
      </c>
      <c r="G1376" s="37"/>
      <c r="H1376" s="59"/>
      <c r="I1376" s="59"/>
    </row>
    <row r="1377" spans="2:9" x14ac:dyDescent="0.35">
      <c r="B1377" s="67">
        <v>850</v>
      </c>
      <c r="C1377" s="68">
        <v>1600</v>
      </c>
      <c r="D1377" s="68">
        <v>2350</v>
      </c>
      <c r="E1377" s="71">
        <f t="shared" si="44"/>
        <v>2832.1696428571427</v>
      </c>
      <c r="F1377" s="62">
        <f t="shared" si="45"/>
        <v>3000</v>
      </c>
      <c r="G1377" s="37"/>
      <c r="H1377" s="59"/>
      <c r="I1377" s="59"/>
    </row>
    <row r="1378" spans="2:9" x14ac:dyDescent="0.35">
      <c r="B1378" s="67">
        <v>850</v>
      </c>
      <c r="C1378" s="68">
        <v>1700</v>
      </c>
      <c r="D1378" s="68">
        <v>2350</v>
      </c>
      <c r="E1378" s="71">
        <f t="shared" si="44"/>
        <v>3031.9196428571427</v>
      </c>
      <c r="F1378" s="62">
        <f t="shared" si="45"/>
        <v>3000</v>
      </c>
      <c r="G1378" s="37"/>
      <c r="H1378" s="59"/>
      <c r="I1378" s="59"/>
    </row>
    <row r="1379" spans="2:9" x14ac:dyDescent="0.35">
      <c r="B1379" s="67">
        <v>850</v>
      </c>
      <c r="C1379" s="68">
        <v>1800</v>
      </c>
      <c r="D1379" s="68">
        <v>2350</v>
      </c>
      <c r="E1379" s="71">
        <f t="shared" si="44"/>
        <v>3231.6696428571427</v>
      </c>
      <c r="F1379" s="62">
        <f t="shared" si="45"/>
        <v>3000</v>
      </c>
      <c r="G1379" s="37"/>
      <c r="H1379" s="59"/>
      <c r="I1379" s="59"/>
    </row>
    <row r="1380" spans="2:9" x14ac:dyDescent="0.35">
      <c r="B1380" s="67">
        <v>850</v>
      </c>
      <c r="C1380" s="68">
        <v>1900</v>
      </c>
      <c r="D1380" s="68">
        <v>2350</v>
      </c>
      <c r="E1380" s="71">
        <f t="shared" si="44"/>
        <v>3431.4196428571427</v>
      </c>
      <c r="F1380" s="62">
        <f t="shared" si="45"/>
        <v>3000</v>
      </c>
      <c r="G1380" s="37"/>
      <c r="H1380" s="59"/>
      <c r="I1380" s="59"/>
    </row>
    <row r="1381" spans="2:9" x14ac:dyDescent="0.35">
      <c r="B1381" s="67">
        <v>850</v>
      </c>
      <c r="C1381" s="68">
        <v>2000</v>
      </c>
      <c r="D1381" s="68">
        <v>2350</v>
      </c>
      <c r="E1381" s="71">
        <f t="shared" si="44"/>
        <v>3631.1696428571427</v>
      </c>
      <c r="F1381" s="62">
        <f t="shared" si="45"/>
        <v>4000</v>
      </c>
      <c r="G1381" s="37"/>
      <c r="H1381" s="59"/>
      <c r="I1381" s="59"/>
    </row>
    <row r="1382" spans="2:9" x14ac:dyDescent="0.35">
      <c r="B1382" s="67">
        <v>850</v>
      </c>
      <c r="C1382" s="68">
        <v>2100</v>
      </c>
      <c r="D1382" s="68">
        <v>2350</v>
      </c>
      <c r="E1382" s="71">
        <f t="shared" si="44"/>
        <v>3830.9196428571427</v>
      </c>
      <c r="F1382" s="62">
        <f t="shared" si="45"/>
        <v>4000</v>
      </c>
      <c r="G1382" s="37"/>
      <c r="H1382" s="59"/>
      <c r="I1382" s="59"/>
    </row>
    <row r="1383" spans="2:9" x14ac:dyDescent="0.35">
      <c r="B1383" s="67">
        <v>850</v>
      </c>
      <c r="C1383" s="68">
        <v>2200</v>
      </c>
      <c r="D1383" s="68">
        <v>2350</v>
      </c>
      <c r="E1383" s="71">
        <f t="shared" si="44"/>
        <v>4030.6696428571427</v>
      </c>
      <c r="F1383" s="62">
        <f t="shared" si="45"/>
        <v>4000</v>
      </c>
      <c r="G1383" s="37"/>
      <c r="H1383" s="59"/>
      <c r="I1383" s="59"/>
    </row>
    <row r="1384" spans="2:9" x14ac:dyDescent="0.35">
      <c r="B1384" s="67">
        <v>850</v>
      </c>
      <c r="C1384" s="68">
        <v>2300</v>
      </c>
      <c r="D1384" s="68">
        <v>2350</v>
      </c>
      <c r="E1384" s="71">
        <f t="shared" si="44"/>
        <v>4230.4196428571422</v>
      </c>
      <c r="F1384" s="62">
        <f t="shared" si="45"/>
        <v>4000</v>
      </c>
      <c r="G1384" s="37"/>
      <c r="H1384" s="59"/>
      <c r="I1384" s="59"/>
    </row>
    <row r="1385" spans="2:9" x14ac:dyDescent="0.35">
      <c r="B1385" s="67">
        <v>850</v>
      </c>
      <c r="C1385" s="68">
        <v>2400</v>
      </c>
      <c r="D1385" s="68">
        <v>2350</v>
      </c>
      <c r="E1385" s="71">
        <f t="shared" si="44"/>
        <v>4430.1696428571422</v>
      </c>
      <c r="F1385" s="62">
        <f t="shared" si="45"/>
        <v>4000</v>
      </c>
      <c r="G1385" s="37"/>
      <c r="H1385" s="59"/>
      <c r="I1385" s="59"/>
    </row>
    <row r="1386" spans="2:9" x14ac:dyDescent="0.35">
      <c r="B1386" s="67">
        <v>850</v>
      </c>
      <c r="C1386" s="68">
        <v>2500</v>
      </c>
      <c r="D1386" s="68">
        <v>2350</v>
      </c>
      <c r="E1386" s="71">
        <f t="shared" si="44"/>
        <v>4629.9196428571422</v>
      </c>
      <c r="F1386" s="62">
        <f t="shared" si="45"/>
        <v>5000</v>
      </c>
      <c r="G1386" s="37"/>
      <c r="H1386" s="59"/>
      <c r="I1386" s="59"/>
    </row>
    <row r="1387" spans="2:9" x14ac:dyDescent="0.35">
      <c r="B1387" s="67">
        <v>850</v>
      </c>
      <c r="C1387" s="68">
        <v>2600</v>
      </c>
      <c r="D1387" s="68">
        <v>2350</v>
      </c>
      <c r="E1387" s="71">
        <f t="shared" si="44"/>
        <v>4829.6696428571422</v>
      </c>
      <c r="F1387" s="62">
        <f t="shared" si="45"/>
        <v>5000</v>
      </c>
      <c r="G1387" s="37"/>
      <c r="H1387" s="59"/>
      <c r="I1387" s="59"/>
    </row>
    <row r="1388" spans="2:9" x14ac:dyDescent="0.35">
      <c r="B1388" s="67">
        <v>850</v>
      </c>
      <c r="C1388" s="68">
        <v>2700</v>
      </c>
      <c r="D1388" s="68">
        <v>2350</v>
      </c>
      <c r="E1388" s="71">
        <f t="shared" si="44"/>
        <v>5029.4196428571422</v>
      </c>
      <c r="F1388" s="62">
        <f t="shared" si="45"/>
        <v>5000</v>
      </c>
      <c r="G1388" s="37"/>
      <c r="H1388" s="59"/>
      <c r="I1388" s="59"/>
    </row>
    <row r="1389" spans="2:9" x14ac:dyDescent="0.35">
      <c r="B1389" s="67">
        <v>850</v>
      </c>
      <c r="C1389" s="68">
        <v>2800</v>
      </c>
      <c r="D1389" s="68">
        <v>2350</v>
      </c>
      <c r="E1389" s="71">
        <f t="shared" si="44"/>
        <v>5229.1696428571422</v>
      </c>
      <c r="F1389" s="62">
        <f t="shared" si="45"/>
        <v>5000</v>
      </c>
      <c r="G1389" s="37"/>
      <c r="H1389" s="59"/>
      <c r="I1389" s="59"/>
    </row>
    <row r="1390" spans="2:9" x14ac:dyDescent="0.35">
      <c r="B1390" s="67">
        <v>850</v>
      </c>
      <c r="C1390" s="68">
        <v>2900</v>
      </c>
      <c r="D1390" s="68">
        <v>2350</v>
      </c>
      <c r="E1390" s="71">
        <f t="shared" si="44"/>
        <v>5428.9196428571422</v>
      </c>
      <c r="F1390" s="62">
        <f t="shared" si="45"/>
        <v>5000</v>
      </c>
      <c r="G1390" s="37"/>
      <c r="H1390" s="59"/>
      <c r="I1390" s="59"/>
    </row>
    <row r="1391" spans="2:9" x14ac:dyDescent="0.35">
      <c r="B1391" s="67">
        <v>850</v>
      </c>
      <c r="C1391" s="68">
        <v>3000</v>
      </c>
      <c r="D1391" s="68">
        <v>2350</v>
      </c>
      <c r="E1391" s="71">
        <f t="shared" si="44"/>
        <v>5628.6696428571422</v>
      </c>
      <c r="F1391" s="62">
        <f t="shared" si="45"/>
        <v>6000</v>
      </c>
      <c r="G1391" s="37"/>
      <c r="H1391" s="59"/>
      <c r="I1391" s="59"/>
    </row>
    <row r="1392" spans="2:9" x14ac:dyDescent="0.35">
      <c r="B1392" s="67">
        <v>850</v>
      </c>
      <c r="C1392" s="68">
        <v>3100</v>
      </c>
      <c r="D1392" s="68">
        <v>2350</v>
      </c>
      <c r="E1392" s="71">
        <f t="shared" si="44"/>
        <v>5828.4196428571422</v>
      </c>
      <c r="F1392" s="62">
        <f t="shared" si="45"/>
        <v>6000</v>
      </c>
      <c r="G1392" s="37"/>
      <c r="H1392" s="59"/>
      <c r="I1392" s="59"/>
    </row>
    <row r="1393" spans="2:9" x14ac:dyDescent="0.35">
      <c r="B1393" s="67">
        <v>850</v>
      </c>
      <c r="C1393" s="68">
        <v>3200</v>
      </c>
      <c r="D1393" s="68">
        <v>2350</v>
      </c>
      <c r="E1393" s="71">
        <f t="shared" si="44"/>
        <v>6028.1696428571422</v>
      </c>
      <c r="F1393" s="62">
        <f t="shared" si="45"/>
        <v>6000</v>
      </c>
      <c r="G1393" s="37"/>
      <c r="H1393" s="59"/>
      <c r="I1393" s="59"/>
    </row>
    <row r="1394" spans="2:9" x14ac:dyDescent="0.35">
      <c r="B1394" s="67">
        <v>850</v>
      </c>
      <c r="C1394" s="68">
        <v>3300</v>
      </c>
      <c r="D1394" s="68">
        <v>2350</v>
      </c>
      <c r="E1394" s="71">
        <f t="shared" ref="E1394:E1457" si="46">(((22/7*(B1394/2)^2)*D1394)+((C1394-B1394)*D1394*B1394))/1000000</f>
        <v>6227.9196428571422</v>
      </c>
      <c r="F1394" s="62">
        <f t="shared" si="45"/>
        <v>6000</v>
      </c>
      <c r="G1394" s="37"/>
      <c r="H1394" s="59"/>
      <c r="I1394" s="59"/>
    </row>
    <row r="1395" spans="2:9" x14ac:dyDescent="0.35">
      <c r="B1395" s="67">
        <v>850</v>
      </c>
      <c r="C1395" s="68">
        <v>3400</v>
      </c>
      <c r="D1395" s="68">
        <v>2350</v>
      </c>
      <c r="E1395" s="71">
        <f t="shared" si="46"/>
        <v>6427.6696428571422</v>
      </c>
      <c r="F1395" s="62">
        <f t="shared" si="45"/>
        <v>6000</v>
      </c>
      <c r="G1395" s="37"/>
      <c r="H1395" s="59"/>
      <c r="I1395" s="59"/>
    </row>
    <row r="1396" spans="2:9" x14ac:dyDescent="0.35">
      <c r="B1396" s="67">
        <v>850</v>
      </c>
      <c r="C1396" s="68">
        <v>3500</v>
      </c>
      <c r="D1396" s="68">
        <v>2350</v>
      </c>
      <c r="E1396" s="71">
        <f t="shared" si="46"/>
        <v>6627.4196428571422</v>
      </c>
      <c r="F1396" s="62">
        <f t="shared" si="45"/>
        <v>7000</v>
      </c>
      <c r="G1396" s="37"/>
      <c r="H1396" s="59"/>
      <c r="I1396" s="59"/>
    </row>
    <row r="1397" spans="2:9" x14ac:dyDescent="0.35">
      <c r="B1397" s="67">
        <v>850</v>
      </c>
      <c r="C1397" s="68">
        <v>3600</v>
      </c>
      <c r="D1397" s="68">
        <v>2350</v>
      </c>
      <c r="E1397" s="71">
        <f t="shared" si="46"/>
        <v>6827.1696428571422</v>
      </c>
      <c r="F1397" s="62">
        <f t="shared" si="45"/>
        <v>7000</v>
      </c>
      <c r="G1397" s="37"/>
      <c r="H1397" s="59"/>
      <c r="I1397" s="59"/>
    </row>
    <row r="1398" spans="2:9" x14ac:dyDescent="0.35">
      <c r="B1398" s="67">
        <v>850</v>
      </c>
      <c r="C1398" s="68">
        <v>3700</v>
      </c>
      <c r="D1398" s="68">
        <v>2350</v>
      </c>
      <c r="E1398" s="71">
        <f t="shared" si="46"/>
        <v>7026.9196428571422</v>
      </c>
      <c r="F1398" s="62">
        <f t="shared" si="45"/>
        <v>7000</v>
      </c>
      <c r="G1398" s="37"/>
      <c r="H1398" s="59"/>
      <c r="I1398" s="59"/>
    </row>
    <row r="1399" spans="2:9" x14ac:dyDescent="0.35">
      <c r="B1399" s="67">
        <v>850</v>
      </c>
      <c r="C1399" s="68">
        <v>3800</v>
      </c>
      <c r="D1399" s="68">
        <v>2350</v>
      </c>
      <c r="E1399" s="71">
        <f t="shared" si="46"/>
        <v>7226.6696428571422</v>
      </c>
      <c r="F1399" s="62">
        <f t="shared" si="45"/>
        <v>7000</v>
      </c>
      <c r="G1399" s="37"/>
      <c r="H1399" s="59"/>
      <c r="I1399" s="59"/>
    </row>
    <row r="1400" spans="2:9" x14ac:dyDescent="0.35">
      <c r="B1400" s="67">
        <v>850</v>
      </c>
      <c r="C1400" s="68">
        <v>3900</v>
      </c>
      <c r="D1400" s="68">
        <v>2350</v>
      </c>
      <c r="E1400" s="71">
        <f t="shared" si="46"/>
        <v>7426.4196428571422</v>
      </c>
      <c r="F1400" s="62">
        <f t="shared" si="45"/>
        <v>7000</v>
      </c>
      <c r="G1400" s="37"/>
      <c r="H1400" s="59"/>
      <c r="I1400" s="59"/>
    </row>
    <row r="1401" spans="2:9" x14ac:dyDescent="0.35">
      <c r="B1401" s="67">
        <v>850</v>
      </c>
      <c r="C1401" s="68">
        <v>4000</v>
      </c>
      <c r="D1401" s="68">
        <v>2350</v>
      </c>
      <c r="E1401" s="71">
        <f t="shared" si="46"/>
        <v>7626.1696428571422</v>
      </c>
      <c r="F1401" s="62">
        <f t="shared" si="45"/>
        <v>8000</v>
      </c>
      <c r="G1401" s="37"/>
      <c r="H1401" s="59"/>
      <c r="I1401" s="59"/>
    </row>
    <row r="1402" spans="2:9" x14ac:dyDescent="0.35">
      <c r="B1402" s="67">
        <v>900</v>
      </c>
      <c r="C1402" s="68">
        <v>800</v>
      </c>
      <c r="D1402" s="68">
        <v>2350</v>
      </c>
      <c r="E1402" s="71">
        <f t="shared" si="46"/>
        <v>1284.1071428571427</v>
      </c>
      <c r="F1402" s="62">
        <f t="shared" si="45"/>
        <v>1000</v>
      </c>
      <c r="G1402" s="37"/>
      <c r="H1402" s="59"/>
      <c r="I1402" s="59"/>
    </row>
    <row r="1403" spans="2:9" x14ac:dyDescent="0.35">
      <c r="B1403" s="67">
        <v>900</v>
      </c>
      <c r="C1403" s="68">
        <v>900</v>
      </c>
      <c r="D1403" s="68">
        <v>2350</v>
      </c>
      <c r="E1403" s="71">
        <f t="shared" si="46"/>
        <v>1495.6071428571427</v>
      </c>
      <c r="F1403" s="62">
        <f t="shared" si="45"/>
        <v>1000</v>
      </c>
      <c r="G1403" s="37"/>
      <c r="H1403" s="59"/>
      <c r="I1403" s="59"/>
    </row>
    <row r="1404" spans="2:9" x14ac:dyDescent="0.35">
      <c r="B1404" s="67">
        <v>900</v>
      </c>
      <c r="C1404" s="68">
        <v>1000</v>
      </c>
      <c r="D1404" s="68">
        <v>2350</v>
      </c>
      <c r="E1404" s="71">
        <f t="shared" si="46"/>
        <v>1707.1071428571427</v>
      </c>
      <c r="F1404" s="62">
        <f t="shared" si="45"/>
        <v>2000</v>
      </c>
      <c r="G1404" s="37"/>
      <c r="H1404" s="59"/>
      <c r="I1404" s="59"/>
    </row>
    <row r="1405" spans="2:9" x14ac:dyDescent="0.35">
      <c r="B1405" s="67">
        <v>900</v>
      </c>
      <c r="C1405" s="68">
        <v>1100</v>
      </c>
      <c r="D1405" s="68">
        <v>2350</v>
      </c>
      <c r="E1405" s="71">
        <f t="shared" si="46"/>
        <v>1918.6071428571427</v>
      </c>
      <c r="F1405" s="62">
        <f t="shared" si="45"/>
        <v>2000</v>
      </c>
      <c r="G1405" s="37"/>
      <c r="H1405" s="59"/>
      <c r="I1405" s="59"/>
    </row>
    <row r="1406" spans="2:9" x14ac:dyDescent="0.35">
      <c r="B1406" s="67">
        <v>900</v>
      </c>
      <c r="C1406" s="68">
        <v>1200</v>
      </c>
      <c r="D1406" s="68">
        <v>2350</v>
      </c>
      <c r="E1406" s="71">
        <f t="shared" si="46"/>
        <v>2130.1071428571427</v>
      </c>
      <c r="F1406" s="62">
        <f t="shared" si="45"/>
        <v>2000</v>
      </c>
      <c r="G1406" s="37"/>
      <c r="H1406" s="59"/>
      <c r="I1406" s="59"/>
    </row>
    <row r="1407" spans="2:9" x14ac:dyDescent="0.35">
      <c r="B1407" s="67">
        <v>900</v>
      </c>
      <c r="C1407" s="68">
        <v>1300</v>
      </c>
      <c r="D1407" s="68">
        <v>2350</v>
      </c>
      <c r="E1407" s="71">
        <f t="shared" si="46"/>
        <v>2341.6071428571427</v>
      </c>
      <c r="F1407" s="62">
        <f t="shared" si="45"/>
        <v>2000</v>
      </c>
      <c r="G1407" s="37"/>
      <c r="H1407" s="59"/>
      <c r="I1407" s="59"/>
    </row>
    <row r="1408" spans="2:9" x14ac:dyDescent="0.35">
      <c r="B1408" s="67">
        <v>900</v>
      </c>
      <c r="C1408" s="68">
        <v>1400</v>
      </c>
      <c r="D1408" s="68">
        <v>2350</v>
      </c>
      <c r="E1408" s="71">
        <f t="shared" si="46"/>
        <v>2553.1071428571427</v>
      </c>
      <c r="F1408" s="62">
        <f t="shared" si="45"/>
        <v>3000</v>
      </c>
      <c r="G1408" s="37"/>
      <c r="H1408" s="59"/>
      <c r="I1408" s="59"/>
    </row>
    <row r="1409" spans="2:9" x14ac:dyDescent="0.35">
      <c r="B1409" s="67">
        <v>900</v>
      </c>
      <c r="C1409" s="68">
        <v>1500</v>
      </c>
      <c r="D1409" s="68">
        <v>2350</v>
      </c>
      <c r="E1409" s="71">
        <f t="shared" si="46"/>
        <v>2764.6071428571427</v>
      </c>
      <c r="F1409" s="62">
        <f t="shared" si="45"/>
        <v>3000</v>
      </c>
      <c r="G1409" s="37"/>
      <c r="H1409" s="59"/>
      <c r="I1409" s="59"/>
    </row>
    <row r="1410" spans="2:9" x14ac:dyDescent="0.35">
      <c r="B1410" s="67">
        <v>900</v>
      </c>
      <c r="C1410" s="68">
        <v>1600</v>
      </c>
      <c r="D1410" s="68">
        <v>2350</v>
      </c>
      <c r="E1410" s="71">
        <f t="shared" si="46"/>
        <v>2976.1071428571427</v>
      </c>
      <c r="F1410" s="62">
        <f t="shared" si="45"/>
        <v>3000</v>
      </c>
      <c r="G1410" s="37"/>
      <c r="H1410" s="59"/>
      <c r="I1410" s="59"/>
    </row>
    <row r="1411" spans="2:9" x14ac:dyDescent="0.35">
      <c r="B1411" s="67">
        <v>900</v>
      </c>
      <c r="C1411" s="68">
        <v>1700</v>
      </c>
      <c r="D1411" s="68">
        <v>2350</v>
      </c>
      <c r="E1411" s="71">
        <f t="shared" si="46"/>
        <v>3187.6071428571427</v>
      </c>
      <c r="F1411" s="62">
        <f t="shared" si="45"/>
        <v>3000</v>
      </c>
      <c r="G1411" s="37"/>
      <c r="H1411" s="59"/>
      <c r="I1411" s="59"/>
    </row>
    <row r="1412" spans="2:9" x14ac:dyDescent="0.35">
      <c r="B1412" s="67">
        <v>900</v>
      </c>
      <c r="C1412" s="68">
        <v>1800</v>
      </c>
      <c r="D1412" s="68">
        <v>2350</v>
      </c>
      <c r="E1412" s="71">
        <f t="shared" si="46"/>
        <v>3399.1071428571427</v>
      </c>
      <c r="F1412" s="62">
        <f t="shared" si="45"/>
        <v>3000</v>
      </c>
      <c r="G1412" s="37"/>
      <c r="H1412" s="59"/>
      <c r="I1412" s="59"/>
    </row>
    <row r="1413" spans="2:9" x14ac:dyDescent="0.35">
      <c r="B1413" s="67">
        <v>900</v>
      </c>
      <c r="C1413" s="68">
        <v>1900</v>
      </c>
      <c r="D1413" s="68">
        <v>2350</v>
      </c>
      <c r="E1413" s="71">
        <f t="shared" si="46"/>
        <v>3610.6071428571427</v>
      </c>
      <c r="F1413" s="62">
        <f t="shared" ref="F1413:F1476" si="47">ROUND(E1413,-3)</f>
        <v>4000</v>
      </c>
      <c r="G1413" s="37"/>
      <c r="H1413" s="59"/>
      <c r="I1413" s="59"/>
    </row>
    <row r="1414" spans="2:9" x14ac:dyDescent="0.35">
      <c r="B1414" s="67">
        <v>900</v>
      </c>
      <c r="C1414" s="68">
        <v>2000</v>
      </c>
      <c r="D1414" s="68">
        <v>2350</v>
      </c>
      <c r="E1414" s="71">
        <f t="shared" si="46"/>
        <v>3822.1071428571427</v>
      </c>
      <c r="F1414" s="62">
        <f t="shared" si="47"/>
        <v>4000</v>
      </c>
      <c r="G1414" s="37"/>
      <c r="H1414" s="59"/>
      <c r="I1414" s="59"/>
    </row>
    <row r="1415" spans="2:9" x14ac:dyDescent="0.35">
      <c r="B1415" s="67">
        <v>900</v>
      </c>
      <c r="C1415" s="68">
        <v>2100</v>
      </c>
      <c r="D1415" s="68">
        <v>2350</v>
      </c>
      <c r="E1415" s="71">
        <f t="shared" si="46"/>
        <v>4033.6071428571427</v>
      </c>
      <c r="F1415" s="62">
        <f t="shared" si="47"/>
        <v>4000</v>
      </c>
      <c r="G1415" s="37"/>
      <c r="H1415" s="59"/>
      <c r="I1415" s="59"/>
    </row>
    <row r="1416" spans="2:9" x14ac:dyDescent="0.35">
      <c r="B1416" s="67">
        <v>900</v>
      </c>
      <c r="C1416" s="68">
        <v>2200</v>
      </c>
      <c r="D1416" s="68">
        <v>2350</v>
      </c>
      <c r="E1416" s="71">
        <f t="shared" si="46"/>
        <v>4245.1071428571422</v>
      </c>
      <c r="F1416" s="62">
        <f t="shared" si="47"/>
        <v>4000</v>
      </c>
      <c r="G1416" s="37"/>
      <c r="H1416" s="59"/>
      <c r="I1416" s="59"/>
    </row>
    <row r="1417" spans="2:9" x14ac:dyDescent="0.35">
      <c r="B1417" s="67">
        <v>900</v>
      </c>
      <c r="C1417" s="68">
        <v>2300</v>
      </c>
      <c r="D1417" s="68">
        <v>2350</v>
      </c>
      <c r="E1417" s="71">
        <f t="shared" si="46"/>
        <v>4456.6071428571422</v>
      </c>
      <c r="F1417" s="62">
        <f t="shared" si="47"/>
        <v>4000</v>
      </c>
      <c r="G1417" s="37"/>
      <c r="H1417" s="59"/>
      <c r="I1417" s="59"/>
    </row>
    <row r="1418" spans="2:9" x14ac:dyDescent="0.35">
      <c r="B1418" s="67">
        <v>900</v>
      </c>
      <c r="C1418" s="68">
        <v>2400</v>
      </c>
      <c r="D1418" s="68">
        <v>2350</v>
      </c>
      <c r="E1418" s="71">
        <f t="shared" si="46"/>
        <v>4668.1071428571422</v>
      </c>
      <c r="F1418" s="62">
        <f t="shared" si="47"/>
        <v>5000</v>
      </c>
      <c r="G1418" s="37"/>
      <c r="H1418" s="59"/>
      <c r="I1418" s="59"/>
    </row>
    <row r="1419" spans="2:9" x14ac:dyDescent="0.35">
      <c r="B1419" s="67">
        <v>900</v>
      </c>
      <c r="C1419" s="68">
        <v>2500</v>
      </c>
      <c r="D1419" s="68">
        <v>2350</v>
      </c>
      <c r="E1419" s="71">
        <f t="shared" si="46"/>
        <v>4879.6071428571422</v>
      </c>
      <c r="F1419" s="62">
        <f t="shared" si="47"/>
        <v>5000</v>
      </c>
      <c r="G1419" s="37"/>
      <c r="H1419" s="59"/>
      <c r="I1419" s="59"/>
    </row>
    <row r="1420" spans="2:9" x14ac:dyDescent="0.35">
      <c r="B1420" s="67">
        <v>900</v>
      </c>
      <c r="C1420" s="68">
        <v>2600</v>
      </c>
      <c r="D1420" s="68">
        <v>2350</v>
      </c>
      <c r="E1420" s="71">
        <f t="shared" si="46"/>
        <v>5091.1071428571422</v>
      </c>
      <c r="F1420" s="62">
        <f t="shared" si="47"/>
        <v>5000</v>
      </c>
      <c r="G1420" s="37"/>
      <c r="H1420" s="59"/>
      <c r="I1420" s="59"/>
    </row>
    <row r="1421" spans="2:9" x14ac:dyDescent="0.35">
      <c r="B1421" s="67">
        <v>900</v>
      </c>
      <c r="C1421" s="68">
        <v>2700</v>
      </c>
      <c r="D1421" s="68">
        <v>2350</v>
      </c>
      <c r="E1421" s="71">
        <f t="shared" si="46"/>
        <v>5302.6071428571422</v>
      </c>
      <c r="F1421" s="62">
        <f t="shared" si="47"/>
        <v>5000</v>
      </c>
      <c r="G1421" s="37"/>
      <c r="H1421" s="59"/>
      <c r="I1421" s="59"/>
    </row>
    <row r="1422" spans="2:9" x14ac:dyDescent="0.35">
      <c r="B1422" s="67">
        <v>900</v>
      </c>
      <c r="C1422" s="68">
        <v>2800</v>
      </c>
      <c r="D1422" s="68">
        <v>2350</v>
      </c>
      <c r="E1422" s="71">
        <f t="shared" si="46"/>
        <v>5514.1071428571422</v>
      </c>
      <c r="F1422" s="62">
        <f t="shared" si="47"/>
        <v>6000</v>
      </c>
      <c r="G1422" s="37"/>
      <c r="H1422" s="59"/>
      <c r="I1422" s="59"/>
    </row>
    <row r="1423" spans="2:9" x14ac:dyDescent="0.35">
      <c r="B1423" s="67">
        <v>900</v>
      </c>
      <c r="C1423" s="68">
        <v>2900</v>
      </c>
      <c r="D1423" s="68">
        <v>2350</v>
      </c>
      <c r="E1423" s="71">
        <f t="shared" si="46"/>
        <v>5725.6071428571422</v>
      </c>
      <c r="F1423" s="62">
        <f t="shared" si="47"/>
        <v>6000</v>
      </c>
      <c r="G1423" s="37"/>
      <c r="H1423" s="59"/>
      <c r="I1423" s="59"/>
    </row>
    <row r="1424" spans="2:9" x14ac:dyDescent="0.35">
      <c r="B1424" s="67">
        <v>900</v>
      </c>
      <c r="C1424" s="68">
        <v>3000</v>
      </c>
      <c r="D1424" s="68">
        <v>2350</v>
      </c>
      <c r="E1424" s="71">
        <f t="shared" si="46"/>
        <v>5937.1071428571422</v>
      </c>
      <c r="F1424" s="62">
        <f t="shared" si="47"/>
        <v>6000</v>
      </c>
      <c r="G1424" s="37"/>
      <c r="H1424" s="59"/>
      <c r="I1424" s="59"/>
    </row>
    <row r="1425" spans="2:9" x14ac:dyDescent="0.35">
      <c r="B1425" s="67">
        <v>900</v>
      </c>
      <c r="C1425" s="68">
        <v>3100</v>
      </c>
      <c r="D1425" s="68">
        <v>2350</v>
      </c>
      <c r="E1425" s="71">
        <f t="shared" si="46"/>
        <v>6148.6071428571422</v>
      </c>
      <c r="F1425" s="62">
        <f t="shared" si="47"/>
        <v>6000</v>
      </c>
      <c r="G1425" s="37"/>
      <c r="H1425" s="59"/>
      <c r="I1425" s="59"/>
    </row>
    <row r="1426" spans="2:9" x14ac:dyDescent="0.35">
      <c r="B1426" s="67">
        <v>900</v>
      </c>
      <c r="C1426" s="68">
        <v>3200</v>
      </c>
      <c r="D1426" s="68">
        <v>2350</v>
      </c>
      <c r="E1426" s="71">
        <f t="shared" si="46"/>
        <v>6360.1071428571422</v>
      </c>
      <c r="F1426" s="62">
        <f t="shared" si="47"/>
        <v>6000</v>
      </c>
      <c r="G1426" s="37"/>
      <c r="H1426" s="59"/>
      <c r="I1426" s="59"/>
    </row>
    <row r="1427" spans="2:9" x14ac:dyDescent="0.35">
      <c r="B1427" s="67">
        <v>900</v>
      </c>
      <c r="C1427" s="68">
        <v>3300</v>
      </c>
      <c r="D1427" s="68">
        <v>2350</v>
      </c>
      <c r="E1427" s="71">
        <f t="shared" si="46"/>
        <v>6571.6071428571422</v>
      </c>
      <c r="F1427" s="62">
        <f t="shared" si="47"/>
        <v>7000</v>
      </c>
      <c r="G1427" s="37"/>
      <c r="H1427" s="59"/>
      <c r="I1427" s="59"/>
    </row>
    <row r="1428" spans="2:9" x14ac:dyDescent="0.35">
      <c r="B1428" s="67">
        <v>900</v>
      </c>
      <c r="C1428" s="68">
        <v>3400</v>
      </c>
      <c r="D1428" s="68">
        <v>2350</v>
      </c>
      <c r="E1428" s="71">
        <f t="shared" si="46"/>
        <v>6783.1071428571422</v>
      </c>
      <c r="F1428" s="62">
        <f t="shared" si="47"/>
        <v>7000</v>
      </c>
      <c r="G1428" s="37"/>
      <c r="H1428" s="59"/>
      <c r="I1428" s="59"/>
    </row>
    <row r="1429" spans="2:9" x14ac:dyDescent="0.35">
      <c r="B1429" s="67">
        <v>900</v>
      </c>
      <c r="C1429" s="68">
        <v>3500</v>
      </c>
      <c r="D1429" s="68">
        <v>2350</v>
      </c>
      <c r="E1429" s="71">
        <f t="shared" si="46"/>
        <v>6994.6071428571422</v>
      </c>
      <c r="F1429" s="62">
        <f t="shared" si="47"/>
        <v>7000</v>
      </c>
      <c r="G1429" s="37"/>
      <c r="H1429" s="59"/>
      <c r="I1429" s="59"/>
    </row>
    <row r="1430" spans="2:9" x14ac:dyDescent="0.35">
      <c r="B1430" s="67">
        <v>900</v>
      </c>
      <c r="C1430" s="68">
        <v>3600</v>
      </c>
      <c r="D1430" s="68">
        <v>2350</v>
      </c>
      <c r="E1430" s="71">
        <f t="shared" si="46"/>
        <v>7206.1071428571422</v>
      </c>
      <c r="F1430" s="62">
        <f t="shared" si="47"/>
        <v>7000</v>
      </c>
      <c r="G1430" s="37"/>
      <c r="H1430" s="59"/>
      <c r="I1430" s="59"/>
    </row>
    <row r="1431" spans="2:9" x14ac:dyDescent="0.35">
      <c r="B1431" s="67">
        <v>900</v>
      </c>
      <c r="C1431" s="68">
        <v>3700</v>
      </c>
      <c r="D1431" s="68">
        <v>2350</v>
      </c>
      <c r="E1431" s="71">
        <f t="shared" si="46"/>
        <v>7417.6071428571422</v>
      </c>
      <c r="F1431" s="62">
        <f t="shared" si="47"/>
        <v>7000</v>
      </c>
      <c r="G1431" s="37"/>
      <c r="H1431" s="59"/>
      <c r="I1431" s="59"/>
    </row>
    <row r="1432" spans="2:9" x14ac:dyDescent="0.35">
      <c r="B1432" s="67">
        <v>900</v>
      </c>
      <c r="C1432" s="68">
        <v>3800</v>
      </c>
      <c r="D1432" s="68">
        <v>2350</v>
      </c>
      <c r="E1432" s="71">
        <f t="shared" si="46"/>
        <v>7629.1071428571422</v>
      </c>
      <c r="F1432" s="62">
        <f t="shared" si="47"/>
        <v>8000</v>
      </c>
      <c r="G1432" s="37"/>
      <c r="H1432" s="59"/>
      <c r="I1432" s="59"/>
    </row>
    <row r="1433" spans="2:9" x14ac:dyDescent="0.35">
      <c r="B1433" s="67">
        <v>900</v>
      </c>
      <c r="C1433" s="68">
        <v>3900</v>
      </c>
      <c r="D1433" s="68">
        <v>2350</v>
      </c>
      <c r="E1433" s="71">
        <f t="shared" si="46"/>
        <v>7840.6071428571422</v>
      </c>
      <c r="F1433" s="62">
        <f t="shared" si="47"/>
        <v>8000</v>
      </c>
      <c r="G1433" s="37"/>
      <c r="H1433" s="59"/>
      <c r="I1433" s="59"/>
    </row>
    <row r="1434" spans="2:9" x14ac:dyDescent="0.35">
      <c r="B1434" s="67">
        <v>900</v>
      </c>
      <c r="C1434" s="68">
        <v>4000</v>
      </c>
      <c r="D1434" s="68">
        <v>2350</v>
      </c>
      <c r="E1434" s="71">
        <f t="shared" si="46"/>
        <v>8052.1071428571422</v>
      </c>
      <c r="F1434" s="62">
        <f t="shared" si="47"/>
        <v>8000</v>
      </c>
      <c r="G1434" s="37"/>
      <c r="H1434" s="59"/>
      <c r="I1434" s="59"/>
    </row>
    <row r="1435" spans="2:9" x14ac:dyDescent="0.35">
      <c r="B1435" s="67">
        <v>950</v>
      </c>
      <c r="C1435" s="68">
        <v>800</v>
      </c>
      <c r="D1435" s="68">
        <v>2350</v>
      </c>
      <c r="E1435" s="71">
        <f t="shared" si="46"/>
        <v>1331.5267857142856</v>
      </c>
      <c r="F1435" s="62">
        <f t="shared" si="47"/>
        <v>1000</v>
      </c>
      <c r="G1435" s="37"/>
      <c r="H1435" s="59"/>
      <c r="I1435" s="59"/>
    </row>
    <row r="1436" spans="2:9" x14ac:dyDescent="0.35">
      <c r="B1436" s="67">
        <v>950</v>
      </c>
      <c r="C1436" s="68">
        <v>900</v>
      </c>
      <c r="D1436" s="68">
        <v>2350</v>
      </c>
      <c r="E1436" s="71">
        <f t="shared" si="46"/>
        <v>1554.7767857142856</v>
      </c>
      <c r="F1436" s="62">
        <f t="shared" si="47"/>
        <v>2000</v>
      </c>
      <c r="G1436" s="37"/>
      <c r="H1436" s="59"/>
      <c r="I1436" s="59"/>
    </row>
    <row r="1437" spans="2:9" x14ac:dyDescent="0.35">
      <c r="B1437" s="67">
        <v>950</v>
      </c>
      <c r="C1437" s="68">
        <v>1000</v>
      </c>
      <c r="D1437" s="68">
        <v>2350</v>
      </c>
      <c r="E1437" s="71">
        <f t="shared" si="46"/>
        <v>1778.0267857142856</v>
      </c>
      <c r="F1437" s="62">
        <f t="shared" si="47"/>
        <v>2000</v>
      </c>
      <c r="G1437" s="37"/>
      <c r="H1437" s="59"/>
      <c r="I1437" s="59"/>
    </row>
    <row r="1438" spans="2:9" x14ac:dyDescent="0.35">
      <c r="B1438" s="67">
        <v>950</v>
      </c>
      <c r="C1438" s="68">
        <v>1100</v>
      </c>
      <c r="D1438" s="68">
        <v>2350</v>
      </c>
      <c r="E1438" s="71">
        <f t="shared" si="46"/>
        <v>2001.2767857142856</v>
      </c>
      <c r="F1438" s="62">
        <f t="shared" si="47"/>
        <v>2000</v>
      </c>
      <c r="G1438" s="37"/>
      <c r="H1438" s="59"/>
      <c r="I1438" s="59"/>
    </row>
    <row r="1439" spans="2:9" x14ac:dyDescent="0.35">
      <c r="B1439" s="67">
        <v>950</v>
      </c>
      <c r="C1439" s="68">
        <v>1200</v>
      </c>
      <c r="D1439" s="68">
        <v>2350</v>
      </c>
      <c r="E1439" s="71">
        <f t="shared" si="46"/>
        <v>2224.5267857142858</v>
      </c>
      <c r="F1439" s="62">
        <f t="shared" si="47"/>
        <v>2000</v>
      </c>
      <c r="G1439" s="37"/>
      <c r="H1439" s="59"/>
      <c r="I1439" s="59"/>
    </row>
    <row r="1440" spans="2:9" x14ac:dyDescent="0.35">
      <c r="B1440" s="67">
        <v>950</v>
      </c>
      <c r="C1440" s="68">
        <v>1300</v>
      </c>
      <c r="D1440" s="68">
        <v>2350</v>
      </c>
      <c r="E1440" s="71">
        <f t="shared" si="46"/>
        <v>2447.7767857142858</v>
      </c>
      <c r="F1440" s="62">
        <f t="shared" si="47"/>
        <v>2000</v>
      </c>
      <c r="G1440" s="37"/>
      <c r="H1440" s="59"/>
      <c r="I1440" s="59"/>
    </row>
    <row r="1441" spans="2:9" x14ac:dyDescent="0.35">
      <c r="B1441" s="67">
        <v>950</v>
      </c>
      <c r="C1441" s="68">
        <v>1400</v>
      </c>
      <c r="D1441" s="68">
        <v>2350</v>
      </c>
      <c r="E1441" s="71">
        <f t="shared" si="46"/>
        <v>2671.0267857142858</v>
      </c>
      <c r="F1441" s="62">
        <f t="shared" si="47"/>
        <v>3000</v>
      </c>
      <c r="G1441" s="37"/>
      <c r="H1441" s="59"/>
      <c r="I1441" s="59"/>
    </row>
    <row r="1442" spans="2:9" x14ac:dyDescent="0.35">
      <c r="B1442" s="67">
        <v>950</v>
      </c>
      <c r="C1442" s="68">
        <v>1500</v>
      </c>
      <c r="D1442" s="68">
        <v>2350</v>
      </c>
      <c r="E1442" s="71">
        <f t="shared" si="46"/>
        <v>2894.2767857142858</v>
      </c>
      <c r="F1442" s="62">
        <f t="shared" si="47"/>
        <v>3000</v>
      </c>
      <c r="G1442" s="37"/>
      <c r="H1442" s="59"/>
      <c r="I1442" s="59"/>
    </row>
    <row r="1443" spans="2:9" x14ac:dyDescent="0.35">
      <c r="B1443" s="67">
        <v>950</v>
      </c>
      <c r="C1443" s="68">
        <v>1600</v>
      </c>
      <c r="D1443" s="68">
        <v>2350</v>
      </c>
      <c r="E1443" s="71">
        <f t="shared" si="46"/>
        <v>3117.5267857142858</v>
      </c>
      <c r="F1443" s="62">
        <f t="shared" si="47"/>
        <v>3000</v>
      </c>
      <c r="G1443" s="37"/>
      <c r="H1443" s="59"/>
      <c r="I1443" s="59"/>
    </row>
    <row r="1444" spans="2:9" x14ac:dyDescent="0.35">
      <c r="B1444" s="67">
        <v>950</v>
      </c>
      <c r="C1444" s="68">
        <v>1700</v>
      </c>
      <c r="D1444" s="68">
        <v>2350</v>
      </c>
      <c r="E1444" s="71">
        <f t="shared" si="46"/>
        <v>3340.7767857142858</v>
      </c>
      <c r="F1444" s="62">
        <f t="shared" si="47"/>
        <v>3000</v>
      </c>
      <c r="G1444" s="37"/>
      <c r="H1444" s="59"/>
      <c r="I1444" s="59"/>
    </row>
    <row r="1445" spans="2:9" x14ac:dyDescent="0.35">
      <c r="B1445" s="67">
        <v>950</v>
      </c>
      <c r="C1445" s="68">
        <v>1800</v>
      </c>
      <c r="D1445" s="68">
        <v>2350</v>
      </c>
      <c r="E1445" s="71">
        <f t="shared" si="46"/>
        <v>3564.0267857142858</v>
      </c>
      <c r="F1445" s="62">
        <f t="shared" si="47"/>
        <v>4000</v>
      </c>
      <c r="G1445" s="37"/>
      <c r="H1445" s="59"/>
      <c r="I1445" s="59"/>
    </row>
    <row r="1446" spans="2:9" x14ac:dyDescent="0.35">
      <c r="B1446" s="67">
        <v>950</v>
      </c>
      <c r="C1446" s="68">
        <v>1900</v>
      </c>
      <c r="D1446" s="68">
        <v>2350</v>
      </c>
      <c r="E1446" s="71">
        <f t="shared" si="46"/>
        <v>3787.2767857142858</v>
      </c>
      <c r="F1446" s="62">
        <f t="shared" si="47"/>
        <v>4000</v>
      </c>
      <c r="G1446" s="37"/>
      <c r="H1446" s="59"/>
      <c r="I1446" s="59"/>
    </row>
    <row r="1447" spans="2:9" x14ac:dyDescent="0.35">
      <c r="B1447" s="67">
        <v>950</v>
      </c>
      <c r="C1447" s="68">
        <v>2000</v>
      </c>
      <c r="D1447" s="68">
        <v>2350</v>
      </c>
      <c r="E1447" s="71">
        <f t="shared" si="46"/>
        <v>4010.5267857142858</v>
      </c>
      <c r="F1447" s="62">
        <f t="shared" si="47"/>
        <v>4000</v>
      </c>
      <c r="G1447" s="37"/>
      <c r="H1447" s="59"/>
      <c r="I1447" s="59"/>
    </row>
    <row r="1448" spans="2:9" x14ac:dyDescent="0.35">
      <c r="B1448" s="67">
        <v>950</v>
      </c>
      <c r="C1448" s="68">
        <v>2100</v>
      </c>
      <c r="D1448" s="68">
        <v>2350</v>
      </c>
      <c r="E1448" s="71">
        <f t="shared" si="46"/>
        <v>4233.7767857142862</v>
      </c>
      <c r="F1448" s="62">
        <f t="shared" si="47"/>
        <v>4000</v>
      </c>
      <c r="G1448" s="37"/>
      <c r="H1448" s="59"/>
      <c r="I1448" s="59"/>
    </row>
    <row r="1449" spans="2:9" x14ac:dyDescent="0.35">
      <c r="B1449" s="67">
        <v>950</v>
      </c>
      <c r="C1449" s="68">
        <v>2200</v>
      </c>
      <c r="D1449" s="68">
        <v>2350</v>
      </c>
      <c r="E1449" s="71">
        <f t="shared" si="46"/>
        <v>4457.0267857142862</v>
      </c>
      <c r="F1449" s="62">
        <f t="shared" si="47"/>
        <v>4000</v>
      </c>
      <c r="G1449" s="37"/>
      <c r="H1449" s="59"/>
      <c r="I1449" s="59"/>
    </row>
    <row r="1450" spans="2:9" x14ac:dyDescent="0.35">
      <c r="B1450" s="67">
        <v>950</v>
      </c>
      <c r="C1450" s="68">
        <v>2300</v>
      </c>
      <c r="D1450" s="68">
        <v>2350</v>
      </c>
      <c r="E1450" s="71">
        <f t="shared" si="46"/>
        <v>4680.2767857142862</v>
      </c>
      <c r="F1450" s="62">
        <f t="shared" si="47"/>
        <v>5000</v>
      </c>
      <c r="G1450" s="37"/>
      <c r="H1450" s="59"/>
      <c r="I1450" s="59"/>
    </row>
    <row r="1451" spans="2:9" x14ac:dyDescent="0.35">
      <c r="B1451" s="67">
        <v>950</v>
      </c>
      <c r="C1451" s="68">
        <v>2400</v>
      </c>
      <c r="D1451" s="68">
        <v>2350</v>
      </c>
      <c r="E1451" s="71">
        <f t="shared" si="46"/>
        <v>4903.5267857142862</v>
      </c>
      <c r="F1451" s="62">
        <f t="shared" si="47"/>
        <v>5000</v>
      </c>
      <c r="G1451" s="37"/>
      <c r="H1451" s="59"/>
      <c r="I1451" s="59"/>
    </row>
    <row r="1452" spans="2:9" x14ac:dyDescent="0.35">
      <c r="B1452" s="67">
        <v>950</v>
      </c>
      <c r="C1452" s="68">
        <v>2500</v>
      </c>
      <c r="D1452" s="68">
        <v>2350</v>
      </c>
      <c r="E1452" s="71">
        <f t="shared" si="46"/>
        <v>5126.7767857142862</v>
      </c>
      <c r="F1452" s="62">
        <f t="shared" si="47"/>
        <v>5000</v>
      </c>
      <c r="G1452" s="37"/>
      <c r="H1452" s="59"/>
      <c r="I1452" s="59"/>
    </row>
    <row r="1453" spans="2:9" x14ac:dyDescent="0.35">
      <c r="B1453" s="67">
        <v>950</v>
      </c>
      <c r="C1453" s="68">
        <v>2600</v>
      </c>
      <c r="D1453" s="68">
        <v>2350</v>
      </c>
      <c r="E1453" s="71">
        <f t="shared" si="46"/>
        <v>5350.0267857142862</v>
      </c>
      <c r="F1453" s="62">
        <f t="shared" si="47"/>
        <v>5000</v>
      </c>
      <c r="G1453" s="37"/>
      <c r="H1453" s="59"/>
      <c r="I1453" s="59"/>
    </row>
    <row r="1454" spans="2:9" x14ac:dyDescent="0.35">
      <c r="B1454" s="67">
        <v>950</v>
      </c>
      <c r="C1454" s="68">
        <v>2700</v>
      </c>
      <c r="D1454" s="68">
        <v>2350</v>
      </c>
      <c r="E1454" s="71">
        <f t="shared" si="46"/>
        <v>5573.2767857142862</v>
      </c>
      <c r="F1454" s="62">
        <f t="shared" si="47"/>
        <v>6000</v>
      </c>
      <c r="G1454" s="37"/>
      <c r="H1454" s="59"/>
      <c r="I1454" s="59"/>
    </row>
    <row r="1455" spans="2:9" x14ac:dyDescent="0.35">
      <c r="B1455" s="67">
        <v>950</v>
      </c>
      <c r="C1455" s="68">
        <v>2800</v>
      </c>
      <c r="D1455" s="68">
        <v>2350</v>
      </c>
      <c r="E1455" s="71">
        <f t="shared" si="46"/>
        <v>5796.5267857142862</v>
      </c>
      <c r="F1455" s="62">
        <f t="shared" si="47"/>
        <v>6000</v>
      </c>
      <c r="G1455" s="37"/>
      <c r="H1455" s="59"/>
      <c r="I1455" s="59"/>
    </row>
    <row r="1456" spans="2:9" x14ac:dyDescent="0.35">
      <c r="B1456" s="67">
        <v>950</v>
      </c>
      <c r="C1456" s="68">
        <v>2900</v>
      </c>
      <c r="D1456" s="68">
        <v>2350</v>
      </c>
      <c r="E1456" s="71">
        <f t="shared" si="46"/>
        <v>6019.7767857142862</v>
      </c>
      <c r="F1456" s="62">
        <f t="shared" si="47"/>
        <v>6000</v>
      </c>
      <c r="G1456" s="37"/>
      <c r="H1456" s="59"/>
      <c r="I1456" s="59"/>
    </row>
    <row r="1457" spans="2:9" x14ac:dyDescent="0.35">
      <c r="B1457" s="67">
        <v>950</v>
      </c>
      <c r="C1457" s="68">
        <v>3000</v>
      </c>
      <c r="D1457" s="68">
        <v>2350</v>
      </c>
      <c r="E1457" s="71">
        <f t="shared" si="46"/>
        <v>6243.0267857142862</v>
      </c>
      <c r="F1457" s="62">
        <f t="shared" si="47"/>
        <v>6000</v>
      </c>
      <c r="G1457" s="37"/>
      <c r="H1457" s="59"/>
      <c r="I1457" s="59"/>
    </row>
    <row r="1458" spans="2:9" x14ac:dyDescent="0.35">
      <c r="B1458" s="67">
        <v>950</v>
      </c>
      <c r="C1458" s="68">
        <v>3100</v>
      </c>
      <c r="D1458" s="68">
        <v>2350</v>
      </c>
      <c r="E1458" s="71">
        <f t="shared" ref="E1458:E1521" si="48">(((22/7*(B1458/2)^2)*D1458)+((C1458-B1458)*D1458*B1458))/1000000</f>
        <v>6466.2767857142862</v>
      </c>
      <c r="F1458" s="62">
        <f t="shared" si="47"/>
        <v>6000</v>
      </c>
      <c r="G1458" s="37"/>
      <c r="H1458" s="59"/>
      <c r="I1458" s="59"/>
    </row>
    <row r="1459" spans="2:9" x14ac:dyDescent="0.35">
      <c r="B1459" s="67">
        <v>950</v>
      </c>
      <c r="C1459" s="68">
        <v>3200</v>
      </c>
      <c r="D1459" s="68">
        <v>2350</v>
      </c>
      <c r="E1459" s="71">
        <f t="shared" si="48"/>
        <v>6689.5267857142862</v>
      </c>
      <c r="F1459" s="62">
        <f t="shared" si="47"/>
        <v>7000</v>
      </c>
      <c r="G1459" s="37"/>
      <c r="H1459" s="59"/>
      <c r="I1459" s="59"/>
    </row>
    <row r="1460" spans="2:9" x14ac:dyDescent="0.35">
      <c r="B1460" s="67">
        <v>950</v>
      </c>
      <c r="C1460" s="68">
        <v>3300</v>
      </c>
      <c r="D1460" s="68">
        <v>2350</v>
      </c>
      <c r="E1460" s="71">
        <f t="shared" si="48"/>
        <v>6912.7767857142862</v>
      </c>
      <c r="F1460" s="62">
        <f t="shared" si="47"/>
        <v>7000</v>
      </c>
      <c r="G1460" s="37"/>
      <c r="H1460" s="59"/>
      <c r="I1460" s="59"/>
    </row>
    <row r="1461" spans="2:9" x14ac:dyDescent="0.35">
      <c r="B1461" s="67">
        <v>950</v>
      </c>
      <c r="C1461" s="68">
        <v>3400</v>
      </c>
      <c r="D1461" s="68">
        <v>2350</v>
      </c>
      <c r="E1461" s="71">
        <f t="shared" si="48"/>
        <v>7136.0267857142862</v>
      </c>
      <c r="F1461" s="62">
        <f t="shared" si="47"/>
        <v>7000</v>
      </c>
      <c r="G1461" s="37"/>
      <c r="H1461" s="59"/>
      <c r="I1461" s="59"/>
    </row>
    <row r="1462" spans="2:9" x14ac:dyDescent="0.35">
      <c r="B1462" s="67">
        <v>950</v>
      </c>
      <c r="C1462" s="68">
        <v>3500</v>
      </c>
      <c r="D1462" s="68">
        <v>2350</v>
      </c>
      <c r="E1462" s="71">
        <f t="shared" si="48"/>
        <v>7359.2767857142862</v>
      </c>
      <c r="F1462" s="62">
        <f t="shared" si="47"/>
        <v>7000</v>
      </c>
      <c r="G1462" s="37"/>
      <c r="H1462" s="59"/>
      <c r="I1462" s="59"/>
    </row>
    <row r="1463" spans="2:9" x14ac:dyDescent="0.35">
      <c r="B1463" s="67">
        <v>950</v>
      </c>
      <c r="C1463" s="68">
        <v>3600</v>
      </c>
      <c r="D1463" s="68">
        <v>2350</v>
      </c>
      <c r="E1463" s="71">
        <f t="shared" si="48"/>
        <v>7582.5267857142862</v>
      </c>
      <c r="F1463" s="62">
        <f t="shared" si="47"/>
        <v>8000</v>
      </c>
      <c r="G1463" s="37"/>
      <c r="H1463" s="59"/>
      <c r="I1463" s="59"/>
    </row>
    <row r="1464" spans="2:9" x14ac:dyDescent="0.35">
      <c r="B1464" s="67">
        <v>950</v>
      </c>
      <c r="C1464" s="68">
        <v>3700</v>
      </c>
      <c r="D1464" s="68">
        <v>2350</v>
      </c>
      <c r="E1464" s="71">
        <f t="shared" si="48"/>
        <v>7805.7767857142862</v>
      </c>
      <c r="F1464" s="62">
        <f t="shared" si="47"/>
        <v>8000</v>
      </c>
      <c r="G1464" s="37"/>
      <c r="H1464" s="59"/>
      <c r="I1464" s="59"/>
    </row>
    <row r="1465" spans="2:9" x14ac:dyDescent="0.35">
      <c r="B1465" s="67">
        <v>950</v>
      </c>
      <c r="C1465" s="68">
        <v>3800</v>
      </c>
      <c r="D1465" s="68">
        <v>2350</v>
      </c>
      <c r="E1465" s="71">
        <f t="shared" si="48"/>
        <v>8029.0267857142862</v>
      </c>
      <c r="F1465" s="62">
        <f t="shared" si="47"/>
        <v>8000</v>
      </c>
      <c r="G1465" s="37"/>
      <c r="H1465" s="59"/>
      <c r="I1465" s="59"/>
    </row>
    <row r="1466" spans="2:9" x14ac:dyDescent="0.35">
      <c r="B1466" s="67">
        <v>950</v>
      </c>
      <c r="C1466" s="68">
        <v>3900</v>
      </c>
      <c r="D1466" s="68">
        <v>2350</v>
      </c>
      <c r="E1466" s="71">
        <f t="shared" si="48"/>
        <v>8252.2767857142862</v>
      </c>
      <c r="F1466" s="62">
        <f t="shared" si="47"/>
        <v>8000</v>
      </c>
      <c r="G1466" s="37"/>
      <c r="H1466" s="59"/>
      <c r="I1466" s="59"/>
    </row>
    <row r="1467" spans="2:9" x14ac:dyDescent="0.35">
      <c r="B1467" s="67">
        <v>950</v>
      </c>
      <c r="C1467" s="68">
        <v>4000</v>
      </c>
      <c r="D1467" s="68">
        <v>2350</v>
      </c>
      <c r="E1467" s="71">
        <f t="shared" si="48"/>
        <v>8475.5267857142862</v>
      </c>
      <c r="F1467" s="62">
        <f t="shared" si="47"/>
        <v>8000</v>
      </c>
      <c r="G1467" s="37"/>
      <c r="H1467" s="59"/>
      <c r="I1467" s="59"/>
    </row>
    <row r="1468" spans="2:9" x14ac:dyDescent="0.35">
      <c r="B1468" s="67">
        <v>1000</v>
      </c>
      <c r="C1468" s="68">
        <v>800</v>
      </c>
      <c r="D1468" s="68">
        <v>2350</v>
      </c>
      <c r="E1468" s="71">
        <f t="shared" si="48"/>
        <v>1376.4285714285716</v>
      </c>
      <c r="F1468" s="62">
        <f t="shared" si="47"/>
        <v>1000</v>
      </c>
      <c r="G1468" s="37"/>
      <c r="H1468" s="59"/>
      <c r="I1468" s="59"/>
    </row>
    <row r="1469" spans="2:9" x14ac:dyDescent="0.35">
      <c r="B1469" s="67">
        <v>1000</v>
      </c>
      <c r="C1469" s="68">
        <v>900</v>
      </c>
      <c r="D1469" s="68">
        <v>2350</v>
      </c>
      <c r="E1469" s="71">
        <f t="shared" si="48"/>
        <v>1611.4285714285716</v>
      </c>
      <c r="F1469" s="62">
        <f t="shared" si="47"/>
        <v>2000</v>
      </c>
      <c r="G1469" s="37"/>
      <c r="H1469" s="59"/>
      <c r="I1469" s="59"/>
    </row>
    <row r="1470" spans="2:9" x14ac:dyDescent="0.35">
      <c r="B1470" s="67">
        <v>1000</v>
      </c>
      <c r="C1470" s="68">
        <v>1000</v>
      </c>
      <c r="D1470" s="68">
        <v>2350</v>
      </c>
      <c r="E1470" s="71">
        <f t="shared" si="48"/>
        <v>1846.4285714285716</v>
      </c>
      <c r="F1470" s="62">
        <f t="shared" si="47"/>
        <v>2000</v>
      </c>
      <c r="G1470" s="37"/>
      <c r="H1470" s="59"/>
      <c r="I1470" s="59"/>
    </row>
    <row r="1471" spans="2:9" x14ac:dyDescent="0.35">
      <c r="B1471" s="67">
        <v>1000</v>
      </c>
      <c r="C1471" s="68">
        <v>1100</v>
      </c>
      <c r="D1471" s="68">
        <v>2350</v>
      </c>
      <c r="E1471" s="71">
        <f t="shared" si="48"/>
        <v>2081.4285714285716</v>
      </c>
      <c r="F1471" s="62">
        <f t="shared" si="47"/>
        <v>2000</v>
      </c>
      <c r="G1471" s="37"/>
      <c r="H1471" s="59"/>
      <c r="I1471" s="59"/>
    </row>
    <row r="1472" spans="2:9" x14ac:dyDescent="0.35">
      <c r="B1472" s="67">
        <v>1000</v>
      </c>
      <c r="C1472" s="68">
        <v>1200</v>
      </c>
      <c r="D1472" s="68">
        <v>2350</v>
      </c>
      <c r="E1472" s="71">
        <f t="shared" si="48"/>
        <v>2316.4285714285716</v>
      </c>
      <c r="F1472" s="62">
        <f t="shared" si="47"/>
        <v>2000</v>
      </c>
      <c r="G1472" s="37"/>
      <c r="H1472" s="59"/>
      <c r="I1472" s="59"/>
    </row>
    <row r="1473" spans="2:9" x14ac:dyDescent="0.35">
      <c r="B1473" s="67">
        <v>1000</v>
      </c>
      <c r="C1473" s="68">
        <v>1300</v>
      </c>
      <c r="D1473" s="68">
        <v>2350</v>
      </c>
      <c r="E1473" s="71">
        <f t="shared" si="48"/>
        <v>2551.4285714285716</v>
      </c>
      <c r="F1473" s="62">
        <f t="shared" si="47"/>
        <v>3000</v>
      </c>
      <c r="G1473" s="37"/>
      <c r="H1473" s="59"/>
      <c r="I1473" s="59"/>
    </row>
    <row r="1474" spans="2:9" x14ac:dyDescent="0.35">
      <c r="B1474" s="67">
        <v>1000</v>
      </c>
      <c r="C1474" s="68">
        <v>1400</v>
      </c>
      <c r="D1474" s="68">
        <v>2350</v>
      </c>
      <c r="E1474" s="71">
        <f t="shared" si="48"/>
        <v>2786.4285714285716</v>
      </c>
      <c r="F1474" s="62">
        <f t="shared" si="47"/>
        <v>3000</v>
      </c>
      <c r="G1474" s="37"/>
      <c r="H1474" s="59"/>
      <c r="I1474" s="59"/>
    </row>
    <row r="1475" spans="2:9" x14ac:dyDescent="0.35">
      <c r="B1475" s="67">
        <v>1000</v>
      </c>
      <c r="C1475" s="68">
        <v>1500</v>
      </c>
      <c r="D1475" s="68">
        <v>2350</v>
      </c>
      <c r="E1475" s="71">
        <f t="shared" si="48"/>
        <v>3021.4285714285716</v>
      </c>
      <c r="F1475" s="62">
        <f t="shared" si="47"/>
        <v>3000</v>
      </c>
      <c r="G1475" s="37"/>
      <c r="H1475" s="59"/>
      <c r="I1475" s="59"/>
    </row>
    <row r="1476" spans="2:9" x14ac:dyDescent="0.35">
      <c r="B1476" s="67">
        <v>1000</v>
      </c>
      <c r="C1476" s="68">
        <v>1600</v>
      </c>
      <c r="D1476" s="68">
        <v>2350</v>
      </c>
      <c r="E1476" s="71">
        <f t="shared" si="48"/>
        <v>3256.4285714285716</v>
      </c>
      <c r="F1476" s="62">
        <f t="shared" si="47"/>
        <v>3000</v>
      </c>
      <c r="G1476" s="37"/>
      <c r="H1476" s="59"/>
      <c r="I1476" s="59"/>
    </row>
    <row r="1477" spans="2:9" x14ac:dyDescent="0.35">
      <c r="B1477" s="67">
        <v>1000</v>
      </c>
      <c r="C1477" s="68">
        <v>1700</v>
      </c>
      <c r="D1477" s="68">
        <v>2350</v>
      </c>
      <c r="E1477" s="71">
        <f t="shared" si="48"/>
        <v>3491.4285714285716</v>
      </c>
      <c r="F1477" s="62">
        <f t="shared" ref="F1477:F1540" si="49">ROUND(E1477,-3)</f>
        <v>3000</v>
      </c>
      <c r="G1477" s="37"/>
      <c r="H1477" s="59"/>
      <c r="I1477" s="59"/>
    </row>
    <row r="1478" spans="2:9" x14ac:dyDescent="0.35">
      <c r="B1478" s="67">
        <v>1000</v>
      </c>
      <c r="C1478" s="68">
        <v>1800</v>
      </c>
      <c r="D1478" s="68">
        <v>2350</v>
      </c>
      <c r="E1478" s="71">
        <f t="shared" si="48"/>
        <v>3726.4285714285716</v>
      </c>
      <c r="F1478" s="62">
        <f t="shared" si="49"/>
        <v>4000</v>
      </c>
      <c r="G1478" s="37"/>
      <c r="H1478" s="59"/>
      <c r="I1478" s="59"/>
    </row>
    <row r="1479" spans="2:9" x14ac:dyDescent="0.35">
      <c r="B1479" s="67">
        <v>1000</v>
      </c>
      <c r="C1479" s="68">
        <v>1900</v>
      </c>
      <c r="D1479" s="68">
        <v>2350</v>
      </c>
      <c r="E1479" s="71">
        <f t="shared" si="48"/>
        <v>3961.4285714285716</v>
      </c>
      <c r="F1479" s="62">
        <f t="shared" si="49"/>
        <v>4000</v>
      </c>
      <c r="G1479" s="37"/>
      <c r="H1479" s="59"/>
      <c r="I1479" s="59"/>
    </row>
    <row r="1480" spans="2:9" x14ac:dyDescent="0.35">
      <c r="B1480" s="67">
        <v>1000</v>
      </c>
      <c r="C1480" s="68">
        <v>2000</v>
      </c>
      <c r="D1480" s="68">
        <v>2350</v>
      </c>
      <c r="E1480" s="71">
        <f t="shared" si="48"/>
        <v>4196.4285714285716</v>
      </c>
      <c r="F1480" s="62">
        <f t="shared" si="49"/>
        <v>4000</v>
      </c>
      <c r="G1480" s="37"/>
      <c r="H1480" s="59"/>
      <c r="I1480" s="59"/>
    </row>
    <row r="1481" spans="2:9" x14ac:dyDescent="0.35">
      <c r="B1481" s="67">
        <v>1000</v>
      </c>
      <c r="C1481" s="68">
        <v>2100</v>
      </c>
      <c r="D1481" s="68">
        <v>2350</v>
      </c>
      <c r="E1481" s="71">
        <f t="shared" si="48"/>
        <v>4431.4285714285716</v>
      </c>
      <c r="F1481" s="62">
        <f t="shared" si="49"/>
        <v>4000</v>
      </c>
      <c r="G1481" s="37"/>
      <c r="H1481" s="59"/>
      <c r="I1481" s="59"/>
    </row>
    <row r="1482" spans="2:9" x14ac:dyDescent="0.35">
      <c r="B1482" s="67">
        <v>1000</v>
      </c>
      <c r="C1482" s="68">
        <v>2200</v>
      </c>
      <c r="D1482" s="68">
        <v>2350</v>
      </c>
      <c r="E1482" s="71">
        <f t="shared" si="48"/>
        <v>4666.4285714285716</v>
      </c>
      <c r="F1482" s="62">
        <f t="shared" si="49"/>
        <v>5000</v>
      </c>
      <c r="G1482" s="37"/>
      <c r="H1482" s="59"/>
      <c r="I1482" s="59"/>
    </row>
    <row r="1483" spans="2:9" x14ac:dyDescent="0.35">
      <c r="B1483" s="67">
        <v>1000</v>
      </c>
      <c r="C1483" s="68">
        <v>2300</v>
      </c>
      <c r="D1483" s="68">
        <v>2350</v>
      </c>
      <c r="E1483" s="71">
        <f t="shared" si="48"/>
        <v>4901.4285714285716</v>
      </c>
      <c r="F1483" s="62">
        <f t="shared" si="49"/>
        <v>5000</v>
      </c>
      <c r="G1483" s="37"/>
      <c r="H1483" s="59"/>
      <c r="I1483" s="59"/>
    </row>
    <row r="1484" spans="2:9" x14ac:dyDescent="0.35">
      <c r="B1484" s="67">
        <v>1000</v>
      </c>
      <c r="C1484" s="68">
        <v>2400</v>
      </c>
      <c r="D1484" s="68">
        <v>2350</v>
      </c>
      <c r="E1484" s="71">
        <f t="shared" si="48"/>
        <v>5136.4285714285716</v>
      </c>
      <c r="F1484" s="62">
        <f t="shared" si="49"/>
        <v>5000</v>
      </c>
      <c r="G1484" s="37"/>
      <c r="H1484" s="59"/>
      <c r="I1484" s="59"/>
    </row>
    <row r="1485" spans="2:9" x14ac:dyDescent="0.35">
      <c r="B1485" s="67">
        <v>1000</v>
      </c>
      <c r="C1485" s="68">
        <v>2500</v>
      </c>
      <c r="D1485" s="68">
        <v>2350</v>
      </c>
      <c r="E1485" s="71">
        <f t="shared" si="48"/>
        <v>5371.4285714285716</v>
      </c>
      <c r="F1485" s="62">
        <f t="shared" si="49"/>
        <v>5000</v>
      </c>
      <c r="G1485" s="37"/>
      <c r="H1485" s="59"/>
      <c r="I1485" s="59"/>
    </row>
    <row r="1486" spans="2:9" x14ac:dyDescent="0.35">
      <c r="B1486" s="67">
        <v>1000</v>
      </c>
      <c r="C1486" s="68">
        <v>2600</v>
      </c>
      <c r="D1486" s="68">
        <v>2350</v>
      </c>
      <c r="E1486" s="71">
        <f t="shared" si="48"/>
        <v>5606.4285714285716</v>
      </c>
      <c r="F1486" s="62">
        <f t="shared" si="49"/>
        <v>6000</v>
      </c>
      <c r="G1486" s="37"/>
      <c r="H1486" s="59"/>
      <c r="I1486" s="59"/>
    </row>
    <row r="1487" spans="2:9" x14ac:dyDescent="0.35">
      <c r="B1487" s="67">
        <v>1000</v>
      </c>
      <c r="C1487" s="68">
        <v>2700</v>
      </c>
      <c r="D1487" s="68">
        <v>2350</v>
      </c>
      <c r="E1487" s="71">
        <f t="shared" si="48"/>
        <v>5841.4285714285716</v>
      </c>
      <c r="F1487" s="62">
        <f t="shared" si="49"/>
        <v>6000</v>
      </c>
      <c r="G1487" s="37"/>
      <c r="H1487" s="59"/>
      <c r="I1487" s="59"/>
    </row>
    <row r="1488" spans="2:9" x14ac:dyDescent="0.35">
      <c r="B1488" s="67">
        <v>1000</v>
      </c>
      <c r="C1488" s="68">
        <v>2800</v>
      </c>
      <c r="D1488" s="68">
        <v>2350</v>
      </c>
      <c r="E1488" s="71">
        <f t="shared" si="48"/>
        <v>6076.4285714285716</v>
      </c>
      <c r="F1488" s="62">
        <f t="shared" si="49"/>
        <v>6000</v>
      </c>
      <c r="G1488" s="37"/>
      <c r="H1488" s="59"/>
      <c r="I1488" s="59"/>
    </row>
    <row r="1489" spans="2:9" x14ac:dyDescent="0.35">
      <c r="B1489" s="67">
        <v>1000</v>
      </c>
      <c r="C1489" s="68">
        <v>2900</v>
      </c>
      <c r="D1489" s="68">
        <v>2350</v>
      </c>
      <c r="E1489" s="71">
        <f t="shared" si="48"/>
        <v>6311.4285714285716</v>
      </c>
      <c r="F1489" s="62">
        <f t="shared" si="49"/>
        <v>6000</v>
      </c>
      <c r="G1489" s="37"/>
      <c r="H1489" s="59"/>
      <c r="I1489" s="59"/>
    </row>
    <row r="1490" spans="2:9" x14ac:dyDescent="0.35">
      <c r="B1490" s="67">
        <v>1000</v>
      </c>
      <c r="C1490" s="68">
        <v>3000</v>
      </c>
      <c r="D1490" s="68">
        <v>2350</v>
      </c>
      <c r="E1490" s="71">
        <f t="shared" si="48"/>
        <v>6546.4285714285716</v>
      </c>
      <c r="F1490" s="62">
        <f t="shared" si="49"/>
        <v>7000</v>
      </c>
      <c r="G1490" s="37"/>
      <c r="H1490" s="59"/>
      <c r="I1490" s="59"/>
    </row>
    <row r="1491" spans="2:9" x14ac:dyDescent="0.35">
      <c r="B1491" s="67">
        <v>1000</v>
      </c>
      <c r="C1491" s="68">
        <v>3100</v>
      </c>
      <c r="D1491" s="68">
        <v>2350</v>
      </c>
      <c r="E1491" s="71">
        <f t="shared" si="48"/>
        <v>6781.4285714285716</v>
      </c>
      <c r="F1491" s="62">
        <f t="shared" si="49"/>
        <v>7000</v>
      </c>
      <c r="G1491" s="37"/>
      <c r="H1491" s="59"/>
      <c r="I1491" s="59"/>
    </row>
    <row r="1492" spans="2:9" x14ac:dyDescent="0.35">
      <c r="B1492" s="67">
        <v>1000</v>
      </c>
      <c r="C1492" s="68">
        <v>3200</v>
      </c>
      <c r="D1492" s="68">
        <v>2350</v>
      </c>
      <c r="E1492" s="71">
        <f t="shared" si="48"/>
        <v>7016.4285714285716</v>
      </c>
      <c r="F1492" s="62">
        <f t="shared" si="49"/>
        <v>7000</v>
      </c>
      <c r="G1492" s="37"/>
      <c r="H1492" s="59"/>
      <c r="I1492" s="59"/>
    </row>
    <row r="1493" spans="2:9" x14ac:dyDescent="0.35">
      <c r="B1493" s="67">
        <v>1000</v>
      </c>
      <c r="C1493" s="68">
        <v>3300</v>
      </c>
      <c r="D1493" s="68">
        <v>2350</v>
      </c>
      <c r="E1493" s="71">
        <f t="shared" si="48"/>
        <v>7251.4285714285716</v>
      </c>
      <c r="F1493" s="62">
        <f t="shared" si="49"/>
        <v>7000</v>
      </c>
      <c r="G1493" s="37"/>
      <c r="H1493" s="59"/>
      <c r="I1493" s="59"/>
    </row>
    <row r="1494" spans="2:9" x14ac:dyDescent="0.35">
      <c r="B1494" s="67">
        <v>1000</v>
      </c>
      <c r="C1494" s="68">
        <v>3400</v>
      </c>
      <c r="D1494" s="68">
        <v>2350</v>
      </c>
      <c r="E1494" s="71">
        <f t="shared" si="48"/>
        <v>7486.4285714285716</v>
      </c>
      <c r="F1494" s="62">
        <f t="shared" si="49"/>
        <v>7000</v>
      </c>
      <c r="G1494" s="37"/>
      <c r="H1494" s="59"/>
      <c r="I1494" s="59"/>
    </row>
    <row r="1495" spans="2:9" x14ac:dyDescent="0.35">
      <c r="B1495" s="67">
        <v>1000</v>
      </c>
      <c r="C1495" s="68">
        <v>3500</v>
      </c>
      <c r="D1495" s="68">
        <v>2350</v>
      </c>
      <c r="E1495" s="71">
        <f t="shared" si="48"/>
        <v>7721.4285714285716</v>
      </c>
      <c r="F1495" s="62">
        <f t="shared" si="49"/>
        <v>8000</v>
      </c>
      <c r="G1495" s="37"/>
      <c r="H1495" s="59"/>
      <c r="I1495" s="59"/>
    </row>
    <row r="1496" spans="2:9" x14ac:dyDescent="0.35">
      <c r="B1496" s="67">
        <v>1000</v>
      </c>
      <c r="C1496" s="68">
        <v>3600</v>
      </c>
      <c r="D1496" s="68">
        <v>2350</v>
      </c>
      <c r="E1496" s="71">
        <f t="shared" si="48"/>
        <v>7956.4285714285716</v>
      </c>
      <c r="F1496" s="62">
        <f t="shared" si="49"/>
        <v>8000</v>
      </c>
      <c r="G1496" s="37"/>
      <c r="H1496" s="59"/>
      <c r="I1496" s="59"/>
    </row>
    <row r="1497" spans="2:9" x14ac:dyDescent="0.35">
      <c r="B1497" s="67">
        <v>1000</v>
      </c>
      <c r="C1497" s="68">
        <v>3700</v>
      </c>
      <c r="D1497" s="68">
        <v>2350</v>
      </c>
      <c r="E1497" s="71">
        <f t="shared" si="48"/>
        <v>8191.4285714285716</v>
      </c>
      <c r="F1497" s="62">
        <f t="shared" si="49"/>
        <v>8000</v>
      </c>
      <c r="G1497" s="37"/>
      <c r="H1497" s="59"/>
      <c r="I1497" s="59"/>
    </row>
    <row r="1498" spans="2:9" x14ac:dyDescent="0.35">
      <c r="B1498" s="67">
        <v>1000</v>
      </c>
      <c r="C1498" s="68">
        <v>3800</v>
      </c>
      <c r="D1498" s="68">
        <v>2350</v>
      </c>
      <c r="E1498" s="71">
        <f t="shared" si="48"/>
        <v>8426.4285714285725</v>
      </c>
      <c r="F1498" s="62">
        <f t="shared" si="49"/>
        <v>8000</v>
      </c>
      <c r="G1498" s="37"/>
      <c r="H1498" s="59"/>
      <c r="I1498" s="59"/>
    </row>
    <row r="1499" spans="2:9" x14ac:dyDescent="0.35">
      <c r="B1499" s="67">
        <v>1000</v>
      </c>
      <c r="C1499" s="68">
        <v>3900</v>
      </c>
      <c r="D1499" s="68">
        <v>2350</v>
      </c>
      <c r="E1499" s="71">
        <f t="shared" si="48"/>
        <v>8661.4285714285725</v>
      </c>
      <c r="F1499" s="62">
        <f t="shared" si="49"/>
        <v>9000</v>
      </c>
      <c r="G1499" s="37"/>
      <c r="H1499" s="59"/>
      <c r="I1499" s="59"/>
    </row>
    <row r="1500" spans="2:9" x14ac:dyDescent="0.35">
      <c r="B1500" s="67">
        <v>1000</v>
      </c>
      <c r="C1500" s="68">
        <v>4000</v>
      </c>
      <c r="D1500" s="68">
        <v>2350</v>
      </c>
      <c r="E1500" s="71">
        <f t="shared" si="48"/>
        <v>8896.4285714285725</v>
      </c>
      <c r="F1500" s="62">
        <f t="shared" si="49"/>
        <v>9000</v>
      </c>
      <c r="G1500" s="37"/>
      <c r="H1500" s="59"/>
      <c r="I1500" s="59"/>
    </row>
    <row r="1501" spans="2:9" x14ac:dyDescent="0.35">
      <c r="B1501" s="67">
        <v>1050</v>
      </c>
      <c r="C1501" s="68">
        <v>800</v>
      </c>
      <c r="D1501" s="68">
        <v>2350</v>
      </c>
      <c r="E1501" s="71">
        <f t="shared" si="48"/>
        <v>1418.8125</v>
      </c>
      <c r="F1501" s="62">
        <f t="shared" si="49"/>
        <v>1000</v>
      </c>
      <c r="G1501" s="37"/>
      <c r="H1501" s="59"/>
      <c r="I1501" s="59"/>
    </row>
    <row r="1502" spans="2:9" x14ac:dyDescent="0.35">
      <c r="B1502" s="67">
        <v>1050</v>
      </c>
      <c r="C1502" s="68">
        <v>900</v>
      </c>
      <c r="D1502" s="68">
        <v>2350</v>
      </c>
      <c r="E1502" s="71">
        <f t="shared" si="48"/>
        <v>1665.5625</v>
      </c>
      <c r="F1502" s="62">
        <f t="shared" si="49"/>
        <v>2000</v>
      </c>
      <c r="G1502" s="37"/>
      <c r="H1502" s="59"/>
      <c r="I1502" s="59"/>
    </row>
    <row r="1503" spans="2:9" x14ac:dyDescent="0.35">
      <c r="B1503" s="67">
        <v>1050</v>
      </c>
      <c r="C1503" s="68">
        <v>1000</v>
      </c>
      <c r="D1503" s="68">
        <v>2350</v>
      </c>
      <c r="E1503" s="71">
        <f t="shared" si="48"/>
        <v>1912.3125</v>
      </c>
      <c r="F1503" s="62">
        <f t="shared" si="49"/>
        <v>2000</v>
      </c>
      <c r="G1503" s="37"/>
      <c r="H1503" s="59"/>
      <c r="I1503" s="59"/>
    </row>
    <row r="1504" spans="2:9" x14ac:dyDescent="0.35">
      <c r="B1504" s="67">
        <v>1050</v>
      </c>
      <c r="C1504" s="68">
        <v>1100</v>
      </c>
      <c r="D1504" s="68">
        <v>2350</v>
      </c>
      <c r="E1504" s="71">
        <f t="shared" si="48"/>
        <v>2159.0625</v>
      </c>
      <c r="F1504" s="62">
        <f t="shared" si="49"/>
        <v>2000</v>
      </c>
      <c r="G1504" s="37"/>
      <c r="H1504" s="59"/>
      <c r="I1504" s="59"/>
    </row>
    <row r="1505" spans="2:9" x14ac:dyDescent="0.35">
      <c r="B1505" s="67">
        <v>1050</v>
      </c>
      <c r="C1505" s="68">
        <v>1200</v>
      </c>
      <c r="D1505" s="68">
        <v>2350</v>
      </c>
      <c r="E1505" s="71">
        <f t="shared" si="48"/>
        <v>2405.8125</v>
      </c>
      <c r="F1505" s="62">
        <f t="shared" si="49"/>
        <v>2000</v>
      </c>
      <c r="G1505" s="37"/>
      <c r="H1505" s="59"/>
      <c r="I1505" s="59"/>
    </row>
    <row r="1506" spans="2:9" x14ac:dyDescent="0.35">
      <c r="B1506" s="67">
        <v>1050</v>
      </c>
      <c r="C1506" s="68">
        <v>1300</v>
      </c>
      <c r="D1506" s="68">
        <v>2350</v>
      </c>
      <c r="E1506" s="71">
        <f t="shared" si="48"/>
        <v>2652.5625</v>
      </c>
      <c r="F1506" s="62">
        <f t="shared" si="49"/>
        <v>3000</v>
      </c>
      <c r="G1506" s="37"/>
      <c r="H1506" s="59"/>
      <c r="I1506" s="59"/>
    </row>
    <row r="1507" spans="2:9" x14ac:dyDescent="0.35">
      <c r="B1507" s="67">
        <v>1050</v>
      </c>
      <c r="C1507" s="68">
        <v>1400</v>
      </c>
      <c r="D1507" s="68">
        <v>2350</v>
      </c>
      <c r="E1507" s="71">
        <f t="shared" si="48"/>
        <v>2899.3125</v>
      </c>
      <c r="F1507" s="62">
        <f t="shared" si="49"/>
        <v>3000</v>
      </c>
      <c r="G1507" s="37"/>
      <c r="H1507" s="59"/>
      <c r="I1507" s="59"/>
    </row>
    <row r="1508" spans="2:9" x14ac:dyDescent="0.35">
      <c r="B1508" s="67">
        <v>1050</v>
      </c>
      <c r="C1508" s="68">
        <v>1500</v>
      </c>
      <c r="D1508" s="68">
        <v>2350</v>
      </c>
      <c r="E1508" s="71">
        <f t="shared" si="48"/>
        <v>3146.0625</v>
      </c>
      <c r="F1508" s="62">
        <f t="shared" si="49"/>
        <v>3000</v>
      </c>
      <c r="G1508" s="37"/>
      <c r="H1508" s="59"/>
      <c r="I1508" s="59"/>
    </row>
    <row r="1509" spans="2:9" x14ac:dyDescent="0.35">
      <c r="B1509" s="67">
        <v>1050</v>
      </c>
      <c r="C1509" s="68">
        <v>1600</v>
      </c>
      <c r="D1509" s="68">
        <v>2350</v>
      </c>
      <c r="E1509" s="71">
        <f t="shared" si="48"/>
        <v>3392.8125</v>
      </c>
      <c r="F1509" s="62">
        <f t="shared" si="49"/>
        <v>3000</v>
      </c>
      <c r="G1509" s="37"/>
      <c r="H1509" s="59"/>
      <c r="I1509" s="59"/>
    </row>
    <row r="1510" spans="2:9" x14ac:dyDescent="0.35">
      <c r="B1510" s="67">
        <v>1050</v>
      </c>
      <c r="C1510" s="68">
        <v>1700</v>
      </c>
      <c r="D1510" s="68">
        <v>2350</v>
      </c>
      <c r="E1510" s="71">
        <f t="shared" si="48"/>
        <v>3639.5625</v>
      </c>
      <c r="F1510" s="62">
        <f t="shared" si="49"/>
        <v>4000</v>
      </c>
      <c r="G1510" s="37"/>
      <c r="H1510" s="59"/>
      <c r="I1510" s="59"/>
    </row>
    <row r="1511" spans="2:9" x14ac:dyDescent="0.35">
      <c r="B1511" s="67">
        <v>1050</v>
      </c>
      <c r="C1511" s="68">
        <v>1800</v>
      </c>
      <c r="D1511" s="68">
        <v>2350</v>
      </c>
      <c r="E1511" s="71">
        <f t="shared" si="48"/>
        <v>3886.3125</v>
      </c>
      <c r="F1511" s="62">
        <f t="shared" si="49"/>
        <v>4000</v>
      </c>
      <c r="G1511" s="37"/>
      <c r="H1511" s="59"/>
      <c r="I1511" s="59"/>
    </row>
    <row r="1512" spans="2:9" x14ac:dyDescent="0.35">
      <c r="B1512" s="67">
        <v>1050</v>
      </c>
      <c r="C1512" s="68">
        <v>1900</v>
      </c>
      <c r="D1512" s="68">
        <v>2350</v>
      </c>
      <c r="E1512" s="71">
        <f t="shared" si="48"/>
        <v>4133.0625</v>
      </c>
      <c r="F1512" s="62">
        <f t="shared" si="49"/>
        <v>4000</v>
      </c>
      <c r="G1512" s="37"/>
      <c r="H1512" s="59"/>
      <c r="I1512" s="59"/>
    </row>
    <row r="1513" spans="2:9" x14ac:dyDescent="0.35">
      <c r="B1513" s="67">
        <v>1050</v>
      </c>
      <c r="C1513" s="68">
        <v>2000</v>
      </c>
      <c r="D1513" s="68">
        <v>2350</v>
      </c>
      <c r="E1513" s="71">
        <f t="shared" si="48"/>
        <v>4379.8125</v>
      </c>
      <c r="F1513" s="62">
        <f t="shared" si="49"/>
        <v>4000</v>
      </c>
      <c r="G1513" s="37"/>
      <c r="H1513" s="59"/>
      <c r="I1513" s="59"/>
    </row>
    <row r="1514" spans="2:9" x14ac:dyDescent="0.35">
      <c r="B1514" s="67">
        <v>1050</v>
      </c>
      <c r="C1514" s="68">
        <v>2100</v>
      </c>
      <c r="D1514" s="68">
        <v>2350</v>
      </c>
      <c r="E1514" s="71">
        <f t="shared" si="48"/>
        <v>4626.5625</v>
      </c>
      <c r="F1514" s="62">
        <f t="shared" si="49"/>
        <v>5000</v>
      </c>
      <c r="G1514" s="37"/>
      <c r="H1514" s="59"/>
      <c r="I1514" s="59"/>
    </row>
    <row r="1515" spans="2:9" x14ac:dyDescent="0.35">
      <c r="B1515" s="67">
        <v>1050</v>
      </c>
      <c r="C1515" s="68">
        <v>2200</v>
      </c>
      <c r="D1515" s="68">
        <v>2350</v>
      </c>
      <c r="E1515" s="71">
        <f t="shared" si="48"/>
        <v>4873.3125</v>
      </c>
      <c r="F1515" s="62">
        <f t="shared" si="49"/>
        <v>5000</v>
      </c>
      <c r="G1515" s="37"/>
      <c r="H1515" s="59"/>
      <c r="I1515" s="59"/>
    </row>
    <row r="1516" spans="2:9" x14ac:dyDescent="0.35">
      <c r="B1516" s="67">
        <v>1050</v>
      </c>
      <c r="C1516" s="68">
        <v>2300</v>
      </c>
      <c r="D1516" s="68">
        <v>2350</v>
      </c>
      <c r="E1516" s="71">
        <f t="shared" si="48"/>
        <v>5120.0625</v>
      </c>
      <c r="F1516" s="62">
        <f t="shared" si="49"/>
        <v>5000</v>
      </c>
      <c r="G1516" s="37"/>
      <c r="H1516" s="59"/>
      <c r="I1516" s="59"/>
    </row>
    <row r="1517" spans="2:9" x14ac:dyDescent="0.35">
      <c r="B1517" s="67">
        <v>1050</v>
      </c>
      <c r="C1517" s="68">
        <v>2400</v>
      </c>
      <c r="D1517" s="68">
        <v>2350</v>
      </c>
      <c r="E1517" s="71">
        <f t="shared" si="48"/>
        <v>5366.8125</v>
      </c>
      <c r="F1517" s="62">
        <f t="shared" si="49"/>
        <v>5000</v>
      </c>
      <c r="G1517" s="37"/>
      <c r="H1517" s="59"/>
      <c r="I1517" s="59"/>
    </row>
    <row r="1518" spans="2:9" x14ac:dyDescent="0.35">
      <c r="B1518" s="67">
        <v>1050</v>
      </c>
      <c r="C1518" s="68">
        <v>2500</v>
      </c>
      <c r="D1518" s="68">
        <v>2350</v>
      </c>
      <c r="E1518" s="71">
        <f t="shared" si="48"/>
        <v>5613.5625</v>
      </c>
      <c r="F1518" s="62">
        <f t="shared" si="49"/>
        <v>6000</v>
      </c>
      <c r="G1518" s="37"/>
      <c r="H1518" s="59"/>
      <c r="I1518" s="59"/>
    </row>
    <row r="1519" spans="2:9" x14ac:dyDescent="0.35">
      <c r="B1519" s="67">
        <v>1050</v>
      </c>
      <c r="C1519" s="68">
        <v>2600</v>
      </c>
      <c r="D1519" s="68">
        <v>2350</v>
      </c>
      <c r="E1519" s="71">
        <f t="shared" si="48"/>
        <v>5860.3125</v>
      </c>
      <c r="F1519" s="62">
        <f t="shared" si="49"/>
        <v>6000</v>
      </c>
      <c r="G1519" s="37"/>
      <c r="H1519" s="59"/>
      <c r="I1519" s="59"/>
    </row>
    <row r="1520" spans="2:9" x14ac:dyDescent="0.35">
      <c r="B1520" s="67">
        <v>1050</v>
      </c>
      <c r="C1520" s="68">
        <v>2700</v>
      </c>
      <c r="D1520" s="68">
        <v>2350</v>
      </c>
      <c r="E1520" s="71">
        <f t="shared" si="48"/>
        <v>6107.0625</v>
      </c>
      <c r="F1520" s="62">
        <f t="shared" si="49"/>
        <v>6000</v>
      </c>
      <c r="G1520" s="37"/>
      <c r="H1520" s="59"/>
      <c r="I1520" s="59"/>
    </row>
    <row r="1521" spans="2:9" x14ac:dyDescent="0.35">
      <c r="B1521" s="67">
        <v>1050</v>
      </c>
      <c r="C1521" s="68">
        <v>2800</v>
      </c>
      <c r="D1521" s="68">
        <v>2350</v>
      </c>
      <c r="E1521" s="71">
        <f t="shared" si="48"/>
        <v>6353.8125</v>
      </c>
      <c r="F1521" s="62">
        <f t="shared" si="49"/>
        <v>6000</v>
      </c>
      <c r="G1521" s="37"/>
      <c r="H1521" s="59"/>
      <c r="I1521" s="59"/>
    </row>
    <row r="1522" spans="2:9" x14ac:dyDescent="0.35">
      <c r="B1522" s="67">
        <v>1050</v>
      </c>
      <c r="C1522" s="68">
        <v>2900</v>
      </c>
      <c r="D1522" s="68">
        <v>2350</v>
      </c>
      <c r="E1522" s="71">
        <f t="shared" ref="E1522:E1585" si="50">(((22/7*(B1522/2)^2)*D1522)+((C1522-B1522)*D1522*B1522))/1000000</f>
        <v>6600.5625</v>
      </c>
      <c r="F1522" s="62">
        <f t="shared" si="49"/>
        <v>7000</v>
      </c>
      <c r="G1522" s="37"/>
      <c r="H1522" s="59"/>
      <c r="I1522" s="59"/>
    </row>
    <row r="1523" spans="2:9" x14ac:dyDescent="0.35">
      <c r="B1523" s="67">
        <v>1050</v>
      </c>
      <c r="C1523" s="68">
        <v>3000</v>
      </c>
      <c r="D1523" s="68">
        <v>2350</v>
      </c>
      <c r="E1523" s="71">
        <f t="shared" si="50"/>
        <v>6847.3125</v>
      </c>
      <c r="F1523" s="62">
        <f t="shared" si="49"/>
        <v>7000</v>
      </c>
      <c r="G1523" s="37"/>
      <c r="H1523" s="59"/>
      <c r="I1523" s="59"/>
    </row>
    <row r="1524" spans="2:9" x14ac:dyDescent="0.35">
      <c r="B1524" s="67">
        <v>1050</v>
      </c>
      <c r="C1524" s="68">
        <v>3100</v>
      </c>
      <c r="D1524" s="68">
        <v>2350</v>
      </c>
      <c r="E1524" s="71">
        <f t="shared" si="50"/>
        <v>7094.0625</v>
      </c>
      <c r="F1524" s="62">
        <f t="shared" si="49"/>
        <v>7000</v>
      </c>
      <c r="G1524" s="37"/>
      <c r="H1524" s="59"/>
      <c r="I1524" s="59"/>
    </row>
    <row r="1525" spans="2:9" x14ac:dyDescent="0.35">
      <c r="B1525" s="67">
        <v>1050</v>
      </c>
      <c r="C1525" s="68">
        <v>3200</v>
      </c>
      <c r="D1525" s="68">
        <v>2350</v>
      </c>
      <c r="E1525" s="71">
        <f t="shared" si="50"/>
        <v>7340.8125</v>
      </c>
      <c r="F1525" s="62">
        <f t="shared" si="49"/>
        <v>7000</v>
      </c>
      <c r="G1525" s="37"/>
      <c r="H1525" s="59"/>
      <c r="I1525" s="59"/>
    </row>
    <row r="1526" spans="2:9" x14ac:dyDescent="0.35">
      <c r="B1526" s="67">
        <v>1050</v>
      </c>
      <c r="C1526" s="68">
        <v>3300</v>
      </c>
      <c r="D1526" s="68">
        <v>2350</v>
      </c>
      <c r="E1526" s="71">
        <f t="shared" si="50"/>
        <v>7587.5625</v>
      </c>
      <c r="F1526" s="62">
        <f t="shared" si="49"/>
        <v>8000</v>
      </c>
      <c r="G1526" s="37"/>
      <c r="H1526" s="59"/>
      <c r="I1526" s="59"/>
    </row>
    <row r="1527" spans="2:9" x14ac:dyDescent="0.35">
      <c r="B1527" s="67">
        <v>1050</v>
      </c>
      <c r="C1527" s="68">
        <v>3400</v>
      </c>
      <c r="D1527" s="68">
        <v>2350</v>
      </c>
      <c r="E1527" s="71">
        <f t="shared" si="50"/>
        <v>7834.3125</v>
      </c>
      <c r="F1527" s="62">
        <f t="shared" si="49"/>
        <v>8000</v>
      </c>
      <c r="G1527" s="37"/>
      <c r="H1527" s="59"/>
      <c r="I1527" s="59"/>
    </row>
    <row r="1528" spans="2:9" x14ac:dyDescent="0.35">
      <c r="B1528" s="67">
        <v>1050</v>
      </c>
      <c r="C1528" s="68">
        <v>3500</v>
      </c>
      <c r="D1528" s="68">
        <v>2350</v>
      </c>
      <c r="E1528" s="71">
        <f t="shared" si="50"/>
        <v>8081.0625</v>
      </c>
      <c r="F1528" s="62">
        <f t="shared" si="49"/>
        <v>8000</v>
      </c>
      <c r="G1528" s="37"/>
      <c r="H1528" s="59"/>
      <c r="I1528" s="59"/>
    </row>
    <row r="1529" spans="2:9" x14ac:dyDescent="0.35">
      <c r="B1529" s="67">
        <v>1050</v>
      </c>
      <c r="C1529" s="68">
        <v>3600</v>
      </c>
      <c r="D1529" s="68">
        <v>2350</v>
      </c>
      <c r="E1529" s="71">
        <f t="shared" si="50"/>
        <v>8327.8125</v>
      </c>
      <c r="F1529" s="62">
        <f t="shared" si="49"/>
        <v>8000</v>
      </c>
      <c r="G1529" s="37"/>
      <c r="H1529" s="59"/>
      <c r="I1529" s="59"/>
    </row>
    <row r="1530" spans="2:9" x14ac:dyDescent="0.35">
      <c r="B1530" s="67">
        <v>1050</v>
      </c>
      <c r="C1530" s="68">
        <v>3700</v>
      </c>
      <c r="D1530" s="68">
        <v>2350</v>
      </c>
      <c r="E1530" s="71">
        <f t="shared" si="50"/>
        <v>8574.5625</v>
      </c>
      <c r="F1530" s="62">
        <f t="shared" si="49"/>
        <v>9000</v>
      </c>
      <c r="G1530" s="37"/>
      <c r="H1530" s="59"/>
      <c r="I1530" s="59"/>
    </row>
    <row r="1531" spans="2:9" x14ac:dyDescent="0.35">
      <c r="B1531" s="67">
        <v>1050</v>
      </c>
      <c r="C1531" s="68">
        <v>3800</v>
      </c>
      <c r="D1531" s="68">
        <v>2350</v>
      </c>
      <c r="E1531" s="71">
        <f t="shared" si="50"/>
        <v>8821.3125</v>
      </c>
      <c r="F1531" s="62">
        <f t="shared" si="49"/>
        <v>9000</v>
      </c>
      <c r="G1531" s="37"/>
      <c r="H1531" s="59"/>
      <c r="I1531" s="59"/>
    </row>
    <row r="1532" spans="2:9" x14ac:dyDescent="0.35">
      <c r="B1532" s="67">
        <v>1050</v>
      </c>
      <c r="C1532" s="68">
        <v>3900</v>
      </c>
      <c r="D1532" s="68">
        <v>2350</v>
      </c>
      <c r="E1532" s="71">
        <f t="shared" si="50"/>
        <v>9068.0625</v>
      </c>
      <c r="F1532" s="62">
        <f t="shared" si="49"/>
        <v>9000</v>
      </c>
      <c r="G1532" s="37"/>
      <c r="H1532" s="59"/>
      <c r="I1532" s="59"/>
    </row>
    <row r="1533" spans="2:9" x14ac:dyDescent="0.35">
      <c r="B1533" s="67">
        <v>1050</v>
      </c>
      <c r="C1533" s="68">
        <v>4000</v>
      </c>
      <c r="D1533" s="68">
        <v>2350</v>
      </c>
      <c r="E1533" s="71">
        <f t="shared" si="50"/>
        <v>9314.8125</v>
      </c>
      <c r="F1533" s="62">
        <f t="shared" si="49"/>
        <v>9000</v>
      </c>
      <c r="G1533" s="37"/>
      <c r="H1533" s="59"/>
      <c r="I1533" s="59"/>
    </row>
    <row r="1534" spans="2:9" x14ac:dyDescent="0.35">
      <c r="B1534" s="67">
        <v>1100</v>
      </c>
      <c r="C1534" s="68">
        <v>800</v>
      </c>
      <c r="D1534" s="68">
        <v>2350</v>
      </c>
      <c r="E1534" s="71">
        <f t="shared" si="50"/>
        <v>1458.6785714285713</v>
      </c>
      <c r="F1534" s="62">
        <f t="shared" si="49"/>
        <v>1000</v>
      </c>
      <c r="G1534" s="37"/>
      <c r="H1534" s="59"/>
      <c r="I1534" s="59"/>
    </row>
    <row r="1535" spans="2:9" x14ac:dyDescent="0.35">
      <c r="B1535" s="67">
        <v>1100</v>
      </c>
      <c r="C1535" s="68">
        <v>900</v>
      </c>
      <c r="D1535" s="68">
        <v>2350</v>
      </c>
      <c r="E1535" s="71">
        <f t="shared" si="50"/>
        <v>1717.1785714285713</v>
      </c>
      <c r="F1535" s="62">
        <f t="shared" si="49"/>
        <v>2000</v>
      </c>
      <c r="G1535" s="37"/>
      <c r="H1535" s="59"/>
      <c r="I1535" s="59"/>
    </row>
    <row r="1536" spans="2:9" x14ac:dyDescent="0.35">
      <c r="B1536" s="67">
        <v>1100</v>
      </c>
      <c r="C1536" s="68">
        <v>1000</v>
      </c>
      <c r="D1536" s="68">
        <v>2350</v>
      </c>
      <c r="E1536" s="71">
        <f t="shared" si="50"/>
        <v>1975.6785714285713</v>
      </c>
      <c r="F1536" s="62">
        <f t="shared" si="49"/>
        <v>2000</v>
      </c>
      <c r="G1536" s="37"/>
      <c r="H1536" s="59"/>
      <c r="I1536" s="59"/>
    </row>
    <row r="1537" spans="2:9" x14ac:dyDescent="0.35">
      <c r="B1537" s="67">
        <v>1100</v>
      </c>
      <c r="C1537" s="68">
        <v>1100</v>
      </c>
      <c r="D1537" s="68">
        <v>2350</v>
      </c>
      <c r="E1537" s="71">
        <f t="shared" si="50"/>
        <v>2234.1785714285711</v>
      </c>
      <c r="F1537" s="62">
        <f t="shared" si="49"/>
        <v>2000</v>
      </c>
      <c r="G1537" s="37"/>
      <c r="H1537" s="59"/>
      <c r="I1537" s="59"/>
    </row>
    <row r="1538" spans="2:9" x14ac:dyDescent="0.35">
      <c r="B1538" s="67">
        <v>1100</v>
      </c>
      <c r="C1538" s="68">
        <v>1200</v>
      </c>
      <c r="D1538" s="68">
        <v>2350</v>
      </c>
      <c r="E1538" s="71">
        <f t="shared" si="50"/>
        <v>2492.6785714285711</v>
      </c>
      <c r="F1538" s="62">
        <f t="shared" si="49"/>
        <v>2000</v>
      </c>
      <c r="G1538" s="37"/>
      <c r="H1538" s="59"/>
      <c r="I1538" s="59"/>
    </row>
    <row r="1539" spans="2:9" x14ac:dyDescent="0.35">
      <c r="B1539" s="67">
        <v>1100</v>
      </c>
      <c r="C1539" s="68">
        <v>1300</v>
      </c>
      <c r="D1539" s="68">
        <v>2350</v>
      </c>
      <c r="E1539" s="71">
        <f t="shared" si="50"/>
        <v>2751.1785714285711</v>
      </c>
      <c r="F1539" s="62">
        <f t="shared" si="49"/>
        <v>3000</v>
      </c>
      <c r="G1539" s="37"/>
      <c r="H1539" s="59"/>
      <c r="I1539" s="59"/>
    </row>
    <row r="1540" spans="2:9" x14ac:dyDescent="0.35">
      <c r="B1540" s="67">
        <v>1100</v>
      </c>
      <c r="C1540" s="68">
        <v>1400</v>
      </c>
      <c r="D1540" s="68">
        <v>2350</v>
      </c>
      <c r="E1540" s="71">
        <f t="shared" si="50"/>
        <v>3009.6785714285711</v>
      </c>
      <c r="F1540" s="62">
        <f t="shared" si="49"/>
        <v>3000</v>
      </c>
      <c r="G1540" s="37"/>
      <c r="H1540" s="59"/>
      <c r="I1540" s="59"/>
    </row>
    <row r="1541" spans="2:9" x14ac:dyDescent="0.35">
      <c r="B1541" s="67">
        <v>1100</v>
      </c>
      <c r="C1541" s="68">
        <v>1500</v>
      </c>
      <c r="D1541" s="68">
        <v>2350</v>
      </c>
      <c r="E1541" s="71">
        <f t="shared" si="50"/>
        <v>3268.1785714285711</v>
      </c>
      <c r="F1541" s="62">
        <f t="shared" ref="F1541:F1599" si="51">ROUND(E1541,-3)</f>
        <v>3000</v>
      </c>
      <c r="G1541" s="37"/>
      <c r="H1541" s="59"/>
      <c r="I1541" s="59"/>
    </row>
    <row r="1542" spans="2:9" x14ac:dyDescent="0.35">
      <c r="B1542" s="67">
        <v>1100</v>
      </c>
      <c r="C1542" s="68">
        <v>1600</v>
      </c>
      <c r="D1542" s="68">
        <v>2350</v>
      </c>
      <c r="E1542" s="71">
        <f t="shared" si="50"/>
        <v>3526.6785714285711</v>
      </c>
      <c r="F1542" s="62">
        <f t="shared" si="51"/>
        <v>4000</v>
      </c>
      <c r="G1542" s="37"/>
      <c r="H1542" s="59"/>
      <c r="I1542" s="59"/>
    </row>
    <row r="1543" spans="2:9" x14ac:dyDescent="0.35">
      <c r="B1543" s="67">
        <v>1100</v>
      </c>
      <c r="C1543" s="68">
        <v>1700</v>
      </c>
      <c r="D1543" s="68">
        <v>2350</v>
      </c>
      <c r="E1543" s="71">
        <f t="shared" si="50"/>
        <v>3785.1785714285711</v>
      </c>
      <c r="F1543" s="62">
        <f t="shared" si="51"/>
        <v>4000</v>
      </c>
      <c r="G1543" s="37"/>
      <c r="H1543" s="59"/>
      <c r="I1543" s="59"/>
    </row>
    <row r="1544" spans="2:9" x14ac:dyDescent="0.35">
      <c r="B1544" s="67">
        <v>1100</v>
      </c>
      <c r="C1544" s="68">
        <v>1800</v>
      </c>
      <c r="D1544" s="68">
        <v>2350</v>
      </c>
      <c r="E1544" s="71">
        <f t="shared" si="50"/>
        <v>4043.6785714285711</v>
      </c>
      <c r="F1544" s="62">
        <f t="shared" si="51"/>
        <v>4000</v>
      </c>
      <c r="G1544" s="37"/>
      <c r="H1544" s="59"/>
      <c r="I1544" s="59"/>
    </row>
    <row r="1545" spans="2:9" x14ac:dyDescent="0.35">
      <c r="B1545" s="67">
        <v>1100</v>
      </c>
      <c r="C1545" s="68">
        <v>1900</v>
      </c>
      <c r="D1545" s="68">
        <v>2350</v>
      </c>
      <c r="E1545" s="71">
        <f t="shared" si="50"/>
        <v>4302.1785714285716</v>
      </c>
      <c r="F1545" s="62">
        <f t="shared" si="51"/>
        <v>4000</v>
      </c>
      <c r="G1545" s="37"/>
      <c r="H1545" s="59"/>
      <c r="I1545" s="59"/>
    </row>
    <row r="1546" spans="2:9" x14ac:dyDescent="0.35">
      <c r="B1546" s="67">
        <v>1100</v>
      </c>
      <c r="C1546" s="68">
        <v>2000</v>
      </c>
      <c r="D1546" s="68">
        <v>2350</v>
      </c>
      <c r="E1546" s="71">
        <f t="shared" si="50"/>
        <v>4560.6785714285716</v>
      </c>
      <c r="F1546" s="62">
        <f t="shared" si="51"/>
        <v>5000</v>
      </c>
      <c r="G1546" s="37"/>
      <c r="H1546" s="59"/>
      <c r="I1546" s="59"/>
    </row>
    <row r="1547" spans="2:9" x14ac:dyDescent="0.35">
      <c r="B1547" s="67">
        <v>1100</v>
      </c>
      <c r="C1547" s="68">
        <v>2100</v>
      </c>
      <c r="D1547" s="68">
        <v>2350</v>
      </c>
      <c r="E1547" s="71">
        <f t="shared" si="50"/>
        <v>4819.1785714285716</v>
      </c>
      <c r="F1547" s="62">
        <f t="shared" si="51"/>
        <v>5000</v>
      </c>
      <c r="G1547" s="37"/>
      <c r="H1547" s="59"/>
      <c r="I1547" s="59"/>
    </row>
    <row r="1548" spans="2:9" x14ac:dyDescent="0.35">
      <c r="B1548" s="67">
        <v>1100</v>
      </c>
      <c r="C1548" s="68">
        <v>2200</v>
      </c>
      <c r="D1548" s="68">
        <v>2350</v>
      </c>
      <c r="E1548" s="71">
        <f t="shared" si="50"/>
        <v>5077.6785714285716</v>
      </c>
      <c r="F1548" s="62">
        <f t="shared" si="51"/>
        <v>5000</v>
      </c>
      <c r="G1548" s="37"/>
      <c r="H1548" s="59"/>
      <c r="I1548" s="59"/>
    </row>
    <row r="1549" spans="2:9" x14ac:dyDescent="0.35">
      <c r="B1549" s="67">
        <v>1100</v>
      </c>
      <c r="C1549" s="68">
        <v>2300</v>
      </c>
      <c r="D1549" s="68">
        <v>2350</v>
      </c>
      <c r="E1549" s="71">
        <f t="shared" si="50"/>
        <v>5336.1785714285716</v>
      </c>
      <c r="F1549" s="62">
        <f t="shared" si="51"/>
        <v>5000</v>
      </c>
      <c r="G1549" s="37"/>
      <c r="H1549" s="59"/>
      <c r="I1549" s="59"/>
    </row>
    <row r="1550" spans="2:9" x14ac:dyDescent="0.35">
      <c r="B1550" s="67">
        <v>1100</v>
      </c>
      <c r="C1550" s="68">
        <v>2400</v>
      </c>
      <c r="D1550" s="68">
        <v>2350</v>
      </c>
      <c r="E1550" s="71">
        <f t="shared" si="50"/>
        <v>5594.6785714285716</v>
      </c>
      <c r="F1550" s="62">
        <f t="shared" si="51"/>
        <v>6000</v>
      </c>
      <c r="G1550" s="37"/>
      <c r="H1550" s="59"/>
      <c r="I1550" s="59"/>
    </row>
    <row r="1551" spans="2:9" x14ac:dyDescent="0.35">
      <c r="B1551" s="67">
        <v>1100</v>
      </c>
      <c r="C1551" s="68">
        <v>2500</v>
      </c>
      <c r="D1551" s="68">
        <v>2350</v>
      </c>
      <c r="E1551" s="71">
        <f t="shared" si="50"/>
        <v>5853.1785714285716</v>
      </c>
      <c r="F1551" s="62">
        <f t="shared" si="51"/>
        <v>6000</v>
      </c>
      <c r="G1551" s="37"/>
      <c r="H1551" s="59"/>
      <c r="I1551" s="59"/>
    </row>
    <row r="1552" spans="2:9" x14ac:dyDescent="0.35">
      <c r="B1552" s="67">
        <v>1100</v>
      </c>
      <c r="C1552" s="68">
        <v>2600</v>
      </c>
      <c r="D1552" s="68">
        <v>2350</v>
      </c>
      <c r="E1552" s="71">
        <f t="shared" si="50"/>
        <v>6111.6785714285716</v>
      </c>
      <c r="F1552" s="62">
        <f t="shared" si="51"/>
        <v>6000</v>
      </c>
      <c r="G1552" s="37"/>
      <c r="H1552" s="59"/>
      <c r="I1552" s="59"/>
    </row>
    <row r="1553" spans="2:9" x14ac:dyDescent="0.35">
      <c r="B1553" s="67">
        <v>1100</v>
      </c>
      <c r="C1553" s="68">
        <v>2700</v>
      </c>
      <c r="D1553" s="68">
        <v>2350</v>
      </c>
      <c r="E1553" s="71">
        <f t="shared" si="50"/>
        <v>6370.1785714285716</v>
      </c>
      <c r="F1553" s="62">
        <f t="shared" si="51"/>
        <v>6000</v>
      </c>
      <c r="G1553" s="37"/>
      <c r="H1553" s="59"/>
      <c r="I1553" s="59"/>
    </row>
    <row r="1554" spans="2:9" x14ac:dyDescent="0.35">
      <c r="B1554" s="67">
        <v>1100</v>
      </c>
      <c r="C1554" s="68">
        <v>2800</v>
      </c>
      <c r="D1554" s="68">
        <v>2350</v>
      </c>
      <c r="E1554" s="71">
        <f t="shared" si="50"/>
        <v>6628.6785714285716</v>
      </c>
      <c r="F1554" s="62">
        <f t="shared" si="51"/>
        <v>7000</v>
      </c>
      <c r="G1554" s="37"/>
      <c r="H1554" s="59"/>
      <c r="I1554" s="59"/>
    </row>
    <row r="1555" spans="2:9" x14ac:dyDescent="0.35">
      <c r="B1555" s="67">
        <v>1100</v>
      </c>
      <c r="C1555" s="68">
        <v>2900</v>
      </c>
      <c r="D1555" s="68">
        <v>2350</v>
      </c>
      <c r="E1555" s="71">
        <f t="shared" si="50"/>
        <v>6887.1785714285716</v>
      </c>
      <c r="F1555" s="62">
        <f t="shared" si="51"/>
        <v>7000</v>
      </c>
      <c r="G1555" s="37"/>
      <c r="H1555" s="59"/>
      <c r="I1555" s="59"/>
    </row>
    <row r="1556" spans="2:9" x14ac:dyDescent="0.35">
      <c r="B1556" s="67">
        <v>1100</v>
      </c>
      <c r="C1556" s="68">
        <v>3000</v>
      </c>
      <c r="D1556" s="68">
        <v>2350</v>
      </c>
      <c r="E1556" s="71">
        <f t="shared" si="50"/>
        <v>7145.6785714285716</v>
      </c>
      <c r="F1556" s="62">
        <f t="shared" si="51"/>
        <v>7000</v>
      </c>
      <c r="G1556" s="37"/>
      <c r="H1556" s="59"/>
      <c r="I1556" s="59"/>
    </row>
    <row r="1557" spans="2:9" x14ac:dyDescent="0.35">
      <c r="B1557" s="67">
        <v>1100</v>
      </c>
      <c r="C1557" s="68">
        <v>3100</v>
      </c>
      <c r="D1557" s="68">
        <v>2350</v>
      </c>
      <c r="E1557" s="71">
        <f t="shared" si="50"/>
        <v>7404.1785714285716</v>
      </c>
      <c r="F1557" s="62">
        <f t="shared" si="51"/>
        <v>7000</v>
      </c>
      <c r="G1557" s="37"/>
      <c r="H1557" s="59"/>
      <c r="I1557" s="59"/>
    </row>
    <row r="1558" spans="2:9" x14ac:dyDescent="0.35">
      <c r="B1558" s="67">
        <v>1100</v>
      </c>
      <c r="C1558" s="68">
        <v>3200</v>
      </c>
      <c r="D1558" s="68">
        <v>2350</v>
      </c>
      <c r="E1558" s="71">
        <f t="shared" si="50"/>
        <v>7662.6785714285716</v>
      </c>
      <c r="F1558" s="62">
        <f t="shared" si="51"/>
        <v>8000</v>
      </c>
      <c r="G1558" s="37"/>
      <c r="H1558" s="59"/>
      <c r="I1558" s="59"/>
    </row>
    <row r="1559" spans="2:9" x14ac:dyDescent="0.35">
      <c r="B1559" s="67">
        <v>1100</v>
      </c>
      <c r="C1559" s="68">
        <v>3300</v>
      </c>
      <c r="D1559" s="68">
        <v>2350</v>
      </c>
      <c r="E1559" s="71">
        <f t="shared" si="50"/>
        <v>7921.1785714285716</v>
      </c>
      <c r="F1559" s="62">
        <f t="shared" si="51"/>
        <v>8000</v>
      </c>
      <c r="G1559" s="37"/>
      <c r="H1559" s="59"/>
      <c r="I1559" s="59"/>
    </row>
    <row r="1560" spans="2:9" x14ac:dyDescent="0.35">
      <c r="B1560" s="67">
        <v>1100</v>
      </c>
      <c r="C1560" s="68">
        <v>3400</v>
      </c>
      <c r="D1560" s="68">
        <v>2350</v>
      </c>
      <c r="E1560" s="71">
        <f t="shared" si="50"/>
        <v>8179.6785714285716</v>
      </c>
      <c r="F1560" s="62">
        <f t="shared" si="51"/>
        <v>8000</v>
      </c>
      <c r="G1560" s="37"/>
      <c r="H1560" s="59"/>
      <c r="I1560" s="59"/>
    </row>
    <row r="1561" spans="2:9" x14ac:dyDescent="0.35">
      <c r="B1561" s="67">
        <v>1100</v>
      </c>
      <c r="C1561" s="68">
        <v>3500</v>
      </c>
      <c r="D1561" s="68">
        <v>2350</v>
      </c>
      <c r="E1561" s="71">
        <f t="shared" si="50"/>
        <v>8438.1785714285725</v>
      </c>
      <c r="F1561" s="62">
        <f t="shared" si="51"/>
        <v>8000</v>
      </c>
      <c r="G1561" s="37"/>
      <c r="H1561" s="59"/>
      <c r="I1561" s="59"/>
    </row>
    <row r="1562" spans="2:9" x14ac:dyDescent="0.35">
      <c r="B1562" s="67">
        <v>1100</v>
      </c>
      <c r="C1562" s="68">
        <v>3600</v>
      </c>
      <c r="D1562" s="68">
        <v>2350</v>
      </c>
      <c r="E1562" s="71">
        <f t="shared" si="50"/>
        <v>8696.6785714285725</v>
      </c>
      <c r="F1562" s="62">
        <f t="shared" si="51"/>
        <v>9000</v>
      </c>
      <c r="G1562" s="37"/>
      <c r="H1562" s="59"/>
      <c r="I1562" s="59"/>
    </row>
    <row r="1563" spans="2:9" x14ac:dyDescent="0.35">
      <c r="B1563" s="67">
        <v>1100</v>
      </c>
      <c r="C1563" s="68">
        <v>3700</v>
      </c>
      <c r="D1563" s="68">
        <v>2350</v>
      </c>
      <c r="E1563" s="71">
        <f t="shared" si="50"/>
        <v>8955.1785714285725</v>
      </c>
      <c r="F1563" s="62">
        <f t="shared" si="51"/>
        <v>9000</v>
      </c>
      <c r="G1563" s="37"/>
      <c r="H1563" s="59"/>
      <c r="I1563" s="59"/>
    </row>
    <row r="1564" spans="2:9" x14ac:dyDescent="0.35">
      <c r="B1564" s="67">
        <v>1100</v>
      </c>
      <c r="C1564" s="68">
        <v>3800</v>
      </c>
      <c r="D1564" s="68">
        <v>2350</v>
      </c>
      <c r="E1564" s="71">
        <f t="shared" si="50"/>
        <v>9213.6785714285725</v>
      </c>
      <c r="F1564" s="62">
        <f t="shared" si="51"/>
        <v>9000</v>
      </c>
      <c r="G1564" s="37"/>
      <c r="H1564" s="59"/>
      <c r="I1564" s="59"/>
    </row>
    <row r="1565" spans="2:9" x14ac:dyDescent="0.35">
      <c r="B1565" s="67">
        <v>1100</v>
      </c>
      <c r="C1565" s="68">
        <v>3900</v>
      </c>
      <c r="D1565" s="68">
        <v>2350</v>
      </c>
      <c r="E1565" s="71">
        <f t="shared" si="50"/>
        <v>9472.1785714285725</v>
      </c>
      <c r="F1565" s="62">
        <f t="shared" si="51"/>
        <v>9000</v>
      </c>
      <c r="G1565" s="37"/>
      <c r="H1565" s="59"/>
      <c r="I1565" s="59"/>
    </row>
    <row r="1566" spans="2:9" x14ac:dyDescent="0.35">
      <c r="B1566" s="67">
        <v>1100</v>
      </c>
      <c r="C1566" s="68">
        <v>4000</v>
      </c>
      <c r="D1566" s="68">
        <v>2350</v>
      </c>
      <c r="E1566" s="71">
        <f t="shared" si="50"/>
        <v>9730.6785714285725</v>
      </c>
      <c r="F1566" s="62">
        <f t="shared" si="51"/>
        <v>10000</v>
      </c>
      <c r="G1566" s="37"/>
      <c r="H1566" s="59"/>
      <c r="I1566" s="59"/>
    </row>
    <row r="1567" spans="2:9" x14ac:dyDescent="0.35">
      <c r="B1567" s="67">
        <v>1150</v>
      </c>
      <c r="C1567" s="68">
        <v>800</v>
      </c>
      <c r="D1567" s="68">
        <v>2350</v>
      </c>
      <c r="E1567" s="71">
        <f t="shared" si="50"/>
        <v>1496.0267857142858</v>
      </c>
      <c r="F1567" s="62">
        <f t="shared" si="51"/>
        <v>1000</v>
      </c>
      <c r="G1567" s="37"/>
      <c r="H1567" s="59"/>
      <c r="I1567" s="59"/>
    </row>
    <row r="1568" spans="2:9" x14ac:dyDescent="0.35">
      <c r="B1568" s="67">
        <v>1150</v>
      </c>
      <c r="C1568" s="68">
        <v>900</v>
      </c>
      <c r="D1568" s="68">
        <v>2350</v>
      </c>
      <c r="E1568" s="71">
        <f t="shared" si="50"/>
        <v>1766.2767857142858</v>
      </c>
      <c r="F1568" s="62">
        <f t="shared" si="51"/>
        <v>2000</v>
      </c>
      <c r="G1568" s="37"/>
      <c r="H1568" s="59"/>
      <c r="I1568" s="59"/>
    </row>
    <row r="1569" spans="2:9" x14ac:dyDescent="0.35">
      <c r="B1569" s="67">
        <v>1150</v>
      </c>
      <c r="C1569" s="68">
        <v>1000</v>
      </c>
      <c r="D1569" s="68">
        <v>2350</v>
      </c>
      <c r="E1569" s="71">
        <f t="shared" si="50"/>
        <v>2036.5267857142858</v>
      </c>
      <c r="F1569" s="62">
        <f t="shared" si="51"/>
        <v>2000</v>
      </c>
      <c r="G1569" s="37"/>
      <c r="H1569" s="59"/>
      <c r="I1569" s="59"/>
    </row>
    <row r="1570" spans="2:9" x14ac:dyDescent="0.35">
      <c r="B1570" s="67">
        <v>1150</v>
      </c>
      <c r="C1570" s="68">
        <v>1100</v>
      </c>
      <c r="D1570" s="68">
        <v>2350</v>
      </c>
      <c r="E1570" s="71">
        <f t="shared" si="50"/>
        <v>2306.7767857142858</v>
      </c>
      <c r="F1570" s="62">
        <f t="shared" si="51"/>
        <v>2000</v>
      </c>
      <c r="G1570" s="37"/>
      <c r="H1570" s="59"/>
      <c r="I1570" s="59"/>
    </row>
    <row r="1571" spans="2:9" x14ac:dyDescent="0.35">
      <c r="B1571" s="67">
        <v>1150</v>
      </c>
      <c r="C1571" s="68">
        <v>1200</v>
      </c>
      <c r="D1571" s="68">
        <v>2350</v>
      </c>
      <c r="E1571" s="71">
        <f t="shared" si="50"/>
        <v>2577.0267857142858</v>
      </c>
      <c r="F1571" s="62">
        <f t="shared" si="51"/>
        <v>3000</v>
      </c>
      <c r="G1571" s="37"/>
      <c r="H1571" s="59"/>
      <c r="I1571" s="59"/>
    </row>
    <row r="1572" spans="2:9" x14ac:dyDescent="0.35">
      <c r="B1572" s="67">
        <v>1150</v>
      </c>
      <c r="C1572" s="68">
        <v>1300</v>
      </c>
      <c r="D1572" s="68">
        <v>2350</v>
      </c>
      <c r="E1572" s="71">
        <f t="shared" si="50"/>
        <v>2847.2767857142858</v>
      </c>
      <c r="F1572" s="62">
        <f t="shared" si="51"/>
        <v>3000</v>
      </c>
      <c r="G1572" s="37"/>
      <c r="H1572" s="59"/>
      <c r="I1572" s="59"/>
    </row>
    <row r="1573" spans="2:9" x14ac:dyDescent="0.35">
      <c r="B1573" s="67">
        <v>1150</v>
      </c>
      <c r="C1573" s="68">
        <v>1400</v>
      </c>
      <c r="D1573" s="68">
        <v>2350</v>
      </c>
      <c r="E1573" s="71">
        <f t="shared" si="50"/>
        <v>3117.5267857142858</v>
      </c>
      <c r="F1573" s="62">
        <f t="shared" si="51"/>
        <v>3000</v>
      </c>
      <c r="G1573" s="37"/>
      <c r="H1573" s="59"/>
      <c r="I1573" s="59"/>
    </row>
    <row r="1574" spans="2:9" x14ac:dyDescent="0.35">
      <c r="B1574" s="67">
        <v>1150</v>
      </c>
      <c r="C1574" s="68">
        <v>1500</v>
      </c>
      <c r="D1574" s="68">
        <v>2350</v>
      </c>
      <c r="E1574" s="71">
        <f t="shared" si="50"/>
        <v>3387.7767857142858</v>
      </c>
      <c r="F1574" s="62">
        <f t="shared" si="51"/>
        <v>3000</v>
      </c>
      <c r="G1574" s="37"/>
      <c r="H1574" s="59"/>
      <c r="I1574" s="59"/>
    </row>
    <row r="1575" spans="2:9" x14ac:dyDescent="0.35">
      <c r="B1575" s="67">
        <v>1150</v>
      </c>
      <c r="C1575" s="68">
        <v>1600</v>
      </c>
      <c r="D1575" s="68">
        <v>2350</v>
      </c>
      <c r="E1575" s="71">
        <f t="shared" si="50"/>
        <v>3658.0267857142858</v>
      </c>
      <c r="F1575" s="62">
        <f t="shared" si="51"/>
        <v>4000</v>
      </c>
      <c r="G1575" s="37"/>
      <c r="H1575" s="59"/>
      <c r="I1575" s="59"/>
    </row>
    <row r="1576" spans="2:9" x14ac:dyDescent="0.35">
      <c r="B1576" s="67">
        <v>1150</v>
      </c>
      <c r="C1576" s="68">
        <v>1700</v>
      </c>
      <c r="D1576" s="68">
        <v>2350</v>
      </c>
      <c r="E1576" s="71">
        <f t="shared" si="50"/>
        <v>3928.2767857142858</v>
      </c>
      <c r="F1576" s="62">
        <f t="shared" si="51"/>
        <v>4000</v>
      </c>
      <c r="G1576" s="37"/>
      <c r="H1576" s="59"/>
      <c r="I1576" s="59"/>
    </row>
    <row r="1577" spans="2:9" x14ac:dyDescent="0.35">
      <c r="B1577" s="67">
        <v>1150</v>
      </c>
      <c r="C1577" s="68">
        <v>1800</v>
      </c>
      <c r="D1577" s="68">
        <v>2350</v>
      </c>
      <c r="E1577" s="71">
        <f t="shared" si="50"/>
        <v>4198.5267857142862</v>
      </c>
      <c r="F1577" s="62">
        <f t="shared" si="51"/>
        <v>4000</v>
      </c>
      <c r="G1577" s="37"/>
      <c r="H1577" s="59"/>
      <c r="I1577" s="59"/>
    </row>
    <row r="1578" spans="2:9" x14ac:dyDescent="0.35">
      <c r="B1578" s="67">
        <v>1150</v>
      </c>
      <c r="C1578" s="68">
        <v>1900</v>
      </c>
      <c r="D1578" s="68">
        <v>2350</v>
      </c>
      <c r="E1578" s="71">
        <f t="shared" si="50"/>
        <v>4468.7767857142862</v>
      </c>
      <c r="F1578" s="62">
        <f t="shared" si="51"/>
        <v>4000</v>
      </c>
      <c r="G1578" s="37"/>
      <c r="H1578" s="59"/>
      <c r="I1578" s="59"/>
    </row>
    <row r="1579" spans="2:9" x14ac:dyDescent="0.35">
      <c r="B1579" s="67">
        <v>1150</v>
      </c>
      <c r="C1579" s="68">
        <v>2000</v>
      </c>
      <c r="D1579" s="68">
        <v>2350</v>
      </c>
      <c r="E1579" s="71">
        <f t="shared" si="50"/>
        <v>4739.0267857142862</v>
      </c>
      <c r="F1579" s="62">
        <f t="shared" si="51"/>
        <v>5000</v>
      </c>
      <c r="G1579" s="37"/>
      <c r="H1579" s="59"/>
      <c r="I1579" s="59"/>
    </row>
    <row r="1580" spans="2:9" x14ac:dyDescent="0.35">
      <c r="B1580" s="67">
        <v>1150</v>
      </c>
      <c r="C1580" s="68">
        <v>2100</v>
      </c>
      <c r="D1580" s="68">
        <v>2350</v>
      </c>
      <c r="E1580" s="71">
        <f t="shared" si="50"/>
        <v>5009.2767857142862</v>
      </c>
      <c r="F1580" s="62">
        <f t="shared" si="51"/>
        <v>5000</v>
      </c>
      <c r="G1580" s="37"/>
      <c r="H1580" s="59"/>
      <c r="I1580" s="59"/>
    </row>
    <row r="1581" spans="2:9" x14ac:dyDescent="0.35">
      <c r="B1581" s="67">
        <v>1150</v>
      </c>
      <c r="C1581" s="68">
        <v>2200</v>
      </c>
      <c r="D1581" s="68">
        <v>2350</v>
      </c>
      <c r="E1581" s="71">
        <f t="shared" si="50"/>
        <v>5279.5267857142862</v>
      </c>
      <c r="F1581" s="62">
        <f t="shared" si="51"/>
        <v>5000</v>
      </c>
      <c r="G1581" s="37"/>
      <c r="H1581" s="59"/>
      <c r="I1581" s="59"/>
    </row>
    <row r="1582" spans="2:9" x14ac:dyDescent="0.35">
      <c r="B1582" s="67">
        <v>1150</v>
      </c>
      <c r="C1582" s="68">
        <v>2300</v>
      </c>
      <c r="D1582" s="68">
        <v>2350</v>
      </c>
      <c r="E1582" s="71">
        <f t="shared" si="50"/>
        <v>5549.7767857142862</v>
      </c>
      <c r="F1582" s="62">
        <f t="shared" si="51"/>
        <v>6000</v>
      </c>
      <c r="G1582" s="37"/>
      <c r="H1582" s="59"/>
      <c r="I1582" s="59"/>
    </row>
    <row r="1583" spans="2:9" x14ac:dyDescent="0.35">
      <c r="B1583" s="67">
        <v>1150</v>
      </c>
      <c r="C1583" s="68">
        <v>2400</v>
      </c>
      <c r="D1583" s="68">
        <v>2350</v>
      </c>
      <c r="E1583" s="71">
        <f t="shared" si="50"/>
        <v>5820.0267857142862</v>
      </c>
      <c r="F1583" s="62">
        <f t="shared" si="51"/>
        <v>6000</v>
      </c>
      <c r="G1583" s="37"/>
      <c r="H1583" s="59"/>
      <c r="I1583" s="59"/>
    </row>
    <row r="1584" spans="2:9" x14ac:dyDescent="0.35">
      <c r="B1584" s="67">
        <v>1150</v>
      </c>
      <c r="C1584" s="68">
        <v>2500</v>
      </c>
      <c r="D1584" s="68">
        <v>2350</v>
      </c>
      <c r="E1584" s="71">
        <f t="shared" si="50"/>
        <v>6090.2767857142862</v>
      </c>
      <c r="F1584" s="62">
        <f t="shared" si="51"/>
        <v>6000</v>
      </c>
      <c r="G1584" s="37"/>
      <c r="H1584" s="59"/>
      <c r="I1584" s="59"/>
    </row>
    <row r="1585" spans="2:9" x14ac:dyDescent="0.35">
      <c r="B1585" s="67">
        <v>1150</v>
      </c>
      <c r="C1585" s="68">
        <v>2600</v>
      </c>
      <c r="D1585" s="68">
        <v>2350</v>
      </c>
      <c r="E1585" s="71">
        <f t="shared" si="50"/>
        <v>6360.5267857142862</v>
      </c>
      <c r="F1585" s="62">
        <f t="shared" si="51"/>
        <v>6000</v>
      </c>
      <c r="G1585" s="37"/>
      <c r="H1585" s="59"/>
      <c r="I1585" s="59"/>
    </row>
    <row r="1586" spans="2:9" x14ac:dyDescent="0.35">
      <c r="B1586" s="67">
        <v>1150</v>
      </c>
      <c r="C1586" s="68">
        <v>2700</v>
      </c>
      <c r="D1586" s="68">
        <v>2350</v>
      </c>
      <c r="E1586" s="71">
        <f t="shared" ref="E1586:E1599" si="52">(((22/7*(B1586/2)^2)*D1586)+((C1586-B1586)*D1586*B1586))/1000000</f>
        <v>6630.7767857142862</v>
      </c>
      <c r="F1586" s="62">
        <f t="shared" si="51"/>
        <v>7000</v>
      </c>
      <c r="G1586" s="37"/>
      <c r="H1586" s="59"/>
      <c r="I1586" s="59"/>
    </row>
    <row r="1587" spans="2:9" x14ac:dyDescent="0.35">
      <c r="B1587" s="67">
        <v>1150</v>
      </c>
      <c r="C1587" s="68">
        <v>2800</v>
      </c>
      <c r="D1587" s="68">
        <v>2350</v>
      </c>
      <c r="E1587" s="71">
        <f t="shared" si="52"/>
        <v>6901.0267857142862</v>
      </c>
      <c r="F1587" s="62">
        <f t="shared" si="51"/>
        <v>7000</v>
      </c>
      <c r="G1587" s="37"/>
      <c r="H1587" s="59"/>
      <c r="I1587" s="59"/>
    </row>
    <row r="1588" spans="2:9" x14ac:dyDescent="0.35">
      <c r="B1588" s="67">
        <v>1150</v>
      </c>
      <c r="C1588" s="68">
        <v>2900</v>
      </c>
      <c r="D1588" s="68">
        <v>2350</v>
      </c>
      <c r="E1588" s="71">
        <f t="shared" si="52"/>
        <v>7171.2767857142862</v>
      </c>
      <c r="F1588" s="62">
        <f t="shared" si="51"/>
        <v>7000</v>
      </c>
      <c r="G1588" s="37"/>
      <c r="H1588" s="59"/>
      <c r="I1588" s="59"/>
    </row>
    <row r="1589" spans="2:9" x14ac:dyDescent="0.35">
      <c r="B1589" s="67">
        <v>1150</v>
      </c>
      <c r="C1589" s="68">
        <v>3000</v>
      </c>
      <c r="D1589" s="68">
        <v>2350</v>
      </c>
      <c r="E1589" s="71">
        <f t="shared" si="52"/>
        <v>7441.5267857142862</v>
      </c>
      <c r="F1589" s="62">
        <f t="shared" si="51"/>
        <v>7000</v>
      </c>
      <c r="G1589" s="37"/>
      <c r="H1589" s="59"/>
      <c r="I1589" s="59"/>
    </row>
    <row r="1590" spans="2:9" x14ac:dyDescent="0.35">
      <c r="B1590" s="72">
        <v>1150</v>
      </c>
      <c r="C1590" s="72">
        <v>3100</v>
      </c>
      <c r="D1590" s="72">
        <v>2350</v>
      </c>
      <c r="E1590" s="71">
        <f t="shared" si="52"/>
        <v>7711.7767857142862</v>
      </c>
      <c r="F1590" s="63">
        <f t="shared" si="51"/>
        <v>8000</v>
      </c>
      <c r="G1590"/>
      <c r="H1590" s="59"/>
      <c r="I1590" s="59"/>
    </row>
    <row r="1591" spans="2:9" x14ac:dyDescent="0.35">
      <c r="B1591" s="67">
        <v>1150</v>
      </c>
      <c r="C1591" s="68">
        <v>3200</v>
      </c>
      <c r="D1591" s="68">
        <v>2350</v>
      </c>
      <c r="E1591" s="71">
        <f t="shared" si="52"/>
        <v>7982.0267857142862</v>
      </c>
      <c r="F1591" s="62">
        <f t="shared" si="51"/>
        <v>8000</v>
      </c>
      <c r="G1591" s="37"/>
      <c r="H1591" s="59"/>
      <c r="I1591" s="59"/>
    </row>
    <row r="1592" spans="2:9" x14ac:dyDescent="0.35">
      <c r="B1592" s="67">
        <v>1150</v>
      </c>
      <c r="C1592" s="68">
        <v>3300</v>
      </c>
      <c r="D1592" s="68">
        <v>2350</v>
      </c>
      <c r="E1592" s="71">
        <f t="shared" si="52"/>
        <v>8252.2767857142862</v>
      </c>
      <c r="F1592" s="62">
        <f t="shared" si="51"/>
        <v>8000</v>
      </c>
      <c r="G1592" s="37"/>
      <c r="H1592" s="59"/>
      <c r="I1592" s="59"/>
    </row>
    <row r="1593" spans="2:9" x14ac:dyDescent="0.35">
      <c r="B1593" s="67">
        <v>1150</v>
      </c>
      <c r="C1593" s="68">
        <v>3400</v>
      </c>
      <c r="D1593" s="68">
        <v>2350</v>
      </c>
      <c r="E1593" s="71">
        <f t="shared" si="52"/>
        <v>8522.5267857142862</v>
      </c>
      <c r="F1593" s="62">
        <f t="shared" si="51"/>
        <v>9000</v>
      </c>
      <c r="G1593" s="37"/>
      <c r="H1593" s="59"/>
      <c r="I1593" s="59"/>
    </row>
    <row r="1594" spans="2:9" x14ac:dyDescent="0.35">
      <c r="B1594" s="67">
        <v>1150</v>
      </c>
      <c r="C1594" s="68">
        <v>3500</v>
      </c>
      <c r="D1594" s="68">
        <v>2350</v>
      </c>
      <c r="E1594" s="71">
        <f t="shared" si="52"/>
        <v>8792.7767857142862</v>
      </c>
      <c r="F1594" s="62">
        <f t="shared" si="51"/>
        <v>9000</v>
      </c>
      <c r="G1594" s="37"/>
      <c r="H1594" s="59"/>
      <c r="I1594" s="59"/>
    </row>
    <row r="1595" spans="2:9" x14ac:dyDescent="0.35">
      <c r="B1595" s="67">
        <v>1150</v>
      </c>
      <c r="C1595" s="68">
        <v>3600</v>
      </c>
      <c r="D1595" s="68">
        <v>2350</v>
      </c>
      <c r="E1595" s="71">
        <f t="shared" si="52"/>
        <v>9063.0267857142862</v>
      </c>
      <c r="F1595" s="62">
        <f t="shared" si="51"/>
        <v>9000</v>
      </c>
      <c r="G1595" s="37"/>
      <c r="H1595" s="59"/>
      <c r="I1595" s="59"/>
    </row>
    <row r="1596" spans="2:9" x14ac:dyDescent="0.35">
      <c r="B1596" s="67">
        <v>1150</v>
      </c>
      <c r="C1596" s="68">
        <v>3700</v>
      </c>
      <c r="D1596" s="68">
        <v>2350</v>
      </c>
      <c r="E1596" s="71">
        <f t="shared" si="52"/>
        <v>9333.2767857142862</v>
      </c>
      <c r="F1596" s="62">
        <f t="shared" si="51"/>
        <v>9000</v>
      </c>
      <c r="G1596" s="37"/>
      <c r="H1596" s="59"/>
      <c r="I1596" s="59"/>
    </row>
    <row r="1597" spans="2:9" x14ac:dyDescent="0.35">
      <c r="B1597" s="67">
        <v>1150</v>
      </c>
      <c r="C1597" s="68">
        <v>3800</v>
      </c>
      <c r="D1597" s="68">
        <v>2350</v>
      </c>
      <c r="E1597" s="71">
        <f t="shared" si="52"/>
        <v>9603.5267857142862</v>
      </c>
      <c r="F1597" s="62">
        <f t="shared" si="51"/>
        <v>10000</v>
      </c>
      <c r="G1597" s="37"/>
      <c r="H1597" s="59"/>
      <c r="I1597" s="59"/>
    </row>
    <row r="1598" spans="2:9" x14ac:dyDescent="0.35">
      <c r="B1598" s="67">
        <v>1150</v>
      </c>
      <c r="C1598" s="68">
        <v>3900</v>
      </c>
      <c r="D1598" s="68">
        <v>2350</v>
      </c>
      <c r="E1598" s="71">
        <f t="shared" si="52"/>
        <v>9873.7767857142862</v>
      </c>
      <c r="F1598" s="62">
        <f t="shared" si="51"/>
        <v>10000</v>
      </c>
      <c r="G1598" s="37"/>
      <c r="H1598" s="59"/>
      <c r="I1598" s="59"/>
    </row>
    <row r="1599" spans="2:9" x14ac:dyDescent="0.35">
      <c r="B1599">
        <v>1150</v>
      </c>
      <c r="C1599">
        <v>4000</v>
      </c>
      <c r="D1599">
        <v>2350</v>
      </c>
      <c r="E1599">
        <f t="shared" si="52"/>
        <v>10144.026785714286</v>
      </c>
      <c r="F1599">
        <f t="shared" si="51"/>
        <v>10000</v>
      </c>
      <c r="G1599"/>
      <c r="H1599" s="59"/>
      <c r="I1599" s="59"/>
    </row>
    <row r="1600" spans="2:9" x14ac:dyDescent="0.35">
      <c r="B1600" s="54"/>
      <c r="C1600" s="54"/>
      <c r="D1600" s="54"/>
      <c r="E1600"/>
      <c r="F1600" s="37"/>
      <c r="G1600" s="37"/>
      <c r="H1600" s="59"/>
      <c r="I1600" s="59"/>
    </row>
    <row r="1601" spans="2:9" x14ac:dyDescent="0.35">
      <c r="B1601" s="54"/>
      <c r="C1601" s="54"/>
      <c r="D1601" s="54"/>
      <c r="E1601"/>
      <c r="F1601" s="37"/>
      <c r="G1601" s="37"/>
      <c r="H1601" s="59"/>
      <c r="I1601" s="59"/>
    </row>
    <row r="1602" spans="2:9" x14ac:dyDescent="0.35">
      <c r="B1602" s="54"/>
      <c r="C1602" s="54"/>
      <c r="D1602" s="54"/>
      <c r="E1602"/>
      <c r="F1602" s="37"/>
      <c r="G1602" s="37"/>
      <c r="H1602" s="59"/>
      <c r="I1602" s="59"/>
    </row>
    <row r="1603" spans="2:9" x14ac:dyDescent="0.35">
      <c r="B1603" s="54"/>
      <c r="C1603" s="54"/>
      <c r="D1603" s="54"/>
      <c r="E1603"/>
      <c r="F1603" s="37"/>
      <c r="G1603" s="37"/>
      <c r="H1603" s="59"/>
      <c r="I1603" s="59"/>
    </row>
    <row r="1604" spans="2:9" x14ac:dyDescent="0.35">
      <c r="B1604" s="54"/>
      <c r="C1604" s="54"/>
      <c r="D1604" s="54"/>
      <c r="E1604"/>
      <c r="F1604" s="37"/>
      <c r="G1604" s="37"/>
      <c r="H1604" s="59"/>
      <c r="I1604" s="59"/>
    </row>
    <row r="1605" spans="2:9" x14ac:dyDescent="0.35">
      <c r="B1605" s="54"/>
      <c r="C1605" s="54"/>
      <c r="D1605" s="54"/>
      <c r="E1605"/>
      <c r="F1605" s="37"/>
      <c r="G1605" s="37"/>
      <c r="H1605" s="59"/>
      <c r="I1605" s="59"/>
    </row>
    <row r="1606" spans="2:9" x14ac:dyDescent="0.35">
      <c r="B1606" s="54"/>
      <c r="C1606" s="54"/>
      <c r="D1606" s="54"/>
      <c r="E1606"/>
      <c r="F1606" s="37"/>
      <c r="G1606" s="37"/>
      <c r="H1606" s="59"/>
      <c r="I1606" s="59"/>
    </row>
    <row r="1607" spans="2:9" x14ac:dyDescent="0.35">
      <c r="B1607" s="54"/>
      <c r="C1607" s="54"/>
      <c r="D1607" s="54"/>
      <c r="E1607"/>
      <c r="F1607" s="37"/>
      <c r="G1607" s="37"/>
      <c r="H1607" s="59"/>
      <c r="I1607" s="59"/>
    </row>
    <row r="1608" spans="2:9" x14ac:dyDescent="0.35">
      <c r="B1608" s="54"/>
      <c r="C1608" s="54"/>
      <c r="D1608" s="54"/>
      <c r="E1608"/>
      <c r="F1608" s="37"/>
      <c r="G1608" s="37"/>
      <c r="H1608" s="59"/>
      <c r="I1608" s="59"/>
    </row>
    <row r="1609" spans="2:9" x14ac:dyDescent="0.35">
      <c r="B1609" s="54"/>
      <c r="C1609" s="54"/>
      <c r="D1609" s="54"/>
      <c r="E1609"/>
      <c r="F1609" s="37"/>
      <c r="G1609" s="37"/>
      <c r="H1609" s="59"/>
      <c r="I1609" s="59"/>
    </row>
    <row r="1610" spans="2:9" x14ac:dyDescent="0.35">
      <c r="B1610" s="54"/>
      <c r="C1610" s="54"/>
      <c r="D1610" s="54"/>
      <c r="E1610"/>
      <c r="F1610" s="37"/>
      <c r="G1610" s="37"/>
      <c r="H1610" s="59"/>
      <c r="I1610" s="59"/>
    </row>
    <row r="1611" spans="2:9" x14ac:dyDescent="0.35">
      <c r="B1611" s="54"/>
      <c r="C1611" s="54"/>
      <c r="D1611" s="54"/>
      <c r="E1611"/>
      <c r="F1611" s="37"/>
      <c r="G1611" s="37"/>
      <c r="H1611" s="59"/>
      <c r="I1611" s="59"/>
    </row>
    <row r="1612" spans="2:9" x14ac:dyDescent="0.35">
      <c r="B1612" s="54"/>
      <c r="C1612" s="54"/>
      <c r="D1612" s="54"/>
      <c r="E1612"/>
      <c r="F1612" s="37"/>
      <c r="G1612" s="37"/>
      <c r="H1612" s="59"/>
      <c r="I1612" s="59"/>
    </row>
    <row r="1613" spans="2:9" x14ac:dyDescent="0.35">
      <c r="B1613" s="54"/>
      <c r="C1613" s="54"/>
      <c r="D1613" s="54"/>
      <c r="E1613"/>
      <c r="F1613" s="37"/>
      <c r="G1613" s="37"/>
      <c r="H1613" s="59"/>
      <c r="I1613" s="59"/>
    </row>
    <row r="1614" spans="2:9" x14ac:dyDescent="0.35">
      <c r="B1614" s="54"/>
      <c r="C1614" s="54"/>
      <c r="D1614" s="54"/>
      <c r="E1614"/>
      <c r="F1614" s="37"/>
      <c r="G1614" s="37"/>
      <c r="H1614" s="59"/>
      <c r="I1614" s="59"/>
    </row>
    <row r="1615" spans="2:9" x14ac:dyDescent="0.35">
      <c r="B1615" s="54"/>
      <c r="C1615" s="54"/>
      <c r="D1615" s="54"/>
      <c r="E1615"/>
      <c r="F1615" s="37"/>
      <c r="G1615" s="37"/>
      <c r="H1615" s="59"/>
      <c r="I1615" s="59"/>
    </row>
    <row r="1616" spans="2:9" x14ac:dyDescent="0.35">
      <c r="B1616" s="54"/>
      <c r="C1616" s="54"/>
      <c r="D1616" s="54"/>
      <c r="E1616"/>
      <c r="F1616" s="37"/>
      <c r="G1616" s="37"/>
      <c r="H1616" s="59"/>
      <c r="I1616" s="59"/>
    </row>
    <row r="1617" spans="2:9" x14ac:dyDescent="0.35">
      <c r="B1617" s="54"/>
      <c r="C1617" s="54"/>
      <c r="D1617" s="54"/>
      <c r="E1617"/>
      <c r="F1617" s="37"/>
      <c r="G1617" s="37"/>
      <c r="H1617" s="59"/>
      <c r="I1617" s="59"/>
    </row>
    <row r="1618" spans="2:9" x14ac:dyDescent="0.35">
      <c r="B1618" s="54"/>
      <c r="C1618" s="54"/>
      <c r="D1618" s="54"/>
      <c r="E1618"/>
      <c r="F1618" s="37"/>
      <c r="G1618" s="37"/>
      <c r="H1618" s="59"/>
      <c r="I1618" s="59"/>
    </row>
    <row r="1619" spans="2:9" x14ac:dyDescent="0.35">
      <c r="B1619" s="54"/>
      <c r="C1619" s="54"/>
      <c r="D1619" s="54"/>
      <c r="E1619"/>
      <c r="F1619" s="37"/>
      <c r="G1619" s="37"/>
      <c r="H1619" s="59"/>
      <c r="I1619" s="59"/>
    </row>
    <row r="1620" spans="2:9" x14ac:dyDescent="0.35">
      <c r="B1620" s="54"/>
      <c r="C1620" s="54"/>
      <c r="D1620" s="54"/>
      <c r="E1620"/>
      <c r="F1620" s="37"/>
      <c r="G1620" s="37"/>
      <c r="H1620" s="59"/>
      <c r="I1620" s="59"/>
    </row>
    <row r="1621" spans="2:9" x14ac:dyDescent="0.35">
      <c r="B1621" s="54"/>
      <c r="C1621" s="54"/>
      <c r="D1621" s="54"/>
      <c r="E1621"/>
      <c r="F1621" s="37"/>
      <c r="G1621" s="37"/>
      <c r="H1621" s="59"/>
      <c r="I1621" s="59"/>
    </row>
    <row r="1622" spans="2:9" x14ac:dyDescent="0.35">
      <c r="B1622" s="54"/>
      <c r="C1622" s="54"/>
      <c r="D1622" s="54"/>
      <c r="E1622"/>
      <c r="F1622" s="37"/>
      <c r="G1622" s="37"/>
      <c r="H1622" s="59"/>
      <c r="I1622" s="59"/>
    </row>
    <row r="1623" spans="2:9" x14ac:dyDescent="0.35">
      <c r="B1623" s="54"/>
      <c r="C1623" s="54"/>
      <c r="D1623" s="54"/>
      <c r="E1623"/>
      <c r="F1623" s="37"/>
      <c r="G1623" s="37"/>
      <c r="H1623" s="59"/>
      <c r="I1623" s="59"/>
    </row>
    <row r="1624" spans="2:9" x14ac:dyDescent="0.35">
      <c r="B1624" s="54"/>
      <c r="C1624" s="54"/>
      <c r="D1624" s="54"/>
      <c r="E1624"/>
      <c r="F1624" s="37"/>
      <c r="G1624" s="37"/>
      <c r="H1624" s="59"/>
      <c r="I1624" s="59"/>
    </row>
    <row r="1625" spans="2:9" x14ac:dyDescent="0.35">
      <c r="B1625" s="54"/>
      <c r="C1625" s="54"/>
      <c r="D1625" s="54"/>
      <c r="E1625"/>
      <c r="F1625" s="37"/>
      <c r="G1625" s="37"/>
      <c r="H1625" s="59"/>
      <c r="I1625" s="59"/>
    </row>
    <row r="1626" spans="2:9" x14ac:dyDescent="0.35">
      <c r="B1626" s="54"/>
      <c r="C1626" s="54"/>
      <c r="D1626" s="54"/>
      <c r="E1626"/>
      <c r="F1626" s="37"/>
      <c r="G1626" s="37"/>
      <c r="H1626" s="59"/>
      <c r="I1626" s="59"/>
    </row>
    <row r="1627" spans="2:9" x14ac:dyDescent="0.35">
      <c r="B1627" s="54"/>
      <c r="C1627" s="54"/>
      <c r="D1627" s="54"/>
      <c r="E1627"/>
      <c r="F1627" s="37"/>
      <c r="G1627" s="37"/>
      <c r="H1627" s="59"/>
      <c r="I1627" s="59"/>
    </row>
    <row r="1628" spans="2:9" x14ac:dyDescent="0.35">
      <c r="B1628" s="54"/>
      <c r="C1628" s="54"/>
      <c r="D1628" s="54"/>
      <c r="E1628"/>
      <c r="F1628" s="37"/>
      <c r="G1628" s="37"/>
      <c r="H1628" s="59"/>
      <c r="I1628" s="59"/>
    </row>
    <row r="1629" spans="2:9" x14ac:dyDescent="0.35">
      <c r="B1629" s="54"/>
      <c r="C1629" s="54"/>
      <c r="D1629" s="54"/>
      <c r="E1629"/>
      <c r="F1629" s="37"/>
      <c r="G1629" s="37"/>
      <c r="H1629" s="59"/>
      <c r="I1629" s="59"/>
    </row>
    <row r="1630" spans="2:9" x14ac:dyDescent="0.35">
      <c r="B1630" s="54"/>
      <c r="C1630" s="54"/>
      <c r="D1630" s="54"/>
      <c r="E1630"/>
      <c r="F1630" s="37"/>
      <c r="G1630" s="37"/>
      <c r="H1630" s="59"/>
      <c r="I1630" s="59"/>
    </row>
    <row r="1631" spans="2:9" x14ac:dyDescent="0.35">
      <c r="B1631" s="54"/>
      <c r="C1631" s="54"/>
      <c r="D1631" s="54"/>
      <c r="E1631"/>
      <c r="F1631" s="37"/>
      <c r="G1631" s="37"/>
      <c r="H1631" s="59"/>
      <c r="I1631" s="59"/>
    </row>
    <row r="1632" spans="2:9" x14ac:dyDescent="0.35">
      <c r="B1632" s="54"/>
      <c r="C1632" s="54"/>
      <c r="D1632" s="54"/>
      <c r="E1632"/>
      <c r="F1632" s="37"/>
      <c r="G1632" s="37"/>
      <c r="H1632" s="59"/>
      <c r="I1632" s="59"/>
    </row>
    <row r="1633" spans="2:9" x14ac:dyDescent="0.35">
      <c r="B1633" s="54"/>
      <c r="C1633" s="54"/>
      <c r="D1633" s="54"/>
      <c r="E1633"/>
      <c r="F1633" s="37"/>
      <c r="G1633" s="37"/>
      <c r="H1633" s="59"/>
      <c r="I1633" s="59"/>
    </row>
    <row r="1634" spans="2:9" x14ac:dyDescent="0.35">
      <c r="B1634" s="54"/>
      <c r="C1634" s="54"/>
      <c r="D1634" s="54"/>
      <c r="E1634"/>
      <c r="F1634" s="37"/>
      <c r="G1634" s="37"/>
      <c r="H1634" s="59"/>
      <c r="I1634" s="59"/>
    </row>
    <row r="1635" spans="2:9" x14ac:dyDescent="0.35">
      <c r="B1635" s="54"/>
      <c r="C1635" s="54"/>
      <c r="D1635" s="54"/>
      <c r="E1635"/>
      <c r="F1635" s="37"/>
      <c r="G1635" s="37"/>
      <c r="H1635" s="59"/>
      <c r="I1635" s="59"/>
    </row>
    <row r="1636" spans="2:9" x14ac:dyDescent="0.35">
      <c r="B1636" s="54"/>
      <c r="C1636" s="54"/>
      <c r="D1636" s="54"/>
      <c r="E1636"/>
      <c r="F1636" s="37"/>
      <c r="G1636" s="37"/>
      <c r="H1636" s="59"/>
      <c r="I1636" s="59"/>
    </row>
    <row r="1637" spans="2:9" x14ac:dyDescent="0.35">
      <c r="B1637" s="54"/>
      <c r="C1637" s="54"/>
      <c r="D1637" s="54"/>
      <c r="E1637"/>
      <c r="F1637" s="37"/>
      <c r="G1637" s="37"/>
      <c r="H1637" s="59"/>
      <c r="I1637" s="59"/>
    </row>
    <row r="1638" spans="2:9" x14ac:dyDescent="0.35">
      <c r="B1638" s="54"/>
      <c r="C1638" s="54"/>
      <c r="D1638" s="54"/>
      <c r="E1638"/>
      <c r="F1638" s="37"/>
      <c r="G1638" s="37"/>
      <c r="H1638" s="59"/>
      <c r="I1638" s="59"/>
    </row>
    <row r="1639" spans="2:9" x14ac:dyDescent="0.35">
      <c r="B1639" s="54"/>
      <c r="C1639" s="54"/>
      <c r="D1639" s="54"/>
      <c r="E1639"/>
      <c r="F1639" s="37"/>
      <c r="G1639" s="37"/>
      <c r="H1639" s="59"/>
      <c r="I1639" s="59"/>
    </row>
    <row r="1640" spans="2:9" x14ac:dyDescent="0.35">
      <c r="B1640" s="54"/>
      <c r="C1640" s="54"/>
      <c r="D1640" s="54"/>
      <c r="E1640"/>
      <c r="F1640" s="37"/>
      <c r="G1640" s="37"/>
      <c r="H1640" s="59"/>
      <c r="I1640" s="59"/>
    </row>
    <row r="1641" spans="2:9" x14ac:dyDescent="0.35">
      <c r="B1641" s="54"/>
      <c r="C1641" s="54"/>
      <c r="D1641" s="54"/>
      <c r="E1641"/>
      <c r="F1641" s="37"/>
      <c r="G1641" s="37"/>
      <c r="H1641" s="59"/>
      <c r="I1641" s="59"/>
    </row>
    <row r="1642" spans="2:9" x14ac:dyDescent="0.35">
      <c r="B1642" s="54"/>
      <c r="C1642" s="54"/>
      <c r="D1642" s="54"/>
      <c r="E1642"/>
      <c r="F1642" s="37"/>
      <c r="G1642" s="37"/>
      <c r="H1642" s="59"/>
      <c r="I1642" s="59"/>
    </row>
    <row r="1643" spans="2:9" x14ac:dyDescent="0.35">
      <c r="B1643" s="54"/>
      <c r="C1643" s="54"/>
      <c r="D1643" s="54"/>
      <c r="E1643"/>
      <c r="F1643" s="37"/>
      <c r="G1643" s="37"/>
      <c r="H1643" s="59"/>
      <c r="I1643" s="59"/>
    </row>
    <row r="1644" spans="2:9" x14ac:dyDescent="0.35">
      <c r="B1644" s="54"/>
      <c r="C1644" s="54"/>
      <c r="D1644" s="54"/>
      <c r="E1644"/>
      <c r="F1644" s="37"/>
      <c r="G1644" s="37"/>
      <c r="H1644" s="59"/>
      <c r="I1644" s="59"/>
    </row>
    <row r="1645" spans="2:9" x14ac:dyDescent="0.35">
      <c r="B1645" s="54"/>
      <c r="C1645" s="54"/>
      <c r="D1645" s="54"/>
      <c r="E1645"/>
      <c r="F1645" s="37"/>
      <c r="G1645" s="37"/>
      <c r="H1645" s="59"/>
      <c r="I1645" s="59"/>
    </row>
    <row r="1646" spans="2:9" x14ac:dyDescent="0.35">
      <c r="B1646" s="54"/>
      <c r="C1646" s="54"/>
      <c r="D1646" s="54"/>
      <c r="E1646"/>
      <c r="F1646" s="37"/>
      <c r="G1646" s="37"/>
      <c r="H1646" s="59"/>
      <c r="I1646" s="59"/>
    </row>
    <row r="1647" spans="2:9" x14ac:dyDescent="0.35">
      <c r="B1647" s="54"/>
      <c r="C1647" s="54"/>
      <c r="D1647" s="54"/>
      <c r="E1647"/>
      <c r="F1647" s="37"/>
      <c r="G1647" s="37"/>
      <c r="H1647" s="59"/>
      <c r="I1647" s="59"/>
    </row>
    <row r="1648" spans="2:9" x14ac:dyDescent="0.35">
      <c r="B1648" s="54"/>
      <c r="C1648" s="54"/>
      <c r="D1648" s="54"/>
      <c r="E1648"/>
      <c r="F1648" s="37"/>
      <c r="G1648" s="37"/>
      <c r="H1648" s="59"/>
      <c r="I1648" s="59"/>
    </row>
    <row r="1649" spans="2:9" x14ac:dyDescent="0.35">
      <c r="B1649" s="54"/>
      <c r="C1649" s="54"/>
      <c r="D1649" s="54"/>
      <c r="E1649"/>
      <c r="F1649" s="37"/>
      <c r="G1649" s="37"/>
      <c r="H1649" s="59"/>
      <c r="I1649" s="59"/>
    </row>
    <row r="1650" spans="2:9" x14ac:dyDescent="0.35">
      <c r="B1650" s="54"/>
      <c r="C1650" s="54"/>
      <c r="D1650" s="54"/>
      <c r="E1650"/>
      <c r="F1650" s="37"/>
      <c r="G1650" s="37"/>
      <c r="H1650" s="59"/>
      <c r="I1650" s="59"/>
    </row>
    <row r="1651" spans="2:9" x14ac:dyDescent="0.35">
      <c r="B1651" s="54"/>
      <c r="C1651" s="54"/>
      <c r="D1651" s="54"/>
      <c r="E1651"/>
      <c r="F1651" s="37"/>
      <c r="G1651" s="37"/>
      <c r="H1651" s="59"/>
      <c r="I1651" s="59"/>
    </row>
    <row r="1652" spans="2:9" x14ac:dyDescent="0.35">
      <c r="B1652" s="54"/>
      <c r="C1652" s="54"/>
      <c r="D1652" s="54"/>
      <c r="E1652"/>
      <c r="F1652" s="37"/>
      <c r="G1652" s="37"/>
      <c r="H1652" s="59"/>
      <c r="I1652" s="59"/>
    </row>
    <row r="1653" spans="2:9" x14ac:dyDescent="0.35">
      <c r="B1653" s="54"/>
      <c r="C1653" s="54"/>
      <c r="D1653" s="54"/>
      <c r="E1653"/>
      <c r="F1653" s="37"/>
      <c r="G1653" s="37"/>
      <c r="H1653" s="59"/>
      <c r="I1653" s="59"/>
    </row>
    <row r="1654" spans="2:9" x14ac:dyDescent="0.35">
      <c r="B1654" s="54"/>
      <c r="C1654" s="54"/>
      <c r="D1654" s="54"/>
      <c r="E1654"/>
      <c r="F1654" s="37"/>
      <c r="G1654" s="37"/>
      <c r="H1654" s="59"/>
      <c r="I1654" s="59"/>
    </row>
    <row r="1655" spans="2:9" x14ac:dyDescent="0.35">
      <c r="B1655" s="54"/>
      <c r="C1655" s="54"/>
      <c r="D1655" s="54"/>
      <c r="E1655"/>
      <c r="F1655" s="37"/>
      <c r="G1655" s="37"/>
      <c r="H1655" s="59"/>
      <c r="I1655" s="59"/>
    </row>
    <row r="1656" spans="2:9" x14ac:dyDescent="0.35">
      <c r="B1656" s="54"/>
      <c r="C1656" s="54"/>
      <c r="D1656" s="54"/>
      <c r="E1656"/>
      <c r="F1656" s="37"/>
      <c r="G1656" s="37"/>
      <c r="H1656" s="59"/>
      <c r="I1656" s="59"/>
    </row>
    <row r="1657" spans="2:9" x14ac:dyDescent="0.35">
      <c r="B1657" s="54"/>
      <c r="C1657" s="54"/>
      <c r="D1657" s="54"/>
      <c r="E1657"/>
      <c r="F1657" s="37"/>
      <c r="G1657" s="37"/>
      <c r="H1657" s="59"/>
      <c r="I1657" s="59"/>
    </row>
    <row r="1658" spans="2:9" x14ac:dyDescent="0.35">
      <c r="B1658" s="54"/>
      <c r="C1658" s="54"/>
      <c r="D1658" s="54"/>
      <c r="E1658"/>
      <c r="F1658" s="37"/>
      <c r="G1658" s="37"/>
      <c r="H1658" s="59"/>
      <c r="I1658" s="59"/>
    </row>
    <row r="1659" spans="2:9" x14ac:dyDescent="0.35">
      <c r="B1659" s="54"/>
      <c r="C1659" s="54"/>
      <c r="D1659" s="54"/>
      <c r="E1659"/>
      <c r="F1659" s="37"/>
      <c r="G1659" s="37"/>
      <c r="H1659" s="59"/>
      <c r="I1659" s="59"/>
    </row>
    <row r="1660" spans="2:9" x14ac:dyDescent="0.35">
      <c r="B1660" s="54"/>
      <c r="C1660" s="54"/>
      <c r="D1660" s="54"/>
      <c r="E1660"/>
      <c r="F1660" s="37"/>
      <c r="G1660" s="37"/>
      <c r="H1660" s="59"/>
      <c r="I1660" s="59"/>
    </row>
    <row r="1661" spans="2:9" x14ac:dyDescent="0.35">
      <c r="B1661" s="54"/>
      <c r="C1661" s="54"/>
      <c r="D1661" s="54"/>
      <c r="E1661"/>
      <c r="F1661" s="37"/>
      <c r="G1661" s="37"/>
      <c r="H1661" s="59"/>
      <c r="I1661" s="59"/>
    </row>
    <row r="1662" spans="2:9" x14ac:dyDescent="0.35">
      <c r="B1662" s="54"/>
      <c r="C1662" s="54"/>
      <c r="D1662" s="54"/>
      <c r="E1662"/>
      <c r="F1662" s="37"/>
      <c r="G1662" s="37"/>
      <c r="H1662" s="59"/>
      <c r="I1662" s="59"/>
    </row>
    <row r="1663" spans="2:9" x14ac:dyDescent="0.35">
      <c r="B1663" s="54"/>
      <c r="C1663" s="54"/>
      <c r="D1663" s="54"/>
      <c r="E1663"/>
      <c r="F1663" s="37"/>
      <c r="G1663" s="37"/>
      <c r="H1663" s="59"/>
      <c r="I1663" s="59"/>
    </row>
    <row r="1664" spans="2:9" x14ac:dyDescent="0.35">
      <c r="B1664" s="54"/>
      <c r="C1664" s="54"/>
      <c r="D1664" s="54"/>
      <c r="E1664"/>
      <c r="F1664" s="37"/>
      <c r="G1664" s="37"/>
      <c r="H1664" s="59"/>
      <c r="I1664" s="59"/>
    </row>
    <row r="1665" spans="2:9" x14ac:dyDescent="0.35">
      <c r="B1665" s="54"/>
      <c r="C1665" s="54"/>
      <c r="D1665" s="54"/>
      <c r="E1665"/>
      <c r="F1665" s="37"/>
      <c r="G1665" s="37"/>
      <c r="H1665" s="59"/>
      <c r="I1665" s="59"/>
    </row>
    <row r="1666" spans="2:9" x14ac:dyDescent="0.35">
      <c r="B1666" s="54"/>
      <c r="C1666" s="54"/>
      <c r="D1666" s="54"/>
      <c r="E1666"/>
      <c r="F1666" s="37"/>
      <c r="G1666" s="37"/>
      <c r="H1666" s="59"/>
      <c r="I1666" s="59"/>
    </row>
    <row r="1667" spans="2:9" x14ac:dyDescent="0.35">
      <c r="B1667" s="54"/>
      <c r="C1667" s="54"/>
      <c r="D1667" s="54"/>
      <c r="E1667"/>
      <c r="F1667" s="37"/>
      <c r="G1667" s="37"/>
      <c r="H1667" s="59"/>
      <c r="I1667" s="59"/>
    </row>
    <row r="1668" spans="2:9" x14ac:dyDescent="0.35">
      <c r="B1668" s="54"/>
      <c r="C1668" s="54"/>
      <c r="D1668" s="54"/>
      <c r="E1668"/>
      <c r="F1668" s="37"/>
      <c r="G1668" s="37"/>
      <c r="H1668" s="59"/>
      <c r="I1668" s="59"/>
    </row>
    <row r="1669" spans="2:9" x14ac:dyDescent="0.35">
      <c r="B1669" s="54"/>
      <c r="C1669" s="54"/>
      <c r="D1669" s="54"/>
      <c r="E1669"/>
      <c r="F1669" s="37"/>
      <c r="G1669" s="37"/>
      <c r="H1669" s="59"/>
      <c r="I1669" s="59"/>
    </row>
    <row r="1670" spans="2:9" x14ac:dyDescent="0.35">
      <c r="B1670" s="54"/>
      <c r="C1670" s="54"/>
      <c r="D1670" s="54"/>
      <c r="E1670"/>
      <c r="F1670" s="37"/>
      <c r="G1670" s="37"/>
      <c r="H1670" s="59"/>
      <c r="I1670" s="59"/>
    </row>
    <row r="1671" spans="2:9" x14ac:dyDescent="0.35">
      <c r="B1671" s="54"/>
      <c r="C1671" s="54"/>
      <c r="D1671" s="54"/>
      <c r="E1671"/>
      <c r="F1671" s="37"/>
      <c r="G1671" s="37"/>
      <c r="H1671" s="59"/>
      <c r="I1671" s="59"/>
    </row>
    <row r="1672" spans="2:9" x14ac:dyDescent="0.35">
      <c r="B1672" s="54"/>
      <c r="C1672" s="54"/>
      <c r="D1672" s="54"/>
      <c r="E1672"/>
      <c r="F1672" s="37"/>
      <c r="G1672" s="37"/>
      <c r="H1672" s="59"/>
      <c r="I1672" s="59"/>
    </row>
    <row r="1673" spans="2:9" x14ac:dyDescent="0.35">
      <c r="B1673" s="54"/>
      <c r="C1673" s="54"/>
      <c r="D1673" s="54"/>
      <c r="E1673"/>
      <c r="F1673" s="37"/>
      <c r="G1673" s="37"/>
      <c r="H1673" s="59"/>
      <c r="I1673" s="59"/>
    </row>
    <row r="1674" spans="2:9" x14ac:dyDescent="0.35">
      <c r="B1674" s="54"/>
      <c r="C1674" s="54"/>
      <c r="D1674" s="54"/>
      <c r="E1674"/>
      <c r="F1674" s="37"/>
      <c r="G1674" s="37"/>
      <c r="H1674" s="59"/>
      <c r="I1674" s="59"/>
    </row>
    <row r="1675" spans="2:9" x14ac:dyDescent="0.35">
      <c r="B1675" s="54"/>
      <c r="C1675" s="54"/>
      <c r="D1675" s="54"/>
      <c r="E1675"/>
      <c r="F1675" s="37"/>
      <c r="G1675" s="37"/>
      <c r="H1675" s="59"/>
      <c r="I1675" s="59"/>
    </row>
    <row r="1676" spans="2:9" x14ac:dyDescent="0.35">
      <c r="B1676" s="54"/>
      <c r="C1676" s="54"/>
      <c r="D1676" s="54"/>
      <c r="E1676"/>
      <c r="F1676" s="37"/>
      <c r="G1676" s="37"/>
      <c r="H1676" s="59"/>
      <c r="I1676" s="59"/>
    </row>
    <row r="1677" spans="2:9" x14ac:dyDescent="0.35">
      <c r="B1677" s="54"/>
      <c r="C1677" s="54"/>
      <c r="D1677" s="54"/>
      <c r="E1677"/>
      <c r="F1677" s="37"/>
      <c r="G1677" s="37"/>
      <c r="H1677" s="59"/>
      <c r="I1677" s="59"/>
    </row>
    <row r="1678" spans="2:9" x14ac:dyDescent="0.35">
      <c r="B1678" s="54"/>
      <c r="C1678" s="54"/>
      <c r="D1678" s="54"/>
      <c r="E1678"/>
      <c r="F1678" s="37"/>
      <c r="G1678" s="37"/>
      <c r="H1678" s="59"/>
      <c r="I1678" s="59"/>
    </row>
    <row r="1679" spans="2:9" x14ac:dyDescent="0.35">
      <c r="B1679" s="54"/>
      <c r="C1679" s="54"/>
      <c r="D1679" s="54"/>
      <c r="E1679"/>
      <c r="F1679" s="37"/>
      <c r="G1679" s="37"/>
      <c r="H1679" s="59"/>
      <c r="I1679" s="59"/>
    </row>
    <row r="1680" spans="2:9" x14ac:dyDescent="0.35">
      <c r="B1680" s="54"/>
      <c r="C1680" s="54"/>
      <c r="D1680" s="54"/>
      <c r="E1680"/>
      <c r="F1680" s="37"/>
      <c r="G1680" s="37"/>
      <c r="H1680" s="59"/>
      <c r="I1680" s="59"/>
    </row>
    <row r="1681" spans="2:9" x14ac:dyDescent="0.35">
      <c r="B1681" s="54"/>
      <c r="C1681" s="54"/>
      <c r="D1681" s="54"/>
      <c r="E1681"/>
      <c r="F1681" s="37"/>
      <c r="G1681" s="37"/>
      <c r="H1681" s="59"/>
      <c r="I1681" s="59"/>
    </row>
    <row r="1682" spans="2:9" x14ac:dyDescent="0.35">
      <c r="B1682" s="54"/>
      <c r="C1682" s="54"/>
      <c r="D1682" s="54"/>
      <c r="E1682"/>
      <c r="F1682" s="37"/>
      <c r="G1682" s="37"/>
      <c r="H1682" s="59"/>
      <c r="I1682" s="59"/>
    </row>
    <row r="1683" spans="2:9" x14ac:dyDescent="0.35">
      <c r="B1683" s="54"/>
      <c r="C1683" s="54"/>
      <c r="D1683" s="54"/>
      <c r="E1683"/>
      <c r="F1683" s="37"/>
      <c r="G1683" s="37"/>
      <c r="H1683" s="59"/>
      <c r="I1683" s="59"/>
    </row>
    <row r="1684" spans="2:9" x14ac:dyDescent="0.35">
      <c r="B1684" s="54"/>
      <c r="C1684" s="54"/>
      <c r="D1684" s="54"/>
      <c r="E1684"/>
      <c r="F1684" s="37"/>
      <c r="G1684" s="37"/>
      <c r="H1684" s="59"/>
      <c r="I1684" s="59"/>
    </row>
    <row r="1685" spans="2:9" x14ac:dyDescent="0.35">
      <c r="B1685" s="54"/>
      <c r="C1685" s="54"/>
      <c r="D1685" s="54"/>
      <c r="E1685"/>
      <c r="F1685" s="37"/>
      <c r="G1685" s="37"/>
      <c r="H1685" s="59"/>
      <c r="I1685" s="59"/>
    </row>
    <row r="1686" spans="2:9" x14ac:dyDescent="0.35">
      <c r="B1686" s="54"/>
      <c r="C1686" s="54"/>
      <c r="D1686" s="54"/>
      <c r="E1686"/>
      <c r="F1686" s="37"/>
      <c r="G1686" s="37"/>
      <c r="H1686" s="59"/>
      <c r="I1686" s="59"/>
    </row>
    <row r="1687" spans="2:9" x14ac:dyDescent="0.35">
      <c r="B1687" s="54"/>
      <c r="C1687" s="54"/>
      <c r="D1687" s="54"/>
      <c r="E1687"/>
      <c r="F1687" s="37"/>
      <c r="G1687" s="37"/>
      <c r="H1687" s="59"/>
      <c r="I1687" s="59"/>
    </row>
    <row r="1688" spans="2:9" x14ac:dyDescent="0.35">
      <c r="B1688" s="49"/>
      <c r="C1688" s="49"/>
      <c r="D1688" s="49"/>
      <c r="E1688"/>
      <c r="F1688" s="37"/>
      <c r="G1688" s="37"/>
      <c r="H1688" s="59"/>
      <c r="I1688" s="59"/>
    </row>
    <row r="1689" spans="2:9" x14ac:dyDescent="0.35">
      <c r="B1689" s="54"/>
      <c r="C1689" s="54"/>
      <c r="D1689" s="54"/>
      <c r="E1689"/>
      <c r="F1689" s="37"/>
      <c r="G1689" s="37"/>
      <c r="H1689" s="59"/>
      <c r="I1689" s="59"/>
    </row>
    <row r="1690" spans="2:9" x14ac:dyDescent="0.35">
      <c r="B1690" s="54"/>
      <c r="C1690" s="54"/>
      <c r="D1690" s="54"/>
      <c r="E1690"/>
      <c r="F1690" s="37"/>
      <c r="G1690" s="37"/>
      <c r="H1690" s="59"/>
      <c r="I1690" s="59"/>
    </row>
    <row r="1691" spans="2:9" x14ac:dyDescent="0.35">
      <c r="B1691" s="54"/>
      <c r="C1691" s="54"/>
      <c r="D1691" s="54"/>
      <c r="E1691"/>
      <c r="F1691" s="37"/>
      <c r="G1691" s="37"/>
      <c r="H1691" s="59"/>
      <c r="I1691" s="59"/>
    </row>
    <row r="1692" spans="2:9" x14ac:dyDescent="0.35">
      <c r="B1692" s="54"/>
      <c r="C1692" s="54"/>
      <c r="D1692" s="54"/>
      <c r="E1692"/>
      <c r="F1692" s="37"/>
      <c r="G1692" s="37"/>
      <c r="H1692" s="59"/>
      <c r="I1692" s="59"/>
    </row>
    <row r="1693" spans="2:9" x14ac:dyDescent="0.35">
      <c r="B1693" s="54"/>
      <c r="C1693" s="54"/>
      <c r="D1693" s="54"/>
      <c r="E1693"/>
      <c r="F1693" s="37"/>
      <c r="G1693" s="37"/>
      <c r="H1693" s="59"/>
      <c r="I1693" s="59"/>
    </row>
    <row r="1694" spans="2:9" x14ac:dyDescent="0.35">
      <c r="B1694" s="54"/>
      <c r="C1694" s="54"/>
      <c r="D1694" s="54"/>
      <c r="E1694"/>
      <c r="F1694" s="37"/>
      <c r="G1694" s="37"/>
      <c r="H1694" s="59"/>
      <c r="I1694" s="59"/>
    </row>
    <row r="1695" spans="2:9" x14ac:dyDescent="0.35">
      <c r="B1695" s="54"/>
      <c r="C1695" s="54"/>
      <c r="D1695" s="54"/>
      <c r="E1695"/>
      <c r="F1695" s="37"/>
      <c r="G1695" s="37"/>
      <c r="H1695" s="59"/>
      <c r="I1695" s="59"/>
    </row>
    <row r="1696" spans="2:9" x14ac:dyDescent="0.35">
      <c r="B1696" s="54"/>
      <c r="C1696" s="54"/>
      <c r="D1696" s="54"/>
      <c r="E1696"/>
      <c r="F1696" s="37"/>
      <c r="G1696" s="37"/>
      <c r="H1696" s="59"/>
      <c r="I1696" s="59"/>
    </row>
    <row r="1697" spans="2:9" x14ac:dyDescent="0.35">
      <c r="B1697" s="54"/>
      <c r="C1697" s="54"/>
      <c r="D1697" s="54"/>
      <c r="E1697"/>
      <c r="F1697" s="37"/>
      <c r="G1697" s="37"/>
      <c r="H1697" s="59"/>
      <c r="I1697" s="59"/>
    </row>
    <row r="1698" spans="2:9" x14ac:dyDescent="0.35">
      <c r="B1698" s="54"/>
      <c r="C1698" s="54"/>
      <c r="D1698" s="54"/>
      <c r="E1698"/>
      <c r="F1698" s="37"/>
      <c r="G1698" s="37"/>
      <c r="H1698" s="59"/>
      <c r="I1698" s="59"/>
    </row>
    <row r="1699" spans="2:9" x14ac:dyDescent="0.35">
      <c r="B1699" s="54"/>
      <c r="C1699" s="54"/>
      <c r="D1699" s="54"/>
      <c r="E1699"/>
      <c r="F1699" s="37"/>
      <c r="G1699" s="37"/>
      <c r="H1699" s="59"/>
      <c r="I1699" s="59"/>
    </row>
    <row r="1700" spans="2:9" x14ac:dyDescent="0.35">
      <c r="B1700" s="54"/>
      <c r="C1700" s="54"/>
      <c r="D1700" s="54"/>
      <c r="E1700"/>
      <c r="F1700" s="37"/>
      <c r="G1700" s="37"/>
      <c r="H1700" s="59"/>
      <c r="I1700" s="59"/>
    </row>
    <row r="1701" spans="2:9" x14ac:dyDescent="0.35">
      <c r="B1701" s="54"/>
      <c r="C1701" s="54"/>
      <c r="D1701" s="54"/>
      <c r="E1701"/>
      <c r="F1701" s="37"/>
      <c r="G1701" s="37"/>
      <c r="H1701" s="59"/>
      <c r="I1701" s="59"/>
    </row>
    <row r="1702" spans="2:9" x14ac:dyDescent="0.35">
      <c r="B1702" s="54"/>
      <c r="C1702" s="54"/>
      <c r="D1702" s="54"/>
      <c r="E1702"/>
      <c r="F1702" s="37"/>
      <c r="G1702" s="37"/>
      <c r="H1702" s="59"/>
      <c r="I1702" s="59"/>
    </row>
    <row r="1703" spans="2:9" x14ac:dyDescent="0.35">
      <c r="B1703" s="54"/>
      <c r="C1703" s="54"/>
      <c r="D1703" s="54"/>
      <c r="E1703"/>
      <c r="F1703" s="37"/>
      <c r="G1703" s="37"/>
      <c r="H1703" s="59"/>
      <c r="I1703" s="59"/>
    </row>
    <row r="1704" spans="2:9" x14ac:dyDescent="0.35">
      <c r="B1704" s="54"/>
      <c r="C1704" s="54"/>
      <c r="D1704" s="54"/>
      <c r="E1704"/>
      <c r="F1704" s="37"/>
      <c r="G1704" s="37"/>
      <c r="H1704" s="59"/>
      <c r="I1704" s="59"/>
    </row>
    <row r="1705" spans="2:9" x14ac:dyDescent="0.35">
      <c r="B1705" s="54"/>
      <c r="C1705" s="54"/>
      <c r="D1705" s="54"/>
      <c r="E1705"/>
      <c r="F1705" s="37"/>
      <c r="G1705" s="37"/>
      <c r="H1705" s="59"/>
      <c r="I1705" s="59"/>
    </row>
    <row r="1706" spans="2:9" x14ac:dyDescent="0.35">
      <c r="B1706" s="54"/>
      <c r="C1706" s="54"/>
      <c r="D1706" s="54"/>
      <c r="E1706"/>
      <c r="F1706" s="37"/>
      <c r="G1706" s="37"/>
      <c r="H1706" s="59"/>
      <c r="I1706" s="59"/>
    </row>
    <row r="1707" spans="2:9" x14ac:dyDescent="0.35">
      <c r="B1707" s="54"/>
      <c r="C1707" s="54"/>
      <c r="D1707" s="54"/>
      <c r="E1707"/>
      <c r="F1707" s="37"/>
      <c r="G1707" s="37"/>
      <c r="H1707" s="59"/>
      <c r="I1707" s="59"/>
    </row>
    <row r="1708" spans="2:9" x14ac:dyDescent="0.35">
      <c r="B1708" s="54"/>
      <c r="C1708" s="54"/>
      <c r="D1708" s="54"/>
      <c r="E1708"/>
      <c r="F1708" s="37"/>
      <c r="G1708" s="37"/>
      <c r="H1708" s="59"/>
      <c r="I1708" s="59"/>
    </row>
    <row r="1709" spans="2:9" x14ac:dyDescent="0.35">
      <c r="B1709" s="54"/>
      <c r="C1709" s="54"/>
      <c r="D1709" s="54"/>
      <c r="E1709"/>
      <c r="F1709" s="37"/>
      <c r="G1709" s="37"/>
      <c r="H1709" s="59"/>
      <c r="I1709" s="59"/>
    </row>
    <row r="1710" spans="2:9" x14ac:dyDescent="0.35">
      <c r="B1710" s="54"/>
      <c r="C1710" s="54"/>
      <c r="D1710" s="54"/>
      <c r="E1710"/>
      <c r="F1710" s="37"/>
      <c r="G1710" s="37"/>
      <c r="H1710" s="59"/>
      <c r="I1710" s="59"/>
    </row>
    <row r="1711" spans="2:9" x14ac:dyDescent="0.35">
      <c r="B1711" s="54"/>
      <c r="C1711" s="54"/>
      <c r="D1711" s="54"/>
      <c r="E1711"/>
      <c r="F1711" s="37"/>
      <c r="G1711" s="37"/>
      <c r="H1711" s="59"/>
      <c r="I1711" s="59"/>
    </row>
    <row r="1712" spans="2:9" x14ac:dyDescent="0.35">
      <c r="B1712" s="49"/>
      <c r="C1712" s="49"/>
      <c r="D1712" s="49"/>
      <c r="E1712"/>
      <c r="F1712" s="37"/>
      <c r="G1712" s="37"/>
      <c r="H1712" s="59"/>
      <c r="I1712" s="5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86241-9999-477F-AFF7-AAD36A9EAC65}">
  <dimension ref="B2:R4805"/>
  <sheetViews>
    <sheetView topLeftCell="A3184" workbookViewId="0">
      <selection activeCell="Q4004" sqref="Q4004"/>
    </sheetView>
  </sheetViews>
  <sheetFormatPr defaultRowHeight="14.5" x14ac:dyDescent="0.35"/>
  <cols>
    <col min="1" max="1" width="8.7265625" style="30"/>
    <col min="2" max="2" width="7.90625" style="30" customWidth="1"/>
    <col min="3" max="3" width="16.7265625" style="30" bestFit="1" customWidth="1"/>
    <col min="4" max="4" width="8.7265625" style="30" customWidth="1"/>
    <col min="5" max="7" width="8.7265625" style="30"/>
    <col min="8" max="10" width="11.08984375" style="30" customWidth="1"/>
    <col min="11" max="11" width="9.7265625" style="30" customWidth="1"/>
    <col min="12" max="13" width="15.54296875" style="50" customWidth="1"/>
    <col min="14" max="14" width="11.453125" style="30" bestFit="1" customWidth="1"/>
    <col min="15" max="15" width="20.453125" style="30" bestFit="1" customWidth="1"/>
    <col min="16" max="16" width="12.26953125" style="30" bestFit="1" customWidth="1"/>
    <col min="17" max="17" width="8.7265625" style="8"/>
    <col min="18" max="18" width="77.54296875" style="30" bestFit="1" customWidth="1"/>
    <col min="19" max="16384" width="8.7265625" style="30"/>
  </cols>
  <sheetData>
    <row r="2" spans="2:18" x14ac:dyDescent="0.35">
      <c r="C2" s="30" t="s">
        <v>19</v>
      </c>
      <c r="D2" s="31">
        <v>0.52</v>
      </c>
    </row>
    <row r="3" spans="2:18" ht="15" thickBot="1" x14ac:dyDescent="0.4"/>
    <row r="4" spans="2:18" ht="15" thickBot="1" x14ac:dyDescent="0.4">
      <c r="C4" s="33" t="s">
        <v>4</v>
      </c>
      <c r="D4" s="34" t="s">
        <v>20</v>
      </c>
      <c r="E4" s="12" t="s">
        <v>0</v>
      </c>
      <c r="F4" s="12" t="s">
        <v>1</v>
      </c>
      <c r="G4" s="12" t="s">
        <v>2</v>
      </c>
      <c r="H4" s="12" t="s">
        <v>3</v>
      </c>
      <c r="I4" s="12" t="s">
        <v>29</v>
      </c>
      <c r="J4" s="12" t="s">
        <v>28</v>
      </c>
      <c r="K4" s="12" t="s">
        <v>26</v>
      </c>
      <c r="L4" s="12" t="s">
        <v>4</v>
      </c>
      <c r="M4" s="12"/>
      <c r="N4" s="12" t="s">
        <v>27</v>
      </c>
      <c r="O4" s="18" t="s">
        <v>30</v>
      </c>
      <c r="P4" s="35" t="s">
        <v>25</v>
      </c>
      <c r="Q4" s="18"/>
    </row>
    <row r="5" spans="2:18" x14ac:dyDescent="0.35">
      <c r="B5" s="31">
        <v>0.52</v>
      </c>
      <c r="C5" s="30" t="s">
        <v>24</v>
      </c>
      <c r="D5" s="30" t="s">
        <v>21</v>
      </c>
      <c r="E5" s="36">
        <v>550</v>
      </c>
      <c r="F5" s="36">
        <v>800</v>
      </c>
      <c r="G5" s="36">
        <v>1255</v>
      </c>
      <c r="H5" s="37">
        <f t="shared" ref="H5:H68" si="0">(((22/7*(E5/2)^2)*G5)+((F5-E5)*G5*E5))/1000000</f>
        <v>470.84910714285712</v>
      </c>
      <c r="I5" s="37">
        <f t="shared" ref="I5:I68" si="1">ROUND(H5,-3)</f>
        <v>0</v>
      </c>
      <c r="J5" s="37">
        <f t="shared" ref="J5:J68" si="2">IF(I5&lt;1000,90,IF(I5=1000,90,IF(I5=2000,120,IF(I5=3000,135,IF(I5=4000,150,IF(I5=5000,180,IF(I5=6000,210,IF(I5=7000,240,IF(I5=8000,255,IF(I5=9000,B270,IF(I5=10000,285)))))))))))</f>
        <v>90</v>
      </c>
      <c r="K5" s="36"/>
      <c r="L5" s="36">
        <v>234</v>
      </c>
      <c r="M5" s="36"/>
      <c r="N5" s="36"/>
      <c r="O5" s="21">
        <f>SUM(K5:N5)</f>
        <v>234</v>
      </c>
      <c r="P5" s="38">
        <f t="shared" ref="P5:P68" si="3">(L5/(1-B5))*1.1</f>
        <v>536.25</v>
      </c>
      <c r="Q5" s="41"/>
      <c r="R5" t="str">
        <f t="shared" ref="R5:R68" si="4">ROUND(H5,-1)&amp;" "&amp;"Litre"&amp;" "&amp;C5&amp;" "&amp;D5&amp;" "&amp;"Water Tank"&amp;" ("&amp;E5&amp;"mm W x "&amp;F5&amp;"mm L x  "&amp;G5&amp;"mm H)"</f>
        <v>470 Litre Aquaplate Steel Slimline Water Tank (550mm W x 800mm L x  1255mm H)</v>
      </c>
    </row>
    <row r="6" spans="2:18" x14ac:dyDescent="0.35">
      <c r="B6" s="31">
        <v>0.52</v>
      </c>
      <c r="C6" s="30" t="s">
        <v>24</v>
      </c>
      <c r="D6" s="30" t="s">
        <v>21</v>
      </c>
      <c r="E6" s="36">
        <v>550</v>
      </c>
      <c r="F6" s="36">
        <v>900</v>
      </c>
      <c r="G6" s="36">
        <v>1255</v>
      </c>
      <c r="H6" s="37">
        <f t="shared" si="0"/>
        <v>539.87410714285704</v>
      </c>
      <c r="I6" s="37">
        <f t="shared" si="1"/>
        <v>1000</v>
      </c>
      <c r="J6" s="37">
        <f t="shared" si="2"/>
        <v>90</v>
      </c>
      <c r="K6" s="36"/>
      <c r="L6" s="36">
        <f t="shared" ref="L6:L27" si="5">L5+9.5</f>
        <v>243.5</v>
      </c>
      <c r="M6" s="36"/>
      <c r="N6" s="36"/>
      <c r="O6" s="21">
        <f t="shared" ref="O6:O69" si="6">SUM(K6:N6)</f>
        <v>243.5</v>
      </c>
      <c r="P6" s="38">
        <f t="shared" si="3"/>
        <v>558.02083333333337</v>
      </c>
      <c r="Q6" s="41"/>
      <c r="R6" t="str">
        <f t="shared" si="4"/>
        <v>540 Litre Aquaplate Steel Slimline Water Tank (550mm W x 900mm L x  1255mm H)</v>
      </c>
    </row>
    <row r="7" spans="2:18" x14ac:dyDescent="0.35">
      <c r="B7" s="31">
        <v>0.52</v>
      </c>
      <c r="C7" s="30" t="s">
        <v>24</v>
      </c>
      <c r="D7" s="30" t="s">
        <v>21</v>
      </c>
      <c r="E7" s="36">
        <v>550</v>
      </c>
      <c r="F7" s="36">
        <v>1000</v>
      </c>
      <c r="G7" s="36">
        <v>1255</v>
      </c>
      <c r="H7" s="37">
        <f t="shared" si="0"/>
        <v>608.89910714285702</v>
      </c>
      <c r="I7" s="37">
        <f t="shared" si="1"/>
        <v>1000</v>
      </c>
      <c r="J7" s="37">
        <f t="shared" si="2"/>
        <v>90</v>
      </c>
      <c r="K7" s="36"/>
      <c r="L7" s="36">
        <f t="shared" si="5"/>
        <v>253</v>
      </c>
      <c r="M7" s="36"/>
      <c r="N7" s="36"/>
      <c r="O7" s="21">
        <f t="shared" si="6"/>
        <v>253</v>
      </c>
      <c r="P7" s="38">
        <f t="shared" si="3"/>
        <v>579.79166666666674</v>
      </c>
      <c r="Q7" s="41"/>
      <c r="R7" t="str">
        <f t="shared" si="4"/>
        <v>610 Litre Aquaplate Steel Slimline Water Tank (550mm W x 1000mm L x  1255mm H)</v>
      </c>
    </row>
    <row r="8" spans="2:18" x14ac:dyDescent="0.35">
      <c r="B8" s="31">
        <v>0.52</v>
      </c>
      <c r="C8" s="30" t="s">
        <v>24</v>
      </c>
      <c r="D8" s="30" t="s">
        <v>21</v>
      </c>
      <c r="E8" s="36">
        <v>550</v>
      </c>
      <c r="F8" s="36">
        <v>1100</v>
      </c>
      <c r="G8" s="36">
        <v>1255</v>
      </c>
      <c r="H8" s="37">
        <f t="shared" si="0"/>
        <v>677.92410714285711</v>
      </c>
      <c r="I8" s="37">
        <f t="shared" si="1"/>
        <v>1000</v>
      </c>
      <c r="J8" s="37">
        <f t="shared" si="2"/>
        <v>90</v>
      </c>
      <c r="K8" s="36"/>
      <c r="L8" s="36">
        <f t="shared" si="5"/>
        <v>262.5</v>
      </c>
      <c r="M8" s="36"/>
      <c r="N8" s="36"/>
      <c r="O8" s="21">
        <f t="shared" si="6"/>
        <v>262.5</v>
      </c>
      <c r="P8" s="38">
        <f t="shared" si="3"/>
        <v>601.5625</v>
      </c>
      <c r="Q8" s="41"/>
      <c r="R8" t="str">
        <f t="shared" si="4"/>
        <v>680 Litre Aquaplate Steel Slimline Water Tank (550mm W x 1100mm L x  1255mm H)</v>
      </c>
    </row>
    <row r="9" spans="2:18" x14ac:dyDescent="0.35">
      <c r="B9" s="31">
        <v>0.52</v>
      </c>
      <c r="C9" s="30" t="s">
        <v>24</v>
      </c>
      <c r="D9" s="30" t="s">
        <v>21</v>
      </c>
      <c r="E9" s="36">
        <v>550</v>
      </c>
      <c r="F9" s="36">
        <v>1200</v>
      </c>
      <c r="G9" s="36">
        <v>1255</v>
      </c>
      <c r="H9" s="37">
        <f t="shared" si="0"/>
        <v>746.94910714285709</v>
      </c>
      <c r="I9" s="37">
        <f t="shared" si="1"/>
        <v>1000</v>
      </c>
      <c r="J9" s="37">
        <f t="shared" si="2"/>
        <v>90</v>
      </c>
      <c r="K9" s="36"/>
      <c r="L9" s="36">
        <f t="shared" si="5"/>
        <v>272</v>
      </c>
      <c r="M9" s="36"/>
      <c r="N9" s="36"/>
      <c r="O9" s="21">
        <f t="shared" si="6"/>
        <v>272</v>
      </c>
      <c r="P9" s="38">
        <f t="shared" si="3"/>
        <v>623.33333333333348</v>
      </c>
      <c r="Q9" s="41"/>
      <c r="R9" t="str">
        <f t="shared" si="4"/>
        <v>750 Litre Aquaplate Steel Slimline Water Tank (550mm W x 1200mm L x  1255mm H)</v>
      </c>
    </row>
    <row r="10" spans="2:18" x14ac:dyDescent="0.35">
      <c r="B10" s="31">
        <v>0.52</v>
      </c>
      <c r="C10" s="30" t="s">
        <v>24</v>
      </c>
      <c r="D10" s="30" t="s">
        <v>21</v>
      </c>
      <c r="E10" s="36">
        <v>550</v>
      </c>
      <c r="F10" s="36">
        <v>1300</v>
      </c>
      <c r="G10" s="36">
        <v>1255</v>
      </c>
      <c r="H10" s="37">
        <f t="shared" si="0"/>
        <v>815.97410714285706</v>
      </c>
      <c r="I10" s="37">
        <f t="shared" si="1"/>
        <v>1000</v>
      </c>
      <c r="J10" s="37">
        <f t="shared" si="2"/>
        <v>90</v>
      </c>
      <c r="K10" s="36"/>
      <c r="L10" s="36">
        <f t="shared" si="5"/>
        <v>281.5</v>
      </c>
      <c r="M10" s="36"/>
      <c r="N10" s="36"/>
      <c r="O10" s="21">
        <f t="shared" si="6"/>
        <v>281.5</v>
      </c>
      <c r="P10" s="38">
        <f t="shared" si="3"/>
        <v>645.10416666666674</v>
      </c>
      <c r="Q10" s="41"/>
      <c r="R10" t="str">
        <f t="shared" si="4"/>
        <v>820 Litre Aquaplate Steel Slimline Water Tank (550mm W x 1300mm L x  1255mm H)</v>
      </c>
    </row>
    <row r="11" spans="2:18" x14ac:dyDescent="0.35">
      <c r="B11" s="31">
        <v>0.52</v>
      </c>
      <c r="C11" s="30" t="s">
        <v>24</v>
      </c>
      <c r="D11" s="30" t="s">
        <v>21</v>
      </c>
      <c r="E11" s="36">
        <v>550</v>
      </c>
      <c r="F11" s="36">
        <v>1400</v>
      </c>
      <c r="G11" s="36">
        <v>1255</v>
      </c>
      <c r="H11" s="37">
        <f t="shared" si="0"/>
        <v>884.99910714285704</v>
      </c>
      <c r="I11" s="37">
        <f t="shared" si="1"/>
        <v>1000</v>
      </c>
      <c r="J11" s="37">
        <f t="shared" si="2"/>
        <v>90</v>
      </c>
      <c r="K11" s="36"/>
      <c r="L11" s="36">
        <f t="shared" si="5"/>
        <v>291</v>
      </c>
      <c r="M11" s="36"/>
      <c r="N11" s="36"/>
      <c r="O11" s="21">
        <f t="shared" si="6"/>
        <v>291</v>
      </c>
      <c r="P11" s="38">
        <f t="shared" si="3"/>
        <v>666.875</v>
      </c>
      <c r="Q11" s="41"/>
      <c r="R11" t="str">
        <f t="shared" si="4"/>
        <v>880 Litre Aquaplate Steel Slimline Water Tank (550mm W x 1400mm L x  1255mm H)</v>
      </c>
    </row>
    <row r="12" spans="2:18" x14ac:dyDescent="0.35">
      <c r="B12" s="31">
        <v>0.52</v>
      </c>
      <c r="C12" s="30" t="s">
        <v>24</v>
      </c>
      <c r="D12" s="30" t="s">
        <v>21</v>
      </c>
      <c r="E12" s="36">
        <v>550</v>
      </c>
      <c r="F12" s="36">
        <v>1500</v>
      </c>
      <c r="G12" s="36">
        <v>1255</v>
      </c>
      <c r="H12" s="37">
        <f t="shared" si="0"/>
        <v>954.02410714285702</v>
      </c>
      <c r="I12" s="37">
        <f t="shared" si="1"/>
        <v>1000</v>
      </c>
      <c r="J12" s="37">
        <f t="shared" si="2"/>
        <v>90</v>
      </c>
      <c r="K12" s="36"/>
      <c r="L12" s="36">
        <f t="shared" si="5"/>
        <v>300.5</v>
      </c>
      <c r="M12" s="36"/>
      <c r="N12" s="36"/>
      <c r="O12" s="21">
        <f t="shared" si="6"/>
        <v>300.5</v>
      </c>
      <c r="P12" s="38">
        <f t="shared" si="3"/>
        <v>688.64583333333348</v>
      </c>
      <c r="Q12" s="41"/>
      <c r="R12" t="str">
        <f t="shared" si="4"/>
        <v>950 Litre Aquaplate Steel Slimline Water Tank (550mm W x 1500mm L x  1255mm H)</v>
      </c>
    </row>
    <row r="13" spans="2:18" x14ac:dyDescent="0.35">
      <c r="B13" s="31">
        <v>0.52</v>
      </c>
      <c r="C13" s="30" t="s">
        <v>24</v>
      </c>
      <c r="D13" s="30" t="s">
        <v>21</v>
      </c>
      <c r="E13" s="36">
        <v>550</v>
      </c>
      <c r="F13" s="36">
        <v>1600</v>
      </c>
      <c r="G13" s="36">
        <v>1255</v>
      </c>
      <c r="H13" s="37">
        <f t="shared" si="0"/>
        <v>1023.0491071428571</v>
      </c>
      <c r="I13" s="37">
        <f t="shared" si="1"/>
        <v>1000</v>
      </c>
      <c r="J13" s="37">
        <f t="shared" si="2"/>
        <v>90</v>
      </c>
      <c r="K13" s="36"/>
      <c r="L13" s="36">
        <f t="shared" si="5"/>
        <v>310</v>
      </c>
      <c r="M13" s="36"/>
      <c r="N13" s="36"/>
      <c r="O13" s="21">
        <f t="shared" si="6"/>
        <v>310</v>
      </c>
      <c r="P13" s="38">
        <f t="shared" si="3"/>
        <v>710.41666666666674</v>
      </c>
      <c r="Q13" s="41"/>
      <c r="R13" t="str">
        <f t="shared" si="4"/>
        <v>1020 Litre Aquaplate Steel Slimline Water Tank (550mm W x 1600mm L x  1255mm H)</v>
      </c>
    </row>
    <row r="14" spans="2:18" x14ac:dyDescent="0.35">
      <c r="B14" s="31">
        <v>0.52</v>
      </c>
      <c r="C14" s="30" t="s">
        <v>24</v>
      </c>
      <c r="D14" s="30" t="s">
        <v>21</v>
      </c>
      <c r="E14" s="36">
        <v>550</v>
      </c>
      <c r="F14" s="36">
        <v>1700</v>
      </c>
      <c r="G14" s="36">
        <v>1255</v>
      </c>
      <c r="H14" s="37">
        <f t="shared" si="0"/>
        <v>1092.074107142857</v>
      </c>
      <c r="I14" s="37">
        <f t="shared" si="1"/>
        <v>1000</v>
      </c>
      <c r="J14" s="37">
        <f t="shared" si="2"/>
        <v>90</v>
      </c>
      <c r="K14" s="36"/>
      <c r="L14" s="36">
        <f t="shared" si="5"/>
        <v>319.5</v>
      </c>
      <c r="M14" s="36"/>
      <c r="N14" s="36"/>
      <c r="O14" s="21">
        <f t="shared" si="6"/>
        <v>319.5</v>
      </c>
      <c r="P14" s="38">
        <f t="shared" si="3"/>
        <v>732.18750000000011</v>
      </c>
      <c r="Q14" s="41"/>
      <c r="R14" t="str">
        <f t="shared" si="4"/>
        <v>1090 Litre Aquaplate Steel Slimline Water Tank (550mm W x 1700mm L x  1255mm H)</v>
      </c>
    </row>
    <row r="15" spans="2:18" x14ac:dyDescent="0.35">
      <c r="B15" s="31">
        <v>0.52</v>
      </c>
      <c r="C15" s="30" t="s">
        <v>24</v>
      </c>
      <c r="D15" s="30" t="s">
        <v>21</v>
      </c>
      <c r="E15" s="36">
        <v>550</v>
      </c>
      <c r="F15" s="36">
        <v>1800</v>
      </c>
      <c r="G15" s="36">
        <v>1255</v>
      </c>
      <c r="H15" s="37">
        <f t="shared" si="0"/>
        <v>1161.0991071428571</v>
      </c>
      <c r="I15" s="37">
        <f t="shared" si="1"/>
        <v>1000</v>
      </c>
      <c r="J15" s="37">
        <f t="shared" si="2"/>
        <v>90</v>
      </c>
      <c r="K15" s="36"/>
      <c r="L15" s="36">
        <f t="shared" si="5"/>
        <v>329</v>
      </c>
      <c r="M15" s="36"/>
      <c r="N15" s="36"/>
      <c r="O15" s="21">
        <f t="shared" si="6"/>
        <v>329</v>
      </c>
      <c r="P15" s="38">
        <f t="shared" si="3"/>
        <v>753.95833333333348</v>
      </c>
      <c r="Q15" s="41"/>
      <c r="R15" t="str">
        <f t="shared" si="4"/>
        <v>1160 Litre Aquaplate Steel Slimline Water Tank (550mm W x 1800mm L x  1255mm H)</v>
      </c>
    </row>
    <row r="16" spans="2:18" x14ac:dyDescent="0.35">
      <c r="B16" s="31">
        <v>0.52</v>
      </c>
      <c r="C16" s="30" t="s">
        <v>24</v>
      </c>
      <c r="D16" s="30" t="s">
        <v>21</v>
      </c>
      <c r="E16" s="36">
        <v>550</v>
      </c>
      <c r="F16" s="36">
        <v>1900</v>
      </c>
      <c r="G16" s="36">
        <v>1255</v>
      </c>
      <c r="H16" s="37">
        <f t="shared" si="0"/>
        <v>1230.1241071428572</v>
      </c>
      <c r="I16" s="37">
        <f t="shared" si="1"/>
        <v>1000</v>
      </c>
      <c r="J16" s="37">
        <f t="shared" si="2"/>
        <v>90</v>
      </c>
      <c r="K16" s="36"/>
      <c r="L16" s="36">
        <f t="shared" si="5"/>
        <v>338.5</v>
      </c>
      <c r="M16" s="36"/>
      <c r="N16" s="36"/>
      <c r="O16" s="21">
        <f t="shared" si="6"/>
        <v>338.5</v>
      </c>
      <c r="P16" s="38">
        <f t="shared" si="3"/>
        <v>775.72916666666674</v>
      </c>
      <c r="Q16" s="41"/>
      <c r="R16" t="str">
        <f t="shared" si="4"/>
        <v>1230 Litre Aquaplate Steel Slimline Water Tank (550mm W x 1900mm L x  1255mm H)</v>
      </c>
    </row>
    <row r="17" spans="2:18" x14ac:dyDescent="0.35">
      <c r="B17" s="31">
        <v>0.52</v>
      </c>
      <c r="C17" s="30" t="s">
        <v>24</v>
      </c>
      <c r="D17" s="30" t="s">
        <v>21</v>
      </c>
      <c r="E17" s="36">
        <v>550</v>
      </c>
      <c r="F17" s="36">
        <v>2000</v>
      </c>
      <c r="G17" s="36">
        <v>1255</v>
      </c>
      <c r="H17" s="37">
        <f t="shared" si="0"/>
        <v>1299.149107142857</v>
      </c>
      <c r="I17" s="37">
        <f t="shared" si="1"/>
        <v>1000</v>
      </c>
      <c r="J17" s="37">
        <f t="shared" si="2"/>
        <v>90</v>
      </c>
      <c r="K17" s="36"/>
      <c r="L17" s="36">
        <f t="shared" si="5"/>
        <v>348</v>
      </c>
      <c r="M17" s="36"/>
      <c r="N17" s="36"/>
      <c r="O17" s="21">
        <f t="shared" si="6"/>
        <v>348</v>
      </c>
      <c r="P17" s="38">
        <f t="shared" si="3"/>
        <v>797.50000000000011</v>
      </c>
      <c r="Q17" s="41"/>
      <c r="R17" t="str">
        <f t="shared" si="4"/>
        <v>1300 Litre Aquaplate Steel Slimline Water Tank (550mm W x 2000mm L x  1255mm H)</v>
      </c>
    </row>
    <row r="18" spans="2:18" x14ac:dyDescent="0.35">
      <c r="B18" s="31">
        <v>0.52</v>
      </c>
      <c r="C18" s="30" t="s">
        <v>24</v>
      </c>
      <c r="D18" s="30" t="s">
        <v>21</v>
      </c>
      <c r="E18" s="36">
        <v>550</v>
      </c>
      <c r="F18" s="36">
        <v>2100</v>
      </c>
      <c r="G18" s="36">
        <v>1255</v>
      </c>
      <c r="H18" s="37">
        <f t="shared" si="0"/>
        <v>1368.1741071428571</v>
      </c>
      <c r="I18" s="37">
        <f t="shared" si="1"/>
        <v>1000</v>
      </c>
      <c r="J18" s="37">
        <f t="shared" si="2"/>
        <v>90</v>
      </c>
      <c r="K18" s="36"/>
      <c r="L18" s="36">
        <f t="shared" si="5"/>
        <v>357.5</v>
      </c>
      <c r="M18" s="36"/>
      <c r="N18" s="36"/>
      <c r="O18" s="21">
        <f t="shared" si="6"/>
        <v>357.5</v>
      </c>
      <c r="P18" s="38">
        <f t="shared" si="3"/>
        <v>819.27083333333348</v>
      </c>
      <c r="Q18" s="41"/>
      <c r="R18" t="str">
        <f t="shared" si="4"/>
        <v>1370 Litre Aquaplate Steel Slimline Water Tank (550mm W x 2100mm L x  1255mm H)</v>
      </c>
    </row>
    <row r="19" spans="2:18" x14ac:dyDescent="0.35">
      <c r="B19" s="31">
        <v>0.52</v>
      </c>
      <c r="C19" s="30" t="s">
        <v>24</v>
      </c>
      <c r="D19" s="30" t="s">
        <v>21</v>
      </c>
      <c r="E19" s="36">
        <v>550</v>
      </c>
      <c r="F19" s="36">
        <v>2200</v>
      </c>
      <c r="G19" s="36">
        <v>1255</v>
      </c>
      <c r="H19" s="37">
        <f t="shared" si="0"/>
        <v>1437.199107142857</v>
      </c>
      <c r="I19" s="37">
        <f t="shared" si="1"/>
        <v>1000</v>
      </c>
      <c r="J19" s="37">
        <f t="shared" si="2"/>
        <v>90</v>
      </c>
      <c r="K19" s="36"/>
      <c r="L19" s="36">
        <f t="shared" si="5"/>
        <v>367</v>
      </c>
      <c r="M19" s="36"/>
      <c r="N19" s="36"/>
      <c r="O19" s="21">
        <f t="shared" si="6"/>
        <v>367</v>
      </c>
      <c r="P19" s="38">
        <f t="shared" si="3"/>
        <v>841.04166666666674</v>
      </c>
      <c r="Q19" s="41"/>
      <c r="R19" t="str">
        <f t="shared" si="4"/>
        <v>1440 Litre Aquaplate Steel Slimline Water Tank (550mm W x 2200mm L x  1255mm H)</v>
      </c>
    </row>
    <row r="20" spans="2:18" x14ac:dyDescent="0.35">
      <c r="B20" s="31">
        <v>0.52</v>
      </c>
      <c r="C20" s="30" t="s">
        <v>24</v>
      </c>
      <c r="D20" s="30" t="s">
        <v>21</v>
      </c>
      <c r="E20" s="36">
        <v>550</v>
      </c>
      <c r="F20" s="36">
        <v>2300</v>
      </c>
      <c r="G20" s="36">
        <v>1255</v>
      </c>
      <c r="H20" s="37">
        <f t="shared" si="0"/>
        <v>1506.2241071428571</v>
      </c>
      <c r="I20" s="37">
        <f t="shared" si="1"/>
        <v>2000</v>
      </c>
      <c r="J20" s="37">
        <f t="shared" si="2"/>
        <v>120</v>
      </c>
      <c r="K20" s="36"/>
      <c r="L20" s="36">
        <f t="shared" si="5"/>
        <v>376.5</v>
      </c>
      <c r="M20" s="36"/>
      <c r="N20" s="36"/>
      <c r="O20" s="21">
        <f t="shared" si="6"/>
        <v>376.5</v>
      </c>
      <c r="P20" s="38">
        <f t="shared" si="3"/>
        <v>862.81250000000011</v>
      </c>
      <c r="Q20" s="41"/>
      <c r="R20" t="str">
        <f t="shared" si="4"/>
        <v>1510 Litre Aquaplate Steel Slimline Water Tank (550mm W x 2300mm L x  1255mm H)</v>
      </c>
    </row>
    <row r="21" spans="2:18" x14ac:dyDescent="0.35">
      <c r="B21" s="31">
        <v>0.52</v>
      </c>
      <c r="C21" s="30" t="s">
        <v>24</v>
      </c>
      <c r="D21" s="30" t="s">
        <v>21</v>
      </c>
      <c r="E21" s="36">
        <v>550</v>
      </c>
      <c r="F21" s="36">
        <v>2400</v>
      </c>
      <c r="G21" s="36">
        <v>1255</v>
      </c>
      <c r="H21" s="37">
        <f t="shared" si="0"/>
        <v>1575.2491071428572</v>
      </c>
      <c r="I21" s="37">
        <f t="shared" si="1"/>
        <v>2000</v>
      </c>
      <c r="J21" s="37">
        <f t="shared" si="2"/>
        <v>120</v>
      </c>
      <c r="K21" s="36"/>
      <c r="L21" s="36">
        <f t="shared" si="5"/>
        <v>386</v>
      </c>
      <c r="M21" s="36"/>
      <c r="N21" s="36"/>
      <c r="O21" s="21">
        <f t="shared" si="6"/>
        <v>386</v>
      </c>
      <c r="P21" s="38">
        <f t="shared" si="3"/>
        <v>884.58333333333348</v>
      </c>
      <c r="Q21" s="41"/>
      <c r="R21" t="str">
        <f t="shared" si="4"/>
        <v>1580 Litre Aquaplate Steel Slimline Water Tank (550mm W x 2400mm L x  1255mm H)</v>
      </c>
    </row>
    <row r="22" spans="2:18" x14ac:dyDescent="0.35">
      <c r="B22" s="31">
        <v>0.52</v>
      </c>
      <c r="C22" s="30" t="s">
        <v>24</v>
      </c>
      <c r="D22" s="30" t="s">
        <v>21</v>
      </c>
      <c r="E22" s="36">
        <v>550</v>
      </c>
      <c r="F22" s="36">
        <v>2500</v>
      </c>
      <c r="G22" s="36">
        <v>1255</v>
      </c>
      <c r="H22" s="37">
        <f t="shared" si="0"/>
        <v>1644.274107142857</v>
      </c>
      <c r="I22" s="37">
        <f t="shared" si="1"/>
        <v>2000</v>
      </c>
      <c r="J22" s="37">
        <f t="shared" si="2"/>
        <v>120</v>
      </c>
      <c r="K22" s="36"/>
      <c r="L22" s="36">
        <f t="shared" si="5"/>
        <v>395.5</v>
      </c>
      <c r="M22" s="36"/>
      <c r="N22" s="36"/>
      <c r="O22" s="21">
        <f t="shared" si="6"/>
        <v>395.5</v>
      </c>
      <c r="P22" s="38">
        <f t="shared" si="3"/>
        <v>906.35416666666674</v>
      </c>
      <c r="Q22" s="41"/>
      <c r="R22" t="str">
        <f t="shared" si="4"/>
        <v>1640 Litre Aquaplate Steel Slimline Water Tank (550mm W x 2500mm L x  1255mm H)</v>
      </c>
    </row>
    <row r="23" spans="2:18" x14ac:dyDescent="0.35">
      <c r="B23" s="31">
        <v>0.52</v>
      </c>
      <c r="C23" s="30" t="s">
        <v>24</v>
      </c>
      <c r="D23" s="30" t="s">
        <v>21</v>
      </c>
      <c r="E23" s="36">
        <v>550</v>
      </c>
      <c r="F23" s="36">
        <v>2600</v>
      </c>
      <c r="G23" s="36">
        <v>1255</v>
      </c>
      <c r="H23" s="37">
        <f t="shared" si="0"/>
        <v>1713.2991071428571</v>
      </c>
      <c r="I23" s="37">
        <f t="shared" si="1"/>
        <v>2000</v>
      </c>
      <c r="J23" s="37">
        <f t="shared" si="2"/>
        <v>120</v>
      </c>
      <c r="K23" s="36"/>
      <c r="L23" s="36">
        <f t="shared" si="5"/>
        <v>405</v>
      </c>
      <c r="M23" s="36"/>
      <c r="N23" s="36"/>
      <c r="O23" s="21">
        <f t="shared" si="6"/>
        <v>405</v>
      </c>
      <c r="P23" s="38">
        <f t="shared" si="3"/>
        <v>928.12500000000011</v>
      </c>
      <c r="Q23" s="41"/>
      <c r="R23" t="str">
        <f t="shared" si="4"/>
        <v>1710 Litre Aquaplate Steel Slimline Water Tank (550mm W x 2600mm L x  1255mm H)</v>
      </c>
    </row>
    <row r="24" spans="2:18" x14ac:dyDescent="0.35">
      <c r="B24" s="31">
        <v>0.52</v>
      </c>
      <c r="C24" s="30" t="s">
        <v>24</v>
      </c>
      <c r="D24" s="30" t="s">
        <v>21</v>
      </c>
      <c r="E24" s="36">
        <v>550</v>
      </c>
      <c r="F24" s="36">
        <v>2700</v>
      </c>
      <c r="G24" s="36">
        <v>1255</v>
      </c>
      <c r="H24" s="37">
        <f t="shared" si="0"/>
        <v>1782.324107142857</v>
      </c>
      <c r="I24" s="37">
        <f t="shared" si="1"/>
        <v>2000</v>
      </c>
      <c r="J24" s="37">
        <f t="shared" si="2"/>
        <v>120</v>
      </c>
      <c r="K24" s="36"/>
      <c r="L24" s="36">
        <f t="shared" si="5"/>
        <v>414.5</v>
      </c>
      <c r="M24" s="36"/>
      <c r="N24" s="36"/>
      <c r="O24" s="21">
        <f t="shared" si="6"/>
        <v>414.5</v>
      </c>
      <c r="P24" s="38">
        <f t="shared" si="3"/>
        <v>949.89583333333348</v>
      </c>
      <c r="Q24" s="41"/>
      <c r="R24" t="str">
        <f t="shared" si="4"/>
        <v>1780 Litre Aquaplate Steel Slimline Water Tank (550mm W x 2700mm L x  1255mm H)</v>
      </c>
    </row>
    <row r="25" spans="2:18" x14ac:dyDescent="0.35">
      <c r="B25" s="31">
        <v>0.52</v>
      </c>
      <c r="C25" s="30" t="s">
        <v>24</v>
      </c>
      <c r="D25" s="30" t="s">
        <v>21</v>
      </c>
      <c r="E25" s="36">
        <v>550</v>
      </c>
      <c r="F25" s="36">
        <v>2800</v>
      </c>
      <c r="G25" s="36">
        <v>1255</v>
      </c>
      <c r="H25" s="37">
        <f t="shared" si="0"/>
        <v>1851.3491071428571</v>
      </c>
      <c r="I25" s="37">
        <f t="shared" si="1"/>
        <v>2000</v>
      </c>
      <c r="J25" s="37">
        <f t="shared" si="2"/>
        <v>120</v>
      </c>
      <c r="K25" s="36"/>
      <c r="L25" s="36">
        <f t="shared" si="5"/>
        <v>424</v>
      </c>
      <c r="M25" s="36"/>
      <c r="N25" s="36"/>
      <c r="O25" s="21">
        <f t="shared" si="6"/>
        <v>424</v>
      </c>
      <c r="P25" s="38">
        <f t="shared" si="3"/>
        <v>971.66666666666674</v>
      </c>
      <c r="Q25" s="41"/>
      <c r="R25" t="str">
        <f t="shared" si="4"/>
        <v>1850 Litre Aquaplate Steel Slimline Water Tank (550mm W x 2800mm L x  1255mm H)</v>
      </c>
    </row>
    <row r="26" spans="2:18" x14ac:dyDescent="0.35">
      <c r="B26" s="31">
        <v>0.52</v>
      </c>
      <c r="C26" s="30" t="s">
        <v>24</v>
      </c>
      <c r="D26" s="30" t="s">
        <v>21</v>
      </c>
      <c r="E26" s="36">
        <v>550</v>
      </c>
      <c r="F26" s="36">
        <v>2900</v>
      </c>
      <c r="G26" s="36">
        <v>1255</v>
      </c>
      <c r="H26" s="37">
        <f t="shared" si="0"/>
        <v>1920.3741071428572</v>
      </c>
      <c r="I26" s="37">
        <f t="shared" si="1"/>
        <v>2000</v>
      </c>
      <c r="J26" s="37">
        <f t="shared" si="2"/>
        <v>120</v>
      </c>
      <c r="K26" s="36"/>
      <c r="L26" s="36">
        <f t="shared" si="5"/>
        <v>433.5</v>
      </c>
      <c r="M26" s="36"/>
      <c r="N26" s="36"/>
      <c r="O26" s="21">
        <f t="shared" si="6"/>
        <v>433.5</v>
      </c>
      <c r="P26" s="38">
        <f t="shared" si="3"/>
        <v>993.43750000000011</v>
      </c>
      <c r="Q26" s="41"/>
      <c r="R26" t="str">
        <f t="shared" si="4"/>
        <v>1920 Litre Aquaplate Steel Slimline Water Tank (550mm W x 2900mm L x  1255mm H)</v>
      </c>
    </row>
    <row r="27" spans="2:18" x14ac:dyDescent="0.35">
      <c r="B27" s="31">
        <v>0.52</v>
      </c>
      <c r="C27" s="30" t="s">
        <v>24</v>
      </c>
      <c r="D27" s="30" t="s">
        <v>21</v>
      </c>
      <c r="E27" s="36">
        <v>550</v>
      </c>
      <c r="F27" s="36">
        <v>3000</v>
      </c>
      <c r="G27" s="36">
        <v>1255</v>
      </c>
      <c r="H27" s="37">
        <f t="shared" si="0"/>
        <v>1989.399107142857</v>
      </c>
      <c r="I27" s="37">
        <f t="shared" si="1"/>
        <v>2000</v>
      </c>
      <c r="J27" s="37">
        <f t="shared" si="2"/>
        <v>120</v>
      </c>
      <c r="K27" s="36"/>
      <c r="L27" s="36">
        <f t="shared" si="5"/>
        <v>443</v>
      </c>
      <c r="M27" s="36"/>
      <c r="N27" s="36"/>
      <c r="O27" s="21">
        <f t="shared" si="6"/>
        <v>443</v>
      </c>
      <c r="P27" s="38">
        <f t="shared" si="3"/>
        <v>1015.2083333333335</v>
      </c>
      <c r="Q27" s="41"/>
      <c r="R27" t="str">
        <f t="shared" si="4"/>
        <v>1990 Litre Aquaplate Steel Slimline Water Tank (550mm W x 3000mm L x  1255mm H)</v>
      </c>
    </row>
    <row r="28" spans="2:18" x14ac:dyDescent="0.35">
      <c r="B28" s="31">
        <v>0.52</v>
      </c>
      <c r="C28" s="30" t="s">
        <v>24</v>
      </c>
      <c r="D28" s="30" t="s">
        <v>21</v>
      </c>
      <c r="E28" s="36">
        <v>600</v>
      </c>
      <c r="F28" s="36">
        <v>800</v>
      </c>
      <c r="G28" s="36">
        <v>1255</v>
      </c>
      <c r="H28" s="37">
        <f t="shared" si="0"/>
        <v>505.58571428571429</v>
      </c>
      <c r="I28" s="37">
        <f t="shared" si="1"/>
        <v>1000</v>
      </c>
      <c r="J28" s="37">
        <f t="shared" si="2"/>
        <v>90</v>
      </c>
      <c r="K28" s="36"/>
      <c r="L28" s="36">
        <v>236</v>
      </c>
      <c r="M28" s="36"/>
      <c r="N28" s="36"/>
      <c r="O28" s="21">
        <f t="shared" si="6"/>
        <v>236</v>
      </c>
      <c r="P28" s="38">
        <f t="shared" si="3"/>
        <v>540.83333333333337</v>
      </c>
      <c r="Q28" s="41"/>
      <c r="R28" t="str">
        <f t="shared" si="4"/>
        <v>510 Litre Aquaplate Steel Slimline Water Tank (600mm W x 800mm L x  1255mm H)</v>
      </c>
    </row>
    <row r="29" spans="2:18" x14ac:dyDescent="0.35">
      <c r="B29" s="31">
        <v>0.52</v>
      </c>
      <c r="C29" s="30" t="s">
        <v>24</v>
      </c>
      <c r="D29" s="30" t="s">
        <v>21</v>
      </c>
      <c r="E29" s="36">
        <v>600</v>
      </c>
      <c r="F29" s="36">
        <v>900</v>
      </c>
      <c r="G29" s="36">
        <v>1255</v>
      </c>
      <c r="H29" s="37">
        <f t="shared" si="0"/>
        <v>580.88571428571424</v>
      </c>
      <c r="I29" s="37">
        <f t="shared" si="1"/>
        <v>1000</v>
      </c>
      <c r="J29" s="37">
        <f t="shared" si="2"/>
        <v>90</v>
      </c>
      <c r="K29" s="36"/>
      <c r="L29" s="36">
        <f t="shared" ref="L29:L50" si="7">L28+9.5</f>
        <v>245.5</v>
      </c>
      <c r="M29" s="36"/>
      <c r="N29" s="36"/>
      <c r="O29" s="21">
        <f t="shared" si="6"/>
        <v>245.5</v>
      </c>
      <c r="P29" s="38">
        <f t="shared" si="3"/>
        <v>562.60416666666674</v>
      </c>
      <c r="Q29" s="41"/>
      <c r="R29" t="str">
        <f t="shared" si="4"/>
        <v>580 Litre Aquaplate Steel Slimline Water Tank (600mm W x 900mm L x  1255mm H)</v>
      </c>
    </row>
    <row r="30" spans="2:18" x14ac:dyDescent="0.35">
      <c r="B30" s="31">
        <v>0.52</v>
      </c>
      <c r="C30" s="30" t="s">
        <v>24</v>
      </c>
      <c r="D30" s="30" t="s">
        <v>21</v>
      </c>
      <c r="E30" s="36">
        <v>600</v>
      </c>
      <c r="F30" s="36">
        <v>1000</v>
      </c>
      <c r="G30" s="36">
        <v>1255</v>
      </c>
      <c r="H30" s="37">
        <f t="shared" si="0"/>
        <v>656.18571428571431</v>
      </c>
      <c r="I30" s="37">
        <f t="shared" si="1"/>
        <v>1000</v>
      </c>
      <c r="J30" s="37">
        <f t="shared" si="2"/>
        <v>90</v>
      </c>
      <c r="K30" s="36"/>
      <c r="L30" s="36">
        <f t="shared" si="7"/>
        <v>255</v>
      </c>
      <c r="M30" s="36"/>
      <c r="N30" s="36"/>
      <c r="O30" s="21">
        <f t="shared" si="6"/>
        <v>255</v>
      </c>
      <c r="P30" s="38">
        <f t="shared" si="3"/>
        <v>584.375</v>
      </c>
      <c r="Q30" s="41"/>
      <c r="R30" t="str">
        <f t="shared" si="4"/>
        <v>660 Litre Aquaplate Steel Slimline Water Tank (600mm W x 1000mm L x  1255mm H)</v>
      </c>
    </row>
    <row r="31" spans="2:18" x14ac:dyDescent="0.35">
      <c r="B31" s="31">
        <v>0.52</v>
      </c>
      <c r="C31" s="30" t="s">
        <v>24</v>
      </c>
      <c r="D31" s="30" t="s">
        <v>21</v>
      </c>
      <c r="E31" s="36">
        <v>600</v>
      </c>
      <c r="F31" s="36">
        <v>1100</v>
      </c>
      <c r="G31" s="36">
        <v>1255</v>
      </c>
      <c r="H31" s="37">
        <f t="shared" si="0"/>
        <v>731.48571428571427</v>
      </c>
      <c r="I31" s="37">
        <f t="shared" si="1"/>
        <v>1000</v>
      </c>
      <c r="J31" s="37">
        <f t="shared" si="2"/>
        <v>90</v>
      </c>
      <c r="K31" s="36"/>
      <c r="L31" s="36">
        <f t="shared" si="7"/>
        <v>264.5</v>
      </c>
      <c r="M31" s="36"/>
      <c r="N31" s="36"/>
      <c r="O31" s="21">
        <f t="shared" si="6"/>
        <v>264.5</v>
      </c>
      <c r="P31" s="38">
        <f t="shared" si="3"/>
        <v>606.14583333333348</v>
      </c>
      <c r="Q31" s="41"/>
      <c r="R31" t="str">
        <f t="shared" si="4"/>
        <v>730 Litre Aquaplate Steel Slimline Water Tank (600mm W x 1100mm L x  1255mm H)</v>
      </c>
    </row>
    <row r="32" spans="2:18" x14ac:dyDescent="0.35">
      <c r="B32" s="31">
        <v>0.52</v>
      </c>
      <c r="C32" s="30" t="s">
        <v>24</v>
      </c>
      <c r="D32" s="30" t="s">
        <v>21</v>
      </c>
      <c r="E32" s="36">
        <v>600</v>
      </c>
      <c r="F32" s="36">
        <v>1200</v>
      </c>
      <c r="G32" s="36">
        <v>1255</v>
      </c>
      <c r="H32" s="37">
        <f t="shared" si="0"/>
        <v>806.78571428571422</v>
      </c>
      <c r="I32" s="37">
        <f t="shared" si="1"/>
        <v>1000</v>
      </c>
      <c r="J32" s="37">
        <f t="shared" si="2"/>
        <v>90</v>
      </c>
      <c r="K32" s="36"/>
      <c r="L32" s="36">
        <f t="shared" si="7"/>
        <v>274</v>
      </c>
      <c r="M32" s="36"/>
      <c r="N32" s="36"/>
      <c r="O32" s="21">
        <f t="shared" si="6"/>
        <v>274</v>
      </c>
      <c r="P32" s="38">
        <f t="shared" si="3"/>
        <v>627.91666666666674</v>
      </c>
      <c r="Q32" s="41"/>
      <c r="R32" t="str">
        <f t="shared" si="4"/>
        <v>810 Litre Aquaplate Steel Slimline Water Tank (600mm W x 1200mm L x  1255mm H)</v>
      </c>
    </row>
    <row r="33" spans="2:18" x14ac:dyDescent="0.35">
      <c r="B33" s="31">
        <v>0.52</v>
      </c>
      <c r="C33" s="30" t="s">
        <v>24</v>
      </c>
      <c r="D33" s="30" t="s">
        <v>21</v>
      </c>
      <c r="E33" s="36">
        <v>600</v>
      </c>
      <c r="F33" s="36">
        <v>1300</v>
      </c>
      <c r="G33" s="36">
        <v>1255</v>
      </c>
      <c r="H33" s="37">
        <f t="shared" si="0"/>
        <v>882.08571428571429</v>
      </c>
      <c r="I33" s="37">
        <f t="shared" si="1"/>
        <v>1000</v>
      </c>
      <c r="J33" s="37">
        <f t="shared" si="2"/>
        <v>90</v>
      </c>
      <c r="K33" s="36"/>
      <c r="L33" s="36">
        <f t="shared" si="7"/>
        <v>283.5</v>
      </c>
      <c r="M33" s="36"/>
      <c r="N33" s="36"/>
      <c r="O33" s="21">
        <f t="shared" si="6"/>
        <v>283.5</v>
      </c>
      <c r="P33" s="38">
        <f t="shared" si="3"/>
        <v>649.6875</v>
      </c>
      <c r="Q33" s="41"/>
      <c r="R33" t="str">
        <f t="shared" si="4"/>
        <v>880 Litre Aquaplate Steel Slimline Water Tank (600mm W x 1300mm L x  1255mm H)</v>
      </c>
    </row>
    <row r="34" spans="2:18" x14ac:dyDescent="0.35">
      <c r="B34" s="31">
        <v>0.52</v>
      </c>
      <c r="C34" s="30" t="s">
        <v>24</v>
      </c>
      <c r="D34" s="30" t="s">
        <v>21</v>
      </c>
      <c r="E34" s="36">
        <v>600</v>
      </c>
      <c r="F34" s="36">
        <v>1400</v>
      </c>
      <c r="G34" s="36">
        <v>1255</v>
      </c>
      <c r="H34" s="37">
        <f t="shared" si="0"/>
        <v>957.38571428571424</v>
      </c>
      <c r="I34" s="37">
        <f t="shared" si="1"/>
        <v>1000</v>
      </c>
      <c r="J34" s="37">
        <f t="shared" si="2"/>
        <v>90</v>
      </c>
      <c r="K34" s="36"/>
      <c r="L34" s="36">
        <f t="shared" si="7"/>
        <v>293</v>
      </c>
      <c r="M34" s="36"/>
      <c r="N34" s="36"/>
      <c r="O34" s="21">
        <f t="shared" si="6"/>
        <v>293</v>
      </c>
      <c r="P34" s="38">
        <f t="shared" si="3"/>
        <v>671.45833333333348</v>
      </c>
      <c r="Q34" s="41"/>
      <c r="R34" t="str">
        <f t="shared" si="4"/>
        <v>960 Litre Aquaplate Steel Slimline Water Tank (600mm W x 1400mm L x  1255mm H)</v>
      </c>
    </row>
    <row r="35" spans="2:18" x14ac:dyDescent="0.35">
      <c r="B35" s="31">
        <v>0.52</v>
      </c>
      <c r="C35" s="30" t="s">
        <v>24</v>
      </c>
      <c r="D35" s="30" t="s">
        <v>21</v>
      </c>
      <c r="E35" s="36">
        <v>600</v>
      </c>
      <c r="F35" s="36">
        <v>1500</v>
      </c>
      <c r="G35" s="36">
        <v>1255</v>
      </c>
      <c r="H35" s="37">
        <f t="shared" si="0"/>
        <v>1032.6857142857143</v>
      </c>
      <c r="I35" s="37">
        <f t="shared" si="1"/>
        <v>1000</v>
      </c>
      <c r="J35" s="37">
        <f t="shared" si="2"/>
        <v>90</v>
      </c>
      <c r="K35" s="36"/>
      <c r="L35" s="36">
        <f t="shared" si="7"/>
        <v>302.5</v>
      </c>
      <c r="M35" s="36"/>
      <c r="N35" s="36"/>
      <c r="O35" s="21">
        <f t="shared" si="6"/>
        <v>302.5</v>
      </c>
      <c r="P35" s="38">
        <f t="shared" si="3"/>
        <v>693.22916666666674</v>
      </c>
      <c r="Q35" s="41"/>
      <c r="R35" t="str">
        <f t="shared" si="4"/>
        <v>1030 Litre Aquaplate Steel Slimline Water Tank (600mm W x 1500mm L x  1255mm H)</v>
      </c>
    </row>
    <row r="36" spans="2:18" x14ac:dyDescent="0.35">
      <c r="B36" s="31">
        <v>0.52</v>
      </c>
      <c r="C36" s="30" t="s">
        <v>24</v>
      </c>
      <c r="D36" s="30" t="s">
        <v>21</v>
      </c>
      <c r="E36" s="36">
        <v>600</v>
      </c>
      <c r="F36" s="36">
        <v>1600</v>
      </c>
      <c r="G36" s="36">
        <v>1255</v>
      </c>
      <c r="H36" s="37">
        <f t="shared" si="0"/>
        <v>1107.985714285714</v>
      </c>
      <c r="I36" s="37">
        <f t="shared" si="1"/>
        <v>1000</v>
      </c>
      <c r="J36" s="37">
        <f t="shared" si="2"/>
        <v>90</v>
      </c>
      <c r="K36" s="36"/>
      <c r="L36" s="36">
        <f t="shared" si="7"/>
        <v>312</v>
      </c>
      <c r="M36" s="36"/>
      <c r="N36" s="36"/>
      <c r="O36" s="21">
        <f t="shared" si="6"/>
        <v>312</v>
      </c>
      <c r="P36" s="38">
        <f t="shared" si="3"/>
        <v>715.00000000000011</v>
      </c>
      <c r="Q36" s="41"/>
      <c r="R36" t="str">
        <f t="shared" si="4"/>
        <v>1110 Litre Aquaplate Steel Slimline Water Tank (600mm W x 1600mm L x  1255mm H)</v>
      </c>
    </row>
    <row r="37" spans="2:18" x14ac:dyDescent="0.35">
      <c r="B37" s="31">
        <v>0.52</v>
      </c>
      <c r="C37" s="30" t="s">
        <v>24</v>
      </c>
      <c r="D37" s="30" t="s">
        <v>21</v>
      </c>
      <c r="E37" s="36">
        <v>600</v>
      </c>
      <c r="F37" s="36">
        <v>1700</v>
      </c>
      <c r="G37" s="36">
        <v>1255</v>
      </c>
      <c r="H37" s="37">
        <f t="shared" si="0"/>
        <v>1183.2857142857142</v>
      </c>
      <c r="I37" s="37">
        <f t="shared" si="1"/>
        <v>1000</v>
      </c>
      <c r="J37" s="37">
        <f t="shared" si="2"/>
        <v>90</v>
      </c>
      <c r="K37" s="36"/>
      <c r="L37" s="36">
        <f t="shared" si="7"/>
        <v>321.5</v>
      </c>
      <c r="M37" s="36"/>
      <c r="N37" s="36"/>
      <c r="O37" s="21">
        <f t="shared" si="6"/>
        <v>321.5</v>
      </c>
      <c r="P37" s="38">
        <f t="shared" si="3"/>
        <v>736.77083333333348</v>
      </c>
      <c r="Q37" s="41"/>
      <c r="R37" t="str">
        <f t="shared" si="4"/>
        <v>1180 Litre Aquaplate Steel Slimline Water Tank (600mm W x 1700mm L x  1255mm H)</v>
      </c>
    </row>
    <row r="38" spans="2:18" x14ac:dyDescent="0.35">
      <c r="B38" s="31">
        <v>0.52</v>
      </c>
      <c r="C38" s="30" t="s">
        <v>24</v>
      </c>
      <c r="D38" s="30" t="s">
        <v>21</v>
      </c>
      <c r="E38" s="36">
        <v>600</v>
      </c>
      <c r="F38" s="36">
        <v>1800</v>
      </c>
      <c r="G38" s="36">
        <v>1255</v>
      </c>
      <c r="H38" s="37">
        <f t="shared" si="0"/>
        <v>1258.5857142857142</v>
      </c>
      <c r="I38" s="37">
        <f t="shared" si="1"/>
        <v>1000</v>
      </c>
      <c r="J38" s="37">
        <f t="shared" si="2"/>
        <v>90</v>
      </c>
      <c r="K38" s="36"/>
      <c r="L38" s="36">
        <f t="shared" si="7"/>
        <v>331</v>
      </c>
      <c r="M38" s="36"/>
      <c r="N38" s="36"/>
      <c r="O38" s="21">
        <f t="shared" si="6"/>
        <v>331</v>
      </c>
      <c r="P38" s="38">
        <f t="shared" si="3"/>
        <v>758.54166666666674</v>
      </c>
      <c r="Q38" s="41"/>
      <c r="R38" t="str">
        <f t="shared" si="4"/>
        <v>1260 Litre Aquaplate Steel Slimline Water Tank (600mm W x 1800mm L x  1255mm H)</v>
      </c>
    </row>
    <row r="39" spans="2:18" x14ac:dyDescent="0.35">
      <c r="B39" s="31">
        <v>0.52</v>
      </c>
      <c r="C39" s="30" t="s">
        <v>24</v>
      </c>
      <c r="D39" s="30" t="s">
        <v>21</v>
      </c>
      <c r="E39" s="36">
        <v>600</v>
      </c>
      <c r="F39" s="36">
        <v>1900</v>
      </c>
      <c r="G39" s="36">
        <v>1255</v>
      </c>
      <c r="H39" s="37">
        <f t="shared" si="0"/>
        <v>1333.8857142857141</v>
      </c>
      <c r="I39" s="37">
        <f t="shared" si="1"/>
        <v>1000</v>
      </c>
      <c r="J39" s="37">
        <f t="shared" si="2"/>
        <v>90</v>
      </c>
      <c r="K39" s="36"/>
      <c r="L39" s="36">
        <f t="shared" si="7"/>
        <v>340.5</v>
      </c>
      <c r="M39" s="36"/>
      <c r="N39" s="36"/>
      <c r="O39" s="21">
        <f t="shared" si="6"/>
        <v>340.5</v>
      </c>
      <c r="P39" s="38">
        <f t="shared" si="3"/>
        <v>780.31250000000011</v>
      </c>
      <c r="Q39" s="41"/>
      <c r="R39" t="str">
        <f t="shared" si="4"/>
        <v>1330 Litre Aquaplate Steel Slimline Water Tank (600mm W x 1900mm L x  1255mm H)</v>
      </c>
    </row>
    <row r="40" spans="2:18" x14ac:dyDescent="0.35">
      <c r="B40" s="31">
        <v>0.52</v>
      </c>
      <c r="C40" s="30" t="s">
        <v>24</v>
      </c>
      <c r="D40" s="30" t="s">
        <v>21</v>
      </c>
      <c r="E40" s="36">
        <v>600</v>
      </c>
      <c r="F40" s="36">
        <v>2000</v>
      </c>
      <c r="G40" s="36">
        <v>1255</v>
      </c>
      <c r="H40" s="37">
        <f t="shared" si="0"/>
        <v>1409.1857142857141</v>
      </c>
      <c r="I40" s="37">
        <f t="shared" si="1"/>
        <v>1000</v>
      </c>
      <c r="J40" s="37">
        <f t="shared" si="2"/>
        <v>90</v>
      </c>
      <c r="K40" s="36"/>
      <c r="L40" s="36">
        <f t="shared" si="7"/>
        <v>350</v>
      </c>
      <c r="M40" s="36"/>
      <c r="N40" s="36"/>
      <c r="O40" s="21">
        <f t="shared" si="6"/>
        <v>350</v>
      </c>
      <c r="P40" s="38">
        <f t="shared" si="3"/>
        <v>802.08333333333348</v>
      </c>
      <c r="Q40" s="41"/>
      <c r="R40" t="str">
        <f t="shared" si="4"/>
        <v>1410 Litre Aquaplate Steel Slimline Water Tank (600mm W x 2000mm L x  1255mm H)</v>
      </c>
    </row>
    <row r="41" spans="2:18" x14ac:dyDescent="0.35">
      <c r="B41" s="31">
        <v>0.52</v>
      </c>
      <c r="C41" s="30" t="s">
        <v>24</v>
      </c>
      <c r="D41" s="30" t="s">
        <v>21</v>
      </c>
      <c r="E41" s="36">
        <v>600</v>
      </c>
      <c r="F41" s="36">
        <v>2100</v>
      </c>
      <c r="G41" s="36">
        <v>1255</v>
      </c>
      <c r="H41" s="37">
        <f t="shared" si="0"/>
        <v>1484.485714285714</v>
      </c>
      <c r="I41" s="37">
        <f t="shared" si="1"/>
        <v>1000</v>
      </c>
      <c r="J41" s="37">
        <f t="shared" si="2"/>
        <v>90</v>
      </c>
      <c r="K41" s="36"/>
      <c r="L41" s="36">
        <f t="shared" si="7"/>
        <v>359.5</v>
      </c>
      <c r="M41" s="36"/>
      <c r="N41" s="36"/>
      <c r="O41" s="21">
        <f t="shared" si="6"/>
        <v>359.5</v>
      </c>
      <c r="P41" s="38">
        <f t="shared" si="3"/>
        <v>823.85416666666674</v>
      </c>
      <c r="Q41" s="41"/>
      <c r="R41" t="str">
        <f t="shared" si="4"/>
        <v>1480 Litre Aquaplate Steel Slimline Water Tank (600mm W x 2100mm L x  1255mm H)</v>
      </c>
    </row>
    <row r="42" spans="2:18" x14ac:dyDescent="0.35">
      <c r="B42" s="31">
        <v>0.52</v>
      </c>
      <c r="C42" s="30" t="s">
        <v>24</v>
      </c>
      <c r="D42" s="30" t="s">
        <v>21</v>
      </c>
      <c r="E42" s="36">
        <v>600</v>
      </c>
      <c r="F42" s="36">
        <v>2200</v>
      </c>
      <c r="G42" s="36">
        <v>1255</v>
      </c>
      <c r="H42" s="37">
        <f t="shared" si="0"/>
        <v>1559.7857142857142</v>
      </c>
      <c r="I42" s="37">
        <f t="shared" si="1"/>
        <v>2000</v>
      </c>
      <c r="J42" s="37">
        <f t="shared" si="2"/>
        <v>120</v>
      </c>
      <c r="K42" s="36"/>
      <c r="L42" s="36">
        <f t="shared" si="7"/>
        <v>369</v>
      </c>
      <c r="M42" s="36"/>
      <c r="N42" s="36"/>
      <c r="O42" s="21">
        <f t="shared" si="6"/>
        <v>369</v>
      </c>
      <c r="P42" s="38">
        <f t="shared" si="3"/>
        <v>845.62500000000011</v>
      </c>
      <c r="Q42" s="41"/>
      <c r="R42" t="str">
        <f t="shared" si="4"/>
        <v>1560 Litre Aquaplate Steel Slimline Water Tank (600mm W x 2200mm L x  1255mm H)</v>
      </c>
    </row>
    <row r="43" spans="2:18" x14ac:dyDescent="0.35">
      <c r="B43" s="31">
        <v>0.52</v>
      </c>
      <c r="C43" s="30" t="s">
        <v>24</v>
      </c>
      <c r="D43" s="30" t="s">
        <v>21</v>
      </c>
      <c r="E43" s="36">
        <v>600</v>
      </c>
      <c r="F43" s="36">
        <v>2300</v>
      </c>
      <c r="G43" s="36">
        <v>1255</v>
      </c>
      <c r="H43" s="37">
        <f t="shared" si="0"/>
        <v>1635.0857142857142</v>
      </c>
      <c r="I43" s="37">
        <f t="shared" si="1"/>
        <v>2000</v>
      </c>
      <c r="J43" s="37">
        <f t="shared" si="2"/>
        <v>120</v>
      </c>
      <c r="K43" s="36"/>
      <c r="L43" s="36">
        <f t="shared" si="7"/>
        <v>378.5</v>
      </c>
      <c r="M43" s="36"/>
      <c r="N43" s="36"/>
      <c r="O43" s="21">
        <f t="shared" si="6"/>
        <v>378.5</v>
      </c>
      <c r="P43" s="38">
        <f t="shared" si="3"/>
        <v>867.39583333333348</v>
      </c>
      <c r="Q43" s="41"/>
      <c r="R43" t="str">
        <f t="shared" si="4"/>
        <v>1640 Litre Aquaplate Steel Slimline Water Tank (600mm W x 2300mm L x  1255mm H)</v>
      </c>
    </row>
    <row r="44" spans="2:18" x14ac:dyDescent="0.35">
      <c r="B44" s="31">
        <v>0.52</v>
      </c>
      <c r="C44" s="30" t="s">
        <v>24</v>
      </c>
      <c r="D44" s="30" t="s">
        <v>21</v>
      </c>
      <c r="E44" s="36">
        <v>600</v>
      </c>
      <c r="F44" s="36">
        <v>2400</v>
      </c>
      <c r="G44" s="36">
        <v>1255</v>
      </c>
      <c r="H44" s="37">
        <f t="shared" si="0"/>
        <v>1710.3857142857141</v>
      </c>
      <c r="I44" s="37">
        <f t="shared" si="1"/>
        <v>2000</v>
      </c>
      <c r="J44" s="37">
        <f t="shared" si="2"/>
        <v>120</v>
      </c>
      <c r="K44" s="36"/>
      <c r="L44" s="36">
        <f t="shared" si="7"/>
        <v>388</v>
      </c>
      <c r="M44" s="36"/>
      <c r="N44" s="36"/>
      <c r="O44" s="21">
        <f t="shared" si="6"/>
        <v>388</v>
      </c>
      <c r="P44" s="38">
        <f t="shared" si="3"/>
        <v>889.16666666666674</v>
      </c>
      <c r="Q44" s="41"/>
      <c r="R44" t="str">
        <f t="shared" si="4"/>
        <v>1710 Litre Aquaplate Steel Slimline Water Tank (600mm W x 2400mm L x  1255mm H)</v>
      </c>
    </row>
    <row r="45" spans="2:18" x14ac:dyDescent="0.35">
      <c r="B45" s="31">
        <v>0.52</v>
      </c>
      <c r="C45" s="30" t="s">
        <v>24</v>
      </c>
      <c r="D45" s="30" t="s">
        <v>21</v>
      </c>
      <c r="E45" s="36">
        <v>600</v>
      </c>
      <c r="F45" s="36">
        <v>2500</v>
      </c>
      <c r="G45" s="36">
        <v>1255</v>
      </c>
      <c r="H45" s="37">
        <f t="shared" si="0"/>
        <v>1785.6857142857141</v>
      </c>
      <c r="I45" s="37">
        <f t="shared" si="1"/>
        <v>2000</v>
      </c>
      <c r="J45" s="37">
        <f t="shared" si="2"/>
        <v>120</v>
      </c>
      <c r="K45" s="36"/>
      <c r="L45" s="36">
        <f t="shared" si="7"/>
        <v>397.5</v>
      </c>
      <c r="M45" s="36"/>
      <c r="N45" s="36"/>
      <c r="O45" s="21">
        <f t="shared" si="6"/>
        <v>397.5</v>
      </c>
      <c r="P45" s="38">
        <f t="shared" si="3"/>
        <v>910.93750000000011</v>
      </c>
      <c r="Q45" s="41"/>
      <c r="R45" t="str">
        <f t="shared" si="4"/>
        <v>1790 Litre Aquaplate Steel Slimline Water Tank (600mm W x 2500mm L x  1255mm H)</v>
      </c>
    </row>
    <row r="46" spans="2:18" x14ac:dyDescent="0.35">
      <c r="B46" s="31">
        <v>0.52</v>
      </c>
      <c r="C46" s="30" t="s">
        <v>24</v>
      </c>
      <c r="D46" s="30" t="s">
        <v>21</v>
      </c>
      <c r="E46" s="36">
        <v>600</v>
      </c>
      <c r="F46" s="36">
        <v>2600</v>
      </c>
      <c r="G46" s="36">
        <v>1255</v>
      </c>
      <c r="H46" s="37">
        <f t="shared" si="0"/>
        <v>1860.985714285714</v>
      </c>
      <c r="I46" s="37">
        <f t="shared" si="1"/>
        <v>2000</v>
      </c>
      <c r="J46" s="37">
        <f t="shared" si="2"/>
        <v>120</v>
      </c>
      <c r="K46" s="36"/>
      <c r="L46" s="36">
        <f t="shared" si="7"/>
        <v>407</v>
      </c>
      <c r="M46" s="36"/>
      <c r="N46" s="36"/>
      <c r="O46" s="21">
        <f t="shared" si="6"/>
        <v>407</v>
      </c>
      <c r="P46" s="38">
        <f t="shared" si="3"/>
        <v>932.70833333333348</v>
      </c>
      <c r="Q46" s="41"/>
      <c r="R46" t="str">
        <f t="shared" si="4"/>
        <v>1860 Litre Aquaplate Steel Slimline Water Tank (600mm W x 2600mm L x  1255mm H)</v>
      </c>
    </row>
    <row r="47" spans="2:18" x14ac:dyDescent="0.35">
      <c r="B47" s="31">
        <v>0.52</v>
      </c>
      <c r="C47" s="30" t="s">
        <v>24</v>
      </c>
      <c r="D47" s="30" t="s">
        <v>21</v>
      </c>
      <c r="E47" s="36">
        <v>600</v>
      </c>
      <c r="F47" s="36">
        <v>2700</v>
      </c>
      <c r="G47" s="36">
        <v>1255</v>
      </c>
      <c r="H47" s="37">
        <f t="shared" si="0"/>
        <v>1936.2857142857142</v>
      </c>
      <c r="I47" s="37">
        <f t="shared" si="1"/>
        <v>2000</v>
      </c>
      <c r="J47" s="37">
        <f t="shared" si="2"/>
        <v>120</v>
      </c>
      <c r="K47" s="36"/>
      <c r="L47" s="36">
        <f t="shared" si="7"/>
        <v>416.5</v>
      </c>
      <c r="M47" s="36"/>
      <c r="N47" s="36"/>
      <c r="O47" s="21">
        <f t="shared" si="6"/>
        <v>416.5</v>
      </c>
      <c r="P47" s="38">
        <f t="shared" si="3"/>
        <v>954.47916666666674</v>
      </c>
      <c r="Q47" s="41"/>
      <c r="R47" t="str">
        <f t="shared" si="4"/>
        <v>1940 Litre Aquaplate Steel Slimline Water Tank (600mm W x 2700mm L x  1255mm H)</v>
      </c>
    </row>
    <row r="48" spans="2:18" x14ac:dyDescent="0.35">
      <c r="B48" s="31">
        <v>0.52</v>
      </c>
      <c r="C48" s="30" t="s">
        <v>24</v>
      </c>
      <c r="D48" s="30" t="s">
        <v>21</v>
      </c>
      <c r="E48" s="36">
        <v>600</v>
      </c>
      <c r="F48" s="36">
        <v>2800</v>
      </c>
      <c r="G48" s="36">
        <v>1255</v>
      </c>
      <c r="H48" s="37">
        <f t="shared" si="0"/>
        <v>2011.5857142857142</v>
      </c>
      <c r="I48" s="37">
        <f t="shared" si="1"/>
        <v>2000</v>
      </c>
      <c r="J48" s="37">
        <f t="shared" si="2"/>
        <v>120</v>
      </c>
      <c r="K48" s="36"/>
      <c r="L48" s="36">
        <f t="shared" si="7"/>
        <v>426</v>
      </c>
      <c r="M48" s="36"/>
      <c r="N48" s="36"/>
      <c r="O48" s="21">
        <f t="shared" si="6"/>
        <v>426</v>
      </c>
      <c r="P48" s="38">
        <f t="shared" si="3"/>
        <v>976.25000000000011</v>
      </c>
      <c r="Q48" s="41"/>
      <c r="R48" t="str">
        <f t="shared" si="4"/>
        <v>2010 Litre Aquaplate Steel Slimline Water Tank (600mm W x 2800mm L x  1255mm H)</v>
      </c>
    </row>
    <row r="49" spans="2:18" x14ac:dyDescent="0.35">
      <c r="B49" s="31">
        <v>0.52</v>
      </c>
      <c r="C49" s="30" t="s">
        <v>24</v>
      </c>
      <c r="D49" s="30" t="s">
        <v>21</v>
      </c>
      <c r="E49" s="36">
        <v>600</v>
      </c>
      <c r="F49" s="36">
        <v>2900</v>
      </c>
      <c r="G49" s="36">
        <v>1255</v>
      </c>
      <c r="H49" s="37">
        <f t="shared" si="0"/>
        <v>2086.8857142857141</v>
      </c>
      <c r="I49" s="37">
        <f t="shared" si="1"/>
        <v>2000</v>
      </c>
      <c r="J49" s="37">
        <f t="shared" si="2"/>
        <v>120</v>
      </c>
      <c r="K49" s="36"/>
      <c r="L49" s="36">
        <f t="shared" si="7"/>
        <v>435.5</v>
      </c>
      <c r="M49" s="36"/>
      <c r="N49" s="36"/>
      <c r="O49" s="21">
        <f t="shared" si="6"/>
        <v>435.5</v>
      </c>
      <c r="P49" s="38">
        <f t="shared" si="3"/>
        <v>998.02083333333348</v>
      </c>
      <c r="Q49" s="41"/>
      <c r="R49" t="str">
        <f t="shared" si="4"/>
        <v>2090 Litre Aquaplate Steel Slimline Water Tank (600mm W x 2900mm L x  1255mm H)</v>
      </c>
    </row>
    <row r="50" spans="2:18" x14ac:dyDescent="0.35">
      <c r="B50" s="31">
        <v>0.52</v>
      </c>
      <c r="C50" s="30" t="s">
        <v>24</v>
      </c>
      <c r="D50" s="30" t="s">
        <v>21</v>
      </c>
      <c r="E50" s="36">
        <v>600</v>
      </c>
      <c r="F50" s="36">
        <v>3000</v>
      </c>
      <c r="G50" s="36">
        <v>1255</v>
      </c>
      <c r="H50" s="37">
        <f t="shared" si="0"/>
        <v>2162.1857142857143</v>
      </c>
      <c r="I50" s="37">
        <f t="shared" si="1"/>
        <v>2000</v>
      </c>
      <c r="J50" s="37">
        <f t="shared" si="2"/>
        <v>120</v>
      </c>
      <c r="K50" s="36"/>
      <c r="L50" s="36">
        <f t="shared" si="7"/>
        <v>445</v>
      </c>
      <c r="M50" s="36"/>
      <c r="N50" s="36"/>
      <c r="O50" s="21">
        <f t="shared" si="6"/>
        <v>445</v>
      </c>
      <c r="P50" s="38">
        <f t="shared" si="3"/>
        <v>1019.7916666666667</v>
      </c>
      <c r="Q50" s="41"/>
      <c r="R50" t="str">
        <f t="shared" si="4"/>
        <v>2160 Litre Aquaplate Steel Slimline Water Tank (600mm W x 3000mm L x  1255mm H)</v>
      </c>
    </row>
    <row r="51" spans="2:18" x14ac:dyDescent="0.35">
      <c r="B51" s="31">
        <v>0.52</v>
      </c>
      <c r="C51" s="30" t="s">
        <v>24</v>
      </c>
      <c r="D51" s="30" t="s">
        <v>21</v>
      </c>
      <c r="E51" s="36">
        <v>650</v>
      </c>
      <c r="F51" s="36">
        <v>800</v>
      </c>
      <c r="G51" s="36">
        <v>1255</v>
      </c>
      <c r="H51" s="37">
        <f t="shared" si="0"/>
        <v>538.97767857142856</v>
      </c>
      <c r="I51" s="37">
        <f t="shared" si="1"/>
        <v>1000</v>
      </c>
      <c r="J51" s="37">
        <f t="shared" si="2"/>
        <v>90</v>
      </c>
      <c r="K51" s="36"/>
      <c r="L51" s="36">
        <v>237</v>
      </c>
      <c r="M51" s="36"/>
      <c r="N51" s="36"/>
      <c r="O51" s="21">
        <f t="shared" si="6"/>
        <v>237</v>
      </c>
      <c r="P51" s="38">
        <f t="shared" si="3"/>
        <v>543.125</v>
      </c>
      <c r="Q51" s="41"/>
      <c r="R51" t="str">
        <f t="shared" si="4"/>
        <v>540 Litre Aquaplate Steel Slimline Water Tank (650mm W x 800mm L x  1255mm H)</v>
      </c>
    </row>
    <row r="52" spans="2:18" x14ac:dyDescent="0.35">
      <c r="B52" s="31">
        <v>0.52</v>
      </c>
      <c r="C52" s="30" t="s">
        <v>24</v>
      </c>
      <c r="D52" s="30" t="s">
        <v>21</v>
      </c>
      <c r="E52" s="36">
        <v>650</v>
      </c>
      <c r="F52" s="36">
        <v>900</v>
      </c>
      <c r="G52" s="36">
        <v>1255</v>
      </c>
      <c r="H52" s="37">
        <f t="shared" si="0"/>
        <v>620.55267857142849</v>
      </c>
      <c r="I52" s="37">
        <f t="shared" si="1"/>
        <v>1000</v>
      </c>
      <c r="J52" s="37">
        <f t="shared" si="2"/>
        <v>90</v>
      </c>
      <c r="K52" s="36"/>
      <c r="L52" s="36">
        <f t="shared" ref="L52:L73" si="8">L51+9.5</f>
        <v>246.5</v>
      </c>
      <c r="M52" s="36"/>
      <c r="N52" s="36"/>
      <c r="O52" s="21">
        <f t="shared" si="6"/>
        <v>246.5</v>
      </c>
      <c r="P52" s="38">
        <f t="shared" si="3"/>
        <v>564.89583333333348</v>
      </c>
      <c r="Q52" s="41"/>
      <c r="R52" t="str">
        <f t="shared" si="4"/>
        <v>620 Litre Aquaplate Steel Slimline Water Tank (650mm W x 900mm L x  1255mm H)</v>
      </c>
    </row>
    <row r="53" spans="2:18" x14ac:dyDescent="0.35">
      <c r="B53" s="31">
        <v>0.52</v>
      </c>
      <c r="C53" s="30" t="s">
        <v>24</v>
      </c>
      <c r="D53" s="30" t="s">
        <v>21</v>
      </c>
      <c r="E53" s="36">
        <v>650</v>
      </c>
      <c r="F53" s="36">
        <v>1000</v>
      </c>
      <c r="G53" s="36">
        <v>1255</v>
      </c>
      <c r="H53" s="37">
        <f t="shared" si="0"/>
        <v>702.12767857142853</v>
      </c>
      <c r="I53" s="37">
        <f t="shared" si="1"/>
        <v>1000</v>
      </c>
      <c r="J53" s="37">
        <f t="shared" si="2"/>
        <v>90</v>
      </c>
      <c r="K53" s="36"/>
      <c r="L53" s="36">
        <f t="shared" si="8"/>
        <v>256</v>
      </c>
      <c r="M53" s="36"/>
      <c r="N53" s="36"/>
      <c r="O53" s="21">
        <f t="shared" si="6"/>
        <v>256</v>
      </c>
      <c r="P53" s="38">
        <f t="shared" si="3"/>
        <v>586.66666666666674</v>
      </c>
      <c r="Q53" s="41"/>
      <c r="R53" t="str">
        <f t="shared" si="4"/>
        <v>700 Litre Aquaplate Steel Slimline Water Tank (650mm W x 1000mm L x  1255mm H)</v>
      </c>
    </row>
    <row r="54" spans="2:18" x14ac:dyDescent="0.35">
      <c r="B54" s="31">
        <v>0.52</v>
      </c>
      <c r="C54" s="30" t="s">
        <v>24</v>
      </c>
      <c r="D54" s="30" t="s">
        <v>21</v>
      </c>
      <c r="E54" s="36">
        <v>650</v>
      </c>
      <c r="F54" s="36">
        <v>1100</v>
      </c>
      <c r="G54" s="36">
        <v>1255</v>
      </c>
      <c r="H54" s="37">
        <f t="shared" si="0"/>
        <v>783.70267857142858</v>
      </c>
      <c r="I54" s="37">
        <f t="shared" si="1"/>
        <v>1000</v>
      </c>
      <c r="J54" s="37">
        <f t="shared" si="2"/>
        <v>90</v>
      </c>
      <c r="K54" s="36"/>
      <c r="L54" s="36">
        <f t="shared" si="8"/>
        <v>265.5</v>
      </c>
      <c r="M54" s="36"/>
      <c r="N54" s="36"/>
      <c r="O54" s="21">
        <f t="shared" si="6"/>
        <v>265.5</v>
      </c>
      <c r="P54" s="38">
        <f t="shared" si="3"/>
        <v>608.4375</v>
      </c>
      <c r="Q54" s="41"/>
      <c r="R54" t="str">
        <f t="shared" si="4"/>
        <v>780 Litre Aquaplate Steel Slimline Water Tank (650mm W x 1100mm L x  1255mm H)</v>
      </c>
    </row>
    <row r="55" spans="2:18" x14ac:dyDescent="0.35">
      <c r="B55" s="31">
        <v>0.52</v>
      </c>
      <c r="C55" s="30" t="s">
        <v>24</v>
      </c>
      <c r="D55" s="30" t="s">
        <v>21</v>
      </c>
      <c r="E55" s="36">
        <v>650</v>
      </c>
      <c r="F55" s="36">
        <v>1200</v>
      </c>
      <c r="G55" s="36">
        <v>1255</v>
      </c>
      <c r="H55" s="37">
        <f t="shared" si="0"/>
        <v>865.27767857142851</v>
      </c>
      <c r="I55" s="37">
        <f t="shared" si="1"/>
        <v>1000</v>
      </c>
      <c r="J55" s="37">
        <f t="shared" si="2"/>
        <v>90</v>
      </c>
      <c r="K55" s="36"/>
      <c r="L55" s="36">
        <f t="shared" si="8"/>
        <v>275</v>
      </c>
      <c r="M55" s="36"/>
      <c r="N55" s="36"/>
      <c r="O55" s="21">
        <f t="shared" si="6"/>
        <v>275</v>
      </c>
      <c r="P55" s="38">
        <f t="shared" si="3"/>
        <v>630.20833333333348</v>
      </c>
      <c r="Q55" s="41"/>
      <c r="R55" t="str">
        <f t="shared" si="4"/>
        <v>870 Litre Aquaplate Steel Slimline Water Tank (650mm W x 1200mm L x  1255mm H)</v>
      </c>
    </row>
    <row r="56" spans="2:18" x14ac:dyDescent="0.35">
      <c r="B56" s="31">
        <v>0.52</v>
      </c>
      <c r="C56" s="30" t="s">
        <v>24</v>
      </c>
      <c r="D56" s="30" t="s">
        <v>21</v>
      </c>
      <c r="E56" s="36">
        <v>650</v>
      </c>
      <c r="F56" s="36">
        <v>1300</v>
      </c>
      <c r="G56" s="36">
        <v>1255</v>
      </c>
      <c r="H56" s="37">
        <f t="shared" si="0"/>
        <v>946.85267857142856</v>
      </c>
      <c r="I56" s="37">
        <f t="shared" si="1"/>
        <v>1000</v>
      </c>
      <c r="J56" s="37">
        <f t="shared" si="2"/>
        <v>90</v>
      </c>
      <c r="K56" s="36"/>
      <c r="L56" s="36">
        <f t="shared" si="8"/>
        <v>284.5</v>
      </c>
      <c r="M56" s="36"/>
      <c r="N56" s="36"/>
      <c r="O56" s="21">
        <f t="shared" si="6"/>
        <v>284.5</v>
      </c>
      <c r="P56" s="38">
        <f t="shared" si="3"/>
        <v>651.97916666666674</v>
      </c>
      <c r="Q56" s="41"/>
      <c r="R56" t="str">
        <f t="shared" si="4"/>
        <v>950 Litre Aquaplate Steel Slimline Water Tank (650mm W x 1300mm L x  1255mm H)</v>
      </c>
    </row>
    <row r="57" spans="2:18" x14ac:dyDescent="0.35">
      <c r="B57" s="31">
        <v>0.52</v>
      </c>
      <c r="C57" s="30" t="s">
        <v>24</v>
      </c>
      <c r="D57" s="30" t="s">
        <v>21</v>
      </c>
      <c r="E57" s="36">
        <v>650</v>
      </c>
      <c r="F57" s="36">
        <v>1400</v>
      </c>
      <c r="G57" s="36">
        <v>1255</v>
      </c>
      <c r="H57" s="37">
        <f t="shared" si="0"/>
        <v>1028.4276785714285</v>
      </c>
      <c r="I57" s="37">
        <f t="shared" si="1"/>
        <v>1000</v>
      </c>
      <c r="J57" s="37">
        <f t="shared" si="2"/>
        <v>90</v>
      </c>
      <c r="K57" s="36"/>
      <c r="L57" s="36">
        <f t="shared" si="8"/>
        <v>294</v>
      </c>
      <c r="M57" s="36"/>
      <c r="N57" s="36"/>
      <c r="O57" s="21">
        <f t="shared" si="6"/>
        <v>294</v>
      </c>
      <c r="P57" s="38">
        <f t="shared" si="3"/>
        <v>673.75</v>
      </c>
      <c r="Q57" s="41"/>
      <c r="R57" t="str">
        <f t="shared" si="4"/>
        <v>1030 Litre Aquaplate Steel Slimline Water Tank (650mm W x 1400mm L x  1255mm H)</v>
      </c>
    </row>
    <row r="58" spans="2:18" x14ac:dyDescent="0.35">
      <c r="B58" s="31">
        <v>0.52</v>
      </c>
      <c r="C58" s="30" t="s">
        <v>24</v>
      </c>
      <c r="D58" s="30" t="s">
        <v>21</v>
      </c>
      <c r="E58" s="36">
        <v>650</v>
      </c>
      <c r="F58" s="36">
        <v>1500</v>
      </c>
      <c r="G58" s="36">
        <v>1255</v>
      </c>
      <c r="H58" s="37">
        <f t="shared" si="0"/>
        <v>1110.0026785714285</v>
      </c>
      <c r="I58" s="37">
        <f t="shared" si="1"/>
        <v>1000</v>
      </c>
      <c r="J58" s="37">
        <f t="shared" si="2"/>
        <v>90</v>
      </c>
      <c r="K58" s="36"/>
      <c r="L58" s="36">
        <f t="shared" si="8"/>
        <v>303.5</v>
      </c>
      <c r="M58" s="36"/>
      <c r="N58" s="36"/>
      <c r="O58" s="21">
        <f t="shared" si="6"/>
        <v>303.5</v>
      </c>
      <c r="P58" s="38">
        <f t="shared" si="3"/>
        <v>695.52083333333348</v>
      </c>
      <c r="Q58" s="41"/>
      <c r="R58" t="str">
        <f t="shared" si="4"/>
        <v>1110 Litre Aquaplate Steel Slimline Water Tank (650mm W x 1500mm L x  1255mm H)</v>
      </c>
    </row>
    <row r="59" spans="2:18" x14ac:dyDescent="0.35">
      <c r="B59" s="31">
        <v>0.52</v>
      </c>
      <c r="C59" s="30" t="s">
        <v>24</v>
      </c>
      <c r="D59" s="30" t="s">
        <v>21</v>
      </c>
      <c r="E59" s="36">
        <v>650</v>
      </c>
      <c r="F59" s="36">
        <v>1600</v>
      </c>
      <c r="G59" s="36">
        <v>1255</v>
      </c>
      <c r="H59" s="37">
        <f t="shared" si="0"/>
        <v>1191.5776785714286</v>
      </c>
      <c r="I59" s="37">
        <f t="shared" si="1"/>
        <v>1000</v>
      </c>
      <c r="J59" s="37">
        <f t="shared" si="2"/>
        <v>90</v>
      </c>
      <c r="K59" s="36"/>
      <c r="L59" s="36">
        <f t="shared" si="8"/>
        <v>313</v>
      </c>
      <c r="M59" s="36"/>
      <c r="N59" s="36"/>
      <c r="O59" s="21">
        <f t="shared" si="6"/>
        <v>313</v>
      </c>
      <c r="P59" s="38">
        <f t="shared" si="3"/>
        <v>717.29166666666674</v>
      </c>
      <c r="Q59" s="41"/>
      <c r="R59" t="str">
        <f t="shared" si="4"/>
        <v>1190 Litre Aquaplate Steel Slimline Water Tank (650mm W x 1600mm L x  1255mm H)</v>
      </c>
    </row>
    <row r="60" spans="2:18" x14ac:dyDescent="0.35">
      <c r="B60" s="31">
        <v>0.52</v>
      </c>
      <c r="C60" s="30" t="s">
        <v>24</v>
      </c>
      <c r="D60" s="30" t="s">
        <v>21</v>
      </c>
      <c r="E60" s="36">
        <v>650</v>
      </c>
      <c r="F60" s="36">
        <v>1700</v>
      </c>
      <c r="G60" s="36">
        <v>1255</v>
      </c>
      <c r="H60" s="37">
        <f t="shared" si="0"/>
        <v>1273.1526785714286</v>
      </c>
      <c r="I60" s="37">
        <f t="shared" si="1"/>
        <v>1000</v>
      </c>
      <c r="J60" s="37">
        <f t="shared" si="2"/>
        <v>90</v>
      </c>
      <c r="K60" s="36"/>
      <c r="L60" s="36">
        <f t="shared" si="8"/>
        <v>322.5</v>
      </c>
      <c r="M60" s="36"/>
      <c r="N60" s="36"/>
      <c r="O60" s="21">
        <f t="shared" si="6"/>
        <v>322.5</v>
      </c>
      <c r="P60" s="38">
        <f t="shared" si="3"/>
        <v>739.06250000000011</v>
      </c>
      <c r="Q60" s="41"/>
      <c r="R60" t="str">
        <f t="shared" si="4"/>
        <v>1270 Litre Aquaplate Steel Slimline Water Tank (650mm W x 1700mm L x  1255mm H)</v>
      </c>
    </row>
    <row r="61" spans="2:18" x14ac:dyDescent="0.35">
      <c r="B61" s="31">
        <v>0.52</v>
      </c>
      <c r="C61" s="30" t="s">
        <v>24</v>
      </c>
      <c r="D61" s="30" t="s">
        <v>21</v>
      </c>
      <c r="E61" s="36">
        <v>650</v>
      </c>
      <c r="F61" s="36">
        <v>1800</v>
      </c>
      <c r="G61" s="36">
        <v>1255</v>
      </c>
      <c r="H61" s="37">
        <f t="shared" si="0"/>
        <v>1354.7276785714284</v>
      </c>
      <c r="I61" s="37">
        <f t="shared" si="1"/>
        <v>1000</v>
      </c>
      <c r="J61" s="37">
        <f t="shared" si="2"/>
        <v>90</v>
      </c>
      <c r="K61" s="36"/>
      <c r="L61" s="36">
        <f t="shared" si="8"/>
        <v>332</v>
      </c>
      <c r="M61" s="36"/>
      <c r="N61" s="36"/>
      <c r="O61" s="21">
        <f t="shared" si="6"/>
        <v>332</v>
      </c>
      <c r="P61" s="38">
        <f t="shared" si="3"/>
        <v>760.83333333333348</v>
      </c>
      <c r="Q61" s="41"/>
      <c r="R61" t="str">
        <f t="shared" si="4"/>
        <v>1350 Litre Aquaplate Steel Slimline Water Tank (650mm W x 1800mm L x  1255mm H)</v>
      </c>
    </row>
    <row r="62" spans="2:18" x14ac:dyDescent="0.35">
      <c r="B62" s="31">
        <v>0.52</v>
      </c>
      <c r="C62" s="30" t="s">
        <v>24</v>
      </c>
      <c r="D62" s="30" t="s">
        <v>21</v>
      </c>
      <c r="E62" s="36">
        <v>650</v>
      </c>
      <c r="F62" s="36">
        <v>1900</v>
      </c>
      <c r="G62" s="36">
        <v>1255</v>
      </c>
      <c r="H62" s="37">
        <f t="shared" si="0"/>
        <v>1436.3026785714285</v>
      </c>
      <c r="I62" s="37">
        <f t="shared" si="1"/>
        <v>1000</v>
      </c>
      <c r="J62" s="37">
        <f t="shared" si="2"/>
        <v>90</v>
      </c>
      <c r="K62" s="36"/>
      <c r="L62" s="36">
        <f t="shared" si="8"/>
        <v>341.5</v>
      </c>
      <c r="M62" s="36"/>
      <c r="N62" s="36"/>
      <c r="O62" s="21">
        <f t="shared" si="6"/>
        <v>341.5</v>
      </c>
      <c r="P62" s="38">
        <f t="shared" si="3"/>
        <v>782.60416666666674</v>
      </c>
      <c r="Q62" s="41"/>
      <c r="R62" t="str">
        <f t="shared" si="4"/>
        <v>1440 Litre Aquaplate Steel Slimline Water Tank (650mm W x 1900mm L x  1255mm H)</v>
      </c>
    </row>
    <row r="63" spans="2:18" x14ac:dyDescent="0.35">
      <c r="B63" s="31">
        <v>0.52</v>
      </c>
      <c r="C63" s="30" t="s">
        <v>24</v>
      </c>
      <c r="D63" s="30" t="s">
        <v>21</v>
      </c>
      <c r="E63" s="36">
        <v>650</v>
      </c>
      <c r="F63" s="36">
        <v>2000</v>
      </c>
      <c r="G63" s="36">
        <v>1255</v>
      </c>
      <c r="H63" s="37">
        <f t="shared" si="0"/>
        <v>1517.8776785714285</v>
      </c>
      <c r="I63" s="37">
        <f t="shared" si="1"/>
        <v>2000</v>
      </c>
      <c r="J63" s="37">
        <f t="shared" si="2"/>
        <v>120</v>
      </c>
      <c r="K63" s="36"/>
      <c r="L63" s="36">
        <f t="shared" si="8"/>
        <v>351</v>
      </c>
      <c r="M63" s="36"/>
      <c r="N63" s="36"/>
      <c r="O63" s="21">
        <f t="shared" si="6"/>
        <v>351</v>
      </c>
      <c r="P63" s="38">
        <f t="shared" si="3"/>
        <v>804.37500000000011</v>
      </c>
      <c r="Q63" s="41"/>
      <c r="R63" t="str">
        <f t="shared" si="4"/>
        <v>1520 Litre Aquaplate Steel Slimline Water Tank (650mm W x 2000mm L x  1255mm H)</v>
      </c>
    </row>
    <row r="64" spans="2:18" x14ac:dyDescent="0.35">
      <c r="B64" s="31">
        <v>0.52</v>
      </c>
      <c r="C64" s="30" t="s">
        <v>24</v>
      </c>
      <c r="D64" s="30" t="s">
        <v>21</v>
      </c>
      <c r="E64" s="36">
        <v>650</v>
      </c>
      <c r="F64" s="36">
        <v>2100</v>
      </c>
      <c r="G64" s="36">
        <v>1255</v>
      </c>
      <c r="H64" s="37">
        <f t="shared" si="0"/>
        <v>1599.4526785714286</v>
      </c>
      <c r="I64" s="37">
        <f t="shared" si="1"/>
        <v>2000</v>
      </c>
      <c r="J64" s="37">
        <f t="shared" si="2"/>
        <v>120</v>
      </c>
      <c r="K64" s="36"/>
      <c r="L64" s="36">
        <f t="shared" si="8"/>
        <v>360.5</v>
      </c>
      <c r="M64" s="36"/>
      <c r="N64" s="36"/>
      <c r="O64" s="21">
        <f t="shared" si="6"/>
        <v>360.5</v>
      </c>
      <c r="P64" s="38">
        <f t="shared" si="3"/>
        <v>826.14583333333348</v>
      </c>
      <c r="Q64" s="41"/>
      <c r="R64" t="str">
        <f t="shared" si="4"/>
        <v>1600 Litre Aquaplate Steel Slimline Water Tank (650mm W x 2100mm L x  1255mm H)</v>
      </c>
    </row>
    <row r="65" spans="2:18" x14ac:dyDescent="0.35">
      <c r="B65" s="31">
        <v>0.52</v>
      </c>
      <c r="C65" s="30" t="s">
        <v>24</v>
      </c>
      <c r="D65" s="30" t="s">
        <v>21</v>
      </c>
      <c r="E65" s="36">
        <v>650</v>
      </c>
      <c r="F65" s="36">
        <v>2200</v>
      </c>
      <c r="G65" s="36">
        <v>1255</v>
      </c>
      <c r="H65" s="37">
        <f t="shared" si="0"/>
        <v>1681.0276785714286</v>
      </c>
      <c r="I65" s="37">
        <f t="shared" si="1"/>
        <v>2000</v>
      </c>
      <c r="J65" s="37">
        <f t="shared" si="2"/>
        <v>120</v>
      </c>
      <c r="K65" s="36"/>
      <c r="L65" s="36">
        <f t="shared" si="8"/>
        <v>370</v>
      </c>
      <c r="M65" s="36"/>
      <c r="N65" s="36"/>
      <c r="O65" s="21">
        <f t="shared" si="6"/>
        <v>370</v>
      </c>
      <c r="P65" s="38">
        <f t="shared" si="3"/>
        <v>847.91666666666674</v>
      </c>
      <c r="Q65" s="41"/>
      <c r="R65" t="str">
        <f t="shared" si="4"/>
        <v>1680 Litre Aquaplate Steel Slimline Water Tank (650mm W x 2200mm L x  1255mm H)</v>
      </c>
    </row>
    <row r="66" spans="2:18" x14ac:dyDescent="0.35">
      <c r="B66" s="31">
        <v>0.52</v>
      </c>
      <c r="C66" s="30" t="s">
        <v>24</v>
      </c>
      <c r="D66" s="30" t="s">
        <v>21</v>
      </c>
      <c r="E66" s="36">
        <v>650</v>
      </c>
      <c r="F66" s="36">
        <v>2300</v>
      </c>
      <c r="G66" s="36">
        <v>1255</v>
      </c>
      <c r="H66" s="37">
        <f t="shared" si="0"/>
        <v>1762.6026785714284</v>
      </c>
      <c r="I66" s="37">
        <f t="shared" si="1"/>
        <v>2000</v>
      </c>
      <c r="J66" s="37">
        <f t="shared" si="2"/>
        <v>120</v>
      </c>
      <c r="K66" s="36"/>
      <c r="L66" s="36">
        <f t="shared" si="8"/>
        <v>379.5</v>
      </c>
      <c r="M66" s="36"/>
      <c r="N66" s="36"/>
      <c r="O66" s="21">
        <f t="shared" si="6"/>
        <v>379.5</v>
      </c>
      <c r="P66" s="38">
        <f t="shared" si="3"/>
        <v>869.68750000000011</v>
      </c>
      <c r="Q66" s="41"/>
      <c r="R66" t="str">
        <f t="shared" si="4"/>
        <v>1760 Litre Aquaplate Steel Slimline Water Tank (650mm W x 2300mm L x  1255mm H)</v>
      </c>
    </row>
    <row r="67" spans="2:18" x14ac:dyDescent="0.35">
      <c r="B67" s="31">
        <v>0.52</v>
      </c>
      <c r="C67" s="30" t="s">
        <v>24</v>
      </c>
      <c r="D67" s="30" t="s">
        <v>21</v>
      </c>
      <c r="E67" s="36">
        <v>650</v>
      </c>
      <c r="F67" s="36">
        <v>2400</v>
      </c>
      <c r="G67" s="36">
        <v>1255</v>
      </c>
      <c r="H67" s="37">
        <f t="shared" si="0"/>
        <v>1844.1776785714285</v>
      </c>
      <c r="I67" s="37">
        <f t="shared" si="1"/>
        <v>2000</v>
      </c>
      <c r="J67" s="37">
        <f t="shared" si="2"/>
        <v>120</v>
      </c>
      <c r="K67" s="36"/>
      <c r="L67" s="36">
        <f t="shared" si="8"/>
        <v>389</v>
      </c>
      <c r="M67" s="36"/>
      <c r="N67" s="36"/>
      <c r="O67" s="21">
        <f t="shared" si="6"/>
        <v>389</v>
      </c>
      <c r="P67" s="38">
        <f t="shared" si="3"/>
        <v>891.45833333333348</v>
      </c>
      <c r="Q67" s="41"/>
      <c r="R67" t="str">
        <f t="shared" si="4"/>
        <v>1840 Litre Aquaplate Steel Slimline Water Tank (650mm W x 2400mm L x  1255mm H)</v>
      </c>
    </row>
    <row r="68" spans="2:18" x14ac:dyDescent="0.35">
      <c r="B68" s="31">
        <v>0.52</v>
      </c>
      <c r="C68" s="30" t="s">
        <v>24</v>
      </c>
      <c r="D68" s="30" t="s">
        <v>21</v>
      </c>
      <c r="E68" s="36">
        <v>650</v>
      </c>
      <c r="F68" s="36">
        <v>2500</v>
      </c>
      <c r="G68" s="36">
        <v>1255</v>
      </c>
      <c r="H68" s="37">
        <f t="shared" si="0"/>
        <v>1925.7526785714285</v>
      </c>
      <c r="I68" s="37">
        <f t="shared" si="1"/>
        <v>2000</v>
      </c>
      <c r="J68" s="37">
        <f t="shared" si="2"/>
        <v>120</v>
      </c>
      <c r="K68" s="36"/>
      <c r="L68" s="36">
        <f t="shared" si="8"/>
        <v>398.5</v>
      </c>
      <c r="M68" s="36"/>
      <c r="N68" s="36"/>
      <c r="O68" s="21">
        <f t="shared" si="6"/>
        <v>398.5</v>
      </c>
      <c r="P68" s="38">
        <f t="shared" si="3"/>
        <v>913.22916666666674</v>
      </c>
      <c r="Q68" s="41"/>
      <c r="R68" t="str">
        <f t="shared" si="4"/>
        <v>1930 Litre Aquaplate Steel Slimline Water Tank (650mm W x 2500mm L x  1255mm H)</v>
      </c>
    </row>
    <row r="69" spans="2:18" x14ac:dyDescent="0.35">
      <c r="B69" s="31">
        <v>0.52</v>
      </c>
      <c r="C69" s="30" t="s">
        <v>24</v>
      </c>
      <c r="D69" s="30" t="s">
        <v>21</v>
      </c>
      <c r="E69" s="36">
        <v>650</v>
      </c>
      <c r="F69" s="36">
        <v>2600</v>
      </c>
      <c r="G69" s="36">
        <v>1255</v>
      </c>
      <c r="H69" s="37">
        <f t="shared" ref="H69:H132" si="9">(((22/7*(E69/2)^2)*G69)+((F69-E69)*G69*E69))/1000000</f>
        <v>2007.3276785714286</v>
      </c>
      <c r="I69" s="37">
        <f t="shared" ref="I69:I132" si="10">ROUND(H69,-3)</f>
        <v>2000</v>
      </c>
      <c r="J69" s="37">
        <f t="shared" ref="J69:J132" si="11">IF(I69&lt;1000,90,IF(I69=1000,90,IF(I69=2000,120,IF(I69=3000,135,IF(I69=4000,150,IF(I69=5000,180,IF(I69=6000,210,IF(I69=7000,240,IF(I69=8000,255,IF(I69=9000,B334,IF(I69=10000,285)))))))))))</f>
        <v>120</v>
      </c>
      <c r="K69" s="36"/>
      <c r="L69" s="36">
        <f t="shared" si="8"/>
        <v>408</v>
      </c>
      <c r="M69" s="36"/>
      <c r="N69" s="36"/>
      <c r="O69" s="21">
        <f t="shared" si="6"/>
        <v>408</v>
      </c>
      <c r="P69" s="38">
        <f t="shared" ref="P69:P132" si="12">(L69/(1-B69))*1.1</f>
        <v>935.00000000000011</v>
      </c>
      <c r="Q69" s="41"/>
      <c r="R69" t="str">
        <f t="shared" ref="R69:R132" si="13">ROUND(H69,-1)&amp;" "&amp;"Litre"&amp;" "&amp;C69&amp;" "&amp;D69&amp;" "&amp;"Water Tank"&amp;" ("&amp;E69&amp;"mm W x "&amp;F69&amp;"mm L x  "&amp;G69&amp;"mm H)"</f>
        <v>2010 Litre Aquaplate Steel Slimline Water Tank (650mm W x 2600mm L x  1255mm H)</v>
      </c>
    </row>
    <row r="70" spans="2:18" x14ac:dyDescent="0.35">
      <c r="B70" s="31">
        <v>0.52</v>
      </c>
      <c r="C70" s="30" t="s">
        <v>24</v>
      </c>
      <c r="D70" s="30" t="s">
        <v>21</v>
      </c>
      <c r="E70" s="36">
        <v>650</v>
      </c>
      <c r="F70" s="36">
        <v>2700</v>
      </c>
      <c r="G70" s="36">
        <v>1255</v>
      </c>
      <c r="H70" s="37">
        <f t="shared" si="9"/>
        <v>2088.9026785714286</v>
      </c>
      <c r="I70" s="37">
        <f t="shared" si="10"/>
        <v>2000</v>
      </c>
      <c r="J70" s="37">
        <f t="shared" si="11"/>
        <v>120</v>
      </c>
      <c r="K70" s="36"/>
      <c r="L70" s="36">
        <f t="shared" si="8"/>
        <v>417.5</v>
      </c>
      <c r="M70" s="36"/>
      <c r="N70" s="36"/>
      <c r="O70" s="21">
        <f t="shared" ref="O70:O133" si="14">SUM(K70:N70)</f>
        <v>417.5</v>
      </c>
      <c r="P70" s="38">
        <f t="shared" si="12"/>
        <v>956.77083333333348</v>
      </c>
      <c r="Q70" s="41"/>
      <c r="R70" t="str">
        <f t="shared" si="13"/>
        <v>2090 Litre Aquaplate Steel Slimline Water Tank (650mm W x 2700mm L x  1255mm H)</v>
      </c>
    </row>
    <row r="71" spans="2:18" x14ac:dyDescent="0.35">
      <c r="B71" s="31">
        <v>0.52</v>
      </c>
      <c r="C71" s="30" t="s">
        <v>24</v>
      </c>
      <c r="D71" s="30" t="s">
        <v>21</v>
      </c>
      <c r="E71" s="36">
        <v>650</v>
      </c>
      <c r="F71" s="36">
        <v>2800</v>
      </c>
      <c r="G71" s="36">
        <v>1255</v>
      </c>
      <c r="H71" s="37">
        <f t="shared" si="9"/>
        <v>2170.4776785714284</v>
      </c>
      <c r="I71" s="37">
        <f t="shared" si="10"/>
        <v>2000</v>
      </c>
      <c r="J71" s="37">
        <f t="shared" si="11"/>
        <v>120</v>
      </c>
      <c r="K71" s="36"/>
      <c r="L71" s="36">
        <f t="shared" si="8"/>
        <v>427</v>
      </c>
      <c r="M71" s="36"/>
      <c r="N71" s="36"/>
      <c r="O71" s="21">
        <f t="shared" si="14"/>
        <v>427</v>
      </c>
      <c r="P71" s="38">
        <f t="shared" si="12"/>
        <v>978.54166666666674</v>
      </c>
      <c r="Q71" s="41"/>
      <c r="R71" t="str">
        <f t="shared" si="13"/>
        <v>2170 Litre Aquaplate Steel Slimline Water Tank (650mm W x 2800mm L x  1255mm H)</v>
      </c>
    </row>
    <row r="72" spans="2:18" x14ac:dyDescent="0.35">
      <c r="B72" s="31">
        <v>0.52</v>
      </c>
      <c r="C72" s="30" t="s">
        <v>24</v>
      </c>
      <c r="D72" s="30" t="s">
        <v>21</v>
      </c>
      <c r="E72" s="36">
        <v>650</v>
      </c>
      <c r="F72" s="36">
        <v>2900</v>
      </c>
      <c r="G72" s="36">
        <v>1255</v>
      </c>
      <c r="H72" s="37">
        <f t="shared" si="9"/>
        <v>2252.0526785714283</v>
      </c>
      <c r="I72" s="37">
        <f t="shared" si="10"/>
        <v>2000</v>
      </c>
      <c r="J72" s="37">
        <f t="shared" si="11"/>
        <v>120</v>
      </c>
      <c r="K72" s="36"/>
      <c r="L72" s="36">
        <f t="shared" si="8"/>
        <v>436.5</v>
      </c>
      <c r="M72" s="36"/>
      <c r="N72" s="36"/>
      <c r="O72" s="21">
        <f t="shared" si="14"/>
        <v>436.5</v>
      </c>
      <c r="P72" s="38">
        <f t="shared" si="12"/>
        <v>1000.3125000000001</v>
      </c>
      <c r="Q72" s="41"/>
      <c r="R72" t="str">
        <f t="shared" si="13"/>
        <v>2250 Litre Aquaplate Steel Slimline Water Tank (650mm W x 2900mm L x  1255mm H)</v>
      </c>
    </row>
    <row r="73" spans="2:18" x14ac:dyDescent="0.35">
      <c r="B73" s="31">
        <v>0.52</v>
      </c>
      <c r="C73" s="30" t="s">
        <v>24</v>
      </c>
      <c r="D73" s="30" t="s">
        <v>21</v>
      </c>
      <c r="E73" s="36">
        <v>650</v>
      </c>
      <c r="F73" s="36">
        <v>3000</v>
      </c>
      <c r="G73" s="36">
        <v>1255</v>
      </c>
      <c r="H73" s="37">
        <f t="shared" si="9"/>
        <v>2333.6276785714281</v>
      </c>
      <c r="I73" s="37">
        <f t="shared" si="10"/>
        <v>2000</v>
      </c>
      <c r="J73" s="37">
        <f t="shared" si="11"/>
        <v>120</v>
      </c>
      <c r="K73" s="36"/>
      <c r="L73" s="36">
        <f t="shared" si="8"/>
        <v>446</v>
      </c>
      <c r="M73" s="36"/>
      <c r="N73" s="36"/>
      <c r="O73" s="21">
        <f t="shared" si="14"/>
        <v>446</v>
      </c>
      <c r="P73" s="38">
        <f t="shared" si="12"/>
        <v>1022.0833333333335</v>
      </c>
      <c r="Q73" s="41"/>
      <c r="R73" t="str">
        <f t="shared" si="13"/>
        <v>2330 Litre Aquaplate Steel Slimline Water Tank (650mm W x 3000mm L x  1255mm H)</v>
      </c>
    </row>
    <row r="74" spans="2:18" x14ac:dyDescent="0.35">
      <c r="B74" s="31">
        <v>0.52</v>
      </c>
      <c r="C74" s="30" t="s">
        <v>24</v>
      </c>
      <c r="D74" s="30" t="s">
        <v>21</v>
      </c>
      <c r="E74" s="36">
        <v>700</v>
      </c>
      <c r="F74" s="36">
        <v>800</v>
      </c>
      <c r="G74" s="36">
        <v>1255</v>
      </c>
      <c r="H74" s="37">
        <f t="shared" si="9"/>
        <v>571.02499999999998</v>
      </c>
      <c r="I74" s="37">
        <f t="shared" si="10"/>
        <v>1000</v>
      </c>
      <c r="J74" s="37">
        <f t="shared" si="11"/>
        <v>90</v>
      </c>
      <c r="K74" s="36"/>
      <c r="L74" s="36">
        <v>239</v>
      </c>
      <c r="M74" s="36"/>
      <c r="N74" s="36"/>
      <c r="O74" s="21">
        <f t="shared" si="14"/>
        <v>239</v>
      </c>
      <c r="P74" s="38">
        <f t="shared" si="12"/>
        <v>547.70833333333337</v>
      </c>
      <c r="Q74" s="41"/>
      <c r="R74" t="str">
        <f t="shared" si="13"/>
        <v>570 Litre Aquaplate Steel Slimline Water Tank (700mm W x 800mm L x  1255mm H)</v>
      </c>
    </row>
    <row r="75" spans="2:18" x14ac:dyDescent="0.35">
      <c r="B75" s="31">
        <v>0.52</v>
      </c>
      <c r="C75" s="30" t="s">
        <v>24</v>
      </c>
      <c r="D75" s="30" t="s">
        <v>21</v>
      </c>
      <c r="E75" s="36">
        <v>700</v>
      </c>
      <c r="F75" s="36">
        <v>900</v>
      </c>
      <c r="G75" s="36">
        <v>1255</v>
      </c>
      <c r="H75" s="37">
        <f t="shared" si="9"/>
        <v>658.875</v>
      </c>
      <c r="I75" s="37">
        <f t="shared" si="10"/>
        <v>1000</v>
      </c>
      <c r="J75" s="37">
        <f t="shared" si="11"/>
        <v>90</v>
      </c>
      <c r="K75" s="36"/>
      <c r="L75" s="36">
        <f t="shared" ref="L75:L82" si="15">L74+9.5</f>
        <v>248.5</v>
      </c>
      <c r="M75" s="36"/>
      <c r="N75" s="36"/>
      <c r="O75" s="21">
        <f t="shared" si="14"/>
        <v>248.5</v>
      </c>
      <c r="P75" s="38">
        <f t="shared" si="12"/>
        <v>569.47916666666674</v>
      </c>
      <c r="Q75" s="41"/>
      <c r="R75" t="str">
        <f t="shared" si="13"/>
        <v>660 Litre Aquaplate Steel Slimline Water Tank (700mm W x 900mm L x  1255mm H)</v>
      </c>
    </row>
    <row r="76" spans="2:18" x14ac:dyDescent="0.35">
      <c r="B76" s="31">
        <v>0.52</v>
      </c>
      <c r="C76" s="30" t="s">
        <v>24</v>
      </c>
      <c r="D76" s="30" t="s">
        <v>21</v>
      </c>
      <c r="E76" s="36">
        <v>700</v>
      </c>
      <c r="F76" s="36">
        <v>1000</v>
      </c>
      <c r="G76" s="36">
        <v>1255</v>
      </c>
      <c r="H76" s="37">
        <f t="shared" si="9"/>
        <v>746.72500000000002</v>
      </c>
      <c r="I76" s="37">
        <f t="shared" si="10"/>
        <v>1000</v>
      </c>
      <c r="J76" s="37">
        <f t="shared" si="11"/>
        <v>90</v>
      </c>
      <c r="K76" s="36"/>
      <c r="L76" s="36">
        <f t="shared" si="15"/>
        <v>258</v>
      </c>
      <c r="M76" s="36"/>
      <c r="N76" s="36"/>
      <c r="O76" s="21">
        <f t="shared" si="14"/>
        <v>258</v>
      </c>
      <c r="P76" s="38">
        <f t="shared" si="12"/>
        <v>591.25</v>
      </c>
      <c r="Q76" s="41"/>
      <c r="R76" t="str">
        <f t="shared" si="13"/>
        <v>750 Litre Aquaplate Steel Slimline Water Tank (700mm W x 1000mm L x  1255mm H)</v>
      </c>
    </row>
    <row r="77" spans="2:18" x14ac:dyDescent="0.35">
      <c r="B77" s="31">
        <v>0.52</v>
      </c>
      <c r="C77" s="30" t="s">
        <v>24</v>
      </c>
      <c r="D77" s="30" t="s">
        <v>21</v>
      </c>
      <c r="E77" s="36">
        <v>700</v>
      </c>
      <c r="F77" s="36">
        <v>1100</v>
      </c>
      <c r="G77" s="36">
        <v>1255</v>
      </c>
      <c r="H77" s="37">
        <f t="shared" si="9"/>
        <v>834.57500000000005</v>
      </c>
      <c r="I77" s="37">
        <f t="shared" si="10"/>
        <v>1000</v>
      </c>
      <c r="J77" s="37">
        <f t="shared" si="11"/>
        <v>90</v>
      </c>
      <c r="K77" s="36"/>
      <c r="L77" s="36">
        <f t="shared" si="15"/>
        <v>267.5</v>
      </c>
      <c r="M77" s="36"/>
      <c r="N77" s="36"/>
      <c r="O77" s="21">
        <f t="shared" si="14"/>
        <v>267.5</v>
      </c>
      <c r="P77" s="38">
        <f t="shared" si="12"/>
        <v>613.02083333333348</v>
      </c>
      <c r="Q77" s="41"/>
      <c r="R77" t="str">
        <f t="shared" si="13"/>
        <v>830 Litre Aquaplate Steel Slimline Water Tank (700mm W x 1100mm L x  1255mm H)</v>
      </c>
    </row>
    <row r="78" spans="2:18" x14ac:dyDescent="0.35">
      <c r="B78" s="31">
        <v>0.52</v>
      </c>
      <c r="C78" s="30" t="s">
        <v>24</v>
      </c>
      <c r="D78" s="30" t="s">
        <v>21</v>
      </c>
      <c r="E78" s="36">
        <v>700</v>
      </c>
      <c r="F78" s="36">
        <v>1200</v>
      </c>
      <c r="G78" s="36">
        <v>1255</v>
      </c>
      <c r="H78" s="37">
        <f t="shared" si="9"/>
        <v>922.42499999999995</v>
      </c>
      <c r="I78" s="37">
        <f t="shared" si="10"/>
        <v>1000</v>
      </c>
      <c r="J78" s="37">
        <f t="shared" si="11"/>
        <v>90</v>
      </c>
      <c r="K78" s="36"/>
      <c r="L78" s="36">
        <f t="shared" si="15"/>
        <v>277</v>
      </c>
      <c r="M78" s="36"/>
      <c r="N78" s="36"/>
      <c r="O78" s="21">
        <f t="shared" si="14"/>
        <v>277</v>
      </c>
      <c r="P78" s="38">
        <f t="shared" si="12"/>
        <v>634.79166666666674</v>
      </c>
      <c r="Q78" s="41"/>
      <c r="R78" t="str">
        <f t="shared" si="13"/>
        <v>920 Litre Aquaplate Steel Slimline Water Tank (700mm W x 1200mm L x  1255mm H)</v>
      </c>
    </row>
    <row r="79" spans="2:18" x14ac:dyDescent="0.35">
      <c r="B79" s="31">
        <v>0.52</v>
      </c>
      <c r="C79" s="30" t="s">
        <v>24</v>
      </c>
      <c r="D79" s="30" t="s">
        <v>21</v>
      </c>
      <c r="E79" s="36">
        <v>700</v>
      </c>
      <c r="F79" s="36">
        <v>1300</v>
      </c>
      <c r="G79" s="36">
        <v>1255</v>
      </c>
      <c r="H79" s="37">
        <f t="shared" si="9"/>
        <v>1010.275</v>
      </c>
      <c r="I79" s="37">
        <f t="shared" si="10"/>
        <v>1000</v>
      </c>
      <c r="J79" s="37">
        <f t="shared" si="11"/>
        <v>90</v>
      </c>
      <c r="K79" s="36"/>
      <c r="L79" s="36">
        <f t="shared" si="15"/>
        <v>286.5</v>
      </c>
      <c r="M79" s="36"/>
      <c r="N79" s="36"/>
      <c r="O79" s="21">
        <f t="shared" si="14"/>
        <v>286.5</v>
      </c>
      <c r="P79" s="38">
        <f t="shared" si="12"/>
        <v>656.5625</v>
      </c>
      <c r="Q79" s="41"/>
      <c r="R79" t="str">
        <f t="shared" si="13"/>
        <v>1010 Litre Aquaplate Steel Slimline Water Tank (700mm W x 1300mm L x  1255mm H)</v>
      </c>
    </row>
    <row r="80" spans="2:18" x14ac:dyDescent="0.35">
      <c r="B80" s="31">
        <v>0.52</v>
      </c>
      <c r="C80" s="30" t="s">
        <v>24</v>
      </c>
      <c r="D80" s="30" t="s">
        <v>21</v>
      </c>
      <c r="E80" s="36">
        <v>700</v>
      </c>
      <c r="F80" s="36">
        <v>1400</v>
      </c>
      <c r="G80" s="36">
        <v>1255</v>
      </c>
      <c r="H80" s="37">
        <f t="shared" si="9"/>
        <v>1098.125</v>
      </c>
      <c r="I80" s="37">
        <f t="shared" si="10"/>
        <v>1000</v>
      </c>
      <c r="J80" s="37">
        <f t="shared" si="11"/>
        <v>90</v>
      </c>
      <c r="K80" s="36"/>
      <c r="L80" s="36">
        <f t="shared" si="15"/>
        <v>296</v>
      </c>
      <c r="M80" s="36"/>
      <c r="N80" s="36"/>
      <c r="O80" s="21">
        <f t="shared" si="14"/>
        <v>296</v>
      </c>
      <c r="P80" s="38">
        <f t="shared" si="12"/>
        <v>678.33333333333348</v>
      </c>
      <c r="Q80" s="41"/>
      <c r="R80" t="str">
        <f t="shared" si="13"/>
        <v>1100 Litre Aquaplate Steel Slimline Water Tank (700mm W x 1400mm L x  1255mm H)</v>
      </c>
    </row>
    <row r="81" spans="2:18" x14ac:dyDescent="0.35">
      <c r="B81" s="31">
        <v>0.52</v>
      </c>
      <c r="C81" s="30" t="s">
        <v>24</v>
      </c>
      <c r="D81" s="30" t="s">
        <v>21</v>
      </c>
      <c r="E81" s="36">
        <v>700</v>
      </c>
      <c r="F81" s="36">
        <v>1500</v>
      </c>
      <c r="G81" s="36">
        <v>1255</v>
      </c>
      <c r="H81" s="37">
        <f t="shared" si="9"/>
        <v>1185.9749999999999</v>
      </c>
      <c r="I81" s="37">
        <f t="shared" si="10"/>
        <v>1000</v>
      </c>
      <c r="J81" s="37">
        <f t="shared" si="11"/>
        <v>90</v>
      </c>
      <c r="K81" s="36"/>
      <c r="L81" s="36">
        <f t="shared" si="15"/>
        <v>305.5</v>
      </c>
      <c r="M81" s="36"/>
      <c r="N81" s="36"/>
      <c r="O81" s="21">
        <f t="shared" si="14"/>
        <v>305.5</v>
      </c>
      <c r="P81" s="38">
        <f t="shared" si="12"/>
        <v>700.10416666666674</v>
      </c>
      <c r="Q81" s="41"/>
      <c r="R81" t="str">
        <f t="shared" si="13"/>
        <v>1190 Litre Aquaplate Steel Slimline Water Tank (700mm W x 1500mm L x  1255mm H)</v>
      </c>
    </row>
    <row r="82" spans="2:18" x14ac:dyDescent="0.35">
      <c r="B82" s="31">
        <v>0.52</v>
      </c>
      <c r="C82" s="30" t="s">
        <v>24</v>
      </c>
      <c r="D82" s="30" t="s">
        <v>21</v>
      </c>
      <c r="E82" s="36">
        <v>700</v>
      </c>
      <c r="F82" s="36">
        <v>1600</v>
      </c>
      <c r="G82" s="36">
        <v>1255</v>
      </c>
      <c r="H82" s="37">
        <f t="shared" si="9"/>
        <v>1273.825</v>
      </c>
      <c r="I82" s="37">
        <f t="shared" si="10"/>
        <v>1000</v>
      </c>
      <c r="J82" s="37">
        <f t="shared" si="11"/>
        <v>90</v>
      </c>
      <c r="K82" s="36"/>
      <c r="L82" s="36">
        <f t="shared" si="15"/>
        <v>315</v>
      </c>
      <c r="M82" s="36"/>
      <c r="N82" s="36"/>
      <c r="O82" s="21">
        <f t="shared" si="14"/>
        <v>315</v>
      </c>
      <c r="P82" s="38">
        <f t="shared" si="12"/>
        <v>721.87500000000011</v>
      </c>
      <c r="Q82" s="41"/>
      <c r="R82" t="str">
        <f t="shared" si="13"/>
        <v>1270 Litre Aquaplate Steel Slimline Water Tank (700mm W x 1600mm L x  1255mm H)</v>
      </c>
    </row>
    <row r="83" spans="2:18" x14ac:dyDescent="0.35">
      <c r="B83" s="31">
        <v>0.52</v>
      </c>
      <c r="C83" s="30" t="s">
        <v>24</v>
      </c>
      <c r="D83" s="30" t="s">
        <v>21</v>
      </c>
      <c r="E83" s="36">
        <v>700</v>
      </c>
      <c r="F83" s="36">
        <v>1700</v>
      </c>
      <c r="G83" s="36">
        <v>1255</v>
      </c>
      <c r="H83" s="37">
        <f t="shared" si="9"/>
        <v>1361.675</v>
      </c>
      <c r="I83" s="37">
        <f t="shared" si="10"/>
        <v>1000</v>
      </c>
      <c r="J83" s="37">
        <f t="shared" si="11"/>
        <v>90</v>
      </c>
      <c r="K83" s="36"/>
      <c r="L83" s="36">
        <v>323</v>
      </c>
      <c r="M83" s="36"/>
      <c r="N83" s="36"/>
      <c r="O83" s="21">
        <f t="shared" si="14"/>
        <v>323</v>
      </c>
      <c r="P83" s="38">
        <f t="shared" si="12"/>
        <v>740.20833333333348</v>
      </c>
      <c r="Q83" s="41"/>
      <c r="R83" t="str">
        <f t="shared" si="13"/>
        <v>1360 Litre Aquaplate Steel Slimline Water Tank (700mm W x 1700mm L x  1255mm H)</v>
      </c>
    </row>
    <row r="84" spans="2:18" x14ac:dyDescent="0.35">
      <c r="B84" s="31">
        <v>0.52</v>
      </c>
      <c r="C84" s="30" t="s">
        <v>24</v>
      </c>
      <c r="D84" s="30" t="s">
        <v>21</v>
      </c>
      <c r="E84" s="36">
        <v>700</v>
      </c>
      <c r="F84" s="36">
        <v>1800</v>
      </c>
      <c r="G84" s="36">
        <v>1255</v>
      </c>
      <c r="H84" s="37">
        <f t="shared" si="9"/>
        <v>1449.5250000000001</v>
      </c>
      <c r="I84" s="37">
        <f t="shared" si="10"/>
        <v>1000</v>
      </c>
      <c r="J84" s="37">
        <f t="shared" si="11"/>
        <v>90</v>
      </c>
      <c r="K84" s="36"/>
      <c r="L84" s="36">
        <f t="shared" ref="L84:L93" si="16">L83+9.5</f>
        <v>332.5</v>
      </c>
      <c r="M84" s="36"/>
      <c r="N84" s="36"/>
      <c r="O84" s="21">
        <f t="shared" si="14"/>
        <v>332.5</v>
      </c>
      <c r="P84" s="38">
        <f t="shared" si="12"/>
        <v>761.97916666666674</v>
      </c>
      <c r="Q84" s="41"/>
      <c r="R84" t="str">
        <f t="shared" si="13"/>
        <v>1450 Litre Aquaplate Steel Slimline Water Tank (700mm W x 1800mm L x  1255mm H)</v>
      </c>
    </row>
    <row r="85" spans="2:18" x14ac:dyDescent="0.35">
      <c r="B85" s="31">
        <v>0.52</v>
      </c>
      <c r="C85" s="30" t="s">
        <v>24</v>
      </c>
      <c r="D85" s="30" t="s">
        <v>21</v>
      </c>
      <c r="E85" s="36">
        <v>700</v>
      </c>
      <c r="F85" s="36">
        <v>1900</v>
      </c>
      <c r="G85" s="36">
        <v>1255</v>
      </c>
      <c r="H85" s="37">
        <f t="shared" si="9"/>
        <v>1537.375</v>
      </c>
      <c r="I85" s="37">
        <f t="shared" si="10"/>
        <v>2000</v>
      </c>
      <c r="J85" s="37">
        <f t="shared" si="11"/>
        <v>120</v>
      </c>
      <c r="K85" s="36"/>
      <c r="L85" s="36">
        <f t="shared" si="16"/>
        <v>342</v>
      </c>
      <c r="M85" s="36"/>
      <c r="N85" s="36"/>
      <c r="O85" s="21">
        <f t="shared" si="14"/>
        <v>342</v>
      </c>
      <c r="P85" s="38">
        <f t="shared" si="12"/>
        <v>783.75000000000011</v>
      </c>
      <c r="Q85" s="41"/>
      <c r="R85" t="str">
        <f t="shared" si="13"/>
        <v>1540 Litre Aquaplate Steel Slimline Water Tank (700mm W x 1900mm L x  1255mm H)</v>
      </c>
    </row>
    <row r="86" spans="2:18" x14ac:dyDescent="0.35">
      <c r="B86" s="31">
        <v>0.52</v>
      </c>
      <c r="C86" s="30" t="s">
        <v>24</v>
      </c>
      <c r="D86" s="30" t="s">
        <v>21</v>
      </c>
      <c r="E86" s="36">
        <v>700</v>
      </c>
      <c r="F86" s="36">
        <v>2000</v>
      </c>
      <c r="G86" s="36">
        <v>1255</v>
      </c>
      <c r="H86" s="37">
        <f t="shared" si="9"/>
        <v>1625.2249999999999</v>
      </c>
      <c r="I86" s="37">
        <f t="shared" si="10"/>
        <v>2000</v>
      </c>
      <c r="J86" s="37">
        <f t="shared" si="11"/>
        <v>120</v>
      </c>
      <c r="K86" s="36"/>
      <c r="L86" s="36">
        <f t="shared" si="16"/>
        <v>351.5</v>
      </c>
      <c r="M86" s="36"/>
      <c r="N86" s="36"/>
      <c r="O86" s="21">
        <f t="shared" si="14"/>
        <v>351.5</v>
      </c>
      <c r="P86" s="38">
        <f t="shared" si="12"/>
        <v>805.52083333333348</v>
      </c>
      <c r="Q86" s="41"/>
      <c r="R86" t="str">
        <f t="shared" si="13"/>
        <v>1630 Litre Aquaplate Steel Slimline Water Tank (700mm W x 2000mm L x  1255mm H)</v>
      </c>
    </row>
    <row r="87" spans="2:18" x14ac:dyDescent="0.35">
      <c r="B87" s="31">
        <v>0.52</v>
      </c>
      <c r="C87" s="30" t="s">
        <v>24</v>
      </c>
      <c r="D87" s="30" t="s">
        <v>21</v>
      </c>
      <c r="E87" s="36">
        <v>700</v>
      </c>
      <c r="F87" s="36">
        <v>2100</v>
      </c>
      <c r="G87" s="36">
        <v>1255</v>
      </c>
      <c r="H87" s="37">
        <f t="shared" si="9"/>
        <v>1713.075</v>
      </c>
      <c r="I87" s="37">
        <f t="shared" si="10"/>
        <v>2000</v>
      </c>
      <c r="J87" s="37">
        <f t="shared" si="11"/>
        <v>120</v>
      </c>
      <c r="K87" s="36"/>
      <c r="L87" s="36">
        <f t="shared" si="16"/>
        <v>361</v>
      </c>
      <c r="M87" s="36"/>
      <c r="N87" s="36"/>
      <c r="O87" s="21">
        <f t="shared" si="14"/>
        <v>361</v>
      </c>
      <c r="P87" s="38">
        <f t="shared" si="12"/>
        <v>827.29166666666674</v>
      </c>
      <c r="Q87" s="41"/>
      <c r="R87" t="str">
        <f t="shared" si="13"/>
        <v>1710 Litre Aquaplate Steel Slimline Water Tank (700mm W x 2100mm L x  1255mm H)</v>
      </c>
    </row>
    <row r="88" spans="2:18" x14ac:dyDescent="0.35">
      <c r="B88" s="31">
        <v>0.52</v>
      </c>
      <c r="C88" s="30" t="s">
        <v>24</v>
      </c>
      <c r="D88" s="30" t="s">
        <v>21</v>
      </c>
      <c r="E88" s="36">
        <v>700</v>
      </c>
      <c r="F88" s="36">
        <v>2200</v>
      </c>
      <c r="G88" s="36">
        <v>1255</v>
      </c>
      <c r="H88" s="37">
        <f t="shared" si="9"/>
        <v>1800.925</v>
      </c>
      <c r="I88" s="37">
        <f t="shared" si="10"/>
        <v>2000</v>
      </c>
      <c r="J88" s="37">
        <f t="shared" si="11"/>
        <v>120</v>
      </c>
      <c r="K88" s="36"/>
      <c r="L88" s="36">
        <f t="shared" si="16"/>
        <v>370.5</v>
      </c>
      <c r="M88" s="36"/>
      <c r="N88" s="36"/>
      <c r="O88" s="21">
        <f t="shared" si="14"/>
        <v>370.5</v>
      </c>
      <c r="P88" s="38">
        <f t="shared" si="12"/>
        <v>849.06250000000011</v>
      </c>
      <c r="Q88" s="41"/>
      <c r="R88" t="str">
        <f t="shared" si="13"/>
        <v>1800 Litre Aquaplate Steel Slimline Water Tank (700mm W x 2200mm L x  1255mm H)</v>
      </c>
    </row>
    <row r="89" spans="2:18" x14ac:dyDescent="0.35">
      <c r="B89" s="31">
        <v>0.52</v>
      </c>
      <c r="C89" s="30" t="s">
        <v>24</v>
      </c>
      <c r="D89" s="30" t="s">
        <v>21</v>
      </c>
      <c r="E89" s="36">
        <v>700</v>
      </c>
      <c r="F89" s="36">
        <v>2300</v>
      </c>
      <c r="G89" s="36">
        <v>1255</v>
      </c>
      <c r="H89" s="37">
        <f t="shared" si="9"/>
        <v>1888.7750000000001</v>
      </c>
      <c r="I89" s="37">
        <f t="shared" si="10"/>
        <v>2000</v>
      </c>
      <c r="J89" s="37">
        <f t="shared" si="11"/>
        <v>120</v>
      </c>
      <c r="K89" s="36"/>
      <c r="L89" s="36">
        <f t="shared" si="16"/>
        <v>380</v>
      </c>
      <c r="M89" s="36"/>
      <c r="N89" s="36"/>
      <c r="O89" s="21">
        <f t="shared" si="14"/>
        <v>380</v>
      </c>
      <c r="P89" s="38">
        <f t="shared" si="12"/>
        <v>870.83333333333348</v>
      </c>
      <c r="Q89" s="41"/>
      <c r="R89" t="str">
        <f t="shared" si="13"/>
        <v>1890 Litre Aquaplate Steel Slimline Water Tank (700mm W x 2300mm L x  1255mm H)</v>
      </c>
    </row>
    <row r="90" spans="2:18" x14ac:dyDescent="0.35">
      <c r="B90" s="31">
        <v>0.52</v>
      </c>
      <c r="C90" s="30" t="s">
        <v>24</v>
      </c>
      <c r="D90" s="30" t="s">
        <v>21</v>
      </c>
      <c r="E90" s="36">
        <v>700</v>
      </c>
      <c r="F90" s="36">
        <v>2400</v>
      </c>
      <c r="G90" s="36">
        <v>1255</v>
      </c>
      <c r="H90" s="37">
        <f t="shared" si="9"/>
        <v>1976.625</v>
      </c>
      <c r="I90" s="37">
        <f t="shared" si="10"/>
        <v>2000</v>
      </c>
      <c r="J90" s="37">
        <f t="shared" si="11"/>
        <v>120</v>
      </c>
      <c r="K90" s="36"/>
      <c r="L90" s="36">
        <f t="shared" si="16"/>
        <v>389.5</v>
      </c>
      <c r="M90" s="36"/>
      <c r="N90" s="36"/>
      <c r="O90" s="21">
        <f t="shared" si="14"/>
        <v>389.5</v>
      </c>
      <c r="P90" s="38">
        <f t="shared" si="12"/>
        <v>892.60416666666674</v>
      </c>
      <c r="Q90" s="41"/>
      <c r="R90" t="str">
        <f t="shared" si="13"/>
        <v>1980 Litre Aquaplate Steel Slimline Water Tank (700mm W x 2400mm L x  1255mm H)</v>
      </c>
    </row>
    <row r="91" spans="2:18" x14ac:dyDescent="0.35">
      <c r="B91" s="31">
        <v>0.52</v>
      </c>
      <c r="C91" s="30" t="s">
        <v>24</v>
      </c>
      <c r="D91" s="30" t="s">
        <v>21</v>
      </c>
      <c r="E91" s="36">
        <v>700</v>
      </c>
      <c r="F91" s="36">
        <v>2500</v>
      </c>
      <c r="G91" s="36">
        <v>1255</v>
      </c>
      <c r="H91" s="37">
        <f t="shared" si="9"/>
        <v>2064.4749999999999</v>
      </c>
      <c r="I91" s="37">
        <f t="shared" si="10"/>
        <v>2000</v>
      </c>
      <c r="J91" s="37">
        <f t="shared" si="11"/>
        <v>120</v>
      </c>
      <c r="K91" s="36"/>
      <c r="L91" s="36">
        <f t="shared" si="16"/>
        <v>399</v>
      </c>
      <c r="M91" s="36"/>
      <c r="N91" s="36"/>
      <c r="O91" s="21">
        <f t="shared" si="14"/>
        <v>399</v>
      </c>
      <c r="P91" s="38">
        <f t="shared" si="12"/>
        <v>914.37500000000011</v>
      </c>
      <c r="Q91" s="41"/>
      <c r="R91" t="str">
        <f t="shared" si="13"/>
        <v>2060 Litre Aquaplate Steel Slimline Water Tank (700mm W x 2500mm L x  1255mm H)</v>
      </c>
    </row>
    <row r="92" spans="2:18" x14ac:dyDescent="0.35">
      <c r="B92" s="31">
        <v>0.52</v>
      </c>
      <c r="C92" s="30" t="s">
        <v>24</v>
      </c>
      <c r="D92" s="30" t="s">
        <v>21</v>
      </c>
      <c r="E92" s="36">
        <v>700</v>
      </c>
      <c r="F92" s="36">
        <v>2600</v>
      </c>
      <c r="G92" s="36">
        <v>1255</v>
      </c>
      <c r="H92" s="37">
        <f t="shared" si="9"/>
        <v>2152.3249999999998</v>
      </c>
      <c r="I92" s="37">
        <f t="shared" si="10"/>
        <v>2000</v>
      </c>
      <c r="J92" s="37">
        <f t="shared" si="11"/>
        <v>120</v>
      </c>
      <c r="K92" s="36"/>
      <c r="L92" s="36">
        <f t="shared" si="16"/>
        <v>408.5</v>
      </c>
      <c r="M92" s="36"/>
      <c r="N92" s="36"/>
      <c r="O92" s="21">
        <f t="shared" si="14"/>
        <v>408.5</v>
      </c>
      <c r="P92" s="38">
        <f t="shared" si="12"/>
        <v>936.14583333333348</v>
      </c>
      <c r="Q92" s="41"/>
      <c r="R92" t="str">
        <f t="shared" si="13"/>
        <v>2150 Litre Aquaplate Steel Slimline Water Tank (700mm W x 2600mm L x  1255mm H)</v>
      </c>
    </row>
    <row r="93" spans="2:18" x14ac:dyDescent="0.35">
      <c r="B93" s="31">
        <v>0.52</v>
      </c>
      <c r="C93" s="30" t="s">
        <v>24</v>
      </c>
      <c r="D93" s="30" t="s">
        <v>21</v>
      </c>
      <c r="E93" s="36">
        <v>700</v>
      </c>
      <c r="F93" s="36">
        <v>2700</v>
      </c>
      <c r="G93" s="36">
        <v>1255</v>
      </c>
      <c r="H93" s="37">
        <f t="shared" si="9"/>
        <v>2240.1750000000002</v>
      </c>
      <c r="I93" s="37">
        <f t="shared" si="10"/>
        <v>2000</v>
      </c>
      <c r="J93" s="37">
        <f t="shared" si="11"/>
        <v>120</v>
      </c>
      <c r="K93" s="36"/>
      <c r="L93" s="36">
        <f t="shared" si="16"/>
        <v>418</v>
      </c>
      <c r="M93" s="36"/>
      <c r="N93" s="36"/>
      <c r="O93" s="21">
        <f t="shared" si="14"/>
        <v>418</v>
      </c>
      <c r="P93" s="38">
        <f t="shared" si="12"/>
        <v>957.91666666666674</v>
      </c>
      <c r="Q93" s="41"/>
      <c r="R93" t="str">
        <f t="shared" si="13"/>
        <v>2240 Litre Aquaplate Steel Slimline Water Tank (700mm W x 2700mm L x  1255mm H)</v>
      </c>
    </row>
    <row r="94" spans="2:18" x14ac:dyDescent="0.35">
      <c r="B94" s="31">
        <v>0.52</v>
      </c>
      <c r="C94" s="30" t="s">
        <v>24</v>
      </c>
      <c r="D94" s="30" t="s">
        <v>21</v>
      </c>
      <c r="E94" s="36">
        <v>700</v>
      </c>
      <c r="F94" s="36">
        <v>2800</v>
      </c>
      <c r="G94" s="36">
        <v>1255</v>
      </c>
      <c r="H94" s="37">
        <f t="shared" si="9"/>
        <v>2328.0250000000001</v>
      </c>
      <c r="I94" s="37">
        <f t="shared" si="10"/>
        <v>2000</v>
      </c>
      <c r="J94" s="37">
        <f t="shared" si="11"/>
        <v>120</v>
      </c>
      <c r="K94" s="36"/>
      <c r="L94" s="36">
        <v>427</v>
      </c>
      <c r="M94" s="36"/>
      <c r="N94" s="36"/>
      <c r="O94" s="21">
        <f t="shared" si="14"/>
        <v>427</v>
      </c>
      <c r="P94" s="38">
        <f t="shared" si="12"/>
        <v>978.54166666666674</v>
      </c>
      <c r="Q94" s="41"/>
      <c r="R94" t="str">
        <f t="shared" si="13"/>
        <v>2330 Litre Aquaplate Steel Slimline Water Tank (700mm W x 2800mm L x  1255mm H)</v>
      </c>
    </row>
    <row r="95" spans="2:18" x14ac:dyDescent="0.35">
      <c r="B95" s="31">
        <v>0.52</v>
      </c>
      <c r="C95" s="30" t="s">
        <v>24</v>
      </c>
      <c r="D95" s="30" t="s">
        <v>21</v>
      </c>
      <c r="E95" s="36">
        <v>700</v>
      </c>
      <c r="F95" s="36">
        <v>2900</v>
      </c>
      <c r="G95" s="36">
        <v>1255</v>
      </c>
      <c r="H95" s="37">
        <f t="shared" si="9"/>
        <v>2415.875</v>
      </c>
      <c r="I95" s="37">
        <f t="shared" si="10"/>
        <v>2000</v>
      </c>
      <c r="J95" s="37">
        <f t="shared" si="11"/>
        <v>120</v>
      </c>
      <c r="K95" s="36"/>
      <c r="L95" s="36">
        <f>L94+9.5</f>
        <v>436.5</v>
      </c>
      <c r="M95" s="36"/>
      <c r="N95" s="36"/>
      <c r="O95" s="21">
        <f t="shared" si="14"/>
        <v>436.5</v>
      </c>
      <c r="P95" s="38">
        <f t="shared" si="12"/>
        <v>1000.3125000000001</v>
      </c>
      <c r="Q95" s="41"/>
      <c r="R95" t="str">
        <f t="shared" si="13"/>
        <v>2420 Litre Aquaplate Steel Slimline Water Tank (700mm W x 2900mm L x  1255mm H)</v>
      </c>
    </row>
    <row r="96" spans="2:18" x14ac:dyDescent="0.35">
      <c r="B96" s="31">
        <v>0.52</v>
      </c>
      <c r="C96" s="30" t="s">
        <v>24</v>
      </c>
      <c r="D96" s="30" t="s">
        <v>21</v>
      </c>
      <c r="E96" s="36">
        <v>700</v>
      </c>
      <c r="F96" s="36">
        <v>3000</v>
      </c>
      <c r="G96" s="36">
        <v>1255</v>
      </c>
      <c r="H96" s="37">
        <f t="shared" si="9"/>
        <v>2503.7249999999999</v>
      </c>
      <c r="I96" s="37">
        <f t="shared" si="10"/>
        <v>3000</v>
      </c>
      <c r="J96" s="37">
        <f t="shared" si="11"/>
        <v>135</v>
      </c>
      <c r="K96" s="36"/>
      <c r="L96" s="36">
        <v>491</v>
      </c>
      <c r="M96" s="36"/>
      <c r="N96" s="36"/>
      <c r="O96" s="21">
        <f t="shared" si="14"/>
        <v>491</v>
      </c>
      <c r="P96" s="38">
        <f t="shared" si="12"/>
        <v>1125.2083333333335</v>
      </c>
      <c r="Q96" s="41"/>
      <c r="R96" t="str">
        <f t="shared" si="13"/>
        <v>2500 Litre Aquaplate Steel Slimline Water Tank (700mm W x 3000mm L x  1255mm H)</v>
      </c>
    </row>
    <row r="97" spans="2:18" x14ac:dyDescent="0.35">
      <c r="B97" s="31">
        <v>0.52</v>
      </c>
      <c r="C97" s="30" t="s">
        <v>24</v>
      </c>
      <c r="D97" s="30" t="s">
        <v>21</v>
      </c>
      <c r="E97" s="36">
        <v>700</v>
      </c>
      <c r="F97" s="36">
        <v>3100</v>
      </c>
      <c r="G97" s="36">
        <v>1255</v>
      </c>
      <c r="H97" s="37">
        <f t="shared" si="9"/>
        <v>2591.5749999999998</v>
      </c>
      <c r="I97" s="37">
        <f t="shared" si="10"/>
        <v>3000</v>
      </c>
      <c r="J97" s="37">
        <f t="shared" si="11"/>
        <v>135</v>
      </c>
      <c r="K97" s="36"/>
      <c r="L97" s="36">
        <f t="shared" ref="L97:L106" si="17">L96+9.5</f>
        <v>500.5</v>
      </c>
      <c r="M97" s="36"/>
      <c r="N97" s="36"/>
      <c r="O97" s="21">
        <f t="shared" si="14"/>
        <v>500.5</v>
      </c>
      <c r="P97" s="38">
        <f t="shared" si="12"/>
        <v>1146.979166666667</v>
      </c>
      <c r="Q97" s="41"/>
      <c r="R97" t="str">
        <f t="shared" si="13"/>
        <v>2590 Litre Aquaplate Steel Slimline Water Tank (700mm W x 3100mm L x  1255mm H)</v>
      </c>
    </row>
    <row r="98" spans="2:18" x14ac:dyDescent="0.35">
      <c r="B98" s="31">
        <v>0.52</v>
      </c>
      <c r="C98" s="30" t="s">
        <v>24</v>
      </c>
      <c r="D98" s="30" t="s">
        <v>21</v>
      </c>
      <c r="E98" s="36">
        <v>700</v>
      </c>
      <c r="F98" s="36">
        <v>3200</v>
      </c>
      <c r="G98" s="36">
        <v>1255</v>
      </c>
      <c r="H98" s="37">
        <f t="shared" si="9"/>
        <v>2679.4250000000002</v>
      </c>
      <c r="I98" s="37">
        <f t="shared" si="10"/>
        <v>3000</v>
      </c>
      <c r="J98" s="37">
        <f t="shared" si="11"/>
        <v>135</v>
      </c>
      <c r="K98" s="36"/>
      <c r="L98" s="36">
        <f t="shared" si="17"/>
        <v>510</v>
      </c>
      <c r="M98" s="36"/>
      <c r="N98" s="36"/>
      <c r="O98" s="21">
        <f t="shared" si="14"/>
        <v>510</v>
      </c>
      <c r="P98" s="38">
        <f t="shared" si="12"/>
        <v>1168.75</v>
      </c>
      <c r="Q98" s="41"/>
      <c r="R98" t="str">
        <f t="shared" si="13"/>
        <v>2680 Litre Aquaplate Steel Slimline Water Tank (700mm W x 3200mm L x  1255mm H)</v>
      </c>
    </row>
    <row r="99" spans="2:18" x14ac:dyDescent="0.35">
      <c r="B99" s="31">
        <v>0.52</v>
      </c>
      <c r="C99" s="30" t="s">
        <v>24</v>
      </c>
      <c r="D99" s="30" t="s">
        <v>21</v>
      </c>
      <c r="E99" s="36">
        <v>700</v>
      </c>
      <c r="F99" s="36">
        <v>3300</v>
      </c>
      <c r="G99" s="36">
        <v>1255</v>
      </c>
      <c r="H99" s="37">
        <f t="shared" si="9"/>
        <v>2767.2750000000001</v>
      </c>
      <c r="I99" s="37">
        <f t="shared" si="10"/>
        <v>3000</v>
      </c>
      <c r="J99" s="37">
        <f t="shared" si="11"/>
        <v>135</v>
      </c>
      <c r="K99" s="36"/>
      <c r="L99" s="36">
        <f t="shared" si="17"/>
        <v>519.5</v>
      </c>
      <c r="M99" s="36"/>
      <c r="N99" s="36"/>
      <c r="O99" s="21">
        <f t="shared" si="14"/>
        <v>519.5</v>
      </c>
      <c r="P99" s="38">
        <f t="shared" si="12"/>
        <v>1190.5208333333335</v>
      </c>
      <c r="Q99" s="41"/>
      <c r="R99" t="str">
        <f t="shared" si="13"/>
        <v>2770 Litre Aquaplate Steel Slimline Water Tank (700mm W x 3300mm L x  1255mm H)</v>
      </c>
    </row>
    <row r="100" spans="2:18" x14ac:dyDescent="0.35">
      <c r="B100" s="31">
        <v>0.52</v>
      </c>
      <c r="C100" s="30" t="s">
        <v>24</v>
      </c>
      <c r="D100" s="30" t="s">
        <v>21</v>
      </c>
      <c r="E100" s="36">
        <v>700</v>
      </c>
      <c r="F100" s="36">
        <v>3400</v>
      </c>
      <c r="G100" s="36">
        <v>1255</v>
      </c>
      <c r="H100" s="37">
        <f t="shared" si="9"/>
        <v>2855.125</v>
      </c>
      <c r="I100" s="37">
        <f t="shared" si="10"/>
        <v>3000</v>
      </c>
      <c r="J100" s="37">
        <f t="shared" si="11"/>
        <v>135</v>
      </c>
      <c r="K100" s="36"/>
      <c r="L100" s="36">
        <f t="shared" si="17"/>
        <v>529</v>
      </c>
      <c r="M100" s="36"/>
      <c r="N100" s="36"/>
      <c r="O100" s="21">
        <f t="shared" si="14"/>
        <v>529</v>
      </c>
      <c r="P100" s="38">
        <f t="shared" si="12"/>
        <v>1212.291666666667</v>
      </c>
      <c r="Q100" s="41"/>
      <c r="R100" t="str">
        <f t="shared" si="13"/>
        <v>2860 Litre Aquaplate Steel Slimline Water Tank (700mm W x 3400mm L x  1255mm H)</v>
      </c>
    </row>
    <row r="101" spans="2:18" x14ac:dyDescent="0.35">
      <c r="B101" s="31">
        <v>0.52</v>
      </c>
      <c r="C101" s="30" t="s">
        <v>24</v>
      </c>
      <c r="D101" s="30" t="s">
        <v>21</v>
      </c>
      <c r="E101" s="36">
        <v>700</v>
      </c>
      <c r="F101" s="36">
        <v>3500</v>
      </c>
      <c r="G101" s="36">
        <v>1255</v>
      </c>
      <c r="H101" s="37">
        <f t="shared" si="9"/>
        <v>2942.9749999999999</v>
      </c>
      <c r="I101" s="37">
        <f t="shared" si="10"/>
        <v>3000</v>
      </c>
      <c r="J101" s="37">
        <f t="shared" si="11"/>
        <v>135</v>
      </c>
      <c r="K101" s="36"/>
      <c r="L101" s="36">
        <f t="shared" si="17"/>
        <v>538.5</v>
      </c>
      <c r="M101" s="36"/>
      <c r="N101" s="36"/>
      <c r="O101" s="21">
        <f t="shared" si="14"/>
        <v>538.5</v>
      </c>
      <c r="P101" s="38">
        <f t="shared" si="12"/>
        <v>1234.0625</v>
      </c>
      <c r="Q101" s="41"/>
      <c r="R101" t="str">
        <f t="shared" si="13"/>
        <v>2940 Litre Aquaplate Steel Slimline Water Tank (700mm W x 3500mm L x  1255mm H)</v>
      </c>
    </row>
    <row r="102" spans="2:18" x14ac:dyDescent="0.35">
      <c r="B102" s="31">
        <v>0.52</v>
      </c>
      <c r="C102" s="30" t="s">
        <v>24</v>
      </c>
      <c r="D102" s="30" t="s">
        <v>21</v>
      </c>
      <c r="E102" s="36">
        <v>700</v>
      </c>
      <c r="F102" s="36">
        <v>3600</v>
      </c>
      <c r="G102" s="36">
        <v>1255</v>
      </c>
      <c r="H102" s="37">
        <f t="shared" si="9"/>
        <v>3030.8249999999998</v>
      </c>
      <c r="I102" s="37">
        <f t="shared" si="10"/>
        <v>3000</v>
      </c>
      <c r="J102" s="37">
        <f t="shared" si="11"/>
        <v>135</v>
      </c>
      <c r="K102" s="36">
        <v>30</v>
      </c>
      <c r="L102" s="36">
        <f t="shared" si="17"/>
        <v>548</v>
      </c>
      <c r="M102" s="36"/>
      <c r="N102" s="36"/>
      <c r="O102" s="21">
        <f t="shared" si="14"/>
        <v>578</v>
      </c>
      <c r="P102" s="38">
        <f t="shared" si="12"/>
        <v>1255.8333333333335</v>
      </c>
      <c r="Q102" s="41"/>
      <c r="R102" t="str">
        <f t="shared" si="13"/>
        <v>3030 Litre Aquaplate Steel Slimline Water Tank (700mm W x 3600mm L x  1255mm H)</v>
      </c>
    </row>
    <row r="103" spans="2:18" x14ac:dyDescent="0.35">
      <c r="B103" s="31">
        <v>0.52</v>
      </c>
      <c r="C103" s="30" t="s">
        <v>24</v>
      </c>
      <c r="D103" s="30" t="s">
        <v>21</v>
      </c>
      <c r="E103" s="36">
        <v>700</v>
      </c>
      <c r="F103" s="36">
        <v>3700</v>
      </c>
      <c r="G103" s="36">
        <v>1255</v>
      </c>
      <c r="H103" s="37">
        <f t="shared" si="9"/>
        <v>3118.6750000000002</v>
      </c>
      <c r="I103" s="37">
        <f t="shared" si="10"/>
        <v>3000</v>
      </c>
      <c r="J103" s="37">
        <f t="shared" si="11"/>
        <v>135</v>
      </c>
      <c r="K103" s="36">
        <v>30</v>
      </c>
      <c r="L103" s="36">
        <f t="shared" si="17"/>
        <v>557.5</v>
      </c>
      <c r="M103" s="36"/>
      <c r="N103" s="36"/>
      <c r="O103" s="21">
        <f t="shared" si="14"/>
        <v>587.5</v>
      </c>
      <c r="P103" s="38">
        <f t="shared" si="12"/>
        <v>1277.604166666667</v>
      </c>
      <c r="Q103" s="41"/>
      <c r="R103" t="str">
        <f t="shared" si="13"/>
        <v>3120 Litre Aquaplate Steel Slimline Water Tank (700mm W x 3700mm L x  1255mm H)</v>
      </c>
    </row>
    <row r="104" spans="2:18" x14ac:dyDescent="0.35">
      <c r="B104" s="31">
        <v>0.52</v>
      </c>
      <c r="C104" s="30" t="s">
        <v>24</v>
      </c>
      <c r="D104" s="30" t="s">
        <v>21</v>
      </c>
      <c r="E104" s="36">
        <v>700</v>
      </c>
      <c r="F104" s="36">
        <v>3800</v>
      </c>
      <c r="G104" s="36">
        <v>1255</v>
      </c>
      <c r="H104" s="37">
        <f t="shared" si="9"/>
        <v>3206.5250000000001</v>
      </c>
      <c r="I104" s="37">
        <f t="shared" si="10"/>
        <v>3000</v>
      </c>
      <c r="J104" s="37">
        <f t="shared" si="11"/>
        <v>135</v>
      </c>
      <c r="K104" s="36">
        <v>30</v>
      </c>
      <c r="L104" s="36">
        <f t="shared" si="17"/>
        <v>567</v>
      </c>
      <c r="M104" s="36"/>
      <c r="N104" s="36"/>
      <c r="O104" s="21">
        <f t="shared" si="14"/>
        <v>597</v>
      </c>
      <c r="P104" s="38">
        <f t="shared" si="12"/>
        <v>1299.375</v>
      </c>
      <c r="Q104" s="41"/>
      <c r="R104" t="str">
        <f t="shared" si="13"/>
        <v>3210 Litre Aquaplate Steel Slimline Water Tank (700mm W x 3800mm L x  1255mm H)</v>
      </c>
    </row>
    <row r="105" spans="2:18" x14ac:dyDescent="0.35">
      <c r="B105" s="31">
        <v>0.52</v>
      </c>
      <c r="C105" s="30" t="s">
        <v>24</v>
      </c>
      <c r="D105" s="30" t="s">
        <v>21</v>
      </c>
      <c r="E105" s="36">
        <v>700</v>
      </c>
      <c r="F105" s="36">
        <v>3900</v>
      </c>
      <c r="G105" s="36">
        <v>1255</v>
      </c>
      <c r="H105" s="37">
        <f t="shared" si="9"/>
        <v>3294.375</v>
      </c>
      <c r="I105" s="37">
        <f t="shared" si="10"/>
        <v>3000</v>
      </c>
      <c r="J105" s="37">
        <f t="shared" si="11"/>
        <v>135</v>
      </c>
      <c r="K105" s="36">
        <v>30</v>
      </c>
      <c r="L105" s="36">
        <f t="shared" si="17"/>
        <v>576.5</v>
      </c>
      <c r="M105" s="36"/>
      <c r="N105" s="36"/>
      <c r="O105" s="21">
        <f t="shared" si="14"/>
        <v>606.5</v>
      </c>
      <c r="P105" s="38">
        <f t="shared" si="12"/>
        <v>1321.1458333333335</v>
      </c>
      <c r="Q105" s="41"/>
      <c r="R105" t="str">
        <f t="shared" si="13"/>
        <v>3290 Litre Aquaplate Steel Slimline Water Tank (700mm W x 3900mm L x  1255mm H)</v>
      </c>
    </row>
    <row r="106" spans="2:18" x14ac:dyDescent="0.35">
      <c r="B106" s="31">
        <v>0.52</v>
      </c>
      <c r="C106" s="30" t="s">
        <v>24</v>
      </c>
      <c r="D106" s="30" t="s">
        <v>21</v>
      </c>
      <c r="E106" s="36">
        <v>700</v>
      </c>
      <c r="F106" s="36">
        <v>4000</v>
      </c>
      <c r="G106" s="36">
        <v>1255</v>
      </c>
      <c r="H106" s="37">
        <f t="shared" si="9"/>
        <v>3382.2249999999999</v>
      </c>
      <c r="I106" s="37">
        <f t="shared" si="10"/>
        <v>3000</v>
      </c>
      <c r="J106" s="37">
        <f t="shared" si="11"/>
        <v>135</v>
      </c>
      <c r="K106" s="36">
        <v>30</v>
      </c>
      <c r="L106" s="36">
        <f t="shared" si="17"/>
        <v>586</v>
      </c>
      <c r="M106" s="36"/>
      <c r="N106" s="36"/>
      <c r="O106" s="21">
        <f t="shared" si="14"/>
        <v>616</v>
      </c>
      <c r="P106" s="38">
        <f t="shared" si="12"/>
        <v>1342.916666666667</v>
      </c>
      <c r="Q106" s="41"/>
      <c r="R106" t="str">
        <f t="shared" si="13"/>
        <v>3380 Litre Aquaplate Steel Slimline Water Tank (700mm W x 4000mm L x  1255mm H)</v>
      </c>
    </row>
    <row r="107" spans="2:18" x14ac:dyDescent="0.35">
      <c r="B107" s="31">
        <v>0.52</v>
      </c>
      <c r="C107" s="30" t="s">
        <v>24</v>
      </c>
      <c r="D107" s="30" t="s">
        <v>21</v>
      </c>
      <c r="E107" s="36">
        <v>750</v>
      </c>
      <c r="F107" s="36">
        <v>800</v>
      </c>
      <c r="G107" s="36">
        <v>1255</v>
      </c>
      <c r="H107" s="37">
        <f t="shared" si="9"/>
        <v>601.72767857142856</v>
      </c>
      <c r="I107" s="37">
        <f t="shared" si="10"/>
        <v>1000</v>
      </c>
      <c r="J107" s="37">
        <f t="shared" si="11"/>
        <v>90</v>
      </c>
      <c r="K107" s="36"/>
      <c r="L107" s="36">
        <v>240</v>
      </c>
      <c r="M107" s="36"/>
      <c r="N107" s="36"/>
      <c r="O107" s="21">
        <f t="shared" si="14"/>
        <v>240</v>
      </c>
      <c r="P107" s="38">
        <f t="shared" si="12"/>
        <v>550</v>
      </c>
      <c r="Q107" s="41"/>
      <c r="R107" t="str">
        <f t="shared" si="13"/>
        <v>600 Litre Aquaplate Steel Slimline Water Tank (750mm W x 800mm L x  1255mm H)</v>
      </c>
    </row>
    <row r="108" spans="2:18" x14ac:dyDescent="0.35">
      <c r="B108" s="31">
        <v>0.52</v>
      </c>
      <c r="C108" s="30" t="s">
        <v>24</v>
      </c>
      <c r="D108" s="30" t="s">
        <v>21</v>
      </c>
      <c r="E108" s="36">
        <v>750</v>
      </c>
      <c r="F108" s="36">
        <v>900</v>
      </c>
      <c r="G108" s="36">
        <v>1255</v>
      </c>
      <c r="H108" s="37">
        <f t="shared" si="9"/>
        <v>695.85267857142856</v>
      </c>
      <c r="I108" s="37">
        <f t="shared" si="10"/>
        <v>1000</v>
      </c>
      <c r="J108" s="37">
        <f t="shared" si="11"/>
        <v>90</v>
      </c>
      <c r="K108" s="36"/>
      <c r="L108" s="36">
        <v>250</v>
      </c>
      <c r="M108" s="36"/>
      <c r="N108" s="36"/>
      <c r="O108" s="21">
        <f t="shared" si="14"/>
        <v>250</v>
      </c>
      <c r="P108" s="38">
        <f t="shared" si="12"/>
        <v>572.91666666666674</v>
      </c>
      <c r="Q108" s="41"/>
      <c r="R108" t="str">
        <f t="shared" si="13"/>
        <v>700 Litre Aquaplate Steel Slimline Water Tank (750mm W x 900mm L x  1255mm H)</v>
      </c>
    </row>
    <row r="109" spans="2:18" x14ac:dyDescent="0.35">
      <c r="B109" s="31">
        <v>0.52</v>
      </c>
      <c r="C109" s="30" t="s">
        <v>24</v>
      </c>
      <c r="D109" s="30" t="s">
        <v>21</v>
      </c>
      <c r="E109" s="36">
        <v>750</v>
      </c>
      <c r="F109" s="36">
        <v>1000</v>
      </c>
      <c r="G109" s="36">
        <v>1255</v>
      </c>
      <c r="H109" s="37">
        <f t="shared" si="9"/>
        <v>789.97767857142856</v>
      </c>
      <c r="I109" s="37">
        <f t="shared" si="10"/>
        <v>1000</v>
      </c>
      <c r="J109" s="37">
        <f t="shared" si="11"/>
        <v>90</v>
      </c>
      <c r="K109" s="36"/>
      <c r="L109" s="36">
        <v>259</v>
      </c>
      <c r="M109" s="36"/>
      <c r="N109" s="36"/>
      <c r="O109" s="21">
        <f t="shared" si="14"/>
        <v>259</v>
      </c>
      <c r="P109" s="38">
        <f t="shared" si="12"/>
        <v>593.54166666666674</v>
      </c>
      <c r="Q109" s="41"/>
      <c r="R109" t="str">
        <f t="shared" si="13"/>
        <v>790 Litre Aquaplate Steel Slimline Water Tank (750mm W x 1000mm L x  1255mm H)</v>
      </c>
    </row>
    <row r="110" spans="2:18" x14ac:dyDescent="0.35">
      <c r="B110" s="31">
        <v>0.52</v>
      </c>
      <c r="C110" s="30" t="s">
        <v>24</v>
      </c>
      <c r="D110" s="30" t="s">
        <v>21</v>
      </c>
      <c r="E110" s="36">
        <v>750</v>
      </c>
      <c r="F110" s="36">
        <v>1100</v>
      </c>
      <c r="G110" s="36">
        <v>1255</v>
      </c>
      <c r="H110" s="37">
        <f t="shared" si="9"/>
        <v>884.10267857142856</v>
      </c>
      <c r="I110" s="37">
        <f t="shared" si="10"/>
        <v>1000</v>
      </c>
      <c r="J110" s="37">
        <f t="shared" si="11"/>
        <v>90</v>
      </c>
      <c r="K110" s="36"/>
      <c r="L110" s="36">
        <f t="shared" ref="L110:L126" si="18">L109+9.5</f>
        <v>268.5</v>
      </c>
      <c r="M110" s="36"/>
      <c r="N110" s="36"/>
      <c r="O110" s="21">
        <f t="shared" si="14"/>
        <v>268.5</v>
      </c>
      <c r="P110" s="38">
        <f t="shared" si="12"/>
        <v>615.3125</v>
      </c>
      <c r="Q110" s="41"/>
      <c r="R110" t="str">
        <f t="shared" si="13"/>
        <v>880 Litre Aquaplate Steel Slimline Water Tank (750mm W x 1100mm L x  1255mm H)</v>
      </c>
    </row>
    <row r="111" spans="2:18" x14ac:dyDescent="0.35">
      <c r="B111" s="31">
        <v>0.52</v>
      </c>
      <c r="C111" s="30" t="s">
        <v>24</v>
      </c>
      <c r="D111" s="30" t="s">
        <v>21</v>
      </c>
      <c r="E111" s="36">
        <v>750</v>
      </c>
      <c r="F111" s="36">
        <v>1200</v>
      </c>
      <c r="G111" s="36">
        <v>1255</v>
      </c>
      <c r="H111" s="37">
        <f t="shared" si="9"/>
        <v>978.22767857142856</v>
      </c>
      <c r="I111" s="37">
        <f t="shared" si="10"/>
        <v>1000</v>
      </c>
      <c r="J111" s="37">
        <f t="shared" si="11"/>
        <v>90</v>
      </c>
      <c r="K111" s="36"/>
      <c r="L111" s="36">
        <f t="shared" si="18"/>
        <v>278</v>
      </c>
      <c r="M111" s="36"/>
      <c r="N111" s="36"/>
      <c r="O111" s="21">
        <f t="shared" si="14"/>
        <v>278</v>
      </c>
      <c r="P111" s="38">
        <f t="shared" si="12"/>
        <v>637.08333333333348</v>
      </c>
      <c r="Q111" s="41"/>
      <c r="R111" t="str">
        <f t="shared" si="13"/>
        <v>980 Litre Aquaplate Steel Slimline Water Tank (750mm W x 1200mm L x  1255mm H)</v>
      </c>
    </row>
    <row r="112" spans="2:18" x14ac:dyDescent="0.35">
      <c r="B112" s="31">
        <v>0.52</v>
      </c>
      <c r="C112" s="30" t="s">
        <v>24</v>
      </c>
      <c r="D112" s="30" t="s">
        <v>21</v>
      </c>
      <c r="E112" s="36">
        <v>750</v>
      </c>
      <c r="F112" s="36">
        <v>1300</v>
      </c>
      <c r="G112" s="36">
        <v>1255</v>
      </c>
      <c r="H112" s="37">
        <f t="shared" si="9"/>
        <v>1072.3526785714284</v>
      </c>
      <c r="I112" s="37">
        <f t="shared" si="10"/>
        <v>1000</v>
      </c>
      <c r="J112" s="37">
        <f t="shared" si="11"/>
        <v>90</v>
      </c>
      <c r="K112" s="36"/>
      <c r="L112" s="36">
        <f t="shared" si="18"/>
        <v>287.5</v>
      </c>
      <c r="M112" s="36"/>
      <c r="N112" s="36"/>
      <c r="O112" s="21">
        <f t="shared" si="14"/>
        <v>287.5</v>
      </c>
      <c r="P112" s="38">
        <f t="shared" si="12"/>
        <v>658.85416666666674</v>
      </c>
      <c r="Q112" s="41"/>
      <c r="R112" t="str">
        <f t="shared" si="13"/>
        <v>1070 Litre Aquaplate Steel Slimline Water Tank (750mm W x 1300mm L x  1255mm H)</v>
      </c>
    </row>
    <row r="113" spans="2:18" x14ac:dyDescent="0.35">
      <c r="B113" s="31">
        <v>0.52</v>
      </c>
      <c r="C113" s="30" t="s">
        <v>24</v>
      </c>
      <c r="D113" s="30" t="s">
        <v>21</v>
      </c>
      <c r="E113" s="36">
        <v>750</v>
      </c>
      <c r="F113" s="36">
        <v>1400</v>
      </c>
      <c r="G113" s="36">
        <v>1255</v>
      </c>
      <c r="H113" s="37">
        <f t="shared" si="9"/>
        <v>1166.4776785714284</v>
      </c>
      <c r="I113" s="37">
        <f t="shared" si="10"/>
        <v>1000</v>
      </c>
      <c r="J113" s="37">
        <f t="shared" si="11"/>
        <v>90</v>
      </c>
      <c r="K113" s="36"/>
      <c r="L113" s="36">
        <f t="shared" si="18"/>
        <v>297</v>
      </c>
      <c r="M113" s="36"/>
      <c r="N113" s="36"/>
      <c r="O113" s="21">
        <f t="shared" si="14"/>
        <v>297</v>
      </c>
      <c r="P113" s="38">
        <f t="shared" si="12"/>
        <v>680.625</v>
      </c>
      <c r="Q113" s="41"/>
      <c r="R113" t="str">
        <f t="shared" si="13"/>
        <v>1170 Litre Aquaplate Steel Slimline Water Tank (750mm W x 1400mm L x  1255mm H)</v>
      </c>
    </row>
    <row r="114" spans="2:18" x14ac:dyDescent="0.35">
      <c r="B114" s="31">
        <v>0.52</v>
      </c>
      <c r="C114" s="30" t="s">
        <v>24</v>
      </c>
      <c r="D114" s="30" t="s">
        <v>21</v>
      </c>
      <c r="E114" s="36">
        <v>750</v>
      </c>
      <c r="F114" s="36">
        <v>1500</v>
      </c>
      <c r="G114" s="36">
        <v>1255</v>
      </c>
      <c r="H114" s="37">
        <f t="shared" si="9"/>
        <v>1260.6026785714284</v>
      </c>
      <c r="I114" s="37">
        <f t="shared" si="10"/>
        <v>1000</v>
      </c>
      <c r="J114" s="37">
        <f t="shared" si="11"/>
        <v>90</v>
      </c>
      <c r="K114" s="36"/>
      <c r="L114" s="36">
        <f t="shared" si="18"/>
        <v>306.5</v>
      </c>
      <c r="M114" s="36"/>
      <c r="N114" s="36"/>
      <c r="O114" s="21">
        <f t="shared" si="14"/>
        <v>306.5</v>
      </c>
      <c r="P114" s="38">
        <f t="shared" si="12"/>
        <v>702.39583333333348</v>
      </c>
      <c r="Q114" s="41"/>
      <c r="R114" t="str">
        <f t="shared" si="13"/>
        <v>1260 Litre Aquaplate Steel Slimline Water Tank (750mm W x 1500mm L x  1255mm H)</v>
      </c>
    </row>
    <row r="115" spans="2:18" x14ac:dyDescent="0.35">
      <c r="B115" s="31">
        <v>0.52</v>
      </c>
      <c r="C115" s="30" t="s">
        <v>24</v>
      </c>
      <c r="D115" s="30" t="s">
        <v>21</v>
      </c>
      <c r="E115" s="36">
        <v>750</v>
      </c>
      <c r="F115" s="36">
        <v>1600</v>
      </c>
      <c r="G115" s="36">
        <v>1255</v>
      </c>
      <c r="H115" s="37">
        <f t="shared" si="9"/>
        <v>1354.7276785714284</v>
      </c>
      <c r="I115" s="37">
        <f t="shared" si="10"/>
        <v>1000</v>
      </c>
      <c r="J115" s="37">
        <f t="shared" si="11"/>
        <v>90</v>
      </c>
      <c r="K115" s="36"/>
      <c r="L115" s="36">
        <f t="shared" si="18"/>
        <v>316</v>
      </c>
      <c r="M115" s="36"/>
      <c r="N115" s="36"/>
      <c r="O115" s="21">
        <f t="shared" si="14"/>
        <v>316</v>
      </c>
      <c r="P115" s="38">
        <f t="shared" si="12"/>
        <v>724.16666666666674</v>
      </c>
      <c r="Q115" s="41"/>
      <c r="R115" t="str">
        <f t="shared" si="13"/>
        <v>1350 Litre Aquaplate Steel Slimline Water Tank (750mm W x 1600mm L x  1255mm H)</v>
      </c>
    </row>
    <row r="116" spans="2:18" x14ac:dyDescent="0.35">
      <c r="B116" s="31">
        <v>0.52</v>
      </c>
      <c r="C116" s="30" t="s">
        <v>24</v>
      </c>
      <c r="D116" s="30" t="s">
        <v>21</v>
      </c>
      <c r="E116" s="36">
        <v>750</v>
      </c>
      <c r="F116" s="36">
        <v>1700</v>
      </c>
      <c r="G116" s="36">
        <v>1255</v>
      </c>
      <c r="H116" s="37">
        <f t="shared" si="9"/>
        <v>1448.8526785714284</v>
      </c>
      <c r="I116" s="37">
        <f t="shared" si="10"/>
        <v>1000</v>
      </c>
      <c r="J116" s="37">
        <f t="shared" si="11"/>
        <v>90</v>
      </c>
      <c r="K116" s="36"/>
      <c r="L116" s="36">
        <f t="shared" si="18"/>
        <v>325.5</v>
      </c>
      <c r="M116" s="36"/>
      <c r="N116" s="36"/>
      <c r="O116" s="21">
        <f t="shared" si="14"/>
        <v>325.5</v>
      </c>
      <c r="P116" s="38">
        <f t="shared" si="12"/>
        <v>745.93750000000011</v>
      </c>
      <c r="Q116" s="41"/>
      <c r="R116" t="str">
        <f t="shared" si="13"/>
        <v>1450 Litre Aquaplate Steel Slimline Water Tank (750mm W x 1700mm L x  1255mm H)</v>
      </c>
    </row>
    <row r="117" spans="2:18" x14ac:dyDescent="0.35">
      <c r="B117" s="31">
        <v>0.52</v>
      </c>
      <c r="C117" s="30" t="s">
        <v>24</v>
      </c>
      <c r="D117" s="30" t="s">
        <v>21</v>
      </c>
      <c r="E117" s="36">
        <v>750</v>
      </c>
      <c r="F117" s="36">
        <v>1800</v>
      </c>
      <c r="G117" s="36">
        <v>1255</v>
      </c>
      <c r="H117" s="37">
        <f t="shared" si="9"/>
        <v>1542.9776785714284</v>
      </c>
      <c r="I117" s="37">
        <f t="shared" si="10"/>
        <v>2000</v>
      </c>
      <c r="J117" s="37">
        <f t="shared" si="11"/>
        <v>120</v>
      </c>
      <c r="K117" s="36"/>
      <c r="L117" s="36">
        <f t="shared" si="18"/>
        <v>335</v>
      </c>
      <c r="M117" s="36"/>
      <c r="N117" s="36"/>
      <c r="O117" s="21">
        <f t="shared" si="14"/>
        <v>335</v>
      </c>
      <c r="P117" s="38">
        <f t="shared" si="12"/>
        <v>767.70833333333348</v>
      </c>
      <c r="Q117" s="41"/>
      <c r="R117" t="str">
        <f t="shared" si="13"/>
        <v>1540 Litre Aquaplate Steel Slimline Water Tank (750mm W x 1800mm L x  1255mm H)</v>
      </c>
    </row>
    <row r="118" spans="2:18" x14ac:dyDescent="0.35">
      <c r="B118" s="31">
        <v>0.52</v>
      </c>
      <c r="C118" s="30" t="s">
        <v>24</v>
      </c>
      <c r="D118" s="30" t="s">
        <v>21</v>
      </c>
      <c r="E118" s="36">
        <v>750</v>
      </c>
      <c r="F118" s="36">
        <v>1900</v>
      </c>
      <c r="G118" s="36">
        <v>1255</v>
      </c>
      <c r="H118" s="37">
        <f t="shared" si="9"/>
        <v>1637.1026785714284</v>
      </c>
      <c r="I118" s="37">
        <f t="shared" si="10"/>
        <v>2000</v>
      </c>
      <c r="J118" s="37">
        <f t="shared" si="11"/>
        <v>120</v>
      </c>
      <c r="K118" s="36"/>
      <c r="L118" s="36">
        <f t="shared" si="18"/>
        <v>344.5</v>
      </c>
      <c r="M118" s="36"/>
      <c r="N118" s="36"/>
      <c r="O118" s="21">
        <f t="shared" si="14"/>
        <v>344.5</v>
      </c>
      <c r="P118" s="38">
        <f t="shared" si="12"/>
        <v>789.47916666666674</v>
      </c>
      <c r="Q118" s="41"/>
      <c r="R118" t="str">
        <f t="shared" si="13"/>
        <v>1640 Litre Aquaplate Steel Slimline Water Tank (750mm W x 1900mm L x  1255mm H)</v>
      </c>
    </row>
    <row r="119" spans="2:18" x14ac:dyDescent="0.35">
      <c r="B119" s="31">
        <v>0.52</v>
      </c>
      <c r="C119" s="30" t="s">
        <v>24</v>
      </c>
      <c r="D119" s="30" t="s">
        <v>21</v>
      </c>
      <c r="E119" s="36">
        <v>750</v>
      </c>
      <c r="F119" s="36">
        <v>2000</v>
      </c>
      <c r="G119" s="36">
        <v>1255</v>
      </c>
      <c r="H119" s="37">
        <f t="shared" si="9"/>
        <v>1731.2276785714284</v>
      </c>
      <c r="I119" s="37">
        <f t="shared" si="10"/>
        <v>2000</v>
      </c>
      <c r="J119" s="37">
        <f t="shared" si="11"/>
        <v>120</v>
      </c>
      <c r="K119" s="36"/>
      <c r="L119" s="36">
        <f t="shared" si="18"/>
        <v>354</v>
      </c>
      <c r="M119" s="36"/>
      <c r="N119" s="36"/>
      <c r="O119" s="21">
        <f t="shared" si="14"/>
        <v>354</v>
      </c>
      <c r="P119" s="38">
        <f t="shared" si="12"/>
        <v>811.25000000000011</v>
      </c>
      <c r="Q119" s="41"/>
      <c r="R119" t="str">
        <f t="shared" si="13"/>
        <v>1730 Litre Aquaplate Steel Slimline Water Tank (750mm W x 2000mm L x  1255mm H)</v>
      </c>
    </row>
    <row r="120" spans="2:18" x14ac:dyDescent="0.35">
      <c r="B120" s="31">
        <v>0.52</v>
      </c>
      <c r="C120" s="30" t="s">
        <v>24</v>
      </c>
      <c r="D120" s="30" t="s">
        <v>21</v>
      </c>
      <c r="E120" s="36">
        <v>750</v>
      </c>
      <c r="F120" s="36">
        <v>2100</v>
      </c>
      <c r="G120" s="36">
        <v>1255</v>
      </c>
      <c r="H120" s="37">
        <f t="shared" si="9"/>
        <v>1825.3526785714284</v>
      </c>
      <c r="I120" s="37">
        <f t="shared" si="10"/>
        <v>2000</v>
      </c>
      <c r="J120" s="37">
        <f t="shared" si="11"/>
        <v>120</v>
      </c>
      <c r="K120" s="36"/>
      <c r="L120" s="36">
        <f t="shared" si="18"/>
        <v>363.5</v>
      </c>
      <c r="M120" s="36"/>
      <c r="N120" s="36"/>
      <c r="O120" s="21">
        <f t="shared" si="14"/>
        <v>363.5</v>
      </c>
      <c r="P120" s="38">
        <f t="shared" si="12"/>
        <v>833.02083333333348</v>
      </c>
      <c r="Q120" s="41"/>
      <c r="R120" t="str">
        <f t="shared" si="13"/>
        <v>1830 Litre Aquaplate Steel Slimline Water Tank (750mm W x 2100mm L x  1255mm H)</v>
      </c>
    </row>
    <row r="121" spans="2:18" x14ac:dyDescent="0.35">
      <c r="B121" s="31">
        <v>0.52</v>
      </c>
      <c r="C121" s="30" t="s">
        <v>24</v>
      </c>
      <c r="D121" s="30" t="s">
        <v>21</v>
      </c>
      <c r="E121" s="36">
        <v>750</v>
      </c>
      <c r="F121" s="36">
        <v>2200</v>
      </c>
      <c r="G121" s="36">
        <v>1255</v>
      </c>
      <c r="H121" s="37">
        <f t="shared" si="9"/>
        <v>1919.4776785714284</v>
      </c>
      <c r="I121" s="37">
        <f t="shared" si="10"/>
        <v>2000</v>
      </c>
      <c r="J121" s="37">
        <f t="shared" si="11"/>
        <v>120</v>
      </c>
      <c r="K121" s="36"/>
      <c r="L121" s="36">
        <f t="shared" si="18"/>
        <v>373</v>
      </c>
      <c r="M121" s="36"/>
      <c r="N121" s="36"/>
      <c r="O121" s="21">
        <f t="shared" si="14"/>
        <v>373</v>
      </c>
      <c r="P121" s="38">
        <f t="shared" si="12"/>
        <v>854.79166666666674</v>
      </c>
      <c r="Q121" s="41"/>
      <c r="R121" t="str">
        <f t="shared" si="13"/>
        <v>1920 Litre Aquaplate Steel Slimline Water Tank (750mm W x 2200mm L x  1255mm H)</v>
      </c>
    </row>
    <row r="122" spans="2:18" x14ac:dyDescent="0.35">
      <c r="B122" s="31">
        <v>0.52</v>
      </c>
      <c r="C122" s="30" t="s">
        <v>24</v>
      </c>
      <c r="D122" s="30" t="s">
        <v>21</v>
      </c>
      <c r="E122" s="36">
        <v>750</v>
      </c>
      <c r="F122" s="36">
        <v>2300</v>
      </c>
      <c r="G122" s="36">
        <v>1255</v>
      </c>
      <c r="H122" s="37">
        <f t="shared" si="9"/>
        <v>2013.6026785714284</v>
      </c>
      <c r="I122" s="37">
        <f t="shared" si="10"/>
        <v>2000</v>
      </c>
      <c r="J122" s="37">
        <f t="shared" si="11"/>
        <v>120</v>
      </c>
      <c r="K122" s="36"/>
      <c r="L122" s="36">
        <f t="shared" si="18"/>
        <v>382.5</v>
      </c>
      <c r="M122" s="36"/>
      <c r="N122" s="36"/>
      <c r="O122" s="21">
        <f t="shared" si="14"/>
        <v>382.5</v>
      </c>
      <c r="P122" s="38">
        <f t="shared" si="12"/>
        <v>876.56250000000011</v>
      </c>
      <c r="Q122" s="41"/>
      <c r="R122" t="str">
        <f t="shared" si="13"/>
        <v>2010 Litre Aquaplate Steel Slimline Water Tank (750mm W x 2300mm L x  1255mm H)</v>
      </c>
    </row>
    <row r="123" spans="2:18" x14ac:dyDescent="0.35">
      <c r="B123" s="31">
        <v>0.52</v>
      </c>
      <c r="C123" s="30" t="s">
        <v>24</v>
      </c>
      <c r="D123" s="30" t="s">
        <v>21</v>
      </c>
      <c r="E123" s="36">
        <v>750</v>
      </c>
      <c r="F123" s="36">
        <v>2400</v>
      </c>
      <c r="G123" s="36">
        <v>1255</v>
      </c>
      <c r="H123" s="37">
        <f t="shared" si="9"/>
        <v>2107.7276785714284</v>
      </c>
      <c r="I123" s="37">
        <f t="shared" si="10"/>
        <v>2000</v>
      </c>
      <c r="J123" s="37">
        <f t="shared" si="11"/>
        <v>120</v>
      </c>
      <c r="K123" s="36"/>
      <c r="L123" s="36">
        <f t="shared" si="18"/>
        <v>392</v>
      </c>
      <c r="M123" s="36"/>
      <c r="N123" s="36"/>
      <c r="O123" s="21">
        <f t="shared" si="14"/>
        <v>392</v>
      </c>
      <c r="P123" s="38">
        <f t="shared" si="12"/>
        <v>898.33333333333348</v>
      </c>
      <c r="Q123" s="41"/>
      <c r="R123" t="str">
        <f t="shared" si="13"/>
        <v>2110 Litre Aquaplate Steel Slimline Water Tank (750mm W x 2400mm L x  1255mm H)</v>
      </c>
    </row>
    <row r="124" spans="2:18" x14ac:dyDescent="0.35">
      <c r="B124" s="31">
        <v>0.52</v>
      </c>
      <c r="C124" s="30" t="s">
        <v>24</v>
      </c>
      <c r="D124" s="30" t="s">
        <v>21</v>
      </c>
      <c r="E124" s="36">
        <v>750</v>
      </c>
      <c r="F124" s="36">
        <v>2500</v>
      </c>
      <c r="G124" s="36">
        <v>1255</v>
      </c>
      <c r="H124" s="37">
        <f t="shared" si="9"/>
        <v>2201.8526785714284</v>
      </c>
      <c r="I124" s="37">
        <f t="shared" si="10"/>
        <v>2000</v>
      </c>
      <c r="J124" s="37">
        <f t="shared" si="11"/>
        <v>120</v>
      </c>
      <c r="K124" s="36"/>
      <c r="L124" s="36">
        <f t="shared" si="18"/>
        <v>401.5</v>
      </c>
      <c r="M124" s="36"/>
      <c r="N124" s="36"/>
      <c r="O124" s="21">
        <f t="shared" si="14"/>
        <v>401.5</v>
      </c>
      <c r="P124" s="38">
        <f t="shared" si="12"/>
        <v>920.10416666666674</v>
      </c>
      <c r="Q124" s="41"/>
      <c r="R124" t="str">
        <f t="shared" si="13"/>
        <v>2200 Litre Aquaplate Steel Slimline Water Tank (750mm W x 2500mm L x  1255mm H)</v>
      </c>
    </row>
    <row r="125" spans="2:18" x14ac:dyDescent="0.35">
      <c r="B125" s="31">
        <v>0.52</v>
      </c>
      <c r="C125" s="30" t="s">
        <v>24</v>
      </c>
      <c r="D125" s="30" t="s">
        <v>21</v>
      </c>
      <c r="E125" s="36">
        <v>750</v>
      </c>
      <c r="F125" s="36">
        <v>2600</v>
      </c>
      <c r="G125" s="36">
        <v>1255</v>
      </c>
      <c r="H125" s="37">
        <f t="shared" si="9"/>
        <v>2295.9776785714284</v>
      </c>
      <c r="I125" s="37">
        <f t="shared" si="10"/>
        <v>2000</v>
      </c>
      <c r="J125" s="37">
        <f t="shared" si="11"/>
        <v>120</v>
      </c>
      <c r="K125" s="36"/>
      <c r="L125" s="36">
        <f t="shared" si="18"/>
        <v>411</v>
      </c>
      <c r="M125" s="36"/>
      <c r="N125" s="36"/>
      <c r="O125" s="21">
        <f t="shared" si="14"/>
        <v>411</v>
      </c>
      <c r="P125" s="38">
        <f t="shared" si="12"/>
        <v>941.87500000000011</v>
      </c>
      <c r="Q125" s="41"/>
      <c r="R125" t="str">
        <f t="shared" si="13"/>
        <v>2300 Litre Aquaplate Steel Slimline Water Tank (750mm W x 2600mm L x  1255mm H)</v>
      </c>
    </row>
    <row r="126" spans="2:18" x14ac:dyDescent="0.35">
      <c r="B126" s="31">
        <v>0.52</v>
      </c>
      <c r="C126" s="30" t="s">
        <v>24</v>
      </c>
      <c r="D126" s="30" t="s">
        <v>21</v>
      </c>
      <c r="E126" s="36">
        <v>750</v>
      </c>
      <c r="F126" s="36">
        <v>2700</v>
      </c>
      <c r="G126" s="36">
        <v>1255</v>
      </c>
      <c r="H126" s="37">
        <f t="shared" si="9"/>
        <v>2390.1026785714284</v>
      </c>
      <c r="I126" s="37">
        <f t="shared" si="10"/>
        <v>2000</v>
      </c>
      <c r="J126" s="37">
        <f t="shared" si="11"/>
        <v>120</v>
      </c>
      <c r="K126" s="36"/>
      <c r="L126" s="36">
        <f t="shared" si="18"/>
        <v>420.5</v>
      </c>
      <c r="M126" s="36"/>
      <c r="N126" s="36"/>
      <c r="O126" s="21">
        <f t="shared" si="14"/>
        <v>420.5</v>
      </c>
      <c r="P126" s="38">
        <f t="shared" si="12"/>
        <v>963.64583333333348</v>
      </c>
      <c r="Q126" s="41"/>
      <c r="R126" t="str">
        <f t="shared" si="13"/>
        <v>2390 Litre Aquaplate Steel Slimline Water Tank (750mm W x 2700mm L x  1255mm H)</v>
      </c>
    </row>
    <row r="127" spans="2:18" x14ac:dyDescent="0.35">
      <c r="B127" s="31">
        <v>0.52</v>
      </c>
      <c r="C127" s="30" t="s">
        <v>24</v>
      </c>
      <c r="D127" s="30" t="s">
        <v>21</v>
      </c>
      <c r="E127" s="36">
        <v>750</v>
      </c>
      <c r="F127" s="36">
        <v>2800</v>
      </c>
      <c r="G127" s="36">
        <v>1255</v>
      </c>
      <c r="H127" s="37">
        <f t="shared" si="9"/>
        <v>2484.2276785714284</v>
      </c>
      <c r="I127" s="37">
        <f t="shared" si="10"/>
        <v>2000</v>
      </c>
      <c r="J127" s="37">
        <f t="shared" si="11"/>
        <v>120</v>
      </c>
      <c r="K127" s="36"/>
      <c r="L127" s="36">
        <v>428</v>
      </c>
      <c r="M127" s="36"/>
      <c r="N127" s="36"/>
      <c r="O127" s="21">
        <f t="shared" si="14"/>
        <v>428</v>
      </c>
      <c r="P127" s="38">
        <f t="shared" si="12"/>
        <v>980.83333333333348</v>
      </c>
      <c r="Q127" s="41"/>
      <c r="R127" t="str">
        <f t="shared" si="13"/>
        <v>2480 Litre Aquaplate Steel Slimline Water Tank (750mm W x 2800mm L x  1255mm H)</v>
      </c>
    </row>
    <row r="128" spans="2:18" x14ac:dyDescent="0.35">
      <c r="B128" s="31">
        <v>0.6</v>
      </c>
      <c r="C128" s="30" t="s">
        <v>24</v>
      </c>
      <c r="D128" s="30" t="s">
        <v>21</v>
      </c>
      <c r="E128" s="36">
        <v>750</v>
      </c>
      <c r="F128" s="36">
        <v>2900</v>
      </c>
      <c r="G128" s="36">
        <v>1255</v>
      </c>
      <c r="H128" s="37">
        <f t="shared" si="9"/>
        <v>2578.3526785714284</v>
      </c>
      <c r="I128" s="37">
        <f t="shared" si="10"/>
        <v>3000</v>
      </c>
      <c r="J128" s="37">
        <f t="shared" si="11"/>
        <v>135</v>
      </c>
      <c r="K128" s="36"/>
      <c r="L128" s="36">
        <v>483</v>
      </c>
      <c r="M128" s="36"/>
      <c r="N128" s="36"/>
      <c r="O128" s="21">
        <f t="shared" si="14"/>
        <v>483</v>
      </c>
      <c r="P128" s="38">
        <f t="shared" si="12"/>
        <v>1328.25</v>
      </c>
      <c r="Q128" s="41"/>
      <c r="R128" t="str">
        <f t="shared" si="13"/>
        <v>2580 Litre Aquaplate Steel Slimline Water Tank (750mm W x 2900mm L x  1255mm H)</v>
      </c>
    </row>
    <row r="129" spans="2:18" x14ac:dyDescent="0.35">
      <c r="B129" s="31">
        <v>0.52</v>
      </c>
      <c r="C129" s="30" t="s">
        <v>24</v>
      </c>
      <c r="D129" s="30" t="s">
        <v>21</v>
      </c>
      <c r="E129" s="36">
        <v>750</v>
      </c>
      <c r="F129" s="36">
        <v>3000</v>
      </c>
      <c r="G129" s="36">
        <v>1255</v>
      </c>
      <c r="H129" s="37">
        <f t="shared" si="9"/>
        <v>2672.4776785714284</v>
      </c>
      <c r="I129" s="37">
        <f t="shared" si="10"/>
        <v>3000</v>
      </c>
      <c r="J129" s="37">
        <f t="shared" si="11"/>
        <v>135</v>
      </c>
      <c r="K129" s="36"/>
      <c r="L129" s="36">
        <v>493</v>
      </c>
      <c r="M129" s="36"/>
      <c r="N129" s="36"/>
      <c r="O129" s="21">
        <f t="shared" si="14"/>
        <v>493</v>
      </c>
      <c r="P129" s="38">
        <f t="shared" si="12"/>
        <v>1129.791666666667</v>
      </c>
      <c r="Q129" s="41"/>
      <c r="R129" t="str">
        <f t="shared" si="13"/>
        <v>2670 Litre Aquaplate Steel Slimline Water Tank (750mm W x 3000mm L x  1255mm H)</v>
      </c>
    </row>
    <row r="130" spans="2:18" x14ac:dyDescent="0.35">
      <c r="B130" s="31">
        <v>0.52</v>
      </c>
      <c r="C130" s="30" t="s">
        <v>24</v>
      </c>
      <c r="D130" s="30" t="s">
        <v>21</v>
      </c>
      <c r="E130" s="36">
        <v>750</v>
      </c>
      <c r="F130" s="36">
        <v>3100</v>
      </c>
      <c r="G130" s="36">
        <v>1255</v>
      </c>
      <c r="H130" s="37">
        <f t="shared" si="9"/>
        <v>2766.6026785714284</v>
      </c>
      <c r="I130" s="37">
        <f t="shared" si="10"/>
        <v>3000</v>
      </c>
      <c r="J130" s="37">
        <f t="shared" si="11"/>
        <v>135</v>
      </c>
      <c r="K130" s="36"/>
      <c r="L130" s="36">
        <f t="shared" ref="L130:L139" si="19">L129+9.5</f>
        <v>502.5</v>
      </c>
      <c r="M130" s="36"/>
      <c r="N130" s="36"/>
      <c r="O130" s="21">
        <f t="shared" si="14"/>
        <v>502.5</v>
      </c>
      <c r="P130" s="38">
        <f t="shared" si="12"/>
        <v>1151.5625</v>
      </c>
      <c r="Q130" s="41"/>
      <c r="R130" t="str">
        <f t="shared" si="13"/>
        <v>2770 Litre Aquaplate Steel Slimline Water Tank (750mm W x 3100mm L x  1255mm H)</v>
      </c>
    </row>
    <row r="131" spans="2:18" x14ac:dyDescent="0.35">
      <c r="B131" s="31">
        <v>0.52</v>
      </c>
      <c r="C131" s="30" t="s">
        <v>24</v>
      </c>
      <c r="D131" s="30" t="s">
        <v>21</v>
      </c>
      <c r="E131" s="36">
        <v>750</v>
      </c>
      <c r="F131" s="36">
        <v>3200</v>
      </c>
      <c r="G131" s="36">
        <v>1255</v>
      </c>
      <c r="H131" s="37">
        <f t="shared" si="9"/>
        <v>2860.7276785714284</v>
      </c>
      <c r="I131" s="37">
        <f t="shared" si="10"/>
        <v>3000</v>
      </c>
      <c r="J131" s="37">
        <f t="shared" si="11"/>
        <v>135</v>
      </c>
      <c r="K131" s="36"/>
      <c r="L131" s="36">
        <f t="shared" si="19"/>
        <v>512</v>
      </c>
      <c r="M131" s="36"/>
      <c r="N131" s="36"/>
      <c r="O131" s="21">
        <f t="shared" si="14"/>
        <v>512</v>
      </c>
      <c r="P131" s="38">
        <f t="shared" si="12"/>
        <v>1173.3333333333335</v>
      </c>
      <c r="Q131" s="41"/>
      <c r="R131" t="str">
        <f t="shared" si="13"/>
        <v>2860 Litre Aquaplate Steel Slimline Water Tank (750mm W x 3200mm L x  1255mm H)</v>
      </c>
    </row>
    <row r="132" spans="2:18" x14ac:dyDescent="0.35">
      <c r="B132" s="31">
        <v>0.52</v>
      </c>
      <c r="C132" s="30" t="s">
        <v>24</v>
      </c>
      <c r="D132" s="30" t="s">
        <v>21</v>
      </c>
      <c r="E132" s="36">
        <v>750</v>
      </c>
      <c r="F132" s="36">
        <v>3300</v>
      </c>
      <c r="G132" s="36">
        <v>1255</v>
      </c>
      <c r="H132" s="37">
        <f t="shared" si="9"/>
        <v>2954.8526785714284</v>
      </c>
      <c r="I132" s="37">
        <f t="shared" si="10"/>
        <v>3000</v>
      </c>
      <c r="J132" s="37">
        <f t="shared" si="11"/>
        <v>135</v>
      </c>
      <c r="K132" s="36"/>
      <c r="L132" s="36">
        <f t="shared" si="19"/>
        <v>521.5</v>
      </c>
      <c r="M132" s="36"/>
      <c r="N132" s="36"/>
      <c r="O132" s="21">
        <f t="shared" si="14"/>
        <v>521.5</v>
      </c>
      <c r="P132" s="38">
        <f t="shared" si="12"/>
        <v>1195.104166666667</v>
      </c>
      <c r="Q132" s="41"/>
      <c r="R132" t="str">
        <f t="shared" si="13"/>
        <v>2950 Litre Aquaplate Steel Slimline Water Tank (750mm W x 3300mm L x  1255mm H)</v>
      </c>
    </row>
    <row r="133" spans="2:18" x14ac:dyDescent="0.35">
      <c r="B133" s="31">
        <v>0.52</v>
      </c>
      <c r="C133" s="30" t="s">
        <v>24</v>
      </c>
      <c r="D133" s="30" t="s">
        <v>21</v>
      </c>
      <c r="E133" s="36">
        <v>750</v>
      </c>
      <c r="F133" s="36">
        <v>3400</v>
      </c>
      <c r="G133" s="36">
        <v>1255</v>
      </c>
      <c r="H133" s="37">
        <f t="shared" ref="H133:H196" si="20">(((22/7*(E133/2)^2)*G133)+((F133-E133)*G133*E133))/1000000</f>
        <v>3048.9776785714284</v>
      </c>
      <c r="I133" s="37">
        <f t="shared" ref="I133:I196" si="21">ROUND(H133,-3)</f>
        <v>3000</v>
      </c>
      <c r="J133" s="37">
        <f t="shared" ref="J133:J196" si="22">IF(I133&lt;1000,90,IF(I133=1000,90,IF(I133=2000,120,IF(I133=3000,135,IF(I133=4000,150,IF(I133=5000,180,IF(I133=6000,210,IF(I133=7000,240,IF(I133=8000,255,IF(I133=9000,B398,IF(I133=10000,285)))))))))))</f>
        <v>135</v>
      </c>
      <c r="K133" s="36">
        <v>30</v>
      </c>
      <c r="L133" s="36">
        <f t="shared" si="19"/>
        <v>531</v>
      </c>
      <c r="M133" s="36"/>
      <c r="N133" s="36"/>
      <c r="O133" s="21">
        <f t="shared" si="14"/>
        <v>561</v>
      </c>
      <c r="P133" s="38">
        <f t="shared" ref="P133:P196" si="23">(L133/(1-B133))*1.1</f>
        <v>1216.875</v>
      </c>
      <c r="Q133" s="41"/>
      <c r="R133" t="str">
        <f t="shared" ref="R133:R196" si="24">ROUND(H133,-1)&amp;" "&amp;"Litre"&amp;" "&amp;C133&amp;" "&amp;D133&amp;" "&amp;"Water Tank"&amp;" ("&amp;E133&amp;"mm W x "&amp;F133&amp;"mm L x  "&amp;G133&amp;"mm H)"</f>
        <v>3050 Litre Aquaplate Steel Slimline Water Tank (750mm W x 3400mm L x  1255mm H)</v>
      </c>
    </row>
    <row r="134" spans="2:18" x14ac:dyDescent="0.35">
      <c r="B134" s="31">
        <v>0.52</v>
      </c>
      <c r="C134" s="30" t="s">
        <v>24</v>
      </c>
      <c r="D134" s="30" t="s">
        <v>21</v>
      </c>
      <c r="E134" s="36">
        <v>750</v>
      </c>
      <c r="F134" s="36">
        <v>3500</v>
      </c>
      <c r="G134" s="36">
        <v>1255</v>
      </c>
      <c r="H134" s="37">
        <f t="shared" si="20"/>
        <v>3143.1026785714284</v>
      </c>
      <c r="I134" s="37">
        <f t="shared" si="21"/>
        <v>3000</v>
      </c>
      <c r="J134" s="37">
        <f t="shared" si="22"/>
        <v>135</v>
      </c>
      <c r="K134" s="36">
        <v>30</v>
      </c>
      <c r="L134" s="36">
        <f t="shared" si="19"/>
        <v>540.5</v>
      </c>
      <c r="M134" s="36"/>
      <c r="N134" s="36"/>
      <c r="O134" s="21">
        <f t="shared" ref="O134:O197" si="25">SUM(K134:N134)</f>
        <v>570.5</v>
      </c>
      <c r="P134" s="38">
        <f t="shared" si="23"/>
        <v>1238.6458333333335</v>
      </c>
      <c r="Q134" s="41"/>
      <c r="R134" t="str">
        <f t="shared" si="24"/>
        <v>3140 Litre Aquaplate Steel Slimline Water Tank (750mm W x 3500mm L x  1255mm H)</v>
      </c>
    </row>
    <row r="135" spans="2:18" x14ac:dyDescent="0.35">
      <c r="B135" s="31">
        <v>0.52</v>
      </c>
      <c r="C135" s="30" t="s">
        <v>24</v>
      </c>
      <c r="D135" s="30" t="s">
        <v>21</v>
      </c>
      <c r="E135" s="36">
        <v>750</v>
      </c>
      <c r="F135" s="36">
        <v>3600</v>
      </c>
      <c r="G135" s="36">
        <v>1255</v>
      </c>
      <c r="H135" s="37">
        <f t="shared" si="20"/>
        <v>3237.2276785714284</v>
      </c>
      <c r="I135" s="37">
        <f t="shared" si="21"/>
        <v>3000</v>
      </c>
      <c r="J135" s="37">
        <f t="shared" si="22"/>
        <v>135</v>
      </c>
      <c r="K135" s="36">
        <v>30</v>
      </c>
      <c r="L135" s="36">
        <f t="shared" si="19"/>
        <v>550</v>
      </c>
      <c r="M135" s="36"/>
      <c r="N135" s="36"/>
      <c r="O135" s="21">
        <f t="shared" si="25"/>
        <v>580</v>
      </c>
      <c r="P135" s="38">
        <f t="shared" si="23"/>
        <v>1260.416666666667</v>
      </c>
      <c r="Q135" s="41"/>
      <c r="R135" t="str">
        <f t="shared" si="24"/>
        <v>3240 Litre Aquaplate Steel Slimline Water Tank (750mm W x 3600mm L x  1255mm H)</v>
      </c>
    </row>
    <row r="136" spans="2:18" x14ac:dyDescent="0.35">
      <c r="B136" s="31">
        <v>0.52</v>
      </c>
      <c r="C136" s="30" t="s">
        <v>24</v>
      </c>
      <c r="D136" s="30" t="s">
        <v>21</v>
      </c>
      <c r="E136" s="36">
        <v>750</v>
      </c>
      <c r="F136" s="36">
        <v>3700</v>
      </c>
      <c r="G136" s="36">
        <v>1255</v>
      </c>
      <c r="H136" s="37">
        <f t="shared" si="20"/>
        <v>3331.3526785714284</v>
      </c>
      <c r="I136" s="37">
        <f t="shared" si="21"/>
        <v>3000</v>
      </c>
      <c r="J136" s="37">
        <f t="shared" si="22"/>
        <v>135</v>
      </c>
      <c r="K136" s="36">
        <v>30</v>
      </c>
      <c r="L136" s="36">
        <f t="shared" si="19"/>
        <v>559.5</v>
      </c>
      <c r="M136" s="36"/>
      <c r="N136" s="36"/>
      <c r="O136" s="21">
        <f t="shared" si="25"/>
        <v>589.5</v>
      </c>
      <c r="P136" s="38">
        <f t="shared" si="23"/>
        <v>1282.1875</v>
      </c>
      <c r="Q136" s="41"/>
      <c r="R136" t="str">
        <f t="shared" si="24"/>
        <v>3330 Litre Aquaplate Steel Slimline Water Tank (750mm W x 3700mm L x  1255mm H)</v>
      </c>
    </row>
    <row r="137" spans="2:18" x14ac:dyDescent="0.35">
      <c r="B137" s="31">
        <v>0.52</v>
      </c>
      <c r="C137" s="30" t="s">
        <v>24</v>
      </c>
      <c r="D137" s="30" t="s">
        <v>21</v>
      </c>
      <c r="E137" s="36">
        <v>750</v>
      </c>
      <c r="F137" s="36">
        <v>3800</v>
      </c>
      <c r="G137" s="36">
        <v>1255</v>
      </c>
      <c r="H137" s="37">
        <f t="shared" si="20"/>
        <v>3425.4776785714284</v>
      </c>
      <c r="I137" s="37">
        <f t="shared" si="21"/>
        <v>3000</v>
      </c>
      <c r="J137" s="37">
        <f t="shared" si="22"/>
        <v>135</v>
      </c>
      <c r="K137" s="36">
        <v>30</v>
      </c>
      <c r="L137" s="36">
        <f t="shared" si="19"/>
        <v>569</v>
      </c>
      <c r="M137" s="36"/>
      <c r="N137" s="36"/>
      <c r="O137" s="21">
        <f t="shared" si="25"/>
        <v>599</v>
      </c>
      <c r="P137" s="38">
        <f t="shared" si="23"/>
        <v>1303.9583333333335</v>
      </c>
      <c r="Q137" s="41"/>
      <c r="R137" t="str">
        <f t="shared" si="24"/>
        <v>3430 Litre Aquaplate Steel Slimline Water Tank (750mm W x 3800mm L x  1255mm H)</v>
      </c>
    </row>
    <row r="138" spans="2:18" x14ac:dyDescent="0.35">
      <c r="B138" s="31">
        <v>0.52</v>
      </c>
      <c r="C138" s="30" t="s">
        <v>24</v>
      </c>
      <c r="D138" s="30" t="s">
        <v>21</v>
      </c>
      <c r="E138" s="36">
        <v>750</v>
      </c>
      <c r="F138" s="36">
        <v>3900</v>
      </c>
      <c r="G138" s="36">
        <v>1255</v>
      </c>
      <c r="H138" s="37">
        <f t="shared" si="20"/>
        <v>3519.6026785714284</v>
      </c>
      <c r="I138" s="37">
        <f t="shared" si="21"/>
        <v>4000</v>
      </c>
      <c r="J138" s="37">
        <f t="shared" si="22"/>
        <v>150</v>
      </c>
      <c r="K138" s="36">
        <v>30</v>
      </c>
      <c r="L138" s="36">
        <f t="shared" si="19"/>
        <v>578.5</v>
      </c>
      <c r="M138" s="36"/>
      <c r="N138" s="36"/>
      <c r="O138" s="21">
        <f t="shared" si="25"/>
        <v>608.5</v>
      </c>
      <c r="P138" s="38">
        <f t="shared" si="23"/>
        <v>1325.729166666667</v>
      </c>
      <c r="Q138" s="41"/>
      <c r="R138" t="str">
        <f t="shared" si="24"/>
        <v>3520 Litre Aquaplate Steel Slimline Water Tank (750mm W x 3900mm L x  1255mm H)</v>
      </c>
    </row>
    <row r="139" spans="2:18" x14ac:dyDescent="0.35">
      <c r="B139" s="31">
        <v>0.52</v>
      </c>
      <c r="C139" s="30" t="s">
        <v>24</v>
      </c>
      <c r="D139" s="30" t="s">
        <v>21</v>
      </c>
      <c r="E139" s="36">
        <v>750</v>
      </c>
      <c r="F139" s="36">
        <v>4000</v>
      </c>
      <c r="G139" s="36">
        <v>1255</v>
      </c>
      <c r="H139" s="37">
        <f t="shared" si="20"/>
        <v>3613.7276785714284</v>
      </c>
      <c r="I139" s="37">
        <f t="shared" si="21"/>
        <v>4000</v>
      </c>
      <c r="J139" s="37">
        <f t="shared" si="22"/>
        <v>150</v>
      </c>
      <c r="K139" s="36">
        <v>30</v>
      </c>
      <c r="L139" s="36">
        <f t="shared" si="19"/>
        <v>588</v>
      </c>
      <c r="M139" s="36"/>
      <c r="N139" s="36"/>
      <c r="O139" s="21">
        <f t="shared" si="25"/>
        <v>618</v>
      </c>
      <c r="P139" s="38">
        <f t="shared" si="23"/>
        <v>1347.5</v>
      </c>
      <c r="Q139" s="41"/>
      <c r="R139" t="str">
        <f t="shared" si="24"/>
        <v>3610 Litre Aquaplate Steel Slimline Water Tank (750mm W x 4000mm L x  1255mm H)</v>
      </c>
    </row>
    <row r="140" spans="2:18" x14ac:dyDescent="0.35">
      <c r="B140" s="31">
        <v>0.52</v>
      </c>
      <c r="C140" s="30" t="s">
        <v>24</v>
      </c>
      <c r="D140" s="30" t="s">
        <v>21</v>
      </c>
      <c r="E140" s="36">
        <v>800</v>
      </c>
      <c r="F140" s="36">
        <v>800</v>
      </c>
      <c r="G140" s="36">
        <v>1255</v>
      </c>
      <c r="H140" s="37">
        <f t="shared" si="20"/>
        <v>631.08571428571429</v>
      </c>
      <c r="I140" s="37">
        <f t="shared" si="21"/>
        <v>1000</v>
      </c>
      <c r="J140" s="37">
        <f t="shared" si="22"/>
        <v>90</v>
      </c>
      <c r="K140" s="36"/>
      <c r="L140" s="36">
        <v>242</v>
      </c>
      <c r="M140" s="36"/>
      <c r="N140" s="36"/>
      <c r="O140" s="21">
        <f t="shared" si="25"/>
        <v>242</v>
      </c>
      <c r="P140" s="38">
        <f t="shared" si="23"/>
        <v>554.58333333333337</v>
      </c>
      <c r="Q140" s="41"/>
      <c r="R140" t="str">
        <f t="shared" si="24"/>
        <v>630 Litre Aquaplate Steel Slimline Water Tank (800mm W x 800mm L x  1255mm H)</v>
      </c>
    </row>
    <row r="141" spans="2:18" x14ac:dyDescent="0.35">
      <c r="B141" s="31">
        <v>0.52</v>
      </c>
      <c r="C141" s="30" t="s">
        <v>24</v>
      </c>
      <c r="D141" s="30" t="s">
        <v>21</v>
      </c>
      <c r="E141" s="36">
        <v>800</v>
      </c>
      <c r="F141" s="36">
        <v>900</v>
      </c>
      <c r="G141" s="36">
        <v>1255</v>
      </c>
      <c r="H141" s="37">
        <f t="shared" si="20"/>
        <v>731.48571428571427</v>
      </c>
      <c r="I141" s="37">
        <f t="shared" si="21"/>
        <v>1000</v>
      </c>
      <c r="J141" s="37">
        <f t="shared" si="22"/>
        <v>90</v>
      </c>
      <c r="K141" s="36"/>
      <c r="L141" s="36">
        <f t="shared" ref="L141:L158" si="26">L140+9.5</f>
        <v>251.5</v>
      </c>
      <c r="M141" s="36"/>
      <c r="N141" s="36"/>
      <c r="O141" s="21">
        <f t="shared" si="25"/>
        <v>251.5</v>
      </c>
      <c r="P141" s="38">
        <f t="shared" si="23"/>
        <v>576.35416666666674</v>
      </c>
      <c r="Q141" s="41"/>
      <c r="R141" t="str">
        <f t="shared" si="24"/>
        <v>730 Litre Aquaplate Steel Slimline Water Tank (800mm W x 900mm L x  1255mm H)</v>
      </c>
    </row>
    <row r="142" spans="2:18" x14ac:dyDescent="0.35">
      <c r="B142" s="31">
        <v>0.52</v>
      </c>
      <c r="C142" s="30" t="s">
        <v>24</v>
      </c>
      <c r="D142" s="30" t="s">
        <v>21</v>
      </c>
      <c r="E142" s="36">
        <v>800</v>
      </c>
      <c r="F142" s="36">
        <v>1000</v>
      </c>
      <c r="G142" s="36">
        <v>1255</v>
      </c>
      <c r="H142" s="37">
        <f t="shared" si="20"/>
        <v>831.88571428571424</v>
      </c>
      <c r="I142" s="37">
        <f t="shared" si="21"/>
        <v>1000</v>
      </c>
      <c r="J142" s="37">
        <f t="shared" si="22"/>
        <v>90</v>
      </c>
      <c r="K142" s="36"/>
      <c r="L142" s="36">
        <f t="shared" si="26"/>
        <v>261</v>
      </c>
      <c r="M142" s="36"/>
      <c r="N142" s="36"/>
      <c r="O142" s="21">
        <f t="shared" si="25"/>
        <v>261</v>
      </c>
      <c r="P142" s="38">
        <f t="shared" si="23"/>
        <v>598.125</v>
      </c>
      <c r="Q142" s="41"/>
      <c r="R142" t="str">
        <f t="shared" si="24"/>
        <v>830 Litre Aquaplate Steel Slimline Water Tank (800mm W x 1000mm L x  1255mm H)</v>
      </c>
    </row>
    <row r="143" spans="2:18" x14ac:dyDescent="0.35">
      <c r="B143" s="31">
        <v>0.52</v>
      </c>
      <c r="C143" s="30" t="s">
        <v>24</v>
      </c>
      <c r="D143" s="30" t="s">
        <v>21</v>
      </c>
      <c r="E143" s="36">
        <v>800</v>
      </c>
      <c r="F143" s="36">
        <v>1100</v>
      </c>
      <c r="G143" s="36">
        <v>1255</v>
      </c>
      <c r="H143" s="37">
        <f t="shared" si="20"/>
        <v>932.28571428571422</v>
      </c>
      <c r="I143" s="37">
        <f t="shared" si="21"/>
        <v>1000</v>
      </c>
      <c r="J143" s="37">
        <f t="shared" si="22"/>
        <v>90</v>
      </c>
      <c r="K143" s="36"/>
      <c r="L143" s="36">
        <f t="shared" si="26"/>
        <v>270.5</v>
      </c>
      <c r="M143" s="36"/>
      <c r="N143" s="36"/>
      <c r="O143" s="21">
        <f t="shared" si="25"/>
        <v>270.5</v>
      </c>
      <c r="P143" s="38">
        <f t="shared" si="23"/>
        <v>619.89583333333348</v>
      </c>
      <c r="Q143" s="41"/>
      <c r="R143" t="str">
        <f t="shared" si="24"/>
        <v>930 Litre Aquaplate Steel Slimline Water Tank (800mm W x 1100mm L x  1255mm H)</v>
      </c>
    </row>
    <row r="144" spans="2:18" x14ac:dyDescent="0.35">
      <c r="B144" s="31">
        <v>0.52</v>
      </c>
      <c r="C144" s="30" t="s">
        <v>24</v>
      </c>
      <c r="D144" s="30" t="s">
        <v>21</v>
      </c>
      <c r="E144" s="36">
        <v>800</v>
      </c>
      <c r="F144" s="36">
        <v>1200</v>
      </c>
      <c r="G144" s="36">
        <v>1255</v>
      </c>
      <c r="H144" s="37">
        <f t="shared" si="20"/>
        <v>1032.6857142857143</v>
      </c>
      <c r="I144" s="37">
        <f t="shared" si="21"/>
        <v>1000</v>
      </c>
      <c r="J144" s="37">
        <f t="shared" si="22"/>
        <v>90</v>
      </c>
      <c r="K144" s="36"/>
      <c r="L144" s="36">
        <f t="shared" si="26"/>
        <v>280</v>
      </c>
      <c r="M144" s="36"/>
      <c r="N144" s="36"/>
      <c r="O144" s="21">
        <f t="shared" si="25"/>
        <v>280</v>
      </c>
      <c r="P144" s="38">
        <f t="shared" si="23"/>
        <v>641.66666666666674</v>
      </c>
      <c r="Q144" s="41"/>
      <c r="R144" t="str">
        <f t="shared" si="24"/>
        <v>1030 Litre Aquaplate Steel Slimline Water Tank (800mm W x 1200mm L x  1255mm H)</v>
      </c>
    </row>
    <row r="145" spans="2:18" x14ac:dyDescent="0.35">
      <c r="B145" s="31">
        <v>0.52</v>
      </c>
      <c r="C145" s="30" t="s">
        <v>24</v>
      </c>
      <c r="D145" s="30" t="s">
        <v>21</v>
      </c>
      <c r="E145" s="36">
        <v>800</v>
      </c>
      <c r="F145" s="36">
        <v>1300</v>
      </c>
      <c r="G145" s="36">
        <v>1255</v>
      </c>
      <c r="H145" s="37">
        <f t="shared" si="20"/>
        <v>1133.0857142857142</v>
      </c>
      <c r="I145" s="37">
        <f t="shared" si="21"/>
        <v>1000</v>
      </c>
      <c r="J145" s="37">
        <f t="shared" si="22"/>
        <v>90</v>
      </c>
      <c r="K145" s="36"/>
      <c r="L145" s="36">
        <f t="shared" si="26"/>
        <v>289.5</v>
      </c>
      <c r="M145" s="36"/>
      <c r="N145" s="36"/>
      <c r="O145" s="21">
        <f t="shared" si="25"/>
        <v>289.5</v>
      </c>
      <c r="P145" s="38">
        <f t="shared" si="23"/>
        <v>663.4375</v>
      </c>
      <c r="Q145" s="41"/>
      <c r="R145" t="str">
        <f t="shared" si="24"/>
        <v>1130 Litre Aquaplate Steel Slimline Water Tank (800mm W x 1300mm L x  1255mm H)</v>
      </c>
    </row>
    <row r="146" spans="2:18" x14ac:dyDescent="0.35">
      <c r="B146" s="31">
        <v>0.52</v>
      </c>
      <c r="C146" s="30" t="s">
        <v>24</v>
      </c>
      <c r="D146" s="30" t="s">
        <v>21</v>
      </c>
      <c r="E146" s="36">
        <v>800</v>
      </c>
      <c r="F146" s="36">
        <v>1400</v>
      </c>
      <c r="G146" s="36">
        <v>1255</v>
      </c>
      <c r="H146" s="37">
        <f t="shared" si="20"/>
        <v>1233.485714285714</v>
      </c>
      <c r="I146" s="37">
        <f t="shared" si="21"/>
        <v>1000</v>
      </c>
      <c r="J146" s="37">
        <f t="shared" si="22"/>
        <v>90</v>
      </c>
      <c r="K146" s="36"/>
      <c r="L146" s="36">
        <f t="shared" si="26"/>
        <v>299</v>
      </c>
      <c r="M146" s="36"/>
      <c r="N146" s="36"/>
      <c r="O146" s="21">
        <f t="shared" si="25"/>
        <v>299</v>
      </c>
      <c r="P146" s="38">
        <f t="shared" si="23"/>
        <v>685.20833333333348</v>
      </c>
      <c r="Q146" s="41"/>
      <c r="R146" t="str">
        <f t="shared" si="24"/>
        <v>1230 Litre Aquaplate Steel Slimline Water Tank (800mm W x 1400mm L x  1255mm H)</v>
      </c>
    </row>
    <row r="147" spans="2:18" x14ac:dyDescent="0.35">
      <c r="B147" s="31">
        <v>0.52</v>
      </c>
      <c r="C147" s="30" t="s">
        <v>24</v>
      </c>
      <c r="D147" s="30" t="s">
        <v>21</v>
      </c>
      <c r="E147" s="36">
        <v>800</v>
      </c>
      <c r="F147" s="36">
        <v>1500</v>
      </c>
      <c r="G147" s="36">
        <v>1255</v>
      </c>
      <c r="H147" s="37">
        <f t="shared" si="20"/>
        <v>1333.8857142857141</v>
      </c>
      <c r="I147" s="37">
        <f t="shared" si="21"/>
        <v>1000</v>
      </c>
      <c r="J147" s="37">
        <f t="shared" si="22"/>
        <v>90</v>
      </c>
      <c r="K147" s="36"/>
      <c r="L147" s="36">
        <f t="shared" si="26"/>
        <v>308.5</v>
      </c>
      <c r="M147" s="36"/>
      <c r="N147" s="36"/>
      <c r="O147" s="21">
        <f t="shared" si="25"/>
        <v>308.5</v>
      </c>
      <c r="P147" s="38">
        <f t="shared" si="23"/>
        <v>706.97916666666674</v>
      </c>
      <c r="Q147" s="41"/>
      <c r="R147" t="str">
        <f t="shared" si="24"/>
        <v>1330 Litre Aquaplate Steel Slimline Water Tank (800mm W x 1500mm L x  1255mm H)</v>
      </c>
    </row>
    <row r="148" spans="2:18" x14ac:dyDescent="0.35">
      <c r="B148" s="31">
        <v>0.52</v>
      </c>
      <c r="C148" s="30" t="s">
        <v>24</v>
      </c>
      <c r="D148" s="30" t="s">
        <v>21</v>
      </c>
      <c r="E148" s="36">
        <v>800</v>
      </c>
      <c r="F148" s="36">
        <v>1600</v>
      </c>
      <c r="G148" s="36">
        <v>1255</v>
      </c>
      <c r="H148" s="37">
        <f t="shared" si="20"/>
        <v>1434.2857142857142</v>
      </c>
      <c r="I148" s="37">
        <f t="shared" si="21"/>
        <v>1000</v>
      </c>
      <c r="J148" s="37">
        <f t="shared" si="22"/>
        <v>90</v>
      </c>
      <c r="K148" s="36"/>
      <c r="L148" s="36">
        <f t="shared" si="26"/>
        <v>318</v>
      </c>
      <c r="M148" s="36"/>
      <c r="N148" s="36"/>
      <c r="O148" s="21">
        <f t="shared" si="25"/>
        <v>318</v>
      </c>
      <c r="P148" s="38">
        <f t="shared" si="23"/>
        <v>728.75000000000011</v>
      </c>
      <c r="Q148" s="41"/>
      <c r="R148" t="str">
        <f t="shared" si="24"/>
        <v>1430 Litre Aquaplate Steel Slimline Water Tank (800mm W x 1600mm L x  1255mm H)</v>
      </c>
    </row>
    <row r="149" spans="2:18" x14ac:dyDescent="0.35">
      <c r="B149" s="31">
        <v>0.52</v>
      </c>
      <c r="C149" s="30" t="s">
        <v>24</v>
      </c>
      <c r="D149" s="30" t="s">
        <v>21</v>
      </c>
      <c r="E149" s="36">
        <v>800</v>
      </c>
      <c r="F149" s="36">
        <v>1700</v>
      </c>
      <c r="G149" s="36">
        <v>1255</v>
      </c>
      <c r="H149" s="37">
        <f t="shared" si="20"/>
        <v>1534.6857142857141</v>
      </c>
      <c r="I149" s="37">
        <f t="shared" si="21"/>
        <v>2000</v>
      </c>
      <c r="J149" s="37">
        <f t="shared" si="22"/>
        <v>120</v>
      </c>
      <c r="K149" s="36"/>
      <c r="L149" s="36">
        <f t="shared" si="26"/>
        <v>327.5</v>
      </c>
      <c r="M149" s="36"/>
      <c r="N149" s="36"/>
      <c r="O149" s="21">
        <f t="shared" si="25"/>
        <v>327.5</v>
      </c>
      <c r="P149" s="38">
        <f t="shared" si="23"/>
        <v>750.52083333333348</v>
      </c>
      <c r="Q149" s="41"/>
      <c r="R149" t="str">
        <f t="shared" si="24"/>
        <v>1530 Litre Aquaplate Steel Slimline Water Tank (800mm W x 1700mm L x  1255mm H)</v>
      </c>
    </row>
    <row r="150" spans="2:18" x14ac:dyDescent="0.35">
      <c r="B150" s="31">
        <v>0.52</v>
      </c>
      <c r="C150" s="30" t="s">
        <v>24</v>
      </c>
      <c r="D150" s="30" t="s">
        <v>21</v>
      </c>
      <c r="E150" s="36">
        <v>800</v>
      </c>
      <c r="F150" s="36">
        <v>1800</v>
      </c>
      <c r="G150" s="36">
        <v>1255</v>
      </c>
      <c r="H150" s="37">
        <f t="shared" si="20"/>
        <v>1635.0857142857142</v>
      </c>
      <c r="I150" s="37">
        <f t="shared" si="21"/>
        <v>2000</v>
      </c>
      <c r="J150" s="37">
        <f t="shared" si="22"/>
        <v>120</v>
      </c>
      <c r="K150" s="36"/>
      <c r="L150" s="36">
        <f t="shared" si="26"/>
        <v>337</v>
      </c>
      <c r="M150" s="36"/>
      <c r="N150" s="36"/>
      <c r="O150" s="21">
        <f t="shared" si="25"/>
        <v>337</v>
      </c>
      <c r="P150" s="38">
        <f t="shared" si="23"/>
        <v>772.29166666666674</v>
      </c>
      <c r="Q150" s="41"/>
      <c r="R150" t="str">
        <f t="shared" si="24"/>
        <v>1640 Litre Aquaplate Steel Slimline Water Tank (800mm W x 1800mm L x  1255mm H)</v>
      </c>
    </row>
    <row r="151" spans="2:18" x14ac:dyDescent="0.35">
      <c r="B151" s="31">
        <v>0.52</v>
      </c>
      <c r="C151" s="30" t="s">
        <v>24</v>
      </c>
      <c r="D151" s="30" t="s">
        <v>21</v>
      </c>
      <c r="E151" s="36">
        <v>800</v>
      </c>
      <c r="F151" s="36">
        <v>1900</v>
      </c>
      <c r="G151" s="36">
        <v>1255</v>
      </c>
      <c r="H151" s="37">
        <f t="shared" si="20"/>
        <v>1735.485714285714</v>
      </c>
      <c r="I151" s="37">
        <f t="shared" si="21"/>
        <v>2000</v>
      </c>
      <c r="J151" s="37">
        <f t="shared" si="22"/>
        <v>120</v>
      </c>
      <c r="K151" s="36"/>
      <c r="L151" s="36">
        <f t="shared" si="26"/>
        <v>346.5</v>
      </c>
      <c r="M151" s="36"/>
      <c r="N151" s="36"/>
      <c r="O151" s="21">
        <f t="shared" si="25"/>
        <v>346.5</v>
      </c>
      <c r="P151" s="38">
        <f t="shared" si="23"/>
        <v>794.06250000000011</v>
      </c>
      <c r="Q151" s="41"/>
      <c r="R151" t="str">
        <f t="shared" si="24"/>
        <v>1740 Litre Aquaplate Steel Slimline Water Tank (800mm W x 1900mm L x  1255mm H)</v>
      </c>
    </row>
    <row r="152" spans="2:18" x14ac:dyDescent="0.35">
      <c r="B152" s="31">
        <v>0.52</v>
      </c>
      <c r="C152" s="30" t="s">
        <v>24</v>
      </c>
      <c r="D152" s="30" t="s">
        <v>21</v>
      </c>
      <c r="E152" s="36">
        <v>800</v>
      </c>
      <c r="F152" s="36">
        <v>2000</v>
      </c>
      <c r="G152" s="36">
        <v>1255</v>
      </c>
      <c r="H152" s="37">
        <f t="shared" si="20"/>
        <v>1835.8857142857141</v>
      </c>
      <c r="I152" s="37">
        <f t="shared" si="21"/>
        <v>2000</v>
      </c>
      <c r="J152" s="37">
        <f t="shared" si="22"/>
        <v>120</v>
      </c>
      <c r="K152" s="36"/>
      <c r="L152" s="36">
        <f t="shared" si="26"/>
        <v>356</v>
      </c>
      <c r="M152" s="36"/>
      <c r="N152" s="36"/>
      <c r="O152" s="21">
        <f t="shared" si="25"/>
        <v>356</v>
      </c>
      <c r="P152" s="38">
        <f t="shared" si="23"/>
        <v>815.83333333333348</v>
      </c>
      <c r="Q152" s="41"/>
      <c r="R152" t="str">
        <f t="shared" si="24"/>
        <v>1840 Litre Aquaplate Steel Slimline Water Tank (800mm W x 2000mm L x  1255mm H)</v>
      </c>
    </row>
    <row r="153" spans="2:18" x14ac:dyDescent="0.35">
      <c r="B153" s="31">
        <v>0.52</v>
      </c>
      <c r="C153" s="30" t="s">
        <v>24</v>
      </c>
      <c r="D153" s="30" t="s">
        <v>21</v>
      </c>
      <c r="E153" s="36">
        <v>800</v>
      </c>
      <c r="F153" s="36">
        <v>2100</v>
      </c>
      <c r="G153" s="36">
        <v>1255</v>
      </c>
      <c r="H153" s="37">
        <f t="shared" si="20"/>
        <v>1936.2857142857142</v>
      </c>
      <c r="I153" s="37">
        <f t="shared" si="21"/>
        <v>2000</v>
      </c>
      <c r="J153" s="37">
        <f t="shared" si="22"/>
        <v>120</v>
      </c>
      <c r="K153" s="36"/>
      <c r="L153" s="36">
        <f t="shared" si="26"/>
        <v>365.5</v>
      </c>
      <c r="M153" s="36"/>
      <c r="N153" s="36"/>
      <c r="O153" s="21">
        <f t="shared" si="25"/>
        <v>365.5</v>
      </c>
      <c r="P153" s="38">
        <f t="shared" si="23"/>
        <v>837.60416666666674</v>
      </c>
      <c r="Q153" s="41"/>
      <c r="R153" t="str">
        <f t="shared" si="24"/>
        <v>1940 Litre Aquaplate Steel Slimline Water Tank (800mm W x 2100mm L x  1255mm H)</v>
      </c>
    </row>
    <row r="154" spans="2:18" x14ac:dyDescent="0.35">
      <c r="B154" s="31">
        <v>0.52</v>
      </c>
      <c r="C154" s="30" t="s">
        <v>24</v>
      </c>
      <c r="D154" s="30" t="s">
        <v>21</v>
      </c>
      <c r="E154" s="36">
        <v>800</v>
      </c>
      <c r="F154" s="36">
        <v>2200</v>
      </c>
      <c r="G154" s="36">
        <v>1255</v>
      </c>
      <c r="H154" s="37">
        <f t="shared" si="20"/>
        <v>2036.6857142857141</v>
      </c>
      <c r="I154" s="37">
        <f t="shared" si="21"/>
        <v>2000</v>
      </c>
      <c r="J154" s="37">
        <f t="shared" si="22"/>
        <v>120</v>
      </c>
      <c r="K154" s="36"/>
      <c r="L154" s="36">
        <f t="shared" si="26"/>
        <v>375</v>
      </c>
      <c r="M154" s="36"/>
      <c r="N154" s="36"/>
      <c r="O154" s="21">
        <f t="shared" si="25"/>
        <v>375</v>
      </c>
      <c r="P154" s="38">
        <f t="shared" si="23"/>
        <v>859.37500000000011</v>
      </c>
      <c r="Q154" s="41"/>
      <c r="R154" t="str">
        <f t="shared" si="24"/>
        <v>2040 Litre Aquaplate Steel Slimline Water Tank (800mm W x 2200mm L x  1255mm H)</v>
      </c>
    </row>
    <row r="155" spans="2:18" x14ac:dyDescent="0.35">
      <c r="B155" s="31">
        <v>0.52</v>
      </c>
      <c r="C155" s="30" t="s">
        <v>24</v>
      </c>
      <c r="D155" s="30" t="s">
        <v>21</v>
      </c>
      <c r="E155" s="36">
        <v>800</v>
      </c>
      <c r="F155" s="36">
        <v>2300</v>
      </c>
      <c r="G155" s="36">
        <v>1255</v>
      </c>
      <c r="H155" s="37">
        <f t="shared" si="20"/>
        <v>2137.0857142857139</v>
      </c>
      <c r="I155" s="37">
        <f t="shared" si="21"/>
        <v>2000</v>
      </c>
      <c r="J155" s="37">
        <f t="shared" si="22"/>
        <v>120</v>
      </c>
      <c r="K155" s="36"/>
      <c r="L155" s="36">
        <f t="shared" si="26"/>
        <v>384.5</v>
      </c>
      <c r="M155" s="36"/>
      <c r="N155" s="36"/>
      <c r="O155" s="21">
        <f t="shared" si="25"/>
        <v>384.5</v>
      </c>
      <c r="P155" s="38">
        <f t="shared" si="23"/>
        <v>881.14583333333348</v>
      </c>
      <c r="Q155" s="41"/>
      <c r="R155" t="str">
        <f t="shared" si="24"/>
        <v>2140 Litre Aquaplate Steel Slimline Water Tank (800mm W x 2300mm L x  1255mm H)</v>
      </c>
    </row>
    <row r="156" spans="2:18" x14ac:dyDescent="0.35">
      <c r="B156" s="31">
        <v>0.52</v>
      </c>
      <c r="C156" s="30" t="s">
        <v>24</v>
      </c>
      <c r="D156" s="30" t="s">
        <v>21</v>
      </c>
      <c r="E156" s="36">
        <v>800</v>
      </c>
      <c r="F156" s="36">
        <v>2400</v>
      </c>
      <c r="G156" s="36">
        <v>1255</v>
      </c>
      <c r="H156" s="37">
        <f t="shared" si="20"/>
        <v>2237.485714285714</v>
      </c>
      <c r="I156" s="37">
        <f t="shared" si="21"/>
        <v>2000</v>
      </c>
      <c r="J156" s="37">
        <f t="shared" si="22"/>
        <v>120</v>
      </c>
      <c r="K156" s="36"/>
      <c r="L156" s="36">
        <f t="shared" si="26"/>
        <v>394</v>
      </c>
      <c r="M156" s="36"/>
      <c r="N156" s="36"/>
      <c r="O156" s="21">
        <f t="shared" si="25"/>
        <v>394</v>
      </c>
      <c r="P156" s="38">
        <f t="shared" si="23"/>
        <v>902.91666666666674</v>
      </c>
      <c r="Q156" s="41"/>
      <c r="R156" t="str">
        <f t="shared" si="24"/>
        <v>2240 Litre Aquaplate Steel Slimline Water Tank (800mm W x 2400mm L x  1255mm H)</v>
      </c>
    </row>
    <row r="157" spans="2:18" x14ac:dyDescent="0.35">
      <c r="B157" s="31">
        <v>0.52</v>
      </c>
      <c r="C157" s="30" t="s">
        <v>24</v>
      </c>
      <c r="D157" s="30" t="s">
        <v>21</v>
      </c>
      <c r="E157" s="36">
        <v>800</v>
      </c>
      <c r="F157" s="36">
        <v>2500</v>
      </c>
      <c r="G157" s="36">
        <v>1255</v>
      </c>
      <c r="H157" s="37">
        <f t="shared" si="20"/>
        <v>2337.8857142857141</v>
      </c>
      <c r="I157" s="37">
        <f t="shared" si="21"/>
        <v>2000</v>
      </c>
      <c r="J157" s="37">
        <f t="shared" si="22"/>
        <v>120</v>
      </c>
      <c r="K157" s="36"/>
      <c r="L157" s="36">
        <f t="shared" si="26"/>
        <v>403.5</v>
      </c>
      <c r="M157" s="36"/>
      <c r="N157" s="36"/>
      <c r="O157" s="21">
        <f t="shared" si="25"/>
        <v>403.5</v>
      </c>
      <c r="P157" s="38">
        <f t="shared" si="23"/>
        <v>924.68750000000011</v>
      </c>
      <c r="Q157" s="41"/>
      <c r="R157" t="str">
        <f t="shared" si="24"/>
        <v>2340 Litre Aquaplate Steel Slimline Water Tank (800mm W x 2500mm L x  1255mm H)</v>
      </c>
    </row>
    <row r="158" spans="2:18" x14ac:dyDescent="0.35">
      <c r="B158" s="31">
        <v>0.52</v>
      </c>
      <c r="C158" s="30" t="s">
        <v>24</v>
      </c>
      <c r="D158" s="30" t="s">
        <v>21</v>
      </c>
      <c r="E158" s="36">
        <v>800</v>
      </c>
      <c r="F158" s="36">
        <v>2600</v>
      </c>
      <c r="G158" s="36">
        <v>1255</v>
      </c>
      <c r="H158" s="37">
        <f t="shared" si="20"/>
        <v>2438.2857142857142</v>
      </c>
      <c r="I158" s="37">
        <f t="shared" si="21"/>
        <v>2000</v>
      </c>
      <c r="J158" s="37">
        <f t="shared" si="22"/>
        <v>120</v>
      </c>
      <c r="K158" s="36"/>
      <c r="L158" s="36">
        <f t="shared" si="26"/>
        <v>413</v>
      </c>
      <c r="M158" s="36"/>
      <c r="N158" s="36"/>
      <c r="O158" s="21">
        <f t="shared" si="25"/>
        <v>413</v>
      </c>
      <c r="P158" s="38">
        <f t="shared" si="23"/>
        <v>946.45833333333348</v>
      </c>
      <c r="Q158" s="41"/>
      <c r="R158" t="str">
        <f t="shared" si="24"/>
        <v>2440 Litre Aquaplate Steel Slimline Water Tank (800mm W x 2600mm L x  1255mm H)</v>
      </c>
    </row>
    <row r="159" spans="2:18" x14ac:dyDescent="0.35">
      <c r="B159" s="31">
        <v>0.52</v>
      </c>
      <c r="C159" s="30" t="s">
        <v>24</v>
      </c>
      <c r="D159" s="30" t="s">
        <v>21</v>
      </c>
      <c r="E159" s="36">
        <v>800</v>
      </c>
      <c r="F159" s="36">
        <v>2700</v>
      </c>
      <c r="G159" s="36">
        <v>1255</v>
      </c>
      <c r="H159" s="37">
        <f t="shared" si="20"/>
        <v>2538.6857142857143</v>
      </c>
      <c r="I159" s="37">
        <f t="shared" si="21"/>
        <v>3000</v>
      </c>
      <c r="J159" s="37">
        <f t="shared" si="22"/>
        <v>135</v>
      </c>
      <c r="K159" s="36"/>
      <c r="L159" s="36">
        <v>466</v>
      </c>
      <c r="M159" s="36"/>
      <c r="N159" s="36"/>
      <c r="O159" s="21">
        <f t="shared" si="25"/>
        <v>466</v>
      </c>
      <c r="P159" s="38">
        <f t="shared" si="23"/>
        <v>1067.9166666666667</v>
      </c>
      <c r="Q159" s="41"/>
      <c r="R159" t="str">
        <f t="shared" si="24"/>
        <v>2540 Litre Aquaplate Steel Slimline Water Tank (800mm W x 2700mm L x  1255mm H)</v>
      </c>
    </row>
    <row r="160" spans="2:18" x14ac:dyDescent="0.35">
      <c r="B160" s="31">
        <v>0.52</v>
      </c>
      <c r="C160" s="30" t="s">
        <v>24</v>
      </c>
      <c r="D160" s="30" t="s">
        <v>21</v>
      </c>
      <c r="E160" s="36">
        <v>800</v>
      </c>
      <c r="F160" s="36">
        <v>2800</v>
      </c>
      <c r="G160" s="36">
        <v>1255</v>
      </c>
      <c r="H160" s="37">
        <f t="shared" si="20"/>
        <v>2639.0857142857139</v>
      </c>
      <c r="I160" s="37">
        <f t="shared" si="21"/>
        <v>3000</v>
      </c>
      <c r="J160" s="37">
        <f t="shared" si="22"/>
        <v>135</v>
      </c>
      <c r="K160" s="36"/>
      <c r="L160" s="36">
        <v>475</v>
      </c>
      <c r="M160" s="36"/>
      <c r="N160" s="36"/>
      <c r="O160" s="21">
        <f t="shared" si="25"/>
        <v>475</v>
      </c>
      <c r="P160" s="38">
        <f t="shared" si="23"/>
        <v>1088.5416666666667</v>
      </c>
      <c r="Q160" s="41"/>
      <c r="R160" t="str">
        <f t="shared" si="24"/>
        <v>2640 Litre Aquaplate Steel Slimline Water Tank (800mm W x 2800mm L x  1255mm H)</v>
      </c>
    </row>
    <row r="161" spans="2:18" x14ac:dyDescent="0.35">
      <c r="B161" s="31">
        <v>0.52</v>
      </c>
      <c r="C161" s="30" t="s">
        <v>24</v>
      </c>
      <c r="D161" s="30" t="s">
        <v>21</v>
      </c>
      <c r="E161" s="36">
        <v>800</v>
      </c>
      <c r="F161" s="36">
        <v>2900</v>
      </c>
      <c r="G161" s="36">
        <v>1255</v>
      </c>
      <c r="H161" s="37">
        <f t="shared" si="20"/>
        <v>2739.485714285714</v>
      </c>
      <c r="I161" s="37">
        <f t="shared" si="21"/>
        <v>3000</v>
      </c>
      <c r="J161" s="37">
        <f t="shared" si="22"/>
        <v>135</v>
      </c>
      <c r="K161" s="36"/>
      <c r="L161" s="36">
        <f t="shared" ref="L161:L172" si="27">L160+9.5</f>
        <v>484.5</v>
      </c>
      <c r="M161" s="36"/>
      <c r="N161" s="36"/>
      <c r="O161" s="21">
        <f t="shared" si="25"/>
        <v>484.5</v>
      </c>
      <c r="P161" s="38">
        <f t="shared" si="23"/>
        <v>1110.3125</v>
      </c>
      <c r="Q161" s="41"/>
      <c r="R161" t="str">
        <f t="shared" si="24"/>
        <v>2740 Litre Aquaplate Steel Slimline Water Tank (800mm W x 2900mm L x  1255mm H)</v>
      </c>
    </row>
    <row r="162" spans="2:18" x14ac:dyDescent="0.35">
      <c r="B162" s="31">
        <v>0.52</v>
      </c>
      <c r="C162" s="30" t="s">
        <v>24</v>
      </c>
      <c r="D162" s="30" t="s">
        <v>21</v>
      </c>
      <c r="E162" s="36">
        <v>800</v>
      </c>
      <c r="F162" s="36">
        <v>3000</v>
      </c>
      <c r="G162" s="36">
        <v>1255</v>
      </c>
      <c r="H162" s="37">
        <f t="shared" si="20"/>
        <v>2839.8857142857141</v>
      </c>
      <c r="I162" s="37">
        <f t="shared" si="21"/>
        <v>3000</v>
      </c>
      <c r="J162" s="37">
        <f t="shared" si="22"/>
        <v>135</v>
      </c>
      <c r="K162" s="36"/>
      <c r="L162" s="36">
        <f t="shared" si="27"/>
        <v>494</v>
      </c>
      <c r="M162" s="36"/>
      <c r="N162" s="36"/>
      <c r="O162" s="21">
        <f t="shared" si="25"/>
        <v>494</v>
      </c>
      <c r="P162" s="38">
        <f t="shared" si="23"/>
        <v>1132.0833333333335</v>
      </c>
      <c r="Q162" s="41"/>
      <c r="R162" t="str">
        <f t="shared" si="24"/>
        <v>2840 Litre Aquaplate Steel Slimline Water Tank (800mm W x 3000mm L x  1255mm H)</v>
      </c>
    </row>
    <row r="163" spans="2:18" x14ac:dyDescent="0.35">
      <c r="B163" s="31">
        <v>0.52</v>
      </c>
      <c r="C163" s="30" t="s">
        <v>24</v>
      </c>
      <c r="D163" s="30" t="s">
        <v>21</v>
      </c>
      <c r="E163" s="36">
        <v>800</v>
      </c>
      <c r="F163" s="36">
        <v>3100</v>
      </c>
      <c r="G163" s="36">
        <v>1255</v>
      </c>
      <c r="H163" s="37">
        <f t="shared" si="20"/>
        <v>2940.2857142857142</v>
      </c>
      <c r="I163" s="37">
        <f t="shared" si="21"/>
        <v>3000</v>
      </c>
      <c r="J163" s="37">
        <f t="shared" si="22"/>
        <v>135</v>
      </c>
      <c r="K163" s="36"/>
      <c r="L163" s="36">
        <f t="shared" si="27"/>
        <v>503.5</v>
      </c>
      <c r="M163" s="36"/>
      <c r="N163" s="36"/>
      <c r="O163" s="21">
        <f t="shared" si="25"/>
        <v>503.5</v>
      </c>
      <c r="P163" s="38">
        <f t="shared" si="23"/>
        <v>1153.854166666667</v>
      </c>
      <c r="Q163" s="41"/>
      <c r="R163" t="str">
        <f t="shared" si="24"/>
        <v>2940 Litre Aquaplate Steel Slimline Water Tank (800mm W x 3100mm L x  1255mm H)</v>
      </c>
    </row>
    <row r="164" spans="2:18" x14ac:dyDescent="0.35">
      <c r="B164" s="31">
        <v>0.52</v>
      </c>
      <c r="C164" s="30" t="s">
        <v>24</v>
      </c>
      <c r="D164" s="30" t="s">
        <v>21</v>
      </c>
      <c r="E164" s="36">
        <v>800</v>
      </c>
      <c r="F164" s="36">
        <v>3200</v>
      </c>
      <c r="G164" s="36">
        <v>1255</v>
      </c>
      <c r="H164" s="37">
        <f t="shared" si="20"/>
        <v>3040.6857142857143</v>
      </c>
      <c r="I164" s="37">
        <f t="shared" si="21"/>
        <v>3000</v>
      </c>
      <c r="J164" s="37">
        <f t="shared" si="22"/>
        <v>135</v>
      </c>
      <c r="K164" s="36"/>
      <c r="L164" s="36">
        <f t="shared" si="27"/>
        <v>513</v>
      </c>
      <c r="M164" s="36"/>
      <c r="N164" s="36"/>
      <c r="O164" s="21">
        <f t="shared" si="25"/>
        <v>513</v>
      </c>
      <c r="P164" s="38">
        <f t="shared" si="23"/>
        <v>1175.625</v>
      </c>
      <c r="Q164" s="41"/>
      <c r="R164" t="str">
        <f t="shared" si="24"/>
        <v>3040 Litre Aquaplate Steel Slimline Water Tank (800mm W x 3200mm L x  1255mm H)</v>
      </c>
    </row>
    <row r="165" spans="2:18" x14ac:dyDescent="0.35">
      <c r="B165" s="31">
        <v>0.52</v>
      </c>
      <c r="C165" s="30" t="s">
        <v>24</v>
      </c>
      <c r="D165" s="30" t="s">
        <v>21</v>
      </c>
      <c r="E165" s="36">
        <v>800</v>
      </c>
      <c r="F165" s="36">
        <v>3300</v>
      </c>
      <c r="G165" s="36">
        <v>1255</v>
      </c>
      <c r="H165" s="37">
        <f t="shared" si="20"/>
        <v>3141.0857142857139</v>
      </c>
      <c r="I165" s="37">
        <f t="shared" si="21"/>
        <v>3000</v>
      </c>
      <c r="J165" s="37">
        <f t="shared" si="22"/>
        <v>135</v>
      </c>
      <c r="K165" s="36"/>
      <c r="L165" s="36">
        <f t="shared" si="27"/>
        <v>522.5</v>
      </c>
      <c r="M165" s="36"/>
      <c r="N165" s="36"/>
      <c r="O165" s="21">
        <f t="shared" si="25"/>
        <v>522.5</v>
      </c>
      <c r="P165" s="38">
        <f t="shared" si="23"/>
        <v>1197.3958333333335</v>
      </c>
      <c r="Q165" s="41"/>
      <c r="R165" t="str">
        <f t="shared" si="24"/>
        <v>3140 Litre Aquaplate Steel Slimline Water Tank (800mm W x 3300mm L x  1255mm H)</v>
      </c>
    </row>
    <row r="166" spans="2:18" x14ac:dyDescent="0.35">
      <c r="B166" s="31">
        <v>0.52</v>
      </c>
      <c r="C166" s="30" t="s">
        <v>24</v>
      </c>
      <c r="D166" s="30" t="s">
        <v>21</v>
      </c>
      <c r="E166" s="36">
        <v>800</v>
      </c>
      <c r="F166" s="36">
        <v>3400</v>
      </c>
      <c r="G166" s="36">
        <v>1255</v>
      </c>
      <c r="H166" s="37">
        <f t="shared" si="20"/>
        <v>3241.485714285714</v>
      </c>
      <c r="I166" s="37">
        <f t="shared" si="21"/>
        <v>3000</v>
      </c>
      <c r="J166" s="37">
        <f t="shared" si="22"/>
        <v>135</v>
      </c>
      <c r="K166" s="36"/>
      <c r="L166" s="36">
        <f t="shared" si="27"/>
        <v>532</v>
      </c>
      <c r="M166" s="36"/>
      <c r="N166" s="36"/>
      <c r="O166" s="21">
        <f t="shared" si="25"/>
        <v>532</v>
      </c>
      <c r="P166" s="38">
        <f t="shared" si="23"/>
        <v>1219.166666666667</v>
      </c>
      <c r="Q166" s="41"/>
      <c r="R166" t="str">
        <f t="shared" si="24"/>
        <v>3240 Litre Aquaplate Steel Slimline Water Tank (800mm W x 3400mm L x  1255mm H)</v>
      </c>
    </row>
    <row r="167" spans="2:18" x14ac:dyDescent="0.35">
      <c r="B167" s="31">
        <v>0.52</v>
      </c>
      <c r="C167" s="30" t="s">
        <v>24</v>
      </c>
      <c r="D167" s="30" t="s">
        <v>21</v>
      </c>
      <c r="E167" s="36">
        <v>800</v>
      </c>
      <c r="F167" s="36">
        <v>3500</v>
      </c>
      <c r="G167" s="36">
        <v>1255</v>
      </c>
      <c r="H167" s="37">
        <f t="shared" si="20"/>
        <v>3341.8857142857141</v>
      </c>
      <c r="I167" s="37">
        <f t="shared" si="21"/>
        <v>3000</v>
      </c>
      <c r="J167" s="37">
        <f t="shared" si="22"/>
        <v>135</v>
      </c>
      <c r="K167" s="36"/>
      <c r="L167" s="36">
        <f t="shared" si="27"/>
        <v>541.5</v>
      </c>
      <c r="M167" s="36"/>
      <c r="N167" s="36"/>
      <c r="O167" s="21">
        <f t="shared" si="25"/>
        <v>541.5</v>
      </c>
      <c r="P167" s="38">
        <f t="shared" si="23"/>
        <v>1240.9375</v>
      </c>
      <c r="Q167" s="41"/>
      <c r="R167" t="str">
        <f t="shared" si="24"/>
        <v>3340 Litre Aquaplate Steel Slimline Water Tank (800mm W x 3500mm L x  1255mm H)</v>
      </c>
    </row>
    <row r="168" spans="2:18" x14ac:dyDescent="0.35">
      <c r="B168" s="31">
        <v>0.52</v>
      </c>
      <c r="C168" s="30" t="s">
        <v>24</v>
      </c>
      <c r="D168" s="30" t="s">
        <v>21</v>
      </c>
      <c r="E168" s="36">
        <v>800</v>
      </c>
      <c r="F168" s="36">
        <v>3600</v>
      </c>
      <c r="G168" s="36">
        <v>1255</v>
      </c>
      <c r="H168" s="37">
        <f t="shared" si="20"/>
        <v>3442.2857142857142</v>
      </c>
      <c r="I168" s="37">
        <f t="shared" si="21"/>
        <v>3000</v>
      </c>
      <c r="J168" s="37">
        <f t="shared" si="22"/>
        <v>135</v>
      </c>
      <c r="K168" s="36"/>
      <c r="L168" s="36">
        <f t="shared" si="27"/>
        <v>551</v>
      </c>
      <c r="M168" s="36"/>
      <c r="N168" s="36"/>
      <c r="O168" s="21">
        <f t="shared" si="25"/>
        <v>551</v>
      </c>
      <c r="P168" s="38">
        <f t="shared" si="23"/>
        <v>1262.7083333333335</v>
      </c>
      <c r="Q168" s="41"/>
      <c r="R168" t="str">
        <f t="shared" si="24"/>
        <v>3440 Litre Aquaplate Steel Slimline Water Tank (800mm W x 3600mm L x  1255mm H)</v>
      </c>
    </row>
    <row r="169" spans="2:18" x14ac:dyDescent="0.35">
      <c r="B169" s="31">
        <v>0.52</v>
      </c>
      <c r="C169" s="30" t="s">
        <v>24</v>
      </c>
      <c r="D169" s="30" t="s">
        <v>21</v>
      </c>
      <c r="E169" s="36">
        <v>800</v>
      </c>
      <c r="F169" s="36">
        <v>3700</v>
      </c>
      <c r="G169" s="36">
        <v>1255</v>
      </c>
      <c r="H169" s="37">
        <f t="shared" si="20"/>
        <v>3542.6857142857143</v>
      </c>
      <c r="I169" s="37">
        <f t="shared" si="21"/>
        <v>4000</v>
      </c>
      <c r="J169" s="37">
        <f t="shared" si="22"/>
        <v>150</v>
      </c>
      <c r="K169" s="36"/>
      <c r="L169" s="36">
        <f t="shared" si="27"/>
        <v>560.5</v>
      </c>
      <c r="M169" s="36"/>
      <c r="N169" s="36"/>
      <c r="O169" s="21">
        <f t="shared" si="25"/>
        <v>560.5</v>
      </c>
      <c r="P169" s="38">
        <f t="shared" si="23"/>
        <v>1284.479166666667</v>
      </c>
      <c r="Q169" s="41"/>
      <c r="R169" t="str">
        <f t="shared" si="24"/>
        <v>3540 Litre Aquaplate Steel Slimline Water Tank (800mm W x 3700mm L x  1255mm H)</v>
      </c>
    </row>
    <row r="170" spans="2:18" x14ac:dyDescent="0.35">
      <c r="B170" s="31">
        <v>0.52</v>
      </c>
      <c r="C170" s="30" t="s">
        <v>24</v>
      </c>
      <c r="D170" s="30" t="s">
        <v>21</v>
      </c>
      <c r="E170" s="36">
        <v>800</v>
      </c>
      <c r="F170" s="36">
        <v>3800</v>
      </c>
      <c r="G170" s="36">
        <v>1255</v>
      </c>
      <c r="H170" s="37">
        <f t="shared" si="20"/>
        <v>3643.0857142857139</v>
      </c>
      <c r="I170" s="37">
        <f t="shared" si="21"/>
        <v>4000</v>
      </c>
      <c r="J170" s="37">
        <f t="shared" si="22"/>
        <v>150</v>
      </c>
      <c r="K170" s="36"/>
      <c r="L170" s="36">
        <f t="shared" si="27"/>
        <v>570</v>
      </c>
      <c r="M170" s="36"/>
      <c r="N170" s="36"/>
      <c r="O170" s="21">
        <f t="shared" si="25"/>
        <v>570</v>
      </c>
      <c r="P170" s="38">
        <f t="shared" si="23"/>
        <v>1306.25</v>
      </c>
      <c r="Q170" s="41"/>
      <c r="R170" t="str">
        <f t="shared" si="24"/>
        <v>3640 Litre Aquaplate Steel Slimline Water Tank (800mm W x 3800mm L x  1255mm H)</v>
      </c>
    </row>
    <row r="171" spans="2:18" x14ac:dyDescent="0.35">
      <c r="B171" s="31">
        <v>0.52</v>
      </c>
      <c r="C171" s="30" t="s">
        <v>24</v>
      </c>
      <c r="D171" s="30" t="s">
        <v>21</v>
      </c>
      <c r="E171" s="36">
        <v>800</v>
      </c>
      <c r="F171" s="36">
        <v>3900</v>
      </c>
      <c r="G171" s="36">
        <v>1255</v>
      </c>
      <c r="H171" s="37">
        <f t="shared" si="20"/>
        <v>3743.485714285714</v>
      </c>
      <c r="I171" s="37">
        <f t="shared" si="21"/>
        <v>4000</v>
      </c>
      <c r="J171" s="37">
        <f t="shared" si="22"/>
        <v>150</v>
      </c>
      <c r="K171" s="36"/>
      <c r="L171" s="36">
        <f t="shared" si="27"/>
        <v>579.5</v>
      </c>
      <c r="M171" s="36"/>
      <c r="N171" s="36"/>
      <c r="O171" s="21">
        <f t="shared" si="25"/>
        <v>579.5</v>
      </c>
      <c r="P171" s="38">
        <f t="shared" si="23"/>
        <v>1328.0208333333335</v>
      </c>
      <c r="Q171" s="41"/>
      <c r="R171" t="str">
        <f t="shared" si="24"/>
        <v>3740 Litre Aquaplate Steel Slimline Water Tank (800mm W x 3900mm L x  1255mm H)</v>
      </c>
    </row>
    <row r="172" spans="2:18" x14ac:dyDescent="0.35">
      <c r="B172" s="31">
        <v>0.52</v>
      </c>
      <c r="C172" s="30" t="s">
        <v>24</v>
      </c>
      <c r="D172" s="30" t="s">
        <v>21</v>
      </c>
      <c r="E172" s="36">
        <v>800</v>
      </c>
      <c r="F172" s="36">
        <v>4000</v>
      </c>
      <c r="G172" s="36">
        <v>1255</v>
      </c>
      <c r="H172" s="37">
        <f t="shared" si="20"/>
        <v>3843.8857142857141</v>
      </c>
      <c r="I172" s="37">
        <f t="shared" si="21"/>
        <v>4000</v>
      </c>
      <c r="J172" s="37">
        <f t="shared" si="22"/>
        <v>150</v>
      </c>
      <c r="K172" s="36"/>
      <c r="L172" s="36">
        <f t="shared" si="27"/>
        <v>589</v>
      </c>
      <c r="M172" s="36"/>
      <c r="N172" s="36"/>
      <c r="O172" s="21">
        <f t="shared" si="25"/>
        <v>589</v>
      </c>
      <c r="P172" s="38">
        <f t="shared" si="23"/>
        <v>1349.791666666667</v>
      </c>
      <c r="Q172" s="41"/>
      <c r="R172" t="str">
        <f t="shared" si="24"/>
        <v>3840 Litre Aquaplate Steel Slimline Water Tank (800mm W x 4000mm L x  1255mm H)</v>
      </c>
    </row>
    <row r="173" spans="2:18" x14ac:dyDescent="0.35">
      <c r="B173" s="31">
        <v>0.52</v>
      </c>
      <c r="C173" s="30" t="s">
        <v>24</v>
      </c>
      <c r="D173" s="30" t="s">
        <v>21</v>
      </c>
      <c r="E173" s="36">
        <v>850</v>
      </c>
      <c r="F173" s="36">
        <v>800</v>
      </c>
      <c r="G173" s="36">
        <v>1255</v>
      </c>
      <c r="H173" s="37">
        <f t="shared" si="20"/>
        <v>659.09910714285706</v>
      </c>
      <c r="I173" s="37">
        <f t="shared" si="21"/>
        <v>1000</v>
      </c>
      <c r="J173" s="37">
        <f t="shared" si="22"/>
        <v>90</v>
      </c>
      <c r="K173" s="36"/>
      <c r="L173" s="36">
        <v>243</v>
      </c>
      <c r="M173" s="36"/>
      <c r="N173" s="36"/>
      <c r="O173" s="21">
        <f t="shared" si="25"/>
        <v>243</v>
      </c>
      <c r="P173" s="38">
        <f t="shared" si="23"/>
        <v>556.875</v>
      </c>
      <c r="Q173" s="41"/>
      <c r="R173" t="str">
        <f t="shared" si="24"/>
        <v>660 Litre Aquaplate Steel Slimline Water Tank (850mm W x 800mm L x  1255mm H)</v>
      </c>
    </row>
    <row r="174" spans="2:18" x14ac:dyDescent="0.35">
      <c r="B174" s="31">
        <v>0.52</v>
      </c>
      <c r="C174" s="30" t="s">
        <v>24</v>
      </c>
      <c r="D174" s="30" t="s">
        <v>21</v>
      </c>
      <c r="E174" s="36">
        <v>850</v>
      </c>
      <c r="F174" s="36">
        <v>900</v>
      </c>
      <c r="G174" s="36">
        <v>1255</v>
      </c>
      <c r="H174" s="37">
        <f t="shared" si="20"/>
        <v>765.77410714285702</v>
      </c>
      <c r="I174" s="37">
        <f t="shared" si="21"/>
        <v>1000</v>
      </c>
      <c r="J174" s="37">
        <f t="shared" si="22"/>
        <v>90</v>
      </c>
      <c r="K174" s="36"/>
      <c r="L174" s="36">
        <f t="shared" ref="L174:L190" si="28">L173+9.5</f>
        <v>252.5</v>
      </c>
      <c r="M174" s="36"/>
      <c r="N174" s="36"/>
      <c r="O174" s="21">
        <f t="shared" si="25"/>
        <v>252.5</v>
      </c>
      <c r="P174" s="38">
        <f t="shared" si="23"/>
        <v>578.64583333333348</v>
      </c>
      <c r="Q174" s="41"/>
      <c r="R174" t="str">
        <f t="shared" si="24"/>
        <v>770 Litre Aquaplate Steel Slimline Water Tank (850mm W x 900mm L x  1255mm H)</v>
      </c>
    </row>
    <row r="175" spans="2:18" x14ac:dyDescent="0.35">
      <c r="B175" s="31">
        <v>0.52</v>
      </c>
      <c r="C175" s="30" t="s">
        <v>24</v>
      </c>
      <c r="D175" s="30" t="s">
        <v>21</v>
      </c>
      <c r="E175" s="36">
        <v>850</v>
      </c>
      <c r="F175" s="36">
        <v>1000</v>
      </c>
      <c r="G175" s="36">
        <v>1255</v>
      </c>
      <c r="H175" s="37">
        <f t="shared" si="20"/>
        <v>872.44910714285709</v>
      </c>
      <c r="I175" s="37">
        <f t="shared" si="21"/>
        <v>1000</v>
      </c>
      <c r="J175" s="37">
        <f t="shared" si="22"/>
        <v>90</v>
      </c>
      <c r="K175" s="36"/>
      <c r="L175" s="36">
        <f t="shared" si="28"/>
        <v>262</v>
      </c>
      <c r="M175" s="36"/>
      <c r="N175" s="36"/>
      <c r="O175" s="21">
        <f t="shared" si="25"/>
        <v>262</v>
      </c>
      <c r="P175" s="38">
        <f t="shared" si="23"/>
        <v>600.41666666666674</v>
      </c>
      <c r="Q175" s="41"/>
      <c r="R175" t="str">
        <f t="shared" si="24"/>
        <v>870 Litre Aquaplate Steel Slimline Water Tank (850mm W x 1000mm L x  1255mm H)</v>
      </c>
    </row>
    <row r="176" spans="2:18" x14ac:dyDescent="0.35">
      <c r="B176" s="31">
        <v>0.52</v>
      </c>
      <c r="C176" s="30" t="s">
        <v>24</v>
      </c>
      <c r="D176" s="30" t="s">
        <v>21</v>
      </c>
      <c r="E176" s="36">
        <v>850</v>
      </c>
      <c r="F176" s="36">
        <v>1100</v>
      </c>
      <c r="G176" s="36">
        <v>1255</v>
      </c>
      <c r="H176" s="37">
        <f t="shared" si="20"/>
        <v>979.12410714285704</v>
      </c>
      <c r="I176" s="37">
        <f t="shared" si="21"/>
        <v>1000</v>
      </c>
      <c r="J176" s="37">
        <f t="shared" si="22"/>
        <v>90</v>
      </c>
      <c r="K176" s="36"/>
      <c r="L176" s="36">
        <f t="shared" si="28"/>
        <v>271.5</v>
      </c>
      <c r="M176" s="36"/>
      <c r="N176" s="36"/>
      <c r="O176" s="21">
        <f t="shared" si="25"/>
        <v>271.5</v>
      </c>
      <c r="P176" s="38">
        <f t="shared" si="23"/>
        <v>622.1875</v>
      </c>
      <c r="Q176" s="41"/>
      <c r="R176" t="str">
        <f t="shared" si="24"/>
        <v>980 Litre Aquaplate Steel Slimline Water Tank (850mm W x 1100mm L x  1255mm H)</v>
      </c>
    </row>
    <row r="177" spans="2:18" x14ac:dyDescent="0.35">
      <c r="B177" s="31">
        <v>0.52</v>
      </c>
      <c r="C177" s="30" t="s">
        <v>24</v>
      </c>
      <c r="D177" s="30" t="s">
        <v>21</v>
      </c>
      <c r="E177" s="36">
        <v>850</v>
      </c>
      <c r="F177" s="36">
        <v>1200</v>
      </c>
      <c r="G177" s="36">
        <v>1255</v>
      </c>
      <c r="H177" s="37">
        <f t="shared" si="20"/>
        <v>1085.7991071428571</v>
      </c>
      <c r="I177" s="37">
        <f t="shared" si="21"/>
        <v>1000</v>
      </c>
      <c r="J177" s="37">
        <f t="shared" si="22"/>
        <v>90</v>
      </c>
      <c r="K177" s="36"/>
      <c r="L177" s="36">
        <f t="shared" si="28"/>
        <v>281</v>
      </c>
      <c r="M177" s="36"/>
      <c r="N177" s="36"/>
      <c r="O177" s="21">
        <f t="shared" si="25"/>
        <v>281</v>
      </c>
      <c r="P177" s="38">
        <f t="shared" si="23"/>
        <v>643.95833333333348</v>
      </c>
      <c r="Q177" s="41"/>
      <c r="R177" t="str">
        <f t="shared" si="24"/>
        <v>1090 Litre Aquaplate Steel Slimline Water Tank (850mm W x 1200mm L x  1255mm H)</v>
      </c>
    </row>
    <row r="178" spans="2:18" x14ac:dyDescent="0.35">
      <c r="B178" s="31">
        <v>0.52</v>
      </c>
      <c r="C178" s="30" t="s">
        <v>24</v>
      </c>
      <c r="D178" s="30" t="s">
        <v>21</v>
      </c>
      <c r="E178" s="36">
        <v>850</v>
      </c>
      <c r="F178" s="36">
        <v>1300</v>
      </c>
      <c r="G178" s="36">
        <v>1255</v>
      </c>
      <c r="H178" s="37">
        <f t="shared" si="20"/>
        <v>1192.4741071428571</v>
      </c>
      <c r="I178" s="37">
        <f t="shared" si="21"/>
        <v>1000</v>
      </c>
      <c r="J178" s="37">
        <f t="shared" si="22"/>
        <v>90</v>
      </c>
      <c r="K178" s="36"/>
      <c r="L178" s="36">
        <f t="shared" si="28"/>
        <v>290.5</v>
      </c>
      <c r="M178" s="36"/>
      <c r="N178" s="36"/>
      <c r="O178" s="21">
        <f t="shared" si="25"/>
        <v>290.5</v>
      </c>
      <c r="P178" s="38">
        <f t="shared" si="23"/>
        <v>665.72916666666674</v>
      </c>
      <c r="Q178" s="41"/>
      <c r="R178" t="str">
        <f t="shared" si="24"/>
        <v>1190 Litre Aquaplate Steel Slimline Water Tank (850mm W x 1300mm L x  1255mm H)</v>
      </c>
    </row>
    <row r="179" spans="2:18" x14ac:dyDescent="0.35">
      <c r="B179" s="31">
        <v>0.52</v>
      </c>
      <c r="C179" s="30" t="s">
        <v>24</v>
      </c>
      <c r="D179" s="30" t="s">
        <v>21</v>
      </c>
      <c r="E179" s="36">
        <v>850</v>
      </c>
      <c r="F179" s="36">
        <v>1400</v>
      </c>
      <c r="G179" s="36">
        <v>1255</v>
      </c>
      <c r="H179" s="37">
        <f t="shared" si="20"/>
        <v>1299.149107142857</v>
      </c>
      <c r="I179" s="37">
        <f t="shared" si="21"/>
        <v>1000</v>
      </c>
      <c r="J179" s="37">
        <f t="shared" si="22"/>
        <v>90</v>
      </c>
      <c r="K179" s="36"/>
      <c r="L179" s="36">
        <f t="shared" si="28"/>
        <v>300</v>
      </c>
      <c r="M179" s="36"/>
      <c r="N179" s="36"/>
      <c r="O179" s="21">
        <f t="shared" si="25"/>
        <v>300</v>
      </c>
      <c r="P179" s="38">
        <f t="shared" si="23"/>
        <v>687.5</v>
      </c>
      <c r="Q179" s="41"/>
      <c r="R179" t="str">
        <f t="shared" si="24"/>
        <v>1300 Litre Aquaplate Steel Slimline Water Tank (850mm W x 1400mm L x  1255mm H)</v>
      </c>
    </row>
    <row r="180" spans="2:18" x14ac:dyDescent="0.35">
      <c r="B180" s="31">
        <v>0.52</v>
      </c>
      <c r="C180" s="30" t="s">
        <v>24</v>
      </c>
      <c r="D180" s="30" t="s">
        <v>21</v>
      </c>
      <c r="E180" s="36">
        <v>850</v>
      </c>
      <c r="F180" s="36">
        <v>1500</v>
      </c>
      <c r="G180" s="36">
        <v>1255</v>
      </c>
      <c r="H180" s="37">
        <f t="shared" si="20"/>
        <v>1405.824107142857</v>
      </c>
      <c r="I180" s="37">
        <f t="shared" si="21"/>
        <v>1000</v>
      </c>
      <c r="J180" s="37">
        <f t="shared" si="22"/>
        <v>90</v>
      </c>
      <c r="K180" s="36"/>
      <c r="L180" s="36">
        <f t="shared" si="28"/>
        <v>309.5</v>
      </c>
      <c r="M180" s="36"/>
      <c r="N180" s="36"/>
      <c r="O180" s="21">
        <f t="shared" si="25"/>
        <v>309.5</v>
      </c>
      <c r="P180" s="38">
        <f t="shared" si="23"/>
        <v>709.27083333333348</v>
      </c>
      <c r="Q180" s="41"/>
      <c r="R180" t="str">
        <f t="shared" si="24"/>
        <v>1410 Litre Aquaplate Steel Slimline Water Tank (850mm W x 1500mm L x  1255mm H)</v>
      </c>
    </row>
    <row r="181" spans="2:18" x14ac:dyDescent="0.35">
      <c r="B181" s="31">
        <v>0.52</v>
      </c>
      <c r="C181" s="30" t="s">
        <v>24</v>
      </c>
      <c r="D181" s="30" t="s">
        <v>21</v>
      </c>
      <c r="E181" s="36">
        <v>850</v>
      </c>
      <c r="F181" s="36">
        <v>1600</v>
      </c>
      <c r="G181" s="36">
        <v>1255</v>
      </c>
      <c r="H181" s="37">
        <f t="shared" si="20"/>
        <v>1512.4991071428572</v>
      </c>
      <c r="I181" s="37">
        <f t="shared" si="21"/>
        <v>2000</v>
      </c>
      <c r="J181" s="37">
        <f t="shared" si="22"/>
        <v>120</v>
      </c>
      <c r="K181" s="36"/>
      <c r="L181" s="36">
        <f t="shared" si="28"/>
        <v>319</v>
      </c>
      <c r="M181" s="36"/>
      <c r="N181" s="36"/>
      <c r="O181" s="21">
        <f t="shared" si="25"/>
        <v>319</v>
      </c>
      <c r="P181" s="38">
        <f t="shared" si="23"/>
        <v>731.04166666666674</v>
      </c>
      <c r="Q181" s="41"/>
      <c r="R181" t="str">
        <f t="shared" si="24"/>
        <v>1510 Litre Aquaplate Steel Slimline Water Tank (850mm W x 1600mm L x  1255mm H)</v>
      </c>
    </row>
    <row r="182" spans="2:18" x14ac:dyDescent="0.35">
      <c r="B182" s="31">
        <v>0.52</v>
      </c>
      <c r="C182" s="30" t="s">
        <v>24</v>
      </c>
      <c r="D182" s="30" t="s">
        <v>21</v>
      </c>
      <c r="E182" s="36">
        <v>850</v>
      </c>
      <c r="F182" s="36">
        <v>1700</v>
      </c>
      <c r="G182" s="36">
        <v>1255</v>
      </c>
      <c r="H182" s="37">
        <f t="shared" si="20"/>
        <v>1619.1741071428571</v>
      </c>
      <c r="I182" s="37">
        <f t="shared" si="21"/>
        <v>2000</v>
      </c>
      <c r="J182" s="37">
        <f t="shared" si="22"/>
        <v>120</v>
      </c>
      <c r="K182" s="36"/>
      <c r="L182" s="36">
        <f t="shared" si="28"/>
        <v>328.5</v>
      </c>
      <c r="M182" s="36"/>
      <c r="N182" s="36"/>
      <c r="O182" s="21">
        <f t="shared" si="25"/>
        <v>328.5</v>
      </c>
      <c r="P182" s="38">
        <f t="shared" si="23"/>
        <v>752.81250000000011</v>
      </c>
      <c r="Q182" s="41"/>
      <c r="R182" t="str">
        <f t="shared" si="24"/>
        <v>1620 Litre Aquaplate Steel Slimline Water Tank (850mm W x 1700mm L x  1255mm H)</v>
      </c>
    </row>
    <row r="183" spans="2:18" x14ac:dyDescent="0.35">
      <c r="B183" s="31">
        <v>0.52</v>
      </c>
      <c r="C183" s="30" t="s">
        <v>24</v>
      </c>
      <c r="D183" s="30" t="s">
        <v>21</v>
      </c>
      <c r="E183" s="36">
        <v>850</v>
      </c>
      <c r="F183" s="36">
        <v>1800</v>
      </c>
      <c r="G183" s="36">
        <v>1255</v>
      </c>
      <c r="H183" s="37">
        <f t="shared" si="20"/>
        <v>1725.8491071428571</v>
      </c>
      <c r="I183" s="37">
        <f t="shared" si="21"/>
        <v>2000</v>
      </c>
      <c r="J183" s="37">
        <f t="shared" si="22"/>
        <v>120</v>
      </c>
      <c r="K183" s="36"/>
      <c r="L183" s="36">
        <f t="shared" si="28"/>
        <v>338</v>
      </c>
      <c r="M183" s="36"/>
      <c r="N183" s="36"/>
      <c r="O183" s="21">
        <f t="shared" si="25"/>
        <v>338</v>
      </c>
      <c r="P183" s="38">
        <f t="shared" si="23"/>
        <v>774.58333333333348</v>
      </c>
      <c r="Q183" s="41"/>
      <c r="R183" t="str">
        <f t="shared" si="24"/>
        <v>1730 Litre Aquaplate Steel Slimline Water Tank (850mm W x 1800mm L x  1255mm H)</v>
      </c>
    </row>
    <row r="184" spans="2:18" x14ac:dyDescent="0.35">
      <c r="B184" s="31">
        <v>0.52</v>
      </c>
      <c r="C184" s="30" t="s">
        <v>24</v>
      </c>
      <c r="D184" s="30" t="s">
        <v>21</v>
      </c>
      <c r="E184" s="36">
        <v>850</v>
      </c>
      <c r="F184" s="36">
        <v>1900</v>
      </c>
      <c r="G184" s="36">
        <v>1255</v>
      </c>
      <c r="H184" s="37">
        <f t="shared" si="20"/>
        <v>1832.524107142857</v>
      </c>
      <c r="I184" s="37">
        <f t="shared" si="21"/>
        <v>2000</v>
      </c>
      <c r="J184" s="37">
        <f t="shared" si="22"/>
        <v>120</v>
      </c>
      <c r="K184" s="36"/>
      <c r="L184" s="36">
        <f t="shared" si="28"/>
        <v>347.5</v>
      </c>
      <c r="M184" s="36"/>
      <c r="N184" s="36"/>
      <c r="O184" s="21">
        <f t="shared" si="25"/>
        <v>347.5</v>
      </c>
      <c r="P184" s="38">
        <f t="shared" si="23"/>
        <v>796.35416666666674</v>
      </c>
      <c r="Q184" s="41"/>
      <c r="R184" t="str">
        <f t="shared" si="24"/>
        <v>1830 Litre Aquaplate Steel Slimline Water Tank (850mm W x 1900mm L x  1255mm H)</v>
      </c>
    </row>
    <row r="185" spans="2:18" x14ac:dyDescent="0.35">
      <c r="B185" s="31">
        <v>0.52</v>
      </c>
      <c r="C185" s="30" t="s">
        <v>24</v>
      </c>
      <c r="D185" s="30" t="s">
        <v>21</v>
      </c>
      <c r="E185" s="36">
        <v>850</v>
      </c>
      <c r="F185" s="36">
        <v>2000</v>
      </c>
      <c r="G185" s="36">
        <v>1255</v>
      </c>
      <c r="H185" s="37">
        <f t="shared" si="20"/>
        <v>1939.199107142857</v>
      </c>
      <c r="I185" s="37">
        <f t="shared" si="21"/>
        <v>2000</v>
      </c>
      <c r="J185" s="37">
        <f t="shared" si="22"/>
        <v>120</v>
      </c>
      <c r="K185" s="36"/>
      <c r="L185" s="36">
        <f t="shared" si="28"/>
        <v>357</v>
      </c>
      <c r="M185" s="36"/>
      <c r="N185" s="36"/>
      <c r="O185" s="21">
        <f t="shared" si="25"/>
        <v>357</v>
      </c>
      <c r="P185" s="38">
        <f t="shared" si="23"/>
        <v>818.12500000000011</v>
      </c>
      <c r="Q185" s="41"/>
      <c r="R185" t="str">
        <f t="shared" si="24"/>
        <v>1940 Litre Aquaplate Steel Slimline Water Tank (850mm W x 2000mm L x  1255mm H)</v>
      </c>
    </row>
    <row r="186" spans="2:18" x14ac:dyDescent="0.35">
      <c r="B186" s="31">
        <v>0.52</v>
      </c>
      <c r="C186" s="30" t="s">
        <v>24</v>
      </c>
      <c r="D186" s="30" t="s">
        <v>21</v>
      </c>
      <c r="E186" s="36">
        <v>850</v>
      </c>
      <c r="F186" s="36">
        <v>2100</v>
      </c>
      <c r="G186" s="36">
        <v>1255</v>
      </c>
      <c r="H186" s="37">
        <f t="shared" si="20"/>
        <v>2045.8741071428572</v>
      </c>
      <c r="I186" s="37">
        <f t="shared" si="21"/>
        <v>2000</v>
      </c>
      <c r="J186" s="37">
        <f t="shared" si="22"/>
        <v>120</v>
      </c>
      <c r="K186" s="36"/>
      <c r="L186" s="36">
        <f t="shared" si="28"/>
        <v>366.5</v>
      </c>
      <c r="M186" s="36"/>
      <c r="N186" s="36"/>
      <c r="O186" s="21">
        <f t="shared" si="25"/>
        <v>366.5</v>
      </c>
      <c r="P186" s="38">
        <f t="shared" si="23"/>
        <v>839.89583333333348</v>
      </c>
      <c r="Q186" s="41"/>
      <c r="R186" t="str">
        <f t="shared" si="24"/>
        <v>2050 Litre Aquaplate Steel Slimline Water Tank (850mm W x 2100mm L x  1255mm H)</v>
      </c>
    </row>
    <row r="187" spans="2:18" x14ac:dyDescent="0.35">
      <c r="B187" s="31">
        <v>0.52</v>
      </c>
      <c r="C187" s="30" t="s">
        <v>24</v>
      </c>
      <c r="D187" s="30" t="s">
        <v>21</v>
      </c>
      <c r="E187" s="36">
        <v>850</v>
      </c>
      <c r="F187" s="36">
        <v>2200</v>
      </c>
      <c r="G187" s="36">
        <v>1255</v>
      </c>
      <c r="H187" s="37">
        <f t="shared" si="20"/>
        <v>2152.5491071428569</v>
      </c>
      <c r="I187" s="37">
        <f t="shared" si="21"/>
        <v>2000</v>
      </c>
      <c r="J187" s="37">
        <f t="shared" si="22"/>
        <v>120</v>
      </c>
      <c r="K187" s="36"/>
      <c r="L187" s="36">
        <f t="shared" si="28"/>
        <v>376</v>
      </c>
      <c r="M187" s="36"/>
      <c r="N187" s="36"/>
      <c r="O187" s="21">
        <f t="shared" si="25"/>
        <v>376</v>
      </c>
      <c r="P187" s="38">
        <f t="shared" si="23"/>
        <v>861.66666666666674</v>
      </c>
      <c r="Q187" s="41"/>
      <c r="R187" t="str">
        <f t="shared" si="24"/>
        <v>2150 Litre Aquaplate Steel Slimline Water Tank (850mm W x 2200mm L x  1255mm H)</v>
      </c>
    </row>
    <row r="188" spans="2:18" x14ac:dyDescent="0.35">
      <c r="B188" s="31">
        <v>0.52</v>
      </c>
      <c r="C188" s="30" t="s">
        <v>24</v>
      </c>
      <c r="D188" s="30" t="s">
        <v>21</v>
      </c>
      <c r="E188" s="36">
        <v>850</v>
      </c>
      <c r="F188" s="36">
        <v>2300</v>
      </c>
      <c r="G188" s="36">
        <v>1255</v>
      </c>
      <c r="H188" s="37">
        <f t="shared" si="20"/>
        <v>2259.2241071428571</v>
      </c>
      <c r="I188" s="37">
        <f t="shared" si="21"/>
        <v>2000</v>
      </c>
      <c r="J188" s="37">
        <f t="shared" si="22"/>
        <v>120</v>
      </c>
      <c r="K188" s="36"/>
      <c r="L188" s="36">
        <f t="shared" si="28"/>
        <v>385.5</v>
      </c>
      <c r="M188" s="36"/>
      <c r="N188" s="36"/>
      <c r="O188" s="21">
        <f t="shared" si="25"/>
        <v>385.5</v>
      </c>
      <c r="P188" s="38">
        <f t="shared" si="23"/>
        <v>883.43750000000011</v>
      </c>
      <c r="Q188" s="41"/>
      <c r="R188" t="str">
        <f t="shared" si="24"/>
        <v>2260 Litre Aquaplate Steel Slimline Water Tank (850mm W x 2300mm L x  1255mm H)</v>
      </c>
    </row>
    <row r="189" spans="2:18" x14ac:dyDescent="0.35">
      <c r="B189" s="31">
        <v>0.52</v>
      </c>
      <c r="C189" s="30" t="s">
        <v>24</v>
      </c>
      <c r="D189" s="30" t="s">
        <v>21</v>
      </c>
      <c r="E189" s="36">
        <v>850</v>
      </c>
      <c r="F189" s="36">
        <v>2400</v>
      </c>
      <c r="G189" s="36">
        <v>1255</v>
      </c>
      <c r="H189" s="37">
        <f t="shared" si="20"/>
        <v>2365.8991071428572</v>
      </c>
      <c r="I189" s="37">
        <f t="shared" si="21"/>
        <v>2000</v>
      </c>
      <c r="J189" s="37">
        <f t="shared" si="22"/>
        <v>120</v>
      </c>
      <c r="K189" s="36"/>
      <c r="L189" s="36">
        <f t="shared" si="28"/>
        <v>395</v>
      </c>
      <c r="M189" s="36"/>
      <c r="N189" s="36"/>
      <c r="O189" s="21">
        <f t="shared" si="25"/>
        <v>395</v>
      </c>
      <c r="P189" s="38">
        <f t="shared" si="23"/>
        <v>905.20833333333348</v>
      </c>
      <c r="Q189" s="41"/>
      <c r="R189" t="str">
        <f t="shared" si="24"/>
        <v>2370 Litre Aquaplate Steel Slimline Water Tank (850mm W x 2400mm L x  1255mm H)</v>
      </c>
    </row>
    <row r="190" spans="2:18" x14ac:dyDescent="0.35">
      <c r="B190" s="31">
        <v>0.52</v>
      </c>
      <c r="C190" s="30" t="s">
        <v>24</v>
      </c>
      <c r="D190" s="30" t="s">
        <v>21</v>
      </c>
      <c r="E190" s="36">
        <v>850</v>
      </c>
      <c r="F190" s="36">
        <v>2500</v>
      </c>
      <c r="G190" s="36">
        <v>1255</v>
      </c>
      <c r="H190" s="37">
        <f t="shared" si="20"/>
        <v>2472.574107142857</v>
      </c>
      <c r="I190" s="37">
        <f t="shared" si="21"/>
        <v>2000</v>
      </c>
      <c r="J190" s="37">
        <f t="shared" si="22"/>
        <v>120</v>
      </c>
      <c r="K190" s="36"/>
      <c r="L190" s="36">
        <f t="shared" si="28"/>
        <v>404.5</v>
      </c>
      <c r="M190" s="36"/>
      <c r="N190" s="36"/>
      <c r="O190" s="21">
        <f t="shared" si="25"/>
        <v>404.5</v>
      </c>
      <c r="P190" s="38">
        <f t="shared" si="23"/>
        <v>926.97916666666674</v>
      </c>
      <c r="Q190" s="41"/>
      <c r="R190" t="str">
        <f t="shared" si="24"/>
        <v>2470 Litre Aquaplate Steel Slimline Water Tank (850mm W x 2500mm L x  1255mm H)</v>
      </c>
    </row>
    <row r="191" spans="2:18" x14ac:dyDescent="0.35">
      <c r="B191" s="31">
        <v>0.52</v>
      </c>
      <c r="C191" s="30" t="s">
        <v>24</v>
      </c>
      <c r="D191" s="30" t="s">
        <v>21</v>
      </c>
      <c r="E191" s="36">
        <v>850</v>
      </c>
      <c r="F191" s="36">
        <v>2600</v>
      </c>
      <c r="G191" s="36">
        <v>1255</v>
      </c>
      <c r="H191" s="37">
        <f t="shared" si="20"/>
        <v>2579.2491071428572</v>
      </c>
      <c r="I191" s="37">
        <f t="shared" si="21"/>
        <v>3000</v>
      </c>
      <c r="J191" s="37">
        <f t="shared" si="22"/>
        <v>135</v>
      </c>
      <c r="K191" s="36"/>
      <c r="L191" s="36">
        <v>458</v>
      </c>
      <c r="M191" s="36"/>
      <c r="N191" s="36"/>
      <c r="O191" s="21">
        <f t="shared" si="25"/>
        <v>458</v>
      </c>
      <c r="P191" s="38">
        <f t="shared" si="23"/>
        <v>1049.5833333333335</v>
      </c>
      <c r="Q191" s="41"/>
      <c r="R191" t="str">
        <f t="shared" si="24"/>
        <v>2580 Litre Aquaplate Steel Slimline Water Tank (850mm W x 2600mm L x  1255mm H)</v>
      </c>
    </row>
    <row r="192" spans="2:18" x14ac:dyDescent="0.35">
      <c r="B192" s="31">
        <v>0.52</v>
      </c>
      <c r="C192" s="30" t="s">
        <v>24</v>
      </c>
      <c r="D192" s="30" t="s">
        <v>21</v>
      </c>
      <c r="E192" s="36">
        <v>850</v>
      </c>
      <c r="F192" s="36">
        <v>2700</v>
      </c>
      <c r="G192" s="36">
        <v>1255</v>
      </c>
      <c r="H192" s="37">
        <f t="shared" si="20"/>
        <v>2685.9241071428569</v>
      </c>
      <c r="I192" s="37">
        <f t="shared" si="21"/>
        <v>3000</v>
      </c>
      <c r="J192" s="37">
        <f t="shared" si="22"/>
        <v>135</v>
      </c>
      <c r="K192" s="36"/>
      <c r="L192" s="36">
        <f t="shared" ref="L192:L205" si="29">L191+9.5</f>
        <v>467.5</v>
      </c>
      <c r="M192" s="36"/>
      <c r="N192" s="36"/>
      <c r="O192" s="21">
        <f t="shared" si="25"/>
        <v>467.5</v>
      </c>
      <c r="P192" s="38">
        <f t="shared" si="23"/>
        <v>1071.3541666666667</v>
      </c>
      <c r="Q192" s="41"/>
      <c r="R192" t="str">
        <f t="shared" si="24"/>
        <v>2690 Litre Aquaplate Steel Slimline Water Tank (850mm W x 2700mm L x  1255mm H)</v>
      </c>
    </row>
    <row r="193" spans="2:18" x14ac:dyDescent="0.35">
      <c r="B193" s="31">
        <v>0.52</v>
      </c>
      <c r="C193" s="30" t="s">
        <v>24</v>
      </c>
      <c r="D193" s="30" t="s">
        <v>21</v>
      </c>
      <c r="E193" s="36">
        <v>850</v>
      </c>
      <c r="F193" s="36">
        <v>2800</v>
      </c>
      <c r="G193" s="36">
        <v>1255</v>
      </c>
      <c r="H193" s="37">
        <f t="shared" si="20"/>
        <v>2792.5991071428571</v>
      </c>
      <c r="I193" s="37">
        <f t="shared" si="21"/>
        <v>3000</v>
      </c>
      <c r="J193" s="37">
        <f t="shared" si="22"/>
        <v>135</v>
      </c>
      <c r="K193" s="36"/>
      <c r="L193" s="36">
        <f t="shared" si="29"/>
        <v>477</v>
      </c>
      <c r="M193" s="36"/>
      <c r="N193" s="36"/>
      <c r="O193" s="21">
        <f t="shared" si="25"/>
        <v>477</v>
      </c>
      <c r="P193" s="38">
        <f t="shared" si="23"/>
        <v>1093.125</v>
      </c>
      <c r="Q193" s="41"/>
      <c r="R193" t="str">
        <f t="shared" si="24"/>
        <v>2790 Litre Aquaplate Steel Slimline Water Tank (850mm W x 2800mm L x  1255mm H)</v>
      </c>
    </row>
    <row r="194" spans="2:18" x14ac:dyDescent="0.35">
      <c r="B194" s="31">
        <v>0.52</v>
      </c>
      <c r="C194" s="30" t="s">
        <v>24</v>
      </c>
      <c r="D194" s="30" t="s">
        <v>21</v>
      </c>
      <c r="E194" s="36">
        <v>850</v>
      </c>
      <c r="F194" s="36">
        <v>2900</v>
      </c>
      <c r="G194" s="36">
        <v>1255</v>
      </c>
      <c r="H194" s="37">
        <f t="shared" si="20"/>
        <v>2899.2741071428572</v>
      </c>
      <c r="I194" s="37">
        <f t="shared" si="21"/>
        <v>3000</v>
      </c>
      <c r="J194" s="37">
        <f t="shared" si="22"/>
        <v>135</v>
      </c>
      <c r="K194" s="36"/>
      <c r="L194" s="36">
        <f t="shared" si="29"/>
        <v>486.5</v>
      </c>
      <c r="M194" s="36"/>
      <c r="N194" s="36"/>
      <c r="O194" s="21">
        <f t="shared" si="25"/>
        <v>486.5</v>
      </c>
      <c r="P194" s="38">
        <f t="shared" si="23"/>
        <v>1114.8958333333335</v>
      </c>
      <c r="Q194" s="41"/>
      <c r="R194" t="str">
        <f t="shared" si="24"/>
        <v>2900 Litre Aquaplate Steel Slimline Water Tank (850mm W x 2900mm L x  1255mm H)</v>
      </c>
    </row>
    <row r="195" spans="2:18" x14ac:dyDescent="0.35">
      <c r="B195" s="31">
        <v>0.52</v>
      </c>
      <c r="C195" s="30" t="s">
        <v>24</v>
      </c>
      <c r="D195" s="30" t="s">
        <v>21</v>
      </c>
      <c r="E195" s="36">
        <v>850</v>
      </c>
      <c r="F195" s="36">
        <v>3000</v>
      </c>
      <c r="G195" s="36">
        <v>1255</v>
      </c>
      <c r="H195" s="37">
        <f t="shared" si="20"/>
        <v>3005.949107142857</v>
      </c>
      <c r="I195" s="37">
        <f t="shared" si="21"/>
        <v>3000</v>
      </c>
      <c r="J195" s="37">
        <f t="shared" si="22"/>
        <v>135</v>
      </c>
      <c r="K195" s="36"/>
      <c r="L195" s="36">
        <f t="shared" si="29"/>
        <v>496</v>
      </c>
      <c r="M195" s="36"/>
      <c r="N195" s="36"/>
      <c r="O195" s="21">
        <f t="shared" si="25"/>
        <v>496</v>
      </c>
      <c r="P195" s="38">
        <f t="shared" si="23"/>
        <v>1136.666666666667</v>
      </c>
      <c r="Q195" s="41"/>
      <c r="R195" t="str">
        <f t="shared" si="24"/>
        <v>3010 Litre Aquaplate Steel Slimline Water Tank (850mm W x 3000mm L x  1255mm H)</v>
      </c>
    </row>
    <row r="196" spans="2:18" x14ac:dyDescent="0.35">
      <c r="B196" s="31">
        <v>0.52</v>
      </c>
      <c r="C196" s="30" t="s">
        <v>24</v>
      </c>
      <c r="D196" s="30" t="s">
        <v>21</v>
      </c>
      <c r="E196" s="36">
        <v>850</v>
      </c>
      <c r="F196" s="36">
        <v>3100</v>
      </c>
      <c r="G196" s="36">
        <v>1255</v>
      </c>
      <c r="H196" s="37">
        <f t="shared" si="20"/>
        <v>3112.6241071428572</v>
      </c>
      <c r="I196" s="37">
        <f t="shared" si="21"/>
        <v>3000</v>
      </c>
      <c r="J196" s="37">
        <f t="shared" si="22"/>
        <v>135</v>
      </c>
      <c r="K196" s="36"/>
      <c r="L196" s="36">
        <f t="shared" si="29"/>
        <v>505.5</v>
      </c>
      <c r="M196" s="36"/>
      <c r="N196" s="36"/>
      <c r="O196" s="21">
        <f t="shared" si="25"/>
        <v>505.5</v>
      </c>
      <c r="P196" s="38">
        <f t="shared" si="23"/>
        <v>1158.4375</v>
      </c>
      <c r="Q196" s="41"/>
      <c r="R196" t="str">
        <f t="shared" si="24"/>
        <v>3110 Litre Aquaplate Steel Slimline Water Tank (850mm W x 3100mm L x  1255mm H)</v>
      </c>
    </row>
    <row r="197" spans="2:18" x14ac:dyDescent="0.35">
      <c r="B197" s="31">
        <v>0.52</v>
      </c>
      <c r="C197" s="30" t="s">
        <v>24</v>
      </c>
      <c r="D197" s="30" t="s">
        <v>21</v>
      </c>
      <c r="E197" s="36">
        <v>850</v>
      </c>
      <c r="F197" s="36">
        <v>3200</v>
      </c>
      <c r="G197" s="36">
        <v>1255</v>
      </c>
      <c r="H197" s="37">
        <f t="shared" ref="H197:H260" si="30">(((22/7*(E197/2)^2)*G197)+((F197-E197)*G197*E197))/1000000</f>
        <v>3219.2991071428569</v>
      </c>
      <c r="I197" s="37">
        <f t="shared" ref="I197:I260" si="31">ROUND(H197,-3)</f>
        <v>3000</v>
      </c>
      <c r="J197" s="37">
        <f t="shared" ref="J197:J260" si="32">IF(I197&lt;1000,90,IF(I197=1000,90,IF(I197=2000,120,IF(I197=3000,135,IF(I197=4000,150,IF(I197=5000,180,IF(I197=6000,210,IF(I197=7000,240,IF(I197=8000,255,IF(I197=9000,B462,IF(I197=10000,285)))))))))))</f>
        <v>135</v>
      </c>
      <c r="K197" s="36"/>
      <c r="L197" s="36">
        <f t="shared" si="29"/>
        <v>515</v>
      </c>
      <c r="M197" s="36"/>
      <c r="N197" s="36"/>
      <c r="O197" s="21">
        <f t="shared" si="25"/>
        <v>515</v>
      </c>
      <c r="P197" s="38">
        <f t="shared" ref="P197:P260" si="33">(L197/(1-B197))*1.1</f>
        <v>1180.2083333333335</v>
      </c>
      <c r="Q197" s="41"/>
      <c r="R197" t="str">
        <f t="shared" ref="R197:R260" si="34">ROUND(H197,-1)&amp;" "&amp;"Litre"&amp;" "&amp;C197&amp;" "&amp;D197&amp;" "&amp;"Water Tank"&amp;" ("&amp;E197&amp;"mm W x "&amp;F197&amp;"mm L x  "&amp;G197&amp;"mm H)"</f>
        <v>3220 Litre Aquaplate Steel Slimline Water Tank (850mm W x 3200mm L x  1255mm H)</v>
      </c>
    </row>
    <row r="198" spans="2:18" x14ac:dyDescent="0.35">
      <c r="B198" s="31">
        <v>0.52</v>
      </c>
      <c r="C198" s="30" t="s">
        <v>24</v>
      </c>
      <c r="D198" s="30" t="s">
        <v>21</v>
      </c>
      <c r="E198" s="36">
        <v>850</v>
      </c>
      <c r="F198" s="36">
        <v>3300</v>
      </c>
      <c r="G198" s="36">
        <v>1255</v>
      </c>
      <c r="H198" s="37">
        <f t="shared" si="30"/>
        <v>3325.9741071428571</v>
      </c>
      <c r="I198" s="37">
        <f t="shared" si="31"/>
        <v>3000</v>
      </c>
      <c r="J198" s="37">
        <f t="shared" si="32"/>
        <v>135</v>
      </c>
      <c r="K198" s="36"/>
      <c r="L198" s="36">
        <f t="shared" si="29"/>
        <v>524.5</v>
      </c>
      <c r="M198" s="36"/>
      <c r="N198" s="36"/>
      <c r="O198" s="21">
        <f t="shared" ref="O198:O261" si="35">SUM(K198:N198)</f>
        <v>524.5</v>
      </c>
      <c r="P198" s="38">
        <f t="shared" si="33"/>
        <v>1201.979166666667</v>
      </c>
      <c r="Q198" s="41"/>
      <c r="R198" t="str">
        <f t="shared" si="34"/>
        <v>3330 Litre Aquaplate Steel Slimline Water Tank (850mm W x 3300mm L x  1255mm H)</v>
      </c>
    </row>
    <row r="199" spans="2:18" x14ac:dyDescent="0.35">
      <c r="B199" s="31">
        <v>0.52</v>
      </c>
      <c r="C199" s="30" t="s">
        <v>24</v>
      </c>
      <c r="D199" s="30" t="s">
        <v>21</v>
      </c>
      <c r="E199" s="36">
        <v>850</v>
      </c>
      <c r="F199" s="36">
        <v>3400</v>
      </c>
      <c r="G199" s="36">
        <v>1255</v>
      </c>
      <c r="H199" s="37">
        <f t="shared" si="30"/>
        <v>3432.6491071428572</v>
      </c>
      <c r="I199" s="37">
        <f t="shared" si="31"/>
        <v>3000</v>
      </c>
      <c r="J199" s="37">
        <f t="shared" si="32"/>
        <v>135</v>
      </c>
      <c r="K199" s="36"/>
      <c r="L199" s="36">
        <f t="shared" si="29"/>
        <v>534</v>
      </c>
      <c r="M199" s="36"/>
      <c r="N199" s="36"/>
      <c r="O199" s="21">
        <f t="shared" si="35"/>
        <v>534</v>
      </c>
      <c r="P199" s="38">
        <f t="shared" si="33"/>
        <v>1223.75</v>
      </c>
      <c r="Q199" s="41"/>
      <c r="R199" t="str">
        <f t="shared" si="34"/>
        <v>3430 Litre Aquaplate Steel Slimline Water Tank (850mm W x 3400mm L x  1255mm H)</v>
      </c>
    </row>
    <row r="200" spans="2:18" x14ac:dyDescent="0.35">
      <c r="B200" s="31">
        <v>0.52</v>
      </c>
      <c r="C200" s="30" t="s">
        <v>24</v>
      </c>
      <c r="D200" s="30" t="s">
        <v>21</v>
      </c>
      <c r="E200" s="36">
        <v>850</v>
      </c>
      <c r="F200" s="36">
        <v>3500</v>
      </c>
      <c r="G200" s="36">
        <v>1255</v>
      </c>
      <c r="H200" s="37">
        <f t="shared" si="30"/>
        <v>3539.324107142857</v>
      </c>
      <c r="I200" s="37">
        <f t="shared" si="31"/>
        <v>4000</v>
      </c>
      <c r="J200" s="37">
        <f t="shared" si="32"/>
        <v>150</v>
      </c>
      <c r="K200" s="36"/>
      <c r="L200" s="36">
        <f t="shared" si="29"/>
        <v>543.5</v>
      </c>
      <c r="M200" s="36"/>
      <c r="N200" s="36"/>
      <c r="O200" s="21">
        <f t="shared" si="35"/>
        <v>543.5</v>
      </c>
      <c r="P200" s="38">
        <f t="shared" si="33"/>
        <v>1245.5208333333335</v>
      </c>
      <c r="Q200" s="41"/>
      <c r="R200" t="str">
        <f t="shared" si="34"/>
        <v>3540 Litre Aquaplate Steel Slimline Water Tank (850mm W x 3500mm L x  1255mm H)</v>
      </c>
    </row>
    <row r="201" spans="2:18" x14ac:dyDescent="0.35">
      <c r="B201" s="31">
        <v>0.52</v>
      </c>
      <c r="C201" s="30" t="s">
        <v>24</v>
      </c>
      <c r="D201" s="30" t="s">
        <v>21</v>
      </c>
      <c r="E201" s="36">
        <v>850</v>
      </c>
      <c r="F201" s="36">
        <v>3600</v>
      </c>
      <c r="G201" s="36">
        <v>1255</v>
      </c>
      <c r="H201" s="37">
        <f t="shared" si="30"/>
        <v>3645.9991071428572</v>
      </c>
      <c r="I201" s="37">
        <f t="shared" si="31"/>
        <v>4000</v>
      </c>
      <c r="J201" s="37">
        <f t="shared" si="32"/>
        <v>150</v>
      </c>
      <c r="K201" s="36"/>
      <c r="L201" s="36">
        <f t="shared" si="29"/>
        <v>553</v>
      </c>
      <c r="M201" s="36"/>
      <c r="N201" s="36"/>
      <c r="O201" s="21">
        <f t="shared" si="35"/>
        <v>553</v>
      </c>
      <c r="P201" s="38">
        <f t="shared" si="33"/>
        <v>1267.291666666667</v>
      </c>
      <c r="Q201" s="41"/>
      <c r="R201" t="str">
        <f t="shared" si="34"/>
        <v>3650 Litre Aquaplate Steel Slimline Water Tank (850mm W x 3600mm L x  1255mm H)</v>
      </c>
    </row>
    <row r="202" spans="2:18" x14ac:dyDescent="0.35">
      <c r="B202" s="31">
        <v>0.52</v>
      </c>
      <c r="C202" s="30" t="s">
        <v>24</v>
      </c>
      <c r="D202" s="30" t="s">
        <v>21</v>
      </c>
      <c r="E202" s="36">
        <v>850</v>
      </c>
      <c r="F202" s="36">
        <v>3700</v>
      </c>
      <c r="G202" s="36">
        <v>1255</v>
      </c>
      <c r="H202" s="37">
        <f t="shared" si="30"/>
        <v>3752.6741071428569</v>
      </c>
      <c r="I202" s="37">
        <f t="shared" si="31"/>
        <v>4000</v>
      </c>
      <c r="J202" s="37">
        <f t="shared" si="32"/>
        <v>150</v>
      </c>
      <c r="K202" s="36"/>
      <c r="L202" s="36">
        <f t="shared" si="29"/>
        <v>562.5</v>
      </c>
      <c r="M202" s="36"/>
      <c r="N202" s="36"/>
      <c r="O202" s="21">
        <f t="shared" si="35"/>
        <v>562.5</v>
      </c>
      <c r="P202" s="38">
        <f t="shared" si="33"/>
        <v>1289.0625</v>
      </c>
      <c r="Q202" s="41"/>
      <c r="R202" t="str">
        <f t="shared" si="34"/>
        <v>3750 Litre Aquaplate Steel Slimline Water Tank (850mm W x 3700mm L x  1255mm H)</v>
      </c>
    </row>
    <row r="203" spans="2:18" x14ac:dyDescent="0.35">
      <c r="B203" s="31">
        <v>0.52</v>
      </c>
      <c r="C203" s="30" t="s">
        <v>24</v>
      </c>
      <c r="D203" s="30" t="s">
        <v>21</v>
      </c>
      <c r="E203" s="36">
        <v>850</v>
      </c>
      <c r="F203" s="36">
        <v>3800</v>
      </c>
      <c r="G203" s="36">
        <v>1255</v>
      </c>
      <c r="H203" s="37">
        <f t="shared" si="30"/>
        <v>3859.3491071428571</v>
      </c>
      <c r="I203" s="37">
        <f t="shared" si="31"/>
        <v>4000</v>
      </c>
      <c r="J203" s="37">
        <f t="shared" si="32"/>
        <v>150</v>
      </c>
      <c r="K203" s="36"/>
      <c r="L203" s="36">
        <f t="shared" si="29"/>
        <v>572</v>
      </c>
      <c r="M203" s="36"/>
      <c r="N203" s="36"/>
      <c r="O203" s="21">
        <f t="shared" si="35"/>
        <v>572</v>
      </c>
      <c r="P203" s="38">
        <f t="shared" si="33"/>
        <v>1310.8333333333335</v>
      </c>
      <c r="Q203" s="41"/>
      <c r="R203" t="str">
        <f t="shared" si="34"/>
        <v>3860 Litre Aquaplate Steel Slimline Water Tank (850mm W x 3800mm L x  1255mm H)</v>
      </c>
    </row>
    <row r="204" spans="2:18" x14ac:dyDescent="0.35">
      <c r="B204" s="31">
        <v>0.52</v>
      </c>
      <c r="C204" s="30" t="s">
        <v>24</v>
      </c>
      <c r="D204" s="30" t="s">
        <v>21</v>
      </c>
      <c r="E204" s="36">
        <v>850</v>
      </c>
      <c r="F204" s="36">
        <v>3900</v>
      </c>
      <c r="G204" s="36">
        <v>1255</v>
      </c>
      <c r="H204" s="37">
        <f t="shared" si="30"/>
        <v>3966.0241071428572</v>
      </c>
      <c r="I204" s="37">
        <f t="shared" si="31"/>
        <v>4000</v>
      </c>
      <c r="J204" s="37">
        <f t="shared" si="32"/>
        <v>150</v>
      </c>
      <c r="K204" s="36"/>
      <c r="L204" s="36">
        <f t="shared" si="29"/>
        <v>581.5</v>
      </c>
      <c r="M204" s="36"/>
      <c r="N204" s="36"/>
      <c r="O204" s="21">
        <f t="shared" si="35"/>
        <v>581.5</v>
      </c>
      <c r="P204" s="38">
        <f t="shared" si="33"/>
        <v>1332.604166666667</v>
      </c>
      <c r="Q204" s="41"/>
      <c r="R204" t="str">
        <f t="shared" si="34"/>
        <v>3970 Litre Aquaplate Steel Slimline Water Tank (850mm W x 3900mm L x  1255mm H)</v>
      </c>
    </row>
    <row r="205" spans="2:18" x14ac:dyDescent="0.35">
      <c r="B205" s="31">
        <v>0.52</v>
      </c>
      <c r="C205" s="30" t="s">
        <v>24</v>
      </c>
      <c r="D205" s="30" t="s">
        <v>21</v>
      </c>
      <c r="E205" s="36">
        <v>850</v>
      </c>
      <c r="F205" s="36">
        <v>4000</v>
      </c>
      <c r="G205" s="36">
        <v>1255</v>
      </c>
      <c r="H205" s="37">
        <f t="shared" si="30"/>
        <v>4072.699107142857</v>
      </c>
      <c r="I205" s="37">
        <f t="shared" si="31"/>
        <v>4000</v>
      </c>
      <c r="J205" s="37">
        <f t="shared" si="32"/>
        <v>150</v>
      </c>
      <c r="K205" s="36"/>
      <c r="L205" s="36">
        <f t="shared" si="29"/>
        <v>591</v>
      </c>
      <c r="M205" s="36"/>
      <c r="N205" s="36"/>
      <c r="O205" s="21">
        <f t="shared" si="35"/>
        <v>591</v>
      </c>
      <c r="P205" s="38">
        <f t="shared" si="33"/>
        <v>1354.375</v>
      </c>
      <c r="Q205" s="41"/>
      <c r="R205" t="str">
        <f t="shared" si="34"/>
        <v>4070 Litre Aquaplate Steel Slimline Water Tank (850mm W x 4000mm L x  1255mm H)</v>
      </c>
    </row>
    <row r="206" spans="2:18" x14ac:dyDescent="0.35">
      <c r="B206" s="31">
        <v>0.52</v>
      </c>
      <c r="C206" s="30" t="s">
        <v>24</v>
      </c>
      <c r="D206" s="30" t="s">
        <v>21</v>
      </c>
      <c r="E206" s="36">
        <v>900</v>
      </c>
      <c r="F206" s="36">
        <v>800</v>
      </c>
      <c r="G206" s="36">
        <v>1255</v>
      </c>
      <c r="H206" s="37">
        <f t="shared" si="30"/>
        <v>685.76785714285711</v>
      </c>
      <c r="I206" s="37">
        <f t="shared" si="31"/>
        <v>1000</v>
      </c>
      <c r="J206" s="37">
        <f t="shared" si="32"/>
        <v>90</v>
      </c>
      <c r="K206" s="36"/>
      <c r="L206" s="36">
        <v>245</v>
      </c>
      <c r="M206" s="36"/>
      <c r="N206" s="36"/>
      <c r="O206" s="21">
        <f t="shared" si="35"/>
        <v>245</v>
      </c>
      <c r="P206" s="38">
        <f t="shared" si="33"/>
        <v>561.45833333333337</v>
      </c>
      <c r="Q206" s="41"/>
      <c r="R206" t="str">
        <f t="shared" si="34"/>
        <v>690 Litre Aquaplate Steel Slimline Water Tank (900mm W x 800mm L x  1255mm H)</v>
      </c>
    </row>
    <row r="207" spans="2:18" x14ac:dyDescent="0.35">
      <c r="B207" s="31">
        <v>0.52</v>
      </c>
      <c r="C207" s="30" t="s">
        <v>24</v>
      </c>
      <c r="D207" s="30" t="s">
        <v>21</v>
      </c>
      <c r="E207" s="36">
        <v>900</v>
      </c>
      <c r="F207" s="36">
        <v>900</v>
      </c>
      <c r="G207" s="36">
        <v>1255</v>
      </c>
      <c r="H207" s="37">
        <f t="shared" si="30"/>
        <v>798.71785714285704</v>
      </c>
      <c r="I207" s="37">
        <f t="shared" si="31"/>
        <v>1000</v>
      </c>
      <c r="J207" s="37">
        <f t="shared" si="32"/>
        <v>90</v>
      </c>
      <c r="K207" s="36"/>
      <c r="L207" s="36">
        <f t="shared" ref="L207:L213" si="36">L206+9.5</f>
        <v>254.5</v>
      </c>
      <c r="M207" s="36"/>
      <c r="N207" s="36"/>
      <c r="O207" s="21">
        <f t="shared" si="35"/>
        <v>254.5</v>
      </c>
      <c r="P207" s="38">
        <f t="shared" si="33"/>
        <v>583.22916666666674</v>
      </c>
      <c r="Q207" s="41"/>
      <c r="R207" t="str">
        <f t="shared" si="34"/>
        <v>800 Litre Aquaplate Steel Slimline Water Tank (900mm W x 900mm L x  1255mm H)</v>
      </c>
    </row>
    <row r="208" spans="2:18" x14ac:dyDescent="0.35">
      <c r="B208" s="31">
        <v>0.52</v>
      </c>
      <c r="C208" s="30" t="s">
        <v>24</v>
      </c>
      <c r="D208" s="30" t="s">
        <v>21</v>
      </c>
      <c r="E208" s="36">
        <v>900</v>
      </c>
      <c r="F208" s="36">
        <v>1000</v>
      </c>
      <c r="G208" s="36">
        <v>1255</v>
      </c>
      <c r="H208" s="37">
        <f t="shared" si="30"/>
        <v>911.66785714285709</v>
      </c>
      <c r="I208" s="37">
        <f t="shared" si="31"/>
        <v>1000</v>
      </c>
      <c r="J208" s="37">
        <f t="shared" si="32"/>
        <v>90</v>
      </c>
      <c r="K208" s="36"/>
      <c r="L208" s="36">
        <f t="shared" si="36"/>
        <v>264</v>
      </c>
      <c r="M208" s="36"/>
      <c r="N208" s="36"/>
      <c r="O208" s="21">
        <f t="shared" si="35"/>
        <v>264</v>
      </c>
      <c r="P208" s="38">
        <f t="shared" si="33"/>
        <v>605</v>
      </c>
      <c r="Q208" s="41"/>
      <c r="R208" t="str">
        <f t="shared" si="34"/>
        <v>910 Litre Aquaplate Steel Slimline Water Tank (900mm W x 1000mm L x  1255mm H)</v>
      </c>
    </row>
    <row r="209" spans="2:18" x14ac:dyDescent="0.35">
      <c r="B209" s="31">
        <v>0.52</v>
      </c>
      <c r="C209" s="30" t="s">
        <v>24</v>
      </c>
      <c r="D209" s="30" t="s">
        <v>21</v>
      </c>
      <c r="E209" s="36">
        <v>900</v>
      </c>
      <c r="F209" s="36">
        <v>1100</v>
      </c>
      <c r="G209" s="36">
        <v>1255</v>
      </c>
      <c r="H209" s="37">
        <f t="shared" si="30"/>
        <v>1024.617857142857</v>
      </c>
      <c r="I209" s="37">
        <f t="shared" si="31"/>
        <v>1000</v>
      </c>
      <c r="J209" s="37">
        <f t="shared" si="32"/>
        <v>90</v>
      </c>
      <c r="K209" s="36"/>
      <c r="L209" s="36">
        <f t="shared" si="36"/>
        <v>273.5</v>
      </c>
      <c r="M209" s="36"/>
      <c r="N209" s="36"/>
      <c r="O209" s="21">
        <f t="shared" si="35"/>
        <v>273.5</v>
      </c>
      <c r="P209" s="38">
        <f t="shared" si="33"/>
        <v>626.77083333333348</v>
      </c>
      <c r="Q209" s="41"/>
      <c r="R209" t="str">
        <f t="shared" si="34"/>
        <v>1020 Litre Aquaplate Steel Slimline Water Tank (900mm W x 1100mm L x  1255mm H)</v>
      </c>
    </row>
    <row r="210" spans="2:18" x14ac:dyDescent="0.35">
      <c r="B210" s="31">
        <v>0.52</v>
      </c>
      <c r="C210" s="30" t="s">
        <v>24</v>
      </c>
      <c r="D210" s="30" t="s">
        <v>21</v>
      </c>
      <c r="E210" s="36">
        <v>900</v>
      </c>
      <c r="F210" s="36">
        <v>1200</v>
      </c>
      <c r="G210" s="36">
        <v>1255</v>
      </c>
      <c r="H210" s="37">
        <f t="shared" si="30"/>
        <v>1137.5678571428571</v>
      </c>
      <c r="I210" s="37">
        <f t="shared" si="31"/>
        <v>1000</v>
      </c>
      <c r="J210" s="37">
        <f t="shared" si="32"/>
        <v>90</v>
      </c>
      <c r="K210" s="36"/>
      <c r="L210" s="36">
        <f t="shared" si="36"/>
        <v>283</v>
      </c>
      <c r="M210" s="36"/>
      <c r="N210" s="36"/>
      <c r="O210" s="21">
        <f t="shared" si="35"/>
        <v>283</v>
      </c>
      <c r="P210" s="38">
        <f t="shared" si="33"/>
        <v>648.54166666666674</v>
      </c>
      <c r="Q210" s="41"/>
      <c r="R210" t="str">
        <f t="shared" si="34"/>
        <v>1140 Litre Aquaplate Steel Slimline Water Tank (900mm W x 1200mm L x  1255mm H)</v>
      </c>
    </row>
    <row r="211" spans="2:18" x14ac:dyDescent="0.35">
      <c r="B211" s="31">
        <v>0.52</v>
      </c>
      <c r="C211" s="30" t="s">
        <v>24</v>
      </c>
      <c r="D211" s="30" t="s">
        <v>21</v>
      </c>
      <c r="E211" s="36">
        <v>900</v>
      </c>
      <c r="F211" s="36">
        <v>1300</v>
      </c>
      <c r="G211" s="36">
        <v>1255</v>
      </c>
      <c r="H211" s="37">
        <f t="shared" si="30"/>
        <v>1250.5178571428571</v>
      </c>
      <c r="I211" s="37">
        <f t="shared" si="31"/>
        <v>1000</v>
      </c>
      <c r="J211" s="37">
        <f t="shared" si="32"/>
        <v>90</v>
      </c>
      <c r="K211" s="36"/>
      <c r="L211" s="36">
        <f t="shared" si="36"/>
        <v>292.5</v>
      </c>
      <c r="M211" s="36"/>
      <c r="N211" s="36"/>
      <c r="O211" s="21">
        <f t="shared" si="35"/>
        <v>292.5</v>
      </c>
      <c r="P211" s="38">
        <f t="shared" si="33"/>
        <v>670.3125</v>
      </c>
      <c r="Q211" s="41"/>
      <c r="R211" t="str">
        <f t="shared" si="34"/>
        <v>1250 Litre Aquaplate Steel Slimline Water Tank (900mm W x 1300mm L x  1255mm H)</v>
      </c>
    </row>
    <row r="212" spans="2:18" x14ac:dyDescent="0.35">
      <c r="B212" s="31">
        <v>0.52</v>
      </c>
      <c r="C212" s="30" t="s">
        <v>24</v>
      </c>
      <c r="D212" s="30" t="s">
        <v>21</v>
      </c>
      <c r="E212" s="36">
        <v>900</v>
      </c>
      <c r="F212" s="36">
        <v>1400</v>
      </c>
      <c r="G212" s="36">
        <v>1255</v>
      </c>
      <c r="H212" s="37">
        <f t="shared" si="30"/>
        <v>1363.4678571428572</v>
      </c>
      <c r="I212" s="37">
        <f t="shared" si="31"/>
        <v>1000</v>
      </c>
      <c r="J212" s="37">
        <f t="shared" si="32"/>
        <v>90</v>
      </c>
      <c r="K212" s="36"/>
      <c r="L212" s="36">
        <f t="shared" si="36"/>
        <v>302</v>
      </c>
      <c r="M212" s="36"/>
      <c r="N212" s="36"/>
      <c r="O212" s="21">
        <f t="shared" si="35"/>
        <v>302</v>
      </c>
      <c r="P212" s="38">
        <f t="shared" si="33"/>
        <v>692.08333333333348</v>
      </c>
      <c r="Q212" s="41"/>
      <c r="R212" t="str">
        <f t="shared" si="34"/>
        <v>1360 Litre Aquaplate Steel Slimline Water Tank (900mm W x 1400mm L x  1255mm H)</v>
      </c>
    </row>
    <row r="213" spans="2:18" x14ac:dyDescent="0.35">
      <c r="B213" s="31">
        <v>0.52</v>
      </c>
      <c r="C213" s="30" t="s">
        <v>24</v>
      </c>
      <c r="D213" s="30" t="s">
        <v>21</v>
      </c>
      <c r="E213" s="36">
        <v>900</v>
      </c>
      <c r="F213" s="36">
        <v>1500</v>
      </c>
      <c r="G213" s="36">
        <v>1255</v>
      </c>
      <c r="H213" s="37">
        <f t="shared" si="30"/>
        <v>1476.417857142857</v>
      </c>
      <c r="I213" s="37">
        <f t="shared" si="31"/>
        <v>1000</v>
      </c>
      <c r="J213" s="37">
        <f t="shared" si="32"/>
        <v>90</v>
      </c>
      <c r="K213" s="36"/>
      <c r="L213" s="36">
        <f t="shared" si="36"/>
        <v>311.5</v>
      </c>
      <c r="M213" s="36"/>
      <c r="N213" s="36"/>
      <c r="O213" s="21">
        <f t="shared" si="35"/>
        <v>311.5</v>
      </c>
      <c r="P213" s="38">
        <f t="shared" si="33"/>
        <v>713.85416666666674</v>
      </c>
      <c r="Q213" s="41"/>
      <c r="R213" t="str">
        <f t="shared" si="34"/>
        <v>1480 Litre Aquaplate Steel Slimline Water Tank (900mm W x 1500mm L x  1255mm H)</v>
      </c>
    </row>
    <row r="214" spans="2:18" x14ac:dyDescent="0.35">
      <c r="B214" s="31">
        <v>0.52</v>
      </c>
      <c r="C214" s="30" t="s">
        <v>24</v>
      </c>
      <c r="D214" s="30" t="s">
        <v>21</v>
      </c>
      <c r="E214" s="36">
        <v>900</v>
      </c>
      <c r="F214" s="36">
        <v>1600</v>
      </c>
      <c r="G214" s="36">
        <v>1255</v>
      </c>
      <c r="H214" s="37">
        <f t="shared" si="30"/>
        <v>1589.367857142857</v>
      </c>
      <c r="I214" s="37">
        <f t="shared" si="31"/>
        <v>2000</v>
      </c>
      <c r="J214" s="37">
        <f t="shared" si="32"/>
        <v>120</v>
      </c>
      <c r="K214" s="36"/>
      <c r="L214" s="36">
        <v>320</v>
      </c>
      <c r="M214" s="36"/>
      <c r="N214" s="36"/>
      <c r="O214" s="21">
        <f t="shared" si="35"/>
        <v>320</v>
      </c>
      <c r="P214" s="38">
        <f t="shared" si="33"/>
        <v>733.33333333333348</v>
      </c>
      <c r="Q214" s="41"/>
      <c r="R214" t="str">
        <f t="shared" si="34"/>
        <v>1590 Litre Aquaplate Steel Slimline Water Tank (900mm W x 1600mm L x  1255mm H)</v>
      </c>
    </row>
    <row r="215" spans="2:18" x14ac:dyDescent="0.35">
      <c r="B215" s="31">
        <v>0.52</v>
      </c>
      <c r="C215" s="30" t="s">
        <v>24</v>
      </c>
      <c r="D215" s="30" t="s">
        <v>21</v>
      </c>
      <c r="E215" s="36">
        <v>900</v>
      </c>
      <c r="F215" s="36">
        <v>1700</v>
      </c>
      <c r="G215" s="36">
        <v>1255</v>
      </c>
      <c r="H215" s="37">
        <f t="shared" si="30"/>
        <v>1702.3178571428571</v>
      </c>
      <c r="I215" s="37">
        <f t="shared" si="31"/>
        <v>2000</v>
      </c>
      <c r="J215" s="37">
        <f t="shared" si="32"/>
        <v>120</v>
      </c>
      <c r="K215" s="36"/>
      <c r="L215" s="36">
        <v>329</v>
      </c>
      <c r="M215" s="36"/>
      <c r="N215" s="36"/>
      <c r="O215" s="21">
        <f t="shared" si="35"/>
        <v>329</v>
      </c>
      <c r="P215" s="38">
        <f t="shared" si="33"/>
        <v>753.95833333333348</v>
      </c>
      <c r="Q215" s="41"/>
      <c r="R215" t="str">
        <f t="shared" si="34"/>
        <v>1700 Litre Aquaplate Steel Slimline Water Tank (900mm W x 1700mm L x  1255mm H)</v>
      </c>
    </row>
    <row r="216" spans="2:18" x14ac:dyDescent="0.35">
      <c r="B216" s="31">
        <v>0.52</v>
      </c>
      <c r="C216" s="30" t="s">
        <v>24</v>
      </c>
      <c r="D216" s="30" t="s">
        <v>21</v>
      </c>
      <c r="E216" s="36">
        <v>900</v>
      </c>
      <c r="F216" s="36">
        <v>1800</v>
      </c>
      <c r="G216" s="36">
        <v>1255</v>
      </c>
      <c r="H216" s="37">
        <f t="shared" si="30"/>
        <v>1815.2678571428571</v>
      </c>
      <c r="I216" s="37">
        <f t="shared" si="31"/>
        <v>2000</v>
      </c>
      <c r="J216" s="37">
        <f t="shared" si="32"/>
        <v>120</v>
      </c>
      <c r="K216" s="36"/>
      <c r="L216" s="36">
        <v>339</v>
      </c>
      <c r="M216" s="36"/>
      <c r="N216" s="36"/>
      <c r="O216" s="21">
        <f t="shared" si="35"/>
        <v>339</v>
      </c>
      <c r="P216" s="38">
        <f t="shared" si="33"/>
        <v>776.87500000000011</v>
      </c>
      <c r="Q216" s="41"/>
      <c r="R216" t="str">
        <f t="shared" si="34"/>
        <v>1820 Litre Aquaplate Steel Slimline Water Tank (900mm W x 1800mm L x  1255mm H)</v>
      </c>
    </row>
    <row r="217" spans="2:18" x14ac:dyDescent="0.35">
      <c r="B217" s="31">
        <v>0.52</v>
      </c>
      <c r="C217" s="30" t="s">
        <v>24</v>
      </c>
      <c r="D217" s="30" t="s">
        <v>21</v>
      </c>
      <c r="E217" s="36">
        <v>900</v>
      </c>
      <c r="F217" s="36">
        <v>1900</v>
      </c>
      <c r="G217" s="36">
        <v>1255</v>
      </c>
      <c r="H217" s="37">
        <f t="shared" si="30"/>
        <v>1928.2178571428572</v>
      </c>
      <c r="I217" s="37">
        <f t="shared" si="31"/>
        <v>2000</v>
      </c>
      <c r="J217" s="37">
        <f t="shared" si="32"/>
        <v>120</v>
      </c>
      <c r="K217" s="36"/>
      <c r="L217" s="36">
        <v>348</v>
      </c>
      <c r="M217" s="36"/>
      <c r="N217" s="36"/>
      <c r="O217" s="21">
        <f t="shared" si="35"/>
        <v>348</v>
      </c>
      <c r="P217" s="38">
        <f t="shared" si="33"/>
        <v>797.50000000000011</v>
      </c>
      <c r="Q217" s="41"/>
      <c r="R217" t="str">
        <f t="shared" si="34"/>
        <v>1930 Litre Aquaplate Steel Slimline Water Tank (900mm W x 1900mm L x  1255mm H)</v>
      </c>
    </row>
    <row r="218" spans="2:18" x14ac:dyDescent="0.35">
      <c r="B218" s="31">
        <v>0.52</v>
      </c>
      <c r="C218" s="30" t="s">
        <v>24</v>
      </c>
      <c r="D218" s="30" t="s">
        <v>21</v>
      </c>
      <c r="E218" s="36">
        <v>900</v>
      </c>
      <c r="F218" s="36">
        <v>2000</v>
      </c>
      <c r="G218" s="36">
        <v>1255</v>
      </c>
      <c r="H218" s="37">
        <f t="shared" si="30"/>
        <v>2041.167857142857</v>
      </c>
      <c r="I218" s="37">
        <f t="shared" si="31"/>
        <v>2000</v>
      </c>
      <c r="J218" s="37">
        <f t="shared" si="32"/>
        <v>120</v>
      </c>
      <c r="K218" s="36"/>
      <c r="L218" s="36">
        <v>358</v>
      </c>
      <c r="M218" s="36"/>
      <c r="N218" s="36"/>
      <c r="O218" s="21">
        <f t="shared" si="35"/>
        <v>358</v>
      </c>
      <c r="P218" s="38">
        <f t="shared" si="33"/>
        <v>820.41666666666674</v>
      </c>
      <c r="Q218" s="41"/>
      <c r="R218" t="str">
        <f t="shared" si="34"/>
        <v>2040 Litre Aquaplate Steel Slimline Water Tank (900mm W x 2000mm L x  1255mm H)</v>
      </c>
    </row>
    <row r="219" spans="2:18" x14ac:dyDescent="0.35">
      <c r="B219" s="31">
        <v>0.52</v>
      </c>
      <c r="C219" s="30" t="s">
        <v>24</v>
      </c>
      <c r="D219" s="30" t="s">
        <v>21</v>
      </c>
      <c r="E219" s="36">
        <v>900</v>
      </c>
      <c r="F219" s="36">
        <v>2100</v>
      </c>
      <c r="G219" s="36">
        <v>1255</v>
      </c>
      <c r="H219" s="37">
        <f t="shared" si="30"/>
        <v>2154.1178571428572</v>
      </c>
      <c r="I219" s="37">
        <f t="shared" si="31"/>
        <v>2000</v>
      </c>
      <c r="J219" s="37">
        <f t="shared" si="32"/>
        <v>120</v>
      </c>
      <c r="K219" s="36"/>
      <c r="L219" s="36">
        <v>367</v>
      </c>
      <c r="M219" s="36"/>
      <c r="N219" s="36"/>
      <c r="O219" s="21">
        <f t="shared" si="35"/>
        <v>367</v>
      </c>
      <c r="P219" s="38">
        <f t="shared" si="33"/>
        <v>841.04166666666674</v>
      </c>
      <c r="Q219" s="41"/>
      <c r="R219" t="str">
        <f t="shared" si="34"/>
        <v>2150 Litre Aquaplate Steel Slimline Water Tank (900mm W x 2100mm L x  1255mm H)</v>
      </c>
    </row>
    <row r="220" spans="2:18" x14ac:dyDescent="0.35">
      <c r="B220" s="31">
        <v>0.52</v>
      </c>
      <c r="C220" s="30" t="s">
        <v>24</v>
      </c>
      <c r="D220" s="30" t="s">
        <v>21</v>
      </c>
      <c r="E220" s="36">
        <v>900</v>
      </c>
      <c r="F220" s="36">
        <v>2200</v>
      </c>
      <c r="G220" s="36">
        <v>1255</v>
      </c>
      <c r="H220" s="37">
        <f t="shared" si="30"/>
        <v>2267.0678571428571</v>
      </c>
      <c r="I220" s="37">
        <f t="shared" si="31"/>
        <v>2000</v>
      </c>
      <c r="J220" s="37">
        <f t="shared" si="32"/>
        <v>120</v>
      </c>
      <c r="K220" s="36"/>
      <c r="L220" s="36">
        <v>376</v>
      </c>
      <c r="M220" s="36"/>
      <c r="N220" s="36"/>
      <c r="O220" s="21">
        <f t="shared" si="35"/>
        <v>376</v>
      </c>
      <c r="P220" s="38">
        <f t="shared" si="33"/>
        <v>861.66666666666674</v>
      </c>
      <c r="Q220" s="41"/>
      <c r="R220" t="str">
        <f t="shared" si="34"/>
        <v>2270 Litre Aquaplate Steel Slimline Water Tank (900mm W x 2200mm L x  1255mm H)</v>
      </c>
    </row>
    <row r="221" spans="2:18" x14ac:dyDescent="0.35">
      <c r="B221" s="31">
        <v>0.52</v>
      </c>
      <c r="C221" s="30" t="s">
        <v>24</v>
      </c>
      <c r="D221" s="30" t="s">
        <v>21</v>
      </c>
      <c r="E221" s="36">
        <v>900</v>
      </c>
      <c r="F221" s="36">
        <v>2300</v>
      </c>
      <c r="G221" s="36">
        <v>1255</v>
      </c>
      <c r="H221" s="37">
        <f t="shared" si="30"/>
        <v>2380.0178571428569</v>
      </c>
      <c r="I221" s="37">
        <f t="shared" si="31"/>
        <v>2000</v>
      </c>
      <c r="J221" s="37">
        <f t="shared" si="32"/>
        <v>120</v>
      </c>
      <c r="K221" s="36"/>
      <c r="L221" s="36">
        <v>386</v>
      </c>
      <c r="M221" s="36"/>
      <c r="N221" s="36"/>
      <c r="O221" s="21">
        <f t="shared" si="35"/>
        <v>386</v>
      </c>
      <c r="P221" s="38">
        <f t="shared" si="33"/>
        <v>884.58333333333348</v>
      </c>
      <c r="Q221" s="41"/>
      <c r="R221" t="str">
        <f t="shared" si="34"/>
        <v>2380 Litre Aquaplate Steel Slimline Water Tank (900mm W x 2300mm L x  1255mm H)</v>
      </c>
    </row>
    <row r="222" spans="2:18" x14ac:dyDescent="0.35">
      <c r="B222" s="31">
        <v>0.52</v>
      </c>
      <c r="C222" s="30" t="s">
        <v>24</v>
      </c>
      <c r="D222" s="30" t="s">
        <v>21</v>
      </c>
      <c r="E222" s="36">
        <v>900</v>
      </c>
      <c r="F222" s="36">
        <v>2400</v>
      </c>
      <c r="G222" s="36">
        <v>1255</v>
      </c>
      <c r="H222" s="37">
        <f t="shared" si="30"/>
        <v>2492.9678571428572</v>
      </c>
      <c r="I222" s="37">
        <f t="shared" si="31"/>
        <v>2000</v>
      </c>
      <c r="J222" s="37">
        <f t="shared" si="32"/>
        <v>120</v>
      </c>
      <c r="K222" s="36"/>
      <c r="L222" s="36">
        <v>395</v>
      </c>
      <c r="M222" s="36"/>
      <c r="N222" s="36"/>
      <c r="O222" s="21">
        <f t="shared" si="35"/>
        <v>395</v>
      </c>
      <c r="P222" s="38">
        <f t="shared" si="33"/>
        <v>905.20833333333348</v>
      </c>
      <c r="Q222" s="41"/>
      <c r="R222" t="str">
        <f t="shared" si="34"/>
        <v>2490 Litre Aquaplate Steel Slimline Water Tank (900mm W x 2400mm L x  1255mm H)</v>
      </c>
    </row>
    <row r="223" spans="2:18" x14ac:dyDescent="0.35">
      <c r="B223" s="31">
        <v>0.52</v>
      </c>
      <c r="C223" s="30" t="s">
        <v>24</v>
      </c>
      <c r="D223" s="30" t="s">
        <v>21</v>
      </c>
      <c r="E223" s="36">
        <v>900</v>
      </c>
      <c r="F223" s="36">
        <v>2500</v>
      </c>
      <c r="G223" s="36">
        <v>1255</v>
      </c>
      <c r="H223" s="37">
        <f t="shared" si="30"/>
        <v>2605.917857142857</v>
      </c>
      <c r="I223" s="37">
        <f t="shared" si="31"/>
        <v>3000</v>
      </c>
      <c r="J223" s="37">
        <f t="shared" si="32"/>
        <v>135</v>
      </c>
      <c r="K223" s="36"/>
      <c r="L223" s="36">
        <v>450</v>
      </c>
      <c r="M223" s="36"/>
      <c r="N223" s="36"/>
      <c r="O223" s="21">
        <f t="shared" si="35"/>
        <v>450</v>
      </c>
      <c r="P223" s="38">
        <f t="shared" si="33"/>
        <v>1031.25</v>
      </c>
      <c r="Q223" s="41"/>
      <c r="R223" t="str">
        <f t="shared" si="34"/>
        <v>2610 Litre Aquaplate Steel Slimline Water Tank (900mm W x 2500mm L x  1255mm H)</v>
      </c>
    </row>
    <row r="224" spans="2:18" x14ac:dyDescent="0.35">
      <c r="B224" s="31">
        <v>0.52</v>
      </c>
      <c r="C224" s="30" t="s">
        <v>24</v>
      </c>
      <c r="D224" s="30" t="s">
        <v>21</v>
      </c>
      <c r="E224" s="36">
        <v>900</v>
      </c>
      <c r="F224" s="36">
        <v>2600</v>
      </c>
      <c r="G224" s="36">
        <v>1255</v>
      </c>
      <c r="H224" s="37">
        <f t="shared" si="30"/>
        <v>2718.8678571428572</v>
      </c>
      <c r="I224" s="37">
        <f t="shared" si="31"/>
        <v>3000</v>
      </c>
      <c r="J224" s="37">
        <f t="shared" si="32"/>
        <v>135</v>
      </c>
      <c r="K224" s="36"/>
      <c r="L224" s="36">
        <f t="shared" ref="L224:L238" si="37">L223+9.5</f>
        <v>459.5</v>
      </c>
      <c r="M224" s="36"/>
      <c r="N224" s="36"/>
      <c r="O224" s="21">
        <f t="shared" si="35"/>
        <v>459.5</v>
      </c>
      <c r="P224" s="38">
        <f t="shared" si="33"/>
        <v>1053.0208333333335</v>
      </c>
      <c r="Q224" s="41"/>
      <c r="R224" t="str">
        <f t="shared" si="34"/>
        <v>2720 Litre Aquaplate Steel Slimline Water Tank (900mm W x 2600mm L x  1255mm H)</v>
      </c>
    </row>
    <row r="225" spans="2:18" x14ac:dyDescent="0.35">
      <c r="B225" s="31">
        <v>0.52</v>
      </c>
      <c r="C225" s="30" t="s">
        <v>24</v>
      </c>
      <c r="D225" s="30" t="s">
        <v>21</v>
      </c>
      <c r="E225" s="36">
        <v>900</v>
      </c>
      <c r="F225" s="36">
        <v>2700</v>
      </c>
      <c r="G225" s="36">
        <v>1255</v>
      </c>
      <c r="H225" s="37">
        <f t="shared" si="30"/>
        <v>2831.8178571428571</v>
      </c>
      <c r="I225" s="37">
        <f t="shared" si="31"/>
        <v>3000</v>
      </c>
      <c r="J225" s="37">
        <f t="shared" si="32"/>
        <v>135</v>
      </c>
      <c r="K225" s="36"/>
      <c r="L225" s="36">
        <f t="shared" si="37"/>
        <v>469</v>
      </c>
      <c r="M225" s="36"/>
      <c r="N225" s="36"/>
      <c r="O225" s="21">
        <f t="shared" si="35"/>
        <v>469</v>
      </c>
      <c r="P225" s="38">
        <f t="shared" si="33"/>
        <v>1074.7916666666667</v>
      </c>
      <c r="Q225" s="41"/>
      <c r="R225" t="str">
        <f t="shared" si="34"/>
        <v>2830 Litre Aquaplate Steel Slimline Water Tank (900mm W x 2700mm L x  1255mm H)</v>
      </c>
    </row>
    <row r="226" spans="2:18" x14ac:dyDescent="0.35">
      <c r="B226" s="31">
        <v>0.52</v>
      </c>
      <c r="C226" s="30" t="s">
        <v>24</v>
      </c>
      <c r="D226" s="30" t="s">
        <v>21</v>
      </c>
      <c r="E226" s="36">
        <v>900</v>
      </c>
      <c r="F226" s="36">
        <v>2800</v>
      </c>
      <c r="G226" s="36">
        <v>1255</v>
      </c>
      <c r="H226" s="37">
        <f t="shared" si="30"/>
        <v>2944.7678571428569</v>
      </c>
      <c r="I226" s="37">
        <f t="shared" si="31"/>
        <v>3000</v>
      </c>
      <c r="J226" s="37">
        <f t="shared" si="32"/>
        <v>135</v>
      </c>
      <c r="K226" s="36"/>
      <c r="L226" s="36">
        <f t="shared" si="37"/>
        <v>478.5</v>
      </c>
      <c r="M226" s="36"/>
      <c r="N226" s="36"/>
      <c r="O226" s="21">
        <f t="shared" si="35"/>
        <v>478.5</v>
      </c>
      <c r="P226" s="38">
        <f t="shared" si="33"/>
        <v>1096.5625</v>
      </c>
      <c r="Q226" s="41"/>
      <c r="R226" t="str">
        <f t="shared" si="34"/>
        <v>2940 Litre Aquaplate Steel Slimline Water Tank (900mm W x 2800mm L x  1255mm H)</v>
      </c>
    </row>
    <row r="227" spans="2:18" x14ac:dyDescent="0.35">
      <c r="B227" s="31">
        <v>0.52</v>
      </c>
      <c r="C227" s="30" t="s">
        <v>24</v>
      </c>
      <c r="D227" s="30" t="s">
        <v>21</v>
      </c>
      <c r="E227" s="36">
        <v>900</v>
      </c>
      <c r="F227" s="36">
        <v>2900</v>
      </c>
      <c r="G227" s="36">
        <v>1255</v>
      </c>
      <c r="H227" s="37">
        <f t="shared" si="30"/>
        <v>3057.7178571428572</v>
      </c>
      <c r="I227" s="37">
        <f t="shared" si="31"/>
        <v>3000</v>
      </c>
      <c r="J227" s="37">
        <f t="shared" si="32"/>
        <v>135</v>
      </c>
      <c r="K227" s="36"/>
      <c r="L227" s="36">
        <f t="shared" si="37"/>
        <v>488</v>
      </c>
      <c r="M227" s="36"/>
      <c r="N227" s="36"/>
      <c r="O227" s="21">
        <f t="shared" si="35"/>
        <v>488</v>
      </c>
      <c r="P227" s="38">
        <f t="shared" si="33"/>
        <v>1118.3333333333335</v>
      </c>
      <c r="Q227" s="41"/>
      <c r="R227" t="str">
        <f t="shared" si="34"/>
        <v>3060 Litre Aquaplate Steel Slimline Water Tank (900mm W x 2900mm L x  1255mm H)</v>
      </c>
    </row>
    <row r="228" spans="2:18" x14ac:dyDescent="0.35">
      <c r="B228" s="31">
        <v>0.52</v>
      </c>
      <c r="C228" s="30" t="s">
        <v>24</v>
      </c>
      <c r="D228" s="30" t="s">
        <v>21</v>
      </c>
      <c r="E228" s="36">
        <v>900</v>
      </c>
      <c r="F228" s="36">
        <v>3000</v>
      </c>
      <c r="G228" s="36">
        <v>1255</v>
      </c>
      <c r="H228" s="37">
        <f t="shared" si="30"/>
        <v>3170.667857142857</v>
      </c>
      <c r="I228" s="37">
        <f t="shared" si="31"/>
        <v>3000</v>
      </c>
      <c r="J228" s="37">
        <f t="shared" si="32"/>
        <v>135</v>
      </c>
      <c r="K228" s="36"/>
      <c r="L228" s="36">
        <f t="shared" si="37"/>
        <v>497.5</v>
      </c>
      <c r="M228" s="36"/>
      <c r="N228" s="36"/>
      <c r="O228" s="21">
        <f t="shared" si="35"/>
        <v>497.5</v>
      </c>
      <c r="P228" s="38">
        <f t="shared" si="33"/>
        <v>1140.104166666667</v>
      </c>
      <c r="Q228" s="41"/>
      <c r="R228" t="str">
        <f t="shared" si="34"/>
        <v>3170 Litre Aquaplate Steel Slimline Water Tank (900mm W x 3000mm L x  1255mm H)</v>
      </c>
    </row>
    <row r="229" spans="2:18" x14ac:dyDescent="0.35">
      <c r="B229" s="31">
        <v>0.52</v>
      </c>
      <c r="C229" s="30" t="s">
        <v>24</v>
      </c>
      <c r="D229" s="30" t="s">
        <v>21</v>
      </c>
      <c r="E229" s="36">
        <v>900</v>
      </c>
      <c r="F229" s="36">
        <v>3100</v>
      </c>
      <c r="G229" s="36">
        <v>1255</v>
      </c>
      <c r="H229" s="37">
        <f t="shared" si="30"/>
        <v>3283.6178571428572</v>
      </c>
      <c r="I229" s="37">
        <f t="shared" si="31"/>
        <v>3000</v>
      </c>
      <c r="J229" s="37">
        <f t="shared" si="32"/>
        <v>135</v>
      </c>
      <c r="K229" s="36"/>
      <c r="L229" s="36">
        <f t="shared" si="37"/>
        <v>507</v>
      </c>
      <c r="M229" s="36"/>
      <c r="N229" s="36"/>
      <c r="O229" s="21">
        <f t="shared" si="35"/>
        <v>507</v>
      </c>
      <c r="P229" s="38">
        <f t="shared" si="33"/>
        <v>1161.875</v>
      </c>
      <c r="Q229" s="41"/>
      <c r="R229" t="str">
        <f t="shared" si="34"/>
        <v>3280 Litre Aquaplate Steel Slimline Water Tank (900mm W x 3100mm L x  1255mm H)</v>
      </c>
    </row>
    <row r="230" spans="2:18" x14ac:dyDescent="0.35">
      <c r="B230" s="31">
        <v>0.52</v>
      </c>
      <c r="C230" s="30" t="s">
        <v>24</v>
      </c>
      <c r="D230" s="30" t="s">
        <v>21</v>
      </c>
      <c r="E230" s="36">
        <v>900</v>
      </c>
      <c r="F230" s="36">
        <v>3200</v>
      </c>
      <c r="G230" s="36">
        <v>1255</v>
      </c>
      <c r="H230" s="37">
        <f t="shared" si="30"/>
        <v>3396.5678571428571</v>
      </c>
      <c r="I230" s="37">
        <f t="shared" si="31"/>
        <v>3000</v>
      </c>
      <c r="J230" s="37">
        <f t="shared" si="32"/>
        <v>135</v>
      </c>
      <c r="K230" s="36"/>
      <c r="L230" s="36">
        <f t="shared" si="37"/>
        <v>516.5</v>
      </c>
      <c r="M230" s="36"/>
      <c r="N230" s="36"/>
      <c r="O230" s="21">
        <f t="shared" si="35"/>
        <v>516.5</v>
      </c>
      <c r="P230" s="38">
        <f t="shared" si="33"/>
        <v>1183.6458333333335</v>
      </c>
      <c r="Q230" s="41"/>
      <c r="R230" t="str">
        <f t="shared" si="34"/>
        <v>3400 Litre Aquaplate Steel Slimline Water Tank (900mm W x 3200mm L x  1255mm H)</v>
      </c>
    </row>
    <row r="231" spans="2:18" x14ac:dyDescent="0.35">
      <c r="B231" s="31">
        <v>0.52</v>
      </c>
      <c r="C231" s="30" t="s">
        <v>24</v>
      </c>
      <c r="D231" s="30" t="s">
        <v>21</v>
      </c>
      <c r="E231" s="36">
        <v>900</v>
      </c>
      <c r="F231" s="36">
        <v>3300</v>
      </c>
      <c r="G231" s="36">
        <v>1255</v>
      </c>
      <c r="H231" s="37">
        <f t="shared" si="30"/>
        <v>3509.5178571428569</v>
      </c>
      <c r="I231" s="37">
        <f t="shared" si="31"/>
        <v>4000</v>
      </c>
      <c r="J231" s="37">
        <f t="shared" si="32"/>
        <v>150</v>
      </c>
      <c r="K231" s="36"/>
      <c r="L231" s="36">
        <f t="shared" si="37"/>
        <v>526</v>
      </c>
      <c r="M231" s="36"/>
      <c r="N231" s="36"/>
      <c r="O231" s="21">
        <f t="shared" si="35"/>
        <v>526</v>
      </c>
      <c r="P231" s="38">
        <f t="shared" si="33"/>
        <v>1205.416666666667</v>
      </c>
      <c r="Q231" s="41"/>
      <c r="R231" t="str">
        <f t="shared" si="34"/>
        <v>3510 Litre Aquaplate Steel Slimline Water Tank (900mm W x 3300mm L x  1255mm H)</v>
      </c>
    </row>
    <row r="232" spans="2:18" x14ac:dyDescent="0.35">
      <c r="B232" s="31">
        <v>0.52</v>
      </c>
      <c r="C232" s="30" t="s">
        <v>24</v>
      </c>
      <c r="D232" s="30" t="s">
        <v>21</v>
      </c>
      <c r="E232" s="36">
        <v>900</v>
      </c>
      <c r="F232" s="36">
        <v>3400</v>
      </c>
      <c r="G232" s="36">
        <v>1255</v>
      </c>
      <c r="H232" s="37">
        <f t="shared" si="30"/>
        <v>3622.4678571428572</v>
      </c>
      <c r="I232" s="37">
        <f t="shared" si="31"/>
        <v>4000</v>
      </c>
      <c r="J232" s="37">
        <f t="shared" si="32"/>
        <v>150</v>
      </c>
      <c r="K232" s="36"/>
      <c r="L232" s="36">
        <f t="shared" si="37"/>
        <v>535.5</v>
      </c>
      <c r="M232" s="36"/>
      <c r="N232" s="36"/>
      <c r="O232" s="21">
        <f t="shared" si="35"/>
        <v>535.5</v>
      </c>
      <c r="P232" s="38">
        <f t="shared" si="33"/>
        <v>1227.1875</v>
      </c>
      <c r="Q232" s="41"/>
      <c r="R232" t="str">
        <f t="shared" si="34"/>
        <v>3620 Litre Aquaplate Steel Slimline Water Tank (900mm W x 3400mm L x  1255mm H)</v>
      </c>
    </row>
    <row r="233" spans="2:18" x14ac:dyDescent="0.35">
      <c r="B233" s="31">
        <v>0.52</v>
      </c>
      <c r="C233" s="30" t="s">
        <v>24</v>
      </c>
      <c r="D233" s="30" t="s">
        <v>21</v>
      </c>
      <c r="E233" s="36">
        <v>900</v>
      </c>
      <c r="F233" s="36">
        <v>3500</v>
      </c>
      <c r="G233" s="36">
        <v>1255</v>
      </c>
      <c r="H233" s="37">
        <f t="shared" si="30"/>
        <v>3735.417857142857</v>
      </c>
      <c r="I233" s="37">
        <f t="shared" si="31"/>
        <v>4000</v>
      </c>
      <c r="J233" s="37">
        <f t="shared" si="32"/>
        <v>150</v>
      </c>
      <c r="K233" s="36"/>
      <c r="L233" s="36">
        <f t="shared" si="37"/>
        <v>545</v>
      </c>
      <c r="M233" s="36"/>
      <c r="N233" s="36"/>
      <c r="O233" s="21">
        <f t="shared" si="35"/>
        <v>545</v>
      </c>
      <c r="P233" s="38">
        <f t="shared" si="33"/>
        <v>1248.9583333333335</v>
      </c>
      <c r="Q233" s="41"/>
      <c r="R233" t="str">
        <f t="shared" si="34"/>
        <v>3740 Litre Aquaplate Steel Slimline Water Tank (900mm W x 3500mm L x  1255mm H)</v>
      </c>
    </row>
    <row r="234" spans="2:18" x14ac:dyDescent="0.35">
      <c r="B234" s="31">
        <v>0.52</v>
      </c>
      <c r="C234" s="30" t="s">
        <v>24</v>
      </c>
      <c r="D234" s="30" t="s">
        <v>21</v>
      </c>
      <c r="E234" s="36">
        <v>900</v>
      </c>
      <c r="F234" s="36">
        <v>3600</v>
      </c>
      <c r="G234" s="36">
        <v>1255</v>
      </c>
      <c r="H234" s="37">
        <f t="shared" si="30"/>
        <v>3848.3678571428572</v>
      </c>
      <c r="I234" s="37">
        <f t="shared" si="31"/>
        <v>4000</v>
      </c>
      <c r="J234" s="37">
        <f t="shared" si="32"/>
        <v>150</v>
      </c>
      <c r="K234" s="36"/>
      <c r="L234" s="36">
        <f t="shared" si="37"/>
        <v>554.5</v>
      </c>
      <c r="M234" s="36"/>
      <c r="N234" s="36"/>
      <c r="O234" s="21">
        <f t="shared" si="35"/>
        <v>554.5</v>
      </c>
      <c r="P234" s="38">
        <f t="shared" si="33"/>
        <v>1270.729166666667</v>
      </c>
      <c r="Q234" s="41"/>
      <c r="R234" t="str">
        <f t="shared" si="34"/>
        <v>3850 Litre Aquaplate Steel Slimline Water Tank (900mm W x 3600mm L x  1255mm H)</v>
      </c>
    </row>
    <row r="235" spans="2:18" x14ac:dyDescent="0.35">
      <c r="B235" s="31">
        <v>0.52</v>
      </c>
      <c r="C235" s="30" t="s">
        <v>24</v>
      </c>
      <c r="D235" s="30" t="s">
        <v>21</v>
      </c>
      <c r="E235" s="36">
        <v>900</v>
      </c>
      <c r="F235" s="36">
        <v>3700</v>
      </c>
      <c r="G235" s="36">
        <v>1255</v>
      </c>
      <c r="H235" s="37">
        <f t="shared" si="30"/>
        <v>3961.3178571428571</v>
      </c>
      <c r="I235" s="37">
        <f t="shared" si="31"/>
        <v>4000</v>
      </c>
      <c r="J235" s="37">
        <f t="shared" si="32"/>
        <v>150</v>
      </c>
      <c r="K235" s="36"/>
      <c r="L235" s="36">
        <f t="shared" si="37"/>
        <v>564</v>
      </c>
      <c r="M235" s="36"/>
      <c r="N235" s="36"/>
      <c r="O235" s="21">
        <f t="shared" si="35"/>
        <v>564</v>
      </c>
      <c r="P235" s="38">
        <f t="shared" si="33"/>
        <v>1292.5</v>
      </c>
      <c r="Q235" s="41"/>
      <c r="R235" t="str">
        <f t="shared" si="34"/>
        <v>3960 Litre Aquaplate Steel Slimline Water Tank (900mm W x 3700mm L x  1255mm H)</v>
      </c>
    </row>
    <row r="236" spans="2:18" x14ac:dyDescent="0.35">
      <c r="B236" s="31">
        <v>0.52</v>
      </c>
      <c r="C236" s="30" t="s">
        <v>24</v>
      </c>
      <c r="D236" s="30" t="s">
        <v>21</v>
      </c>
      <c r="E236" s="36">
        <v>900</v>
      </c>
      <c r="F236" s="36">
        <v>3800</v>
      </c>
      <c r="G236" s="36">
        <v>1255</v>
      </c>
      <c r="H236" s="37">
        <f t="shared" si="30"/>
        <v>4074.2678571428569</v>
      </c>
      <c r="I236" s="37">
        <f t="shared" si="31"/>
        <v>4000</v>
      </c>
      <c r="J236" s="37">
        <f t="shared" si="32"/>
        <v>150</v>
      </c>
      <c r="K236" s="36"/>
      <c r="L236" s="36">
        <f t="shared" si="37"/>
        <v>573.5</v>
      </c>
      <c r="M236" s="36"/>
      <c r="N236" s="36"/>
      <c r="O236" s="21">
        <f t="shared" si="35"/>
        <v>573.5</v>
      </c>
      <c r="P236" s="38">
        <f t="shared" si="33"/>
        <v>1314.2708333333335</v>
      </c>
      <c r="Q236" s="41"/>
      <c r="R236" t="str">
        <f t="shared" si="34"/>
        <v>4070 Litre Aquaplate Steel Slimline Water Tank (900mm W x 3800mm L x  1255mm H)</v>
      </c>
    </row>
    <row r="237" spans="2:18" x14ac:dyDescent="0.35">
      <c r="B237" s="31">
        <v>0.52</v>
      </c>
      <c r="C237" s="30" t="s">
        <v>24</v>
      </c>
      <c r="D237" s="30" t="s">
        <v>21</v>
      </c>
      <c r="E237" s="36">
        <v>900</v>
      </c>
      <c r="F237" s="36">
        <v>3900</v>
      </c>
      <c r="G237" s="36">
        <v>1255</v>
      </c>
      <c r="H237" s="37">
        <f t="shared" si="30"/>
        <v>4187.2178571428567</v>
      </c>
      <c r="I237" s="37">
        <f t="shared" si="31"/>
        <v>4000</v>
      </c>
      <c r="J237" s="37">
        <f t="shared" si="32"/>
        <v>150</v>
      </c>
      <c r="K237" s="36"/>
      <c r="L237" s="36">
        <f t="shared" si="37"/>
        <v>583</v>
      </c>
      <c r="M237" s="36"/>
      <c r="N237" s="36"/>
      <c r="O237" s="21">
        <f t="shared" si="35"/>
        <v>583</v>
      </c>
      <c r="P237" s="38">
        <f t="shared" si="33"/>
        <v>1336.041666666667</v>
      </c>
      <c r="Q237" s="41"/>
      <c r="R237" t="str">
        <f t="shared" si="34"/>
        <v>4190 Litre Aquaplate Steel Slimline Water Tank (900mm W x 3900mm L x  1255mm H)</v>
      </c>
    </row>
    <row r="238" spans="2:18" x14ac:dyDescent="0.35">
      <c r="B238" s="31">
        <v>0.52</v>
      </c>
      <c r="C238" s="30" t="s">
        <v>24</v>
      </c>
      <c r="D238" s="30" t="s">
        <v>21</v>
      </c>
      <c r="E238" s="36">
        <v>900</v>
      </c>
      <c r="F238" s="36">
        <v>4000</v>
      </c>
      <c r="G238" s="36">
        <v>1255</v>
      </c>
      <c r="H238" s="37">
        <f t="shared" si="30"/>
        <v>4300.1678571428565</v>
      </c>
      <c r="I238" s="37">
        <f t="shared" si="31"/>
        <v>4000</v>
      </c>
      <c r="J238" s="37">
        <f t="shared" si="32"/>
        <v>150</v>
      </c>
      <c r="K238" s="36"/>
      <c r="L238" s="36">
        <f t="shared" si="37"/>
        <v>592.5</v>
      </c>
      <c r="M238" s="36"/>
      <c r="N238" s="36"/>
      <c r="O238" s="21">
        <f t="shared" si="35"/>
        <v>592.5</v>
      </c>
      <c r="P238" s="38">
        <f t="shared" si="33"/>
        <v>1357.8125</v>
      </c>
      <c r="Q238" s="41"/>
      <c r="R238" t="str">
        <f t="shared" si="34"/>
        <v>4300 Litre Aquaplate Steel Slimline Water Tank (900mm W x 4000mm L x  1255mm H)</v>
      </c>
    </row>
    <row r="239" spans="2:18" x14ac:dyDescent="0.35">
      <c r="B239" s="31">
        <v>0.52</v>
      </c>
      <c r="C239" s="30" t="s">
        <v>24</v>
      </c>
      <c r="D239" s="30" t="s">
        <v>21</v>
      </c>
      <c r="E239" s="36">
        <v>950</v>
      </c>
      <c r="F239" s="36">
        <v>800</v>
      </c>
      <c r="G239" s="36">
        <v>1255</v>
      </c>
      <c r="H239" s="37">
        <f t="shared" si="30"/>
        <v>711.09196428571431</v>
      </c>
      <c r="I239" s="37">
        <f t="shared" si="31"/>
        <v>1000</v>
      </c>
      <c r="J239" s="37">
        <f t="shared" si="32"/>
        <v>90</v>
      </c>
      <c r="K239" s="36"/>
      <c r="L239" s="36">
        <v>246</v>
      </c>
      <c r="M239" s="36"/>
      <c r="N239" s="36"/>
      <c r="O239" s="21">
        <f t="shared" si="35"/>
        <v>246</v>
      </c>
      <c r="P239" s="38">
        <f t="shared" si="33"/>
        <v>563.75</v>
      </c>
      <c r="Q239" s="41"/>
      <c r="R239" t="str">
        <f t="shared" si="34"/>
        <v>710 Litre Aquaplate Steel Slimline Water Tank (950mm W x 800mm L x  1255mm H)</v>
      </c>
    </row>
    <row r="240" spans="2:18" x14ac:dyDescent="0.35">
      <c r="B240" s="31">
        <v>0.52</v>
      </c>
      <c r="C240" s="30" t="s">
        <v>24</v>
      </c>
      <c r="D240" s="30" t="s">
        <v>21</v>
      </c>
      <c r="E240" s="36">
        <v>950</v>
      </c>
      <c r="F240" s="36">
        <v>900</v>
      </c>
      <c r="G240" s="36">
        <v>1255</v>
      </c>
      <c r="H240" s="37">
        <f t="shared" si="30"/>
        <v>830.31696428571422</v>
      </c>
      <c r="I240" s="37">
        <f t="shared" si="31"/>
        <v>1000</v>
      </c>
      <c r="J240" s="37">
        <f t="shared" si="32"/>
        <v>90</v>
      </c>
      <c r="K240" s="36"/>
      <c r="L240" s="36">
        <f t="shared" ref="L240:L245" si="38">L239+9.5</f>
        <v>255.5</v>
      </c>
      <c r="M240" s="36"/>
      <c r="N240" s="36"/>
      <c r="O240" s="21">
        <f t="shared" si="35"/>
        <v>255.5</v>
      </c>
      <c r="P240" s="38">
        <f t="shared" si="33"/>
        <v>585.52083333333348</v>
      </c>
      <c r="Q240" s="41"/>
      <c r="R240" t="str">
        <f t="shared" si="34"/>
        <v>830 Litre Aquaplate Steel Slimline Water Tank (950mm W x 900mm L x  1255mm H)</v>
      </c>
    </row>
    <row r="241" spans="2:18" x14ac:dyDescent="0.35">
      <c r="B241" s="31">
        <v>0.52</v>
      </c>
      <c r="C241" s="30" t="s">
        <v>24</v>
      </c>
      <c r="D241" s="30" t="s">
        <v>21</v>
      </c>
      <c r="E241" s="36">
        <v>950</v>
      </c>
      <c r="F241" s="36">
        <v>1000</v>
      </c>
      <c r="G241" s="36">
        <v>1255</v>
      </c>
      <c r="H241" s="37">
        <f t="shared" si="30"/>
        <v>949.54196428571424</v>
      </c>
      <c r="I241" s="37">
        <f t="shared" si="31"/>
        <v>1000</v>
      </c>
      <c r="J241" s="37">
        <f t="shared" si="32"/>
        <v>90</v>
      </c>
      <c r="K241" s="36"/>
      <c r="L241" s="36">
        <f t="shared" si="38"/>
        <v>265</v>
      </c>
      <c r="M241" s="36"/>
      <c r="N241" s="36"/>
      <c r="O241" s="21">
        <f t="shared" si="35"/>
        <v>265</v>
      </c>
      <c r="P241" s="38">
        <f t="shared" si="33"/>
        <v>607.29166666666674</v>
      </c>
      <c r="Q241" s="41"/>
      <c r="R241" t="str">
        <f t="shared" si="34"/>
        <v>950 Litre Aquaplate Steel Slimline Water Tank (950mm W x 1000mm L x  1255mm H)</v>
      </c>
    </row>
    <row r="242" spans="2:18" x14ac:dyDescent="0.35">
      <c r="B242" s="31">
        <v>0.52</v>
      </c>
      <c r="C242" s="30" t="s">
        <v>24</v>
      </c>
      <c r="D242" s="30" t="s">
        <v>21</v>
      </c>
      <c r="E242" s="36">
        <v>950</v>
      </c>
      <c r="F242" s="36">
        <v>1100</v>
      </c>
      <c r="G242" s="36">
        <v>1255</v>
      </c>
      <c r="H242" s="37">
        <f t="shared" si="30"/>
        <v>1068.7669642857143</v>
      </c>
      <c r="I242" s="37">
        <f t="shared" si="31"/>
        <v>1000</v>
      </c>
      <c r="J242" s="37">
        <f t="shared" si="32"/>
        <v>90</v>
      </c>
      <c r="K242" s="36"/>
      <c r="L242" s="36">
        <f t="shared" si="38"/>
        <v>274.5</v>
      </c>
      <c r="M242" s="36"/>
      <c r="N242" s="36"/>
      <c r="O242" s="21">
        <f t="shared" si="35"/>
        <v>274.5</v>
      </c>
      <c r="P242" s="38">
        <f t="shared" si="33"/>
        <v>629.0625</v>
      </c>
      <c r="Q242" s="41"/>
      <c r="R242" t="str">
        <f t="shared" si="34"/>
        <v>1070 Litre Aquaplate Steel Slimline Water Tank (950mm W x 1100mm L x  1255mm H)</v>
      </c>
    </row>
    <row r="243" spans="2:18" x14ac:dyDescent="0.35">
      <c r="B243" s="31">
        <v>0.52</v>
      </c>
      <c r="C243" s="30" t="s">
        <v>24</v>
      </c>
      <c r="D243" s="30" t="s">
        <v>21</v>
      </c>
      <c r="E243" s="36">
        <v>950</v>
      </c>
      <c r="F243" s="36">
        <v>1200</v>
      </c>
      <c r="G243" s="36">
        <v>1255</v>
      </c>
      <c r="H243" s="37">
        <f t="shared" si="30"/>
        <v>1187.9919642857142</v>
      </c>
      <c r="I243" s="37">
        <f t="shared" si="31"/>
        <v>1000</v>
      </c>
      <c r="J243" s="37">
        <f t="shared" si="32"/>
        <v>90</v>
      </c>
      <c r="K243" s="36"/>
      <c r="L243" s="36">
        <f t="shared" si="38"/>
        <v>284</v>
      </c>
      <c r="M243" s="36"/>
      <c r="N243" s="36"/>
      <c r="O243" s="21">
        <f t="shared" si="35"/>
        <v>284</v>
      </c>
      <c r="P243" s="38">
        <f t="shared" si="33"/>
        <v>650.83333333333348</v>
      </c>
      <c r="Q243" s="41"/>
      <c r="R243" t="str">
        <f t="shared" si="34"/>
        <v>1190 Litre Aquaplate Steel Slimline Water Tank (950mm W x 1200mm L x  1255mm H)</v>
      </c>
    </row>
    <row r="244" spans="2:18" x14ac:dyDescent="0.35">
      <c r="B244" s="31">
        <v>0.52</v>
      </c>
      <c r="C244" s="30" t="s">
        <v>24</v>
      </c>
      <c r="D244" s="30" t="s">
        <v>21</v>
      </c>
      <c r="E244" s="36">
        <v>950</v>
      </c>
      <c r="F244" s="36">
        <v>1300</v>
      </c>
      <c r="G244" s="36">
        <v>1255</v>
      </c>
      <c r="H244" s="37">
        <f t="shared" si="30"/>
        <v>1307.2169642857141</v>
      </c>
      <c r="I244" s="37">
        <f t="shared" si="31"/>
        <v>1000</v>
      </c>
      <c r="J244" s="37">
        <f t="shared" si="32"/>
        <v>90</v>
      </c>
      <c r="K244" s="36"/>
      <c r="L244" s="36">
        <f t="shared" si="38"/>
        <v>293.5</v>
      </c>
      <c r="M244" s="36"/>
      <c r="N244" s="36"/>
      <c r="O244" s="21">
        <f t="shared" si="35"/>
        <v>293.5</v>
      </c>
      <c r="P244" s="38">
        <f t="shared" si="33"/>
        <v>672.60416666666674</v>
      </c>
      <c r="Q244" s="41"/>
      <c r="R244" t="str">
        <f t="shared" si="34"/>
        <v>1310 Litre Aquaplate Steel Slimline Water Tank (950mm W x 1300mm L x  1255mm H)</v>
      </c>
    </row>
    <row r="245" spans="2:18" x14ac:dyDescent="0.35">
      <c r="B245" s="31">
        <v>0.52</v>
      </c>
      <c r="C245" s="30" t="s">
        <v>24</v>
      </c>
      <c r="D245" s="30" t="s">
        <v>21</v>
      </c>
      <c r="E245" s="36">
        <v>950</v>
      </c>
      <c r="F245" s="36">
        <v>1400</v>
      </c>
      <c r="G245" s="36">
        <v>1255</v>
      </c>
      <c r="H245" s="37">
        <f t="shared" si="30"/>
        <v>1426.4419642857142</v>
      </c>
      <c r="I245" s="37">
        <f t="shared" si="31"/>
        <v>1000</v>
      </c>
      <c r="J245" s="37">
        <f t="shared" si="32"/>
        <v>90</v>
      </c>
      <c r="K245" s="36"/>
      <c r="L245" s="36">
        <f t="shared" si="38"/>
        <v>303</v>
      </c>
      <c r="M245" s="36"/>
      <c r="N245" s="36"/>
      <c r="O245" s="21">
        <f t="shared" si="35"/>
        <v>303</v>
      </c>
      <c r="P245" s="38">
        <f t="shared" si="33"/>
        <v>694.375</v>
      </c>
      <c r="Q245" s="41"/>
      <c r="R245" t="str">
        <f t="shared" si="34"/>
        <v>1430 Litre Aquaplate Steel Slimline Water Tank (950mm W x 1400mm L x  1255mm H)</v>
      </c>
    </row>
    <row r="246" spans="2:18" x14ac:dyDescent="0.35">
      <c r="B246" s="31">
        <v>0.52</v>
      </c>
      <c r="C246" s="30" t="s">
        <v>24</v>
      </c>
      <c r="D246" s="30" t="s">
        <v>21</v>
      </c>
      <c r="E246" s="36">
        <v>950</v>
      </c>
      <c r="F246" s="36">
        <v>1500</v>
      </c>
      <c r="G246" s="36">
        <v>1255</v>
      </c>
      <c r="H246" s="37">
        <f t="shared" si="30"/>
        <v>1545.6669642857141</v>
      </c>
      <c r="I246" s="37">
        <f t="shared" si="31"/>
        <v>2000</v>
      </c>
      <c r="J246" s="37">
        <f t="shared" si="32"/>
        <v>120</v>
      </c>
      <c r="K246" s="36"/>
      <c r="L246" s="36">
        <v>312</v>
      </c>
      <c r="M246" s="36"/>
      <c r="N246" s="36"/>
      <c r="O246" s="21">
        <f t="shared" si="35"/>
        <v>312</v>
      </c>
      <c r="P246" s="38">
        <f t="shared" si="33"/>
        <v>715.00000000000011</v>
      </c>
      <c r="Q246" s="41"/>
      <c r="R246" t="str">
        <f t="shared" si="34"/>
        <v>1550 Litre Aquaplate Steel Slimline Water Tank (950mm W x 1500mm L x  1255mm H)</v>
      </c>
    </row>
    <row r="247" spans="2:18" x14ac:dyDescent="0.35">
      <c r="B247" s="31">
        <v>0.52</v>
      </c>
      <c r="C247" s="30" t="s">
        <v>24</v>
      </c>
      <c r="D247" s="30" t="s">
        <v>21</v>
      </c>
      <c r="E247" s="36">
        <v>950</v>
      </c>
      <c r="F247" s="36">
        <v>1600</v>
      </c>
      <c r="G247" s="36">
        <v>1255</v>
      </c>
      <c r="H247" s="37">
        <f t="shared" si="30"/>
        <v>1664.891964285714</v>
      </c>
      <c r="I247" s="37">
        <f t="shared" si="31"/>
        <v>2000</v>
      </c>
      <c r="J247" s="37">
        <f t="shared" si="32"/>
        <v>120</v>
      </c>
      <c r="K247" s="36"/>
      <c r="L247" s="36">
        <f t="shared" ref="L247:L254" si="39">L246+9.5</f>
        <v>321.5</v>
      </c>
      <c r="M247" s="36"/>
      <c r="N247" s="36"/>
      <c r="O247" s="21">
        <f t="shared" si="35"/>
        <v>321.5</v>
      </c>
      <c r="P247" s="38">
        <f t="shared" si="33"/>
        <v>736.77083333333348</v>
      </c>
      <c r="Q247" s="41"/>
      <c r="R247" t="str">
        <f t="shared" si="34"/>
        <v>1660 Litre Aquaplate Steel Slimline Water Tank (950mm W x 1600mm L x  1255mm H)</v>
      </c>
    </row>
    <row r="248" spans="2:18" x14ac:dyDescent="0.35">
      <c r="B248" s="31">
        <v>0.52</v>
      </c>
      <c r="C248" s="30" t="s">
        <v>24</v>
      </c>
      <c r="D248" s="30" t="s">
        <v>21</v>
      </c>
      <c r="E248" s="36">
        <v>950</v>
      </c>
      <c r="F248" s="36">
        <v>1700</v>
      </c>
      <c r="G248" s="36">
        <v>1255</v>
      </c>
      <c r="H248" s="37">
        <f t="shared" si="30"/>
        <v>1784.1169642857142</v>
      </c>
      <c r="I248" s="37">
        <f t="shared" si="31"/>
        <v>2000</v>
      </c>
      <c r="J248" s="37">
        <f t="shared" si="32"/>
        <v>120</v>
      </c>
      <c r="K248" s="36"/>
      <c r="L248" s="36">
        <f t="shared" si="39"/>
        <v>331</v>
      </c>
      <c r="M248" s="36"/>
      <c r="N248" s="36"/>
      <c r="O248" s="21">
        <f t="shared" si="35"/>
        <v>331</v>
      </c>
      <c r="P248" s="38">
        <f t="shared" si="33"/>
        <v>758.54166666666674</v>
      </c>
      <c r="Q248" s="41"/>
      <c r="R248" t="str">
        <f t="shared" si="34"/>
        <v>1780 Litre Aquaplate Steel Slimline Water Tank (950mm W x 1700mm L x  1255mm H)</v>
      </c>
    </row>
    <row r="249" spans="2:18" x14ac:dyDescent="0.35">
      <c r="B249" s="31">
        <v>0.52</v>
      </c>
      <c r="C249" s="30" t="s">
        <v>24</v>
      </c>
      <c r="D249" s="30" t="s">
        <v>21</v>
      </c>
      <c r="E249" s="36">
        <v>950</v>
      </c>
      <c r="F249" s="36">
        <v>1800</v>
      </c>
      <c r="G249" s="36">
        <v>1255</v>
      </c>
      <c r="H249" s="37">
        <f t="shared" si="30"/>
        <v>1903.3419642857141</v>
      </c>
      <c r="I249" s="37">
        <f t="shared" si="31"/>
        <v>2000</v>
      </c>
      <c r="J249" s="37">
        <f t="shared" si="32"/>
        <v>120</v>
      </c>
      <c r="K249" s="36"/>
      <c r="L249" s="36">
        <f t="shared" si="39"/>
        <v>340.5</v>
      </c>
      <c r="M249" s="36"/>
      <c r="N249" s="36"/>
      <c r="O249" s="21">
        <f t="shared" si="35"/>
        <v>340.5</v>
      </c>
      <c r="P249" s="38">
        <f t="shared" si="33"/>
        <v>780.31250000000011</v>
      </c>
      <c r="Q249" s="41"/>
      <c r="R249" t="str">
        <f t="shared" si="34"/>
        <v>1900 Litre Aquaplate Steel Slimline Water Tank (950mm W x 1800mm L x  1255mm H)</v>
      </c>
    </row>
    <row r="250" spans="2:18" x14ac:dyDescent="0.35">
      <c r="B250" s="31">
        <v>0.52</v>
      </c>
      <c r="C250" s="30" t="s">
        <v>24</v>
      </c>
      <c r="D250" s="30" t="s">
        <v>21</v>
      </c>
      <c r="E250" s="36">
        <v>950</v>
      </c>
      <c r="F250" s="36">
        <v>1900</v>
      </c>
      <c r="G250" s="36">
        <v>1255</v>
      </c>
      <c r="H250" s="37">
        <f t="shared" si="30"/>
        <v>2022.5669642857142</v>
      </c>
      <c r="I250" s="37">
        <f t="shared" si="31"/>
        <v>2000</v>
      </c>
      <c r="J250" s="37">
        <f t="shared" si="32"/>
        <v>120</v>
      </c>
      <c r="K250" s="36"/>
      <c r="L250" s="36">
        <f t="shared" si="39"/>
        <v>350</v>
      </c>
      <c r="M250" s="36"/>
      <c r="N250" s="36"/>
      <c r="O250" s="21">
        <f t="shared" si="35"/>
        <v>350</v>
      </c>
      <c r="P250" s="38">
        <f t="shared" si="33"/>
        <v>802.08333333333348</v>
      </c>
      <c r="Q250" s="41"/>
      <c r="R250" t="str">
        <f t="shared" si="34"/>
        <v>2020 Litre Aquaplate Steel Slimline Water Tank (950mm W x 1900mm L x  1255mm H)</v>
      </c>
    </row>
    <row r="251" spans="2:18" x14ac:dyDescent="0.35">
      <c r="B251" s="31">
        <v>0.52</v>
      </c>
      <c r="C251" s="30" t="s">
        <v>24</v>
      </c>
      <c r="D251" s="30" t="s">
        <v>21</v>
      </c>
      <c r="E251" s="36">
        <v>950</v>
      </c>
      <c r="F251" s="36">
        <v>2000</v>
      </c>
      <c r="G251" s="36">
        <v>1255</v>
      </c>
      <c r="H251" s="37">
        <f t="shared" si="30"/>
        <v>2141.7919642857141</v>
      </c>
      <c r="I251" s="37">
        <f t="shared" si="31"/>
        <v>2000</v>
      </c>
      <c r="J251" s="37">
        <f t="shared" si="32"/>
        <v>120</v>
      </c>
      <c r="K251" s="36"/>
      <c r="L251" s="36">
        <f t="shared" si="39"/>
        <v>359.5</v>
      </c>
      <c r="M251" s="36"/>
      <c r="N251" s="36"/>
      <c r="O251" s="21">
        <f t="shared" si="35"/>
        <v>359.5</v>
      </c>
      <c r="P251" s="38">
        <f t="shared" si="33"/>
        <v>823.85416666666674</v>
      </c>
      <c r="Q251" s="41"/>
      <c r="R251" t="str">
        <f t="shared" si="34"/>
        <v>2140 Litre Aquaplate Steel Slimline Water Tank (950mm W x 2000mm L x  1255mm H)</v>
      </c>
    </row>
    <row r="252" spans="2:18" x14ac:dyDescent="0.35">
      <c r="B252" s="31">
        <v>0.52</v>
      </c>
      <c r="C252" s="30" t="s">
        <v>24</v>
      </c>
      <c r="D252" s="30" t="s">
        <v>21</v>
      </c>
      <c r="E252" s="36">
        <v>950</v>
      </c>
      <c r="F252" s="36">
        <v>2100</v>
      </c>
      <c r="G252" s="36">
        <v>1255</v>
      </c>
      <c r="H252" s="37">
        <f t="shared" si="30"/>
        <v>2261.016964285714</v>
      </c>
      <c r="I252" s="37">
        <f t="shared" si="31"/>
        <v>2000</v>
      </c>
      <c r="J252" s="37">
        <f t="shared" si="32"/>
        <v>120</v>
      </c>
      <c r="K252" s="36"/>
      <c r="L252" s="36">
        <f t="shared" si="39"/>
        <v>369</v>
      </c>
      <c r="M252" s="36"/>
      <c r="N252" s="36"/>
      <c r="O252" s="21">
        <f t="shared" si="35"/>
        <v>369</v>
      </c>
      <c r="P252" s="38">
        <f t="shared" si="33"/>
        <v>845.62500000000011</v>
      </c>
      <c r="Q252" s="41"/>
      <c r="R252" t="str">
        <f t="shared" si="34"/>
        <v>2260 Litre Aquaplate Steel Slimline Water Tank (950mm W x 2100mm L x  1255mm H)</v>
      </c>
    </row>
    <row r="253" spans="2:18" x14ac:dyDescent="0.35">
      <c r="B253" s="31">
        <v>0.52</v>
      </c>
      <c r="C253" s="30" t="s">
        <v>24</v>
      </c>
      <c r="D253" s="30" t="s">
        <v>21</v>
      </c>
      <c r="E253" s="36">
        <v>950</v>
      </c>
      <c r="F253" s="36">
        <v>2200</v>
      </c>
      <c r="G253" s="36">
        <v>1255</v>
      </c>
      <c r="H253" s="37">
        <f t="shared" si="30"/>
        <v>2380.2419642857139</v>
      </c>
      <c r="I253" s="37">
        <f t="shared" si="31"/>
        <v>2000</v>
      </c>
      <c r="J253" s="37">
        <f t="shared" si="32"/>
        <v>120</v>
      </c>
      <c r="K253" s="36"/>
      <c r="L253" s="36">
        <f t="shared" si="39"/>
        <v>378.5</v>
      </c>
      <c r="M253" s="36"/>
      <c r="N253" s="36"/>
      <c r="O253" s="21">
        <f t="shared" si="35"/>
        <v>378.5</v>
      </c>
      <c r="P253" s="38">
        <f t="shared" si="33"/>
        <v>867.39583333333348</v>
      </c>
      <c r="Q253" s="41"/>
      <c r="R253" t="str">
        <f t="shared" si="34"/>
        <v>2380 Litre Aquaplate Steel Slimline Water Tank (950mm W x 2200mm L x  1255mm H)</v>
      </c>
    </row>
    <row r="254" spans="2:18" x14ac:dyDescent="0.35">
      <c r="B254" s="31">
        <v>0.52</v>
      </c>
      <c r="C254" s="30" t="s">
        <v>24</v>
      </c>
      <c r="D254" s="30" t="s">
        <v>21</v>
      </c>
      <c r="E254" s="36">
        <v>950</v>
      </c>
      <c r="F254" s="36">
        <v>2300</v>
      </c>
      <c r="G254" s="36">
        <v>1255</v>
      </c>
      <c r="H254" s="37">
        <f t="shared" si="30"/>
        <v>2499.4669642857143</v>
      </c>
      <c r="I254" s="37">
        <f t="shared" si="31"/>
        <v>2000</v>
      </c>
      <c r="J254" s="37">
        <f t="shared" si="32"/>
        <v>120</v>
      </c>
      <c r="K254" s="36"/>
      <c r="L254" s="36">
        <f t="shared" si="39"/>
        <v>388</v>
      </c>
      <c r="M254" s="36"/>
      <c r="N254" s="36"/>
      <c r="O254" s="21">
        <f t="shared" si="35"/>
        <v>388</v>
      </c>
      <c r="P254" s="38">
        <f t="shared" si="33"/>
        <v>889.16666666666674</v>
      </c>
      <c r="Q254" s="41"/>
      <c r="R254" t="str">
        <f t="shared" si="34"/>
        <v>2500 Litre Aquaplate Steel Slimline Water Tank (950mm W x 2300mm L x  1255mm H)</v>
      </c>
    </row>
    <row r="255" spans="2:18" x14ac:dyDescent="0.35">
      <c r="B255" s="31">
        <v>0.52</v>
      </c>
      <c r="C255" s="30" t="s">
        <v>24</v>
      </c>
      <c r="D255" s="30" t="s">
        <v>21</v>
      </c>
      <c r="E255" s="36">
        <v>950</v>
      </c>
      <c r="F255" s="36">
        <v>2400</v>
      </c>
      <c r="G255" s="36">
        <v>1255</v>
      </c>
      <c r="H255" s="37">
        <f t="shared" si="30"/>
        <v>2618.6919642857142</v>
      </c>
      <c r="I255" s="37">
        <f t="shared" si="31"/>
        <v>3000</v>
      </c>
      <c r="J255" s="37">
        <f t="shared" si="32"/>
        <v>135</v>
      </c>
      <c r="K255" s="36"/>
      <c r="L255" s="36">
        <v>442</v>
      </c>
      <c r="M255" s="36"/>
      <c r="N255" s="36"/>
      <c r="O255" s="21">
        <f t="shared" si="35"/>
        <v>442</v>
      </c>
      <c r="P255" s="38">
        <f t="shared" si="33"/>
        <v>1012.9166666666667</v>
      </c>
      <c r="Q255" s="41"/>
      <c r="R255" t="str">
        <f t="shared" si="34"/>
        <v>2620 Litre Aquaplate Steel Slimline Water Tank (950mm W x 2400mm L x  1255mm H)</v>
      </c>
    </row>
    <row r="256" spans="2:18" x14ac:dyDescent="0.35">
      <c r="B256" s="31">
        <v>0.52</v>
      </c>
      <c r="C256" s="30" t="s">
        <v>24</v>
      </c>
      <c r="D256" s="30" t="s">
        <v>21</v>
      </c>
      <c r="E256" s="36">
        <v>950</v>
      </c>
      <c r="F256" s="36">
        <v>2500</v>
      </c>
      <c r="G256" s="36">
        <v>1255</v>
      </c>
      <c r="H256" s="37">
        <f t="shared" si="30"/>
        <v>2737.9169642857141</v>
      </c>
      <c r="I256" s="37">
        <f t="shared" si="31"/>
        <v>3000</v>
      </c>
      <c r="J256" s="37">
        <f t="shared" si="32"/>
        <v>135</v>
      </c>
      <c r="K256" s="36"/>
      <c r="L256" s="36">
        <f t="shared" ref="L256:L262" si="40">L255+9.5</f>
        <v>451.5</v>
      </c>
      <c r="M256" s="36"/>
      <c r="N256" s="36"/>
      <c r="O256" s="21">
        <f t="shared" si="35"/>
        <v>451.5</v>
      </c>
      <c r="P256" s="38">
        <f t="shared" si="33"/>
        <v>1034.6875</v>
      </c>
      <c r="Q256" s="41"/>
      <c r="R256" t="str">
        <f t="shared" si="34"/>
        <v>2740 Litre Aquaplate Steel Slimline Water Tank (950mm W x 2500mm L x  1255mm H)</v>
      </c>
    </row>
    <row r="257" spans="2:18" x14ac:dyDescent="0.35">
      <c r="B257" s="31">
        <v>0.52</v>
      </c>
      <c r="C257" s="30" t="s">
        <v>24</v>
      </c>
      <c r="D257" s="30" t="s">
        <v>21</v>
      </c>
      <c r="E257" s="36">
        <v>950</v>
      </c>
      <c r="F257" s="36">
        <v>2600</v>
      </c>
      <c r="G257" s="36">
        <v>1255</v>
      </c>
      <c r="H257" s="37">
        <f t="shared" si="30"/>
        <v>2857.141964285714</v>
      </c>
      <c r="I257" s="37">
        <f t="shared" si="31"/>
        <v>3000</v>
      </c>
      <c r="J257" s="37">
        <f t="shared" si="32"/>
        <v>135</v>
      </c>
      <c r="K257" s="36"/>
      <c r="L257" s="36">
        <f t="shared" si="40"/>
        <v>461</v>
      </c>
      <c r="M257" s="36"/>
      <c r="N257" s="36"/>
      <c r="O257" s="21">
        <f t="shared" si="35"/>
        <v>461</v>
      </c>
      <c r="P257" s="38">
        <f t="shared" si="33"/>
        <v>1056.4583333333335</v>
      </c>
      <c r="Q257" s="41"/>
      <c r="R257" t="str">
        <f t="shared" si="34"/>
        <v>2860 Litre Aquaplate Steel Slimline Water Tank (950mm W x 2600mm L x  1255mm H)</v>
      </c>
    </row>
    <row r="258" spans="2:18" x14ac:dyDescent="0.35">
      <c r="B258" s="31">
        <v>0.52</v>
      </c>
      <c r="C258" s="30" t="s">
        <v>24</v>
      </c>
      <c r="D258" s="30" t="s">
        <v>21</v>
      </c>
      <c r="E258" s="36">
        <v>950</v>
      </c>
      <c r="F258" s="36">
        <v>2700</v>
      </c>
      <c r="G258" s="36">
        <v>1255</v>
      </c>
      <c r="H258" s="37">
        <f t="shared" si="30"/>
        <v>2976.3669642857139</v>
      </c>
      <c r="I258" s="37">
        <f t="shared" si="31"/>
        <v>3000</v>
      </c>
      <c r="J258" s="37">
        <f t="shared" si="32"/>
        <v>135</v>
      </c>
      <c r="K258" s="36"/>
      <c r="L258" s="36">
        <f t="shared" si="40"/>
        <v>470.5</v>
      </c>
      <c r="M258" s="36"/>
      <c r="N258" s="36"/>
      <c r="O258" s="21">
        <f t="shared" si="35"/>
        <v>470.5</v>
      </c>
      <c r="P258" s="38">
        <f t="shared" si="33"/>
        <v>1078.2291666666667</v>
      </c>
      <c r="Q258" s="41"/>
      <c r="R258" t="str">
        <f t="shared" si="34"/>
        <v>2980 Litre Aquaplate Steel Slimline Water Tank (950mm W x 2700mm L x  1255mm H)</v>
      </c>
    </row>
    <row r="259" spans="2:18" x14ac:dyDescent="0.35">
      <c r="B259" s="31">
        <v>0.52</v>
      </c>
      <c r="C259" s="30" t="s">
        <v>24</v>
      </c>
      <c r="D259" s="30" t="s">
        <v>21</v>
      </c>
      <c r="E259" s="36">
        <v>950</v>
      </c>
      <c r="F259" s="36">
        <v>2800</v>
      </c>
      <c r="G259" s="36">
        <v>1255</v>
      </c>
      <c r="H259" s="37">
        <f t="shared" si="30"/>
        <v>3095.5919642857143</v>
      </c>
      <c r="I259" s="37">
        <f t="shared" si="31"/>
        <v>3000</v>
      </c>
      <c r="J259" s="37">
        <f t="shared" si="32"/>
        <v>135</v>
      </c>
      <c r="K259" s="36"/>
      <c r="L259" s="36">
        <f t="shared" si="40"/>
        <v>480</v>
      </c>
      <c r="M259" s="36"/>
      <c r="N259" s="36"/>
      <c r="O259" s="21">
        <f t="shared" si="35"/>
        <v>480</v>
      </c>
      <c r="P259" s="38">
        <f t="shared" si="33"/>
        <v>1100</v>
      </c>
      <c r="Q259" s="41"/>
      <c r="R259" t="str">
        <f t="shared" si="34"/>
        <v>3100 Litre Aquaplate Steel Slimline Water Tank (950mm W x 2800mm L x  1255mm H)</v>
      </c>
    </row>
    <row r="260" spans="2:18" x14ac:dyDescent="0.35">
      <c r="B260" s="31">
        <v>0.52</v>
      </c>
      <c r="C260" s="30" t="s">
        <v>24</v>
      </c>
      <c r="D260" s="30" t="s">
        <v>21</v>
      </c>
      <c r="E260" s="36">
        <v>950</v>
      </c>
      <c r="F260" s="36">
        <v>2900</v>
      </c>
      <c r="G260" s="36">
        <v>1255</v>
      </c>
      <c r="H260" s="37">
        <f t="shared" si="30"/>
        <v>3214.8169642857142</v>
      </c>
      <c r="I260" s="37">
        <f t="shared" si="31"/>
        <v>3000</v>
      </c>
      <c r="J260" s="37">
        <f t="shared" si="32"/>
        <v>135</v>
      </c>
      <c r="K260" s="36"/>
      <c r="L260" s="36">
        <f t="shared" si="40"/>
        <v>489.5</v>
      </c>
      <c r="M260" s="36"/>
      <c r="N260" s="36"/>
      <c r="O260" s="21">
        <f t="shared" si="35"/>
        <v>489.5</v>
      </c>
      <c r="P260" s="38">
        <f t="shared" si="33"/>
        <v>1121.7708333333335</v>
      </c>
      <c r="Q260" s="41"/>
      <c r="R260" t="str">
        <f t="shared" si="34"/>
        <v>3210 Litre Aquaplate Steel Slimline Water Tank (950mm W x 2900mm L x  1255mm H)</v>
      </c>
    </row>
    <row r="261" spans="2:18" x14ac:dyDescent="0.35">
      <c r="B261" s="31">
        <v>0.52</v>
      </c>
      <c r="C261" s="30" t="s">
        <v>24</v>
      </c>
      <c r="D261" s="30" t="s">
        <v>21</v>
      </c>
      <c r="E261" s="36">
        <v>950</v>
      </c>
      <c r="F261" s="36">
        <v>3000</v>
      </c>
      <c r="G261" s="36">
        <v>1255</v>
      </c>
      <c r="H261" s="37">
        <f t="shared" ref="H261:H324" si="41">(((22/7*(E261/2)^2)*G261)+((F261-E261)*G261*E261))/1000000</f>
        <v>3334.0419642857141</v>
      </c>
      <c r="I261" s="37">
        <f t="shared" ref="I261:I324" si="42">ROUND(H261,-3)</f>
        <v>3000</v>
      </c>
      <c r="J261" s="37">
        <f t="shared" ref="J261:J324" si="43">IF(I261&lt;1000,90,IF(I261=1000,90,IF(I261=2000,120,IF(I261=3000,135,IF(I261=4000,150,IF(I261=5000,180,IF(I261=6000,210,IF(I261=7000,240,IF(I261=8000,255,IF(I261=9000,B526,IF(I261=10000,285)))))))))))</f>
        <v>135</v>
      </c>
      <c r="K261" s="36"/>
      <c r="L261" s="36">
        <f t="shared" si="40"/>
        <v>499</v>
      </c>
      <c r="M261" s="36"/>
      <c r="N261" s="36"/>
      <c r="O261" s="21">
        <f t="shared" si="35"/>
        <v>499</v>
      </c>
      <c r="P261" s="38">
        <f t="shared" ref="P261:P324" si="44">(L261/(1-B261))*1.1</f>
        <v>1143.541666666667</v>
      </c>
      <c r="Q261" s="41"/>
      <c r="R261" t="str">
        <f t="shared" ref="R261:R324" si="45">ROUND(H261,-1)&amp;" "&amp;"Litre"&amp;" "&amp;C261&amp;" "&amp;D261&amp;" "&amp;"Water Tank"&amp;" ("&amp;E261&amp;"mm W x "&amp;F261&amp;"mm L x  "&amp;G261&amp;"mm H)"</f>
        <v>3330 Litre Aquaplate Steel Slimline Water Tank (950mm W x 3000mm L x  1255mm H)</v>
      </c>
    </row>
    <row r="262" spans="2:18" x14ac:dyDescent="0.35">
      <c r="B262" s="31">
        <v>0.52</v>
      </c>
      <c r="C262" s="30" t="s">
        <v>24</v>
      </c>
      <c r="D262" s="30" t="s">
        <v>21</v>
      </c>
      <c r="E262" s="36">
        <v>950</v>
      </c>
      <c r="F262" s="36">
        <v>3100</v>
      </c>
      <c r="G262" s="36">
        <v>1255</v>
      </c>
      <c r="H262" s="37">
        <f t="shared" si="41"/>
        <v>3453.266964285714</v>
      </c>
      <c r="I262" s="37">
        <f t="shared" si="42"/>
        <v>3000</v>
      </c>
      <c r="J262" s="37">
        <f t="shared" si="43"/>
        <v>135</v>
      </c>
      <c r="K262" s="36"/>
      <c r="L262" s="36">
        <f t="shared" si="40"/>
        <v>508.5</v>
      </c>
      <c r="M262" s="36"/>
      <c r="N262" s="36"/>
      <c r="O262" s="21">
        <f t="shared" ref="O262:O325" si="46">SUM(K262:N262)</f>
        <v>508.5</v>
      </c>
      <c r="P262" s="38">
        <f t="shared" si="44"/>
        <v>1165.3125</v>
      </c>
      <c r="Q262" s="41"/>
      <c r="R262" t="str">
        <f t="shared" si="45"/>
        <v>3450 Litre Aquaplate Steel Slimline Water Tank (950mm W x 3100mm L x  1255mm H)</v>
      </c>
    </row>
    <row r="263" spans="2:18" x14ac:dyDescent="0.35">
      <c r="B263" s="31">
        <v>0.52</v>
      </c>
      <c r="C263" s="30" t="s">
        <v>24</v>
      </c>
      <c r="D263" s="30" t="s">
        <v>21</v>
      </c>
      <c r="E263" s="36">
        <v>950</v>
      </c>
      <c r="F263" s="36">
        <v>3200</v>
      </c>
      <c r="G263" s="36">
        <v>1255</v>
      </c>
      <c r="H263" s="37">
        <f t="shared" si="41"/>
        <v>3572.4919642857139</v>
      </c>
      <c r="I263" s="37">
        <f t="shared" si="42"/>
        <v>4000</v>
      </c>
      <c r="J263" s="37">
        <f t="shared" si="43"/>
        <v>150</v>
      </c>
      <c r="K263" s="36"/>
      <c r="L263" s="36">
        <v>518</v>
      </c>
      <c r="M263" s="36"/>
      <c r="N263" s="36"/>
      <c r="O263" s="21">
        <f t="shared" si="46"/>
        <v>518</v>
      </c>
      <c r="P263" s="38">
        <f t="shared" si="44"/>
        <v>1187.0833333333335</v>
      </c>
      <c r="Q263" s="41"/>
      <c r="R263" t="str">
        <f t="shared" si="45"/>
        <v>3570 Litre Aquaplate Steel Slimline Water Tank (950mm W x 3200mm L x  1255mm H)</v>
      </c>
    </row>
    <row r="264" spans="2:18" x14ac:dyDescent="0.35">
      <c r="B264" s="31">
        <v>0.52</v>
      </c>
      <c r="C264" s="30" t="s">
        <v>24</v>
      </c>
      <c r="D264" s="30" t="s">
        <v>21</v>
      </c>
      <c r="E264" s="36">
        <v>950</v>
      </c>
      <c r="F264" s="36">
        <v>3300</v>
      </c>
      <c r="G264" s="36">
        <v>1255</v>
      </c>
      <c r="H264" s="37">
        <f t="shared" si="41"/>
        <v>3691.7169642857143</v>
      </c>
      <c r="I264" s="37">
        <f t="shared" si="42"/>
        <v>4000</v>
      </c>
      <c r="J264" s="37">
        <f t="shared" si="43"/>
        <v>150</v>
      </c>
      <c r="K264" s="36"/>
      <c r="L264" s="36">
        <f t="shared" ref="L264:L270" si="47">L263+9.5</f>
        <v>527.5</v>
      </c>
      <c r="M264" s="36"/>
      <c r="N264" s="36"/>
      <c r="O264" s="21">
        <f t="shared" si="46"/>
        <v>527.5</v>
      </c>
      <c r="P264" s="38">
        <f t="shared" si="44"/>
        <v>1208.854166666667</v>
      </c>
      <c r="Q264" s="41"/>
      <c r="R264" t="str">
        <f t="shared" si="45"/>
        <v>3690 Litre Aquaplate Steel Slimline Water Tank (950mm W x 3300mm L x  1255mm H)</v>
      </c>
    </row>
    <row r="265" spans="2:18" x14ac:dyDescent="0.35">
      <c r="B265" s="31">
        <v>0.52</v>
      </c>
      <c r="C265" s="30" t="s">
        <v>24</v>
      </c>
      <c r="D265" s="30" t="s">
        <v>21</v>
      </c>
      <c r="E265" s="36">
        <v>950</v>
      </c>
      <c r="F265" s="36">
        <v>3400</v>
      </c>
      <c r="G265" s="36">
        <v>1255</v>
      </c>
      <c r="H265" s="37">
        <f t="shared" si="41"/>
        <v>3810.9419642857142</v>
      </c>
      <c r="I265" s="37">
        <f t="shared" si="42"/>
        <v>4000</v>
      </c>
      <c r="J265" s="37">
        <f t="shared" si="43"/>
        <v>150</v>
      </c>
      <c r="K265" s="36"/>
      <c r="L265" s="36">
        <f t="shared" si="47"/>
        <v>537</v>
      </c>
      <c r="M265" s="36"/>
      <c r="N265" s="36"/>
      <c r="O265" s="21">
        <f t="shared" si="46"/>
        <v>537</v>
      </c>
      <c r="P265" s="38">
        <f t="shared" si="44"/>
        <v>1230.625</v>
      </c>
      <c r="Q265" s="41"/>
      <c r="R265" t="str">
        <f t="shared" si="45"/>
        <v>3810 Litre Aquaplate Steel Slimline Water Tank (950mm W x 3400mm L x  1255mm H)</v>
      </c>
    </row>
    <row r="266" spans="2:18" x14ac:dyDescent="0.35">
      <c r="B266" s="31">
        <v>0.52</v>
      </c>
      <c r="C266" s="30" t="s">
        <v>24</v>
      </c>
      <c r="D266" s="30" t="s">
        <v>21</v>
      </c>
      <c r="E266" s="36">
        <v>950</v>
      </c>
      <c r="F266" s="36">
        <v>3500</v>
      </c>
      <c r="G266" s="36">
        <v>1255</v>
      </c>
      <c r="H266" s="37">
        <f t="shared" si="41"/>
        <v>3930.1669642857141</v>
      </c>
      <c r="I266" s="37">
        <f t="shared" si="42"/>
        <v>4000</v>
      </c>
      <c r="J266" s="37">
        <f t="shared" si="43"/>
        <v>150</v>
      </c>
      <c r="K266" s="36"/>
      <c r="L266" s="36">
        <f t="shared" si="47"/>
        <v>546.5</v>
      </c>
      <c r="M266" s="36"/>
      <c r="N266" s="36"/>
      <c r="O266" s="21">
        <f t="shared" si="46"/>
        <v>546.5</v>
      </c>
      <c r="P266" s="38">
        <f t="shared" si="44"/>
        <v>1252.3958333333335</v>
      </c>
      <c r="Q266" s="41"/>
      <c r="R266" t="str">
        <f t="shared" si="45"/>
        <v>3930 Litre Aquaplate Steel Slimline Water Tank (950mm W x 3500mm L x  1255mm H)</v>
      </c>
    </row>
    <row r="267" spans="2:18" x14ac:dyDescent="0.35">
      <c r="B267" s="31">
        <v>0.52</v>
      </c>
      <c r="C267" s="30" t="s">
        <v>24</v>
      </c>
      <c r="D267" s="30" t="s">
        <v>21</v>
      </c>
      <c r="E267" s="36">
        <v>950</v>
      </c>
      <c r="F267" s="36">
        <v>3600</v>
      </c>
      <c r="G267" s="36">
        <v>1255</v>
      </c>
      <c r="H267" s="37">
        <f t="shared" si="41"/>
        <v>4049.391964285714</v>
      </c>
      <c r="I267" s="37">
        <f t="shared" si="42"/>
        <v>4000</v>
      </c>
      <c r="J267" s="37">
        <f t="shared" si="43"/>
        <v>150</v>
      </c>
      <c r="K267" s="36"/>
      <c r="L267" s="36">
        <f t="shared" si="47"/>
        <v>556</v>
      </c>
      <c r="M267" s="36"/>
      <c r="N267" s="36"/>
      <c r="O267" s="21">
        <f t="shared" si="46"/>
        <v>556</v>
      </c>
      <c r="P267" s="38">
        <f t="shared" si="44"/>
        <v>1274.166666666667</v>
      </c>
      <c r="Q267" s="41"/>
      <c r="R267" t="str">
        <f t="shared" si="45"/>
        <v>4050 Litre Aquaplate Steel Slimline Water Tank (950mm W x 3600mm L x  1255mm H)</v>
      </c>
    </row>
    <row r="268" spans="2:18" x14ac:dyDescent="0.35">
      <c r="B268" s="31">
        <v>0.52</v>
      </c>
      <c r="C268" s="30" t="s">
        <v>24</v>
      </c>
      <c r="D268" s="30" t="s">
        <v>21</v>
      </c>
      <c r="E268" s="36">
        <v>950</v>
      </c>
      <c r="F268" s="36">
        <v>3700</v>
      </c>
      <c r="G268" s="36">
        <v>1255</v>
      </c>
      <c r="H268" s="37">
        <f t="shared" si="41"/>
        <v>4168.6169642857139</v>
      </c>
      <c r="I268" s="37">
        <f t="shared" si="42"/>
        <v>4000</v>
      </c>
      <c r="J268" s="37">
        <f t="shared" si="43"/>
        <v>150</v>
      </c>
      <c r="K268" s="36"/>
      <c r="L268" s="36">
        <f t="shared" si="47"/>
        <v>565.5</v>
      </c>
      <c r="M268" s="36"/>
      <c r="N268" s="36"/>
      <c r="O268" s="21">
        <f t="shared" si="46"/>
        <v>565.5</v>
      </c>
      <c r="P268" s="38">
        <f t="shared" si="44"/>
        <v>1295.9375</v>
      </c>
      <c r="Q268" s="41"/>
      <c r="R268" t="str">
        <f t="shared" si="45"/>
        <v>4170 Litre Aquaplate Steel Slimline Water Tank (950mm W x 3700mm L x  1255mm H)</v>
      </c>
    </row>
    <row r="269" spans="2:18" x14ac:dyDescent="0.35">
      <c r="B269" s="31">
        <v>0.52</v>
      </c>
      <c r="C269" s="30" t="s">
        <v>24</v>
      </c>
      <c r="D269" s="30" t="s">
        <v>21</v>
      </c>
      <c r="E269" s="36">
        <v>950</v>
      </c>
      <c r="F269" s="36">
        <v>3800</v>
      </c>
      <c r="G269" s="36">
        <v>1255</v>
      </c>
      <c r="H269" s="37">
        <f t="shared" si="41"/>
        <v>4287.8419642857143</v>
      </c>
      <c r="I269" s="37">
        <f t="shared" si="42"/>
        <v>4000</v>
      </c>
      <c r="J269" s="37">
        <f t="shared" si="43"/>
        <v>150</v>
      </c>
      <c r="K269" s="36"/>
      <c r="L269" s="36">
        <f t="shared" si="47"/>
        <v>575</v>
      </c>
      <c r="M269" s="36"/>
      <c r="N269" s="36"/>
      <c r="O269" s="21">
        <f t="shared" si="46"/>
        <v>575</v>
      </c>
      <c r="P269" s="38">
        <f t="shared" si="44"/>
        <v>1317.7083333333335</v>
      </c>
      <c r="Q269" s="41"/>
      <c r="R269" t="str">
        <f t="shared" si="45"/>
        <v>4290 Litre Aquaplate Steel Slimline Water Tank (950mm W x 3800mm L x  1255mm H)</v>
      </c>
    </row>
    <row r="270" spans="2:18" x14ac:dyDescent="0.35">
      <c r="B270" s="31">
        <v>0.52</v>
      </c>
      <c r="C270" s="30" t="s">
        <v>24</v>
      </c>
      <c r="D270" s="30" t="s">
        <v>21</v>
      </c>
      <c r="E270" s="36">
        <v>950</v>
      </c>
      <c r="F270" s="36">
        <v>3900</v>
      </c>
      <c r="G270" s="36">
        <v>1255</v>
      </c>
      <c r="H270" s="37">
        <f t="shared" si="41"/>
        <v>4407.0669642857138</v>
      </c>
      <c r="I270" s="37">
        <f t="shared" si="42"/>
        <v>4000</v>
      </c>
      <c r="J270" s="37">
        <f t="shared" si="43"/>
        <v>150</v>
      </c>
      <c r="K270" s="36"/>
      <c r="L270" s="36">
        <f t="shared" si="47"/>
        <v>584.5</v>
      </c>
      <c r="M270" s="36"/>
      <c r="N270" s="36"/>
      <c r="O270" s="21">
        <f t="shared" si="46"/>
        <v>584.5</v>
      </c>
      <c r="P270" s="38">
        <f t="shared" si="44"/>
        <v>1339.479166666667</v>
      </c>
      <c r="Q270" s="41"/>
      <c r="R270" t="str">
        <f t="shared" si="45"/>
        <v>4410 Litre Aquaplate Steel Slimline Water Tank (950mm W x 3900mm L x  1255mm H)</v>
      </c>
    </row>
    <row r="271" spans="2:18" x14ac:dyDescent="0.35">
      <c r="B271" s="31">
        <v>0.52</v>
      </c>
      <c r="C271" s="30" t="s">
        <v>24</v>
      </c>
      <c r="D271" s="30" t="s">
        <v>21</v>
      </c>
      <c r="E271" s="36">
        <v>950</v>
      </c>
      <c r="F271" s="36">
        <v>4000</v>
      </c>
      <c r="G271" s="36">
        <v>1255</v>
      </c>
      <c r="H271" s="37">
        <f t="shared" si="41"/>
        <v>4526.2919642857141</v>
      </c>
      <c r="I271" s="37">
        <f t="shared" si="42"/>
        <v>5000</v>
      </c>
      <c r="J271" s="37">
        <f t="shared" si="43"/>
        <v>180</v>
      </c>
      <c r="K271" s="36"/>
      <c r="L271" s="36">
        <v>593</v>
      </c>
      <c r="M271" s="36"/>
      <c r="N271" s="36"/>
      <c r="O271" s="21">
        <f t="shared" si="46"/>
        <v>593</v>
      </c>
      <c r="P271" s="38">
        <f t="shared" si="44"/>
        <v>1358.9583333333335</v>
      </c>
      <c r="Q271" s="41"/>
      <c r="R271" t="str">
        <f t="shared" si="45"/>
        <v>4530 Litre Aquaplate Steel Slimline Water Tank (950mm W x 4000mm L x  1255mm H)</v>
      </c>
    </row>
    <row r="272" spans="2:18" x14ac:dyDescent="0.35">
      <c r="B272" s="31">
        <v>0.52</v>
      </c>
      <c r="C272" s="30" t="s">
        <v>24</v>
      </c>
      <c r="D272" s="30" t="s">
        <v>21</v>
      </c>
      <c r="E272" s="36">
        <v>1000</v>
      </c>
      <c r="F272" s="36">
        <v>800</v>
      </c>
      <c r="G272" s="36">
        <v>1255</v>
      </c>
      <c r="H272" s="37">
        <f t="shared" si="41"/>
        <v>735.07142857142856</v>
      </c>
      <c r="I272" s="37">
        <f t="shared" si="42"/>
        <v>1000</v>
      </c>
      <c r="J272" s="37">
        <f t="shared" si="43"/>
        <v>90</v>
      </c>
      <c r="K272" s="36"/>
      <c r="L272" s="36">
        <v>248</v>
      </c>
      <c r="M272" s="36"/>
      <c r="N272" s="36"/>
      <c r="O272" s="21">
        <f t="shared" si="46"/>
        <v>248</v>
      </c>
      <c r="P272" s="38">
        <f t="shared" si="44"/>
        <v>568.33333333333348</v>
      </c>
      <c r="Q272" s="41"/>
      <c r="R272" t="str">
        <f t="shared" si="45"/>
        <v>740 Litre Aquaplate Steel Slimline Water Tank (1000mm W x 800mm L x  1255mm H)</v>
      </c>
    </row>
    <row r="273" spans="2:18" x14ac:dyDescent="0.35">
      <c r="B273" s="31">
        <v>0.52</v>
      </c>
      <c r="C273" s="30" t="s">
        <v>24</v>
      </c>
      <c r="D273" s="30" t="s">
        <v>21</v>
      </c>
      <c r="E273" s="36">
        <v>1000</v>
      </c>
      <c r="F273" s="36">
        <v>900</v>
      </c>
      <c r="G273" s="36">
        <v>1255</v>
      </c>
      <c r="H273" s="37">
        <f t="shared" si="41"/>
        <v>860.57142857142856</v>
      </c>
      <c r="I273" s="37">
        <f t="shared" si="42"/>
        <v>1000</v>
      </c>
      <c r="J273" s="37">
        <f t="shared" si="43"/>
        <v>90</v>
      </c>
      <c r="K273" s="36"/>
      <c r="L273" s="36">
        <f t="shared" ref="L273:L278" si="48">L272+9.5</f>
        <v>257.5</v>
      </c>
      <c r="M273" s="36"/>
      <c r="N273" s="36"/>
      <c r="O273" s="21">
        <f t="shared" si="46"/>
        <v>257.5</v>
      </c>
      <c r="P273" s="38">
        <f t="shared" si="44"/>
        <v>590.10416666666674</v>
      </c>
      <c r="Q273" s="41"/>
      <c r="R273" t="str">
        <f t="shared" si="45"/>
        <v>860 Litre Aquaplate Steel Slimline Water Tank (1000mm W x 900mm L x  1255mm H)</v>
      </c>
    </row>
    <row r="274" spans="2:18" x14ac:dyDescent="0.35">
      <c r="B274" s="31">
        <v>0.52</v>
      </c>
      <c r="C274" s="30" t="s">
        <v>24</v>
      </c>
      <c r="D274" s="30" t="s">
        <v>21</v>
      </c>
      <c r="E274" s="36">
        <v>1000</v>
      </c>
      <c r="F274" s="36">
        <v>1000</v>
      </c>
      <c r="G274" s="36">
        <v>1255</v>
      </c>
      <c r="H274" s="37">
        <f t="shared" si="41"/>
        <v>986.07142857142856</v>
      </c>
      <c r="I274" s="37">
        <f t="shared" si="42"/>
        <v>1000</v>
      </c>
      <c r="J274" s="37">
        <f t="shared" si="43"/>
        <v>90</v>
      </c>
      <c r="K274" s="36"/>
      <c r="L274" s="36">
        <f t="shared" si="48"/>
        <v>267</v>
      </c>
      <c r="M274" s="36"/>
      <c r="N274" s="36"/>
      <c r="O274" s="21">
        <f t="shared" si="46"/>
        <v>267</v>
      </c>
      <c r="P274" s="38">
        <f t="shared" si="44"/>
        <v>611.875</v>
      </c>
      <c r="Q274" s="41"/>
      <c r="R274" t="str">
        <f t="shared" si="45"/>
        <v>990 Litre Aquaplate Steel Slimline Water Tank (1000mm W x 1000mm L x  1255mm H)</v>
      </c>
    </row>
    <row r="275" spans="2:18" x14ac:dyDescent="0.35">
      <c r="B275" s="31">
        <v>0.52</v>
      </c>
      <c r="C275" s="30" t="s">
        <v>24</v>
      </c>
      <c r="D275" s="30" t="s">
        <v>21</v>
      </c>
      <c r="E275" s="36">
        <v>1000</v>
      </c>
      <c r="F275" s="36">
        <v>1100</v>
      </c>
      <c r="G275" s="36">
        <v>1255</v>
      </c>
      <c r="H275" s="37">
        <f t="shared" si="41"/>
        <v>1111.5714285714284</v>
      </c>
      <c r="I275" s="37">
        <f t="shared" si="42"/>
        <v>1000</v>
      </c>
      <c r="J275" s="37">
        <f t="shared" si="43"/>
        <v>90</v>
      </c>
      <c r="K275" s="36"/>
      <c r="L275" s="36">
        <f t="shared" si="48"/>
        <v>276.5</v>
      </c>
      <c r="M275" s="36"/>
      <c r="N275" s="36"/>
      <c r="O275" s="21">
        <f t="shared" si="46"/>
        <v>276.5</v>
      </c>
      <c r="P275" s="38">
        <f t="shared" si="44"/>
        <v>633.64583333333348</v>
      </c>
      <c r="Q275" s="41"/>
      <c r="R275" t="str">
        <f t="shared" si="45"/>
        <v>1110 Litre Aquaplate Steel Slimline Water Tank (1000mm W x 1100mm L x  1255mm H)</v>
      </c>
    </row>
    <row r="276" spans="2:18" x14ac:dyDescent="0.35">
      <c r="B276" s="31">
        <v>0.52</v>
      </c>
      <c r="C276" s="30" t="s">
        <v>24</v>
      </c>
      <c r="D276" s="30" t="s">
        <v>21</v>
      </c>
      <c r="E276" s="36">
        <v>1000</v>
      </c>
      <c r="F276" s="36">
        <v>1200</v>
      </c>
      <c r="G276" s="36">
        <v>1255</v>
      </c>
      <c r="H276" s="37">
        <f t="shared" si="41"/>
        <v>1237.0714285714284</v>
      </c>
      <c r="I276" s="37">
        <f t="shared" si="42"/>
        <v>1000</v>
      </c>
      <c r="J276" s="37">
        <f t="shared" si="43"/>
        <v>90</v>
      </c>
      <c r="K276" s="36"/>
      <c r="L276" s="36">
        <f t="shared" si="48"/>
        <v>286</v>
      </c>
      <c r="M276" s="36"/>
      <c r="N276" s="36"/>
      <c r="O276" s="21">
        <f t="shared" si="46"/>
        <v>286</v>
      </c>
      <c r="P276" s="38">
        <f t="shared" si="44"/>
        <v>655.41666666666674</v>
      </c>
      <c r="Q276" s="41"/>
      <c r="R276" t="str">
        <f t="shared" si="45"/>
        <v>1240 Litre Aquaplate Steel Slimline Water Tank (1000mm W x 1200mm L x  1255mm H)</v>
      </c>
    </row>
    <row r="277" spans="2:18" x14ac:dyDescent="0.35">
      <c r="B277" s="31">
        <v>0.52</v>
      </c>
      <c r="C277" s="30" t="s">
        <v>24</v>
      </c>
      <c r="D277" s="30" t="s">
        <v>21</v>
      </c>
      <c r="E277" s="36">
        <v>1000</v>
      </c>
      <c r="F277" s="36">
        <v>1300</v>
      </c>
      <c r="G277" s="36">
        <v>1255</v>
      </c>
      <c r="H277" s="37">
        <f t="shared" si="41"/>
        <v>1362.5714285714284</v>
      </c>
      <c r="I277" s="37">
        <f t="shared" si="42"/>
        <v>1000</v>
      </c>
      <c r="J277" s="37">
        <f t="shared" si="43"/>
        <v>90</v>
      </c>
      <c r="K277" s="36"/>
      <c r="L277" s="36">
        <f t="shared" si="48"/>
        <v>295.5</v>
      </c>
      <c r="M277" s="36"/>
      <c r="N277" s="36"/>
      <c r="O277" s="21">
        <f t="shared" si="46"/>
        <v>295.5</v>
      </c>
      <c r="P277" s="38">
        <f t="shared" si="44"/>
        <v>677.1875</v>
      </c>
      <c r="Q277" s="41"/>
      <c r="R277" t="str">
        <f t="shared" si="45"/>
        <v>1360 Litre Aquaplate Steel Slimline Water Tank (1000mm W x 1300mm L x  1255mm H)</v>
      </c>
    </row>
    <row r="278" spans="2:18" x14ac:dyDescent="0.35">
      <c r="B278" s="31">
        <v>0.52</v>
      </c>
      <c r="C278" s="30" t="s">
        <v>24</v>
      </c>
      <c r="D278" s="30" t="s">
        <v>21</v>
      </c>
      <c r="E278" s="36">
        <v>1000</v>
      </c>
      <c r="F278" s="36">
        <v>1400</v>
      </c>
      <c r="G278" s="36">
        <v>1255</v>
      </c>
      <c r="H278" s="37">
        <f t="shared" si="41"/>
        <v>1488.0714285714284</v>
      </c>
      <c r="I278" s="37">
        <f t="shared" si="42"/>
        <v>1000</v>
      </c>
      <c r="J278" s="37">
        <f t="shared" si="43"/>
        <v>90</v>
      </c>
      <c r="K278" s="36"/>
      <c r="L278" s="36">
        <f t="shared" si="48"/>
        <v>305</v>
      </c>
      <c r="M278" s="36"/>
      <c r="N278" s="36"/>
      <c r="O278" s="21">
        <f t="shared" si="46"/>
        <v>305</v>
      </c>
      <c r="P278" s="38">
        <f t="shared" si="44"/>
        <v>698.95833333333348</v>
      </c>
      <c r="Q278" s="41"/>
      <c r="R278" t="str">
        <f t="shared" si="45"/>
        <v>1490 Litre Aquaplate Steel Slimline Water Tank (1000mm W x 1400mm L x  1255mm H)</v>
      </c>
    </row>
    <row r="279" spans="2:18" x14ac:dyDescent="0.35">
      <c r="B279" s="31">
        <v>0.52</v>
      </c>
      <c r="C279" s="30" t="s">
        <v>24</v>
      </c>
      <c r="D279" s="30" t="s">
        <v>21</v>
      </c>
      <c r="E279" s="36">
        <v>1000</v>
      </c>
      <c r="F279" s="36">
        <v>1500</v>
      </c>
      <c r="G279" s="36">
        <v>1255</v>
      </c>
      <c r="H279" s="37">
        <f t="shared" si="41"/>
        <v>1613.5714285714284</v>
      </c>
      <c r="I279" s="37">
        <f t="shared" si="42"/>
        <v>2000</v>
      </c>
      <c r="J279" s="37">
        <f t="shared" si="43"/>
        <v>120</v>
      </c>
      <c r="K279" s="36"/>
      <c r="L279" s="36">
        <v>313</v>
      </c>
      <c r="M279" s="36"/>
      <c r="N279" s="36"/>
      <c r="O279" s="21">
        <f t="shared" si="46"/>
        <v>313</v>
      </c>
      <c r="P279" s="38">
        <f t="shared" si="44"/>
        <v>717.29166666666674</v>
      </c>
      <c r="Q279" s="41"/>
      <c r="R279" t="str">
        <f t="shared" si="45"/>
        <v>1610 Litre Aquaplate Steel Slimline Water Tank (1000mm W x 1500mm L x  1255mm H)</v>
      </c>
    </row>
    <row r="280" spans="2:18" x14ac:dyDescent="0.35">
      <c r="B280" s="31">
        <v>0.52</v>
      </c>
      <c r="C280" s="30" t="s">
        <v>24</v>
      </c>
      <c r="D280" s="30" t="s">
        <v>21</v>
      </c>
      <c r="E280" s="36">
        <v>1000</v>
      </c>
      <c r="F280" s="36">
        <v>1600</v>
      </c>
      <c r="G280" s="36">
        <v>1255</v>
      </c>
      <c r="H280" s="37">
        <f t="shared" si="41"/>
        <v>1739.0714285714284</v>
      </c>
      <c r="I280" s="37">
        <f t="shared" si="42"/>
        <v>2000</v>
      </c>
      <c r="J280" s="37">
        <f t="shared" si="43"/>
        <v>120</v>
      </c>
      <c r="K280" s="36"/>
      <c r="L280" s="36">
        <f t="shared" ref="L280:L286" si="49">L279+9.5</f>
        <v>322.5</v>
      </c>
      <c r="M280" s="36"/>
      <c r="N280" s="36"/>
      <c r="O280" s="21">
        <f t="shared" si="46"/>
        <v>322.5</v>
      </c>
      <c r="P280" s="38">
        <f t="shared" si="44"/>
        <v>739.06250000000011</v>
      </c>
      <c r="Q280" s="41"/>
      <c r="R280" t="str">
        <f t="shared" si="45"/>
        <v>1740 Litre Aquaplate Steel Slimline Water Tank (1000mm W x 1600mm L x  1255mm H)</v>
      </c>
    </row>
    <row r="281" spans="2:18" x14ac:dyDescent="0.35">
      <c r="B281" s="31">
        <v>0.52</v>
      </c>
      <c r="C281" s="30" t="s">
        <v>24</v>
      </c>
      <c r="D281" s="30" t="s">
        <v>21</v>
      </c>
      <c r="E281" s="36">
        <v>1000</v>
      </c>
      <c r="F281" s="36">
        <v>1700</v>
      </c>
      <c r="G281" s="36">
        <v>1255</v>
      </c>
      <c r="H281" s="37">
        <f t="shared" si="41"/>
        <v>1864.5714285714284</v>
      </c>
      <c r="I281" s="37">
        <f t="shared" si="42"/>
        <v>2000</v>
      </c>
      <c r="J281" s="37">
        <f t="shared" si="43"/>
        <v>120</v>
      </c>
      <c r="K281" s="36"/>
      <c r="L281" s="36">
        <f t="shared" si="49"/>
        <v>332</v>
      </c>
      <c r="M281" s="36"/>
      <c r="N281" s="36"/>
      <c r="O281" s="21">
        <f t="shared" si="46"/>
        <v>332</v>
      </c>
      <c r="P281" s="38">
        <f t="shared" si="44"/>
        <v>760.83333333333348</v>
      </c>
      <c r="Q281" s="41"/>
      <c r="R281" t="str">
        <f t="shared" si="45"/>
        <v>1860 Litre Aquaplate Steel Slimline Water Tank (1000mm W x 1700mm L x  1255mm H)</v>
      </c>
    </row>
    <row r="282" spans="2:18" x14ac:dyDescent="0.35">
      <c r="B282" s="31">
        <v>0.52</v>
      </c>
      <c r="C282" s="30" t="s">
        <v>24</v>
      </c>
      <c r="D282" s="30" t="s">
        <v>21</v>
      </c>
      <c r="E282" s="36">
        <v>1000</v>
      </c>
      <c r="F282" s="36">
        <v>1800</v>
      </c>
      <c r="G282" s="36">
        <v>1255</v>
      </c>
      <c r="H282" s="37">
        <f t="shared" si="41"/>
        <v>1990.0714285714284</v>
      </c>
      <c r="I282" s="37">
        <f t="shared" si="42"/>
        <v>2000</v>
      </c>
      <c r="J282" s="37">
        <f t="shared" si="43"/>
        <v>120</v>
      </c>
      <c r="K282" s="36"/>
      <c r="L282" s="36">
        <f t="shared" si="49"/>
        <v>341.5</v>
      </c>
      <c r="M282" s="36"/>
      <c r="N282" s="36"/>
      <c r="O282" s="21">
        <f t="shared" si="46"/>
        <v>341.5</v>
      </c>
      <c r="P282" s="38">
        <f t="shared" si="44"/>
        <v>782.60416666666674</v>
      </c>
      <c r="Q282" s="41"/>
      <c r="R282" t="str">
        <f t="shared" si="45"/>
        <v>1990 Litre Aquaplate Steel Slimline Water Tank (1000mm W x 1800mm L x  1255mm H)</v>
      </c>
    </row>
    <row r="283" spans="2:18" x14ac:dyDescent="0.35">
      <c r="B283" s="31">
        <v>0.52</v>
      </c>
      <c r="C283" s="30" t="s">
        <v>24</v>
      </c>
      <c r="D283" s="30" t="s">
        <v>21</v>
      </c>
      <c r="E283" s="36">
        <v>1000</v>
      </c>
      <c r="F283" s="36">
        <v>1900</v>
      </c>
      <c r="G283" s="36">
        <v>1255</v>
      </c>
      <c r="H283" s="37">
        <f t="shared" si="41"/>
        <v>2115.5714285714284</v>
      </c>
      <c r="I283" s="37">
        <f t="shared" si="42"/>
        <v>2000</v>
      </c>
      <c r="J283" s="37">
        <f t="shared" si="43"/>
        <v>120</v>
      </c>
      <c r="K283" s="36"/>
      <c r="L283" s="36">
        <f t="shared" si="49"/>
        <v>351</v>
      </c>
      <c r="M283" s="36"/>
      <c r="N283" s="36"/>
      <c r="O283" s="21">
        <f t="shared" si="46"/>
        <v>351</v>
      </c>
      <c r="P283" s="38">
        <f t="shared" si="44"/>
        <v>804.37500000000011</v>
      </c>
      <c r="Q283" s="41"/>
      <c r="R283" t="str">
        <f t="shared" si="45"/>
        <v>2120 Litre Aquaplate Steel Slimline Water Tank (1000mm W x 1900mm L x  1255mm H)</v>
      </c>
    </row>
    <row r="284" spans="2:18" x14ac:dyDescent="0.35">
      <c r="B284" s="31">
        <v>0.52</v>
      </c>
      <c r="C284" s="30" t="s">
        <v>24</v>
      </c>
      <c r="D284" s="30" t="s">
        <v>21</v>
      </c>
      <c r="E284" s="36">
        <v>1000</v>
      </c>
      <c r="F284" s="36">
        <v>2000</v>
      </c>
      <c r="G284" s="36">
        <v>1255</v>
      </c>
      <c r="H284" s="37">
        <f t="shared" si="41"/>
        <v>2241.0714285714284</v>
      </c>
      <c r="I284" s="37">
        <f t="shared" si="42"/>
        <v>2000</v>
      </c>
      <c r="J284" s="37">
        <f t="shared" si="43"/>
        <v>120</v>
      </c>
      <c r="K284" s="36"/>
      <c r="L284" s="36">
        <f t="shared" si="49"/>
        <v>360.5</v>
      </c>
      <c r="M284" s="36"/>
      <c r="N284" s="36"/>
      <c r="O284" s="21">
        <f t="shared" si="46"/>
        <v>360.5</v>
      </c>
      <c r="P284" s="38">
        <f t="shared" si="44"/>
        <v>826.14583333333348</v>
      </c>
      <c r="Q284" s="41"/>
      <c r="R284" t="str">
        <f t="shared" si="45"/>
        <v>2240 Litre Aquaplate Steel Slimline Water Tank (1000mm W x 2000mm L x  1255mm H)</v>
      </c>
    </row>
    <row r="285" spans="2:18" x14ac:dyDescent="0.35">
      <c r="B285" s="31">
        <v>0.52</v>
      </c>
      <c r="C285" s="30" t="s">
        <v>24</v>
      </c>
      <c r="D285" s="30" t="s">
        <v>21</v>
      </c>
      <c r="E285" s="36">
        <v>1000</v>
      </c>
      <c r="F285" s="36">
        <v>2100</v>
      </c>
      <c r="G285" s="36">
        <v>1255</v>
      </c>
      <c r="H285" s="37">
        <f t="shared" si="41"/>
        <v>2366.5714285714284</v>
      </c>
      <c r="I285" s="37">
        <f t="shared" si="42"/>
        <v>2000</v>
      </c>
      <c r="J285" s="37">
        <f t="shared" si="43"/>
        <v>120</v>
      </c>
      <c r="K285" s="36"/>
      <c r="L285" s="36">
        <f t="shared" si="49"/>
        <v>370</v>
      </c>
      <c r="M285" s="36"/>
      <c r="N285" s="36"/>
      <c r="O285" s="21">
        <f t="shared" si="46"/>
        <v>370</v>
      </c>
      <c r="P285" s="38">
        <f t="shared" si="44"/>
        <v>847.91666666666674</v>
      </c>
      <c r="Q285" s="41"/>
      <c r="R285" t="str">
        <f t="shared" si="45"/>
        <v>2370 Litre Aquaplate Steel Slimline Water Tank (1000mm W x 2100mm L x  1255mm H)</v>
      </c>
    </row>
    <row r="286" spans="2:18" x14ac:dyDescent="0.35">
      <c r="B286" s="31">
        <v>0.52</v>
      </c>
      <c r="C286" s="30" t="s">
        <v>24</v>
      </c>
      <c r="D286" s="30" t="s">
        <v>21</v>
      </c>
      <c r="E286" s="36">
        <v>1000</v>
      </c>
      <c r="F286" s="36">
        <v>2200</v>
      </c>
      <c r="G286" s="36">
        <v>1255</v>
      </c>
      <c r="H286" s="37">
        <f t="shared" si="41"/>
        <v>2492.0714285714284</v>
      </c>
      <c r="I286" s="37">
        <f t="shared" si="42"/>
        <v>2000</v>
      </c>
      <c r="J286" s="37">
        <f t="shared" si="43"/>
        <v>120</v>
      </c>
      <c r="K286" s="36"/>
      <c r="L286" s="36">
        <f t="shared" si="49"/>
        <v>379.5</v>
      </c>
      <c r="M286" s="36"/>
      <c r="N286" s="36"/>
      <c r="O286" s="21">
        <f t="shared" si="46"/>
        <v>379.5</v>
      </c>
      <c r="P286" s="38">
        <f t="shared" si="44"/>
        <v>869.68750000000011</v>
      </c>
      <c r="Q286" s="41"/>
      <c r="R286" t="str">
        <f t="shared" si="45"/>
        <v>2490 Litre Aquaplate Steel Slimline Water Tank (1000mm W x 2200mm L x  1255mm H)</v>
      </c>
    </row>
    <row r="287" spans="2:18" x14ac:dyDescent="0.35">
      <c r="B287" s="31">
        <v>0.52</v>
      </c>
      <c r="C287" s="30" t="s">
        <v>24</v>
      </c>
      <c r="D287" s="30" t="s">
        <v>21</v>
      </c>
      <c r="E287" s="36">
        <v>1000</v>
      </c>
      <c r="F287" s="36">
        <v>2300</v>
      </c>
      <c r="G287" s="36">
        <v>1255</v>
      </c>
      <c r="H287" s="37">
        <f t="shared" si="41"/>
        <v>2617.5714285714284</v>
      </c>
      <c r="I287" s="37">
        <f t="shared" si="42"/>
        <v>3000</v>
      </c>
      <c r="J287" s="37">
        <f t="shared" si="43"/>
        <v>135</v>
      </c>
      <c r="K287" s="36"/>
      <c r="L287" s="36">
        <v>434</v>
      </c>
      <c r="M287" s="36"/>
      <c r="N287" s="36"/>
      <c r="O287" s="21">
        <f t="shared" si="46"/>
        <v>434</v>
      </c>
      <c r="P287" s="38">
        <f t="shared" si="44"/>
        <v>994.58333333333348</v>
      </c>
      <c r="Q287" s="41"/>
      <c r="R287" t="str">
        <f t="shared" si="45"/>
        <v>2620 Litre Aquaplate Steel Slimline Water Tank (1000mm W x 2300mm L x  1255mm H)</v>
      </c>
    </row>
    <row r="288" spans="2:18" x14ac:dyDescent="0.35">
      <c r="B288" s="31">
        <v>0.52</v>
      </c>
      <c r="C288" s="30" t="s">
        <v>24</v>
      </c>
      <c r="D288" s="30" t="s">
        <v>21</v>
      </c>
      <c r="E288" s="36">
        <v>1000</v>
      </c>
      <c r="F288" s="36">
        <v>2400</v>
      </c>
      <c r="G288" s="36">
        <v>1255</v>
      </c>
      <c r="H288" s="37">
        <f t="shared" si="41"/>
        <v>2743.0714285714284</v>
      </c>
      <c r="I288" s="37">
        <f t="shared" si="42"/>
        <v>3000</v>
      </c>
      <c r="J288" s="37">
        <f t="shared" si="43"/>
        <v>135</v>
      </c>
      <c r="K288" s="36"/>
      <c r="L288" s="36">
        <f t="shared" ref="L288:L294" si="50">L287+9.5</f>
        <v>443.5</v>
      </c>
      <c r="M288" s="36"/>
      <c r="N288" s="36"/>
      <c r="O288" s="21">
        <f t="shared" si="46"/>
        <v>443.5</v>
      </c>
      <c r="P288" s="38">
        <f t="shared" si="44"/>
        <v>1016.3541666666667</v>
      </c>
      <c r="Q288" s="41"/>
      <c r="R288" t="str">
        <f t="shared" si="45"/>
        <v>2740 Litre Aquaplate Steel Slimline Water Tank (1000mm W x 2400mm L x  1255mm H)</v>
      </c>
    </row>
    <row r="289" spans="2:18" x14ac:dyDescent="0.35">
      <c r="B289" s="31">
        <v>0.52</v>
      </c>
      <c r="C289" s="30" t="s">
        <v>24</v>
      </c>
      <c r="D289" s="30" t="s">
        <v>21</v>
      </c>
      <c r="E289" s="36">
        <v>1000</v>
      </c>
      <c r="F289" s="36">
        <v>2500</v>
      </c>
      <c r="G289" s="36">
        <v>1255</v>
      </c>
      <c r="H289" s="37">
        <f t="shared" si="41"/>
        <v>2868.5714285714284</v>
      </c>
      <c r="I289" s="37">
        <f t="shared" si="42"/>
        <v>3000</v>
      </c>
      <c r="J289" s="37">
        <f t="shared" si="43"/>
        <v>135</v>
      </c>
      <c r="K289" s="36"/>
      <c r="L289" s="36">
        <f t="shared" si="50"/>
        <v>453</v>
      </c>
      <c r="M289" s="36"/>
      <c r="N289" s="36"/>
      <c r="O289" s="21">
        <f t="shared" si="46"/>
        <v>453</v>
      </c>
      <c r="P289" s="38">
        <f t="shared" si="44"/>
        <v>1038.125</v>
      </c>
      <c r="Q289" s="41"/>
      <c r="R289" t="str">
        <f t="shared" si="45"/>
        <v>2870 Litre Aquaplate Steel Slimline Water Tank (1000mm W x 2500mm L x  1255mm H)</v>
      </c>
    </row>
    <row r="290" spans="2:18" x14ac:dyDescent="0.35">
      <c r="B290" s="31">
        <v>0.52</v>
      </c>
      <c r="C290" s="30" t="s">
        <v>24</v>
      </c>
      <c r="D290" s="30" t="s">
        <v>21</v>
      </c>
      <c r="E290" s="36">
        <v>1000</v>
      </c>
      <c r="F290" s="36">
        <v>2600</v>
      </c>
      <c r="G290" s="36">
        <v>1255</v>
      </c>
      <c r="H290" s="37">
        <f t="shared" si="41"/>
        <v>2994.0714285714284</v>
      </c>
      <c r="I290" s="37">
        <f t="shared" si="42"/>
        <v>3000</v>
      </c>
      <c r="J290" s="37">
        <f t="shared" si="43"/>
        <v>135</v>
      </c>
      <c r="K290" s="36"/>
      <c r="L290" s="36">
        <f t="shared" si="50"/>
        <v>462.5</v>
      </c>
      <c r="M290" s="36"/>
      <c r="N290" s="36"/>
      <c r="O290" s="21">
        <f t="shared" si="46"/>
        <v>462.5</v>
      </c>
      <c r="P290" s="38">
        <f t="shared" si="44"/>
        <v>1059.8958333333335</v>
      </c>
      <c r="Q290" s="41"/>
      <c r="R290" t="str">
        <f t="shared" si="45"/>
        <v>2990 Litre Aquaplate Steel Slimline Water Tank (1000mm W x 2600mm L x  1255mm H)</v>
      </c>
    </row>
    <row r="291" spans="2:18" x14ac:dyDescent="0.35">
      <c r="B291" s="31">
        <v>0.52</v>
      </c>
      <c r="C291" s="30" t="s">
        <v>24</v>
      </c>
      <c r="D291" s="30" t="s">
        <v>21</v>
      </c>
      <c r="E291" s="36">
        <v>1000</v>
      </c>
      <c r="F291" s="36">
        <v>2700</v>
      </c>
      <c r="G291" s="36">
        <v>1255</v>
      </c>
      <c r="H291" s="37">
        <f t="shared" si="41"/>
        <v>3119.5714285714284</v>
      </c>
      <c r="I291" s="37">
        <f t="shared" si="42"/>
        <v>3000</v>
      </c>
      <c r="J291" s="37">
        <f t="shared" si="43"/>
        <v>135</v>
      </c>
      <c r="K291" s="36"/>
      <c r="L291" s="36">
        <f t="shared" si="50"/>
        <v>472</v>
      </c>
      <c r="M291" s="36"/>
      <c r="N291" s="36"/>
      <c r="O291" s="21">
        <f t="shared" si="46"/>
        <v>472</v>
      </c>
      <c r="P291" s="38">
        <f t="shared" si="44"/>
        <v>1081.6666666666667</v>
      </c>
      <c r="Q291" s="41"/>
      <c r="R291" t="str">
        <f t="shared" si="45"/>
        <v>3120 Litre Aquaplate Steel Slimline Water Tank (1000mm W x 2700mm L x  1255mm H)</v>
      </c>
    </row>
    <row r="292" spans="2:18" x14ac:dyDescent="0.35">
      <c r="B292" s="31">
        <v>0.52</v>
      </c>
      <c r="C292" s="30" t="s">
        <v>24</v>
      </c>
      <c r="D292" s="30" t="s">
        <v>21</v>
      </c>
      <c r="E292" s="36">
        <v>1000</v>
      </c>
      <c r="F292" s="36">
        <v>2800</v>
      </c>
      <c r="G292" s="36">
        <v>1255</v>
      </c>
      <c r="H292" s="37">
        <f t="shared" si="41"/>
        <v>3245.0714285714284</v>
      </c>
      <c r="I292" s="37">
        <f t="shared" si="42"/>
        <v>3000</v>
      </c>
      <c r="J292" s="37">
        <f t="shared" si="43"/>
        <v>135</v>
      </c>
      <c r="K292" s="36"/>
      <c r="L292" s="36">
        <f t="shared" si="50"/>
        <v>481.5</v>
      </c>
      <c r="M292" s="36"/>
      <c r="N292" s="36"/>
      <c r="O292" s="21">
        <f t="shared" si="46"/>
        <v>481.5</v>
      </c>
      <c r="P292" s="38">
        <f t="shared" si="44"/>
        <v>1103.4375</v>
      </c>
      <c r="Q292" s="41"/>
      <c r="R292" t="str">
        <f t="shared" si="45"/>
        <v>3250 Litre Aquaplate Steel Slimline Water Tank (1000mm W x 2800mm L x  1255mm H)</v>
      </c>
    </row>
    <row r="293" spans="2:18" x14ac:dyDescent="0.35">
      <c r="B293" s="31">
        <v>0.52</v>
      </c>
      <c r="C293" s="30" t="s">
        <v>24</v>
      </c>
      <c r="D293" s="30" t="s">
        <v>21</v>
      </c>
      <c r="E293" s="36">
        <v>1000</v>
      </c>
      <c r="F293" s="36">
        <v>2900</v>
      </c>
      <c r="G293" s="36">
        <v>1255</v>
      </c>
      <c r="H293" s="37">
        <f t="shared" si="41"/>
        <v>3370.5714285714284</v>
      </c>
      <c r="I293" s="37">
        <f t="shared" si="42"/>
        <v>3000</v>
      </c>
      <c r="J293" s="37">
        <f t="shared" si="43"/>
        <v>135</v>
      </c>
      <c r="K293" s="36"/>
      <c r="L293" s="36">
        <f t="shared" si="50"/>
        <v>491</v>
      </c>
      <c r="M293" s="36"/>
      <c r="N293" s="36"/>
      <c r="O293" s="21">
        <f t="shared" si="46"/>
        <v>491</v>
      </c>
      <c r="P293" s="38">
        <f t="shared" si="44"/>
        <v>1125.2083333333335</v>
      </c>
      <c r="Q293" s="41"/>
      <c r="R293" t="str">
        <f t="shared" si="45"/>
        <v>3370 Litre Aquaplate Steel Slimline Water Tank (1000mm W x 2900mm L x  1255mm H)</v>
      </c>
    </row>
    <row r="294" spans="2:18" x14ac:dyDescent="0.35">
      <c r="B294" s="31">
        <v>0.52</v>
      </c>
      <c r="C294" s="30" t="s">
        <v>24</v>
      </c>
      <c r="D294" s="30" t="s">
        <v>21</v>
      </c>
      <c r="E294" s="36">
        <v>1000</v>
      </c>
      <c r="F294" s="36">
        <v>3000</v>
      </c>
      <c r="G294" s="36">
        <v>1255</v>
      </c>
      <c r="H294" s="37">
        <f t="shared" si="41"/>
        <v>3496.0714285714284</v>
      </c>
      <c r="I294" s="37">
        <f t="shared" si="42"/>
        <v>3000</v>
      </c>
      <c r="J294" s="37">
        <f t="shared" si="43"/>
        <v>135</v>
      </c>
      <c r="K294" s="36"/>
      <c r="L294" s="36">
        <f t="shared" si="50"/>
        <v>500.5</v>
      </c>
      <c r="M294" s="36"/>
      <c r="N294" s="36"/>
      <c r="O294" s="21">
        <f t="shared" si="46"/>
        <v>500.5</v>
      </c>
      <c r="P294" s="38">
        <f t="shared" si="44"/>
        <v>1146.979166666667</v>
      </c>
      <c r="Q294" s="41"/>
      <c r="R294" t="str">
        <f t="shared" si="45"/>
        <v>3500 Litre Aquaplate Steel Slimline Water Tank (1000mm W x 3000mm L x  1255mm H)</v>
      </c>
    </row>
    <row r="295" spans="2:18" x14ac:dyDescent="0.35">
      <c r="B295" s="31">
        <v>0.52</v>
      </c>
      <c r="C295" s="30" t="s">
        <v>24</v>
      </c>
      <c r="D295" s="30" t="s">
        <v>21</v>
      </c>
      <c r="E295" s="36">
        <v>1000</v>
      </c>
      <c r="F295" s="36">
        <v>3100</v>
      </c>
      <c r="G295" s="36">
        <v>1255</v>
      </c>
      <c r="H295" s="37">
        <f t="shared" si="41"/>
        <v>3621.5714285714284</v>
      </c>
      <c r="I295" s="37">
        <f t="shared" si="42"/>
        <v>4000</v>
      </c>
      <c r="J295" s="37">
        <f t="shared" si="43"/>
        <v>150</v>
      </c>
      <c r="K295" s="36"/>
      <c r="L295" s="36">
        <v>510</v>
      </c>
      <c r="M295" s="36"/>
      <c r="N295" s="36"/>
      <c r="O295" s="21">
        <f t="shared" si="46"/>
        <v>510</v>
      </c>
      <c r="P295" s="38">
        <f t="shared" si="44"/>
        <v>1168.75</v>
      </c>
      <c r="Q295" s="41"/>
      <c r="R295" t="str">
        <f t="shared" si="45"/>
        <v>3620 Litre Aquaplate Steel Slimline Water Tank (1000mm W x 3100mm L x  1255mm H)</v>
      </c>
    </row>
    <row r="296" spans="2:18" x14ac:dyDescent="0.35">
      <c r="B296" s="31">
        <v>0.52</v>
      </c>
      <c r="C296" s="30" t="s">
        <v>24</v>
      </c>
      <c r="D296" s="30" t="s">
        <v>21</v>
      </c>
      <c r="E296" s="36">
        <v>1000</v>
      </c>
      <c r="F296" s="36">
        <v>3200</v>
      </c>
      <c r="G296" s="36">
        <v>1255</v>
      </c>
      <c r="H296" s="37">
        <f t="shared" si="41"/>
        <v>3747.0714285714284</v>
      </c>
      <c r="I296" s="37">
        <f t="shared" si="42"/>
        <v>4000</v>
      </c>
      <c r="J296" s="37">
        <f t="shared" si="43"/>
        <v>150</v>
      </c>
      <c r="K296" s="36"/>
      <c r="L296" s="36">
        <f t="shared" ref="L296:L301" si="51">L295+9.5</f>
        <v>519.5</v>
      </c>
      <c r="M296" s="36"/>
      <c r="N296" s="36"/>
      <c r="O296" s="21">
        <f t="shared" si="46"/>
        <v>519.5</v>
      </c>
      <c r="P296" s="38">
        <f t="shared" si="44"/>
        <v>1190.5208333333335</v>
      </c>
      <c r="Q296" s="41"/>
      <c r="R296" t="str">
        <f t="shared" si="45"/>
        <v>3750 Litre Aquaplate Steel Slimline Water Tank (1000mm W x 3200mm L x  1255mm H)</v>
      </c>
    </row>
    <row r="297" spans="2:18" x14ac:dyDescent="0.35">
      <c r="B297" s="31">
        <v>0.52</v>
      </c>
      <c r="C297" s="30" t="s">
        <v>24</v>
      </c>
      <c r="D297" s="30" t="s">
        <v>21</v>
      </c>
      <c r="E297" s="36">
        <v>1000</v>
      </c>
      <c r="F297" s="36">
        <v>3300</v>
      </c>
      <c r="G297" s="36">
        <v>1255</v>
      </c>
      <c r="H297" s="37">
        <f t="shared" si="41"/>
        <v>3872.5714285714284</v>
      </c>
      <c r="I297" s="37">
        <f t="shared" si="42"/>
        <v>4000</v>
      </c>
      <c r="J297" s="37">
        <f t="shared" si="43"/>
        <v>150</v>
      </c>
      <c r="K297" s="36"/>
      <c r="L297" s="36">
        <f t="shared" si="51"/>
        <v>529</v>
      </c>
      <c r="M297" s="36"/>
      <c r="N297" s="36"/>
      <c r="O297" s="21">
        <f t="shared" si="46"/>
        <v>529</v>
      </c>
      <c r="P297" s="38">
        <f t="shared" si="44"/>
        <v>1212.291666666667</v>
      </c>
      <c r="Q297" s="41"/>
      <c r="R297" t="str">
        <f t="shared" si="45"/>
        <v>3870 Litre Aquaplate Steel Slimline Water Tank (1000mm W x 3300mm L x  1255mm H)</v>
      </c>
    </row>
    <row r="298" spans="2:18" x14ac:dyDescent="0.35">
      <c r="B298" s="31">
        <v>0.52</v>
      </c>
      <c r="C298" s="30" t="s">
        <v>24</v>
      </c>
      <c r="D298" s="30" t="s">
        <v>21</v>
      </c>
      <c r="E298" s="36">
        <v>1000</v>
      </c>
      <c r="F298" s="36">
        <v>3400</v>
      </c>
      <c r="G298" s="36">
        <v>1255</v>
      </c>
      <c r="H298" s="37">
        <f t="shared" si="41"/>
        <v>3998.0714285714284</v>
      </c>
      <c r="I298" s="37">
        <f t="shared" si="42"/>
        <v>4000</v>
      </c>
      <c r="J298" s="37">
        <f t="shared" si="43"/>
        <v>150</v>
      </c>
      <c r="K298" s="36"/>
      <c r="L298" s="36">
        <f t="shared" si="51"/>
        <v>538.5</v>
      </c>
      <c r="M298" s="36"/>
      <c r="N298" s="36"/>
      <c r="O298" s="21">
        <f t="shared" si="46"/>
        <v>538.5</v>
      </c>
      <c r="P298" s="38">
        <f t="shared" si="44"/>
        <v>1234.0625</v>
      </c>
      <c r="Q298" s="41"/>
      <c r="R298" t="str">
        <f t="shared" si="45"/>
        <v>4000 Litre Aquaplate Steel Slimline Water Tank (1000mm W x 3400mm L x  1255mm H)</v>
      </c>
    </row>
    <row r="299" spans="2:18" x14ac:dyDescent="0.35">
      <c r="B299" s="31">
        <v>0.52</v>
      </c>
      <c r="C299" s="30" t="s">
        <v>24</v>
      </c>
      <c r="D299" s="30" t="s">
        <v>21</v>
      </c>
      <c r="E299" s="36">
        <v>1000</v>
      </c>
      <c r="F299" s="36">
        <v>3500</v>
      </c>
      <c r="G299" s="36">
        <v>1255</v>
      </c>
      <c r="H299" s="37">
        <f t="shared" si="41"/>
        <v>4123.5714285714284</v>
      </c>
      <c r="I299" s="37">
        <f t="shared" si="42"/>
        <v>4000</v>
      </c>
      <c r="J299" s="37">
        <f t="shared" si="43"/>
        <v>150</v>
      </c>
      <c r="K299" s="36"/>
      <c r="L299" s="36">
        <f t="shared" si="51"/>
        <v>548</v>
      </c>
      <c r="M299" s="36"/>
      <c r="N299" s="36"/>
      <c r="O299" s="21">
        <f t="shared" si="46"/>
        <v>548</v>
      </c>
      <c r="P299" s="38">
        <f t="shared" si="44"/>
        <v>1255.8333333333335</v>
      </c>
      <c r="Q299" s="41"/>
      <c r="R299" t="str">
        <f t="shared" si="45"/>
        <v>4120 Litre Aquaplate Steel Slimline Water Tank (1000mm W x 3500mm L x  1255mm H)</v>
      </c>
    </row>
    <row r="300" spans="2:18" x14ac:dyDescent="0.35">
      <c r="B300" s="31">
        <v>0.52</v>
      </c>
      <c r="C300" s="30" t="s">
        <v>24</v>
      </c>
      <c r="D300" s="30" t="s">
        <v>21</v>
      </c>
      <c r="E300" s="36">
        <v>1000</v>
      </c>
      <c r="F300" s="36">
        <v>3600</v>
      </c>
      <c r="G300" s="36">
        <v>1255</v>
      </c>
      <c r="H300" s="37">
        <f t="shared" si="41"/>
        <v>4249.0714285714284</v>
      </c>
      <c r="I300" s="37">
        <f t="shared" si="42"/>
        <v>4000</v>
      </c>
      <c r="J300" s="37">
        <f t="shared" si="43"/>
        <v>150</v>
      </c>
      <c r="K300" s="36"/>
      <c r="L300" s="36">
        <f t="shared" si="51"/>
        <v>557.5</v>
      </c>
      <c r="M300" s="36"/>
      <c r="N300" s="36"/>
      <c r="O300" s="21">
        <f t="shared" si="46"/>
        <v>557.5</v>
      </c>
      <c r="P300" s="38">
        <f t="shared" si="44"/>
        <v>1277.604166666667</v>
      </c>
      <c r="Q300" s="41"/>
      <c r="R300" t="str">
        <f t="shared" si="45"/>
        <v>4250 Litre Aquaplate Steel Slimline Water Tank (1000mm W x 3600mm L x  1255mm H)</v>
      </c>
    </row>
    <row r="301" spans="2:18" x14ac:dyDescent="0.35">
      <c r="B301" s="31">
        <v>0.52</v>
      </c>
      <c r="C301" s="30" t="s">
        <v>24</v>
      </c>
      <c r="D301" s="30" t="s">
        <v>21</v>
      </c>
      <c r="E301" s="36">
        <v>1000</v>
      </c>
      <c r="F301" s="36">
        <v>3700</v>
      </c>
      <c r="G301" s="36">
        <v>1255</v>
      </c>
      <c r="H301" s="37">
        <f t="shared" si="41"/>
        <v>4374.5714285714284</v>
      </c>
      <c r="I301" s="37">
        <f t="shared" si="42"/>
        <v>4000</v>
      </c>
      <c r="J301" s="37">
        <f t="shared" si="43"/>
        <v>150</v>
      </c>
      <c r="K301" s="36"/>
      <c r="L301" s="36">
        <f t="shared" si="51"/>
        <v>567</v>
      </c>
      <c r="M301" s="36"/>
      <c r="N301" s="36"/>
      <c r="O301" s="21">
        <f t="shared" si="46"/>
        <v>567</v>
      </c>
      <c r="P301" s="38">
        <f t="shared" si="44"/>
        <v>1299.375</v>
      </c>
      <c r="Q301" s="41"/>
      <c r="R301" t="str">
        <f t="shared" si="45"/>
        <v>4370 Litre Aquaplate Steel Slimline Water Tank (1000mm W x 3700mm L x  1255mm H)</v>
      </c>
    </row>
    <row r="302" spans="2:18" x14ac:dyDescent="0.35">
      <c r="B302" s="31">
        <v>0.52</v>
      </c>
      <c r="C302" s="30" t="s">
        <v>24</v>
      </c>
      <c r="D302" s="30" t="s">
        <v>21</v>
      </c>
      <c r="E302" s="36">
        <v>1000</v>
      </c>
      <c r="F302" s="36">
        <v>3800</v>
      </c>
      <c r="G302" s="36">
        <v>1255</v>
      </c>
      <c r="H302" s="37">
        <f t="shared" si="41"/>
        <v>4500.0714285714284</v>
      </c>
      <c r="I302" s="37">
        <f t="shared" si="42"/>
        <v>5000</v>
      </c>
      <c r="J302" s="37">
        <f t="shared" si="43"/>
        <v>180</v>
      </c>
      <c r="K302" s="36"/>
      <c r="L302" s="36">
        <v>575</v>
      </c>
      <c r="M302" s="36"/>
      <c r="N302" s="36"/>
      <c r="O302" s="21">
        <f t="shared" si="46"/>
        <v>575</v>
      </c>
      <c r="P302" s="38">
        <f t="shared" si="44"/>
        <v>1317.7083333333335</v>
      </c>
      <c r="Q302" s="41"/>
      <c r="R302" t="str">
        <f t="shared" si="45"/>
        <v>4500 Litre Aquaplate Steel Slimline Water Tank (1000mm W x 3800mm L x  1255mm H)</v>
      </c>
    </row>
    <row r="303" spans="2:18" x14ac:dyDescent="0.35">
      <c r="B303" s="31">
        <v>0.52</v>
      </c>
      <c r="C303" s="30" t="s">
        <v>24</v>
      </c>
      <c r="D303" s="30" t="s">
        <v>21</v>
      </c>
      <c r="E303" s="36">
        <v>1000</v>
      </c>
      <c r="F303" s="36">
        <v>3900</v>
      </c>
      <c r="G303" s="36">
        <v>1255</v>
      </c>
      <c r="H303" s="37">
        <f t="shared" si="41"/>
        <v>4625.5714285714284</v>
      </c>
      <c r="I303" s="37">
        <f t="shared" si="42"/>
        <v>5000</v>
      </c>
      <c r="J303" s="37">
        <f t="shared" si="43"/>
        <v>180</v>
      </c>
      <c r="K303" s="36"/>
      <c r="L303" s="36">
        <f>L302+9.5</f>
        <v>584.5</v>
      </c>
      <c r="M303" s="36"/>
      <c r="N303" s="36"/>
      <c r="O303" s="21">
        <f t="shared" si="46"/>
        <v>584.5</v>
      </c>
      <c r="P303" s="38">
        <f t="shared" si="44"/>
        <v>1339.479166666667</v>
      </c>
      <c r="Q303" s="41"/>
      <c r="R303" t="str">
        <f t="shared" si="45"/>
        <v>4630 Litre Aquaplate Steel Slimline Water Tank (1000mm W x 3900mm L x  1255mm H)</v>
      </c>
    </row>
    <row r="304" spans="2:18" x14ac:dyDescent="0.35">
      <c r="B304" s="31">
        <v>0.52</v>
      </c>
      <c r="C304" s="30" t="s">
        <v>24</v>
      </c>
      <c r="D304" s="30" t="s">
        <v>21</v>
      </c>
      <c r="E304" s="36">
        <v>1000</v>
      </c>
      <c r="F304" s="36">
        <v>4000</v>
      </c>
      <c r="G304" s="36">
        <v>1255</v>
      </c>
      <c r="H304" s="37">
        <f t="shared" si="41"/>
        <v>4751.0714285714284</v>
      </c>
      <c r="I304" s="37">
        <f t="shared" si="42"/>
        <v>5000</v>
      </c>
      <c r="J304" s="37">
        <f t="shared" si="43"/>
        <v>180</v>
      </c>
      <c r="K304" s="36"/>
      <c r="L304" s="36">
        <v>594</v>
      </c>
      <c r="M304" s="36"/>
      <c r="N304" s="36"/>
      <c r="O304" s="21">
        <f t="shared" si="46"/>
        <v>594</v>
      </c>
      <c r="P304" s="38">
        <f t="shared" si="44"/>
        <v>1361.25</v>
      </c>
      <c r="Q304" s="41"/>
      <c r="R304" t="str">
        <f t="shared" si="45"/>
        <v>4750 Litre Aquaplate Steel Slimline Water Tank (1000mm W x 4000mm L x  1255mm H)</v>
      </c>
    </row>
    <row r="305" spans="2:18" x14ac:dyDescent="0.35">
      <c r="B305" s="31">
        <v>0.52</v>
      </c>
      <c r="C305" s="30" t="s">
        <v>24</v>
      </c>
      <c r="D305" s="30" t="s">
        <v>21</v>
      </c>
      <c r="E305" s="36">
        <v>1050</v>
      </c>
      <c r="F305" s="36">
        <v>800</v>
      </c>
      <c r="G305" s="36">
        <v>1255</v>
      </c>
      <c r="H305" s="37">
        <f t="shared" si="41"/>
        <v>757.70624999999995</v>
      </c>
      <c r="I305" s="37">
        <f t="shared" si="42"/>
        <v>1000</v>
      </c>
      <c r="J305" s="37">
        <f t="shared" si="43"/>
        <v>90</v>
      </c>
      <c r="K305" s="36"/>
      <c r="L305" s="36">
        <v>249</v>
      </c>
      <c r="M305" s="36"/>
      <c r="N305" s="36"/>
      <c r="O305" s="21">
        <f t="shared" si="46"/>
        <v>249</v>
      </c>
      <c r="P305" s="38">
        <f t="shared" si="44"/>
        <v>570.625</v>
      </c>
      <c r="Q305" s="41"/>
      <c r="R305" t="str">
        <f t="shared" si="45"/>
        <v>760 Litre Aquaplate Steel Slimline Water Tank (1050mm W x 800mm L x  1255mm H)</v>
      </c>
    </row>
    <row r="306" spans="2:18" x14ac:dyDescent="0.35">
      <c r="B306" s="31">
        <v>0.52</v>
      </c>
      <c r="C306" s="30" t="s">
        <v>24</v>
      </c>
      <c r="D306" s="30" t="s">
        <v>21</v>
      </c>
      <c r="E306" s="36">
        <v>1050</v>
      </c>
      <c r="F306" s="36">
        <v>900</v>
      </c>
      <c r="G306" s="36">
        <v>1255</v>
      </c>
      <c r="H306" s="37">
        <f t="shared" si="41"/>
        <v>889.48125000000005</v>
      </c>
      <c r="I306" s="37">
        <f t="shared" si="42"/>
        <v>1000</v>
      </c>
      <c r="J306" s="37">
        <f t="shared" si="43"/>
        <v>90</v>
      </c>
      <c r="K306" s="36"/>
      <c r="L306" s="36">
        <f>L305+9.5</f>
        <v>258.5</v>
      </c>
      <c r="M306" s="36"/>
      <c r="N306" s="36"/>
      <c r="O306" s="21">
        <f t="shared" si="46"/>
        <v>258.5</v>
      </c>
      <c r="P306" s="38">
        <f t="shared" si="44"/>
        <v>592.39583333333348</v>
      </c>
      <c r="Q306" s="41"/>
      <c r="R306" t="str">
        <f t="shared" si="45"/>
        <v>890 Litre Aquaplate Steel Slimline Water Tank (1050mm W x 900mm L x  1255mm H)</v>
      </c>
    </row>
    <row r="307" spans="2:18" x14ac:dyDescent="0.35">
      <c r="B307" s="31">
        <v>0.52</v>
      </c>
      <c r="C307" s="30" t="s">
        <v>24</v>
      </c>
      <c r="D307" s="30" t="s">
        <v>21</v>
      </c>
      <c r="E307" s="36">
        <v>1050</v>
      </c>
      <c r="F307" s="36">
        <v>1000</v>
      </c>
      <c r="G307" s="36">
        <v>1255</v>
      </c>
      <c r="H307" s="37">
        <f t="shared" si="41"/>
        <v>1021.25625</v>
      </c>
      <c r="I307" s="37">
        <f t="shared" si="42"/>
        <v>1000</v>
      </c>
      <c r="J307" s="37">
        <f t="shared" si="43"/>
        <v>90</v>
      </c>
      <c r="K307" s="36"/>
      <c r="L307" s="36">
        <f>L306+9.5</f>
        <v>268</v>
      </c>
      <c r="M307" s="36"/>
      <c r="N307" s="36"/>
      <c r="O307" s="21">
        <f t="shared" si="46"/>
        <v>268</v>
      </c>
      <c r="P307" s="38">
        <f t="shared" si="44"/>
        <v>614.16666666666674</v>
      </c>
      <c r="Q307" s="41"/>
      <c r="R307" t="str">
        <f t="shared" si="45"/>
        <v>1020 Litre Aquaplate Steel Slimline Water Tank (1050mm W x 1000mm L x  1255mm H)</v>
      </c>
    </row>
    <row r="308" spans="2:18" x14ac:dyDescent="0.35">
      <c r="B308" s="31">
        <v>0.52</v>
      </c>
      <c r="C308" s="30" t="s">
        <v>24</v>
      </c>
      <c r="D308" s="30" t="s">
        <v>21</v>
      </c>
      <c r="E308" s="36">
        <v>1050</v>
      </c>
      <c r="F308" s="36">
        <v>1100</v>
      </c>
      <c r="G308" s="36">
        <v>1255</v>
      </c>
      <c r="H308" s="37">
        <f t="shared" si="41"/>
        <v>1153.03125</v>
      </c>
      <c r="I308" s="37">
        <f t="shared" si="42"/>
        <v>1000</v>
      </c>
      <c r="J308" s="37">
        <f t="shared" si="43"/>
        <v>90</v>
      </c>
      <c r="K308" s="36"/>
      <c r="L308" s="36">
        <f>L307+9.5</f>
        <v>277.5</v>
      </c>
      <c r="M308" s="36"/>
      <c r="N308" s="36"/>
      <c r="O308" s="21">
        <f t="shared" si="46"/>
        <v>277.5</v>
      </c>
      <c r="P308" s="38">
        <f t="shared" si="44"/>
        <v>635.9375</v>
      </c>
      <c r="Q308" s="41"/>
      <c r="R308" t="str">
        <f t="shared" si="45"/>
        <v>1150 Litre Aquaplate Steel Slimline Water Tank (1050mm W x 1100mm L x  1255mm H)</v>
      </c>
    </row>
    <row r="309" spans="2:18" x14ac:dyDescent="0.35">
      <c r="B309" s="31">
        <v>0.52</v>
      </c>
      <c r="C309" s="30" t="s">
        <v>24</v>
      </c>
      <c r="D309" s="30" t="s">
        <v>21</v>
      </c>
      <c r="E309" s="36">
        <v>1050</v>
      </c>
      <c r="F309" s="36">
        <v>1200</v>
      </c>
      <c r="G309" s="36">
        <v>1255</v>
      </c>
      <c r="H309" s="37">
        <f t="shared" si="41"/>
        <v>1284.8062500000001</v>
      </c>
      <c r="I309" s="37">
        <f t="shared" si="42"/>
        <v>1000</v>
      </c>
      <c r="J309" s="37">
        <f t="shared" si="43"/>
        <v>90</v>
      </c>
      <c r="K309" s="36"/>
      <c r="L309" s="36">
        <f>L308+9.5</f>
        <v>287</v>
      </c>
      <c r="M309" s="36"/>
      <c r="N309" s="36"/>
      <c r="O309" s="21">
        <f t="shared" si="46"/>
        <v>287</v>
      </c>
      <c r="P309" s="38">
        <f t="shared" si="44"/>
        <v>657.70833333333348</v>
      </c>
      <c r="Q309" s="41"/>
      <c r="R309" t="str">
        <f t="shared" si="45"/>
        <v>1280 Litre Aquaplate Steel Slimline Water Tank (1050mm W x 1200mm L x  1255mm H)</v>
      </c>
    </row>
    <row r="310" spans="2:18" x14ac:dyDescent="0.35">
      <c r="B310" s="31">
        <v>0.52</v>
      </c>
      <c r="C310" s="30" t="s">
        <v>24</v>
      </c>
      <c r="D310" s="30" t="s">
        <v>21</v>
      </c>
      <c r="E310" s="36">
        <v>1050</v>
      </c>
      <c r="F310" s="36">
        <v>1300</v>
      </c>
      <c r="G310" s="36">
        <v>1255</v>
      </c>
      <c r="H310" s="37">
        <f t="shared" si="41"/>
        <v>1416.58125</v>
      </c>
      <c r="I310" s="37">
        <f t="shared" si="42"/>
        <v>1000</v>
      </c>
      <c r="J310" s="37">
        <f t="shared" si="43"/>
        <v>90</v>
      </c>
      <c r="K310" s="36"/>
      <c r="L310" s="36">
        <f>L309+9.5</f>
        <v>296.5</v>
      </c>
      <c r="M310" s="36"/>
      <c r="N310" s="36"/>
      <c r="O310" s="21">
        <f t="shared" si="46"/>
        <v>296.5</v>
      </c>
      <c r="P310" s="38">
        <f t="shared" si="44"/>
        <v>679.47916666666674</v>
      </c>
      <c r="Q310" s="41"/>
      <c r="R310" t="str">
        <f t="shared" si="45"/>
        <v>1420 Litre Aquaplate Steel Slimline Water Tank (1050mm W x 1300mm L x  1255mm H)</v>
      </c>
    </row>
    <row r="311" spans="2:18" x14ac:dyDescent="0.35">
      <c r="B311" s="31">
        <v>0.52</v>
      </c>
      <c r="C311" s="30" t="s">
        <v>24</v>
      </c>
      <c r="D311" s="30" t="s">
        <v>21</v>
      </c>
      <c r="E311" s="36">
        <v>1050</v>
      </c>
      <c r="F311" s="36">
        <v>1400</v>
      </c>
      <c r="G311" s="36">
        <v>1255</v>
      </c>
      <c r="H311" s="37">
        <f t="shared" si="41"/>
        <v>1548.35625</v>
      </c>
      <c r="I311" s="37">
        <f t="shared" si="42"/>
        <v>2000</v>
      </c>
      <c r="J311" s="37">
        <f t="shared" si="43"/>
        <v>120</v>
      </c>
      <c r="K311" s="36"/>
      <c r="L311" s="36">
        <v>306</v>
      </c>
      <c r="M311" s="36"/>
      <c r="N311" s="36"/>
      <c r="O311" s="21">
        <f t="shared" si="46"/>
        <v>306</v>
      </c>
      <c r="P311" s="38">
        <f t="shared" si="44"/>
        <v>701.25</v>
      </c>
      <c r="Q311" s="41"/>
      <c r="R311" t="str">
        <f t="shared" si="45"/>
        <v>1550 Litre Aquaplate Steel Slimline Water Tank (1050mm W x 1400mm L x  1255mm H)</v>
      </c>
    </row>
    <row r="312" spans="2:18" x14ac:dyDescent="0.35">
      <c r="B312" s="31">
        <v>0.52</v>
      </c>
      <c r="C312" s="30" t="s">
        <v>24</v>
      </c>
      <c r="D312" s="30" t="s">
        <v>21</v>
      </c>
      <c r="E312" s="36">
        <v>1050</v>
      </c>
      <c r="F312" s="36">
        <v>1500</v>
      </c>
      <c r="G312" s="36">
        <v>1255</v>
      </c>
      <c r="H312" s="37">
        <f t="shared" si="41"/>
        <v>1680.1312499999999</v>
      </c>
      <c r="I312" s="37">
        <f t="shared" si="42"/>
        <v>2000</v>
      </c>
      <c r="J312" s="37">
        <f t="shared" si="43"/>
        <v>120</v>
      </c>
      <c r="K312" s="36"/>
      <c r="L312" s="36">
        <f t="shared" ref="L312:L318" si="52">L311+9.5</f>
        <v>315.5</v>
      </c>
      <c r="M312" s="36"/>
      <c r="N312" s="36"/>
      <c r="O312" s="21">
        <f t="shared" si="46"/>
        <v>315.5</v>
      </c>
      <c r="P312" s="38">
        <f t="shared" si="44"/>
        <v>723.02083333333348</v>
      </c>
      <c r="Q312" s="41"/>
      <c r="R312" t="str">
        <f t="shared" si="45"/>
        <v>1680 Litre Aquaplate Steel Slimline Water Tank (1050mm W x 1500mm L x  1255mm H)</v>
      </c>
    </row>
    <row r="313" spans="2:18" x14ac:dyDescent="0.35">
      <c r="B313" s="31">
        <v>0.52</v>
      </c>
      <c r="C313" s="30" t="s">
        <v>24</v>
      </c>
      <c r="D313" s="30" t="s">
        <v>21</v>
      </c>
      <c r="E313" s="36">
        <v>1050</v>
      </c>
      <c r="F313" s="36">
        <v>1600</v>
      </c>
      <c r="G313" s="36">
        <v>1255</v>
      </c>
      <c r="H313" s="37">
        <f t="shared" si="41"/>
        <v>1811.90625</v>
      </c>
      <c r="I313" s="37">
        <f t="shared" si="42"/>
        <v>2000</v>
      </c>
      <c r="J313" s="37">
        <f t="shared" si="43"/>
        <v>120</v>
      </c>
      <c r="K313" s="36"/>
      <c r="L313" s="36">
        <f t="shared" si="52"/>
        <v>325</v>
      </c>
      <c r="M313" s="36"/>
      <c r="N313" s="36"/>
      <c r="O313" s="21">
        <f t="shared" si="46"/>
        <v>325</v>
      </c>
      <c r="P313" s="38">
        <f t="shared" si="44"/>
        <v>744.79166666666674</v>
      </c>
      <c r="Q313" s="41"/>
      <c r="R313" t="str">
        <f t="shared" si="45"/>
        <v>1810 Litre Aquaplate Steel Slimline Water Tank (1050mm W x 1600mm L x  1255mm H)</v>
      </c>
    </row>
    <row r="314" spans="2:18" x14ac:dyDescent="0.35">
      <c r="B314" s="31">
        <v>0.52</v>
      </c>
      <c r="C314" s="30" t="s">
        <v>24</v>
      </c>
      <c r="D314" s="30" t="s">
        <v>21</v>
      </c>
      <c r="E314" s="36">
        <v>1050</v>
      </c>
      <c r="F314" s="36">
        <v>1700</v>
      </c>
      <c r="G314" s="36">
        <v>1255</v>
      </c>
      <c r="H314" s="37">
        <f t="shared" si="41"/>
        <v>1943.6812500000001</v>
      </c>
      <c r="I314" s="37">
        <f t="shared" si="42"/>
        <v>2000</v>
      </c>
      <c r="J314" s="37">
        <f t="shared" si="43"/>
        <v>120</v>
      </c>
      <c r="K314" s="36"/>
      <c r="L314" s="36">
        <f t="shared" si="52"/>
        <v>334.5</v>
      </c>
      <c r="M314" s="36"/>
      <c r="N314" s="36"/>
      <c r="O314" s="21">
        <f t="shared" si="46"/>
        <v>334.5</v>
      </c>
      <c r="P314" s="38">
        <f t="shared" si="44"/>
        <v>766.56250000000011</v>
      </c>
      <c r="Q314" s="41"/>
      <c r="R314" t="str">
        <f t="shared" si="45"/>
        <v>1940 Litre Aquaplate Steel Slimline Water Tank (1050mm W x 1700mm L x  1255mm H)</v>
      </c>
    </row>
    <row r="315" spans="2:18" x14ac:dyDescent="0.35">
      <c r="B315" s="31">
        <v>0.52</v>
      </c>
      <c r="C315" s="30" t="s">
        <v>24</v>
      </c>
      <c r="D315" s="30" t="s">
        <v>21</v>
      </c>
      <c r="E315" s="36">
        <v>1050</v>
      </c>
      <c r="F315" s="36">
        <v>1800</v>
      </c>
      <c r="G315" s="36">
        <v>1255</v>
      </c>
      <c r="H315" s="37">
        <f t="shared" si="41"/>
        <v>2075.4562500000002</v>
      </c>
      <c r="I315" s="37">
        <f t="shared" si="42"/>
        <v>2000</v>
      </c>
      <c r="J315" s="37">
        <f t="shared" si="43"/>
        <v>120</v>
      </c>
      <c r="K315" s="36"/>
      <c r="L315" s="36">
        <f t="shared" si="52"/>
        <v>344</v>
      </c>
      <c r="M315" s="36"/>
      <c r="N315" s="36"/>
      <c r="O315" s="21">
        <f t="shared" si="46"/>
        <v>344</v>
      </c>
      <c r="P315" s="38">
        <f t="shared" si="44"/>
        <v>788.33333333333348</v>
      </c>
      <c r="Q315" s="41"/>
      <c r="R315" t="str">
        <f t="shared" si="45"/>
        <v>2080 Litre Aquaplate Steel Slimline Water Tank (1050mm W x 1800mm L x  1255mm H)</v>
      </c>
    </row>
    <row r="316" spans="2:18" x14ac:dyDescent="0.35">
      <c r="B316" s="31">
        <v>0.52</v>
      </c>
      <c r="C316" s="30" t="s">
        <v>24</v>
      </c>
      <c r="D316" s="30" t="s">
        <v>21</v>
      </c>
      <c r="E316" s="36">
        <v>1050</v>
      </c>
      <c r="F316" s="36">
        <v>1900</v>
      </c>
      <c r="G316" s="36">
        <v>1255</v>
      </c>
      <c r="H316" s="37">
        <f t="shared" si="41"/>
        <v>2207.2312499999998</v>
      </c>
      <c r="I316" s="37">
        <f t="shared" si="42"/>
        <v>2000</v>
      </c>
      <c r="J316" s="37">
        <f t="shared" si="43"/>
        <v>120</v>
      </c>
      <c r="K316" s="36"/>
      <c r="L316" s="36">
        <f t="shared" si="52"/>
        <v>353.5</v>
      </c>
      <c r="M316" s="36"/>
      <c r="N316" s="36"/>
      <c r="O316" s="21">
        <f t="shared" si="46"/>
        <v>353.5</v>
      </c>
      <c r="P316" s="38">
        <f t="shared" si="44"/>
        <v>810.10416666666674</v>
      </c>
      <c r="Q316" s="41"/>
      <c r="R316" t="str">
        <f t="shared" si="45"/>
        <v>2210 Litre Aquaplate Steel Slimline Water Tank (1050mm W x 1900mm L x  1255mm H)</v>
      </c>
    </row>
    <row r="317" spans="2:18" x14ac:dyDescent="0.35">
      <c r="B317" s="31">
        <v>0.52</v>
      </c>
      <c r="C317" s="30" t="s">
        <v>24</v>
      </c>
      <c r="D317" s="30" t="s">
        <v>21</v>
      </c>
      <c r="E317" s="36">
        <v>1050</v>
      </c>
      <c r="F317" s="36">
        <v>2000</v>
      </c>
      <c r="G317" s="36">
        <v>1255</v>
      </c>
      <c r="H317" s="37">
        <f t="shared" si="41"/>
        <v>2339.0062499999999</v>
      </c>
      <c r="I317" s="37">
        <f t="shared" si="42"/>
        <v>2000</v>
      </c>
      <c r="J317" s="37">
        <f t="shared" si="43"/>
        <v>120</v>
      </c>
      <c r="K317" s="36"/>
      <c r="L317" s="36">
        <f t="shared" si="52"/>
        <v>363</v>
      </c>
      <c r="M317" s="36"/>
      <c r="N317" s="36"/>
      <c r="O317" s="21">
        <f t="shared" si="46"/>
        <v>363</v>
      </c>
      <c r="P317" s="38">
        <f t="shared" si="44"/>
        <v>831.87500000000011</v>
      </c>
      <c r="Q317" s="41"/>
      <c r="R317" t="str">
        <f t="shared" si="45"/>
        <v>2340 Litre Aquaplate Steel Slimline Water Tank (1050mm W x 2000mm L x  1255mm H)</v>
      </c>
    </row>
    <row r="318" spans="2:18" x14ac:dyDescent="0.35">
      <c r="B318" s="31">
        <v>0.52</v>
      </c>
      <c r="C318" s="30" t="s">
        <v>24</v>
      </c>
      <c r="D318" s="30" t="s">
        <v>21</v>
      </c>
      <c r="E318" s="36">
        <v>1050</v>
      </c>
      <c r="F318" s="36">
        <v>2100</v>
      </c>
      <c r="G318" s="36">
        <v>1255</v>
      </c>
      <c r="H318" s="37">
        <f t="shared" si="41"/>
        <v>2470.78125</v>
      </c>
      <c r="I318" s="37">
        <f t="shared" si="42"/>
        <v>2000</v>
      </c>
      <c r="J318" s="37">
        <f t="shared" si="43"/>
        <v>120</v>
      </c>
      <c r="K318" s="36"/>
      <c r="L318" s="36">
        <f t="shared" si="52"/>
        <v>372.5</v>
      </c>
      <c r="M318" s="36"/>
      <c r="N318" s="36"/>
      <c r="O318" s="21">
        <f t="shared" si="46"/>
        <v>372.5</v>
      </c>
      <c r="P318" s="38">
        <f t="shared" si="44"/>
        <v>853.64583333333348</v>
      </c>
      <c r="Q318" s="41"/>
      <c r="R318" t="str">
        <f t="shared" si="45"/>
        <v>2470 Litre Aquaplate Steel Slimline Water Tank (1050mm W x 2100mm L x  1255mm H)</v>
      </c>
    </row>
    <row r="319" spans="2:18" x14ac:dyDescent="0.35">
      <c r="B319" s="31">
        <v>0.52</v>
      </c>
      <c r="C319" s="30" t="s">
        <v>24</v>
      </c>
      <c r="D319" s="30" t="s">
        <v>21</v>
      </c>
      <c r="E319" s="36">
        <v>1050</v>
      </c>
      <c r="F319" s="36">
        <v>2200</v>
      </c>
      <c r="G319" s="36">
        <v>1255</v>
      </c>
      <c r="H319" s="37">
        <f t="shared" si="41"/>
        <v>2602.5562500000001</v>
      </c>
      <c r="I319" s="37">
        <f t="shared" si="42"/>
        <v>3000</v>
      </c>
      <c r="J319" s="37">
        <f t="shared" si="43"/>
        <v>135</v>
      </c>
      <c r="K319" s="36"/>
      <c r="L319" s="36">
        <v>426</v>
      </c>
      <c r="M319" s="36"/>
      <c r="N319" s="36"/>
      <c r="O319" s="21">
        <f t="shared" si="46"/>
        <v>426</v>
      </c>
      <c r="P319" s="38">
        <f t="shared" si="44"/>
        <v>976.25000000000011</v>
      </c>
      <c r="Q319" s="41"/>
      <c r="R319" t="str">
        <f t="shared" si="45"/>
        <v>2600 Litre Aquaplate Steel Slimline Water Tank (1050mm W x 2200mm L x  1255mm H)</v>
      </c>
    </row>
    <row r="320" spans="2:18" x14ac:dyDescent="0.35">
      <c r="B320" s="31">
        <v>0.52</v>
      </c>
      <c r="C320" s="30" t="s">
        <v>24</v>
      </c>
      <c r="D320" s="30" t="s">
        <v>21</v>
      </c>
      <c r="E320" s="36">
        <v>1050</v>
      </c>
      <c r="F320" s="36">
        <v>2300</v>
      </c>
      <c r="G320" s="36">
        <v>1255</v>
      </c>
      <c r="H320" s="37">
        <f t="shared" si="41"/>
        <v>2734.3312500000002</v>
      </c>
      <c r="I320" s="37">
        <f t="shared" si="42"/>
        <v>3000</v>
      </c>
      <c r="J320" s="37">
        <f t="shared" si="43"/>
        <v>135</v>
      </c>
      <c r="K320" s="36"/>
      <c r="L320" s="36">
        <f t="shared" ref="L320:L325" si="53">L319+9.5</f>
        <v>435.5</v>
      </c>
      <c r="M320" s="36"/>
      <c r="N320" s="36"/>
      <c r="O320" s="21">
        <f t="shared" si="46"/>
        <v>435.5</v>
      </c>
      <c r="P320" s="38">
        <f t="shared" si="44"/>
        <v>998.02083333333348</v>
      </c>
      <c r="Q320" s="41"/>
      <c r="R320" t="str">
        <f t="shared" si="45"/>
        <v>2730 Litre Aquaplate Steel Slimline Water Tank (1050mm W x 2300mm L x  1255mm H)</v>
      </c>
    </row>
    <row r="321" spans="2:18" x14ac:dyDescent="0.35">
      <c r="B321" s="31">
        <v>0.52</v>
      </c>
      <c r="C321" s="30" t="s">
        <v>24</v>
      </c>
      <c r="D321" s="30" t="s">
        <v>21</v>
      </c>
      <c r="E321" s="36">
        <v>1050</v>
      </c>
      <c r="F321" s="36">
        <v>2400</v>
      </c>
      <c r="G321" s="36">
        <v>1255</v>
      </c>
      <c r="H321" s="37">
        <f t="shared" si="41"/>
        <v>2866.1062499999998</v>
      </c>
      <c r="I321" s="37">
        <f t="shared" si="42"/>
        <v>3000</v>
      </c>
      <c r="J321" s="37">
        <f t="shared" si="43"/>
        <v>135</v>
      </c>
      <c r="K321" s="36"/>
      <c r="L321" s="36">
        <f t="shared" si="53"/>
        <v>445</v>
      </c>
      <c r="M321" s="36"/>
      <c r="N321" s="36"/>
      <c r="O321" s="21">
        <f t="shared" si="46"/>
        <v>445</v>
      </c>
      <c r="P321" s="38">
        <f t="shared" si="44"/>
        <v>1019.7916666666667</v>
      </c>
      <c r="Q321" s="41"/>
      <c r="R321" t="str">
        <f t="shared" si="45"/>
        <v>2870 Litre Aquaplate Steel Slimline Water Tank (1050mm W x 2400mm L x  1255mm H)</v>
      </c>
    </row>
    <row r="322" spans="2:18" x14ac:dyDescent="0.35">
      <c r="B322" s="31">
        <v>0.52</v>
      </c>
      <c r="C322" s="30" t="s">
        <v>24</v>
      </c>
      <c r="D322" s="30" t="s">
        <v>21</v>
      </c>
      <c r="E322" s="36">
        <v>1050</v>
      </c>
      <c r="F322" s="36">
        <v>2500</v>
      </c>
      <c r="G322" s="36">
        <v>1255</v>
      </c>
      <c r="H322" s="37">
        <f t="shared" si="41"/>
        <v>2997.8812499999999</v>
      </c>
      <c r="I322" s="37">
        <f t="shared" si="42"/>
        <v>3000</v>
      </c>
      <c r="J322" s="37">
        <f t="shared" si="43"/>
        <v>135</v>
      </c>
      <c r="K322" s="36"/>
      <c r="L322" s="36">
        <f t="shared" si="53"/>
        <v>454.5</v>
      </c>
      <c r="M322" s="36"/>
      <c r="N322" s="36"/>
      <c r="O322" s="21">
        <f t="shared" si="46"/>
        <v>454.5</v>
      </c>
      <c r="P322" s="38">
        <f t="shared" si="44"/>
        <v>1041.5625</v>
      </c>
      <c r="Q322" s="41"/>
      <c r="R322" t="str">
        <f t="shared" si="45"/>
        <v>3000 Litre Aquaplate Steel Slimline Water Tank (1050mm W x 2500mm L x  1255mm H)</v>
      </c>
    </row>
    <row r="323" spans="2:18" x14ac:dyDescent="0.35">
      <c r="B323" s="31">
        <v>0.52</v>
      </c>
      <c r="C323" s="30" t="s">
        <v>24</v>
      </c>
      <c r="D323" s="30" t="s">
        <v>21</v>
      </c>
      <c r="E323" s="36">
        <v>1050</v>
      </c>
      <c r="F323" s="36">
        <v>2600</v>
      </c>
      <c r="G323" s="36">
        <v>1255</v>
      </c>
      <c r="H323" s="37">
        <f t="shared" si="41"/>
        <v>3129.65625</v>
      </c>
      <c r="I323" s="37">
        <f t="shared" si="42"/>
        <v>3000</v>
      </c>
      <c r="J323" s="37">
        <f t="shared" si="43"/>
        <v>135</v>
      </c>
      <c r="K323" s="36"/>
      <c r="L323" s="36">
        <f t="shared" si="53"/>
        <v>464</v>
      </c>
      <c r="M323" s="36"/>
      <c r="N323" s="36"/>
      <c r="O323" s="21">
        <f t="shared" si="46"/>
        <v>464</v>
      </c>
      <c r="P323" s="38">
        <f t="shared" si="44"/>
        <v>1063.3333333333335</v>
      </c>
      <c r="Q323" s="41"/>
      <c r="R323" t="str">
        <f t="shared" si="45"/>
        <v>3130 Litre Aquaplate Steel Slimline Water Tank (1050mm W x 2600mm L x  1255mm H)</v>
      </c>
    </row>
    <row r="324" spans="2:18" x14ac:dyDescent="0.35">
      <c r="B324" s="31">
        <v>0.52</v>
      </c>
      <c r="C324" s="30" t="s">
        <v>24</v>
      </c>
      <c r="D324" s="30" t="s">
        <v>21</v>
      </c>
      <c r="E324" s="36">
        <v>1050</v>
      </c>
      <c r="F324" s="36">
        <v>2700</v>
      </c>
      <c r="G324" s="36">
        <v>1255</v>
      </c>
      <c r="H324" s="37">
        <f t="shared" si="41"/>
        <v>3261.4312500000001</v>
      </c>
      <c r="I324" s="37">
        <f t="shared" si="42"/>
        <v>3000</v>
      </c>
      <c r="J324" s="37">
        <f t="shared" si="43"/>
        <v>135</v>
      </c>
      <c r="K324" s="36"/>
      <c r="L324" s="36">
        <f t="shared" si="53"/>
        <v>473.5</v>
      </c>
      <c r="M324" s="36"/>
      <c r="N324" s="36"/>
      <c r="O324" s="21">
        <f t="shared" si="46"/>
        <v>473.5</v>
      </c>
      <c r="P324" s="38">
        <f t="shared" si="44"/>
        <v>1085.1041666666667</v>
      </c>
      <c r="Q324" s="41"/>
      <c r="R324" t="str">
        <f t="shared" si="45"/>
        <v>3260 Litre Aquaplate Steel Slimline Water Tank (1050mm W x 2700mm L x  1255mm H)</v>
      </c>
    </row>
    <row r="325" spans="2:18" x14ac:dyDescent="0.35">
      <c r="B325" s="31">
        <v>0.52</v>
      </c>
      <c r="C325" s="30" t="s">
        <v>24</v>
      </c>
      <c r="D325" s="30" t="s">
        <v>21</v>
      </c>
      <c r="E325" s="36">
        <v>1050</v>
      </c>
      <c r="F325" s="36">
        <v>2800</v>
      </c>
      <c r="G325" s="36">
        <v>1255</v>
      </c>
      <c r="H325" s="37">
        <f t="shared" ref="H325:H388" si="54">(((22/7*(E325/2)^2)*G325)+((F325-E325)*G325*E325))/1000000</f>
        <v>3393.2062500000002</v>
      </c>
      <c r="I325" s="37">
        <f t="shared" ref="I325:I388" si="55">ROUND(H325,-3)</f>
        <v>3000</v>
      </c>
      <c r="J325" s="37">
        <f t="shared" ref="J325:J388" si="56">IF(I325&lt;1000,90,IF(I325=1000,90,IF(I325=2000,120,IF(I325=3000,135,IF(I325=4000,150,IF(I325=5000,180,IF(I325=6000,210,IF(I325=7000,240,IF(I325=8000,255,IF(I325=9000,B590,IF(I325=10000,285)))))))))))</f>
        <v>135</v>
      </c>
      <c r="K325" s="36"/>
      <c r="L325" s="36">
        <f t="shared" si="53"/>
        <v>483</v>
      </c>
      <c r="M325" s="36"/>
      <c r="N325" s="36"/>
      <c r="O325" s="21">
        <f t="shared" si="46"/>
        <v>483</v>
      </c>
      <c r="P325" s="38">
        <f t="shared" ref="P325:P388" si="57">(L325/(1-B325))*1.1</f>
        <v>1106.875</v>
      </c>
      <c r="Q325" s="41"/>
      <c r="R325" t="str">
        <f t="shared" ref="R325:R388" si="58">ROUND(H325,-1)&amp;" "&amp;"Litre"&amp;" "&amp;C325&amp;" "&amp;D325&amp;" "&amp;"Water Tank"&amp;" ("&amp;E325&amp;"mm W x "&amp;F325&amp;"mm L x  "&amp;G325&amp;"mm H)"</f>
        <v>3390 Litre Aquaplate Steel Slimline Water Tank (1050mm W x 2800mm L x  1255mm H)</v>
      </c>
    </row>
    <row r="326" spans="2:18" x14ac:dyDescent="0.35">
      <c r="B326" s="31">
        <v>0.52</v>
      </c>
      <c r="C326" s="30" t="s">
        <v>24</v>
      </c>
      <c r="D326" s="30" t="s">
        <v>21</v>
      </c>
      <c r="E326" s="36">
        <v>1050</v>
      </c>
      <c r="F326" s="36">
        <v>2900</v>
      </c>
      <c r="G326" s="36">
        <v>1255</v>
      </c>
      <c r="H326" s="37">
        <f t="shared" si="54"/>
        <v>3524.9812499999998</v>
      </c>
      <c r="I326" s="37">
        <f t="shared" si="55"/>
        <v>4000</v>
      </c>
      <c r="J326" s="37">
        <f t="shared" si="56"/>
        <v>150</v>
      </c>
      <c r="K326" s="36"/>
      <c r="L326" s="36">
        <v>492</v>
      </c>
      <c r="M326" s="36"/>
      <c r="N326" s="36"/>
      <c r="O326" s="21">
        <f t="shared" ref="O326:O389" si="59">SUM(K326:N326)</f>
        <v>492</v>
      </c>
      <c r="P326" s="38">
        <f t="shared" si="57"/>
        <v>1127.5</v>
      </c>
      <c r="Q326" s="41"/>
      <c r="R326" t="str">
        <f t="shared" si="58"/>
        <v>3520 Litre Aquaplate Steel Slimline Water Tank (1050mm W x 2900mm L x  1255mm H)</v>
      </c>
    </row>
    <row r="327" spans="2:18" x14ac:dyDescent="0.35">
      <c r="B327" s="31">
        <v>0.52</v>
      </c>
      <c r="C327" s="30" t="s">
        <v>24</v>
      </c>
      <c r="D327" s="30" t="s">
        <v>21</v>
      </c>
      <c r="E327" s="36">
        <v>1050</v>
      </c>
      <c r="F327" s="36">
        <v>3000</v>
      </c>
      <c r="G327" s="36">
        <v>1255</v>
      </c>
      <c r="H327" s="37">
        <f t="shared" si="54"/>
        <v>3656.7562499999999</v>
      </c>
      <c r="I327" s="37">
        <f t="shared" si="55"/>
        <v>4000</v>
      </c>
      <c r="J327" s="37">
        <f t="shared" si="56"/>
        <v>150</v>
      </c>
      <c r="K327" s="36"/>
      <c r="L327" s="36">
        <f t="shared" ref="L327:L333" si="60">L326+9.5</f>
        <v>501.5</v>
      </c>
      <c r="M327" s="36"/>
      <c r="N327" s="36"/>
      <c r="O327" s="21">
        <f t="shared" si="59"/>
        <v>501.5</v>
      </c>
      <c r="P327" s="38">
        <f t="shared" si="57"/>
        <v>1149.2708333333335</v>
      </c>
      <c r="Q327" s="41"/>
      <c r="R327" t="str">
        <f t="shared" si="58"/>
        <v>3660 Litre Aquaplate Steel Slimline Water Tank (1050mm W x 3000mm L x  1255mm H)</v>
      </c>
    </row>
    <row r="328" spans="2:18" x14ac:dyDescent="0.35">
      <c r="B328" s="31">
        <v>0.52</v>
      </c>
      <c r="C328" s="30" t="s">
        <v>24</v>
      </c>
      <c r="D328" s="30" t="s">
        <v>21</v>
      </c>
      <c r="E328" s="36">
        <v>1050</v>
      </c>
      <c r="F328" s="36">
        <v>3100</v>
      </c>
      <c r="G328" s="36">
        <v>1255</v>
      </c>
      <c r="H328" s="37">
        <f t="shared" si="54"/>
        <v>3788.53125</v>
      </c>
      <c r="I328" s="37">
        <f t="shared" si="55"/>
        <v>4000</v>
      </c>
      <c r="J328" s="37">
        <f t="shared" si="56"/>
        <v>150</v>
      </c>
      <c r="K328" s="36"/>
      <c r="L328" s="36">
        <f t="shared" si="60"/>
        <v>511</v>
      </c>
      <c r="M328" s="36"/>
      <c r="N328" s="36"/>
      <c r="O328" s="21">
        <f t="shared" si="59"/>
        <v>511</v>
      </c>
      <c r="P328" s="38">
        <f t="shared" si="57"/>
        <v>1171.041666666667</v>
      </c>
      <c r="Q328" s="41"/>
      <c r="R328" t="str">
        <f t="shared" si="58"/>
        <v>3790 Litre Aquaplate Steel Slimline Water Tank (1050mm W x 3100mm L x  1255mm H)</v>
      </c>
    </row>
    <row r="329" spans="2:18" x14ac:dyDescent="0.35">
      <c r="B329" s="31">
        <v>0.52</v>
      </c>
      <c r="C329" s="30" t="s">
        <v>24</v>
      </c>
      <c r="D329" s="30" t="s">
        <v>21</v>
      </c>
      <c r="E329" s="36">
        <v>1050</v>
      </c>
      <c r="F329" s="36">
        <v>3200</v>
      </c>
      <c r="G329" s="36">
        <v>1255</v>
      </c>
      <c r="H329" s="37">
        <f t="shared" si="54"/>
        <v>3920.3062500000001</v>
      </c>
      <c r="I329" s="37">
        <f t="shared" si="55"/>
        <v>4000</v>
      </c>
      <c r="J329" s="37">
        <f t="shared" si="56"/>
        <v>150</v>
      </c>
      <c r="K329" s="36"/>
      <c r="L329" s="36">
        <f t="shared" si="60"/>
        <v>520.5</v>
      </c>
      <c r="M329" s="36"/>
      <c r="N329" s="36"/>
      <c r="O329" s="21">
        <f t="shared" si="59"/>
        <v>520.5</v>
      </c>
      <c r="P329" s="38">
        <f t="shared" si="57"/>
        <v>1192.8125</v>
      </c>
      <c r="Q329" s="41"/>
      <c r="R329" t="str">
        <f t="shared" si="58"/>
        <v>3920 Litre Aquaplate Steel Slimline Water Tank (1050mm W x 3200mm L x  1255mm H)</v>
      </c>
    </row>
    <row r="330" spans="2:18" x14ac:dyDescent="0.35">
      <c r="B330" s="31">
        <v>0.52</v>
      </c>
      <c r="C330" s="30" t="s">
        <v>24</v>
      </c>
      <c r="D330" s="30" t="s">
        <v>21</v>
      </c>
      <c r="E330" s="36">
        <v>1050</v>
      </c>
      <c r="F330" s="36">
        <v>3300</v>
      </c>
      <c r="G330" s="36">
        <v>1255</v>
      </c>
      <c r="H330" s="37">
        <f t="shared" si="54"/>
        <v>4052.0812500000002</v>
      </c>
      <c r="I330" s="37">
        <f t="shared" si="55"/>
        <v>4000</v>
      </c>
      <c r="J330" s="37">
        <f t="shared" si="56"/>
        <v>150</v>
      </c>
      <c r="K330" s="36"/>
      <c r="L330" s="36">
        <f t="shared" si="60"/>
        <v>530</v>
      </c>
      <c r="M330" s="36"/>
      <c r="N330" s="36"/>
      <c r="O330" s="21">
        <f t="shared" si="59"/>
        <v>530</v>
      </c>
      <c r="P330" s="38">
        <f t="shared" si="57"/>
        <v>1214.5833333333335</v>
      </c>
      <c r="Q330" s="41"/>
      <c r="R330" t="str">
        <f t="shared" si="58"/>
        <v>4050 Litre Aquaplate Steel Slimline Water Tank (1050mm W x 3300mm L x  1255mm H)</v>
      </c>
    </row>
    <row r="331" spans="2:18" x14ac:dyDescent="0.35">
      <c r="B331" s="31">
        <v>0.52</v>
      </c>
      <c r="C331" s="30" t="s">
        <v>24</v>
      </c>
      <c r="D331" s="30" t="s">
        <v>21</v>
      </c>
      <c r="E331" s="36">
        <v>1050</v>
      </c>
      <c r="F331" s="36">
        <v>3400</v>
      </c>
      <c r="G331" s="36">
        <v>1255</v>
      </c>
      <c r="H331" s="37">
        <f t="shared" si="54"/>
        <v>4183.8562499999998</v>
      </c>
      <c r="I331" s="37">
        <f t="shared" si="55"/>
        <v>4000</v>
      </c>
      <c r="J331" s="37">
        <f t="shared" si="56"/>
        <v>150</v>
      </c>
      <c r="K331" s="36"/>
      <c r="L331" s="36">
        <f t="shared" si="60"/>
        <v>539.5</v>
      </c>
      <c r="M331" s="36"/>
      <c r="N331" s="36"/>
      <c r="O331" s="21">
        <f t="shared" si="59"/>
        <v>539.5</v>
      </c>
      <c r="P331" s="38">
        <f t="shared" si="57"/>
        <v>1236.354166666667</v>
      </c>
      <c r="Q331" s="41"/>
      <c r="R331" t="str">
        <f t="shared" si="58"/>
        <v>4180 Litre Aquaplate Steel Slimline Water Tank (1050mm W x 3400mm L x  1255mm H)</v>
      </c>
    </row>
    <row r="332" spans="2:18" x14ac:dyDescent="0.35">
      <c r="B332" s="31">
        <v>0.52</v>
      </c>
      <c r="C332" s="30" t="s">
        <v>24</v>
      </c>
      <c r="D332" s="30" t="s">
        <v>21</v>
      </c>
      <c r="E332" s="36">
        <v>1050</v>
      </c>
      <c r="F332" s="36">
        <v>3500</v>
      </c>
      <c r="G332" s="36">
        <v>1255</v>
      </c>
      <c r="H332" s="37">
        <f t="shared" si="54"/>
        <v>4315.6312500000004</v>
      </c>
      <c r="I332" s="37">
        <f t="shared" si="55"/>
        <v>4000</v>
      </c>
      <c r="J332" s="37">
        <f t="shared" si="56"/>
        <v>150</v>
      </c>
      <c r="K332" s="36"/>
      <c r="L332" s="36">
        <f t="shared" si="60"/>
        <v>549</v>
      </c>
      <c r="M332" s="36"/>
      <c r="N332" s="36"/>
      <c r="O332" s="21">
        <f t="shared" si="59"/>
        <v>549</v>
      </c>
      <c r="P332" s="38">
        <f t="shared" si="57"/>
        <v>1258.125</v>
      </c>
      <c r="Q332" s="41"/>
      <c r="R332" t="str">
        <f t="shared" si="58"/>
        <v>4320 Litre Aquaplate Steel Slimline Water Tank (1050mm W x 3500mm L x  1255mm H)</v>
      </c>
    </row>
    <row r="333" spans="2:18" x14ac:dyDescent="0.35">
      <c r="B333" s="31">
        <v>0.52</v>
      </c>
      <c r="C333" s="30" t="s">
        <v>24</v>
      </c>
      <c r="D333" s="30" t="s">
        <v>21</v>
      </c>
      <c r="E333" s="36">
        <v>1050</v>
      </c>
      <c r="F333" s="36">
        <v>3600</v>
      </c>
      <c r="G333" s="36">
        <v>1255</v>
      </c>
      <c r="H333" s="37">
        <f t="shared" si="54"/>
        <v>4447.40625</v>
      </c>
      <c r="I333" s="37">
        <f t="shared" si="55"/>
        <v>4000</v>
      </c>
      <c r="J333" s="37">
        <f t="shared" si="56"/>
        <v>150</v>
      </c>
      <c r="K333" s="36"/>
      <c r="L333" s="36">
        <f t="shared" si="60"/>
        <v>558.5</v>
      </c>
      <c r="M333" s="36"/>
      <c r="N333" s="36"/>
      <c r="O333" s="21">
        <f t="shared" si="59"/>
        <v>558.5</v>
      </c>
      <c r="P333" s="38">
        <f t="shared" si="57"/>
        <v>1279.8958333333335</v>
      </c>
      <c r="Q333" s="41"/>
      <c r="R333" t="str">
        <f t="shared" si="58"/>
        <v>4450 Litre Aquaplate Steel Slimline Water Tank (1050mm W x 3600mm L x  1255mm H)</v>
      </c>
    </row>
    <row r="334" spans="2:18" x14ac:dyDescent="0.35">
      <c r="B334" s="31">
        <v>0.52</v>
      </c>
      <c r="C334" s="30" t="s">
        <v>24</v>
      </c>
      <c r="D334" s="30" t="s">
        <v>21</v>
      </c>
      <c r="E334" s="36">
        <v>1050</v>
      </c>
      <c r="F334" s="36">
        <v>3700</v>
      </c>
      <c r="G334" s="36">
        <v>1255</v>
      </c>
      <c r="H334" s="37">
        <f t="shared" si="54"/>
        <v>4579.1812499999996</v>
      </c>
      <c r="I334" s="37">
        <f t="shared" si="55"/>
        <v>5000</v>
      </c>
      <c r="J334" s="37">
        <f t="shared" si="56"/>
        <v>180</v>
      </c>
      <c r="K334" s="36"/>
      <c r="L334" s="36">
        <v>568</v>
      </c>
      <c r="M334" s="36"/>
      <c r="N334" s="36"/>
      <c r="O334" s="21">
        <f t="shared" si="59"/>
        <v>568</v>
      </c>
      <c r="P334" s="38">
        <f t="shared" si="57"/>
        <v>1301.666666666667</v>
      </c>
      <c r="Q334" s="41"/>
      <c r="R334" t="str">
        <f t="shared" si="58"/>
        <v>4580 Litre Aquaplate Steel Slimline Water Tank (1050mm W x 3700mm L x  1255mm H)</v>
      </c>
    </row>
    <row r="335" spans="2:18" x14ac:dyDescent="0.35">
      <c r="B335" s="31">
        <v>0.52</v>
      </c>
      <c r="C335" s="30" t="s">
        <v>24</v>
      </c>
      <c r="D335" s="30" t="s">
        <v>21</v>
      </c>
      <c r="E335" s="36">
        <v>1050</v>
      </c>
      <c r="F335" s="36">
        <v>3800</v>
      </c>
      <c r="G335" s="36">
        <v>1255</v>
      </c>
      <c r="H335" s="37">
        <f t="shared" si="54"/>
        <v>4710.9562500000002</v>
      </c>
      <c r="I335" s="37">
        <f t="shared" si="55"/>
        <v>5000</v>
      </c>
      <c r="J335" s="37">
        <f t="shared" si="56"/>
        <v>180</v>
      </c>
      <c r="K335" s="36"/>
      <c r="L335" s="36">
        <v>577</v>
      </c>
      <c r="M335" s="36"/>
      <c r="N335" s="36"/>
      <c r="O335" s="21">
        <f t="shared" si="59"/>
        <v>577</v>
      </c>
      <c r="P335" s="38">
        <f t="shared" si="57"/>
        <v>1322.291666666667</v>
      </c>
      <c r="Q335" s="41"/>
      <c r="R335" t="str">
        <f t="shared" si="58"/>
        <v>4710 Litre Aquaplate Steel Slimline Water Tank (1050mm W x 3800mm L x  1255mm H)</v>
      </c>
    </row>
    <row r="336" spans="2:18" x14ac:dyDescent="0.35">
      <c r="B336" s="31">
        <v>0.52</v>
      </c>
      <c r="C336" s="30" t="s">
        <v>24</v>
      </c>
      <c r="D336" s="30" t="s">
        <v>21</v>
      </c>
      <c r="E336" s="36">
        <v>1050</v>
      </c>
      <c r="F336" s="36">
        <v>3900</v>
      </c>
      <c r="G336" s="36">
        <v>1255</v>
      </c>
      <c r="H336" s="37">
        <f t="shared" si="54"/>
        <v>4842.7312499999998</v>
      </c>
      <c r="I336" s="37">
        <f t="shared" si="55"/>
        <v>5000</v>
      </c>
      <c r="J336" s="37">
        <f t="shared" si="56"/>
        <v>180</v>
      </c>
      <c r="K336" s="36"/>
      <c r="L336" s="36">
        <f>L335+9.5</f>
        <v>586.5</v>
      </c>
      <c r="M336" s="36"/>
      <c r="N336" s="36"/>
      <c r="O336" s="21">
        <f t="shared" si="59"/>
        <v>586.5</v>
      </c>
      <c r="P336" s="38">
        <f t="shared" si="57"/>
        <v>1344.0625</v>
      </c>
      <c r="Q336" s="41"/>
      <c r="R336" t="str">
        <f t="shared" si="58"/>
        <v>4840 Litre Aquaplate Steel Slimline Water Tank (1050mm W x 3900mm L x  1255mm H)</v>
      </c>
    </row>
    <row r="337" spans="2:18" x14ac:dyDescent="0.35">
      <c r="B337" s="31">
        <v>0.52</v>
      </c>
      <c r="C337" s="30" t="s">
        <v>24</v>
      </c>
      <c r="D337" s="30" t="s">
        <v>21</v>
      </c>
      <c r="E337" s="36">
        <v>1050</v>
      </c>
      <c r="F337" s="36">
        <v>4000</v>
      </c>
      <c r="G337" s="36">
        <v>1255</v>
      </c>
      <c r="H337" s="37">
        <f t="shared" si="54"/>
        <v>4974.5062500000004</v>
      </c>
      <c r="I337" s="37">
        <f t="shared" si="55"/>
        <v>5000</v>
      </c>
      <c r="J337" s="37">
        <f t="shared" si="56"/>
        <v>180</v>
      </c>
      <c r="K337" s="36"/>
      <c r="L337" s="36">
        <f>L336+9.5</f>
        <v>596</v>
      </c>
      <c r="M337" s="36"/>
      <c r="N337" s="36"/>
      <c r="O337" s="21">
        <f t="shared" si="59"/>
        <v>596</v>
      </c>
      <c r="P337" s="38">
        <f t="shared" si="57"/>
        <v>1365.8333333333335</v>
      </c>
      <c r="Q337" s="41"/>
      <c r="R337" t="str">
        <f t="shared" si="58"/>
        <v>4970 Litre Aquaplate Steel Slimline Water Tank (1050mm W x 4000mm L x  1255mm H)</v>
      </c>
    </row>
    <row r="338" spans="2:18" x14ac:dyDescent="0.35">
      <c r="B338" s="31">
        <v>0.52</v>
      </c>
      <c r="C338" s="30" t="s">
        <v>24</v>
      </c>
      <c r="D338" s="30" t="s">
        <v>21</v>
      </c>
      <c r="E338" s="36">
        <v>1100</v>
      </c>
      <c r="F338" s="36">
        <v>800</v>
      </c>
      <c r="G338" s="36">
        <v>1255</v>
      </c>
      <c r="H338" s="37">
        <f t="shared" si="54"/>
        <v>778.99642857142851</v>
      </c>
      <c r="I338" s="37">
        <f t="shared" si="55"/>
        <v>1000</v>
      </c>
      <c r="J338" s="37">
        <f t="shared" si="56"/>
        <v>90</v>
      </c>
      <c r="K338" s="36"/>
      <c r="L338" s="36">
        <v>251</v>
      </c>
      <c r="M338" s="36"/>
      <c r="N338" s="36"/>
      <c r="O338" s="21">
        <f t="shared" si="59"/>
        <v>251</v>
      </c>
      <c r="P338" s="38">
        <f t="shared" si="57"/>
        <v>575.20833333333348</v>
      </c>
      <c r="Q338" s="41"/>
      <c r="R338" t="str">
        <f t="shared" si="58"/>
        <v>780 Litre Aquaplate Steel Slimline Water Tank (1100mm W x 800mm L x  1255mm H)</v>
      </c>
    </row>
    <row r="339" spans="2:18" x14ac:dyDescent="0.35">
      <c r="B339" s="31">
        <v>0.52</v>
      </c>
      <c r="C339" s="30" t="s">
        <v>24</v>
      </c>
      <c r="D339" s="30" t="s">
        <v>21</v>
      </c>
      <c r="E339" s="36">
        <v>1100</v>
      </c>
      <c r="F339" s="36">
        <v>900</v>
      </c>
      <c r="G339" s="36">
        <v>1255</v>
      </c>
      <c r="H339" s="37">
        <f t="shared" si="54"/>
        <v>917.04642857142858</v>
      </c>
      <c r="I339" s="37">
        <f t="shared" si="55"/>
        <v>1000</v>
      </c>
      <c r="J339" s="37">
        <f t="shared" si="56"/>
        <v>90</v>
      </c>
      <c r="K339" s="36"/>
      <c r="L339" s="36">
        <f>L338+9.5</f>
        <v>260.5</v>
      </c>
      <c r="M339" s="36"/>
      <c r="N339" s="36"/>
      <c r="O339" s="21">
        <f t="shared" si="59"/>
        <v>260.5</v>
      </c>
      <c r="P339" s="38">
        <f t="shared" si="57"/>
        <v>596.97916666666674</v>
      </c>
      <c r="Q339" s="41"/>
      <c r="R339" t="str">
        <f t="shared" si="58"/>
        <v>920 Litre Aquaplate Steel Slimline Water Tank (1100mm W x 900mm L x  1255mm H)</v>
      </c>
    </row>
    <row r="340" spans="2:18" x14ac:dyDescent="0.35">
      <c r="B340" s="31">
        <v>0.52</v>
      </c>
      <c r="C340" s="30" t="s">
        <v>24</v>
      </c>
      <c r="D340" s="30" t="s">
        <v>21</v>
      </c>
      <c r="E340" s="36">
        <v>1100</v>
      </c>
      <c r="F340" s="36">
        <v>1000</v>
      </c>
      <c r="G340" s="36">
        <v>1255</v>
      </c>
      <c r="H340" s="37">
        <f t="shared" si="54"/>
        <v>1055.0964285714285</v>
      </c>
      <c r="I340" s="37">
        <f t="shared" si="55"/>
        <v>1000</v>
      </c>
      <c r="J340" s="37">
        <f t="shared" si="56"/>
        <v>90</v>
      </c>
      <c r="K340" s="36"/>
      <c r="L340" s="36">
        <f>L339+9.5</f>
        <v>270</v>
      </c>
      <c r="M340" s="36"/>
      <c r="N340" s="36"/>
      <c r="O340" s="21">
        <f t="shared" si="59"/>
        <v>270</v>
      </c>
      <c r="P340" s="38">
        <f t="shared" si="57"/>
        <v>618.75</v>
      </c>
      <c r="Q340" s="41"/>
      <c r="R340" t="str">
        <f t="shared" si="58"/>
        <v>1060 Litre Aquaplate Steel Slimline Water Tank (1100mm W x 1000mm L x  1255mm H)</v>
      </c>
    </row>
    <row r="341" spans="2:18" x14ac:dyDescent="0.35">
      <c r="B341" s="31">
        <v>0.52</v>
      </c>
      <c r="C341" s="30" t="s">
        <v>24</v>
      </c>
      <c r="D341" s="30" t="s">
        <v>21</v>
      </c>
      <c r="E341" s="36">
        <v>1100</v>
      </c>
      <c r="F341" s="36">
        <v>1100</v>
      </c>
      <c r="G341" s="36">
        <v>1255</v>
      </c>
      <c r="H341" s="37">
        <f t="shared" si="54"/>
        <v>1193.1464285714285</v>
      </c>
      <c r="I341" s="37">
        <f t="shared" si="55"/>
        <v>1000</v>
      </c>
      <c r="J341" s="37">
        <f t="shared" si="56"/>
        <v>90</v>
      </c>
      <c r="K341" s="36"/>
      <c r="L341" s="36">
        <f>L340+9.5</f>
        <v>279.5</v>
      </c>
      <c r="M341" s="36"/>
      <c r="N341" s="36"/>
      <c r="O341" s="21">
        <f t="shared" si="59"/>
        <v>279.5</v>
      </c>
      <c r="P341" s="38">
        <f t="shared" si="57"/>
        <v>640.52083333333348</v>
      </c>
      <c r="Q341" s="41"/>
      <c r="R341" t="str">
        <f t="shared" si="58"/>
        <v>1190 Litre Aquaplate Steel Slimline Water Tank (1100mm W x 1100mm L x  1255mm H)</v>
      </c>
    </row>
    <row r="342" spans="2:18" x14ac:dyDescent="0.35">
      <c r="B342" s="31">
        <v>0.52</v>
      </c>
      <c r="C342" s="30" t="s">
        <v>24</v>
      </c>
      <c r="D342" s="30" t="s">
        <v>21</v>
      </c>
      <c r="E342" s="36">
        <v>1100</v>
      </c>
      <c r="F342" s="36">
        <v>1200</v>
      </c>
      <c r="G342" s="36">
        <v>1255</v>
      </c>
      <c r="H342" s="37">
        <f t="shared" si="54"/>
        <v>1331.1964285714284</v>
      </c>
      <c r="I342" s="37">
        <f t="shared" si="55"/>
        <v>1000</v>
      </c>
      <c r="J342" s="37">
        <f t="shared" si="56"/>
        <v>90</v>
      </c>
      <c r="K342" s="36"/>
      <c r="L342" s="36">
        <f>L341+9.5</f>
        <v>289</v>
      </c>
      <c r="M342" s="36"/>
      <c r="N342" s="36"/>
      <c r="O342" s="21">
        <f t="shared" si="59"/>
        <v>289</v>
      </c>
      <c r="P342" s="38">
        <f t="shared" si="57"/>
        <v>662.29166666666674</v>
      </c>
      <c r="Q342" s="41"/>
      <c r="R342" t="str">
        <f t="shared" si="58"/>
        <v>1330 Litre Aquaplate Steel Slimline Water Tank (1100mm W x 1200mm L x  1255mm H)</v>
      </c>
    </row>
    <row r="343" spans="2:18" x14ac:dyDescent="0.35">
      <c r="B343" s="31">
        <v>0.52</v>
      </c>
      <c r="C343" s="30" t="s">
        <v>24</v>
      </c>
      <c r="D343" s="30" t="s">
        <v>21</v>
      </c>
      <c r="E343" s="36">
        <v>1100</v>
      </c>
      <c r="F343" s="36">
        <v>1300</v>
      </c>
      <c r="G343" s="36">
        <v>1255</v>
      </c>
      <c r="H343" s="37">
        <f t="shared" si="54"/>
        <v>1469.2464285714286</v>
      </c>
      <c r="I343" s="37">
        <f t="shared" si="55"/>
        <v>1000</v>
      </c>
      <c r="J343" s="37">
        <f t="shared" si="56"/>
        <v>90</v>
      </c>
      <c r="K343" s="36"/>
      <c r="L343" s="36">
        <f>L342+9.5</f>
        <v>298.5</v>
      </c>
      <c r="M343" s="36"/>
      <c r="N343" s="36"/>
      <c r="O343" s="21">
        <f t="shared" si="59"/>
        <v>298.5</v>
      </c>
      <c r="P343" s="38">
        <f t="shared" si="57"/>
        <v>684.0625</v>
      </c>
      <c r="Q343" s="41"/>
      <c r="R343" t="str">
        <f t="shared" si="58"/>
        <v>1470 Litre Aquaplate Steel Slimline Water Tank (1100mm W x 1300mm L x  1255mm H)</v>
      </c>
    </row>
    <row r="344" spans="2:18" x14ac:dyDescent="0.35">
      <c r="B344" s="31">
        <v>0.52</v>
      </c>
      <c r="C344" s="30" t="s">
        <v>24</v>
      </c>
      <c r="D344" s="30" t="s">
        <v>21</v>
      </c>
      <c r="E344" s="36">
        <v>1100</v>
      </c>
      <c r="F344" s="36">
        <v>1400</v>
      </c>
      <c r="G344" s="36">
        <v>1255</v>
      </c>
      <c r="H344" s="37">
        <f t="shared" si="54"/>
        <v>1607.2964285714286</v>
      </c>
      <c r="I344" s="37">
        <f t="shared" si="55"/>
        <v>2000</v>
      </c>
      <c r="J344" s="37">
        <f t="shared" si="56"/>
        <v>120</v>
      </c>
      <c r="K344" s="36"/>
      <c r="L344" s="36">
        <v>307</v>
      </c>
      <c r="M344" s="36"/>
      <c r="N344" s="36"/>
      <c r="O344" s="21">
        <f t="shared" si="59"/>
        <v>307</v>
      </c>
      <c r="P344" s="38">
        <f t="shared" si="57"/>
        <v>703.54166666666674</v>
      </c>
      <c r="Q344" s="41"/>
      <c r="R344" t="str">
        <f t="shared" si="58"/>
        <v>1610 Litre Aquaplate Steel Slimline Water Tank (1100mm W x 1400mm L x  1255mm H)</v>
      </c>
    </row>
    <row r="345" spans="2:18" x14ac:dyDescent="0.35">
      <c r="B345" s="31">
        <v>0.52</v>
      </c>
      <c r="C345" s="30" t="s">
        <v>24</v>
      </c>
      <c r="D345" s="30" t="s">
        <v>21</v>
      </c>
      <c r="E345" s="36">
        <v>1100</v>
      </c>
      <c r="F345" s="36">
        <v>1500</v>
      </c>
      <c r="G345" s="36">
        <v>1255</v>
      </c>
      <c r="H345" s="37">
        <f t="shared" si="54"/>
        <v>1745.3464285714285</v>
      </c>
      <c r="I345" s="37">
        <f t="shared" si="55"/>
        <v>2000</v>
      </c>
      <c r="J345" s="37">
        <f t="shared" si="56"/>
        <v>120</v>
      </c>
      <c r="K345" s="36"/>
      <c r="L345" s="36">
        <f t="shared" ref="L345:L350" si="61">L344+9.5</f>
        <v>316.5</v>
      </c>
      <c r="M345" s="36"/>
      <c r="N345" s="36"/>
      <c r="O345" s="21">
        <f t="shared" si="59"/>
        <v>316.5</v>
      </c>
      <c r="P345" s="38">
        <f t="shared" si="57"/>
        <v>725.31250000000011</v>
      </c>
      <c r="Q345" s="41"/>
      <c r="R345" t="str">
        <f t="shared" si="58"/>
        <v>1750 Litre Aquaplate Steel Slimline Water Tank (1100mm W x 1500mm L x  1255mm H)</v>
      </c>
    </row>
    <row r="346" spans="2:18" x14ac:dyDescent="0.35">
      <c r="B346" s="31">
        <v>0.52</v>
      </c>
      <c r="C346" s="30" t="s">
        <v>24</v>
      </c>
      <c r="D346" s="30" t="s">
        <v>21</v>
      </c>
      <c r="E346" s="36">
        <v>1100</v>
      </c>
      <c r="F346" s="36">
        <v>1600</v>
      </c>
      <c r="G346" s="36">
        <v>1255</v>
      </c>
      <c r="H346" s="37">
        <f t="shared" si="54"/>
        <v>1883.3964285714285</v>
      </c>
      <c r="I346" s="37">
        <f t="shared" si="55"/>
        <v>2000</v>
      </c>
      <c r="J346" s="37">
        <f t="shared" si="56"/>
        <v>120</v>
      </c>
      <c r="K346" s="36"/>
      <c r="L346" s="36">
        <f t="shared" si="61"/>
        <v>326</v>
      </c>
      <c r="M346" s="36"/>
      <c r="N346" s="36"/>
      <c r="O346" s="21">
        <f t="shared" si="59"/>
        <v>326</v>
      </c>
      <c r="P346" s="38">
        <f t="shared" si="57"/>
        <v>747.08333333333348</v>
      </c>
      <c r="Q346" s="41"/>
      <c r="R346" t="str">
        <f t="shared" si="58"/>
        <v>1880 Litre Aquaplate Steel Slimline Water Tank (1100mm W x 1600mm L x  1255mm H)</v>
      </c>
    </row>
    <row r="347" spans="2:18" x14ac:dyDescent="0.35">
      <c r="B347" s="31">
        <v>0.52</v>
      </c>
      <c r="C347" s="30" t="s">
        <v>24</v>
      </c>
      <c r="D347" s="30" t="s">
        <v>21</v>
      </c>
      <c r="E347" s="36">
        <v>1100</v>
      </c>
      <c r="F347" s="36">
        <v>1700</v>
      </c>
      <c r="G347" s="36">
        <v>1255</v>
      </c>
      <c r="H347" s="37">
        <f t="shared" si="54"/>
        <v>2021.4464285714284</v>
      </c>
      <c r="I347" s="37">
        <f t="shared" si="55"/>
        <v>2000</v>
      </c>
      <c r="J347" s="37">
        <f t="shared" si="56"/>
        <v>120</v>
      </c>
      <c r="K347" s="36"/>
      <c r="L347" s="36">
        <f t="shared" si="61"/>
        <v>335.5</v>
      </c>
      <c r="M347" s="36"/>
      <c r="N347" s="36"/>
      <c r="O347" s="21">
        <f t="shared" si="59"/>
        <v>335.5</v>
      </c>
      <c r="P347" s="38">
        <f t="shared" si="57"/>
        <v>768.85416666666674</v>
      </c>
      <c r="Q347" s="41"/>
      <c r="R347" t="str">
        <f t="shared" si="58"/>
        <v>2020 Litre Aquaplate Steel Slimline Water Tank (1100mm W x 1700mm L x  1255mm H)</v>
      </c>
    </row>
    <row r="348" spans="2:18" x14ac:dyDescent="0.35">
      <c r="B348" s="31">
        <v>0.52</v>
      </c>
      <c r="C348" s="30" t="s">
        <v>24</v>
      </c>
      <c r="D348" s="30" t="s">
        <v>21</v>
      </c>
      <c r="E348" s="36">
        <v>1100</v>
      </c>
      <c r="F348" s="36">
        <v>1800</v>
      </c>
      <c r="G348" s="36">
        <v>1255</v>
      </c>
      <c r="H348" s="37">
        <f t="shared" si="54"/>
        <v>2159.4964285714282</v>
      </c>
      <c r="I348" s="37">
        <f t="shared" si="55"/>
        <v>2000</v>
      </c>
      <c r="J348" s="37">
        <f t="shared" si="56"/>
        <v>120</v>
      </c>
      <c r="K348" s="36"/>
      <c r="L348" s="36">
        <f t="shared" si="61"/>
        <v>345</v>
      </c>
      <c r="M348" s="36"/>
      <c r="N348" s="36"/>
      <c r="O348" s="21">
        <f t="shared" si="59"/>
        <v>345</v>
      </c>
      <c r="P348" s="38">
        <f t="shared" si="57"/>
        <v>790.62500000000011</v>
      </c>
      <c r="Q348" s="41"/>
      <c r="R348" t="str">
        <f t="shared" si="58"/>
        <v>2160 Litre Aquaplate Steel Slimline Water Tank (1100mm W x 1800mm L x  1255mm H)</v>
      </c>
    </row>
    <row r="349" spans="2:18" x14ac:dyDescent="0.35">
      <c r="B349" s="31">
        <v>0.52</v>
      </c>
      <c r="C349" s="30" t="s">
        <v>24</v>
      </c>
      <c r="D349" s="30" t="s">
        <v>21</v>
      </c>
      <c r="E349" s="36">
        <v>1100</v>
      </c>
      <c r="F349" s="36">
        <v>1900</v>
      </c>
      <c r="G349" s="36">
        <v>1255</v>
      </c>
      <c r="H349" s="37">
        <f t="shared" si="54"/>
        <v>2297.5464285714284</v>
      </c>
      <c r="I349" s="37">
        <f t="shared" si="55"/>
        <v>2000</v>
      </c>
      <c r="J349" s="37">
        <f t="shared" si="56"/>
        <v>120</v>
      </c>
      <c r="K349" s="36"/>
      <c r="L349" s="36">
        <f t="shared" si="61"/>
        <v>354.5</v>
      </c>
      <c r="M349" s="36"/>
      <c r="N349" s="36"/>
      <c r="O349" s="21">
        <f t="shared" si="59"/>
        <v>354.5</v>
      </c>
      <c r="P349" s="38">
        <f t="shared" si="57"/>
        <v>812.39583333333348</v>
      </c>
      <c r="Q349" s="41"/>
      <c r="R349" t="str">
        <f t="shared" si="58"/>
        <v>2300 Litre Aquaplate Steel Slimline Water Tank (1100mm W x 1900mm L x  1255mm H)</v>
      </c>
    </row>
    <row r="350" spans="2:18" x14ac:dyDescent="0.35">
      <c r="B350" s="31">
        <v>0.52</v>
      </c>
      <c r="C350" s="30" t="s">
        <v>24</v>
      </c>
      <c r="D350" s="30" t="s">
        <v>21</v>
      </c>
      <c r="E350" s="36">
        <v>1100</v>
      </c>
      <c r="F350" s="36">
        <v>2000</v>
      </c>
      <c r="G350" s="36">
        <v>1255</v>
      </c>
      <c r="H350" s="37">
        <f t="shared" si="54"/>
        <v>2435.5964285714281</v>
      </c>
      <c r="I350" s="37">
        <f t="shared" si="55"/>
        <v>2000</v>
      </c>
      <c r="J350" s="37">
        <f t="shared" si="56"/>
        <v>120</v>
      </c>
      <c r="K350" s="36"/>
      <c r="L350" s="36">
        <f t="shared" si="61"/>
        <v>364</v>
      </c>
      <c r="M350" s="36"/>
      <c r="N350" s="36"/>
      <c r="O350" s="21">
        <f t="shared" si="59"/>
        <v>364</v>
      </c>
      <c r="P350" s="38">
        <f t="shared" si="57"/>
        <v>834.16666666666674</v>
      </c>
      <c r="Q350" s="41"/>
      <c r="R350" t="str">
        <f t="shared" si="58"/>
        <v>2440 Litre Aquaplate Steel Slimline Water Tank (1100mm W x 2000mm L x  1255mm H)</v>
      </c>
    </row>
    <row r="351" spans="2:18" x14ac:dyDescent="0.35">
      <c r="B351" s="31">
        <v>0.52</v>
      </c>
      <c r="C351" s="30" t="s">
        <v>24</v>
      </c>
      <c r="D351" s="30" t="s">
        <v>21</v>
      </c>
      <c r="E351" s="36">
        <v>1100</v>
      </c>
      <c r="F351" s="36">
        <v>2100</v>
      </c>
      <c r="G351" s="36">
        <v>1255</v>
      </c>
      <c r="H351" s="37">
        <f t="shared" si="54"/>
        <v>2573.6464285714283</v>
      </c>
      <c r="I351" s="37">
        <f t="shared" si="55"/>
        <v>3000</v>
      </c>
      <c r="J351" s="37">
        <f t="shared" si="56"/>
        <v>135</v>
      </c>
      <c r="K351" s="36"/>
      <c r="L351" s="36">
        <v>418</v>
      </c>
      <c r="M351" s="36"/>
      <c r="N351" s="36"/>
      <c r="O351" s="21">
        <f t="shared" si="59"/>
        <v>418</v>
      </c>
      <c r="P351" s="38">
        <f t="shared" si="57"/>
        <v>957.91666666666674</v>
      </c>
      <c r="Q351" s="41"/>
      <c r="R351" t="str">
        <f t="shared" si="58"/>
        <v>2570 Litre Aquaplate Steel Slimline Water Tank (1100mm W x 2100mm L x  1255mm H)</v>
      </c>
    </row>
    <row r="352" spans="2:18" x14ac:dyDescent="0.35">
      <c r="B352" s="31">
        <v>0.52</v>
      </c>
      <c r="C352" s="30" t="s">
        <v>24</v>
      </c>
      <c r="D352" s="30" t="s">
        <v>21</v>
      </c>
      <c r="E352" s="36">
        <v>1100</v>
      </c>
      <c r="F352" s="36">
        <v>2200</v>
      </c>
      <c r="G352" s="36">
        <v>1255</v>
      </c>
      <c r="H352" s="37">
        <f t="shared" si="54"/>
        <v>2711.6964285714284</v>
      </c>
      <c r="I352" s="37">
        <f t="shared" si="55"/>
        <v>3000</v>
      </c>
      <c r="J352" s="37">
        <f t="shared" si="56"/>
        <v>135</v>
      </c>
      <c r="K352" s="36"/>
      <c r="L352" s="36">
        <f t="shared" ref="L352:L357" si="62">L351+9.5</f>
        <v>427.5</v>
      </c>
      <c r="M352" s="36"/>
      <c r="N352" s="36"/>
      <c r="O352" s="21">
        <f t="shared" si="59"/>
        <v>427.5</v>
      </c>
      <c r="P352" s="38">
        <f t="shared" si="57"/>
        <v>979.68750000000011</v>
      </c>
      <c r="Q352" s="41"/>
      <c r="R352" t="str">
        <f t="shared" si="58"/>
        <v>2710 Litre Aquaplate Steel Slimline Water Tank (1100mm W x 2200mm L x  1255mm H)</v>
      </c>
    </row>
    <row r="353" spans="2:18" x14ac:dyDescent="0.35">
      <c r="B353" s="31">
        <v>0.52</v>
      </c>
      <c r="C353" s="30" t="s">
        <v>24</v>
      </c>
      <c r="D353" s="30" t="s">
        <v>21</v>
      </c>
      <c r="E353" s="36">
        <v>1100</v>
      </c>
      <c r="F353" s="36">
        <v>2300</v>
      </c>
      <c r="G353" s="36">
        <v>1255</v>
      </c>
      <c r="H353" s="37">
        <f t="shared" si="54"/>
        <v>2849.7464285714282</v>
      </c>
      <c r="I353" s="37">
        <f t="shared" si="55"/>
        <v>3000</v>
      </c>
      <c r="J353" s="37">
        <f t="shared" si="56"/>
        <v>135</v>
      </c>
      <c r="K353" s="36"/>
      <c r="L353" s="36">
        <f t="shared" si="62"/>
        <v>437</v>
      </c>
      <c r="M353" s="36"/>
      <c r="N353" s="36"/>
      <c r="O353" s="21">
        <f t="shared" si="59"/>
        <v>437</v>
      </c>
      <c r="P353" s="38">
        <f t="shared" si="57"/>
        <v>1001.4583333333335</v>
      </c>
      <c r="Q353" s="41"/>
      <c r="R353" t="str">
        <f t="shared" si="58"/>
        <v>2850 Litre Aquaplate Steel Slimline Water Tank (1100mm W x 2300mm L x  1255mm H)</v>
      </c>
    </row>
    <row r="354" spans="2:18" x14ac:dyDescent="0.35">
      <c r="B354" s="31">
        <v>0.52</v>
      </c>
      <c r="C354" s="30" t="s">
        <v>24</v>
      </c>
      <c r="D354" s="30" t="s">
        <v>21</v>
      </c>
      <c r="E354" s="36">
        <v>1100</v>
      </c>
      <c r="F354" s="36">
        <v>2400</v>
      </c>
      <c r="G354" s="36">
        <v>1255</v>
      </c>
      <c r="H354" s="37">
        <f t="shared" si="54"/>
        <v>2987.7964285714284</v>
      </c>
      <c r="I354" s="37">
        <f t="shared" si="55"/>
        <v>3000</v>
      </c>
      <c r="J354" s="37">
        <f t="shared" si="56"/>
        <v>135</v>
      </c>
      <c r="K354" s="36"/>
      <c r="L354" s="36">
        <f t="shared" si="62"/>
        <v>446.5</v>
      </c>
      <c r="M354" s="36"/>
      <c r="N354" s="36"/>
      <c r="O354" s="21">
        <f t="shared" si="59"/>
        <v>446.5</v>
      </c>
      <c r="P354" s="38">
        <f t="shared" si="57"/>
        <v>1023.2291666666667</v>
      </c>
      <c r="Q354" s="41"/>
      <c r="R354" t="str">
        <f t="shared" si="58"/>
        <v>2990 Litre Aquaplate Steel Slimline Water Tank (1100mm W x 2400mm L x  1255mm H)</v>
      </c>
    </row>
    <row r="355" spans="2:18" x14ac:dyDescent="0.35">
      <c r="B355" s="31">
        <v>0.52</v>
      </c>
      <c r="C355" s="30" t="s">
        <v>24</v>
      </c>
      <c r="D355" s="30" t="s">
        <v>21</v>
      </c>
      <c r="E355" s="36">
        <v>1100</v>
      </c>
      <c r="F355" s="36">
        <v>2500</v>
      </c>
      <c r="G355" s="36">
        <v>1255</v>
      </c>
      <c r="H355" s="37">
        <f t="shared" si="54"/>
        <v>3125.8464285714281</v>
      </c>
      <c r="I355" s="37">
        <f t="shared" si="55"/>
        <v>3000</v>
      </c>
      <c r="J355" s="37">
        <f t="shared" si="56"/>
        <v>135</v>
      </c>
      <c r="K355" s="36"/>
      <c r="L355" s="36">
        <f t="shared" si="62"/>
        <v>456</v>
      </c>
      <c r="M355" s="36"/>
      <c r="N355" s="36"/>
      <c r="O355" s="21">
        <f t="shared" si="59"/>
        <v>456</v>
      </c>
      <c r="P355" s="38">
        <f t="shared" si="57"/>
        <v>1045</v>
      </c>
      <c r="Q355" s="41"/>
      <c r="R355" t="str">
        <f t="shared" si="58"/>
        <v>3130 Litre Aquaplate Steel Slimline Water Tank (1100mm W x 2500mm L x  1255mm H)</v>
      </c>
    </row>
    <row r="356" spans="2:18" x14ac:dyDescent="0.35">
      <c r="B356" s="31">
        <v>0.52</v>
      </c>
      <c r="C356" s="30" t="s">
        <v>24</v>
      </c>
      <c r="D356" s="30" t="s">
        <v>21</v>
      </c>
      <c r="E356" s="36">
        <v>1100</v>
      </c>
      <c r="F356" s="36">
        <v>2600</v>
      </c>
      <c r="G356" s="36">
        <v>1255</v>
      </c>
      <c r="H356" s="37">
        <f t="shared" si="54"/>
        <v>3263.8964285714283</v>
      </c>
      <c r="I356" s="37">
        <f t="shared" si="55"/>
        <v>3000</v>
      </c>
      <c r="J356" s="37">
        <f t="shared" si="56"/>
        <v>135</v>
      </c>
      <c r="K356" s="36"/>
      <c r="L356" s="36">
        <f t="shared" si="62"/>
        <v>465.5</v>
      </c>
      <c r="M356" s="36"/>
      <c r="N356" s="36"/>
      <c r="O356" s="21">
        <f t="shared" si="59"/>
        <v>465.5</v>
      </c>
      <c r="P356" s="38">
        <f t="shared" si="57"/>
        <v>1066.7708333333335</v>
      </c>
      <c r="Q356" s="41"/>
      <c r="R356" t="str">
        <f t="shared" si="58"/>
        <v>3260 Litre Aquaplate Steel Slimline Water Tank (1100mm W x 2600mm L x  1255mm H)</v>
      </c>
    </row>
    <row r="357" spans="2:18" x14ac:dyDescent="0.35">
      <c r="B357" s="31">
        <v>0.52</v>
      </c>
      <c r="C357" s="30" t="s">
        <v>24</v>
      </c>
      <c r="D357" s="30" t="s">
        <v>21</v>
      </c>
      <c r="E357" s="36">
        <v>1100</v>
      </c>
      <c r="F357" s="36">
        <v>2700</v>
      </c>
      <c r="G357" s="36">
        <v>1255</v>
      </c>
      <c r="H357" s="37">
        <f t="shared" si="54"/>
        <v>3401.9464285714284</v>
      </c>
      <c r="I357" s="37">
        <f t="shared" si="55"/>
        <v>3000</v>
      </c>
      <c r="J357" s="37">
        <f t="shared" si="56"/>
        <v>135</v>
      </c>
      <c r="K357" s="36"/>
      <c r="L357" s="36">
        <f t="shared" si="62"/>
        <v>475</v>
      </c>
      <c r="M357" s="36"/>
      <c r="N357" s="36"/>
      <c r="O357" s="21">
        <f t="shared" si="59"/>
        <v>475</v>
      </c>
      <c r="P357" s="38">
        <f t="shared" si="57"/>
        <v>1088.5416666666667</v>
      </c>
      <c r="Q357" s="41"/>
      <c r="R357" t="str">
        <f t="shared" si="58"/>
        <v>3400 Litre Aquaplate Steel Slimline Water Tank (1100mm W x 2700mm L x  1255mm H)</v>
      </c>
    </row>
    <row r="358" spans="2:18" x14ac:dyDescent="0.35">
      <c r="B358" s="31">
        <v>0.52</v>
      </c>
      <c r="C358" s="30" t="s">
        <v>24</v>
      </c>
      <c r="D358" s="30" t="s">
        <v>21</v>
      </c>
      <c r="E358" s="36">
        <v>1100</v>
      </c>
      <c r="F358" s="36">
        <v>2800</v>
      </c>
      <c r="G358" s="36">
        <v>1255</v>
      </c>
      <c r="H358" s="37">
        <f t="shared" si="54"/>
        <v>3539.9964285714282</v>
      </c>
      <c r="I358" s="37">
        <f t="shared" si="55"/>
        <v>4000</v>
      </c>
      <c r="J358" s="37">
        <f t="shared" si="56"/>
        <v>150</v>
      </c>
      <c r="K358" s="36"/>
      <c r="L358" s="36">
        <v>484</v>
      </c>
      <c r="M358" s="36"/>
      <c r="N358" s="36"/>
      <c r="O358" s="21">
        <f t="shared" si="59"/>
        <v>484</v>
      </c>
      <c r="P358" s="38">
        <f t="shared" si="57"/>
        <v>1109.1666666666667</v>
      </c>
      <c r="Q358" s="41"/>
      <c r="R358" t="str">
        <f t="shared" si="58"/>
        <v>3540 Litre Aquaplate Steel Slimline Water Tank (1100mm W x 2800mm L x  1255mm H)</v>
      </c>
    </row>
    <row r="359" spans="2:18" x14ac:dyDescent="0.35">
      <c r="B359" s="31">
        <v>0.52</v>
      </c>
      <c r="C359" s="30" t="s">
        <v>24</v>
      </c>
      <c r="D359" s="30" t="s">
        <v>21</v>
      </c>
      <c r="E359" s="36">
        <v>1100</v>
      </c>
      <c r="F359" s="36">
        <v>2900</v>
      </c>
      <c r="G359" s="36">
        <v>1255</v>
      </c>
      <c r="H359" s="37">
        <f t="shared" si="54"/>
        <v>3678.0464285714284</v>
      </c>
      <c r="I359" s="37">
        <f t="shared" si="55"/>
        <v>4000</v>
      </c>
      <c r="J359" s="37">
        <f t="shared" si="56"/>
        <v>150</v>
      </c>
      <c r="K359" s="36"/>
      <c r="L359" s="36">
        <f t="shared" ref="L359:L364" si="63">L358+9.5</f>
        <v>493.5</v>
      </c>
      <c r="M359" s="36"/>
      <c r="N359" s="36"/>
      <c r="O359" s="21">
        <f t="shared" si="59"/>
        <v>493.5</v>
      </c>
      <c r="P359" s="38">
        <f t="shared" si="57"/>
        <v>1130.9375</v>
      </c>
      <c r="Q359" s="41"/>
      <c r="R359" t="str">
        <f t="shared" si="58"/>
        <v>3680 Litre Aquaplate Steel Slimline Water Tank (1100mm W x 2900mm L x  1255mm H)</v>
      </c>
    </row>
    <row r="360" spans="2:18" x14ac:dyDescent="0.35">
      <c r="B360" s="31">
        <v>0.52</v>
      </c>
      <c r="C360" s="30" t="s">
        <v>24</v>
      </c>
      <c r="D360" s="30" t="s">
        <v>21</v>
      </c>
      <c r="E360" s="36">
        <v>1100</v>
      </c>
      <c r="F360" s="36">
        <v>3000</v>
      </c>
      <c r="G360" s="36">
        <v>1255</v>
      </c>
      <c r="H360" s="37">
        <f t="shared" si="54"/>
        <v>3816.0964285714281</v>
      </c>
      <c r="I360" s="37">
        <f t="shared" si="55"/>
        <v>4000</v>
      </c>
      <c r="J360" s="37">
        <f t="shared" si="56"/>
        <v>150</v>
      </c>
      <c r="K360" s="36"/>
      <c r="L360" s="36">
        <f t="shared" si="63"/>
        <v>503</v>
      </c>
      <c r="M360" s="36"/>
      <c r="N360" s="36"/>
      <c r="O360" s="21">
        <f t="shared" si="59"/>
        <v>503</v>
      </c>
      <c r="P360" s="38">
        <f t="shared" si="57"/>
        <v>1152.7083333333335</v>
      </c>
      <c r="Q360" s="41"/>
      <c r="R360" t="str">
        <f t="shared" si="58"/>
        <v>3820 Litre Aquaplate Steel Slimline Water Tank (1100mm W x 3000mm L x  1255mm H)</v>
      </c>
    </row>
    <row r="361" spans="2:18" x14ac:dyDescent="0.35">
      <c r="B361" s="31">
        <v>0.52</v>
      </c>
      <c r="C361" s="30" t="s">
        <v>24</v>
      </c>
      <c r="D361" s="30" t="s">
        <v>21</v>
      </c>
      <c r="E361" s="36">
        <v>1100</v>
      </c>
      <c r="F361" s="36">
        <v>3100</v>
      </c>
      <c r="G361" s="36">
        <v>1255</v>
      </c>
      <c r="H361" s="37">
        <f t="shared" si="54"/>
        <v>3954.1464285714283</v>
      </c>
      <c r="I361" s="37">
        <f t="shared" si="55"/>
        <v>4000</v>
      </c>
      <c r="J361" s="37">
        <f t="shared" si="56"/>
        <v>150</v>
      </c>
      <c r="K361" s="36"/>
      <c r="L361" s="36">
        <f t="shared" si="63"/>
        <v>512.5</v>
      </c>
      <c r="M361" s="36"/>
      <c r="N361" s="36"/>
      <c r="O361" s="21">
        <f t="shared" si="59"/>
        <v>512.5</v>
      </c>
      <c r="P361" s="38">
        <f t="shared" si="57"/>
        <v>1174.479166666667</v>
      </c>
      <c r="Q361" s="41"/>
      <c r="R361" t="str">
        <f t="shared" si="58"/>
        <v>3950 Litre Aquaplate Steel Slimline Water Tank (1100mm W x 3100mm L x  1255mm H)</v>
      </c>
    </row>
    <row r="362" spans="2:18" x14ac:dyDescent="0.35">
      <c r="B362" s="31">
        <v>0.52</v>
      </c>
      <c r="C362" s="30" t="s">
        <v>24</v>
      </c>
      <c r="D362" s="30" t="s">
        <v>21</v>
      </c>
      <c r="E362" s="36">
        <v>1100</v>
      </c>
      <c r="F362" s="36">
        <v>3200</v>
      </c>
      <c r="G362" s="36">
        <v>1255</v>
      </c>
      <c r="H362" s="37">
        <f t="shared" si="54"/>
        <v>4092.1964285714284</v>
      </c>
      <c r="I362" s="37">
        <f t="shared" si="55"/>
        <v>4000</v>
      </c>
      <c r="J362" s="37">
        <f t="shared" si="56"/>
        <v>150</v>
      </c>
      <c r="K362" s="36"/>
      <c r="L362" s="36">
        <f t="shared" si="63"/>
        <v>522</v>
      </c>
      <c r="M362" s="36"/>
      <c r="N362" s="36"/>
      <c r="O362" s="21">
        <f t="shared" si="59"/>
        <v>522</v>
      </c>
      <c r="P362" s="38">
        <f t="shared" si="57"/>
        <v>1196.25</v>
      </c>
      <c r="Q362" s="41"/>
      <c r="R362" t="str">
        <f t="shared" si="58"/>
        <v>4090 Litre Aquaplate Steel Slimline Water Tank (1100mm W x 3200mm L x  1255mm H)</v>
      </c>
    </row>
    <row r="363" spans="2:18" x14ac:dyDescent="0.35">
      <c r="B363" s="31">
        <v>0.52</v>
      </c>
      <c r="C363" s="30" t="s">
        <v>24</v>
      </c>
      <c r="D363" s="30" t="s">
        <v>21</v>
      </c>
      <c r="E363" s="36">
        <v>1100</v>
      </c>
      <c r="F363" s="36">
        <v>3300</v>
      </c>
      <c r="G363" s="36">
        <v>1255</v>
      </c>
      <c r="H363" s="37">
        <f t="shared" si="54"/>
        <v>4230.2464285714286</v>
      </c>
      <c r="I363" s="37">
        <f t="shared" si="55"/>
        <v>4000</v>
      </c>
      <c r="J363" s="37">
        <f t="shared" si="56"/>
        <v>150</v>
      </c>
      <c r="K363" s="36"/>
      <c r="L363" s="36">
        <f t="shared" si="63"/>
        <v>531.5</v>
      </c>
      <c r="M363" s="36"/>
      <c r="N363" s="36"/>
      <c r="O363" s="21">
        <f t="shared" si="59"/>
        <v>531.5</v>
      </c>
      <c r="P363" s="38">
        <f t="shared" si="57"/>
        <v>1218.0208333333335</v>
      </c>
      <c r="Q363" s="41"/>
      <c r="R363" t="str">
        <f t="shared" si="58"/>
        <v>4230 Litre Aquaplate Steel Slimline Water Tank (1100mm W x 3300mm L x  1255mm H)</v>
      </c>
    </row>
    <row r="364" spans="2:18" x14ac:dyDescent="0.35">
      <c r="B364" s="31">
        <v>0.52</v>
      </c>
      <c r="C364" s="30" t="s">
        <v>24</v>
      </c>
      <c r="D364" s="30" t="s">
        <v>21</v>
      </c>
      <c r="E364" s="36">
        <v>1100</v>
      </c>
      <c r="F364" s="36">
        <v>3400</v>
      </c>
      <c r="G364" s="36">
        <v>1255</v>
      </c>
      <c r="H364" s="37">
        <f t="shared" si="54"/>
        <v>4368.2964285714279</v>
      </c>
      <c r="I364" s="37">
        <f t="shared" si="55"/>
        <v>4000</v>
      </c>
      <c r="J364" s="37">
        <f t="shared" si="56"/>
        <v>150</v>
      </c>
      <c r="K364" s="36"/>
      <c r="L364" s="36">
        <f t="shared" si="63"/>
        <v>541</v>
      </c>
      <c r="M364" s="36"/>
      <c r="N364" s="36"/>
      <c r="O364" s="21">
        <f t="shared" si="59"/>
        <v>541</v>
      </c>
      <c r="P364" s="38">
        <f t="shared" si="57"/>
        <v>1239.791666666667</v>
      </c>
      <c r="Q364" s="41"/>
      <c r="R364" t="str">
        <f t="shared" si="58"/>
        <v>4370 Litre Aquaplate Steel Slimline Water Tank (1100mm W x 3400mm L x  1255mm H)</v>
      </c>
    </row>
    <row r="365" spans="2:18" x14ac:dyDescent="0.35">
      <c r="B365" s="31">
        <v>0.52</v>
      </c>
      <c r="C365" s="30" t="s">
        <v>24</v>
      </c>
      <c r="D365" s="30" t="s">
        <v>21</v>
      </c>
      <c r="E365" s="36">
        <v>1100</v>
      </c>
      <c r="F365" s="36">
        <v>3500</v>
      </c>
      <c r="G365" s="36">
        <v>1255</v>
      </c>
      <c r="H365" s="37">
        <f t="shared" si="54"/>
        <v>4506.3464285714281</v>
      </c>
      <c r="I365" s="37">
        <f t="shared" si="55"/>
        <v>5000</v>
      </c>
      <c r="J365" s="37">
        <f t="shared" si="56"/>
        <v>180</v>
      </c>
      <c r="K365" s="36"/>
      <c r="L365" s="36">
        <v>550</v>
      </c>
      <c r="M365" s="36"/>
      <c r="N365" s="36"/>
      <c r="O365" s="21">
        <f t="shared" si="59"/>
        <v>550</v>
      </c>
      <c r="P365" s="38">
        <f t="shared" si="57"/>
        <v>1260.416666666667</v>
      </c>
      <c r="Q365" s="41"/>
      <c r="R365" t="str">
        <f t="shared" si="58"/>
        <v>4510 Litre Aquaplate Steel Slimline Water Tank (1100mm W x 3500mm L x  1255mm H)</v>
      </c>
    </row>
    <row r="366" spans="2:18" x14ac:dyDescent="0.35">
      <c r="B366" s="31">
        <v>0.52</v>
      </c>
      <c r="C366" s="30" t="s">
        <v>24</v>
      </c>
      <c r="D366" s="30" t="s">
        <v>21</v>
      </c>
      <c r="E366" s="36">
        <v>1100</v>
      </c>
      <c r="F366" s="36">
        <v>3600</v>
      </c>
      <c r="G366" s="36">
        <v>1255</v>
      </c>
      <c r="H366" s="37">
        <f t="shared" si="54"/>
        <v>4644.3964285714283</v>
      </c>
      <c r="I366" s="37">
        <f t="shared" si="55"/>
        <v>5000</v>
      </c>
      <c r="J366" s="37">
        <f t="shared" si="56"/>
        <v>180</v>
      </c>
      <c r="K366" s="36"/>
      <c r="L366" s="36">
        <f>L365+9.5</f>
        <v>559.5</v>
      </c>
      <c r="M366" s="36"/>
      <c r="N366" s="36"/>
      <c r="O366" s="21">
        <f t="shared" si="59"/>
        <v>559.5</v>
      </c>
      <c r="P366" s="38">
        <f t="shared" si="57"/>
        <v>1282.1875</v>
      </c>
      <c r="Q366" s="41"/>
      <c r="R366" t="str">
        <f t="shared" si="58"/>
        <v>4640 Litre Aquaplate Steel Slimline Water Tank (1100mm W x 3600mm L x  1255mm H)</v>
      </c>
    </row>
    <row r="367" spans="2:18" x14ac:dyDescent="0.35">
      <c r="B367" s="31">
        <v>0.52</v>
      </c>
      <c r="C367" s="30" t="s">
        <v>24</v>
      </c>
      <c r="D367" s="30" t="s">
        <v>21</v>
      </c>
      <c r="E367" s="36">
        <v>1100</v>
      </c>
      <c r="F367" s="36">
        <v>3700</v>
      </c>
      <c r="G367" s="36">
        <v>1255</v>
      </c>
      <c r="H367" s="37">
        <f t="shared" si="54"/>
        <v>4782.4464285714284</v>
      </c>
      <c r="I367" s="37">
        <f t="shared" si="55"/>
        <v>5000</v>
      </c>
      <c r="J367" s="37">
        <f t="shared" si="56"/>
        <v>180</v>
      </c>
      <c r="K367" s="36"/>
      <c r="L367" s="36">
        <f>L366+9.5</f>
        <v>569</v>
      </c>
      <c r="M367" s="36"/>
      <c r="N367" s="36"/>
      <c r="O367" s="21">
        <f t="shared" si="59"/>
        <v>569</v>
      </c>
      <c r="P367" s="38">
        <f t="shared" si="57"/>
        <v>1303.9583333333335</v>
      </c>
      <c r="Q367" s="41"/>
      <c r="R367" t="str">
        <f t="shared" si="58"/>
        <v>4780 Litre Aquaplate Steel Slimline Water Tank (1100mm W x 3700mm L x  1255mm H)</v>
      </c>
    </row>
    <row r="368" spans="2:18" x14ac:dyDescent="0.35">
      <c r="B368" s="31">
        <v>0.52</v>
      </c>
      <c r="C368" s="30" t="s">
        <v>24</v>
      </c>
      <c r="D368" s="30" t="s">
        <v>21</v>
      </c>
      <c r="E368" s="36">
        <v>1100</v>
      </c>
      <c r="F368" s="36">
        <v>3800</v>
      </c>
      <c r="G368" s="36">
        <v>1255</v>
      </c>
      <c r="H368" s="37">
        <f t="shared" si="54"/>
        <v>4920.4964285714286</v>
      </c>
      <c r="I368" s="37">
        <f t="shared" si="55"/>
        <v>5000</v>
      </c>
      <c r="J368" s="37">
        <f t="shared" si="56"/>
        <v>180</v>
      </c>
      <c r="K368" s="36"/>
      <c r="L368" s="36">
        <f>L367+9.5</f>
        <v>578.5</v>
      </c>
      <c r="M368" s="36"/>
      <c r="N368" s="36"/>
      <c r="O368" s="21">
        <f t="shared" si="59"/>
        <v>578.5</v>
      </c>
      <c r="P368" s="38">
        <f t="shared" si="57"/>
        <v>1325.729166666667</v>
      </c>
      <c r="Q368" s="41"/>
      <c r="R368" t="str">
        <f t="shared" si="58"/>
        <v>4920 Litre Aquaplate Steel Slimline Water Tank (1100mm W x 3800mm L x  1255mm H)</v>
      </c>
    </row>
    <row r="369" spans="2:18" x14ac:dyDescent="0.35">
      <c r="B369" s="31">
        <v>0.52</v>
      </c>
      <c r="C369" s="30" t="s">
        <v>24</v>
      </c>
      <c r="D369" s="30" t="s">
        <v>21</v>
      </c>
      <c r="E369" s="36">
        <v>1100</v>
      </c>
      <c r="F369" s="36">
        <v>3900</v>
      </c>
      <c r="G369" s="36">
        <v>1255</v>
      </c>
      <c r="H369" s="37">
        <f t="shared" si="54"/>
        <v>5058.5464285714279</v>
      </c>
      <c r="I369" s="37">
        <f t="shared" si="55"/>
        <v>5000</v>
      </c>
      <c r="J369" s="37">
        <f t="shared" si="56"/>
        <v>180</v>
      </c>
      <c r="K369" s="36"/>
      <c r="L369" s="36">
        <f>L368+9.5</f>
        <v>588</v>
      </c>
      <c r="M369" s="36"/>
      <c r="N369" s="36"/>
      <c r="O369" s="21">
        <f t="shared" si="59"/>
        <v>588</v>
      </c>
      <c r="P369" s="38">
        <f t="shared" si="57"/>
        <v>1347.5</v>
      </c>
      <c r="Q369" s="41"/>
      <c r="R369" t="str">
        <f t="shared" si="58"/>
        <v>5060 Litre Aquaplate Steel Slimline Water Tank (1100mm W x 3900mm L x  1255mm H)</v>
      </c>
    </row>
    <row r="370" spans="2:18" x14ac:dyDescent="0.35">
      <c r="B370" s="31">
        <v>0.52</v>
      </c>
      <c r="C370" s="30" t="s">
        <v>24</v>
      </c>
      <c r="D370" s="30" t="s">
        <v>21</v>
      </c>
      <c r="E370" s="36">
        <v>1100</v>
      </c>
      <c r="F370" s="36">
        <v>4000</v>
      </c>
      <c r="G370" s="36">
        <v>1255</v>
      </c>
      <c r="H370" s="37">
        <f t="shared" si="54"/>
        <v>5196.5964285714281</v>
      </c>
      <c r="I370" s="37">
        <f t="shared" si="55"/>
        <v>5000</v>
      </c>
      <c r="J370" s="37">
        <f t="shared" si="56"/>
        <v>180</v>
      </c>
      <c r="K370" s="36"/>
      <c r="L370" s="36">
        <f>L369+9.5</f>
        <v>597.5</v>
      </c>
      <c r="M370" s="36"/>
      <c r="N370" s="36"/>
      <c r="O370" s="21">
        <f t="shared" si="59"/>
        <v>597.5</v>
      </c>
      <c r="P370" s="38">
        <f t="shared" si="57"/>
        <v>1369.2708333333335</v>
      </c>
      <c r="Q370" s="41"/>
      <c r="R370" t="str">
        <f t="shared" si="58"/>
        <v>5200 Litre Aquaplate Steel Slimline Water Tank (1100mm W x 4000mm L x  1255mm H)</v>
      </c>
    </row>
    <row r="371" spans="2:18" x14ac:dyDescent="0.35">
      <c r="B371" s="31">
        <v>0.52</v>
      </c>
      <c r="C371" s="30" t="s">
        <v>24</v>
      </c>
      <c r="D371" s="30" t="s">
        <v>21</v>
      </c>
      <c r="E371" s="36">
        <v>1150</v>
      </c>
      <c r="F371" s="36">
        <v>800</v>
      </c>
      <c r="G371" s="36">
        <v>1255</v>
      </c>
      <c r="H371" s="37">
        <f t="shared" si="54"/>
        <v>798.94196428571411</v>
      </c>
      <c r="I371" s="37">
        <f t="shared" si="55"/>
        <v>1000</v>
      </c>
      <c r="J371" s="37">
        <f t="shared" si="56"/>
        <v>90</v>
      </c>
      <c r="K371" s="36"/>
      <c r="L371" s="36">
        <v>252</v>
      </c>
      <c r="M371" s="36"/>
      <c r="N371" s="36"/>
      <c r="O371" s="21">
        <f t="shared" si="59"/>
        <v>252</v>
      </c>
      <c r="P371" s="38">
        <f t="shared" si="57"/>
        <v>577.5</v>
      </c>
      <c r="Q371" s="41"/>
      <c r="R371" t="str">
        <f t="shared" si="58"/>
        <v>800 Litre Aquaplate Steel Slimline Water Tank (1150mm W x 800mm L x  1255mm H)</v>
      </c>
    </row>
    <row r="372" spans="2:18" x14ac:dyDescent="0.35">
      <c r="B372" s="31">
        <v>0.52</v>
      </c>
      <c r="C372" s="30" t="s">
        <v>24</v>
      </c>
      <c r="D372" s="30" t="s">
        <v>21</v>
      </c>
      <c r="E372" s="36">
        <v>1150</v>
      </c>
      <c r="F372" s="36">
        <v>900</v>
      </c>
      <c r="G372" s="36">
        <v>1255</v>
      </c>
      <c r="H372" s="37">
        <f t="shared" si="54"/>
        <v>943.26696428571415</v>
      </c>
      <c r="I372" s="37">
        <f t="shared" si="55"/>
        <v>1000</v>
      </c>
      <c r="J372" s="37">
        <f t="shared" si="56"/>
        <v>90</v>
      </c>
      <c r="K372" s="36"/>
      <c r="L372" s="36">
        <f>L371+9.5</f>
        <v>261.5</v>
      </c>
      <c r="M372" s="36"/>
      <c r="N372" s="36"/>
      <c r="O372" s="21">
        <f t="shared" si="59"/>
        <v>261.5</v>
      </c>
      <c r="P372" s="38">
        <f t="shared" si="57"/>
        <v>599.27083333333348</v>
      </c>
      <c r="Q372" s="41"/>
      <c r="R372" t="str">
        <f t="shared" si="58"/>
        <v>940 Litre Aquaplate Steel Slimline Water Tank (1150mm W x 900mm L x  1255mm H)</v>
      </c>
    </row>
    <row r="373" spans="2:18" x14ac:dyDescent="0.35">
      <c r="B373" s="31">
        <v>0.52</v>
      </c>
      <c r="C373" s="30" t="s">
        <v>24</v>
      </c>
      <c r="D373" s="30" t="s">
        <v>21</v>
      </c>
      <c r="E373" s="36">
        <v>1150</v>
      </c>
      <c r="F373" s="36">
        <v>1000</v>
      </c>
      <c r="G373" s="36">
        <v>1255</v>
      </c>
      <c r="H373" s="37">
        <f t="shared" si="54"/>
        <v>1087.5919642857141</v>
      </c>
      <c r="I373" s="37">
        <f t="shared" si="55"/>
        <v>1000</v>
      </c>
      <c r="J373" s="37">
        <f t="shared" si="56"/>
        <v>90</v>
      </c>
      <c r="K373" s="36"/>
      <c r="L373" s="36">
        <f>L372+9.5</f>
        <v>271</v>
      </c>
      <c r="M373" s="36"/>
      <c r="N373" s="36"/>
      <c r="O373" s="21">
        <f t="shared" si="59"/>
        <v>271</v>
      </c>
      <c r="P373" s="38">
        <f t="shared" si="57"/>
        <v>621.04166666666674</v>
      </c>
      <c r="Q373" s="41"/>
      <c r="R373" t="str">
        <f t="shared" si="58"/>
        <v>1090 Litre Aquaplate Steel Slimline Water Tank (1150mm W x 1000mm L x  1255mm H)</v>
      </c>
    </row>
    <row r="374" spans="2:18" x14ac:dyDescent="0.35">
      <c r="B374" s="31">
        <v>0.52</v>
      </c>
      <c r="C374" s="30" t="s">
        <v>24</v>
      </c>
      <c r="D374" s="30" t="s">
        <v>21</v>
      </c>
      <c r="E374" s="36">
        <v>1150</v>
      </c>
      <c r="F374" s="36">
        <v>1100</v>
      </c>
      <c r="G374" s="36">
        <v>1255</v>
      </c>
      <c r="H374" s="37">
        <f t="shared" si="54"/>
        <v>1231.9169642857141</v>
      </c>
      <c r="I374" s="37">
        <f t="shared" si="55"/>
        <v>1000</v>
      </c>
      <c r="J374" s="37">
        <f t="shared" si="56"/>
        <v>90</v>
      </c>
      <c r="K374" s="36"/>
      <c r="L374" s="36">
        <f>L373+9.5</f>
        <v>280.5</v>
      </c>
      <c r="M374" s="36"/>
      <c r="N374" s="36"/>
      <c r="O374" s="21">
        <f t="shared" si="59"/>
        <v>280.5</v>
      </c>
      <c r="P374" s="38">
        <f t="shared" si="57"/>
        <v>642.8125</v>
      </c>
      <c r="Q374" s="41"/>
      <c r="R374" t="str">
        <f t="shared" si="58"/>
        <v>1230 Litre Aquaplate Steel Slimline Water Tank (1150mm W x 1100mm L x  1255mm H)</v>
      </c>
    </row>
    <row r="375" spans="2:18" x14ac:dyDescent="0.35">
      <c r="B375" s="31">
        <v>0.52</v>
      </c>
      <c r="C375" s="30" t="s">
        <v>24</v>
      </c>
      <c r="D375" s="30" t="s">
        <v>21</v>
      </c>
      <c r="E375" s="36">
        <v>1150</v>
      </c>
      <c r="F375" s="36">
        <v>1200</v>
      </c>
      <c r="G375" s="36">
        <v>1255</v>
      </c>
      <c r="H375" s="37">
        <f t="shared" si="54"/>
        <v>1376.2419642857142</v>
      </c>
      <c r="I375" s="37">
        <f t="shared" si="55"/>
        <v>1000</v>
      </c>
      <c r="J375" s="37">
        <f t="shared" si="56"/>
        <v>90</v>
      </c>
      <c r="K375" s="36"/>
      <c r="L375" s="36">
        <f>L374+9.5</f>
        <v>290</v>
      </c>
      <c r="M375" s="36"/>
      <c r="N375" s="36"/>
      <c r="O375" s="21">
        <f t="shared" si="59"/>
        <v>290</v>
      </c>
      <c r="P375" s="38">
        <f t="shared" si="57"/>
        <v>664.58333333333348</v>
      </c>
      <c r="Q375" s="41"/>
      <c r="R375" t="str">
        <f t="shared" si="58"/>
        <v>1380 Litre Aquaplate Steel Slimline Water Tank (1150mm W x 1200mm L x  1255mm H)</v>
      </c>
    </row>
    <row r="376" spans="2:18" x14ac:dyDescent="0.35">
      <c r="B376" s="31">
        <v>0.52</v>
      </c>
      <c r="C376" s="30" t="s">
        <v>24</v>
      </c>
      <c r="D376" s="30" t="s">
        <v>21</v>
      </c>
      <c r="E376" s="36">
        <v>1150</v>
      </c>
      <c r="F376" s="36">
        <v>1300</v>
      </c>
      <c r="G376" s="36">
        <v>1255</v>
      </c>
      <c r="H376" s="37">
        <f t="shared" si="54"/>
        <v>1520.5669642857142</v>
      </c>
      <c r="I376" s="37">
        <f t="shared" si="55"/>
        <v>2000</v>
      </c>
      <c r="J376" s="37">
        <f t="shared" si="56"/>
        <v>120</v>
      </c>
      <c r="K376" s="36"/>
      <c r="L376" s="36">
        <v>299</v>
      </c>
      <c r="M376" s="36"/>
      <c r="N376" s="36"/>
      <c r="O376" s="21">
        <f t="shared" si="59"/>
        <v>299</v>
      </c>
      <c r="P376" s="38">
        <f t="shared" si="57"/>
        <v>685.20833333333348</v>
      </c>
      <c r="Q376" s="41"/>
      <c r="R376" t="str">
        <f t="shared" si="58"/>
        <v>1520 Litre Aquaplate Steel Slimline Water Tank (1150mm W x 1300mm L x  1255mm H)</v>
      </c>
    </row>
    <row r="377" spans="2:18" x14ac:dyDescent="0.35">
      <c r="B377" s="31">
        <v>0.52</v>
      </c>
      <c r="C377" s="30" t="s">
        <v>24</v>
      </c>
      <c r="D377" s="30" t="s">
        <v>21</v>
      </c>
      <c r="E377" s="36">
        <v>1150</v>
      </c>
      <c r="F377" s="36">
        <v>1400</v>
      </c>
      <c r="G377" s="36">
        <v>1255</v>
      </c>
      <c r="H377" s="37">
        <f t="shared" si="54"/>
        <v>1664.891964285714</v>
      </c>
      <c r="I377" s="37">
        <f t="shared" si="55"/>
        <v>2000</v>
      </c>
      <c r="J377" s="37">
        <f t="shared" si="56"/>
        <v>120</v>
      </c>
      <c r="K377" s="36"/>
      <c r="L377" s="36">
        <f t="shared" ref="L377:L382" si="64">L376+9.5</f>
        <v>308.5</v>
      </c>
      <c r="M377" s="36"/>
      <c r="N377" s="36"/>
      <c r="O377" s="21">
        <f t="shared" si="59"/>
        <v>308.5</v>
      </c>
      <c r="P377" s="38">
        <f t="shared" si="57"/>
        <v>706.97916666666674</v>
      </c>
      <c r="Q377" s="41"/>
      <c r="R377" t="str">
        <f t="shared" si="58"/>
        <v>1660 Litre Aquaplate Steel Slimline Water Tank (1150mm W x 1400mm L x  1255mm H)</v>
      </c>
    </row>
    <row r="378" spans="2:18" x14ac:dyDescent="0.35">
      <c r="B378" s="31">
        <v>0.52</v>
      </c>
      <c r="C378" s="30" t="s">
        <v>24</v>
      </c>
      <c r="D378" s="30" t="s">
        <v>21</v>
      </c>
      <c r="E378" s="36">
        <v>1150</v>
      </c>
      <c r="F378" s="36">
        <v>1500</v>
      </c>
      <c r="G378" s="36">
        <v>1255</v>
      </c>
      <c r="H378" s="37">
        <f t="shared" si="54"/>
        <v>1809.2169642857141</v>
      </c>
      <c r="I378" s="37">
        <f t="shared" si="55"/>
        <v>2000</v>
      </c>
      <c r="J378" s="37">
        <f t="shared" si="56"/>
        <v>120</v>
      </c>
      <c r="K378" s="36"/>
      <c r="L378" s="36">
        <f t="shared" si="64"/>
        <v>318</v>
      </c>
      <c r="M378" s="36"/>
      <c r="N378" s="36"/>
      <c r="O378" s="21">
        <f t="shared" si="59"/>
        <v>318</v>
      </c>
      <c r="P378" s="38">
        <f t="shared" si="57"/>
        <v>728.75000000000011</v>
      </c>
      <c r="Q378" s="41"/>
      <c r="R378" t="str">
        <f t="shared" si="58"/>
        <v>1810 Litre Aquaplate Steel Slimline Water Tank (1150mm W x 1500mm L x  1255mm H)</v>
      </c>
    </row>
    <row r="379" spans="2:18" x14ac:dyDescent="0.35">
      <c r="B379" s="31">
        <v>0.52</v>
      </c>
      <c r="C379" s="30" t="s">
        <v>24</v>
      </c>
      <c r="D379" s="30" t="s">
        <v>21</v>
      </c>
      <c r="E379" s="36">
        <v>1150</v>
      </c>
      <c r="F379" s="36">
        <v>1600</v>
      </c>
      <c r="G379" s="36">
        <v>1255</v>
      </c>
      <c r="H379" s="37">
        <f t="shared" si="54"/>
        <v>1953.5419642857141</v>
      </c>
      <c r="I379" s="37">
        <f t="shared" si="55"/>
        <v>2000</v>
      </c>
      <c r="J379" s="37">
        <f t="shared" si="56"/>
        <v>120</v>
      </c>
      <c r="K379" s="36"/>
      <c r="L379" s="36">
        <f t="shared" si="64"/>
        <v>327.5</v>
      </c>
      <c r="M379" s="36"/>
      <c r="N379" s="36"/>
      <c r="O379" s="21">
        <f t="shared" si="59"/>
        <v>327.5</v>
      </c>
      <c r="P379" s="38">
        <f t="shared" si="57"/>
        <v>750.52083333333348</v>
      </c>
      <c r="Q379" s="41"/>
      <c r="R379" t="str">
        <f t="shared" si="58"/>
        <v>1950 Litre Aquaplate Steel Slimline Water Tank (1150mm W x 1600mm L x  1255mm H)</v>
      </c>
    </row>
    <row r="380" spans="2:18" x14ac:dyDescent="0.35">
      <c r="B380" s="31">
        <v>0.52</v>
      </c>
      <c r="C380" s="30" t="s">
        <v>24</v>
      </c>
      <c r="D380" s="30" t="s">
        <v>21</v>
      </c>
      <c r="E380" s="36">
        <v>1150</v>
      </c>
      <c r="F380" s="36">
        <v>1700</v>
      </c>
      <c r="G380" s="36">
        <v>1255</v>
      </c>
      <c r="H380" s="37">
        <f t="shared" si="54"/>
        <v>2097.8669642857139</v>
      </c>
      <c r="I380" s="37">
        <f t="shared" si="55"/>
        <v>2000</v>
      </c>
      <c r="J380" s="37">
        <f t="shared" si="56"/>
        <v>120</v>
      </c>
      <c r="K380" s="36"/>
      <c r="L380" s="36">
        <f t="shared" si="64"/>
        <v>337</v>
      </c>
      <c r="M380" s="36"/>
      <c r="N380" s="36"/>
      <c r="O380" s="21">
        <f t="shared" si="59"/>
        <v>337</v>
      </c>
      <c r="P380" s="38">
        <f t="shared" si="57"/>
        <v>772.29166666666674</v>
      </c>
      <c r="Q380" s="41"/>
      <c r="R380" t="str">
        <f t="shared" si="58"/>
        <v>2100 Litre Aquaplate Steel Slimline Water Tank (1150mm W x 1700mm L x  1255mm H)</v>
      </c>
    </row>
    <row r="381" spans="2:18" x14ac:dyDescent="0.35">
      <c r="B381" s="31">
        <v>0.52</v>
      </c>
      <c r="C381" s="30" t="s">
        <v>24</v>
      </c>
      <c r="D381" s="30" t="s">
        <v>21</v>
      </c>
      <c r="E381" s="36">
        <v>1150</v>
      </c>
      <c r="F381" s="36">
        <v>1800</v>
      </c>
      <c r="G381" s="36">
        <v>1255</v>
      </c>
      <c r="H381" s="37">
        <f t="shared" si="54"/>
        <v>2242.1919642857142</v>
      </c>
      <c r="I381" s="37">
        <f t="shared" si="55"/>
        <v>2000</v>
      </c>
      <c r="J381" s="37">
        <f t="shared" si="56"/>
        <v>120</v>
      </c>
      <c r="K381" s="36"/>
      <c r="L381" s="36">
        <f t="shared" si="64"/>
        <v>346.5</v>
      </c>
      <c r="M381" s="36"/>
      <c r="N381" s="36"/>
      <c r="O381" s="21">
        <f t="shared" si="59"/>
        <v>346.5</v>
      </c>
      <c r="P381" s="38">
        <f t="shared" si="57"/>
        <v>794.06250000000011</v>
      </c>
      <c r="Q381" s="41"/>
      <c r="R381" t="str">
        <f t="shared" si="58"/>
        <v>2240 Litre Aquaplate Steel Slimline Water Tank (1150mm W x 1800mm L x  1255mm H)</v>
      </c>
    </row>
    <row r="382" spans="2:18" x14ac:dyDescent="0.35">
      <c r="B382" s="31">
        <v>0.52</v>
      </c>
      <c r="C382" s="30" t="s">
        <v>24</v>
      </c>
      <c r="D382" s="30" t="s">
        <v>21</v>
      </c>
      <c r="E382" s="36">
        <v>1150</v>
      </c>
      <c r="F382" s="36">
        <v>1900</v>
      </c>
      <c r="G382" s="36">
        <v>1255</v>
      </c>
      <c r="H382" s="37">
        <f t="shared" si="54"/>
        <v>2386.516964285714</v>
      </c>
      <c r="I382" s="37">
        <f t="shared" si="55"/>
        <v>2000</v>
      </c>
      <c r="J382" s="37">
        <f t="shared" si="56"/>
        <v>120</v>
      </c>
      <c r="K382" s="36"/>
      <c r="L382" s="36">
        <f t="shared" si="64"/>
        <v>356</v>
      </c>
      <c r="M382" s="36"/>
      <c r="N382" s="36"/>
      <c r="O382" s="21">
        <f t="shared" si="59"/>
        <v>356</v>
      </c>
      <c r="P382" s="38">
        <f t="shared" si="57"/>
        <v>815.83333333333348</v>
      </c>
      <c r="Q382" s="41"/>
      <c r="R382" t="str">
        <f t="shared" si="58"/>
        <v>2390 Litre Aquaplate Steel Slimline Water Tank (1150mm W x 1900mm L x  1255mm H)</v>
      </c>
    </row>
    <row r="383" spans="2:18" x14ac:dyDescent="0.35">
      <c r="B383" s="31">
        <v>0.52</v>
      </c>
      <c r="C383" s="30" t="s">
        <v>24</v>
      </c>
      <c r="D383" s="30" t="s">
        <v>21</v>
      </c>
      <c r="E383" s="36">
        <v>1150</v>
      </c>
      <c r="F383" s="36">
        <v>2000</v>
      </c>
      <c r="G383" s="36">
        <v>1255</v>
      </c>
      <c r="H383" s="37">
        <f t="shared" si="54"/>
        <v>2530.8419642857143</v>
      </c>
      <c r="I383" s="37">
        <f t="shared" si="55"/>
        <v>3000</v>
      </c>
      <c r="J383" s="37">
        <f t="shared" si="56"/>
        <v>135</v>
      </c>
      <c r="K383" s="36"/>
      <c r="L383" s="36">
        <v>411</v>
      </c>
      <c r="M383" s="36"/>
      <c r="N383" s="36"/>
      <c r="O383" s="21">
        <f t="shared" si="59"/>
        <v>411</v>
      </c>
      <c r="P383" s="38">
        <f t="shared" si="57"/>
        <v>941.87500000000011</v>
      </c>
      <c r="Q383" s="41"/>
      <c r="R383" t="str">
        <f t="shared" si="58"/>
        <v>2530 Litre Aquaplate Steel Slimline Water Tank (1150mm W x 2000mm L x  1255mm H)</v>
      </c>
    </row>
    <row r="384" spans="2:18" x14ac:dyDescent="0.35">
      <c r="B384" s="31">
        <v>0.52</v>
      </c>
      <c r="C384" s="30" t="s">
        <v>24</v>
      </c>
      <c r="D384" s="30" t="s">
        <v>21</v>
      </c>
      <c r="E384" s="36">
        <v>1150</v>
      </c>
      <c r="F384" s="36">
        <v>2100</v>
      </c>
      <c r="G384" s="36">
        <v>1255</v>
      </c>
      <c r="H384" s="37">
        <f t="shared" si="54"/>
        <v>2675.1669642857141</v>
      </c>
      <c r="I384" s="37">
        <f t="shared" si="55"/>
        <v>3000</v>
      </c>
      <c r="J384" s="37">
        <f t="shared" si="56"/>
        <v>135</v>
      </c>
      <c r="K384" s="36"/>
      <c r="L384" s="36">
        <f t="shared" ref="L384:L389" si="65">L383+9.5</f>
        <v>420.5</v>
      </c>
      <c r="M384" s="36"/>
      <c r="N384" s="36"/>
      <c r="O384" s="21">
        <f t="shared" si="59"/>
        <v>420.5</v>
      </c>
      <c r="P384" s="38">
        <f t="shared" si="57"/>
        <v>963.64583333333348</v>
      </c>
      <c r="Q384" s="41"/>
      <c r="R384" t="str">
        <f t="shared" si="58"/>
        <v>2680 Litre Aquaplate Steel Slimline Water Tank (1150mm W x 2100mm L x  1255mm H)</v>
      </c>
    </row>
    <row r="385" spans="2:18" x14ac:dyDescent="0.35">
      <c r="B385" s="31">
        <v>0.52</v>
      </c>
      <c r="C385" s="30" t="s">
        <v>24</v>
      </c>
      <c r="D385" s="30" t="s">
        <v>21</v>
      </c>
      <c r="E385" s="36">
        <v>1150</v>
      </c>
      <c r="F385" s="36">
        <v>2200</v>
      </c>
      <c r="G385" s="36">
        <v>1255</v>
      </c>
      <c r="H385" s="37">
        <f t="shared" si="54"/>
        <v>2819.4919642857139</v>
      </c>
      <c r="I385" s="37">
        <f t="shared" si="55"/>
        <v>3000</v>
      </c>
      <c r="J385" s="37">
        <f t="shared" si="56"/>
        <v>135</v>
      </c>
      <c r="K385" s="36"/>
      <c r="L385" s="36">
        <f t="shared" si="65"/>
        <v>430</v>
      </c>
      <c r="M385" s="36"/>
      <c r="N385" s="36"/>
      <c r="O385" s="21">
        <f t="shared" si="59"/>
        <v>430</v>
      </c>
      <c r="P385" s="38">
        <f t="shared" si="57"/>
        <v>985.41666666666674</v>
      </c>
      <c r="Q385" s="41"/>
      <c r="R385" t="str">
        <f t="shared" si="58"/>
        <v>2820 Litre Aquaplate Steel Slimline Water Tank (1150mm W x 2200mm L x  1255mm H)</v>
      </c>
    </row>
    <row r="386" spans="2:18" x14ac:dyDescent="0.35">
      <c r="B386" s="31">
        <v>0.52</v>
      </c>
      <c r="C386" s="30" t="s">
        <v>24</v>
      </c>
      <c r="D386" s="30" t="s">
        <v>21</v>
      </c>
      <c r="E386" s="36">
        <v>1150</v>
      </c>
      <c r="F386" s="36">
        <v>2300</v>
      </c>
      <c r="G386" s="36">
        <v>1255</v>
      </c>
      <c r="H386" s="37">
        <f t="shared" si="54"/>
        <v>2963.8169642857142</v>
      </c>
      <c r="I386" s="37">
        <f t="shared" si="55"/>
        <v>3000</v>
      </c>
      <c r="J386" s="37">
        <f t="shared" si="56"/>
        <v>135</v>
      </c>
      <c r="K386" s="36"/>
      <c r="L386" s="36">
        <f t="shared" si="65"/>
        <v>439.5</v>
      </c>
      <c r="M386" s="36"/>
      <c r="N386" s="36"/>
      <c r="O386" s="21">
        <f t="shared" si="59"/>
        <v>439.5</v>
      </c>
      <c r="P386" s="38">
        <f t="shared" si="57"/>
        <v>1007.1875000000001</v>
      </c>
      <c r="Q386" s="41"/>
      <c r="R386" t="str">
        <f t="shared" si="58"/>
        <v>2960 Litre Aquaplate Steel Slimline Water Tank (1150mm W x 2300mm L x  1255mm H)</v>
      </c>
    </row>
    <row r="387" spans="2:18" x14ac:dyDescent="0.35">
      <c r="B387" s="31">
        <v>0.52</v>
      </c>
      <c r="C387" s="30" t="s">
        <v>24</v>
      </c>
      <c r="D387" s="30" t="s">
        <v>21</v>
      </c>
      <c r="E387" s="36">
        <v>1150</v>
      </c>
      <c r="F387" s="36">
        <v>2400</v>
      </c>
      <c r="G387" s="36">
        <v>1255</v>
      </c>
      <c r="H387" s="37">
        <f t="shared" si="54"/>
        <v>3108.141964285714</v>
      </c>
      <c r="I387" s="37">
        <f t="shared" si="55"/>
        <v>3000</v>
      </c>
      <c r="J387" s="37">
        <f t="shared" si="56"/>
        <v>135</v>
      </c>
      <c r="K387" s="36"/>
      <c r="L387" s="36">
        <f t="shared" si="65"/>
        <v>449</v>
      </c>
      <c r="M387" s="36"/>
      <c r="N387" s="36"/>
      <c r="O387" s="21">
        <f t="shared" si="59"/>
        <v>449</v>
      </c>
      <c r="P387" s="38">
        <f t="shared" si="57"/>
        <v>1028.9583333333335</v>
      </c>
      <c r="Q387" s="41"/>
      <c r="R387" t="str">
        <f t="shared" si="58"/>
        <v>3110 Litre Aquaplate Steel Slimline Water Tank (1150mm W x 2400mm L x  1255mm H)</v>
      </c>
    </row>
    <row r="388" spans="2:18" x14ac:dyDescent="0.35">
      <c r="B388" s="31">
        <v>0.52</v>
      </c>
      <c r="C388" s="30" t="s">
        <v>24</v>
      </c>
      <c r="D388" s="30" t="s">
        <v>21</v>
      </c>
      <c r="E388" s="36">
        <v>1150</v>
      </c>
      <c r="F388" s="36">
        <v>2500</v>
      </c>
      <c r="G388" s="36">
        <v>1255</v>
      </c>
      <c r="H388" s="37">
        <f t="shared" si="54"/>
        <v>3252.4669642857143</v>
      </c>
      <c r="I388" s="37">
        <f t="shared" si="55"/>
        <v>3000</v>
      </c>
      <c r="J388" s="37">
        <f t="shared" si="56"/>
        <v>135</v>
      </c>
      <c r="K388" s="36"/>
      <c r="L388" s="36">
        <f t="shared" si="65"/>
        <v>458.5</v>
      </c>
      <c r="M388" s="36"/>
      <c r="N388" s="36"/>
      <c r="O388" s="21">
        <f t="shared" si="59"/>
        <v>458.5</v>
      </c>
      <c r="P388" s="38">
        <f t="shared" si="57"/>
        <v>1050.7291666666667</v>
      </c>
      <c r="Q388" s="41"/>
      <c r="R388" t="str">
        <f t="shared" si="58"/>
        <v>3250 Litre Aquaplate Steel Slimline Water Tank (1150mm W x 2500mm L x  1255mm H)</v>
      </c>
    </row>
    <row r="389" spans="2:18" x14ac:dyDescent="0.35">
      <c r="B389" s="31">
        <v>0.52</v>
      </c>
      <c r="C389" s="30" t="s">
        <v>24</v>
      </c>
      <c r="D389" s="30" t="s">
        <v>21</v>
      </c>
      <c r="E389" s="36">
        <v>1150</v>
      </c>
      <c r="F389" s="36">
        <v>2600</v>
      </c>
      <c r="G389" s="36">
        <v>1255</v>
      </c>
      <c r="H389" s="37">
        <f t="shared" ref="H389:H452" si="66">(((22/7*(E389/2)^2)*G389)+((F389-E389)*G389*E389))/1000000</f>
        <v>3396.7919642857141</v>
      </c>
      <c r="I389" s="37">
        <f t="shared" ref="I389:I452" si="67">ROUND(H389,-3)</f>
        <v>3000</v>
      </c>
      <c r="J389" s="37">
        <f t="shared" ref="J389:J452" si="68">IF(I389&lt;1000,90,IF(I389=1000,90,IF(I389=2000,120,IF(I389=3000,135,IF(I389=4000,150,IF(I389=5000,180,IF(I389=6000,210,IF(I389=7000,240,IF(I389=8000,255,IF(I389=9000,B654,IF(I389=10000,285)))))))))))</f>
        <v>135</v>
      </c>
      <c r="K389" s="36"/>
      <c r="L389" s="36">
        <f t="shared" si="65"/>
        <v>468</v>
      </c>
      <c r="M389" s="36"/>
      <c r="N389" s="36"/>
      <c r="O389" s="21">
        <f t="shared" si="59"/>
        <v>468</v>
      </c>
      <c r="P389" s="38">
        <f t="shared" ref="P389:P452" si="69">(L389/(1-B389))*1.1</f>
        <v>1072.5</v>
      </c>
      <c r="Q389" s="41"/>
      <c r="R389" t="str">
        <f t="shared" ref="R389:R452" si="70">ROUND(H389,-1)&amp;" "&amp;"Litre"&amp;" "&amp;C389&amp;" "&amp;D389&amp;" "&amp;"Water Tank"&amp;" ("&amp;E389&amp;"mm W x "&amp;F389&amp;"mm L x  "&amp;G389&amp;"mm H)"</f>
        <v>3400 Litre Aquaplate Steel Slimline Water Tank (1150mm W x 2600mm L x  1255mm H)</v>
      </c>
    </row>
    <row r="390" spans="2:18" x14ac:dyDescent="0.35">
      <c r="B390" s="31">
        <v>0.52</v>
      </c>
      <c r="C390" s="30" t="s">
        <v>24</v>
      </c>
      <c r="D390" s="30" t="s">
        <v>21</v>
      </c>
      <c r="E390" s="36">
        <v>1150</v>
      </c>
      <c r="F390" s="36">
        <v>2700</v>
      </c>
      <c r="G390" s="36">
        <v>1255</v>
      </c>
      <c r="H390" s="37">
        <f t="shared" si="66"/>
        <v>3541.1169642857139</v>
      </c>
      <c r="I390" s="37">
        <f t="shared" si="67"/>
        <v>4000</v>
      </c>
      <c r="J390" s="37">
        <f t="shared" si="68"/>
        <v>150</v>
      </c>
      <c r="K390" s="36"/>
      <c r="L390" s="36">
        <v>476</v>
      </c>
      <c r="M390" s="36"/>
      <c r="N390" s="36"/>
      <c r="O390" s="21">
        <f t="shared" ref="O390:O453" si="71">SUM(K390:N390)</f>
        <v>476</v>
      </c>
      <c r="P390" s="38">
        <f t="shared" si="69"/>
        <v>1090.8333333333335</v>
      </c>
      <c r="Q390" s="41"/>
      <c r="R390" t="str">
        <f t="shared" si="70"/>
        <v>3540 Litre Aquaplate Steel Slimline Water Tank (1150mm W x 2700mm L x  1255mm H)</v>
      </c>
    </row>
    <row r="391" spans="2:18" x14ac:dyDescent="0.35">
      <c r="B391" s="31">
        <v>0.52</v>
      </c>
      <c r="C391" s="30" t="s">
        <v>24</v>
      </c>
      <c r="D391" s="30" t="s">
        <v>21</v>
      </c>
      <c r="E391" s="36">
        <v>1150</v>
      </c>
      <c r="F391" s="36">
        <v>2800</v>
      </c>
      <c r="G391" s="36">
        <v>1255</v>
      </c>
      <c r="H391" s="37">
        <f t="shared" si="66"/>
        <v>3685.4419642857142</v>
      </c>
      <c r="I391" s="37">
        <f t="shared" si="67"/>
        <v>4000</v>
      </c>
      <c r="J391" s="37">
        <f t="shared" si="68"/>
        <v>150</v>
      </c>
      <c r="K391" s="36"/>
      <c r="L391" s="36">
        <f t="shared" ref="L391:L396" si="72">L390+9.5</f>
        <v>485.5</v>
      </c>
      <c r="M391" s="36"/>
      <c r="N391" s="36"/>
      <c r="O391" s="21">
        <f t="shared" si="71"/>
        <v>485.5</v>
      </c>
      <c r="P391" s="38">
        <f t="shared" si="69"/>
        <v>1112.6041666666667</v>
      </c>
      <c r="Q391" s="41"/>
      <c r="R391" t="str">
        <f t="shared" si="70"/>
        <v>3690 Litre Aquaplate Steel Slimline Water Tank (1150mm W x 2800mm L x  1255mm H)</v>
      </c>
    </row>
    <row r="392" spans="2:18" x14ac:dyDescent="0.35">
      <c r="B392" s="31">
        <v>0.52</v>
      </c>
      <c r="C392" s="30" t="s">
        <v>24</v>
      </c>
      <c r="D392" s="30" t="s">
        <v>21</v>
      </c>
      <c r="E392" s="36">
        <v>1150</v>
      </c>
      <c r="F392" s="36">
        <v>2900</v>
      </c>
      <c r="G392" s="36">
        <v>1255</v>
      </c>
      <c r="H392" s="37">
        <f t="shared" si="66"/>
        <v>3829.766964285714</v>
      </c>
      <c r="I392" s="37">
        <f t="shared" si="67"/>
        <v>4000</v>
      </c>
      <c r="J392" s="37">
        <f t="shared" si="68"/>
        <v>150</v>
      </c>
      <c r="K392" s="36"/>
      <c r="L392" s="36">
        <f t="shared" si="72"/>
        <v>495</v>
      </c>
      <c r="M392" s="36"/>
      <c r="N392" s="36"/>
      <c r="O392" s="21">
        <f t="shared" si="71"/>
        <v>495</v>
      </c>
      <c r="P392" s="38">
        <f t="shared" si="69"/>
        <v>1134.375</v>
      </c>
      <c r="Q392" s="41"/>
      <c r="R392" t="str">
        <f t="shared" si="70"/>
        <v>3830 Litre Aquaplate Steel Slimline Water Tank (1150mm W x 2900mm L x  1255mm H)</v>
      </c>
    </row>
    <row r="393" spans="2:18" x14ac:dyDescent="0.35">
      <c r="B393" s="31">
        <v>0.52</v>
      </c>
      <c r="C393" s="30" t="s">
        <v>24</v>
      </c>
      <c r="D393" s="30" t="s">
        <v>21</v>
      </c>
      <c r="E393" s="36">
        <v>1150</v>
      </c>
      <c r="F393" s="36">
        <v>3000</v>
      </c>
      <c r="G393" s="36">
        <v>1255</v>
      </c>
      <c r="H393" s="37">
        <f t="shared" si="66"/>
        <v>3974.0919642857143</v>
      </c>
      <c r="I393" s="37">
        <f t="shared" si="67"/>
        <v>4000</v>
      </c>
      <c r="J393" s="37">
        <f t="shared" si="68"/>
        <v>150</v>
      </c>
      <c r="K393" s="36"/>
      <c r="L393" s="36">
        <f t="shared" si="72"/>
        <v>504.5</v>
      </c>
      <c r="M393" s="36"/>
      <c r="N393" s="36"/>
      <c r="O393" s="21">
        <f t="shared" si="71"/>
        <v>504.5</v>
      </c>
      <c r="P393" s="38">
        <f t="shared" si="69"/>
        <v>1156.1458333333335</v>
      </c>
      <c r="Q393" s="41"/>
      <c r="R393" t="str">
        <f t="shared" si="70"/>
        <v>3970 Litre Aquaplate Steel Slimline Water Tank (1150mm W x 3000mm L x  1255mm H)</v>
      </c>
    </row>
    <row r="394" spans="2:18" x14ac:dyDescent="0.35">
      <c r="B394" s="31">
        <v>0.52</v>
      </c>
      <c r="C394" s="30" t="s">
        <v>24</v>
      </c>
      <c r="D394" s="30" t="s">
        <v>21</v>
      </c>
      <c r="E394" s="36">
        <v>1150</v>
      </c>
      <c r="F394" s="36">
        <v>3100</v>
      </c>
      <c r="G394" s="36">
        <v>1255</v>
      </c>
      <c r="H394" s="37">
        <f t="shared" si="66"/>
        <v>4118.4169642857141</v>
      </c>
      <c r="I394" s="37">
        <f t="shared" si="67"/>
        <v>4000</v>
      </c>
      <c r="J394" s="37">
        <f t="shared" si="68"/>
        <v>150</v>
      </c>
      <c r="K394" s="36"/>
      <c r="L394" s="36">
        <f t="shared" si="72"/>
        <v>514</v>
      </c>
      <c r="M394" s="36"/>
      <c r="N394" s="36"/>
      <c r="O394" s="21">
        <f t="shared" si="71"/>
        <v>514</v>
      </c>
      <c r="P394" s="38">
        <f t="shared" si="69"/>
        <v>1177.916666666667</v>
      </c>
      <c r="Q394" s="41"/>
      <c r="R394" t="str">
        <f t="shared" si="70"/>
        <v>4120 Litre Aquaplate Steel Slimline Water Tank (1150mm W x 3100mm L x  1255mm H)</v>
      </c>
    </row>
    <row r="395" spans="2:18" x14ac:dyDescent="0.35">
      <c r="B395" s="31">
        <v>0.52</v>
      </c>
      <c r="C395" s="30" t="s">
        <v>24</v>
      </c>
      <c r="D395" s="30" t="s">
        <v>21</v>
      </c>
      <c r="E395" s="36">
        <v>1150</v>
      </c>
      <c r="F395" s="36">
        <v>3200</v>
      </c>
      <c r="G395" s="36">
        <v>1255</v>
      </c>
      <c r="H395" s="37">
        <f t="shared" si="66"/>
        <v>4262.7419642857139</v>
      </c>
      <c r="I395" s="37">
        <f t="shared" si="67"/>
        <v>4000</v>
      </c>
      <c r="J395" s="37">
        <f t="shared" si="68"/>
        <v>150</v>
      </c>
      <c r="K395" s="36"/>
      <c r="L395" s="36">
        <f t="shared" si="72"/>
        <v>523.5</v>
      </c>
      <c r="M395" s="36"/>
      <c r="N395" s="36"/>
      <c r="O395" s="21">
        <f t="shared" si="71"/>
        <v>523.5</v>
      </c>
      <c r="P395" s="38">
        <f t="shared" si="69"/>
        <v>1199.6875</v>
      </c>
      <c r="Q395" s="41"/>
      <c r="R395" t="str">
        <f t="shared" si="70"/>
        <v>4260 Litre Aquaplate Steel Slimline Water Tank (1150mm W x 3200mm L x  1255mm H)</v>
      </c>
    </row>
    <row r="396" spans="2:18" x14ac:dyDescent="0.35">
      <c r="B396" s="31">
        <v>0.52</v>
      </c>
      <c r="C396" s="30" t="s">
        <v>24</v>
      </c>
      <c r="D396" s="30" t="s">
        <v>21</v>
      </c>
      <c r="E396" s="36">
        <v>1150</v>
      </c>
      <c r="F396" s="36">
        <v>3300</v>
      </c>
      <c r="G396" s="36">
        <v>1255</v>
      </c>
      <c r="H396" s="37">
        <f t="shared" si="66"/>
        <v>4407.0669642857138</v>
      </c>
      <c r="I396" s="37">
        <f t="shared" si="67"/>
        <v>4000</v>
      </c>
      <c r="J396" s="37">
        <f t="shared" si="68"/>
        <v>150</v>
      </c>
      <c r="K396" s="36"/>
      <c r="L396" s="36">
        <f t="shared" si="72"/>
        <v>533</v>
      </c>
      <c r="M396" s="36"/>
      <c r="N396" s="36"/>
      <c r="O396" s="21">
        <f t="shared" si="71"/>
        <v>533</v>
      </c>
      <c r="P396" s="38">
        <f t="shared" si="69"/>
        <v>1221.4583333333335</v>
      </c>
      <c r="Q396" s="41"/>
      <c r="R396" t="str">
        <f t="shared" si="70"/>
        <v>4410 Litre Aquaplate Steel Slimline Water Tank (1150mm W x 3300mm L x  1255mm H)</v>
      </c>
    </row>
    <row r="397" spans="2:18" x14ac:dyDescent="0.35">
      <c r="B397" s="31">
        <v>0.52</v>
      </c>
      <c r="C397" s="30" t="s">
        <v>24</v>
      </c>
      <c r="D397" s="30" t="s">
        <v>21</v>
      </c>
      <c r="E397" s="36">
        <v>1150</v>
      </c>
      <c r="F397" s="36">
        <v>3400</v>
      </c>
      <c r="G397" s="36">
        <v>1255</v>
      </c>
      <c r="H397" s="37">
        <f t="shared" si="66"/>
        <v>4551.3919642857145</v>
      </c>
      <c r="I397" s="37">
        <f t="shared" si="67"/>
        <v>5000</v>
      </c>
      <c r="J397" s="37">
        <f t="shared" si="68"/>
        <v>180</v>
      </c>
      <c r="K397" s="36"/>
      <c r="L397" s="36">
        <v>542</v>
      </c>
      <c r="M397" s="36"/>
      <c r="N397" s="36"/>
      <c r="O397" s="21">
        <f t="shared" si="71"/>
        <v>542</v>
      </c>
      <c r="P397" s="38">
        <f t="shared" si="69"/>
        <v>1242.0833333333335</v>
      </c>
      <c r="Q397" s="41"/>
      <c r="R397" t="str">
        <f t="shared" si="70"/>
        <v>4550 Litre Aquaplate Steel Slimline Water Tank (1150mm W x 3400mm L x  1255mm H)</v>
      </c>
    </row>
    <row r="398" spans="2:18" x14ac:dyDescent="0.35">
      <c r="B398" s="31">
        <v>0.52</v>
      </c>
      <c r="C398" s="30" t="s">
        <v>24</v>
      </c>
      <c r="D398" s="30" t="s">
        <v>21</v>
      </c>
      <c r="E398" s="36">
        <v>1150</v>
      </c>
      <c r="F398" s="36">
        <v>3500</v>
      </c>
      <c r="G398" s="36">
        <v>1255</v>
      </c>
      <c r="H398" s="37">
        <f t="shared" si="66"/>
        <v>4695.7169642857143</v>
      </c>
      <c r="I398" s="37">
        <f t="shared" si="67"/>
        <v>5000</v>
      </c>
      <c r="J398" s="37">
        <f t="shared" si="68"/>
        <v>180</v>
      </c>
      <c r="K398" s="36"/>
      <c r="L398" s="36">
        <f>L397+9.5</f>
        <v>551.5</v>
      </c>
      <c r="M398" s="36"/>
      <c r="N398" s="36"/>
      <c r="O398" s="21">
        <f t="shared" si="71"/>
        <v>551.5</v>
      </c>
      <c r="P398" s="38">
        <f t="shared" si="69"/>
        <v>1263.854166666667</v>
      </c>
      <c r="Q398" s="41"/>
      <c r="R398" t="str">
        <f t="shared" si="70"/>
        <v>4700 Litre Aquaplate Steel Slimline Water Tank (1150mm W x 3500mm L x  1255mm H)</v>
      </c>
    </row>
    <row r="399" spans="2:18" x14ac:dyDescent="0.35">
      <c r="B399" s="31">
        <v>0.52</v>
      </c>
      <c r="C399" s="30" t="s">
        <v>24</v>
      </c>
      <c r="D399" s="30" t="s">
        <v>21</v>
      </c>
      <c r="E399" s="36">
        <v>1150</v>
      </c>
      <c r="F399" s="36">
        <v>3600</v>
      </c>
      <c r="G399" s="36">
        <v>1255</v>
      </c>
      <c r="H399" s="37">
        <f t="shared" si="66"/>
        <v>4840.0419642857141</v>
      </c>
      <c r="I399" s="37">
        <f t="shared" si="67"/>
        <v>5000</v>
      </c>
      <c r="J399" s="37">
        <f t="shared" si="68"/>
        <v>180</v>
      </c>
      <c r="K399" s="36"/>
      <c r="L399" s="36">
        <f>L398+9.5</f>
        <v>561</v>
      </c>
      <c r="M399" s="36"/>
      <c r="N399" s="36"/>
      <c r="O399" s="21">
        <f t="shared" si="71"/>
        <v>561</v>
      </c>
      <c r="P399" s="38">
        <f t="shared" si="69"/>
        <v>1285.625</v>
      </c>
      <c r="Q399" s="41"/>
      <c r="R399" t="str">
        <f t="shared" si="70"/>
        <v>4840 Litre Aquaplate Steel Slimline Water Tank (1150mm W x 3600mm L x  1255mm H)</v>
      </c>
    </row>
    <row r="400" spans="2:18" x14ac:dyDescent="0.35">
      <c r="B400" s="31">
        <v>0.52</v>
      </c>
      <c r="C400" s="30" t="s">
        <v>24</v>
      </c>
      <c r="D400" s="30" t="s">
        <v>21</v>
      </c>
      <c r="E400" s="36">
        <v>1150</v>
      </c>
      <c r="F400" s="36">
        <v>3700</v>
      </c>
      <c r="G400" s="36">
        <v>1255</v>
      </c>
      <c r="H400" s="37">
        <f t="shared" si="66"/>
        <v>4984.3669642857139</v>
      </c>
      <c r="I400" s="37">
        <f t="shared" si="67"/>
        <v>5000</v>
      </c>
      <c r="J400" s="37">
        <f t="shared" si="68"/>
        <v>180</v>
      </c>
      <c r="K400" s="36"/>
      <c r="L400" s="36">
        <f>L399+9.5</f>
        <v>570.5</v>
      </c>
      <c r="M400" s="36"/>
      <c r="N400" s="36"/>
      <c r="O400" s="21">
        <f t="shared" si="71"/>
        <v>570.5</v>
      </c>
      <c r="P400" s="38">
        <f t="shared" si="69"/>
        <v>1307.3958333333335</v>
      </c>
      <c r="Q400" s="41"/>
      <c r="R400" t="str">
        <f t="shared" si="70"/>
        <v>4980 Litre Aquaplate Steel Slimline Water Tank (1150mm W x 3700mm L x  1255mm H)</v>
      </c>
    </row>
    <row r="401" spans="2:18" x14ac:dyDescent="0.35">
      <c r="B401" s="31">
        <v>0.52</v>
      </c>
      <c r="C401" s="30" t="s">
        <v>24</v>
      </c>
      <c r="D401" s="30" t="s">
        <v>21</v>
      </c>
      <c r="E401" s="36">
        <v>1150</v>
      </c>
      <c r="F401" s="36">
        <v>3800</v>
      </c>
      <c r="G401" s="36">
        <v>1255</v>
      </c>
      <c r="H401" s="37">
        <f t="shared" si="66"/>
        <v>5128.6919642857138</v>
      </c>
      <c r="I401" s="37">
        <f t="shared" si="67"/>
        <v>5000</v>
      </c>
      <c r="J401" s="37">
        <f t="shared" si="68"/>
        <v>180</v>
      </c>
      <c r="K401" s="36"/>
      <c r="L401" s="36">
        <f>L400+9.5</f>
        <v>580</v>
      </c>
      <c r="M401" s="36"/>
      <c r="N401" s="36"/>
      <c r="O401" s="21">
        <f t="shared" si="71"/>
        <v>580</v>
      </c>
      <c r="P401" s="38">
        <f t="shared" si="69"/>
        <v>1329.166666666667</v>
      </c>
      <c r="Q401" s="41"/>
      <c r="R401" t="str">
        <f t="shared" si="70"/>
        <v>5130 Litre Aquaplate Steel Slimline Water Tank (1150mm W x 3800mm L x  1255mm H)</v>
      </c>
    </row>
    <row r="402" spans="2:18" x14ac:dyDescent="0.35">
      <c r="B402" s="31">
        <v>0.52</v>
      </c>
      <c r="C402" s="30" t="s">
        <v>24</v>
      </c>
      <c r="D402" s="30" t="s">
        <v>21</v>
      </c>
      <c r="E402" s="36">
        <v>1150</v>
      </c>
      <c r="F402" s="36">
        <v>3900</v>
      </c>
      <c r="G402" s="36">
        <v>1255</v>
      </c>
      <c r="H402" s="37">
        <f t="shared" si="66"/>
        <v>5273.0169642857145</v>
      </c>
      <c r="I402" s="37">
        <f t="shared" si="67"/>
        <v>5000</v>
      </c>
      <c r="J402" s="37">
        <f t="shared" si="68"/>
        <v>180</v>
      </c>
      <c r="K402" s="36"/>
      <c r="L402" s="36">
        <f>L401+9.5</f>
        <v>589.5</v>
      </c>
      <c r="M402" s="36"/>
      <c r="N402" s="36"/>
      <c r="O402" s="21">
        <f t="shared" si="71"/>
        <v>589.5</v>
      </c>
      <c r="P402" s="38">
        <f t="shared" si="69"/>
        <v>1350.9375</v>
      </c>
      <c r="Q402" s="41"/>
      <c r="R402" t="str">
        <f t="shared" si="70"/>
        <v>5270 Litre Aquaplate Steel Slimline Water Tank (1150mm W x 3900mm L x  1255mm H)</v>
      </c>
    </row>
    <row r="403" spans="2:18" x14ac:dyDescent="0.35">
      <c r="B403" s="31">
        <v>0.52</v>
      </c>
      <c r="C403" s="30" t="s">
        <v>24</v>
      </c>
      <c r="D403" s="30" t="s">
        <v>21</v>
      </c>
      <c r="E403" s="36">
        <v>1150</v>
      </c>
      <c r="F403" s="36">
        <v>4000</v>
      </c>
      <c r="G403" s="36">
        <v>1255</v>
      </c>
      <c r="H403" s="37">
        <f t="shared" si="66"/>
        <v>5417.3419642857143</v>
      </c>
      <c r="I403" s="37">
        <f t="shared" si="67"/>
        <v>5000</v>
      </c>
      <c r="J403" s="37">
        <f t="shared" si="68"/>
        <v>180</v>
      </c>
      <c r="K403" s="36"/>
      <c r="L403" s="36">
        <v>599</v>
      </c>
      <c r="M403" s="36"/>
      <c r="N403" s="36"/>
      <c r="O403" s="21">
        <f t="shared" si="71"/>
        <v>599</v>
      </c>
      <c r="P403" s="38">
        <f t="shared" si="69"/>
        <v>1372.7083333333335</v>
      </c>
      <c r="Q403" s="41"/>
      <c r="R403" t="str">
        <f t="shared" si="70"/>
        <v>5420 Litre Aquaplate Steel Slimline Water Tank (1150mm W x 4000mm L x  1255mm H)</v>
      </c>
    </row>
    <row r="404" spans="2:18" x14ac:dyDescent="0.35">
      <c r="B404" s="31">
        <v>0.52</v>
      </c>
      <c r="C404" s="30" t="s">
        <v>24</v>
      </c>
      <c r="D404" s="30" t="s">
        <v>21</v>
      </c>
      <c r="E404" s="36">
        <v>550</v>
      </c>
      <c r="F404" s="36">
        <v>800</v>
      </c>
      <c r="G404" s="36">
        <v>1560</v>
      </c>
      <c r="H404" s="37">
        <f t="shared" si="66"/>
        <v>585.27857142857147</v>
      </c>
      <c r="I404" s="37">
        <f t="shared" si="67"/>
        <v>1000</v>
      </c>
      <c r="J404" s="37">
        <f t="shared" si="68"/>
        <v>90</v>
      </c>
      <c r="K404" s="36"/>
      <c r="L404" s="44">
        <v>256</v>
      </c>
      <c r="M404" s="44"/>
      <c r="N404" s="36"/>
      <c r="O404" s="21">
        <f t="shared" si="71"/>
        <v>256</v>
      </c>
      <c r="P404" s="38">
        <f t="shared" si="69"/>
        <v>586.66666666666674</v>
      </c>
      <c r="Q404" s="41"/>
      <c r="R404" t="str">
        <f t="shared" si="70"/>
        <v>590 Litre Aquaplate Steel Slimline Water Tank (550mm W x 800mm L x  1560mm H)</v>
      </c>
    </row>
    <row r="405" spans="2:18" x14ac:dyDescent="0.35">
      <c r="B405" s="31">
        <v>0.52</v>
      </c>
      <c r="C405" s="30" t="s">
        <v>24</v>
      </c>
      <c r="D405" s="30" t="s">
        <v>21</v>
      </c>
      <c r="E405" s="36">
        <v>550</v>
      </c>
      <c r="F405" s="36">
        <v>900</v>
      </c>
      <c r="G405" s="36">
        <v>1560</v>
      </c>
      <c r="H405" s="37">
        <f t="shared" si="66"/>
        <v>671.07857142857142</v>
      </c>
      <c r="I405" s="37">
        <f t="shared" si="67"/>
        <v>1000</v>
      </c>
      <c r="J405" s="37">
        <f t="shared" si="68"/>
        <v>90</v>
      </c>
      <c r="K405" s="36"/>
      <c r="L405" s="36">
        <v>267</v>
      </c>
      <c r="M405" s="36"/>
      <c r="N405" s="36"/>
      <c r="O405" s="21">
        <f t="shared" si="71"/>
        <v>267</v>
      </c>
      <c r="P405" s="38">
        <f t="shared" si="69"/>
        <v>611.875</v>
      </c>
      <c r="Q405" s="41"/>
      <c r="R405" t="str">
        <f t="shared" si="70"/>
        <v>670 Litre Aquaplate Steel Slimline Water Tank (550mm W x 900mm L x  1560mm H)</v>
      </c>
    </row>
    <row r="406" spans="2:18" x14ac:dyDescent="0.35">
      <c r="B406" s="31">
        <v>0.52</v>
      </c>
      <c r="C406" s="30" t="s">
        <v>24</v>
      </c>
      <c r="D406" s="30" t="s">
        <v>21</v>
      </c>
      <c r="E406" s="36">
        <v>550</v>
      </c>
      <c r="F406" s="36">
        <v>1000</v>
      </c>
      <c r="G406" s="36">
        <v>1560</v>
      </c>
      <c r="H406" s="37">
        <f t="shared" si="66"/>
        <v>756.87857142857149</v>
      </c>
      <c r="I406" s="37">
        <f t="shared" si="67"/>
        <v>1000</v>
      </c>
      <c r="J406" s="37">
        <f t="shared" si="68"/>
        <v>90</v>
      </c>
      <c r="K406" s="36"/>
      <c r="L406" s="36">
        <f t="shared" ref="L406:L414" si="73">L405+11</f>
        <v>278</v>
      </c>
      <c r="M406" s="36"/>
      <c r="N406" s="36"/>
      <c r="O406" s="21">
        <f t="shared" si="71"/>
        <v>278</v>
      </c>
      <c r="P406" s="38">
        <f t="shared" si="69"/>
        <v>637.08333333333348</v>
      </c>
      <c r="Q406" s="41"/>
      <c r="R406" t="str">
        <f t="shared" si="70"/>
        <v>760 Litre Aquaplate Steel Slimline Water Tank (550mm W x 1000mm L x  1560mm H)</v>
      </c>
    </row>
    <row r="407" spans="2:18" x14ac:dyDescent="0.35">
      <c r="B407" s="31">
        <v>0.52</v>
      </c>
      <c r="C407" s="30" t="s">
        <v>24</v>
      </c>
      <c r="D407" s="30" t="s">
        <v>21</v>
      </c>
      <c r="E407" s="36">
        <v>550</v>
      </c>
      <c r="F407" s="36">
        <v>1100</v>
      </c>
      <c r="G407" s="36">
        <v>1560</v>
      </c>
      <c r="H407" s="37">
        <f t="shared" si="66"/>
        <v>842.67857142857144</v>
      </c>
      <c r="I407" s="37">
        <f t="shared" si="67"/>
        <v>1000</v>
      </c>
      <c r="J407" s="37">
        <f t="shared" si="68"/>
        <v>90</v>
      </c>
      <c r="K407" s="36"/>
      <c r="L407" s="36">
        <f t="shared" si="73"/>
        <v>289</v>
      </c>
      <c r="M407" s="36"/>
      <c r="N407" s="36"/>
      <c r="O407" s="21">
        <f t="shared" si="71"/>
        <v>289</v>
      </c>
      <c r="P407" s="38">
        <f t="shared" si="69"/>
        <v>662.29166666666674</v>
      </c>
      <c r="Q407" s="41"/>
      <c r="R407" t="str">
        <f t="shared" si="70"/>
        <v>840 Litre Aquaplate Steel Slimline Water Tank (550mm W x 1100mm L x  1560mm H)</v>
      </c>
    </row>
    <row r="408" spans="2:18" x14ac:dyDescent="0.35">
      <c r="B408" s="31">
        <v>0.52</v>
      </c>
      <c r="C408" s="30" t="s">
        <v>24</v>
      </c>
      <c r="D408" s="30" t="s">
        <v>21</v>
      </c>
      <c r="E408" s="36">
        <v>550</v>
      </c>
      <c r="F408" s="36">
        <v>1200</v>
      </c>
      <c r="G408" s="36">
        <v>1560</v>
      </c>
      <c r="H408" s="37">
        <f t="shared" si="66"/>
        <v>928.47857142857151</v>
      </c>
      <c r="I408" s="37">
        <f t="shared" si="67"/>
        <v>1000</v>
      </c>
      <c r="J408" s="37">
        <f t="shared" si="68"/>
        <v>90</v>
      </c>
      <c r="K408" s="36"/>
      <c r="L408" s="36">
        <f t="shared" si="73"/>
        <v>300</v>
      </c>
      <c r="M408" s="36"/>
      <c r="N408" s="36"/>
      <c r="O408" s="21">
        <f t="shared" si="71"/>
        <v>300</v>
      </c>
      <c r="P408" s="38">
        <f t="shared" si="69"/>
        <v>687.5</v>
      </c>
      <c r="Q408" s="41"/>
      <c r="R408" t="str">
        <f t="shared" si="70"/>
        <v>930 Litre Aquaplate Steel Slimline Water Tank (550mm W x 1200mm L x  1560mm H)</v>
      </c>
    </row>
    <row r="409" spans="2:18" x14ac:dyDescent="0.35">
      <c r="B409" s="31">
        <v>0.52</v>
      </c>
      <c r="C409" s="30" t="s">
        <v>24</v>
      </c>
      <c r="D409" s="30" t="s">
        <v>21</v>
      </c>
      <c r="E409" s="36">
        <v>550</v>
      </c>
      <c r="F409" s="36">
        <v>1300</v>
      </c>
      <c r="G409" s="36">
        <v>1560</v>
      </c>
      <c r="H409" s="37">
        <f t="shared" si="66"/>
        <v>1014.2785714285715</v>
      </c>
      <c r="I409" s="37">
        <f t="shared" si="67"/>
        <v>1000</v>
      </c>
      <c r="J409" s="37">
        <f t="shared" si="68"/>
        <v>90</v>
      </c>
      <c r="K409" s="36"/>
      <c r="L409" s="36">
        <f t="shared" si="73"/>
        <v>311</v>
      </c>
      <c r="M409" s="36"/>
      <c r="N409" s="36"/>
      <c r="O409" s="21">
        <f t="shared" si="71"/>
        <v>311</v>
      </c>
      <c r="P409" s="38">
        <f t="shared" si="69"/>
        <v>712.70833333333348</v>
      </c>
      <c r="Q409" s="41"/>
      <c r="R409" t="str">
        <f t="shared" si="70"/>
        <v>1010 Litre Aquaplate Steel Slimline Water Tank (550mm W x 1300mm L x  1560mm H)</v>
      </c>
    </row>
    <row r="410" spans="2:18" x14ac:dyDescent="0.35">
      <c r="B410" s="31">
        <v>0.52</v>
      </c>
      <c r="C410" s="30" t="s">
        <v>24</v>
      </c>
      <c r="D410" s="30" t="s">
        <v>21</v>
      </c>
      <c r="E410" s="36">
        <v>550</v>
      </c>
      <c r="F410" s="36">
        <v>1400</v>
      </c>
      <c r="G410" s="36">
        <v>1560</v>
      </c>
      <c r="H410" s="37">
        <f t="shared" si="66"/>
        <v>1100.0785714285714</v>
      </c>
      <c r="I410" s="37">
        <f t="shared" si="67"/>
        <v>1000</v>
      </c>
      <c r="J410" s="37">
        <f t="shared" si="68"/>
        <v>90</v>
      </c>
      <c r="K410" s="36"/>
      <c r="L410" s="36">
        <f t="shared" si="73"/>
        <v>322</v>
      </c>
      <c r="M410" s="36"/>
      <c r="N410" s="36"/>
      <c r="O410" s="21">
        <f t="shared" si="71"/>
        <v>322</v>
      </c>
      <c r="P410" s="38">
        <f t="shared" si="69"/>
        <v>737.91666666666674</v>
      </c>
      <c r="Q410" s="41"/>
      <c r="R410" t="str">
        <f t="shared" si="70"/>
        <v>1100 Litre Aquaplate Steel Slimline Water Tank (550mm W x 1400mm L x  1560mm H)</v>
      </c>
    </row>
    <row r="411" spans="2:18" x14ac:dyDescent="0.35">
      <c r="B411" s="31">
        <v>0.52</v>
      </c>
      <c r="C411" s="30" t="s">
        <v>24</v>
      </c>
      <c r="D411" s="43" t="s">
        <v>21</v>
      </c>
      <c r="E411" s="44">
        <v>550</v>
      </c>
      <c r="F411" s="44">
        <v>1500</v>
      </c>
      <c r="G411" s="44">
        <v>1560</v>
      </c>
      <c r="H411" s="37">
        <f t="shared" si="66"/>
        <v>1185.8785714285714</v>
      </c>
      <c r="I411" s="37">
        <f t="shared" si="67"/>
        <v>1000</v>
      </c>
      <c r="J411" s="37">
        <f t="shared" si="68"/>
        <v>90</v>
      </c>
      <c r="K411" s="36"/>
      <c r="L411" s="36">
        <f t="shared" si="73"/>
        <v>333</v>
      </c>
      <c r="M411" s="36"/>
      <c r="N411" s="36"/>
      <c r="O411" s="21">
        <f t="shared" si="71"/>
        <v>333</v>
      </c>
      <c r="P411" s="38">
        <f t="shared" si="69"/>
        <v>763.12500000000011</v>
      </c>
      <c r="Q411" s="41"/>
      <c r="R411" t="str">
        <f t="shared" si="70"/>
        <v>1190 Litre Aquaplate Steel Slimline Water Tank (550mm W x 1500mm L x  1560mm H)</v>
      </c>
    </row>
    <row r="412" spans="2:18" x14ac:dyDescent="0.35">
      <c r="B412" s="31">
        <v>0.52</v>
      </c>
      <c r="C412" s="30" t="s">
        <v>24</v>
      </c>
      <c r="D412" s="30" t="s">
        <v>21</v>
      </c>
      <c r="E412" s="36">
        <v>550</v>
      </c>
      <c r="F412" s="36">
        <v>1600</v>
      </c>
      <c r="G412" s="36">
        <v>1560</v>
      </c>
      <c r="H412" s="37">
        <f t="shared" si="66"/>
        <v>1271.6785714285716</v>
      </c>
      <c r="I412" s="37">
        <f t="shared" si="67"/>
        <v>1000</v>
      </c>
      <c r="J412" s="37">
        <f t="shared" si="68"/>
        <v>90</v>
      </c>
      <c r="K412" s="36"/>
      <c r="L412" s="36">
        <f t="shared" si="73"/>
        <v>344</v>
      </c>
      <c r="M412" s="36"/>
      <c r="N412" s="36"/>
      <c r="O412" s="21">
        <f t="shared" si="71"/>
        <v>344</v>
      </c>
      <c r="P412" s="38">
        <f t="shared" si="69"/>
        <v>788.33333333333348</v>
      </c>
      <c r="Q412" s="41"/>
      <c r="R412" t="str">
        <f t="shared" si="70"/>
        <v>1270 Litre Aquaplate Steel Slimline Water Tank (550mm W x 1600mm L x  1560mm H)</v>
      </c>
    </row>
    <row r="413" spans="2:18" x14ac:dyDescent="0.35">
      <c r="B413" s="31">
        <v>0.52</v>
      </c>
      <c r="C413" s="30" t="s">
        <v>24</v>
      </c>
      <c r="D413" s="30" t="s">
        <v>21</v>
      </c>
      <c r="E413" s="36">
        <v>550</v>
      </c>
      <c r="F413" s="36">
        <v>1700</v>
      </c>
      <c r="G413" s="36">
        <v>1560</v>
      </c>
      <c r="H413" s="37">
        <f t="shared" si="66"/>
        <v>1357.4785714285715</v>
      </c>
      <c r="I413" s="37">
        <f t="shared" si="67"/>
        <v>1000</v>
      </c>
      <c r="J413" s="37">
        <f t="shared" si="68"/>
        <v>90</v>
      </c>
      <c r="K413" s="36"/>
      <c r="L413" s="36">
        <f t="shared" si="73"/>
        <v>355</v>
      </c>
      <c r="M413" s="36"/>
      <c r="N413" s="36"/>
      <c r="O413" s="21">
        <f t="shared" si="71"/>
        <v>355</v>
      </c>
      <c r="P413" s="38">
        <f t="shared" si="69"/>
        <v>813.54166666666674</v>
      </c>
      <c r="Q413" s="41"/>
      <c r="R413" t="str">
        <f t="shared" si="70"/>
        <v>1360 Litre Aquaplate Steel Slimline Water Tank (550mm W x 1700mm L x  1560mm H)</v>
      </c>
    </row>
    <row r="414" spans="2:18" x14ac:dyDescent="0.35">
      <c r="B414" s="31">
        <v>0.52</v>
      </c>
      <c r="C414" s="30" t="s">
        <v>24</v>
      </c>
      <c r="D414" s="30" t="s">
        <v>21</v>
      </c>
      <c r="E414" s="36">
        <v>550</v>
      </c>
      <c r="F414" s="36">
        <v>1800</v>
      </c>
      <c r="G414" s="36">
        <v>1560</v>
      </c>
      <c r="H414" s="37">
        <f t="shared" si="66"/>
        <v>1443.2785714285715</v>
      </c>
      <c r="I414" s="37">
        <f t="shared" si="67"/>
        <v>1000</v>
      </c>
      <c r="J414" s="37">
        <f t="shared" si="68"/>
        <v>90</v>
      </c>
      <c r="K414" s="36"/>
      <c r="L414" s="36">
        <f t="shared" si="73"/>
        <v>366</v>
      </c>
      <c r="M414" s="36"/>
      <c r="N414" s="36"/>
      <c r="O414" s="21">
        <f t="shared" si="71"/>
        <v>366</v>
      </c>
      <c r="P414" s="38">
        <f t="shared" si="69"/>
        <v>838.75000000000011</v>
      </c>
      <c r="Q414" s="41"/>
      <c r="R414" t="str">
        <f t="shared" si="70"/>
        <v>1440 Litre Aquaplate Steel Slimline Water Tank (550mm W x 1800mm L x  1560mm H)</v>
      </c>
    </row>
    <row r="415" spans="2:18" x14ac:dyDescent="0.35">
      <c r="B415" s="31">
        <v>0.52</v>
      </c>
      <c r="C415" s="30" t="s">
        <v>24</v>
      </c>
      <c r="D415" s="30" t="s">
        <v>21</v>
      </c>
      <c r="E415" s="36">
        <v>550</v>
      </c>
      <c r="F415" s="36">
        <v>1900</v>
      </c>
      <c r="G415" s="36">
        <v>1560</v>
      </c>
      <c r="H415" s="37">
        <f t="shared" si="66"/>
        <v>1529.0785714285714</v>
      </c>
      <c r="I415" s="37">
        <f t="shared" si="67"/>
        <v>2000</v>
      </c>
      <c r="J415" s="37">
        <f t="shared" si="68"/>
        <v>120</v>
      </c>
      <c r="K415" s="36"/>
      <c r="L415" s="36">
        <v>379</v>
      </c>
      <c r="M415" s="36"/>
      <c r="N415" s="36"/>
      <c r="O415" s="21">
        <f t="shared" si="71"/>
        <v>379</v>
      </c>
      <c r="P415" s="38">
        <f t="shared" si="69"/>
        <v>868.54166666666674</v>
      </c>
      <c r="Q415" s="41"/>
      <c r="R415" t="str">
        <f t="shared" si="70"/>
        <v>1530 Litre Aquaplate Steel Slimline Water Tank (550mm W x 1900mm L x  1560mm H)</v>
      </c>
    </row>
    <row r="416" spans="2:18" x14ac:dyDescent="0.35">
      <c r="B416" s="31">
        <v>0.52</v>
      </c>
      <c r="C416" s="30" t="s">
        <v>24</v>
      </c>
      <c r="D416" s="30" t="s">
        <v>21</v>
      </c>
      <c r="E416" s="36">
        <v>550</v>
      </c>
      <c r="F416" s="36">
        <v>2000</v>
      </c>
      <c r="G416" s="36">
        <v>1560</v>
      </c>
      <c r="H416" s="37">
        <f t="shared" si="66"/>
        <v>1614.8785714285714</v>
      </c>
      <c r="I416" s="37">
        <f t="shared" si="67"/>
        <v>2000</v>
      </c>
      <c r="J416" s="37">
        <f t="shared" si="68"/>
        <v>120</v>
      </c>
      <c r="K416" s="36"/>
      <c r="L416" s="36">
        <f t="shared" ref="L416:L425" si="74">L415+11</f>
        <v>390</v>
      </c>
      <c r="M416" s="36"/>
      <c r="N416" s="36"/>
      <c r="O416" s="21">
        <f t="shared" si="71"/>
        <v>390</v>
      </c>
      <c r="P416" s="38">
        <f t="shared" si="69"/>
        <v>893.75000000000011</v>
      </c>
      <c r="Q416" s="41"/>
      <c r="R416" t="str">
        <f t="shared" si="70"/>
        <v>1610 Litre Aquaplate Steel Slimline Water Tank (550mm W x 2000mm L x  1560mm H)</v>
      </c>
    </row>
    <row r="417" spans="2:18" x14ac:dyDescent="0.35">
      <c r="B417" s="31">
        <v>0.52</v>
      </c>
      <c r="C417" s="30" t="s">
        <v>24</v>
      </c>
      <c r="D417" s="30" t="s">
        <v>21</v>
      </c>
      <c r="E417" s="36">
        <v>550</v>
      </c>
      <c r="F417" s="36">
        <v>2100</v>
      </c>
      <c r="G417" s="36">
        <v>1560</v>
      </c>
      <c r="H417" s="37">
        <f t="shared" si="66"/>
        <v>1700.6785714285716</v>
      </c>
      <c r="I417" s="37">
        <f t="shared" si="67"/>
        <v>2000</v>
      </c>
      <c r="J417" s="37">
        <f t="shared" si="68"/>
        <v>120</v>
      </c>
      <c r="K417" s="36"/>
      <c r="L417" s="36">
        <f t="shared" si="74"/>
        <v>401</v>
      </c>
      <c r="M417" s="36"/>
      <c r="N417" s="36"/>
      <c r="O417" s="21">
        <f t="shared" si="71"/>
        <v>401</v>
      </c>
      <c r="P417" s="38">
        <f t="shared" si="69"/>
        <v>918.95833333333348</v>
      </c>
      <c r="Q417" s="41"/>
      <c r="R417" t="str">
        <f t="shared" si="70"/>
        <v>1700 Litre Aquaplate Steel Slimline Water Tank (550mm W x 2100mm L x  1560mm H)</v>
      </c>
    </row>
    <row r="418" spans="2:18" x14ac:dyDescent="0.35">
      <c r="B418" s="31">
        <v>0.52</v>
      </c>
      <c r="C418" s="30" t="s">
        <v>24</v>
      </c>
      <c r="D418" s="30" t="s">
        <v>21</v>
      </c>
      <c r="E418" s="36">
        <v>550</v>
      </c>
      <c r="F418" s="36">
        <v>2200</v>
      </c>
      <c r="G418" s="36">
        <v>1560</v>
      </c>
      <c r="H418" s="37">
        <f t="shared" si="66"/>
        <v>1786.4785714285715</v>
      </c>
      <c r="I418" s="37">
        <f t="shared" si="67"/>
        <v>2000</v>
      </c>
      <c r="J418" s="37">
        <f t="shared" si="68"/>
        <v>120</v>
      </c>
      <c r="K418" s="36"/>
      <c r="L418" s="36">
        <f t="shared" si="74"/>
        <v>412</v>
      </c>
      <c r="M418" s="36"/>
      <c r="N418" s="36"/>
      <c r="O418" s="21">
        <f t="shared" si="71"/>
        <v>412</v>
      </c>
      <c r="P418" s="38">
        <f t="shared" si="69"/>
        <v>944.16666666666674</v>
      </c>
      <c r="Q418" s="41"/>
      <c r="R418" t="str">
        <f t="shared" si="70"/>
        <v>1790 Litre Aquaplate Steel Slimline Water Tank (550mm W x 2200mm L x  1560mm H)</v>
      </c>
    </row>
    <row r="419" spans="2:18" x14ac:dyDescent="0.35">
      <c r="B419" s="31">
        <v>0.52</v>
      </c>
      <c r="C419" s="30" t="s">
        <v>24</v>
      </c>
      <c r="D419" s="30" t="s">
        <v>21</v>
      </c>
      <c r="E419" s="36">
        <v>550</v>
      </c>
      <c r="F419" s="36">
        <v>2300</v>
      </c>
      <c r="G419" s="36">
        <v>1560</v>
      </c>
      <c r="H419" s="37">
        <f t="shared" si="66"/>
        <v>1872.2785714285715</v>
      </c>
      <c r="I419" s="37">
        <f t="shared" si="67"/>
        <v>2000</v>
      </c>
      <c r="J419" s="37">
        <f t="shared" si="68"/>
        <v>120</v>
      </c>
      <c r="K419" s="36"/>
      <c r="L419" s="36">
        <f t="shared" si="74"/>
        <v>423</v>
      </c>
      <c r="M419" s="36"/>
      <c r="N419" s="36"/>
      <c r="O419" s="21">
        <f t="shared" si="71"/>
        <v>423</v>
      </c>
      <c r="P419" s="38">
        <f t="shared" si="69"/>
        <v>969.37500000000011</v>
      </c>
      <c r="Q419" s="41"/>
      <c r="R419" t="str">
        <f t="shared" si="70"/>
        <v>1870 Litre Aquaplate Steel Slimline Water Tank (550mm W x 2300mm L x  1560mm H)</v>
      </c>
    </row>
    <row r="420" spans="2:18" x14ac:dyDescent="0.35">
      <c r="B420" s="31">
        <v>0.52</v>
      </c>
      <c r="C420" s="30" t="s">
        <v>24</v>
      </c>
      <c r="D420" s="30" t="s">
        <v>21</v>
      </c>
      <c r="E420" s="36">
        <v>550</v>
      </c>
      <c r="F420" s="36">
        <v>2400</v>
      </c>
      <c r="G420" s="36">
        <v>1560</v>
      </c>
      <c r="H420" s="37">
        <f t="shared" si="66"/>
        <v>1958.0785714285714</v>
      </c>
      <c r="I420" s="37">
        <f t="shared" si="67"/>
        <v>2000</v>
      </c>
      <c r="J420" s="37">
        <f t="shared" si="68"/>
        <v>120</v>
      </c>
      <c r="K420" s="36"/>
      <c r="L420" s="36">
        <f t="shared" si="74"/>
        <v>434</v>
      </c>
      <c r="M420" s="36"/>
      <c r="N420" s="36"/>
      <c r="O420" s="21">
        <f t="shared" si="71"/>
        <v>434</v>
      </c>
      <c r="P420" s="38">
        <f t="shared" si="69"/>
        <v>994.58333333333348</v>
      </c>
      <c r="Q420" s="41"/>
      <c r="R420" t="str">
        <f t="shared" si="70"/>
        <v>1960 Litre Aquaplate Steel Slimline Water Tank (550mm W x 2400mm L x  1560mm H)</v>
      </c>
    </row>
    <row r="421" spans="2:18" x14ac:dyDescent="0.35">
      <c r="B421" s="31">
        <v>0.52</v>
      </c>
      <c r="C421" s="30" t="s">
        <v>24</v>
      </c>
      <c r="D421" s="30" t="s">
        <v>21</v>
      </c>
      <c r="E421" s="36">
        <v>550</v>
      </c>
      <c r="F421" s="36">
        <v>2500</v>
      </c>
      <c r="G421" s="36">
        <v>1560</v>
      </c>
      <c r="H421" s="37">
        <f t="shared" si="66"/>
        <v>2043.8785714285714</v>
      </c>
      <c r="I421" s="37">
        <f t="shared" si="67"/>
        <v>2000</v>
      </c>
      <c r="J421" s="37">
        <f t="shared" si="68"/>
        <v>120</v>
      </c>
      <c r="K421" s="36"/>
      <c r="L421" s="36">
        <f t="shared" si="74"/>
        <v>445</v>
      </c>
      <c r="M421" s="36"/>
      <c r="N421" s="36"/>
      <c r="O421" s="21">
        <f t="shared" si="71"/>
        <v>445</v>
      </c>
      <c r="P421" s="38">
        <f t="shared" si="69"/>
        <v>1019.7916666666667</v>
      </c>
      <c r="Q421" s="41"/>
      <c r="R421" t="str">
        <f t="shared" si="70"/>
        <v>2040 Litre Aquaplate Steel Slimline Water Tank (550mm W x 2500mm L x  1560mm H)</v>
      </c>
    </row>
    <row r="422" spans="2:18" x14ac:dyDescent="0.35">
      <c r="B422" s="31">
        <v>0.52</v>
      </c>
      <c r="C422" s="30" t="s">
        <v>24</v>
      </c>
      <c r="D422" s="30" t="s">
        <v>21</v>
      </c>
      <c r="E422" s="36">
        <v>550</v>
      </c>
      <c r="F422" s="36">
        <v>2600</v>
      </c>
      <c r="G422" s="36">
        <v>1560</v>
      </c>
      <c r="H422" s="37">
        <f t="shared" si="66"/>
        <v>2129.6785714285716</v>
      </c>
      <c r="I422" s="37">
        <f t="shared" si="67"/>
        <v>2000</v>
      </c>
      <c r="J422" s="37">
        <f t="shared" si="68"/>
        <v>120</v>
      </c>
      <c r="K422" s="36"/>
      <c r="L422" s="36">
        <f t="shared" si="74"/>
        <v>456</v>
      </c>
      <c r="M422" s="36"/>
      <c r="N422" s="36"/>
      <c r="O422" s="21">
        <f t="shared" si="71"/>
        <v>456</v>
      </c>
      <c r="P422" s="38">
        <f t="shared" si="69"/>
        <v>1045</v>
      </c>
      <c r="Q422" s="41"/>
      <c r="R422" t="str">
        <f t="shared" si="70"/>
        <v>2130 Litre Aquaplate Steel Slimline Water Tank (550mm W x 2600mm L x  1560mm H)</v>
      </c>
    </row>
    <row r="423" spans="2:18" x14ac:dyDescent="0.35">
      <c r="B423" s="31">
        <v>0.52</v>
      </c>
      <c r="C423" s="30" t="s">
        <v>24</v>
      </c>
      <c r="D423" s="30" t="s">
        <v>21</v>
      </c>
      <c r="E423" s="36">
        <v>550</v>
      </c>
      <c r="F423" s="36">
        <v>2700</v>
      </c>
      <c r="G423" s="36">
        <v>1560</v>
      </c>
      <c r="H423" s="37">
        <f t="shared" si="66"/>
        <v>2215.4785714285713</v>
      </c>
      <c r="I423" s="37">
        <f t="shared" si="67"/>
        <v>2000</v>
      </c>
      <c r="J423" s="37">
        <f t="shared" si="68"/>
        <v>120</v>
      </c>
      <c r="K423" s="36"/>
      <c r="L423" s="36">
        <f t="shared" si="74"/>
        <v>467</v>
      </c>
      <c r="M423" s="36"/>
      <c r="N423" s="36"/>
      <c r="O423" s="21">
        <f t="shared" si="71"/>
        <v>467</v>
      </c>
      <c r="P423" s="38">
        <f t="shared" si="69"/>
        <v>1070.2083333333335</v>
      </c>
      <c r="Q423" s="41"/>
      <c r="R423" t="str">
        <f t="shared" si="70"/>
        <v>2220 Litre Aquaplate Steel Slimline Water Tank (550mm W x 2700mm L x  1560mm H)</v>
      </c>
    </row>
    <row r="424" spans="2:18" x14ac:dyDescent="0.35">
      <c r="B424" s="31">
        <v>0.52</v>
      </c>
      <c r="C424" s="30" t="s">
        <v>24</v>
      </c>
      <c r="D424" s="30" t="s">
        <v>21</v>
      </c>
      <c r="E424" s="36">
        <v>550</v>
      </c>
      <c r="F424" s="36">
        <v>2800</v>
      </c>
      <c r="G424" s="36">
        <v>1560</v>
      </c>
      <c r="H424" s="37">
        <f t="shared" si="66"/>
        <v>2301.278571428571</v>
      </c>
      <c r="I424" s="37">
        <f t="shared" si="67"/>
        <v>2000</v>
      </c>
      <c r="J424" s="37">
        <f t="shared" si="68"/>
        <v>120</v>
      </c>
      <c r="K424" s="36"/>
      <c r="L424" s="36">
        <f t="shared" si="74"/>
        <v>478</v>
      </c>
      <c r="M424" s="36"/>
      <c r="N424" s="36"/>
      <c r="O424" s="21">
        <f t="shared" si="71"/>
        <v>478</v>
      </c>
      <c r="P424" s="38">
        <f t="shared" si="69"/>
        <v>1095.4166666666667</v>
      </c>
      <c r="Q424" s="41"/>
      <c r="R424" t="str">
        <f t="shared" si="70"/>
        <v>2300 Litre Aquaplate Steel Slimline Water Tank (550mm W x 2800mm L x  1560mm H)</v>
      </c>
    </row>
    <row r="425" spans="2:18" x14ac:dyDescent="0.35">
      <c r="B425" s="31">
        <v>0.52</v>
      </c>
      <c r="C425" s="30" t="s">
        <v>24</v>
      </c>
      <c r="D425" s="30" t="s">
        <v>21</v>
      </c>
      <c r="E425" s="36">
        <v>550</v>
      </c>
      <c r="F425" s="36">
        <v>2900</v>
      </c>
      <c r="G425" s="36">
        <v>1560</v>
      </c>
      <c r="H425" s="37">
        <f t="shared" si="66"/>
        <v>2387.0785714285712</v>
      </c>
      <c r="I425" s="37">
        <f t="shared" si="67"/>
        <v>2000</v>
      </c>
      <c r="J425" s="37">
        <f t="shared" si="68"/>
        <v>120</v>
      </c>
      <c r="K425" s="36"/>
      <c r="L425" s="36">
        <f t="shared" si="74"/>
        <v>489</v>
      </c>
      <c r="M425" s="36"/>
      <c r="N425" s="36"/>
      <c r="O425" s="21">
        <f t="shared" si="71"/>
        <v>489</v>
      </c>
      <c r="P425" s="38">
        <f t="shared" si="69"/>
        <v>1120.625</v>
      </c>
      <c r="Q425" s="41"/>
      <c r="R425" t="str">
        <f t="shared" si="70"/>
        <v>2390 Litre Aquaplate Steel Slimline Water Tank (550mm W x 2900mm L x  1560mm H)</v>
      </c>
    </row>
    <row r="426" spans="2:18" x14ac:dyDescent="0.35">
      <c r="B426" s="31">
        <v>0.52</v>
      </c>
      <c r="C426" s="30" t="s">
        <v>24</v>
      </c>
      <c r="D426" s="30" t="s">
        <v>21</v>
      </c>
      <c r="E426" s="36">
        <v>550</v>
      </c>
      <c r="F426" s="36">
        <v>3000</v>
      </c>
      <c r="G426" s="36">
        <v>1560</v>
      </c>
      <c r="H426" s="37">
        <f t="shared" si="66"/>
        <v>2472.8785714285714</v>
      </c>
      <c r="I426" s="37">
        <f t="shared" si="67"/>
        <v>2000</v>
      </c>
      <c r="J426" s="37">
        <f t="shared" si="68"/>
        <v>120</v>
      </c>
      <c r="K426" s="36"/>
      <c r="L426" s="44">
        <v>501</v>
      </c>
      <c r="M426" s="44"/>
      <c r="N426" s="36"/>
      <c r="O426" s="21">
        <f t="shared" si="71"/>
        <v>501</v>
      </c>
      <c r="P426" s="38">
        <f t="shared" si="69"/>
        <v>1148.125</v>
      </c>
      <c r="Q426" s="41"/>
      <c r="R426" t="str">
        <f t="shared" si="70"/>
        <v>2470 Litre Aquaplate Steel Slimline Water Tank (550mm W x 3000mm L x  1560mm H)</v>
      </c>
    </row>
    <row r="427" spans="2:18" x14ac:dyDescent="0.35">
      <c r="B427" s="31">
        <v>0.52</v>
      </c>
      <c r="C427" s="30" t="s">
        <v>24</v>
      </c>
      <c r="D427" s="30" t="s">
        <v>21</v>
      </c>
      <c r="E427" s="36">
        <v>600</v>
      </c>
      <c r="F427" s="36">
        <v>800</v>
      </c>
      <c r="G427" s="36">
        <v>1560</v>
      </c>
      <c r="H427" s="37">
        <f t="shared" si="66"/>
        <v>628.4571428571428</v>
      </c>
      <c r="I427" s="37">
        <f t="shared" si="67"/>
        <v>1000</v>
      </c>
      <c r="J427" s="37">
        <f t="shared" si="68"/>
        <v>90</v>
      </c>
      <c r="K427" s="36"/>
      <c r="L427" s="44">
        <v>258</v>
      </c>
      <c r="M427" s="44"/>
      <c r="N427" s="36"/>
      <c r="O427" s="21">
        <f t="shared" si="71"/>
        <v>258</v>
      </c>
      <c r="P427" s="38">
        <f t="shared" si="69"/>
        <v>591.25</v>
      </c>
      <c r="Q427" s="41"/>
      <c r="R427" t="str">
        <f t="shared" si="70"/>
        <v>630 Litre Aquaplate Steel Slimline Water Tank (600mm W x 800mm L x  1560mm H)</v>
      </c>
    </row>
    <row r="428" spans="2:18" x14ac:dyDescent="0.35">
      <c r="B428" s="31">
        <v>0.52</v>
      </c>
      <c r="C428" s="30" t="s">
        <v>24</v>
      </c>
      <c r="D428" s="30" t="s">
        <v>21</v>
      </c>
      <c r="E428" s="36">
        <v>600</v>
      </c>
      <c r="F428" s="36">
        <v>900</v>
      </c>
      <c r="G428" s="36">
        <v>1560</v>
      </c>
      <c r="H428" s="37">
        <f t="shared" si="66"/>
        <v>722.05714285714282</v>
      </c>
      <c r="I428" s="37">
        <f t="shared" si="67"/>
        <v>1000</v>
      </c>
      <c r="J428" s="37">
        <f t="shared" si="68"/>
        <v>90</v>
      </c>
      <c r="K428" s="36"/>
      <c r="L428" s="36">
        <f t="shared" ref="L428:L436" si="75">L427+11</f>
        <v>269</v>
      </c>
      <c r="M428" s="36"/>
      <c r="N428" s="36"/>
      <c r="O428" s="21">
        <f t="shared" si="71"/>
        <v>269</v>
      </c>
      <c r="P428" s="38">
        <f t="shared" si="69"/>
        <v>616.45833333333348</v>
      </c>
      <c r="Q428" s="41"/>
      <c r="R428" t="str">
        <f t="shared" si="70"/>
        <v>720 Litre Aquaplate Steel Slimline Water Tank (600mm W x 900mm L x  1560mm H)</v>
      </c>
    </row>
    <row r="429" spans="2:18" x14ac:dyDescent="0.35">
      <c r="B429" s="31">
        <v>0.52</v>
      </c>
      <c r="C429" s="30" t="s">
        <v>24</v>
      </c>
      <c r="D429" s="30" t="s">
        <v>21</v>
      </c>
      <c r="E429" s="36">
        <v>600</v>
      </c>
      <c r="F429" s="36">
        <v>1000</v>
      </c>
      <c r="G429" s="36">
        <v>1560</v>
      </c>
      <c r="H429" s="37">
        <f t="shared" si="66"/>
        <v>815.65714285714284</v>
      </c>
      <c r="I429" s="37">
        <f t="shared" si="67"/>
        <v>1000</v>
      </c>
      <c r="J429" s="37">
        <f t="shared" si="68"/>
        <v>90</v>
      </c>
      <c r="K429" s="36"/>
      <c r="L429" s="36">
        <f t="shared" si="75"/>
        <v>280</v>
      </c>
      <c r="M429" s="36"/>
      <c r="N429" s="36"/>
      <c r="O429" s="21">
        <f t="shared" si="71"/>
        <v>280</v>
      </c>
      <c r="P429" s="38">
        <f t="shared" si="69"/>
        <v>641.66666666666674</v>
      </c>
      <c r="Q429" s="41"/>
      <c r="R429" t="str">
        <f t="shared" si="70"/>
        <v>820 Litre Aquaplate Steel Slimline Water Tank (600mm W x 1000mm L x  1560mm H)</v>
      </c>
    </row>
    <row r="430" spans="2:18" x14ac:dyDescent="0.35">
      <c r="B430" s="31">
        <v>0.52</v>
      </c>
      <c r="C430" s="30" t="s">
        <v>24</v>
      </c>
      <c r="D430" s="30" t="s">
        <v>21</v>
      </c>
      <c r="E430" s="36">
        <v>600</v>
      </c>
      <c r="F430" s="36">
        <v>1100</v>
      </c>
      <c r="G430" s="36">
        <v>1560</v>
      </c>
      <c r="H430" s="37">
        <f t="shared" si="66"/>
        <v>909.25714285714275</v>
      </c>
      <c r="I430" s="37">
        <f t="shared" si="67"/>
        <v>1000</v>
      </c>
      <c r="J430" s="37">
        <f t="shared" si="68"/>
        <v>90</v>
      </c>
      <c r="K430" s="36"/>
      <c r="L430" s="36">
        <f t="shared" si="75"/>
        <v>291</v>
      </c>
      <c r="M430" s="36"/>
      <c r="N430" s="36"/>
      <c r="O430" s="21">
        <f t="shared" si="71"/>
        <v>291</v>
      </c>
      <c r="P430" s="38">
        <f t="shared" si="69"/>
        <v>666.875</v>
      </c>
      <c r="Q430" s="41"/>
      <c r="R430" t="str">
        <f t="shared" si="70"/>
        <v>910 Litre Aquaplate Steel Slimline Water Tank (600mm W x 1100mm L x  1560mm H)</v>
      </c>
    </row>
    <row r="431" spans="2:18" x14ac:dyDescent="0.35">
      <c r="B431" s="31">
        <v>0.52</v>
      </c>
      <c r="C431" s="30" t="s">
        <v>24</v>
      </c>
      <c r="D431" s="30" t="s">
        <v>21</v>
      </c>
      <c r="E431" s="36">
        <v>600</v>
      </c>
      <c r="F431" s="36">
        <v>1200</v>
      </c>
      <c r="G431" s="36">
        <v>1560</v>
      </c>
      <c r="H431" s="37">
        <f t="shared" si="66"/>
        <v>1002.8571428571428</v>
      </c>
      <c r="I431" s="37">
        <f t="shared" si="67"/>
        <v>1000</v>
      </c>
      <c r="J431" s="37">
        <f t="shared" si="68"/>
        <v>90</v>
      </c>
      <c r="K431" s="36"/>
      <c r="L431" s="36">
        <f t="shared" si="75"/>
        <v>302</v>
      </c>
      <c r="M431" s="36"/>
      <c r="N431" s="36"/>
      <c r="O431" s="21">
        <f t="shared" si="71"/>
        <v>302</v>
      </c>
      <c r="P431" s="38">
        <f t="shared" si="69"/>
        <v>692.08333333333348</v>
      </c>
      <c r="Q431" s="41"/>
      <c r="R431" t="str">
        <f t="shared" si="70"/>
        <v>1000 Litre Aquaplate Steel Slimline Water Tank (600mm W x 1200mm L x  1560mm H)</v>
      </c>
    </row>
    <row r="432" spans="2:18" x14ac:dyDescent="0.35">
      <c r="B432" s="31">
        <v>0.52</v>
      </c>
      <c r="C432" s="30" t="s">
        <v>24</v>
      </c>
      <c r="D432" s="30" t="s">
        <v>21</v>
      </c>
      <c r="E432" s="36">
        <v>600</v>
      </c>
      <c r="F432" s="36">
        <v>1300</v>
      </c>
      <c r="G432" s="36">
        <v>1560</v>
      </c>
      <c r="H432" s="37">
        <f t="shared" si="66"/>
        <v>1096.457142857143</v>
      </c>
      <c r="I432" s="37">
        <f t="shared" si="67"/>
        <v>1000</v>
      </c>
      <c r="J432" s="37">
        <f t="shared" si="68"/>
        <v>90</v>
      </c>
      <c r="K432" s="36"/>
      <c r="L432" s="36">
        <f t="shared" si="75"/>
        <v>313</v>
      </c>
      <c r="M432" s="36"/>
      <c r="N432" s="36"/>
      <c r="O432" s="21">
        <f t="shared" si="71"/>
        <v>313</v>
      </c>
      <c r="P432" s="38">
        <f t="shared" si="69"/>
        <v>717.29166666666674</v>
      </c>
      <c r="Q432" s="41"/>
      <c r="R432" t="str">
        <f t="shared" si="70"/>
        <v>1100 Litre Aquaplate Steel Slimline Water Tank (600mm W x 1300mm L x  1560mm H)</v>
      </c>
    </row>
    <row r="433" spans="2:18" x14ac:dyDescent="0.35">
      <c r="B433" s="31">
        <v>0.52</v>
      </c>
      <c r="C433" s="30" t="s">
        <v>24</v>
      </c>
      <c r="D433" s="30" t="s">
        <v>21</v>
      </c>
      <c r="E433" s="36">
        <v>600</v>
      </c>
      <c r="F433" s="36">
        <v>1400</v>
      </c>
      <c r="G433" s="36">
        <v>1560</v>
      </c>
      <c r="H433" s="37">
        <f t="shared" si="66"/>
        <v>1190.0571428571429</v>
      </c>
      <c r="I433" s="37">
        <f t="shared" si="67"/>
        <v>1000</v>
      </c>
      <c r="J433" s="37">
        <f t="shared" si="68"/>
        <v>90</v>
      </c>
      <c r="K433" s="36"/>
      <c r="L433" s="36">
        <f t="shared" si="75"/>
        <v>324</v>
      </c>
      <c r="M433" s="36"/>
      <c r="N433" s="36"/>
      <c r="O433" s="21">
        <f t="shared" si="71"/>
        <v>324</v>
      </c>
      <c r="P433" s="38">
        <f t="shared" si="69"/>
        <v>742.50000000000011</v>
      </c>
      <c r="Q433" s="41"/>
      <c r="R433" t="str">
        <f t="shared" si="70"/>
        <v>1190 Litre Aquaplate Steel Slimline Water Tank (600mm W x 1400mm L x  1560mm H)</v>
      </c>
    </row>
    <row r="434" spans="2:18" x14ac:dyDescent="0.35">
      <c r="B434" s="31">
        <v>0.52</v>
      </c>
      <c r="C434" s="30" t="s">
        <v>24</v>
      </c>
      <c r="D434" s="30" t="s">
        <v>21</v>
      </c>
      <c r="E434" s="36">
        <v>600</v>
      </c>
      <c r="F434" s="36">
        <v>1500</v>
      </c>
      <c r="G434" s="36">
        <v>1560</v>
      </c>
      <c r="H434" s="37">
        <f t="shared" si="66"/>
        <v>1283.6571428571428</v>
      </c>
      <c r="I434" s="37">
        <f t="shared" si="67"/>
        <v>1000</v>
      </c>
      <c r="J434" s="37">
        <f t="shared" si="68"/>
        <v>90</v>
      </c>
      <c r="K434" s="36"/>
      <c r="L434" s="36">
        <f t="shared" si="75"/>
        <v>335</v>
      </c>
      <c r="M434" s="36"/>
      <c r="N434" s="36"/>
      <c r="O434" s="21">
        <f t="shared" si="71"/>
        <v>335</v>
      </c>
      <c r="P434" s="38">
        <f t="shared" si="69"/>
        <v>767.70833333333348</v>
      </c>
      <c r="Q434" s="41"/>
      <c r="R434" t="str">
        <f t="shared" si="70"/>
        <v>1280 Litre Aquaplate Steel Slimline Water Tank (600mm W x 1500mm L x  1560mm H)</v>
      </c>
    </row>
    <row r="435" spans="2:18" x14ac:dyDescent="0.35">
      <c r="B435" s="31">
        <v>0.52</v>
      </c>
      <c r="C435" s="30" t="s">
        <v>24</v>
      </c>
      <c r="D435" s="30" t="s">
        <v>21</v>
      </c>
      <c r="E435" s="36">
        <v>600</v>
      </c>
      <c r="F435" s="36">
        <v>1600</v>
      </c>
      <c r="G435" s="36">
        <v>1560</v>
      </c>
      <c r="H435" s="37">
        <f t="shared" si="66"/>
        <v>1377.257142857143</v>
      </c>
      <c r="I435" s="37">
        <f t="shared" si="67"/>
        <v>1000</v>
      </c>
      <c r="J435" s="37">
        <f t="shared" si="68"/>
        <v>90</v>
      </c>
      <c r="K435" s="36"/>
      <c r="L435" s="36">
        <f t="shared" si="75"/>
        <v>346</v>
      </c>
      <c r="M435" s="36"/>
      <c r="N435" s="36"/>
      <c r="O435" s="21">
        <f t="shared" si="71"/>
        <v>346</v>
      </c>
      <c r="P435" s="38">
        <f t="shared" si="69"/>
        <v>792.91666666666674</v>
      </c>
      <c r="Q435" s="41"/>
      <c r="R435" t="str">
        <f t="shared" si="70"/>
        <v>1380 Litre Aquaplate Steel Slimline Water Tank (600mm W x 1600mm L x  1560mm H)</v>
      </c>
    </row>
    <row r="436" spans="2:18" x14ac:dyDescent="0.35">
      <c r="B436" s="31">
        <v>0.52</v>
      </c>
      <c r="C436" s="30" t="s">
        <v>24</v>
      </c>
      <c r="D436" s="30" t="s">
        <v>21</v>
      </c>
      <c r="E436" s="36">
        <v>600</v>
      </c>
      <c r="F436" s="36">
        <v>1700</v>
      </c>
      <c r="G436" s="36">
        <v>1560</v>
      </c>
      <c r="H436" s="37">
        <f t="shared" si="66"/>
        <v>1470.8571428571429</v>
      </c>
      <c r="I436" s="37">
        <f t="shared" si="67"/>
        <v>1000</v>
      </c>
      <c r="J436" s="37">
        <f t="shared" si="68"/>
        <v>90</v>
      </c>
      <c r="K436" s="36"/>
      <c r="L436" s="36">
        <f t="shared" si="75"/>
        <v>357</v>
      </c>
      <c r="M436" s="36"/>
      <c r="N436" s="36"/>
      <c r="O436" s="21">
        <f t="shared" si="71"/>
        <v>357</v>
      </c>
      <c r="P436" s="38">
        <f t="shared" si="69"/>
        <v>818.12500000000011</v>
      </c>
      <c r="Q436" s="41"/>
      <c r="R436" t="str">
        <f t="shared" si="70"/>
        <v>1470 Litre Aquaplate Steel Slimline Water Tank (600mm W x 1700mm L x  1560mm H)</v>
      </c>
    </row>
    <row r="437" spans="2:18" x14ac:dyDescent="0.35">
      <c r="B437" s="31">
        <v>0.52</v>
      </c>
      <c r="C437" s="30" t="s">
        <v>24</v>
      </c>
      <c r="D437" s="30" t="s">
        <v>21</v>
      </c>
      <c r="E437" s="36">
        <v>600</v>
      </c>
      <c r="F437" s="36">
        <v>1800</v>
      </c>
      <c r="G437" s="36">
        <v>1560</v>
      </c>
      <c r="H437" s="37">
        <f t="shared" si="66"/>
        <v>1564.457142857143</v>
      </c>
      <c r="I437" s="37">
        <f t="shared" si="67"/>
        <v>2000</v>
      </c>
      <c r="J437" s="37">
        <f t="shared" si="68"/>
        <v>120</v>
      </c>
      <c r="K437" s="36"/>
      <c r="L437" s="36">
        <v>369</v>
      </c>
      <c r="M437" s="36"/>
      <c r="N437" s="36"/>
      <c r="O437" s="21">
        <f t="shared" si="71"/>
        <v>369</v>
      </c>
      <c r="P437" s="38">
        <f t="shared" si="69"/>
        <v>845.62500000000011</v>
      </c>
      <c r="Q437" s="41"/>
      <c r="R437" t="str">
        <f t="shared" si="70"/>
        <v>1560 Litre Aquaplate Steel Slimline Water Tank (600mm W x 1800mm L x  1560mm H)</v>
      </c>
    </row>
    <row r="438" spans="2:18" x14ac:dyDescent="0.35">
      <c r="B438" s="31">
        <v>0.52</v>
      </c>
      <c r="C438" s="30" t="s">
        <v>24</v>
      </c>
      <c r="D438" s="30" t="s">
        <v>21</v>
      </c>
      <c r="E438" s="36">
        <v>600</v>
      </c>
      <c r="F438" s="36">
        <v>1900</v>
      </c>
      <c r="G438" s="36">
        <v>1560</v>
      </c>
      <c r="H438" s="37">
        <f t="shared" si="66"/>
        <v>1658.0571428571429</v>
      </c>
      <c r="I438" s="37">
        <f t="shared" si="67"/>
        <v>2000</v>
      </c>
      <c r="J438" s="37">
        <f t="shared" si="68"/>
        <v>120</v>
      </c>
      <c r="K438" s="36"/>
      <c r="L438" s="36">
        <f t="shared" ref="L438:L446" si="76">L437+11</f>
        <v>380</v>
      </c>
      <c r="M438" s="36"/>
      <c r="N438" s="36"/>
      <c r="O438" s="21">
        <f t="shared" si="71"/>
        <v>380</v>
      </c>
      <c r="P438" s="38">
        <f t="shared" si="69"/>
        <v>870.83333333333348</v>
      </c>
      <c r="Q438" s="41"/>
      <c r="R438" t="str">
        <f t="shared" si="70"/>
        <v>1660 Litre Aquaplate Steel Slimline Water Tank (600mm W x 1900mm L x  1560mm H)</v>
      </c>
    </row>
    <row r="439" spans="2:18" x14ac:dyDescent="0.35">
      <c r="B439" s="31">
        <v>0.52</v>
      </c>
      <c r="C439" s="30" t="s">
        <v>24</v>
      </c>
      <c r="D439" s="30" t="s">
        <v>21</v>
      </c>
      <c r="E439" s="36">
        <v>600</v>
      </c>
      <c r="F439" s="36">
        <v>2000</v>
      </c>
      <c r="G439" s="36">
        <v>1560</v>
      </c>
      <c r="H439" s="37">
        <f t="shared" si="66"/>
        <v>1751.6571428571428</v>
      </c>
      <c r="I439" s="37">
        <f t="shared" si="67"/>
        <v>2000</v>
      </c>
      <c r="J439" s="37">
        <f t="shared" si="68"/>
        <v>120</v>
      </c>
      <c r="K439" s="36"/>
      <c r="L439" s="36">
        <f t="shared" si="76"/>
        <v>391</v>
      </c>
      <c r="M439" s="36"/>
      <c r="N439" s="36"/>
      <c r="O439" s="21">
        <f t="shared" si="71"/>
        <v>391</v>
      </c>
      <c r="P439" s="38">
        <f t="shared" si="69"/>
        <v>896.04166666666674</v>
      </c>
      <c r="Q439" s="41"/>
      <c r="R439" t="str">
        <f t="shared" si="70"/>
        <v>1750 Litre Aquaplate Steel Slimline Water Tank (600mm W x 2000mm L x  1560mm H)</v>
      </c>
    </row>
    <row r="440" spans="2:18" x14ac:dyDescent="0.35">
      <c r="B440" s="31">
        <v>0.52</v>
      </c>
      <c r="C440" s="30" t="s">
        <v>24</v>
      </c>
      <c r="D440" s="30" t="s">
        <v>21</v>
      </c>
      <c r="E440" s="36">
        <v>600</v>
      </c>
      <c r="F440" s="36">
        <v>2100</v>
      </c>
      <c r="G440" s="36">
        <v>1560</v>
      </c>
      <c r="H440" s="37">
        <f t="shared" si="66"/>
        <v>1845.257142857143</v>
      </c>
      <c r="I440" s="37">
        <f t="shared" si="67"/>
        <v>2000</v>
      </c>
      <c r="J440" s="37">
        <f t="shared" si="68"/>
        <v>120</v>
      </c>
      <c r="K440" s="36"/>
      <c r="L440" s="36">
        <f t="shared" si="76"/>
        <v>402</v>
      </c>
      <c r="M440" s="36"/>
      <c r="N440" s="36"/>
      <c r="O440" s="21">
        <f t="shared" si="71"/>
        <v>402</v>
      </c>
      <c r="P440" s="38">
        <f t="shared" si="69"/>
        <v>921.25000000000011</v>
      </c>
      <c r="Q440" s="41"/>
      <c r="R440" t="str">
        <f t="shared" si="70"/>
        <v>1850 Litre Aquaplate Steel Slimline Water Tank (600mm W x 2100mm L x  1560mm H)</v>
      </c>
    </row>
    <row r="441" spans="2:18" x14ac:dyDescent="0.35">
      <c r="B441" s="31">
        <v>0.52</v>
      </c>
      <c r="C441" s="30" t="s">
        <v>24</v>
      </c>
      <c r="D441" s="30" t="s">
        <v>21</v>
      </c>
      <c r="E441" s="36">
        <v>600</v>
      </c>
      <c r="F441" s="36">
        <v>2200</v>
      </c>
      <c r="G441" s="36">
        <v>1560</v>
      </c>
      <c r="H441" s="37">
        <f t="shared" si="66"/>
        <v>1938.8571428571429</v>
      </c>
      <c r="I441" s="37">
        <f t="shared" si="67"/>
        <v>2000</v>
      </c>
      <c r="J441" s="37">
        <f t="shared" si="68"/>
        <v>120</v>
      </c>
      <c r="K441" s="36"/>
      <c r="L441" s="36">
        <f t="shared" si="76"/>
        <v>413</v>
      </c>
      <c r="M441" s="36"/>
      <c r="N441" s="36"/>
      <c r="O441" s="21">
        <f t="shared" si="71"/>
        <v>413</v>
      </c>
      <c r="P441" s="38">
        <f t="shared" si="69"/>
        <v>946.45833333333348</v>
      </c>
      <c r="Q441" s="41"/>
      <c r="R441" t="str">
        <f t="shared" si="70"/>
        <v>1940 Litre Aquaplate Steel Slimline Water Tank (600mm W x 2200mm L x  1560mm H)</v>
      </c>
    </row>
    <row r="442" spans="2:18" x14ac:dyDescent="0.35">
      <c r="B442" s="31">
        <v>0.52</v>
      </c>
      <c r="C442" s="30" t="s">
        <v>24</v>
      </c>
      <c r="D442" s="30" t="s">
        <v>21</v>
      </c>
      <c r="E442" s="36">
        <v>600</v>
      </c>
      <c r="F442" s="36">
        <v>2300</v>
      </c>
      <c r="G442" s="36">
        <v>1560</v>
      </c>
      <c r="H442" s="37">
        <f t="shared" si="66"/>
        <v>2032.457142857143</v>
      </c>
      <c r="I442" s="37">
        <f t="shared" si="67"/>
        <v>2000</v>
      </c>
      <c r="J442" s="37">
        <f t="shared" si="68"/>
        <v>120</v>
      </c>
      <c r="K442" s="36"/>
      <c r="L442" s="36">
        <f t="shared" si="76"/>
        <v>424</v>
      </c>
      <c r="M442" s="36"/>
      <c r="N442" s="36"/>
      <c r="O442" s="21">
        <f t="shared" si="71"/>
        <v>424</v>
      </c>
      <c r="P442" s="38">
        <f t="shared" si="69"/>
        <v>971.66666666666674</v>
      </c>
      <c r="Q442" s="41"/>
      <c r="R442" t="str">
        <f t="shared" si="70"/>
        <v>2030 Litre Aquaplate Steel Slimline Water Tank (600mm W x 2300mm L x  1560mm H)</v>
      </c>
    </row>
    <row r="443" spans="2:18" x14ac:dyDescent="0.35">
      <c r="B443" s="31">
        <v>0.52</v>
      </c>
      <c r="C443" s="30" t="s">
        <v>24</v>
      </c>
      <c r="D443" s="30" t="s">
        <v>21</v>
      </c>
      <c r="E443" s="36">
        <v>600</v>
      </c>
      <c r="F443" s="36">
        <v>2400</v>
      </c>
      <c r="G443" s="36">
        <v>1560</v>
      </c>
      <c r="H443" s="37">
        <f t="shared" si="66"/>
        <v>2126.0571428571429</v>
      </c>
      <c r="I443" s="37">
        <f t="shared" si="67"/>
        <v>2000</v>
      </c>
      <c r="J443" s="37">
        <f t="shared" si="68"/>
        <v>120</v>
      </c>
      <c r="K443" s="36"/>
      <c r="L443" s="36">
        <f t="shared" si="76"/>
        <v>435</v>
      </c>
      <c r="M443" s="36"/>
      <c r="N443" s="36"/>
      <c r="O443" s="21">
        <f t="shared" si="71"/>
        <v>435</v>
      </c>
      <c r="P443" s="38">
        <f t="shared" si="69"/>
        <v>996.87500000000011</v>
      </c>
      <c r="Q443" s="41"/>
      <c r="R443" t="str">
        <f t="shared" si="70"/>
        <v>2130 Litre Aquaplate Steel Slimline Water Tank (600mm W x 2400mm L x  1560mm H)</v>
      </c>
    </row>
    <row r="444" spans="2:18" x14ac:dyDescent="0.35">
      <c r="B444" s="31">
        <v>0.52</v>
      </c>
      <c r="C444" s="30" t="s">
        <v>24</v>
      </c>
      <c r="D444" s="30" t="s">
        <v>21</v>
      </c>
      <c r="E444" s="36">
        <v>600</v>
      </c>
      <c r="F444" s="36">
        <v>2500</v>
      </c>
      <c r="G444" s="36">
        <v>1560</v>
      </c>
      <c r="H444" s="37">
        <f t="shared" si="66"/>
        <v>2219.6571428571428</v>
      </c>
      <c r="I444" s="37">
        <f t="shared" si="67"/>
        <v>2000</v>
      </c>
      <c r="J444" s="37">
        <f t="shared" si="68"/>
        <v>120</v>
      </c>
      <c r="K444" s="36"/>
      <c r="L444" s="36">
        <f t="shared" si="76"/>
        <v>446</v>
      </c>
      <c r="M444" s="36"/>
      <c r="N444" s="36"/>
      <c r="O444" s="21">
        <f t="shared" si="71"/>
        <v>446</v>
      </c>
      <c r="P444" s="38">
        <f t="shared" si="69"/>
        <v>1022.0833333333335</v>
      </c>
      <c r="Q444" s="41"/>
      <c r="R444" t="str">
        <f t="shared" si="70"/>
        <v>2220 Litre Aquaplate Steel Slimline Water Tank (600mm W x 2500mm L x  1560mm H)</v>
      </c>
    </row>
    <row r="445" spans="2:18" x14ac:dyDescent="0.35">
      <c r="B445" s="31">
        <v>0.52</v>
      </c>
      <c r="C445" s="30" t="s">
        <v>24</v>
      </c>
      <c r="D445" s="30" t="s">
        <v>21</v>
      </c>
      <c r="E445" s="36">
        <v>600</v>
      </c>
      <c r="F445" s="36">
        <v>2600</v>
      </c>
      <c r="G445" s="36">
        <v>1560</v>
      </c>
      <c r="H445" s="37">
        <f t="shared" si="66"/>
        <v>2313.2571428571428</v>
      </c>
      <c r="I445" s="37">
        <f t="shared" si="67"/>
        <v>2000</v>
      </c>
      <c r="J445" s="37">
        <f t="shared" si="68"/>
        <v>120</v>
      </c>
      <c r="K445" s="36"/>
      <c r="L445" s="36">
        <f t="shared" si="76"/>
        <v>457</v>
      </c>
      <c r="M445" s="36"/>
      <c r="N445" s="36"/>
      <c r="O445" s="21">
        <f t="shared" si="71"/>
        <v>457</v>
      </c>
      <c r="P445" s="38">
        <f t="shared" si="69"/>
        <v>1047.2916666666667</v>
      </c>
      <c r="Q445" s="41"/>
      <c r="R445" t="str">
        <f t="shared" si="70"/>
        <v>2310 Litre Aquaplate Steel Slimline Water Tank (600mm W x 2600mm L x  1560mm H)</v>
      </c>
    </row>
    <row r="446" spans="2:18" x14ac:dyDescent="0.35">
      <c r="B446" s="31">
        <v>0.52</v>
      </c>
      <c r="C446" s="30" t="s">
        <v>24</v>
      </c>
      <c r="D446" s="30" t="s">
        <v>21</v>
      </c>
      <c r="E446" s="36">
        <v>600</v>
      </c>
      <c r="F446" s="36">
        <v>2700</v>
      </c>
      <c r="G446" s="36">
        <v>1560</v>
      </c>
      <c r="H446" s="37">
        <f t="shared" si="66"/>
        <v>2406.8571428571431</v>
      </c>
      <c r="I446" s="37">
        <f t="shared" si="67"/>
        <v>2000</v>
      </c>
      <c r="J446" s="37">
        <f t="shared" si="68"/>
        <v>120</v>
      </c>
      <c r="K446" s="36"/>
      <c r="L446" s="36">
        <f t="shared" si="76"/>
        <v>468</v>
      </c>
      <c r="M446" s="36"/>
      <c r="N446" s="36"/>
      <c r="O446" s="21">
        <f t="shared" si="71"/>
        <v>468</v>
      </c>
      <c r="P446" s="38">
        <f t="shared" si="69"/>
        <v>1072.5</v>
      </c>
      <c r="Q446" s="41"/>
      <c r="R446" t="str">
        <f t="shared" si="70"/>
        <v>2410 Litre Aquaplate Steel Slimline Water Tank (600mm W x 2700mm L x  1560mm H)</v>
      </c>
    </row>
    <row r="447" spans="2:18" x14ac:dyDescent="0.35">
      <c r="B447" s="31">
        <v>0.52</v>
      </c>
      <c r="C447" s="30" t="s">
        <v>24</v>
      </c>
      <c r="D447" s="30" t="s">
        <v>21</v>
      </c>
      <c r="E447" s="36">
        <v>600</v>
      </c>
      <c r="F447" s="36">
        <v>2800</v>
      </c>
      <c r="G447" s="36">
        <v>1560</v>
      </c>
      <c r="H447" s="37">
        <f t="shared" si="66"/>
        <v>2500.457142857143</v>
      </c>
      <c r="I447" s="37">
        <f t="shared" si="67"/>
        <v>3000</v>
      </c>
      <c r="J447" s="37">
        <f t="shared" si="68"/>
        <v>135</v>
      </c>
      <c r="K447" s="36"/>
      <c r="L447" s="36">
        <v>527</v>
      </c>
      <c r="M447" s="36"/>
      <c r="N447" s="36"/>
      <c r="O447" s="21">
        <f t="shared" si="71"/>
        <v>527</v>
      </c>
      <c r="P447" s="38">
        <f t="shared" si="69"/>
        <v>1207.7083333333335</v>
      </c>
      <c r="Q447" s="41"/>
      <c r="R447" t="str">
        <f t="shared" si="70"/>
        <v>2500 Litre Aquaplate Steel Slimline Water Tank (600mm W x 2800mm L x  1560mm H)</v>
      </c>
    </row>
    <row r="448" spans="2:18" x14ac:dyDescent="0.35">
      <c r="B448" s="31">
        <v>0.52</v>
      </c>
      <c r="C448" s="30" t="s">
        <v>24</v>
      </c>
      <c r="D448" s="30" t="s">
        <v>21</v>
      </c>
      <c r="E448" s="36">
        <v>600</v>
      </c>
      <c r="F448" s="36">
        <v>2900</v>
      </c>
      <c r="G448" s="36">
        <v>1560</v>
      </c>
      <c r="H448" s="37">
        <f t="shared" si="66"/>
        <v>2594.0571428571429</v>
      </c>
      <c r="I448" s="37">
        <f t="shared" si="67"/>
        <v>3000</v>
      </c>
      <c r="J448" s="37">
        <f t="shared" si="68"/>
        <v>135</v>
      </c>
      <c r="K448" s="36"/>
      <c r="L448" s="36">
        <f>L447+11</f>
        <v>538</v>
      </c>
      <c r="M448" s="36"/>
      <c r="N448" s="36"/>
      <c r="O448" s="21">
        <f t="shared" si="71"/>
        <v>538</v>
      </c>
      <c r="P448" s="38">
        <f t="shared" si="69"/>
        <v>1232.916666666667</v>
      </c>
      <c r="Q448" s="41"/>
      <c r="R448" t="str">
        <f t="shared" si="70"/>
        <v>2590 Litre Aquaplate Steel Slimline Water Tank (600mm W x 2900mm L x  1560mm H)</v>
      </c>
    </row>
    <row r="449" spans="2:18" x14ac:dyDescent="0.35">
      <c r="B449" s="31">
        <v>0.52</v>
      </c>
      <c r="C449" s="30" t="s">
        <v>24</v>
      </c>
      <c r="D449" s="30" t="s">
        <v>21</v>
      </c>
      <c r="E449" s="36">
        <v>600</v>
      </c>
      <c r="F449" s="36">
        <v>3000</v>
      </c>
      <c r="G449" s="36">
        <v>1560</v>
      </c>
      <c r="H449" s="37">
        <f t="shared" si="66"/>
        <v>2687.6571428571428</v>
      </c>
      <c r="I449" s="37">
        <f t="shared" si="67"/>
        <v>3000</v>
      </c>
      <c r="J449" s="37">
        <f t="shared" si="68"/>
        <v>135</v>
      </c>
      <c r="K449" s="36"/>
      <c r="L449" s="36">
        <f>L448+11</f>
        <v>549</v>
      </c>
      <c r="M449" s="36"/>
      <c r="N449" s="36"/>
      <c r="O449" s="21">
        <f t="shared" si="71"/>
        <v>549</v>
      </c>
      <c r="P449" s="38">
        <f t="shared" si="69"/>
        <v>1258.125</v>
      </c>
      <c r="Q449" s="41"/>
      <c r="R449" t="str">
        <f t="shared" si="70"/>
        <v>2690 Litre Aquaplate Steel Slimline Water Tank (600mm W x 3000mm L x  1560mm H)</v>
      </c>
    </row>
    <row r="450" spans="2:18" x14ac:dyDescent="0.35">
      <c r="B450" s="31">
        <v>0.52</v>
      </c>
      <c r="C450" s="30" t="s">
        <v>24</v>
      </c>
      <c r="D450" s="30" t="s">
        <v>21</v>
      </c>
      <c r="E450" s="36">
        <v>650</v>
      </c>
      <c r="F450" s="36">
        <v>800</v>
      </c>
      <c r="G450" s="36">
        <v>1560</v>
      </c>
      <c r="H450" s="37">
        <f t="shared" si="66"/>
        <v>669.96428571428567</v>
      </c>
      <c r="I450" s="37">
        <f t="shared" si="67"/>
        <v>1000</v>
      </c>
      <c r="J450" s="37">
        <f t="shared" si="68"/>
        <v>90</v>
      </c>
      <c r="K450" s="36"/>
      <c r="L450" s="44">
        <v>260</v>
      </c>
      <c r="M450" s="44"/>
      <c r="N450" s="36"/>
      <c r="O450" s="21">
        <f t="shared" si="71"/>
        <v>260</v>
      </c>
      <c r="P450" s="38">
        <f t="shared" si="69"/>
        <v>595.83333333333348</v>
      </c>
      <c r="Q450" s="41"/>
      <c r="R450" t="str">
        <f t="shared" si="70"/>
        <v>670 Litre Aquaplate Steel Slimline Water Tank (650mm W x 800mm L x  1560mm H)</v>
      </c>
    </row>
    <row r="451" spans="2:18" x14ac:dyDescent="0.35">
      <c r="B451" s="31">
        <v>0.52</v>
      </c>
      <c r="C451" s="30" t="s">
        <v>24</v>
      </c>
      <c r="D451" s="30" t="s">
        <v>21</v>
      </c>
      <c r="E451" s="36">
        <v>650</v>
      </c>
      <c r="F451" s="36">
        <v>900</v>
      </c>
      <c r="G451" s="36">
        <v>1560</v>
      </c>
      <c r="H451" s="37">
        <f t="shared" si="66"/>
        <v>771.36428571428564</v>
      </c>
      <c r="I451" s="37">
        <f t="shared" si="67"/>
        <v>1000</v>
      </c>
      <c r="J451" s="37">
        <f t="shared" si="68"/>
        <v>90</v>
      </c>
      <c r="K451" s="36"/>
      <c r="L451" s="36">
        <f t="shared" ref="L451:L458" si="77">L450+11</f>
        <v>271</v>
      </c>
      <c r="M451" s="36"/>
      <c r="N451" s="36"/>
      <c r="O451" s="21">
        <f t="shared" si="71"/>
        <v>271</v>
      </c>
      <c r="P451" s="38">
        <f t="shared" si="69"/>
        <v>621.04166666666674</v>
      </c>
      <c r="Q451" s="41"/>
      <c r="R451" t="str">
        <f t="shared" si="70"/>
        <v>770 Litre Aquaplate Steel Slimline Water Tank (650mm W x 900mm L x  1560mm H)</v>
      </c>
    </row>
    <row r="452" spans="2:18" x14ac:dyDescent="0.35">
      <c r="B452" s="31">
        <v>0.52</v>
      </c>
      <c r="C452" s="30" t="s">
        <v>24</v>
      </c>
      <c r="D452" s="30" t="s">
        <v>21</v>
      </c>
      <c r="E452" s="36">
        <v>650</v>
      </c>
      <c r="F452" s="36">
        <v>1000</v>
      </c>
      <c r="G452" s="36">
        <v>1560</v>
      </c>
      <c r="H452" s="37">
        <f t="shared" si="66"/>
        <v>872.76428571428562</v>
      </c>
      <c r="I452" s="37">
        <f t="shared" si="67"/>
        <v>1000</v>
      </c>
      <c r="J452" s="37">
        <f t="shared" si="68"/>
        <v>90</v>
      </c>
      <c r="K452" s="36"/>
      <c r="L452" s="36">
        <f t="shared" si="77"/>
        <v>282</v>
      </c>
      <c r="M452" s="36"/>
      <c r="N452" s="36"/>
      <c r="O452" s="21">
        <f t="shared" si="71"/>
        <v>282</v>
      </c>
      <c r="P452" s="38">
        <f t="shared" si="69"/>
        <v>646.25</v>
      </c>
      <c r="Q452" s="41"/>
      <c r="R452" t="str">
        <f t="shared" si="70"/>
        <v>870 Litre Aquaplate Steel Slimline Water Tank (650mm W x 1000mm L x  1560mm H)</v>
      </c>
    </row>
    <row r="453" spans="2:18" x14ac:dyDescent="0.35">
      <c r="B453" s="31">
        <v>0.52</v>
      </c>
      <c r="C453" s="30" t="s">
        <v>24</v>
      </c>
      <c r="D453" s="30" t="s">
        <v>21</v>
      </c>
      <c r="E453" s="36">
        <v>650</v>
      </c>
      <c r="F453" s="36">
        <v>1100</v>
      </c>
      <c r="G453" s="36">
        <v>1560</v>
      </c>
      <c r="H453" s="37">
        <f t="shared" ref="H453:H516" si="78">(((22/7*(E453/2)^2)*G453)+((F453-E453)*G453*E453))/1000000</f>
        <v>974.1642857142856</v>
      </c>
      <c r="I453" s="37">
        <f t="shared" ref="I453:I516" si="79">ROUND(H453,-3)</f>
        <v>1000</v>
      </c>
      <c r="J453" s="37">
        <f t="shared" ref="J453:J516" si="80">IF(I453&lt;1000,90,IF(I453=1000,90,IF(I453=2000,120,IF(I453=3000,135,IF(I453=4000,150,IF(I453=5000,180,IF(I453=6000,210,IF(I453=7000,240,IF(I453=8000,255,IF(I453=9000,B718,IF(I453=10000,285)))))))))))</f>
        <v>90</v>
      </c>
      <c r="K453" s="36"/>
      <c r="L453" s="36">
        <f t="shared" si="77"/>
        <v>293</v>
      </c>
      <c r="M453" s="36"/>
      <c r="N453" s="36"/>
      <c r="O453" s="21">
        <f t="shared" si="71"/>
        <v>293</v>
      </c>
      <c r="P453" s="38">
        <f t="shared" ref="P453:P516" si="81">(L453/(1-B453))*1.1</f>
        <v>671.45833333333348</v>
      </c>
      <c r="Q453" s="41"/>
      <c r="R453" t="str">
        <f t="shared" ref="R453:R516" si="82">ROUND(H453,-1)&amp;" "&amp;"Litre"&amp;" "&amp;C453&amp;" "&amp;D453&amp;" "&amp;"Water Tank"&amp;" ("&amp;E453&amp;"mm W x "&amp;F453&amp;"mm L x  "&amp;G453&amp;"mm H)"</f>
        <v>970 Litre Aquaplate Steel Slimline Water Tank (650mm W x 1100mm L x  1560mm H)</v>
      </c>
    </row>
    <row r="454" spans="2:18" x14ac:dyDescent="0.35">
      <c r="B454" s="31">
        <v>0.52</v>
      </c>
      <c r="C454" s="30" t="s">
        <v>24</v>
      </c>
      <c r="D454" s="30" t="s">
        <v>21</v>
      </c>
      <c r="E454" s="36">
        <v>650</v>
      </c>
      <c r="F454" s="36">
        <v>1200</v>
      </c>
      <c r="G454" s="36">
        <v>1560</v>
      </c>
      <c r="H454" s="37">
        <f t="shared" si="78"/>
        <v>1075.5642857142857</v>
      </c>
      <c r="I454" s="37">
        <f t="shared" si="79"/>
        <v>1000</v>
      </c>
      <c r="J454" s="37">
        <f t="shared" si="80"/>
        <v>90</v>
      </c>
      <c r="K454" s="36"/>
      <c r="L454" s="36">
        <f t="shared" si="77"/>
        <v>304</v>
      </c>
      <c r="M454" s="36"/>
      <c r="N454" s="36"/>
      <c r="O454" s="21">
        <f t="shared" ref="O454:O517" si="83">SUM(K454:N454)</f>
        <v>304</v>
      </c>
      <c r="P454" s="38">
        <f t="shared" si="81"/>
        <v>696.66666666666674</v>
      </c>
      <c r="Q454" s="41"/>
      <c r="R454" t="str">
        <f t="shared" si="82"/>
        <v>1080 Litre Aquaplate Steel Slimline Water Tank (650mm W x 1200mm L x  1560mm H)</v>
      </c>
    </row>
    <row r="455" spans="2:18" x14ac:dyDescent="0.35">
      <c r="B455" s="31">
        <v>0.52</v>
      </c>
      <c r="C455" s="30" t="s">
        <v>24</v>
      </c>
      <c r="D455" s="30" t="s">
        <v>21</v>
      </c>
      <c r="E455" s="36">
        <v>650</v>
      </c>
      <c r="F455" s="36">
        <v>1300</v>
      </c>
      <c r="G455" s="36">
        <v>1560</v>
      </c>
      <c r="H455" s="37">
        <f t="shared" si="78"/>
        <v>1176.9642857142856</v>
      </c>
      <c r="I455" s="37">
        <f t="shared" si="79"/>
        <v>1000</v>
      </c>
      <c r="J455" s="37">
        <f t="shared" si="80"/>
        <v>90</v>
      </c>
      <c r="K455" s="36"/>
      <c r="L455" s="36">
        <f t="shared" si="77"/>
        <v>315</v>
      </c>
      <c r="M455" s="36"/>
      <c r="N455" s="36"/>
      <c r="O455" s="21">
        <f t="shared" si="83"/>
        <v>315</v>
      </c>
      <c r="P455" s="38">
        <f t="shared" si="81"/>
        <v>721.87500000000011</v>
      </c>
      <c r="Q455" s="41"/>
      <c r="R455" t="str">
        <f t="shared" si="82"/>
        <v>1180 Litre Aquaplate Steel Slimline Water Tank (650mm W x 1300mm L x  1560mm H)</v>
      </c>
    </row>
    <row r="456" spans="2:18" x14ac:dyDescent="0.35">
      <c r="B456" s="31">
        <v>0.52</v>
      </c>
      <c r="C456" s="30" t="s">
        <v>24</v>
      </c>
      <c r="D456" s="30" t="s">
        <v>21</v>
      </c>
      <c r="E456" s="36">
        <v>650</v>
      </c>
      <c r="F456" s="36">
        <v>1400</v>
      </c>
      <c r="G456" s="36">
        <v>1560</v>
      </c>
      <c r="H456" s="37">
        <f t="shared" si="78"/>
        <v>1278.3642857142856</v>
      </c>
      <c r="I456" s="37">
        <f t="shared" si="79"/>
        <v>1000</v>
      </c>
      <c r="J456" s="37">
        <f t="shared" si="80"/>
        <v>90</v>
      </c>
      <c r="K456" s="36"/>
      <c r="L456" s="36">
        <f t="shared" si="77"/>
        <v>326</v>
      </c>
      <c r="M456" s="36"/>
      <c r="N456" s="36"/>
      <c r="O456" s="21">
        <f t="shared" si="83"/>
        <v>326</v>
      </c>
      <c r="P456" s="38">
        <f t="shared" si="81"/>
        <v>747.08333333333348</v>
      </c>
      <c r="Q456" s="41"/>
      <c r="R456" t="str">
        <f t="shared" si="82"/>
        <v>1280 Litre Aquaplate Steel Slimline Water Tank (650mm W x 1400mm L x  1560mm H)</v>
      </c>
    </row>
    <row r="457" spans="2:18" x14ac:dyDescent="0.35">
      <c r="B457" s="31">
        <v>0.52</v>
      </c>
      <c r="C457" s="30" t="s">
        <v>24</v>
      </c>
      <c r="D457" s="30" t="s">
        <v>21</v>
      </c>
      <c r="E457" s="36">
        <v>650</v>
      </c>
      <c r="F457" s="36">
        <v>1500</v>
      </c>
      <c r="G457" s="36">
        <v>1560</v>
      </c>
      <c r="H457" s="37">
        <f t="shared" si="78"/>
        <v>1379.7642857142855</v>
      </c>
      <c r="I457" s="37">
        <f t="shared" si="79"/>
        <v>1000</v>
      </c>
      <c r="J457" s="37">
        <f t="shared" si="80"/>
        <v>90</v>
      </c>
      <c r="K457" s="36"/>
      <c r="L457" s="36">
        <f t="shared" si="77"/>
        <v>337</v>
      </c>
      <c r="M457" s="36"/>
      <c r="N457" s="36"/>
      <c r="O457" s="21">
        <f t="shared" si="83"/>
        <v>337</v>
      </c>
      <c r="P457" s="38">
        <f t="shared" si="81"/>
        <v>772.29166666666674</v>
      </c>
      <c r="Q457" s="41"/>
      <c r="R457" t="str">
        <f t="shared" si="82"/>
        <v>1380 Litre Aquaplate Steel Slimline Water Tank (650mm W x 1500mm L x  1560mm H)</v>
      </c>
    </row>
    <row r="458" spans="2:18" x14ac:dyDescent="0.35">
      <c r="B458" s="31">
        <v>0.52</v>
      </c>
      <c r="C458" s="30" t="s">
        <v>24</v>
      </c>
      <c r="D458" s="30" t="s">
        <v>21</v>
      </c>
      <c r="E458" s="36">
        <v>650</v>
      </c>
      <c r="F458" s="36">
        <v>1600</v>
      </c>
      <c r="G458" s="36">
        <v>1560</v>
      </c>
      <c r="H458" s="37">
        <f t="shared" si="78"/>
        <v>1481.1642857142856</v>
      </c>
      <c r="I458" s="37">
        <f t="shared" si="79"/>
        <v>1000</v>
      </c>
      <c r="J458" s="37">
        <f t="shared" si="80"/>
        <v>90</v>
      </c>
      <c r="K458" s="36"/>
      <c r="L458" s="36">
        <f t="shared" si="77"/>
        <v>348</v>
      </c>
      <c r="M458" s="36"/>
      <c r="N458" s="36"/>
      <c r="O458" s="21">
        <f t="shared" si="83"/>
        <v>348</v>
      </c>
      <c r="P458" s="38">
        <f t="shared" si="81"/>
        <v>797.50000000000011</v>
      </c>
      <c r="Q458" s="41"/>
      <c r="R458" t="str">
        <f t="shared" si="82"/>
        <v>1480 Litre Aquaplate Steel Slimline Water Tank (650mm W x 1600mm L x  1560mm H)</v>
      </c>
    </row>
    <row r="459" spans="2:18" x14ac:dyDescent="0.35">
      <c r="B459" s="31">
        <v>0.52</v>
      </c>
      <c r="C459" s="30" t="s">
        <v>24</v>
      </c>
      <c r="D459" s="30" t="s">
        <v>21</v>
      </c>
      <c r="E459" s="36">
        <v>650</v>
      </c>
      <c r="F459" s="36">
        <v>1700</v>
      </c>
      <c r="G459" s="36">
        <v>1560</v>
      </c>
      <c r="H459" s="37">
        <f t="shared" si="78"/>
        <v>1582.5642857142857</v>
      </c>
      <c r="I459" s="37">
        <f t="shared" si="79"/>
        <v>2000</v>
      </c>
      <c r="J459" s="37">
        <f t="shared" si="80"/>
        <v>120</v>
      </c>
      <c r="K459" s="36"/>
      <c r="L459" s="36">
        <v>360</v>
      </c>
      <c r="M459" s="36"/>
      <c r="N459" s="36"/>
      <c r="O459" s="21">
        <f t="shared" si="83"/>
        <v>360</v>
      </c>
      <c r="P459" s="38">
        <f t="shared" si="81"/>
        <v>825.00000000000011</v>
      </c>
      <c r="Q459" s="41"/>
      <c r="R459" t="str">
        <f t="shared" si="82"/>
        <v>1580 Litre Aquaplate Steel Slimline Water Tank (650mm W x 1700mm L x  1560mm H)</v>
      </c>
    </row>
    <row r="460" spans="2:18" x14ac:dyDescent="0.35">
      <c r="B460" s="31">
        <v>0.52</v>
      </c>
      <c r="C460" s="30" t="s">
        <v>24</v>
      </c>
      <c r="D460" s="30" t="s">
        <v>21</v>
      </c>
      <c r="E460" s="36">
        <v>650</v>
      </c>
      <c r="F460" s="36">
        <v>1800</v>
      </c>
      <c r="G460" s="36">
        <v>1560</v>
      </c>
      <c r="H460" s="37">
        <f t="shared" si="78"/>
        <v>1683.9642857142856</v>
      </c>
      <c r="I460" s="37">
        <f t="shared" si="79"/>
        <v>2000</v>
      </c>
      <c r="J460" s="37">
        <f t="shared" si="80"/>
        <v>120</v>
      </c>
      <c r="K460" s="36"/>
      <c r="L460" s="36">
        <f t="shared" ref="L460:L468" si="84">L459+11</f>
        <v>371</v>
      </c>
      <c r="M460" s="36"/>
      <c r="N460" s="36"/>
      <c r="O460" s="21">
        <f t="shared" si="83"/>
        <v>371</v>
      </c>
      <c r="P460" s="38">
        <f t="shared" si="81"/>
        <v>850.20833333333348</v>
      </c>
      <c r="Q460" s="41"/>
      <c r="R460" t="str">
        <f t="shared" si="82"/>
        <v>1680 Litre Aquaplate Steel Slimline Water Tank (650mm W x 1800mm L x  1560mm H)</v>
      </c>
    </row>
    <row r="461" spans="2:18" x14ac:dyDescent="0.35">
      <c r="B461" s="31">
        <v>0.52</v>
      </c>
      <c r="C461" s="30" t="s">
        <v>24</v>
      </c>
      <c r="D461" s="30" t="s">
        <v>21</v>
      </c>
      <c r="E461" s="36">
        <v>650</v>
      </c>
      <c r="F461" s="36">
        <v>1900</v>
      </c>
      <c r="G461" s="36">
        <v>1560</v>
      </c>
      <c r="H461" s="37">
        <f t="shared" si="78"/>
        <v>1785.3642857142856</v>
      </c>
      <c r="I461" s="37">
        <f t="shared" si="79"/>
        <v>2000</v>
      </c>
      <c r="J461" s="37">
        <f t="shared" si="80"/>
        <v>120</v>
      </c>
      <c r="K461" s="36"/>
      <c r="L461" s="36">
        <f t="shared" si="84"/>
        <v>382</v>
      </c>
      <c r="M461" s="36"/>
      <c r="N461" s="36"/>
      <c r="O461" s="21">
        <f t="shared" si="83"/>
        <v>382</v>
      </c>
      <c r="P461" s="38">
        <f t="shared" si="81"/>
        <v>875.41666666666674</v>
      </c>
      <c r="Q461" s="41"/>
      <c r="R461" t="str">
        <f t="shared" si="82"/>
        <v>1790 Litre Aquaplate Steel Slimline Water Tank (650mm W x 1900mm L x  1560mm H)</v>
      </c>
    </row>
    <row r="462" spans="2:18" x14ac:dyDescent="0.35">
      <c r="B462" s="31">
        <v>0.52</v>
      </c>
      <c r="C462" s="30" t="s">
        <v>24</v>
      </c>
      <c r="D462" s="30" t="s">
        <v>21</v>
      </c>
      <c r="E462" s="36">
        <v>650</v>
      </c>
      <c r="F462" s="36">
        <v>2000</v>
      </c>
      <c r="G462" s="36">
        <v>1560</v>
      </c>
      <c r="H462" s="37">
        <f t="shared" si="78"/>
        <v>1886.7642857142855</v>
      </c>
      <c r="I462" s="37">
        <f t="shared" si="79"/>
        <v>2000</v>
      </c>
      <c r="J462" s="37">
        <f t="shared" si="80"/>
        <v>120</v>
      </c>
      <c r="K462" s="36"/>
      <c r="L462" s="36">
        <f t="shared" si="84"/>
        <v>393</v>
      </c>
      <c r="M462" s="36"/>
      <c r="N462" s="36"/>
      <c r="O462" s="21">
        <f t="shared" si="83"/>
        <v>393</v>
      </c>
      <c r="P462" s="38">
        <f t="shared" si="81"/>
        <v>900.62500000000011</v>
      </c>
      <c r="Q462" s="41"/>
      <c r="R462" t="str">
        <f t="shared" si="82"/>
        <v>1890 Litre Aquaplate Steel Slimline Water Tank (650mm W x 2000mm L x  1560mm H)</v>
      </c>
    </row>
    <row r="463" spans="2:18" x14ac:dyDescent="0.35">
      <c r="B463" s="31">
        <v>0.52</v>
      </c>
      <c r="C463" s="30" t="s">
        <v>24</v>
      </c>
      <c r="D463" s="30" t="s">
        <v>21</v>
      </c>
      <c r="E463" s="36">
        <v>650</v>
      </c>
      <c r="F463" s="36">
        <v>2100</v>
      </c>
      <c r="G463" s="36">
        <v>1560</v>
      </c>
      <c r="H463" s="37">
        <f t="shared" si="78"/>
        <v>1988.1642857142856</v>
      </c>
      <c r="I463" s="37">
        <f t="shared" si="79"/>
        <v>2000</v>
      </c>
      <c r="J463" s="37">
        <f t="shared" si="80"/>
        <v>120</v>
      </c>
      <c r="K463" s="36"/>
      <c r="L463" s="36">
        <f t="shared" si="84"/>
        <v>404</v>
      </c>
      <c r="M463" s="36"/>
      <c r="N463" s="36"/>
      <c r="O463" s="21">
        <f t="shared" si="83"/>
        <v>404</v>
      </c>
      <c r="P463" s="38">
        <f t="shared" si="81"/>
        <v>925.83333333333348</v>
      </c>
      <c r="Q463" s="41"/>
      <c r="R463" t="str">
        <f t="shared" si="82"/>
        <v>1990 Litre Aquaplate Steel Slimline Water Tank (650mm W x 2100mm L x  1560mm H)</v>
      </c>
    </row>
    <row r="464" spans="2:18" x14ac:dyDescent="0.35">
      <c r="B464" s="31">
        <v>0.52</v>
      </c>
      <c r="C464" s="30" t="s">
        <v>24</v>
      </c>
      <c r="D464" s="43" t="s">
        <v>21</v>
      </c>
      <c r="E464" s="44">
        <v>650</v>
      </c>
      <c r="F464" s="44">
        <v>2200</v>
      </c>
      <c r="G464" s="44">
        <v>1560</v>
      </c>
      <c r="H464" s="37">
        <f t="shared" si="78"/>
        <v>2089.5642857142857</v>
      </c>
      <c r="I464" s="37">
        <f t="shared" si="79"/>
        <v>2000</v>
      </c>
      <c r="J464" s="37">
        <f t="shared" si="80"/>
        <v>120</v>
      </c>
      <c r="K464" s="36"/>
      <c r="L464" s="36">
        <f t="shared" si="84"/>
        <v>415</v>
      </c>
      <c r="M464" s="36"/>
      <c r="N464" s="36"/>
      <c r="O464" s="21">
        <f t="shared" si="83"/>
        <v>415</v>
      </c>
      <c r="P464" s="38">
        <f t="shared" si="81"/>
        <v>951.04166666666674</v>
      </c>
      <c r="Q464" s="41"/>
      <c r="R464" t="str">
        <f t="shared" si="82"/>
        <v>2090 Litre Aquaplate Steel Slimline Water Tank (650mm W x 2200mm L x  1560mm H)</v>
      </c>
    </row>
    <row r="465" spans="2:18" x14ac:dyDescent="0.35">
      <c r="B465" s="31">
        <v>0.52</v>
      </c>
      <c r="C465" s="30" t="s">
        <v>24</v>
      </c>
      <c r="D465" s="30" t="s">
        <v>21</v>
      </c>
      <c r="E465" s="36">
        <v>650</v>
      </c>
      <c r="F465" s="36">
        <v>2300</v>
      </c>
      <c r="G465" s="36">
        <v>1560</v>
      </c>
      <c r="H465" s="37">
        <f t="shared" si="78"/>
        <v>2190.9642857142858</v>
      </c>
      <c r="I465" s="37">
        <f t="shared" si="79"/>
        <v>2000</v>
      </c>
      <c r="J465" s="37">
        <f t="shared" si="80"/>
        <v>120</v>
      </c>
      <c r="K465" s="36"/>
      <c r="L465" s="36">
        <f t="shared" si="84"/>
        <v>426</v>
      </c>
      <c r="M465" s="36"/>
      <c r="N465" s="36"/>
      <c r="O465" s="21">
        <f t="shared" si="83"/>
        <v>426</v>
      </c>
      <c r="P465" s="38">
        <f t="shared" si="81"/>
        <v>976.25000000000011</v>
      </c>
      <c r="Q465" s="41"/>
      <c r="R465" t="str">
        <f t="shared" si="82"/>
        <v>2190 Litre Aquaplate Steel Slimline Water Tank (650mm W x 2300mm L x  1560mm H)</v>
      </c>
    </row>
    <row r="466" spans="2:18" x14ac:dyDescent="0.35">
      <c r="B466" s="31">
        <v>0.52</v>
      </c>
      <c r="C466" s="30" t="s">
        <v>24</v>
      </c>
      <c r="D466" s="30" t="s">
        <v>21</v>
      </c>
      <c r="E466" s="36">
        <v>650</v>
      </c>
      <c r="F466" s="36">
        <v>2400</v>
      </c>
      <c r="G466" s="36">
        <v>1560</v>
      </c>
      <c r="H466" s="37">
        <f t="shared" si="78"/>
        <v>2292.3642857142859</v>
      </c>
      <c r="I466" s="37">
        <f t="shared" si="79"/>
        <v>2000</v>
      </c>
      <c r="J466" s="37">
        <f t="shared" si="80"/>
        <v>120</v>
      </c>
      <c r="K466" s="36"/>
      <c r="L466" s="36">
        <f t="shared" si="84"/>
        <v>437</v>
      </c>
      <c r="M466" s="36"/>
      <c r="N466" s="36"/>
      <c r="O466" s="21">
        <f t="shared" si="83"/>
        <v>437</v>
      </c>
      <c r="P466" s="38">
        <f t="shared" si="81"/>
        <v>1001.4583333333335</v>
      </c>
      <c r="Q466" s="41"/>
      <c r="R466" t="str">
        <f t="shared" si="82"/>
        <v>2290 Litre Aquaplate Steel Slimline Water Tank (650mm W x 2400mm L x  1560mm H)</v>
      </c>
    </row>
    <row r="467" spans="2:18" x14ac:dyDescent="0.35">
      <c r="B467" s="31">
        <v>0.52</v>
      </c>
      <c r="C467" s="30" t="s">
        <v>24</v>
      </c>
      <c r="D467" s="30" t="s">
        <v>21</v>
      </c>
      <c r="E467" s="36">
        <v>650</v>
      </c>
      <c r="F467" s="36">
        <v>2500</v>
      </c>
      <c r="G467" s="36">
        <v>1560</v>
      </c>
      <c r="H467" s="37">
        <f t="shared" si="78"/>
        <v>2393.764285714286</v>
      </c>
      <c r="I467" s="37">
        <f t="shared" si="79"/>
        <v>2000</v>
      </c>
      <c r="J467" s="37">
        <f t="shared" si="80"/>
        <v>120</v>
      </c>
      <c r="K467" s="36"/>
      <c r="L467" s="36">
        <f t="shared" si="84"/>
        <v>448</v>
      </c>
      <c r="M467" s="36"/>
      <c r="N467" s="36"/>
      <c r="O467" s="21">
        <f t="shared" si="83"/>
        <v>448</v>
      </c>
      <c r="P467" s="38">
        <f t="shared" si="81"/>
        <v>1026.6666666666667</v>
      </c>
      <c r="Q467" s="41"/>
      <c r="R467" t="str">
        <f t="shared" si="82"/>
        <v>2390 Litre Aquaplate Steel Slimline Water Tank (650mm W x 2500mm L x  1560mm H)</v>
      </c>
    </row>
    <row r="468" spans="2:18" x14ac:dyDescent="0.35">
      <c r="B468" s="31">
        <v>0.52</v>
      </c>
      <c r="C468" s="30" t="s">
        <v>24</v>
      </c>
      <c r="D468" s="30" t="s">
        <v>21</v>
      </c>
      <c r="E468" s="36">
        <v>650</v>
      </c>
      <c r="F468" s="36">
        <v>2600</v>
      </c>
      <c r="G468" s="36">
        <v>1560</v>
      </c>
      <c r="H468" s="37">
        <f t="shared" si="78"/>
        <v>2495.1642857142861</v>
      </c>
      <c r="I468" s="37">
        <f t="shared" si="79"/>
        <v>2000</v>
      </c>
      <c r="J468" s="37">
        <f t="shared" si="80"/>
        <v>120</v>
      </c>
      <c r="K468" s="36"/>
      <c r="L468" s="36">
        <f t="shared" si="84"/>
        <v>459</v>
      </c>
      <c r="M468" s="36"/>
      <c r="N468" s="36"/>
      <c r="O468" s="21">
        <f t="shared" si="83"/>
        <v>459</v>
      </c>
      <c r="P468" s="38">
        <f t="shared" si="81"/>
        <v>1051.875</v>
      </c>
      <c r="Q468" s="41"/>
      <c r="R468" t="str">
        <f t="shared" si="82"/>
        <v>2500 Litre Aquaplate Steel Slimline Water Tank (650mm W x 2600mm L x  1560mm H)</v>
      </c>
    </row>
    <row r="469" spans="2:18" x14ac:dyDescent="0.35">
      <c r="B469" s="31">
        <v>0.52</v>
      </c>
      <c r="C469" s="30" t="s">
        <v>24</v>
      </c>
      <c r="D469" s="30" t="s">
        <v>21</v>
      </c>
      <c r="E469" s="36">
        <v>650</v>
      </c>
      <c r="F469" s="36">
        <v>2700</v>
      </c>
      <c r="G469" s="36">
        <v>1560</v>
      </c>
      <c r="H469" s="37">
        <f t="shared" si="78"/>
        <v>2596.5642857142857</v>
      </c>
      <c r="I469" s="37">
        <f t="shared" si="79"/>
        <v>3000</v>
      </c>
      <c r="J469" s="37">
        <f t="shared" si="80"/>
        <v>135</v>
      </c>
      <c r="K469" s="36"/>
      <c r="L469" s="36">
        <v>517</v>
      </c>
      <c r="M469" s="36"/>
      <c r="N469" s="36"/>
      <c r="O469" s="21">
        <f t="shared" si="83"/>
        <v>517</v>
      </c>
      <c r="P469" s="38">
        <f t="shared" si="81"/>
        <v>1184.791666666667</v>
      </c>
      <c r="Q469" s="41"/>
      <c r="R469" t="str">
        <f t="shared" si="82"/>
        <v>2600 Litre Aquaplate Steel Slimline Water Tank (650mm W x 2700mm L x  1560mm H)</v>
      </c>
    </row>
    <row r="470" spans="2:18" x14ac:dyDescent="0.35">
      <c r="B470" s="31">
        <v>0.52</v>
      </c>
      <c r="C470" s="30" t="s">
        <v>24</v>
      </c>
      <c r="D470" s="30" t="s">
        <v>21</v>
      </c>
      <c r="E470" s="36">
        <v>650</v>
      </c>
      <c r="F470" s="36">
        <v>2800</v>
      </c>
      <c r="G470" s="36">
        <v>1560</v>
      </c>
      <c r="H470" s="37">
        <f t="shared" si="78"/>
        <v>2697.9642857142858</v>
      </c>
      <c r="I470" s="37">
        <f t="shared" si="79"/>
        <v>3000</v>
      </c>
      <c r="J470" s="37">
        <f t="shared" si="80"/>
        <v>135</v>
      </c>
      <c r="K470" s="36"/>
      <c r="L470" s="36">
        <v>529</v>
      </c>
      <c r="M470" s="36"/>
      <c r="N470" s="36"/>
      <c r="O470" s="21">
        <f t="shared" si="83"/>
        <v>529</v>
      </c>
      <c r="P470" s="38">
        <f t="shared" si="81"/>
        <v>1212.291666666667</v>
      </c>
      <c r="Q470" s="41"/>
      <c r="R470" t="str">
        <f t="shared" si="82"/>
        <v>2700 Litre Aquaplate Steel Slimline Water Tank (650mm W x 2800mm L x  1560mm H)</v>
      </c>
    </row>
    <row r="471" spans="2:18" x14ac:dyDescent="0.35">
      <c r="B471" s="31">
        <v>0.52</v>
      </c>
      <c r="C471" s="30" t="s">
        <v>24</v>
      </c>
      <c r="D471" s="30" t="s">
        <v>21</v>
      </c>
      <c r="E471" s="36">
        <v>650</v>
      </c>
      <c r="F471" s="36">
        <v>2900</v>
      </c>
      <c r="G471" s="36">
        <v>1560</v>
      </c>
      <c r="H471" s="37">
        <f t="shared" si="78"/>
        <v>2799.3642857142859</v>
      </c>
      <c r="I471" s="37">
        <f t="shared" si="79"/>
        <v>3000</v>
      </c>
      <c r="J471" s="37">
        <f t="shared" si="80"/>
        <v>135</v>
      </c>
      <c r="K471" s="36"/>
      <c r="L471" s="36">
        <v>540</v>
      </c>
      <c r="M471" s="36"/>
      <c r="N471" s="36"/>
      <c r="O471" s="21">
        <f t="shared" si="83"/>
        <v>540</v>
      </c>
      <c r="P471" s="38">
        <f t="shared" si="81"/>
        <v>1237.5</v>
      </c>
      <c r="Q471" s="41"/>
      <c r="R471" t="str">
        <f t="shared" si="82"/>
        <v>2800 Litre Aquaplate Steel Slimline Water Tank (650mm W x 2900mm L x  1560mm H)</v>
      </c>
    </row>
    <row r="472" spans="2:18" x14ac:dyDescent="0.35">
      <c r="B472" s="31">
        <v>0.52</v>
      </c>
      <c r="C472" s="30" t="s">
        <v>24</v>
      </c>
      <c r="D472" s="30" t="s">
        <v>21</v>
      </c>
      <c r="E472" s="36">
        <v>650</v>
      </c>
      <c r="F472" s="36">
        <v>3000</v>
      </c>
      <c r="G472" s="36">
        <v>1560</v>
      </c>
      <c r="H472" s="37">
        <f t="shared" si="78"/>
        <v>2900.764285714286</v>
      </c>
      <c r="I472" s="37">
        <f t="shared" si="79"/>
        <v>3000</v>
      </c>
      <c r="J472" s="37">
        <f t="shared" si="80"/>
        <v>135</v>
      </c>
      <c r="K472" s="36"/>
      <c r="L472" s="44">
        <v>551</v>
      </c>
      <c r="M472" s="44"/>
      <c r="N472" s="36"/>
      <c r="O472" s="21">
        <f t="shared" si="83"/>
        <v>551</v>
      </c>
      <c r="P472" s="38">
        <f t="shared" si="81"/>
        <v>1262.7083333333335</v>
      </c>
      <c r="Q472" s="41"/>
      <c r="R472" t="str">
        <f t="shared" si="82"/>
        <v>2900 Litre Aquaplate Steel Slimline Water Tank (650mm W x 3000mm L x  1560mm H)</v>
      </c>
    </row>
    <row r="473" spans="2:18" x14ac:dyDescent="0.35">
      <c r="B473" s="31">
        <v>0.52</v>
      </c>
      <c r="C473" s="30" t="s">
        <v>24</v>
      </c>
      <c r="D473" s="30" t="s">
        <v>21</v>
      </c>
      <c r="E473" s="36">
        <v>700</v>
      </c>
      <c r="F473" s="36">
        <v>800</v>
      </c>
      <c r="G473" s="36">
        <v>1560</v>
      </c>
      <c r="H473" s="37">
        <f t="shared" si="78"/>
        <v>709.8</v>
      </c>
      <c r="I473" s="37">
        <f t="shared" si="79"/>
        <v>1000</v>
      </c>
      <c r="J473" s="37">
        <f t="shared" si="80"/>
        <v>90</v>
      </c>
      <c r="K473" s="36"/>
      <c r="L473" s="44">
        <v>262</v>
      </c>
      <c r="M473" s="44"/>
      <c r="N473" s="36"/>
      <c r="O473" s="21">
        <f t="shared" si="83"/>
        <v>262</v>
      </c>
      <c r="P473" s="38">
        <f t="shared" si="81"/>
        <v>600.41666666666674</v>
      </c>
      <c r="Q473" s="41"/>
      <c r="R473" t="str">
        <f t="shared" si="82"/>
        <v>710 Litre Aquaplate Steel Slimline Water Tank (700mm W x 800mm L x  1560mm H)</v>
      </c>
    </row>
    <row r="474" spans="2:18" x14ac:dyDescent="0.35">
      <c r="B474" s="31">
        <v>0.52</v>
      </c>
      <c r="C474" s="30" t="s">
        <v>24</v>
      </c>
      <c r="D474" s="30" t="s">
        <v>21</v>
      </c>
      <c r="E474" s="36">
        <v>700</v>
      </c>
      <c r="F474" s="36">
        <v>900</v>
      </c>
      <c r="G474" s="36">
        <v>1560</v>
      </c>
      <c r="H474" s="37">
        <f t="shared" si="78"/>
        <v>819</v>
      </c>
      <c r="I474" s="37">
        <f t="shared" si="79"/>
        <v>1000</v>
      </c>
      <c r="J474" s="37">
        <f t="shared" si="80"/>
        <v>90</v>
      </c>
      <c r="K474" s="36"/>
      <c r="L474" s="36">
        <f t="shared" ref="L474:L480" si="85">L473+11</f>
        <v>273</v>
      </c>
      <c r="M474" s="36"/>
      <c r="N474" s="36"/>
      <c r="O474" s="21">
        <f t="shared" si="83"/>
        <v>273</v>
      </c>
      <c r="P474" s="38">
        <f t="shared" si="81"/>
        <v>625.625</v>
      </c>
      <c r="Q474" s="41"/>
      <c r="R474" t="str">
        <f t="shared" si="82"/>
        <v>820 Litre Aquaplate Steel Slimline Water Tank (700mm W x 900mm L x  1560mm H)</v>
      </c>
    </row>
    <row r="475" spans="2:18" x14ac:dyDescent="0.35">
      <c r="B475" s="31">
        <v>0.52</v>
      </c>
      <c r="C475" s="30" t="s">
        <v>24</v>
      </c>
      <c r="D475" s="30" t="s">
        <v>21</v>
      </c>
      <c r="E475" s="36">
        <v>700</v>
      </c>
      <c r="F475" s="36">
        <v>1000</v>
      </c>
      <c r="G475" s="36">
        <v>1560</v>
      </c>
      <c r="H475" s="37">
        <f t="shared" si="78"/>
        <v>928.2</v>
      </c>
      <c r="I475" s="37">
        <f t="shared" si="79"/>
        <v>1000</v>
      </c>
      <c r="J475" s="37">
        <f t="shared" si="80"/>
        <v>90</v>
      </c>
      <c r="K475" s="36"/>
      <c r="L475" s="36">
        <f t="shared" si="85"/>
        <v>284</v>
      </c>
      <c r="M475" s="36"/>
      <c r="N475" s="36"/>
      <c r="O475" s="21">
        <f t="shared" si="83"/>
        <v>284</v>
      </c>
      <c r="P475" s="38">
        <f t="shared" si="81"/>
        <v>650.83333333333348</v>
      </c>
      <c r="Q475" s="41"/>
      <c r="R475" t="str">
        <f t="shared" si="82"/>
        <v>930 Litre Aquaplate Steel Slimline Water Tank (700mm W x 1000mm L x  1560mm H)</v>
      </c>
    </row>
    <row r="476" spans="2:18" x14ac:dyDescent="0.35">
      <c r="B476" s="31">
        <v>0.52</v>
      </c>
      <c r="C476" s="30" t="s">
        <v>24</v>
      </c>
      <c r="D476" s="30" t="s">
        <v>21</v>
      </c>
      <c r="E476" s="36">
        <v>700</v>
      </c>
      <c r="F476" s="36">
        <v>1100</v>
      </c>
      <c r="G476" s="36">
        <v>1560</v>
      </c>
      <c r="H476" s="37">
        <f t="shared" si="78"/>
        <v>1037.4000000000001</v>
      </c>
      <c r="I476" s="37">
        <f t="shared" si="79"/>
        <v>1000</v>
      </c>
      <c r="J476" s="37">
        <f t="shared" si="80"/>
        <v>90</v>
      </c>
      <c r="K476" s="36"/>
      <c r="L476" s="36">
        <f t="shared" si="85"/>
        <v>295</v>
      </c>
      <c r="M476" s="36"/>
      <c r="N476" s="36"/>
      <c r="O476" s="21">
        <f t="shared" si="83"/>
        <v>295</v>
      </c>
      <c r="P476" s="38">
        <f t="shared" si="81"/>
        <v>676.04166666666674</v>
      </c>
      <c r="Q476" s="41"/>
      <c r="R476" t="str">
        <f t="shared" si="82"/>
        <v>1040 Litre Aquaplate Steel Slimline Water Tank (700mm W x 1100mm L x  1560mm H)</v>
      </c>
    </row>
    <row r="477" spans="2:18" x14ac:dyDescent="0.35">
      <c r="B477" s="31">
        <v>0.52</v>
      </c>
      <c r="C477" s="30" t="s">
        <v>24</v>
      </c>
      <c r="D477" s="30" t="s">
        <v>21</v>
      </c>
      <c r="E477" s="36">
        <v>700</v>
      </c>
      <c r="F477" s="36">
        <v>1200</v>
      </c>
      <c r="G477" s="36">
        <v>1560</v>
      </c>
      <c r="H477" s="37">
        <f t="shared" si="78"/>
        <v>1146.5999999999999</v>
      </c>
      <c r="I477" s="37">
        <f t="shared" si="79"/>
        <v>1000</v>
      </c>
      <c r="J477" s="37">
        <f t="shared" si="80"/>
        <v>90</v>
      </c>
      <c r="K477" s="36"/>
      <c r="L477" s="36">
        <f t="shared" si="85"/>
        <v>306</v>
      </c>
      <c r="M477" s="36"/>
      <c r="N477" s="36"/>
      <c r="O477" s="21">
        <f t="shared" si="83"/>
        <v>306</v>
      </c>
      <c r="P477" s="38">
        <f t="shared" si="81"/>
        <v>701.25</v>
      </c>
      <c r="Q477" s="41"/>
      <c r="R477" t="str">
        <f t="shared" si="82"/>
        <v>1150 Litre Aquaplate Steel Slimline Water Tank (700mm W x 1200mm L x  1560mm H)</v>
      </c>
    </row>
    <row r="478" spans="2:18" x14ac:dyDescent="0.35">
      <c r="B478" s="31">
        <v>0.52</v>
      </c>
      <c r="C478" s="30" t="s">
        <v>24</v>
      </c>
      <c r="D478" s="30" t="s">
        <v>21</v>
      </c>
      <c r="E478" s="36">
        <v>700</v>
      </c>
      <c r="F478" s="36">
        <v>1300</v>
      </c>
      <c r="G478" s="36">
        <v>1560</v>
      </c>
      <c r="H478" s="37">
        <f t="shared" si="78"/>
        <v>1255.8</v>
      </c>
      <c r="I478" s="37">
        <f t="shared" si="79"/>
        <v>1000</v>
      </c>
      <c r="J478" s="37">
        <f t="shared" si="80"/>
        <v>90</v>
      </c>
      <c r="K478" s="36"/>
      <c r="L478" s="36">
        <f t="shared" si="85"/>
        <v>317</v>
      </c>
      <c r="M478" s="36"/>
      <c r="N478" s="36"/>
      <c r="O478" s="21">
        <f t="shared" si="83"/>
        <v>317</v>
      </c>
      <c r="P478" s="38">
        <f t="shared" si="81"/>
        <v>726.45833333333348</v>
      </c>
      <c r="Q478" s="41"/>
      <c r="R478" t="str">
        <f t="shared" si="82"/>
        <v>1260 Litre Aquaplate Steel Slimline Water Tank (700mm W x 1300mm L x  1560mm H)</v>
      </c>
    </row>
    <row r="479" spans="2:18" x14ac:dyDescent="0.35">
      <c r="B479" s="31">
        <v>0.52</v>
      </c>
      <c r="C479" s="30" t="s">
        <v>24</v>
      </c>
      <c r="D479" s="30" t="s">
        <v>21</v>
      </c>
      <c r="E479" s="36">
        <v>700</v>
      </c>
      <c r="F479" s="36">
        <v>1400</v>
      </c>
      <c r="G479" s="36">
        <v>1560</v>
      </c>
      <c r="H479" s="37">
        <f t="shared" si="78"/>
        <v>1365</v>
      </c>
      <c r="I479" s="37">
        <f t="shared" si="79"/>
        <v>1000</v>
      </c>
      <c r="J479" s="37">
        <f t="shared" si="80"/>
        <v>90</v>
      </c>
      <c r="K479" s="36"/>
      <c r="L479" s="36">
        <f t="shared" si="85"/>
        <v>328</v>
      </c>
      <c r="M479" s="36"/>
      <c r="N479" s="36"/>
      <c r="O479" s="21">
        <f t="shared" si="83"/>
        <v>328</v>
      </c>
      <c r="P479" s="38">
        <f t="shared" si="81"/>
        <v>751.66666666666674</v>
      </c>
      <c r="Q479" s="41"/>
      <c r="R479" t="str">
        <f t="shared" si="82"/>
        <v>1370 Litre Aquaplate Steel Slimline Water Tank (700mm W x 1400mm L x  1560mm H)</v>
      </c>
    </row>
    <row r="480" spans="2:18" x14ac:dyDescent="0.35">
      <c r="B480" s="31">
        <v>0.52</v>
      </c>
      <c r="C480" s="30" t="s">
        <v>24</v>
      </c>
      <c r="D480" s="30" t="s">
        <v>21</v>
      </c>
      <c r="E480" s="36">
        <v>700</v>
      </c>
      <c r="F480" s="36">
        <v>1500</v>
      </c>
      <c r="G480" s="36">
        <v>1560</v>
      </c>
      <c r="H480" s="37">
        <f t="shared" si="78"/>
        <v>1474.2</v>
      </c>
      <c r="I480" s="37">
        <f t="shared" si="79"/>
        <v>1000</v>
      </c>
      <c r="J480" s="37">
        <f t="shared" si="80"/>
        <v>90</v>
      </c>
      <c r="K480" s="36"/>
      <c r="L480" s="36">
        <f t="shared" si="85"/>
        <v>339</v>
      </c>
      <c r="M480" s="36"/>
      <c r="N480" s="36"/>
      <c r="O480" s="21">
        <f t="shared" si="83"/>
        <v>339</v>
      </c>
      <c r="P480" s="38">
        <f t="shared" si="81"/>
        <v>776.87500000000011</v>
      </c>
      <c r="Q480" s="41"/>
      <c r="R480" t="str">
        <f t="shared" si="82"/>
        <v>1470 Litre Aquaplate Steel Slimline Water Tank (700mm W x 1500mm L x  1560mm H)</v>
      </c>
    </row>
    <row r="481" spans="2:18" x14ac:dyDescent="0.35">
      <c r="B481" s="31">
        <v>0.52</v>
      </c>
      <c r="C481" s="30" t="s">
        <v>24</v>
      </c>
      <c r="D481" s="43" t="s">
        <v>21</v>
      </c>
      <c r="E481" s="44">
        <v>700</v>
      </c>
      <c r="F481" s="44">
        <v>1600</v>
      </c>
      <c r="G481" s="44">
        <v>1560</v>
      </c>
      <c r="H481" s="37">
        <f t="shared" si="78"/>
        <v>1583.4</v>
      </c>
      <c r="I481" s="37">
        <f t="shared" si="79"/>
        <v>2000</v>
      </c>
      <c r="J481" s="37">
        <f t="shared" si="80"/>
        <v>120</v>
      </c>
      <c r="K481" s="36"/>
      <c r="L481" s="36">
        <v>351</v>
      </c>
      <c r="M481" s="36"/>
      <c r="N481" s="36"/>
      <c r="O481" s="21">
        <f t="shared" si="83"/>
        <v>351</v>
      </c>
      <c r="P481" s="38">
        <f t="shared" si="81"/>
        <v>804.37500000000011</v>
      </c>
      <c r="Q481" s="41"/>
      <c r="R481" t="str">
        <f t="shared" si="82"/>
        <v>1580 Litre Aquaplate Steel Slimline Water Tank (700mm W x 1600mm L x  1560mm H)</v>
      </c>
    </row>
    <row r="482" spans="2:18" x14ac:dyDescent="0.35">
      <c r="B482" s="31">
        <v>0.52</v>
      </c>
      <c r="C482" s="30" t="s">
        <v>24</v>
      </c>
      <c r="D482" s="30" t="s">
        <v>21</v>
      </c>
      <c r="E482" s="36">
        <v>700</v>
      </c>
      <c r="F482" s="36">
        <v>1700</v>
      </c>
      <c r="G482" s="36">
        <v>1560</v>
      </c>
      <c r="H482" s="37">
        <f t="shared" si="78"/>
        <v>1692.6</v>
      </c>
      <c r="I482" s="37">
        <f t="shared" si="79"/>
        <v>2000</v>
      </c>
      <c r="J482" s="37">
        <f t="shared" si="80"/>
        <v>120</v>
      </c>
      <c r="K482" s="36"/>
      <c r="L482" s="36">
        <f t="shared" ref="L482:L489" si="86">L481+11</f>
        <v>362</v>
      </c>
      <c r="M482" s="36"/>
      <c r="N482" s="36"/>
      <c r="O482" s="21">
        <f t="shared" si="83"/>
        <v>362</v>
      </c>
      <c r="P482" s="38">
        <f t="shared" si="81"/>
        <v>829.58333333333348</v>
      </c>
      <c r="Q482" s="41"/>
      <c r="R482" t="str">
        <f t="shared" si="82"/>
        <v>1690 Litre Aquaplate Steel Slimline Water Tank (700mm W x 1700mm L x  1560mm H)</v>
      </c>
    </row>
    <row r="483" spans="2:18" x14ac:dyDescent="0.35">
      <c r="B483" s="31">
        <v>0.52</v>
      </c>
      <c r="C483" s="30" t="s">
        <v>24</v>
      </c>
      <c r="D483" s="30" t="s">
        <v>21</v>
      </c>
      <c r="E483" s="36">
        <v>700</v>
      </c>
      <c r="F483" s="36">
        <v>1800</v>
      </c>
      <c r="G483" s="36">
        <v>1560</v>
      </c>
      <c r="H483" s="37">
        <f t="shared" si="78"/>
        <v>1801.8</v>
      </c>
      <c r="I483" s="37">
        <f t="shared" si="79"/>
        <v>2000</v>
      </c>
      <c r="J483" s="37">
        <f t="shared" si="80"/>
        <v>120</v>
      </c>
      <c r="K483" s="36"/>
      <c r="L483" s="36">
        <f t="shared" si="86"/>
        <v>373</v>
      </c>
      <c r="M483" s="36"/>
      <c r="N483" s="36"/>
      <c r="O483" s="21">
        <f t="shared" si="83"/>
        <v>373</v>
      </c>
      <c r="P483" s="38">
        <f t="shared" si="81"/>
        <v>854.79166666666674</v>
      </c>
      <c r="Q483" s="41"/>
      <c r="R483" t="str">
        <f t="shared" si="82"/>
        <v>1800 Litre Aquaplate Steel Slimline Water Tank (700mm W x 1800mm L x  1560mm H)</v>
      </c>
    </row>
    <row r="484" spans="2:18" x14ac:dyDescent="0.35">
      <c r="B484" s="31">
        <v>0.52</v>
      </c>
      <c r="C484" s="30" t="s">
        <v>24</v>
      </c>
      <c r="D484" s="30" t="s">
        <v>21</v>
      </c>
      <c r="E484" s="36">
        <v>700</v>
      </c>
      <c r="F484" s="36">
        <v>1900</v>
      </c>
      <c r="G484" s="36">
        <v>1560</v>
      </c>
      <c r="H484" s="37">
        <f t="shared" si="78"/>
        <v>1911</v>
      </c>
      <c r="I484" s="37">
        <f t="shared" si="79"/>
        <v>2000</v>
      </c>
      <c r="J484" s="37">
        <f t="shared" si="80"/>
        <v>120</v>
      </c>
      <c r="K484" s="36"/>
      <c r="L484" s="36">
        <f t="shared" si="86"/>
        <v>384</v>
      </c>
      <c r="M484" s="36"/>
      <c r="N484" s="36"/>
      <c r="O484" s="21">
        <f t="shared" si="83"/>
        <v>384</v>
      </c>
      <c r="P484" s="38">
        <f t="shared" si="81"/>
        <v>880.00000000000011</v>
      </c>
      <c r="Q484" s="41"/>
      <c r="R484" t="str">
        <f t="shared" si="82"/>
        <v>1910 Litre Aquaplate Steel Slimline Water Tank (700mm W x 1900mm L x  1560mm H)</v>
      </c>
    </row>
    <row r="485" spans="2:18" x14ac:dyDescent="0.35">
      <c r="B485" s="31">
        <v>0.52</v>
      </c>
      <c r="C485" s="30" t="s">
        <v>24</v>
      </c>
      <c r="D485" s="30" t="s">
        <v>21</v>
      </c>
      <c r="E485" s="36">
        <v>700</v>
      </c>
      <c r="F485" s="36">
        <v>2000</v>
      </c>
      <c r="G485" s="36">
        <v>1560</v>
      </c>
      <c r="H485" s="37">
        <f t="shared" si="78"/>
        <v>2020.2</v>
      </c>
      <c r="I485" s="37">
        <f t="shared" si="79"/>
        <v>2000</v>
      </c>
      <c r="J485" s="37">
        <f t="shared" si="80"/>
        <v>120</v>
      </c>
      <c r="K485" s="36"/>
      <c r="L485" s="36">
        <f t="shared" si="86"/>
        <v>395</v>
      </c>
      <c r="M485" s="36"/>
      <c r="N485" s="36"/>
      <c r="O485" s="21">
        <f t="shared" si="83"/>
        <v>395</v>
      </c>
      <c r="P485" s="38">
        <f t="shared" si="81"/>
        <v>905.20833333333348</v>
      </c>
      <c r="Q485" s="41"/>
      <c r="R485" t="str">
        <f t="shared" si="82"/>
        <v>2020 Litre Aquaplate Steel Slimline Water Tank (700mm W x 2000mm L x  1560mm H)</v>
      </c>
    </row>
    <row r="486" spans="2:18" x14ac:dyDescent="0.35">
      <c r="B486" s="31">
        <v>0.52</v>
      </c>
      <c r="C486" s="30" t="s">
        <v>24</v>
      </c>
      <c r="D486" s="30" t="s">
        <v>21</v>
      </c>
      <c r="E486" s="36">
        <v>700</v>
      </c>
      <c r="F486" s="36">
        <v>2100</v>
      </c>
      <c r="G486" s="36">
        <v>1560</v>
      </c>
      <c r="H486" s="37">
        <f t="shared" si="78"/>
        <v>2129.4</v>
      </c>
      <c r="I486" s="37">
        <f t="shared" si="79"/>
        <v>2000</v>
      </c>
      <c r="J486" s="37">
        <f t="shared" si="80"/>
        <v>120</v>
      </c>
      <c r="K486" s="36"/>
      <c r="L486" s="36">
        <f t="shared" si="86"/>
        <v>406</v>
      </c>
      <c r="M486" s="36"/>
      <c r="N486" s="36"/>
      <c r="O486" s="21">
        <f t="shared" si="83"/>
        <v>406</v>
      </c>
      <c r="P486" s="38">
        <f t="shared" si="81"/>
        <v>930.41666666666674</v>
      </c>
      <c r="Q486" s="41"/>
      <c r="R486" t="str">
        <f t="shared" si="82"/>
        <v>2130 Litre Aquaplate Steel Slimline Water Tank (700mm W x 2100mm L x  1560mm H)</v>
      </c>
    </row>
    <row r="487" spans="2:18" x14ac:dyDescent="0.35">
      <c r="B487" s="31">
        <v>0.52</v>
      </c>
      <c r="C487" s="30" t="s">
        <v>24</v>
      </c>
      <c r="D487" s="30" t="s">
        <v>21</v>
      </c>
      <c r="E487" s="36">
        <v>700</v>
      </c>
      <c r="F487" s="36">
        <v>2200</v>
      </c>
      <c r="G487" s="36">
        <v>1560</v>
      </c>
      <c r="H487" s="37">
        <f t="shared" si="78"/>
        <v>2238.6</v>
      </c>
      <c r="I487" s="37">
        <f t="shared" si="79"/>
        <v>2000</v>
      </c>
      <c r="J487" s="37">
        <f t="shared" si="80"/>
        <v>120</v>
      </c>
      <c r="K487" s="36"/>
      <c r="L487" s="36">
        <f t="shared" si="86"/>
        <v>417</v>
      </c>
      <c r="M487" s="36"/>
      <c r="N487" s="36"/>
      <c r="O487" s="21">
        <f t="shared" si="83"/>
        <v>417</v>
      </c>
      <c r="P487" s="38">
        <f t="shared" si="81"/>
        <v>955.62500000000011</v>
      </c>
      <c r="Q487" s="41"/>
      <c r="R487" t="str">
        <f t="shared" si="82"/>
        <v>2240 Litre Aquaplate Steel Slimline Water Tank (700mm W x 2200mm L x  1560mm H)</v>
      </c>
    </row>
    <row r="488" spans="2:18" x14ac:dyDescent="0.35">
      <c r="B488" s="31">
        <v>0.52</v>
      </c>
      <c r="C488" s="30" t="s">
        <v>24</v>
      </c>
      <c r="D488" s="30" t="s">
        <v>21</v>
      </c>
      <c r="E488" s="36">
        <v>700</v>
      </c>
      <c r="F488" s="36">
        <v>2300</v>
      </c>
      <c r="G488" s="36">
        <v>1560</v>
      </c>
      <c r="H488" s="37">
        <f t="shared" si="78"/>
        <v>2347.8000000000002</v>
      </c>
      <c r="I488" s="37">
        <f t="shared" si="79"/>
        <v>2000</v>
      </c>
      <c r="J488" s="37">
        <f t="shared" si="80"/>
        <v>120</v>
      </c>
      <c r="K488" s="36"/>
      <c r="L488" s="36">
        <f t="shared" si="86"/>
        <v>428</v>
      </c>
      <c r="M488" s="36"/>
      <c r="N488" s="36"/>
      <c r="O488" s="21">
        <f t="shared" si="83"/>
        <v>428</v>
      </c>
      <c r="P488" s="38">
        <f t="shared" si="81"/>
        <v>980.83333333333348</v>
      </c>
      <c r="Q488" s="41"/>
      <c r="R488" t="str">
        <f t="shared" si="82"/>
        <v>2350 Litre Aquaplate Steel Slimline Water Tank (700mm W x 2300mm L x  1560mm H)</v>
      </c>
    </row>
    <row r="489" spans="2:18" x14ac:dyDescent="0.35">
      <c r="B489" s="31">
        <v>0.52</v>
      </c>
      <c r="C489" s="30" t="s">
        <v>24</v>
      </c>
      <c r="D489" s="30" t="s">
        <v>21</v>
      </c>
      <c r="E489" s="36">
        <v>700</v>
      </c>
      <c r="F489" s="36">
        <v>2400</v>
      </c>
      <c r="G489" s="36">
        <v>1560</v>
      </c>
      <c r="H489" s="37">
        <f t="shared" si="78"/>
        <v>2457</v>
      </c>
      <c r="I489" s="37">
        <f t="shared" si="79"/>
        <v>2000</v>
      </c>
      <c r="J489" s="37">
        <f t="shared" si="80"/>
        <v>120</v>
      </c>
      <c r="K489" s="36"/>
      <c r="L489" s="36">
        <f t="shared" si="86"/>
        <v>439</v>
      </c>
      <c r="M489" s="36"/>
      <c r="N489" s="36"/>
      <c r="O489" s="21">
        <f t="shared" si="83"/>
        <v>439</v>
      </c>
      <c r="P489" s="38">
        <f t="shared" si="81"/>
        <v>1006.0416666666667</v>
      </c>
      <c r="Q489" s="41"/>
      <c r="R489" t="str">
        <f t="shared" si="82"/>
        <v>2460 Litre Aquaplate Steel Slimline Water Tank (700mm W x 2400mm L x  1560mm H)</v>
      </c>
    </row>
    <row r="490" spans="2:18" x14ac:dyDescent="0.35">
      <c r="B490" s="31">
        <v>0.52</v>
      </c>
      <c r="C490" s="30" t="s">
        <v>24</v>
      </c>
      <c r="D490" s="30" t="s">
        <v>21</v>
      </c>
      <c r="E490" s="36">
        <v>700</v>
      </c>
      <c r="F490" s="36">
        <v>2500</v>
      </c>
      <c r="G490" s="36">
        <v>1560</v>
      </c>
      <c r="H490" s="37">
        <f t="shared" si="78"/>
        <v>2566.1999999999998</v>
      </c>
      <c r="I490" s="37">
        <f t="shared" si="79"/>
        <v>3000</v>
      </c>
      <c r="J490" s="37">
        <f t="shared" si="80"/>
        <v>135</v>
      </c>
      <c r="K490" s="36"/>
      <c r="L490" s="36">
        <v>497</v>
      </c>
      <c r="M490" s="36"/>
      <c r="N490" s="36"/>
      <c r="O490" s="21">
        <f t="shared" si="83"/>
        <v>497</v>
      </c>
      <c r="P490" s="38">
        <f t="shared" si="81"/>
        <v>1138.9583333333335</v>
      </c>
      <c r="Q490" s="41"/>
      <c r="R490" t="str">
        <f t="shared" si="82"/>
        <v>2570 Litre Aquaplate Steel Slimline Water Tank (700mm W x 2500mm L x  1560mm H)</v>
      </c>
    </row>
    <row r="491" spans="2:18" x14ac:dyDescent="0.35">
      <c r="B491" s="31">
        <v>0.52</v>
      </c>
      <c r="C491" s="30" t="s">
        <v>24</v>
      </c>
      <c r="D491" s="30" t="s">
        <v>21</v>
      </c>
      <c r="E491" s="36">
        <v>700</v>
      </c>
      <c r="F491" s="36">
        <v>2600</v>
      </c>
      <c r="G491" s="36">
        <v>1560</v>
      </c>
      <c r="H491" s="37">
        <f t="shared" si="78"/>
        <v>2675.4</v>
      </c>
      <c r="I491" s="37">
        <f t="shared" si="79"/>
        <v>3000</v>
      </c>
      <c r="J491" s="37">
        <f t="shared" si="80"/>
        <v>135</v>
      </c>
      <c r="K491" s="36"/>
      <c r="L491" s="36">
        <f t="shared" ref="L491:L498" si="87">L490+11</f>
        <v>508</v>
      </c>
      <c r="M491" s="36"/>
      <c r="N491" s="36"/>
      <c r="O491" s="21">
        <f t="shared" si="83"/>
        <v>508</v>
      </c>
      <c r="P491" s="38">
        <f t="shared" si="81"/>
        <v>1164.166666666667</v>
      </c>
      <c r="Q491" s="41"/>
      <c r="R491" t="str">
        <f t="shared" si="82"/>
        <v>2680 Litre Aquaplate Steel Slimline Water Tank (700mm W x 2600mm L x  1560mm H)</v>
      </c>
    </row>
    <row r="492" spans="2:18" x14ac:dyDescent="0.35">
      <c r="B492" s="31">
        <v>0.52</v>
      </c>
      <c r="C492" s="30" t="s">
        <v>24</v>
      </c>
      <c r="D492" s="30" t="s">
        <v>21</v>
      </c>
      <c r="E492" s="36">
        <v>700</v>
      </c>
      <c r="F492" s="36">
        <v>2700</v>
      </c>
      <c r="G492" s="36">
        <v>1560</v>
      </c>
      <c r="H492" s="37">
        <f t="shared" si="78"/>
        <v>2784.6</v>
      </c>
      <c r="I492" s="37">
        <f t="shared" si="79"/>
        <v>3000</v>
      </c>
      <c r="J492" s="37">
        <f t="shared" si="80"/>
        <v>135</v>
      </c>
      <c r="K492" s="36"/>
      <c r="L492" s="36">
        <f t="shared" si="87"/>
        <v>519</v>
      </c>
      <c r="M492" s="36"/>
      <c r="N492" s="36"/>
      <c r="O492" s="21">
        <f t="shared" si="83"/>
        <v>519</v>
      </c>
      <c r="P492" s="38">
        <f t="shared" si="81"/>
        <v>1189.375</v>
      </c>
      <c r="Q492" s="41"/>
      <c r="R492" t="str">
        <f t="shared" si="82"/>
        <v>2780 Litre Aquaplate Steel Slimline Water Tank (700mm W x 2700mm L x  1560mm H)</v>
      </c>
    </row>
    <row r="493" spans="2:18" x14ac:dyDescent="0.35">
      <c r="B493" s="31">
        <v>0.52</v>
      </c>
      <c r="C493" s="30" t="s">
        <v>24</v>
      </c>
      <c r="D493" s="30" t="s">
        <v>21</v>
      </c>
      <c r="E493" s="36">
        <v>700</v>
      </c>
      <c r="F493" s="36">
        <v>2800</v>
      </c>
      <c r="G493" s="36">
        <v>1560</v>
      </c>
      <c r="H493" s="37">
        <f t="shared" si="78"/>
        <v>2893.8</v>
      </c>
      <c r="I493" s="37">
        <f t="shared" si="79"/>
        <v>3000</v>
      </c>
      <c r="J493" s="37">
        <f t="shared" si="80"/>
        <v>135</v>
      </c>
      <c r="K493" s="36"/>
      <c r="L493" s="36">
        <f t="shared" si="87"/>
        <v>530</v>
      </c>
      <c r="M493" s="36"/>
      <c r="N493" s="36"/>
      <c r="O493" s="21">
        <f t="shared" si="83"/>
        <v>530</v>
      </c>
      <c r="P493" s="38">
        <f t="shared" si="81"/>
        <v>1214.5833333333335</v>
      </c>
      <c r="Q493" s="41"/>
      <c r="R493" t="str">
        <f t="shared" si="82"/>
        <v>2890 Litre Aquaplate Steel Slimline Water Tank (700mm W x 2800mm L x  1560mm H)</v>
      </c>
    </row>
    <row r="494" spans="2:18" x14ac:dyDescent="0.35">
      <c r="B494" s="31">
        <v>0.52</v>
      </c>
      <c r="C494" s="30" t="s">
        <v>24</v>
      </c>
      <c r="D494" s="30" t="s">
        <v>21</v>
      </c>
      <c r="E494" s="36">
        <v>700</v>
      </c>
      <c r="F494" s="36">
        <v>2900</v>
      </c>
      <c r="G494" s="36">
        <v>1560</v>
      </c>
      <c r="H494" s="37">
        <f t="shared" si="78"/>
        <v>3003</v>
      </c>
      <c r="I494" s="37">
        <f t="shared" si="79"/>
        <v>3000</v>
      </c>
      <c r="J494" s="37">
        <f t="shared" si="80"/>
        <v>135</v>
      </c>
      <c r="K494" s="36">
        <v>30</v>
      </c>
      <c r="L494" s="36">
        <f t="shared" si="87"/>
        <v>541</v>
      </c>
      <c r="M494" s="36"/>
      <c r="N494" s="36"/>
      <c r="O494" s="21">
        <f t="shared" si="83"/>
        <v>571</v>
      </c>
      <c r="P494" s="38">
        <f t="shared" si="81"/>
        <v>1239.791666666667</v>
      </c>
      <c r="Q494" s="41"/>
      <c r="R494" t="str">
        <f t="shared" si="82"/>
        <v>3000 Litre Aquaplate Steel Slimline Water Tank (700mm W x 2900mm L x  1560mm H)</v>
      </c>
    </row>
    <row r="495" spans="2:18" x14ac:dyDescent="0.35">
      <c r="B495" s="31">
        <v>0.52</v>
      </c>
      <c r="C495" s="30" t="s">
        <v>24</v>
      </c>
      <c r="D495" s="30" t="s">
        <v>21</v>
      </c>
      <c r="E495" s="36">
        <v>700</v>
      </c>
      <c r="F495" s="36">
        <v>3000</v>
      </c>
      <c r="G495" s="36">
        <v>1560</v>
      </c>
      <c r="H495" s="37">
        <f t="shared" si="78"/>
        <v>3112.2</v>
      </c>
      <c r="I495" s="37">
        <f t="shared" si="79"/>
        <v>3000</v>
      </c>
      <c r="J495" s="37">
        <f t="shared" si="80"/>
        <v>135</v>
      </c>
      <c r="K495" s="36">
        <v>30</v>
      </c>
      <c r="L495" s="36">
        <f t="shared" si="87"/>
        <v>552</v>
      </c>
      <c r="M495" s="36"/>
      <c r="N495" s="36"/>
      <c r="O495" s="21">
        <f t="shared" si="83"/>
        <v>582</v>
      </c>
      <c r="P495" s="38">
        <f t="shared" si="81"/>
        <v>1265</v>
      </c>
      <c r="Q495" s="41"/>
      <c r="R495" t="str">
        <f t="shared" si="82"/>
        <v>3110 Litre Aquaplate Steel Slimline Water Tank (700mm W x 3000mm L x  1560mm H)</v>
      </c>
    </row>
    <row r="496" spans="2:18" x14ac:dyDescent="0.35">
      <c r="B496" s="31">
        <v>0.52</v>
      </c>
      <c r="C496" s="30" t="s">
        <v>24</v>
      </c>
      <c r="D496" s="30" t="s">
        <v>21</v>
      </c>
      <c r="E496" s="36">
        <v>700</v>
      </c>
      <c r="F496" s="36">
        <v>3100</v>
      </c>
      <c r="G496" s="36">
        <v>1560</v>
      </c>
      <c r="H496" s="37">
        <f t="shared" si="78"/>
        <v>3221.4</v>
      </c>
      <c r="I496" s="37">
        <f t="shared" si="79"/>
        <v>3000</v>
      </c>
      <c r="J496" s="37">
        <f t="shared" si="80"/>
        <v>135</v>
      </c>
      <c r="K496" s="36">
        <v>30</v>
      </c>
      <c r="L496" s="36">
        <f t="shared" si="87"/>
        <v>563</v>
      </c>
      <c r="M496" s="36"/>
      <c r="N496" s="36"/>
      <c r="O496" s="21">
        <f t="shared" si="83"/>
        <v>593</v>
      </c>
      <c r="P496" s="38">
        <f t="shared" si="81"/>
        <v>1290.2083333333335</v>
      </c>
      <c r="Q496" s="41"/>
      <c r="R496" t="str">
        <f t="shared" si="82"/>
        <v>3220 Litre Aquaplate Steel Slimline Water Tank (700mm W x 3100mm L x  1560mm H)</v>
      </c>
    </row>
    <row r="497" spans="2:18" x14ac:dyDescent="0.35">
      <c r="B497" s="31">
        <v>0.52</v>
      </c>
      <c r="C497" s="30" t="s">
        <v>24</v>
      </c>
      <c r="D497" s="30" t="s">
        <v>21</v>
      </c>
      <c r="E497" s="36">
        <v>700</v>
      </c>
      <c r="F497" s="36">
        <v>3200</v>
      </c>
      <c r="G497" s="36">
        <v>1560</v>
      </c>
      <c r="H497" s="37">
        <f t="shared" si="78"/>
        <v>3330.6</v>
      </c>
      <c r="I497" s="37">
        <f t="shared" si="79"/>
        <v>3000</v>
      </c>
      <c r="J497" s="37">
        <f t="shared" si="80"/>
        <v>135</v>
      </c>
      <c r="K497" s="36">
        <v>30</v>
      </c>
      <c r="L497" s="36">
        <f t="shared" si="87"/>
        <v>574</v>
      </c>
      <c r="M497" s="36"/>
      <c r="N497" s="36"/>
      <c r="O497" s="21">
        <f t="shared" si="83"/>
        <v>604</v>
      </c>
      <c r="P497" s="38">
        <f t="shared" si="81"/>
        <v>1315.416666666667</v>
      </c>
      <c r="Q497" s="41"/>
      <c r="R497" t="str">
        <f t="shared" si="82"/>
        <v>3330 Litre Aquaplate Steel Slimline Water Tank (700mm W x 3200mm L x  1560mm H)</v>
      </c>
    </row>
    <row r="498" spans="2:18" x14ac:dyDescent="0.35">
      <c r="B498" s="31">
        <v>0.52</v>
      </c>
      <c r="C498" s="30" t="s">
        <v>24</v>
      </c>
      <c r="D498" s="30" t="s">
        <v>21</v>
      </c>
      <c r="E498" s="36">
        <v>700</v>
      </c>
      <c r="F498" s="36">
        <v>3300</v>
      </c>
      <c r="G498" s="36">
        <v>1560</v>
      </c>
      <c r="H498" s="37">
        <f t="shared" si="78"/>
        <v>3439.8</v>
      </c>
      <c r="I498" s="37">
        <f t="shared" si="79"/>
        <v>3000</v>
      </c>
      <c r="J498" s="37">
        <f t="shared" si="80"/>
        <v>135</v>
      </c>
      <c r="K498" s="36">
        <v>30</v>
      </c>
      <c r="L498" s="36">
        <f t="shared" si="87"/>
        <v>585</v>
      </c>
      <c r="M498" s="36"/>
      <c r="N498" s="36"/>
      <c r="O498" s="21">
        <f t="shared" si="83"/>
        <v>615</v>
      </c>
      <c r="P498" s="38">
        <f t="shared" si="81"/>
        <v>1340.625</v>
      </c>
      <c r="Q498" s="41"/>
      <c r="R498" t="str">
        <f t="shared" si="82"/>
        <v>3440 Litre Aquaplate Steel Slimline Water Tank (700mm W x 3300mm L x  1560mm H)</v>
      </c>
    </row>
    <row r="499" spans="2:18" x14ac:dyDescent="0.35">
      <c r="B499" s="31">
        <v>0.52</v>
      </c>
      <c r="C499" s="30" t="s">
        <v>24</v>
      </c>
      <c r="D499" s="30" t="s">
        <v>21</v>
      </c>
      <c r="E499" s="36">
        <v>700</v>
      </c>
      <c r="F499" s="36">
        <v>3400</v>
      </c>
      <c r="G499" s="36">
        <v>1560</v>
      </c>
      <c r="H499" s="37">
        <f t="shared" si="78"/>
        <v>3549</v>
      </c>
      <c r="I499" s="37">
        <f t="shared" si="79"/>
        <v>4000</v>
      </c>
      <c r="J499" s="37">
        <f t="shared" si="80"/>
        <v>150</v>
      </c>
      <c r="K499" s="36">
        <v>30</v>
      </c>
      <c r="L499" s="36">
        <v>597</v>
      </c>
      <c r="M499" s="36"/>
      <c r="N499" s="36"/>
      <c r="O499" s="21">
        <f t="shared" si="83"/>
        <v>627</v>
      </c>
      <c r="P499" s="38">
        <f t="shared" si="81"/>
        <v>1368.125</v>
      </c>
      <c r="Q499" s="41"/>
      <c r="R499" t="str">
        <f t="shared" si="82"/>
        <v>3550 Litre Aquaplate Steel Slimline Water Tank (700mm W x 3400mm L x  1560mm H)</v>
      </c>
    </row>
    <row r="500" spans="2:18" x14ac:dyDescent="0.35">
      <c r="B500" s="31">
        <v>0.52</v>
      </c>
      <c r="C500" s="30" t="s">
        <v>24</v>
      </c>
      <c r="D500" s="30" t="s">
        <v>21</v>
      </c>
      <c r="E500" s="36">
        <v>700</v>
      </c>
      <c r="F500" s="36">
        <v>3500</v>
      </c>
      <c r="G500" s="36">
        <v>1560</v>
      </c>
      <c r="H500" s="37">
        <f t="shared" si="78"/>
        <v>3658.2</v>
      </c>
      <c r="I500" s="37">
        <f t="shared" si="79"/>
        <v>4000</v>
      </c>
      <c r="J500" s="37">
        <f t="shared" si="80"/>
        <v>150</v>
      </c>
      <c r="K500" s="36">
        <v>30</v>
      </c>
      <c r="L500" s="36">
        <f>L499+11</f>
        <v>608</v>
      </c>
      <c r="M500" s="36"/>
      <c r="N500" s="36"/>
      <c r="O500" s="21">
        <f t="shared" si="83"/>
        <v>638</v>
      </c>
      <c r="P500" s="38">
        <f t="shared" si="81"/>
        <v>1393.3333333333335</v>
      </c>
      <c r="Q500" s="41"/>
      <c r="R500" t="str">
        <f t="shared" si="82"/>
        <v>3660 Litre Aquaplate Steel Slimline Water Tank (700mm W x 3500mm L x  1560mm H)</v>
      </c>
    </row>
    <row r="501" spans="2:18" x14ac:dyDescent="0.35">
      <c r="B501" s="31">
        <v>0.52</v>
      </c>
      <c r="C501" s="30" t="s">
        <v>24</v>
      </c>
      <c r="D501" s="30" t="s">
        <v>21</v>
      </c>
      <c r="E501" s="36">
        <v>700</v>
      </c>
      <c r="F501" s="36">
        <v>3600</v>
      </c>
      <c r="G501" s="36">
        <v>1560</v>
      </c>
      <c r="H501" s="37">
        <f t="shared" si="78"/>
        <v>3767.4</v>
      </c>
      <c r="I501" s="37">
        <f t="shared" si="79"/>
        <v>4000</v>
      </c>
      <c r="J501" s="37">
        <f t="shared" si="80"/>
        <v>150</v>
      </c>
      <c r="K501" s="36">
        <v>30</v>
      </c>
      <c r="L501" s="36">
        <f>L500+11</f>
        <v>619</v>
      </c>
      <c r="M501" s="36"/>
      <c r="N501" s="36"/>
      <c r="O501" s="21">
        <f t="shared" si="83"/>
        <v>649</v>
      </c>
      <c r="P501" s="38">
        <f t="shared" si="81"/>
        <v>1418.541666666667</v>
      </c>
      <c r="Q501" s="41"/>
      <c r="R501" t="str">
        <f t="shared" si="82"/>
        <v>3770 Litre Aquaplate Steel Slimline Water Tank (700mm W x 3600mm L x  1560mm H)</v>
      </c>
    </row>
    <row r="502" spans="2:18" x14ac:dyDescent="0.35">
      <c r="B502" s="31">
        <v>0.52</v>
      </c>
      <c r="C502" s="30" t="s">
        <v>24</v>
      </c>
      <c r="D502" s="30" t="s">
        <v>21</v>
      </c>
      <c r="E502" s="36">
        <v>700</v>
      </c>
      <c r="F502" s="36">
        <v>3700</v>
      </c>
      <c r="G502" s="36">
        <v>1560</v>
      </c>
      <c r="H502" s="37">
        <f t="shared" si="78"/>
        <v>3876.6</v>
      </c>
      <c r="I502" s="37">
        <f t="shared" si="79"/>
        <v>4000</v>
      </c>
      <c r="J502" s="37">
        <f t="shared" si="80"/>
        <v>150</v>
      </c>
      <c r="K502" s="36">
        <v>30</v>
      </c>
      <c r="L502" s="36">
        <f>L501+11</f>
        <v>630</v>
      </c>
      <c r="M502" s="36"/>
      <c r="N502" s="36"/>
      <c r="O502" s="21">
        <f t="shared" si="83"/>
        <v>660</v>
      </c>
      <c r="P502" s="38">
        <f t="shared" si="81"/>
        <v>1443.7500000000002</v>
      </c>
      <c r="Q502" s="41"/>
      <c r="R502" t="str">
        <f t="shared" si="82"/>
        <v>3880 Litre Aquaplate Steel Slimline Water Tank (700mm W x 3700mm L x  1560mm H)</v>
      </c>
    </row>
    <row r="503" spans="2:18" x14ac:dyDescent="0.35">
      <c r="B503" s="31">
        <v>0.52</v>
      </c>
      <c r="C503" s="30" t="s">
        <v>24</v>
      </c>
      <c r="D503" s="30" t="s">
        <v>21</v>
      </c>
      <c r="E503" s="36">
        <v>700</v>
      </c>
      <c r="F503" s="36">
        <v>3800</v>
      </c>
      <c r="G503" s="36">
        <v>1560</v>
      </c>
      <c r="H503" s="37">
        <f t="shared" si="78"/>
        <v>3985.8</v>
      </c>
      <c r="I503" s="37">
        <f t="shared" si="79"/>
        <v>4000</v>
      </c>
      <c r="J503" s="37">
        <f t="shared" si="80"/>
        <v>150</v>
      </c>
      <c r="K503" s="36">
        <v>30</v>
      </c>
      <c r="L503" s="36">
        <f>L502+11</f>
        <v>641</v>
      </c>
      <c r="M503" s="36"/>
      <c r="N503" s="36"/>
      <c r="O503" s="21">
        <f t="shared" si="83"/>
        <v>671</v>
      </c>
      <c r="P503" s="38">
        <f t="shared" si="81"/>
        <v>1468.9583333333335</v>
      </c>
      <c r="Q503" s="41"/>
      <c r="R503" t="str">
        <f t="shared" si="82"/>
        <v>3990 Litre Aquaplate Steel Slimline Water Tank (700mm W x 3800mm L x  1560mm H)</v>
      </c>
    </row>
    <row r="504" spans="2:18" x14ac:dyDescent="0.35">
      <c r="B504" s="31">
        <v>0.52</v>
      </c>
      <c r="C504" s="30" t="s">
        <v>24</v>
      </c>
      <c r="D504" s="30" t="s">
        <v>21</v>
      </c>
      <c r="E504" s="36">
        <v>700</v>
      </c>
      <c r="F504" s="36">
        <v>3900</v>
      </c>
      <c r="G504" s="36">
        <v>1560</v>
      </c>
      <c r="H504" s="37">
        <f t="shared" si="78"/>
        <v>4095</v>
      </c>
      <c r="I504" s="37">
        <f t="shared" si="79"/>
        <v>4000</v>
      </c>
      <c r="J504" s="37">
        <f t="shared" si="80"/>
        <v>150</v>
      </c>
      <c r="K504" s="36">
        <v>45</v>
      </c>
      <c r="L504" s="36">
        <f>L503+11</f>
        <v>652</v>
      </c>
      <c r="M504" s="36"/>
      <c r="N504" s="36"/>
      <c r="O504" s="21">
        <f t="shared" si="83"/>
        <v>697</v>
      </c>
      <c r="P504" s="38">
        <f t="shared" si="81"/>
        <v>1494.166666666667</v>
      </c>
      <c r="Q504" s="41"/>
      <c r="R504" t="str">
        <f t="shared" si="82"/>
        <v>4100 Litre Aquaplate Steel Slimline Water Tank (700mm W x 3900mm L x  1560mm H)</v>
      </c>
    </row>
    <row r="505" spans="2:18" x14ac:dyDescent="0.35">
      <c r="B505" s="31">
        <v>0.52</v>
      </c>
      <c r="C505" s="30" t="s">
        <v>24</v>
      </c>
      <c r="D505" s="30" t="s">
        <v>21</v>
      </c>
      <c r="E505" s="36">
        <v>700</v>
      </c>
      <c r="F505" s="36">
        <v>4000</v>
      </c>
      <c r="G505" s="36">
        <v>1560</v>
      </c>
      <c r="H505" s="37">
        <f t="shared" si="78"/>
        <v>4204.2</v>
      </c>
      <c r="I505" s="37">
        <f t="shared" si="79"/>
        <v>4000</v>
      </c>
      <c r="J505" s="37">
        <f t="shared" si="80"/>
        <v>150</v>
      </c>
      <c r="K505" s="36">
        <v>45</v>
      </c>
      <c r="L505" s="44">
        <v>664</v>
      </c>
      <c r="M505" s="44"/>
      <c r="N505" s="36"/>
      <c r="O505" s="21">
        <f t="shared" si="83"/>
        <v>709</v>
      </c>
      <c r="P505" s="38">
        <f t="shared" si="81"/>
        <v>1521.666666666667</v>
      </c>
      <c r="Q505" s="41"/>
      <c r="R505" t="str">
        <f t="shared" si="82"/>
        <v>4200 Litre Aquaplate Steel Slimline Water Tank (700mm W x 4000mm L x  1560mm H)</v>
      </c>
    </row>
    <row r="506" spans="2:18" x14ac:dyDescent="0.35">
      <c r="B506" s="31">
        <v>0.52</v>
      </c>
      <c r="C506" s="30" t="s">
        <v>24</v>
      </c>
      <c r="D506" s="30" t="s">
        <v>21</v>
      </c>
      <c r="E506" s="36">
        <v>750</v>
      </c>
      <c r="F506" s="36">
        <v>800</v>
      </c>
      <c r="G506" s="36">
        <v>1560</v>
      </c>
      <c r="H506" s="37">
        <f t="shared" si="78"/>
        <v>747.96428571428567</v>
      </c>
      <c r="I506" s="37">
        <f t="shared" si="79"/>
        <v>1000</v>
      </c>
      <c r="J506" s="37">
        <f t="shared" si="80"/>
        <v>90</v>
      </c>
      <c r="K506" s="36"/>
      <c r="L506" s="44">
        <v>264</v>
      </c>
      <c r="M506" s="44"/>
      <c r="N506" s="36"/>
      <c r="O506" s="21">
        <f t="shared" si="83"/>
        <v>264</v>
      </c>
      <c r="P506" s="38">
        <f t="shared" si="81"/>
        <v>605</v>
      </c>
      <c r="Q506" s="41"/>
      <c r="R506" t="str">
        <f t="shared" si="82"/>
        <v>750 Litre Aquaplate Steel Slimline Water Tank (750mm W x 800mm L x  1560mm H)</v>
      </c>
    </row>
    <row r="507" spans="2:18" x14ac:dyDescent="0.35">
      <c r="B507" s="31">
        <v>0.52</v>
      </c>
      <c r="C507" s="30" t="s">
        <v>24</v>
      </c>
      <c r="D507" s="30" t="s">
        <v>21</v>
      </c>
      <c r="E507" s="36">
        <v>750</v>
      </c>
      <c r="F507" s="36">
        <v>900</v>
      </c>
      <c r="G507" s="36">
        <v>1560</v>
      </c>
      <c r="H507" s="37">
        <f t="shared" si="78"/>
        <v>864.96428571428567</v>
      </c>
      <c r="I507" s="37">
        <f t="shared" si="79"/>
        <v>1000</v>
      </c>
      <c r="J507" s="37">
        <f t="shared" si="80"/>
        <v>90</v>
      </c>
      <c r="K507" s="36"/>
      <c r="L507" s="36">
        <f t="shared" ref="L507:L512" si="88">L506+11</f>
        <v>275</v>
      </c>
      <c r="M507" s="36"/>
      <c r="N507" s="36"/>
      <c r="O507" s="21">
        <f t="shared" si="83"/>
        <v>275</v>
      </c>
      <c r="P507" s="38">
        <f t="shared" si="81"/>
        <v>630.20833333333348</v>
      </c>
      <c r="Q507" s="41"/>
      <c r="R507" t="str">
        <f t="shared" si="82"/>
        <v>860 Litre Aquaplate Steel Slimline Water Tank (750mm W x 900mm L x  1560mm H)</v>
      </c>
    </row>
    <row r="508" spans="2:18" x14ac:dyDescent="0.35">
      <c r="B508" s="31">
        <v>0.52</v>
      </c>
      <c r="C508" s="30" t="s">
        <v>24</v>
      </c>
      <c r="D508" s="30" t="s">
        <v>21</v>
      </c>
      <c r="E508" s="36">
        <v>750</v>
      </c>
      <c r="F508" s="36">
        <v>1000</v>
      </c>
      <c r="G508" s="36">
        <v>1560</v>
      </c>
      <c r="H508" s="37">
        <f t="shared" si="78"/>
        <v>981.96428571428567</v>
      </c>
      <c r="I508" s="37">
        <f t="shared" si="79"/>
        <v>1000</v>
      </c>
      <c r="J508" s="37">
        <f t="shared" si="80"/>
        <v>90</v>
      </c>
      <c r="K508" s="36"/>
      <c r="L508" s="36">
        <f t="shared" si="88"/>
        <v>286</v>
      </c>
      <c r="M508" s="36"/>
      <c r="N508" s="36"/>
      <c r="O508" s="21">
        <f t="shared" si="83"/>
        <v>286</v>
      </c>
      <c r="P508" s="38">
        <f t="shared" si="81"/>
        <v>655.41666666666674</v>
      </c>
      <c r="Q508" s="41"/>
      <c r="R508" t="str">
        <f t="shared" si="82"/>
        <v>980 Litre Aquaplate Steel Slimline Water Tank (750mm W x 1000mm L x  1560mm H)</v>
      </c>
    </row>
    <row r="509" spans="2:18" x14ac:dyDescent="0.35">
      <c r="B509" s="31">
        <v>0.52</v>
      </c>
      <c r="C509" s="30" t="s">
        <v>24</v>
      </c>
      <c r="D509" s="30" t="s">
        <v>21</v>
      </c>
      <c r="E509" s="36">
        <v>750</v>
      </c>
      <c r="F509" s="36">
        <v>1100</v>
      </c>
      <c r="G509" s="36">
        <v>1560</v>
      </c>
      <c r="H509" s="37">
        <f t="shared" si="78"/>
        <v>1098.9642857142856</v>
      </c>
      <c r="I509" s="37">
        <f t="shared" si="79"/>
        <v>1000</v>
      </c>
      <c r="J509" s="37">
        <f t="shared" si="80"/>
        <v>90</v>
      </c>
      <c r="K509" s="36"/>
      <c r="L509" s="36">
        <f t="shared" si="88"/>
        <v>297</v>
      </c>
      <c r="M509" s="36"/>
      <c r="N509" s="36"/>
      <c r="O509" s="21">
        <f t="shared" si="83"/>
        <v>297</v>
      </c>
      <c r="P509" s="38">
        <f t="shared" si="81"/>
        <v>680.625</v>
      </c>
      <c r="Q509" s="41"/>
      <c r="R509" t="str">
        <f t="shared" si="82"/>
        <v>1100 Litre Aquaplate Steel Slimline Water Tank (750mm W x 1100mm L x  1560mm H)</v>
      </c>
    </row>
    <row r="510" spans="2:18" x14ac:dyDescent="0.35">
      <c r="B510" s="31">
        <v>0.52</v>
      </c>
      <c r="C510" s="30" t="s">
        <v>24</v>
      </c>
      <c r="D510" s="30" t="s">
        <v>21</v>
      </c>
      <c r="E510" s="36">
        <v>750</v>
      </c>
      <c r="F510" s="36">
        <v>1200</v>
      </c>
      <c r="G510" s="36">
        <v>1560</v>
      </c>
      <c r="H510" s="37">
        <f t="shared" si="78"/>
        <v>1215.9642857142856</v>
      </c>
      <c r="I510" s="37">
        <f t="shared" si="79"/>
        <v>1000</v>
      </c>
      <c r="J510" s="37">
        <f t="shared" si="80"/>
        <v>90</v>
      </c>
      <c r="K510" s="36"/>
      <c r="L510" s="36">
        <f t="shared" si="88"/>
        <v>308</v>
      </c>
      <c r="M510" s="36"/>
      <c r="N510" s="36"/>
      <c r="O510" s="21">
        <f t="shared" si="83"/>
        <v>308</v>
      </c>
      <c r="P510" s="38">
        <f t="shared" si="81"/>
        <v>705.83333333333348</v>
      </c>
      <c r="Q510" s="41"/>
      <c r="R510" t="str">
        <f t="shared" si="82"/>
        <v>1220 Litre Aquaplate Steel Slimline Water Tank (750mm W x 1200mm L x  1560mm H)</v>
      </c>
    </row>
    <row r="511" spans="2:18" x14ac:dyDescent="0.35">
      <c r="B511" s="31">
        <v>0.52</v>
      </c>
      <c r="C511" s="30" t="s">
        <v>24</v>
      </c>
      <c r="D511" s="30" t="s">
        <v>21</v>
      </c>
      <c r="E511" s="36">
        <v>750</v>
      </c>
      <c r="F511" s="36">
        <v>1300</v>
      </c>
      <c r="G511" s="36">
        <v>1560</v>
      </c>
      <c r="H511" s="37">
        <f t="shared" si="78"/>
        <v>1332.9642857142856</v>
      </c>
      <c r="I511" s="37">
        <f t="shared" si="79"/>
        <v>1000</v>
      </c>
      <c r="J511" s="37">
        <f t="shared" si="80"/>
        <v>90</v>
      </c>
      <c r="K511" s="36"/>
      <c r="L511" s="36">
        <f t="shared" si="88"/>
        <v>319</v>
      </c>
      <c r="M511" s="36"/>
      <c r="N511" s="36"/>
      <c r="O511" s="21">
        <f t="shared" si="83"/>
        <v>319</v>
      </c>
      <c r="P511" s="38">
        <f t="shared" si="81"/>
        <v>731.04166666666674</v>
      </c>
      <c r="Q511" s="41"/>
      <c r="R511" t="str">
        <f t="shared" si="82"/>
        <v>1330 Litre Aquaplate Steel Slimline Water Tank (750mm W x 1300mm L x  1560mm H)</v>
      </c>
    </row>
    <row r="512" spans="2:18" x14ac:dyDescent="0.35">
      <c r="B512" s="31">
        <v>0.52</v>
      </c>
      <c r="C512" s="30" t="s">
        <v>24</v>
      </c>
      <c r="D512" s="30" t="s">
        <v>21</v>
      </c>
      <c r="E512" s="36">
        <v>750</v>
      </c>
      <c r="F512" s="36">
        <v>1400</v>
      </c>
      <c r="G512" s="36">
        <v>1560</v>
      </c>
      <c r="H512" s="37">
        <f t="shared" si="78"/>
        <v>1449.9642857142856</v>
      </c>
      <c r="I512" s="37">
        <f t="shared" si="79"/>
        <v>1000</v>
      </c>
      <c r="J512" s="37">
        <f t="shared" si="80"/>
        <v>90</v>
      </c>
      <c r="K512" s="36"/>
      <c r="L512" s="36">
        <f t="shared" si="88"/>
        <v>330</v>
      </c>
      <c r="M512" s="36"/>
      <c r="N512" s="36"/>
      <c r="O512" s="21">
        <f t="shared" si="83"/>
        <v>330</v>
      </c>
      <c r="P512" s="38">
        <f t="shared" si="81"/>
        <v>756.25000000000011</v>
      </c>
      <c r="Q512" s="41"/>
      <c r="R512" t="str">
        <f t="shared" si="82"/>
        <v>1450 Litre Aquaplate Steel Slimline Water Tank (750mm W x 1400mm L x  1560mm H)</v>
      </c>
    </row>
    <row r="513" spans="2:18" x14ac:dyDescent="0.35">
      <c r="B513" s="31">
        <v>0.52</v>
      </c>
      <c r="C513" s="30" t="s">
        <v>24</v>
      </c>
      <c r="D513" s="30" t="s">
        <v>21</v>
      </c>
      <c r="E513" s="36">
        <v>750</v>
      </c>
      <c r="F513" s="36">
        <v>1500</v>
      </c>
      <c r="G513" s="36">
        <v>1560</v>
      </c>
      <c r="H513" s="37">
        <f t="shared" si="78"/>
        <v>1566.9642857142856</v>
      </c>
      <c r="I513" s="37">
        <f t="shared" si="79"/>
        <v>2000</v>
      </c>
      <c r="J513" s="37">
        <f t="shared" si="80"/>
        <v>120</v>
      </c>
      <c r="K513" s="36"/>
      <c r="L513" s="36">
        <v>342</v>
      </c>
      <c r="M513" s="36"/>
      <c r="N513" s="36"/>
      <c r="O513" s="21">
        <f t="shared" si="83"/>
        <v>342</v>
      </c>
      <c r="P513" s="38">
        <f t="shared" si="81"/>
        <v>783.75000000000011</v>
      </c>
      <c r="Q513" s="41"/>
      <c r="R513" t="str">
        <f t="shared" si="82"/>
        <v>1570 Litre Aquaplate Steel Slimline Water Tank (750mm W x 1500mm L x  1560mm H)</v>
      </c>
    </row>
    <row r="514" spans="2:18" x14ac:dyDescent="0.35">
      <c r="B514" s="31">
        <v>0.52</v>
      </c>
      <c r="C514" s="30" t="s">
        <v>24</v>
      </c>
      <c r="D514" s="30" t="s">
        <v>21</v>
      </c>
      <c r="E514" s="36">
        <v>750</v>
      </c>
      <c r="F514" s="36">
        <v>1600</v>
      </c>
      <c r="G514" s="36">
        <v>1560</v>
      </c>
      <c r="H514" s="37">
        <f t="shared" si="78"/>
        <v>1683.9642857142856</v>
      </c>
      <c r="I514" s="37">
        <f t="shared" si="79"/>
        <v>2000</v>
      </c>
      <c r="J514" s="37">
        <f t="shared" si="80"/>
        <v>120</v>
      </c>
      <c r="K514" s="36"/>
      <c r="L514" s="36">
        <f t="shared" ref="L514:L520" si="89">L513+11</f>
        <v>353</v>
      </c>
      <c r="M514" s="36"/>
      <c r="N514" s="36"/>
      <c r="O514" s="21">
        <f t="shared" si="83"/>
        <v>353</v>
      </c>
      <c r="P514" s="38">
        <f t="shared" si="81"/>
        <v>808.95833333333348</v>
      </c>
      <c r="Q514" s="41"/>
      <c r="R514" t="str">
        <f t="shared" si="82"/>
        <v>1680 Litre Aquaplate Steel Slimline Water Tank (750mm W x 1600mm L x  1560mm H)</v>
      </c>
    </row>
    <row r="515" spans="2:18" x14ac:dyDescent="0.35">
      <c r="B515" s="31">
        <v>0.52</v>
      </c>
      <c r="C515" s="30" t="s">
        <v>24</v>
      </c>
      <c r="D515" s="30" t="s">
        <v>21</v>
      </c>
      <c r="E515" s="36">
        <v>750</v>
      </c>
      <c r="F515" s="36">
        <v>1700</v>
      </c>
      <c r="G515" s="36">
        <v>1560</v>
      </c>
      <c r="H515" s="37">
        <f t="shared" si="78"/>
        <v>1800.9642857142856</v>
      </c>
      <c r="I515" s="37">
        <f t="shared" si="79"/>
        <v>2000</v>
      </c>
      <c r="J515" s="37">
        <f t="shared" si="80"/>
        <v>120</v>
      </c>
      <c r="K515" s="36"/>
      <c r="L515" s="36">
        <f t="shared" si="89"/>
        <v>364</v>
      </c>
      <c r="M515" s="36"/>
      <c r="N515" s="36"/>
      <c r="O515" s="21">
        <f t="shared" si="83"/>
        <v>364</v>
      </c>
      <c r="P515" s="38">
        <f t="shared" si="81"/>
        <v>834.16666666666674</v>
      </c>
      <c r="Q515" s="41"/>
      <c r="R515" t="str">
        <f t="shared" si="82"/>
        <v>1800 Litre Aquaplate Steel Slimline Water Tank (750mm W x 1700mm L x  1560mm H)</v>
      </c>
    </row>
    <row r="516" spans="2:18" x14ac:dyDescent="0.35">
      <c r="B516" s="31">
        <v>0.52</v>
      </c>
      <c r="C516" s="30" t="s">
        <v>24</v>
      </c>
      <c r="D516" s="30" t="s">
        <v>21</v>
      </c>
      <c r="E516" s="36">
        <v>750</v>
      </c>
      <c r="F516" s="36">
        <v>1800</v>
      </c>
      <c r="G516" s="36">
        <v>1560</v>
      </c>
      <c r="H516" s="37">
        <f t="shared" si="78"/>
        <v>1917.9642857142856</v>
      </c>
      <c r="I516" s="37">
        <f t="shared" si="79"/>
        <v>2000</v>
      </c>
      <c r="J516" s="37">
        <f t="shared" si="80"/>
        <v>120</v>
      </c>
      <c r="K516" s="36"/>
      <c r="L516" s="36">
        <f t="shared" si="89"/>
        <v>375</v>
      </c>
      <c r="M516" s="36"/>
      <c r="N516" s="36"/>
      <c r="O516" s="21">
        <f t="shared" si="83"/>
        <v>375</v>
      </c>
      <c r="P516" s="38">
        <f t="shared" si="81"/>
        <v>859.37500000000011</v>
      </c>
      <c r="Q516" s="41"/>
      <c r="R516" t="str">
        <f t="shared" si="82"/>
        <v>1920 Litre Aquaplate Steel Slimline Water Tank (750mm W x 1800mm L x  1560mm H)</v>
      </c>
    </row>
    <row r="517" spans="2:18" x14ac:dyDescent="0.35">
      <c r="B517" s="31">
        <v>0.52</v>
      </c>
      <c r="C517" s="30" t="s">
        <v>24</v>
      </c>
      <c r="D517" s="30" t="s">
        <v>21</v>
      </c>
      <c r="E517" s="36">
        <v>750</v>
      </c>
      <c r="F517" s="36">
        <v>1900</v>
      </c>
      <c r="G517" s="36">
        <v>1560</v>
      </c>
      <c r="H517" s="37">
        <f t="shared" ref="H517:H580" si="90">(((22/7*(E517/2)^2)*G517)+((F517-E517)*G517*E517))/1000000</f>
        <v>2034.9642857142856</v>
      </c>
      <c r="I517" s="37">
        <f t="shared" ref="I517:I580" si="91">ROUND(H517,-3)</f>
        <v>2000</v>
      </c>
      <c r="J517" s="37">
        <f t="shared" ref="J517:J580" si="92">IF(I517&lt;1000,90,IF(I517=1000,90,IF(I517=2000,120,IF(I517=3000,135,IF(I517=4000,150,IF(I517=5000,180,IF(I517=6000,210,IF(I517=7000,240,IF(I517=8000,255,IF(I517=9000,B782,IF(I517=10000,285)))))))))))</f>
        <v>120</v>
      </c>
      <c r="K517" s="36"/>
      <c r="L517" s="36">
        <f t="shared" si="89"/>
        <v>386</v>
      </c>
      <c r="M517" s="36"/>
      <c r="N517" s="36"/>
      <c r="O517" s="21">
        <f t="shared" si="83"/>
        <v>386</v>
      </c>
      <c r="P517" s="38">
        <f t="shared" ref="P517:P580" si="93">(L517/(1-B517))*1.1</f>
        <v>884.58333333333348</v>
      </c>
      <c r="Q517" s="41"/>
      <c r="R517" t="str">
        <f t="shared" ref="R517:R580" si="94">ROUND(H517,-1)&amp;" "&amp;"Litre"&amp;" "&amp;C517&amp;" "&amp;D517&amp;" "&amp;"Water Tank"&amp;" ("&amp;E517&amp;"mm W x "&amp;F517&amp;"mm L x  "&amp;G517&amp;"mm H)"</f>
        <v>2030 Litre Aquaplate Steel Slimline Water Tank (750mm W x 1900mm L x  1560mm H)</v>
      </c>
    </row>
    <row r="518" spans="2:18" x14ac:dyDescent="0.35">
      <c r="B518" s="31">
        <v>0.52</v>
      </c>
      <c r="C518" s="30" t="s">
        <v>24</v>
      </c>
      <c r="D518" s="30" t="s">
        <v>21</v>
      </c>
      <c r="E518" s="36">
        <v>750</v>
      </c>
      <c r="F518" s="36">
        <v>2000</v>
      </c>
      <c r="G518" s="36">
        <v>1560</v>
      </c>
      <c r="H518" s="37">
        <f t="shared" si="90"/>
        <v>2151.9642857142858</v>
      </c>
      <c r="I518" s="37">
        <f t="shared" si="91"/>
        <v>2000</v>
      </c>
      <c r="J518" s="37">
        <f t="shared" si="92"/>
        <v>120</v>
      </c>
      <c r="K518" s="36"/>
      <c r="L518" s="36">
        <f t="shared" si="89"/>
        <v>397</v>
      </c>
      <c r="M518" s="36"/>
      <c r="N518" s="36"/>
      <c r="O518" s="21">
        <f t="shared" ref="O518:O581" si="95">SUM(K518:N518)</f>
        <v>397</v>
      </c>
      <c r="P518" s="38">
        <f t="shared" si="93"/>
        <v>909.79166666666674</v>
      </c>
      <c r="Q518" s="41"/>
      <c r="R518" t="str">
        <f t="shared" si="94"/>
        <v>2150 Litre Aquaplate Steel Slimline Water Tank (750mm W x 2000mm L x  1560mm H)</v>
      </c>
    </row>
    <row r="519" spans="2:18" x14ac:dyDescent="0.35">
      <c r="B519" s="31">
        <v>0.52</v>
      </c>
      <c r="C519" s="30" t="s">
        <v>24</v>
      </c>
      <c r="D519" s="30" t="s">
        <v>21</v>
      </c>
      <c r="E519" s="36">
        <v>750</v>
      </c>
      <c r="F519" s="36">
        <v>2100</v>
      </c>
      <c r="G519" s="36">
        <v>1560</v>
      </c>
      <c r="H519" s="37">
        <f t="shared" si="90"/>
        <v>2268.9642857142858</v>
      </c>
      <c r="I519" s="37">
        <f t="shared" si="91"/>
        <v>2000</v>
      </c>
      <c r="J519" s="37">
        <f t="shared" si="92"/>
        <v>120</v>
      </c>
      <c r="K519" s="36"/>
      <c r="L519" s="36">
        <f t="shared" si="89"/>
        <v>408</v>
      </c>
      <c r="M519" s="36"/>
      <c r="N519" s="36"/>
      <c r="O519" s="21">
        <f t="shared" si="95"/>
        <v>408</v>
      </c>
      <c r="P519" s="38">
        <f t="shared" si="93"/>
        <v>935.00000000000011</v>
      </c>
      <c r="Q519" s="41"/>
      <c r="R519" t="str">
        <f t="shared" si="94"/>
        <v>2270 Litre Aquaplate Steel Slimline Water Tank (750mm W x 2100mm L x  1560mm H)</v>
      </c>
    </row>
    <row r="520" spans="2:18" x14ac:dyDescent="0.35">
      <c r="B520" s="31">
        <v>0.52</v>
      </c>
      <c r="C520" s="30" t="s">
        <v>24</v>
      </c>
      <c r="D520" s="30" t="s">
        <v>21</v>
      </c>
      <c r="E520" s="36">
        <v>750</v>
      </c>
      <c r="F520" s="36">
        <v>2200</v>
      </c>
      <c r="G520" s="36">
        <v>1560</v>
      </c>
      <c r="H520" s="37">
        <f t="shared" si="90"/>
        <v>2385.9642857142858</v>
      </c>
      <c r="I520" s="37">
        <f t="shared" si="91"/>
        <v>2000</v>
      </c>
      <c r="J520" s="37">
        <f t="shared" si="92"/>
        <v>120</v>
      </c>
      <c r="K520" s="36"/>
      <c r="L520" s="36">
        <f t="shared" si="89"/>
        <v>419</v>
      </c>
      <c r="M520" s="36"/>
      <c r="N520" s="36"/>
      <c r="O520" s="21">
        <f t="shared" si="95"/>
        <v>419</v>
      </c>
      <c r="P520" s="38">
        <f t="shared" si="93"/>
        <v>960.20833333333348</v>
      </c>
      <c r="Q520" s="41"/>
      <c r="R520" t="str">
        <f t="shared" si="94"/>
        <v>2390 Litre Aquaplate Steel Slimline Water Tank (750mm W x 2200mm L x  1560mm H)</v>
      </c>
    </row>
    <row r="521" spans="2:18" x14ac:dyDescent="0.35">
      <c r="B521" s="31">
        <v>0.52</v>
      </c>
      <c r="C521" s="30" t="s">
        <v>24</v>
      </c>
      <c r="D521" s="30" t="s">
        <v>21</v>
      </c>
      <c r="E521" s="36">
        <v>750</v>
      </c>
      <c r="F521" s="36">
        <v>2300</v>
      </c>
      <c r="G521" s="36">
        <v>1560</v>
      </c>
      <c r="H521" s="37">
        <f t="shared" si="90"/>
        <v>2502.9642857142858</v>
      </c>
      <c r="I521" s="37">
        <f t="shared" si="91"/>
        <v>3000</v>
      </c>
      <c r="J521" s="37">
        <f t="shared" si="92"/>
        <v>135</v>
      </c>
      <c r="K521" s="36"/>
      <c r="L521" s="36">
        <v>477</v>
      </c>
      <c r="M521" s="36"/>
      <c r="N521" s="36"/>
      <c r="O521" s="21">
        <f t="shared" si="95"/>
        <v>477</v>
      </c>
      <c r="P521" s="38">
        <f t="shared" si="93"/>
        <v>1093.125</v>
      </c>
      <c r="Q521" s="41"/>
      <c r="R521" t="str">
        <f t="shared" si="94"/>
        <v>2500 Litre Aquaplate Steel Slimline Water Tank (750mm W x 2300mm L x  1560mm H)</v>
      </c>
    </row>
    <row r="522" spans="2:18" x14ac:dyDescent="0.35">
      <c r="B522" s="31">
        <v>0.52</v>
      </c>
      <c r="C522" s="30" t="s">
        <v>24</v>
      </c>
      <c r="D522" s="30" t="s">
        <v>21</v>
      </c>
      <c r="E522" s="36">
        <v>750</v>
      </c>
      <c r="F522" s="36">
        <v>2400</v>
      </c>
      <c r="G522" s="36">
        <v>1560</v>
      </c>
      <c r="H522" s="37">
        <f t="shared" si="90"/>
        <v>2619.9642857142858</v>
      </c>
      <c r="I522" s="37">
        <f t="shared" si="91"/>
        <v>3000</v>
      </c>
      <c r="J522" s="37">
        <f t="shared" si="92"/>
        <v>135</v>
      </c>
      <c r="K522" s="36"/>
      <c r="L522" s="36">
        <f t="shared" ref="L522:L529" si="96">L521+11</f>
        <v>488</v>
      </c>
      <c r="M522" s="36"/>
      <c r="N522" s="36"/>
      <c r="O522" s="21">
        <f t="shared" si="95"/>
        <v>488</v>
      </c>
      <c r="P522" s="38">
        <f t="shared" si="93"/>
        <v>1118.3333333333335</v>
      </c>
      <c r="Q522" s="41"/>
      <c r="R522" t="str">
        <f t="shared" si="94"/>
        <v>2620 Litre Aquaplate Steel Slimline Water Tank (750mm W x 2400mm L x  1560mm H)</v>
      </c>
    </row>
    <row r="523" spans="2:18" x14ac:dyDescent="0.35">
      <c r="B523" s="31">
        <v>0.52</v>
      </c>
      <c r="C523" s="30" t="s">
        <v>24</v>
      </c>
      <c r="D523" s="30" t="s">
        <v>21</v>
      </c>
      <c r="E523" s="36">
        <v>750</v>
      </c>
      <c r="F523" s="36">
        <v>2500</v>
      </c>
      <c r="G523" s="36">
        <v>1560</v>
      </c>
      <c r="H523" s="37">
        <f t="shared" si="90"/>
        <v>2736.9642857142858</v>
      </c>
      <c r="I523" s="37">
        <f t="shared" si="91"/>
        <v>3000</v>
      </c>
      <c r="J523" s="37">
        <f t="shared" si="92"/>
        <v>135</v>
      </c>
      <c r="K523" s="36"/>
      <c r="L523" s="36">
        <f t="shared" si="96"/>
        <v>499</v>
      </c>
      <c r="M523" s="36"/>
      <c r="N523" s="36"/>
      <c r="O523" s="21">
        <f t="shared" si="95"/>
        <v>499</v>
      </c>
      <c r="P523" s="38">
        <f t="shared" si="93"/>
        <v>1143.541666666667</v>
      </c>
      <c r="Q523" s="41"/>
      <c r="R523" t="str">
        <f t="shared" si="94"/>
        <v>2740 Litre Aquaplate Steel Slimline Water Tank (750mm W x 2500mm L x  1560mm H)</v>
      </c>
    </row>
    <row r="524" spans="2:18" x14ac:dyDescent="0.35">
      <c r="B524" s="31">
        <v>0.52</v>
      </c>
      <c r="C524" s="30" t="s">
        <v>24</v>
      </c>
      <c r="D524" s="30" t="s">
        <v>21</v>
      </c>
      <c r="E524" s="36">
        <v>750</v>
      </c>
      <c r="F524" s="36">
        <v>2600</v>
      </c>
      <c r="G524" s="36">
        <v>1560</v>
      </c>
      <c r="H524" s="37">
        <f t="shared" si="90"/>
        <v>2853.9642857142858</v>
      </c>
      <c r="I524" s="37">
        <f t="shared" si="91"/>
        <v>3000</v>
      </c>
      <c r="J524" s="37">
        <f t="shared" si="92"/>
        <v>135</v>
      </c>
      <c r="K524" s="36"/>
      <c r="L524" s="36">
        <f t="shared" si="96"/>
        <v>510</v>
      </c>
      <c r="M524" s="36"/>
      <c r="N524" s="36"/>
      <c r="O524" s="21">
        <f t="shared" si="95"/>
        <v>510</v>
      </c>
      <c r="P524" s="38">
        <f t="shared" si="93"/>
        <v>1168.75</v>
      </c>
      <c r="Q524" s="41"/>
      <c r="R524" t="str">
        <f t="shared" si="94"/>
        <v>2850 Litre Aquaplate Steel Slimline Water Tank (750mm W x 2600mm L x  1560mm H)</v>
      </c>
    </row>
    <row r="525" spans="2:18" x14ac:dyDescent="0.35">
      <c r="B525" s="31">
        <v>0.52</v>
      </c>
      <c r="C525" s="30" t="s">
        <v>24</v>
      </c>
      <c r="D525" s="30" t="s">
        <v>21</v>
      </c>
      <c r="E525" s="36">
        <v>750</v>
      </c>
      <c r="F525" s="36">
        <v>2700</v>
      </c>
      <c r="G525" s="36">
        <v>1560</v>
      </c>
      <c r="H525" s="37">
        <f t="shared" si="90"/>
        <v>2970.9642857142858</v>
      </c>
      <c r="I525" s="37">
        <f t="shared" si="91"/>
        <v>3000</v>
      </c>
      <c r="J525" s="37">
        <f t="shared" si="92"/>
        <v>135</v>
      </c>
      <c r="K525" s="36"/>
      <c r="L525" s="36">
        <f t="shared" si="96"/>
        <v>521</v>
      </c>
      <c r="M525" s="36"/>
      <c r="N525" s="36"/>
      <c r="O525" s="21">
        <f t="shared" si="95"/>
        <v>521</v>
      </c>
      <c r="P525" s="38">
        <f t="shared" si="93"/>
        <v>1193.9583333333335</v>
      </c>
      <c r="Q525" s="41"/>
      <c r="R525" t="str">
        <f t="shared" si="94"/>
        <v>2970 Litre Aquaplate Steel Slimline Water Tank (750mm W x 2700mm L x  1560mm H)</v>
      </c>
    </row>
    <row r="526" spans="2:18" x14ac:dyDescent="0.35">
      <c r="B526" s="31">
        <v>0.52</v>
      </c>
      <c r="C526" s="30" t="s">
        <v>24</v>
      </c>
      <c r="D526" s="30" t="s">
        <v>21</v>
      </c>
      <c r="E526" s="36">
        <v>750</v>
      </c>
      <c r="F526" s="36">
        <v>2800</v>
      </c>
      <c r="G526" s="36">
        <v>1560</v>
      </c>
      <c r="H526" s="37">
        <f t="shared" si="90"/>
        <v>3087.9642857142858</v>
      </c>
      <c r="I526" s="37">
        <f t="shared" si="91"/>
        <v>3000</v>
      </c>
      <c r="J526" s="37">
        <f t="shared" si="92"/>
        <v>135</v>
      </c>
      <c r="K526" s="36">
        <v>30</v>
      </c>
      <c r="L526" s="36">
        <f t="shared" si="96"/>
        <v>532</v>
      </c>
      <c r="M526" s="36"/>
      <c r="N526" s="36"/>
      <c r="O526" s="21">
        <f t="shared" si="95"/>
        <v>562</v>
      </c>
      <c r="P526" s="38">
        <f t="shared" si="93"/>
        <v>1219.166666666667</v>
      </c>
      <c r="Q526" s="41"/>
      <c r="R526" t="str">
        <f t="shared" si="94"/>
        <v>3090 Litre Aquaplate Steel Slimline Water Tank (750mm W x 2800mm L x  1560mm H)</v>
      </c>
    </row>
    <row r="527" spans="2:18" x14ac:dyDescent="0.35">
      <c r="B527" s="31">
        <v>0.52</v>
      </c>
      <c r="C527" s="30" t="s">
        <v>24</v>
      </c>
      <c r="D527" s="30" t="s">
        <v>21</v>
      </c>
      <c r="E527" s="36">
        <v>750</v>
      </c>
      <c r="F527" s="36">
        <v>2900</v>
      </c>
      <c r="G527" s="36">
        <v>1560</v>
      </c>
      <c r="H527" s="37">
        <f t="shared" si="90"/>
        <v>3204.9642857142858</v>
      </c>
      <c r="I527" s="37">
        <f t="shared" si="91"/>
        <v>3000</v>
      </c>
      <c r="J527" s="37">
        <f t="shared" si="92"/>
        <v>135</v>
      </c>
      <c r="K527" s="36">
        <v>30</v>
      </c>
      <c r="L527" s="36">
        <f t="shared" si="96"/>
        <v>543</v>
      </c>
      <c r="M527" s="36"/>
      <c r="N527" s="36"/>
      <c r="O527" s="21">
        <f t="shared" si="95"/>
        <v>573</v>
      </c>
      <c r="P527" s="38">
        <f t="shared" si="93"/>
        <v>1244.375</v>
      </c>
      <c r="Q527" s="41"/>
      <c r="R527" t="str">
        <f t="shared" si="94"/>
        <v>3200 Litre Aquaplate Steel Slimline Water Tank (750mm W x 2900mm L x  1560mm H)</v>
      </c>
    </row>
    <row r="528" spans="2:18" x14ac:dyDescent="0.35">
      <c r="B528" s="31">
        <v>0.52</v>
      </c>
      <c r="C528" s="30" t="s">
        <v>24</v>
      </c>
      <c r="D528" s="43" t="s">
        <v>21</v>
      </c>
      <c r="E528" s="44">
        <v>750</v>
      </c>
      <c r="F528" s="44">
        <v>3000</v>
      </c>
      <c r="G528" s="44">
        <v>1560</v>
      </c>
      <c r="H528" s="37">
        <f t="shared" si="90"/>
        <v>3321.9642857142858</v>
      </c>
      <c r="I528" s="37">
        <f t="shared" si="91"/>
        <v>3000</v>
      </c>
      <c r="J528" s="37">
        <f t="shared" si="92"/>
        <v>135</v>
      </c>
      <c r="K528" s="36">
        <v>30</v>
      </c>
      <c r="L528" s="36">
        <f t="shared" si="96"/>
        <v>554</v>
      </c>
      <c r="M528" s="36"/>
      <c r="N528" s="36"/>
      <c r="O528" s="21">
        <f t="shared" si="95"/>
        <v>584</v>
      </c>
      <c r="P528" s="38">
        <f t="shared" si="93"/>
        <v>1269.5833333333335</v>
      </c>
      <c r="Q528" s="41"/>
      <c r="R528" t="str">
        <f t="shared" si="94"/>
        <v>3320 Litre Aquaplate Steel Slimline Water Tank (750mm W x 3000mm L x  1560mm H)</v>
      </c>
    </row>
    <row r="529" spans="2:18" x14ac:dyDescent="0.35">
      <c r="B529" s="31">
        <v>0.52</v>
      </c>
      <c r="C529" s="30" t="s">
        <v>24</v>
      </c>
      <c r="D529" s="30" t="s">
        <v>21</v>
      </c>
      <c r="E529" s="36">
        <v>750</v>
      </c>
      <c r="F529" s="36">
        <v>3100</v>
      </c>
      <c r="G529" s="36">
        <v>1560</v>
      </c>
      <c r="H529" s="37">
        <f t="shared" si="90"/>
        <v>3438.9642857142858</v>
      </c>
      <c r="I529" s="37">
        <f t="shared" si="91"/>
        <v>3000</v>
      </c>
      <c r="J529" s="37">
        <f t="shared" si="92"/>
        <v>135</v>
      </c>
      <c r="K529" s="36">
        <v>30</v>
      </c>
      <c r="L529" s="36">
        <f t="shared" si="96"/>
        <v>565</v>
      </c>
      <c r="M529" s="36"/>
      <c r="N529" s="36"/>
      <c r="O529" s="21">
        <f t="shared" si="95"/>
        <v>595</v>
      </c>
      <c r="P529" s="38">
        <f t="shared" si="93"/>
        <v>1294.791666666667</v>
      </c>
      <c r="Q529" s="41"/>
      <c r="R529" t="str">
        <f t="shared" si="94"/>
        <v>3440 Litre Aquaplate Steel Slimline Water Tank (750mm W x 3100mm L x  1560mm H)</v>
      </c>
    </row>
    <row r="530" spans="2:18" x14ac:dyDescent="0.35">
      <c r="B530" s="31">
        <v>0.52</v>
      </c>
      <c r="C530" s="30" t="s">
        <v>24</v>
      </c>
      <c r="D530" s="30" t="s">
        <v>21</v>
      </c>
      <c r="E530" s="36">
        <v>750</v>
      </c>
      <c r="F530" s="36">
        <v>3200</v>
      </c>
      <c r="G530" s="36">
        <v>1560</v>
      </c>
      <c r="H530" s="37">
        <f t="shared" si="90"/>
        <v>3555.9642857142858</v>
      </c>
      <c r="I530" s="37">
        <f t="shared" si="91"/>
        <v>4000</v>
      </c>
      <c r="J530" s="37">
        <f t="shared" si="92"/>
        <v>150</v>
      </c>
      <c r="K530" s="36">
        <v>30</v>
      </c>
      <c r="L530" s="36">
        <v>577</v>
      </c>
      <c r="M530" s="36"/>
      <c r="N530" s="36"/>
      <c r="O530" s="21">
        <f t="shared" si="95"/>
        <v>607</v>
      </c>
      <c r="P530" s="38">
        <f t="shared" si="93"/>
        <v>1322.291666666667</v>
      </c>
      <c r="Q530" s="41"/>
      <c r="R530" t="str">
        <f t="shared" si="94"/>
        <v>3560 Litre Aquaplate Steel Slimline Water Tank (750mm W x 3200mm L x  1560mm H)</v>
      </c>
    </row>
    <row r="531" spans="2:18" x14ac:dyDescent="0.35">
      <c r="B531" s="31">
        <v>0.52</v>
      </c>
      <c r="C531" s="30" t="s">
        <v>24</v>
      </c>
      <c r="D531" s="30" t="s">
        <v>21</v>
      </c>
      <c r="E531" s="36">
        <v>750</v>
      </c>
      <c r="F531" s="36">
        <v>3300</v>
      </c>
      <c r="G531" s="36">
        <v>1560</v>
      </c>
      <c r="H531" s="37">
        <f t="shared" si="90"/>
        <v>3672.9642857142858</v>
      </c>
      <c r="I531" s="37">
        <f t="shared" si="91"/>
        <v>4000</v>
      </c>
      <c r="J531" s="37">
        <f t="shared" si="92"/>
        <v>150</v>
      </c>
      <c r="K531" s="36">
        <v>30</v>
      </c>
      <c r="L531" s="36">
        <f t="shared" ref="L531:L537" si="97">L530+11</f>
        <v>588</v>
      </c>
      <c r="M531" s="36"/>
      <c r="N531" s="36"/>
      <c r="O531" s="21">
        <f t="shared" si="95"/>
        <v>618</v>
      </c>
      <c r="P531" s="38">
        <f t="shared" si="93"/>
        <v>1347.5</v>
      </c>
      <c r="Q531" s="41"/>
      <c r="R531" t="str">
        <f t="shared" si="94"/>
        <v>3670 Litre Aquaplate Steel Slimline Water Tank (750mm W x 3300mm L x  1560mm H)</v>
      </c>
    </row>
    <row r="532" spans="2:18" x14ac:dyDescent="0.35">
      <c r="B532" s="31">
        <v>0.52</v>
      </c>
      <c r="C532" s="30" t="s">
        <v>24</v>
      </c>
      <c r="D532" s="30" t="s">
        <v>21</v>
      </c>
      <c r="E532" s="36">
        <v>750</v>
      </c>
      <c r="F532" s="36">
        <v>3400</v>
      </c>
      <c r="G532" s="36">
        <v>1560</v>
      </c>
      <c r="H532" s="37">
        <f t="shared" si="90"/>
        <v>3789.9642857142858</v>
      </c>
      <c r="I532" s="37">
        <f t="shared" si="91"/>
        <v>4000</v>
      </c>
      <c r="J532" s="37">
        <f t="shared" si="92"/>
        <v>150</v>
      </c>
      <c r="K532" s="36">
        <v>30</v>
      </c>
      <c r="L532" s="36">
        <f t="shared" si="97"/>
        <v>599</v>
      </c>
      <c r="M532" s="36"/>
      <c r="N532" s="36"/>
      <c r="O532" s="21">
        <f t="shared" si="95"/>
        <v>629</v>
      </c>
      <c r="P532" s="38">
        <f t="shared" si="93"/>
        <v>1372.7083333333335</v>
      </c>
      <c r="Q532" s="41"/>
      <c r="R532" t="str">
        <f t="shared" si="94"/>
        <v>3790 Litre Aquaplate Steel Slimline Water Tank (750mm W x 3400mm L x  1560mm H)</v>
      </c>
    </row>
    <row r="533" spans="2:18" x14ac:dyDescent="0.35">
      <c r="B533" s="31">
        <v>0.52</v>
      </c>
      <c r="C533" s="30" t="s">
        <v>24</v>
      </c>
      <c r="D533" s="30" t="s">
        <v>21</v>
      </c>
      <c r="E533" s="36">
        <v>750</v>
      </c>
      <c r="F533" s="36">
        <v>3500</v>
      </c>
      <c r="G533" s="36">
        <v>1560</v>
      </c>
      <c r="H533" s="37">
        <f t="shared" si="90"/>
        <v>3906.9642857142858</v>
      </c>
      <c r="I533" s="37">
        <f t="shared" si="91"/>
        <v>4000</v>
      </c>
      <c r="J533" s="37">
        <f t="shared" si="92"/>
        <v>150</v>
      </c>
      <c r="K533" s="36">
        <v>30</v>
      </c>
      <c r="L533" s="36">
        <f t="shared" si="97"/>
        <v>610</v>
      </c>
      <c r="M533" s="36"/>
      <c r="N533" s="36"/>
      <c r="O533" s="21">
        <f t="shared" si="95"/>
        <v>640</v>
      </c>
      <c r="P533" s="38">
        <f t="shared" si="93"/>
        <v>1397.916666666667</v>
      </c>
      <c r="Q533" s="41"/>
      <c r="R533" t="str">
        <f t="shared" si="94"/>
        <v>3910 Litre Aquaplate Steel Slimline Water Tank (750mm W x 3500mm L x  1560mm H)</v>
      </c>
    </row>
    <row r="534" spans="2:18" x14ac:dyDescent="0.35">
      <c r="B534" s="31">
        <v>0.52</v>
      </c>
      <c r="C534" s="30" t="s">
        <v>24</v>
      </c>
      <c r="D534" s="30" t="s">
        <v>21</v>
      </c>
      <c r="E534" s="36">
        <v>750</v>
      </c>
      <c r="F534" s="36">
        <v>3600</v>
      </c>
      <c r="G534" s="36">
        <v>1560</v>
      </c>
      <c r="H534" s="37">
        <f t="shared" si="90"/>
        <v>4023.9642857142858</v>
      </c>
      <c r="I534" s="37">
        <f t="shared" si="91"/>
        <v>4000</v>
      </c>
      <c r="J534" s="37">
        <f t="shared" si="92"/>
        <v>150</v>
      </c>
      <c r="K534" s="36">
        <v>45</v>
      </c>
      <c r="L534" s="36">
        <f t="shared" si="97"/>
        <v>621</v>
      </c>
      <c r="M534" s="36"/>
      <c r="N534" s="36"/>
      <c r="O534" s="21">
        <f t="shared" si="95"/>
        <v>666</v>
      </c>
      <c r="P534" s="38">
        <f t="shared" si="93"/>
        <v>1423.1250000000002</v>
      </c>
      <c r="Q534" s="41"/>
      <c r="R534" t="str">
        <f t="shared" si="94"/>
        <v>4020 Litre Aquaplate Steel Slimline Water Tank (750mm W x 3600mm L x  1560mm H)</v>
      </c>
    </row>
    <row r="535" spans="2:18" x14ac:dyDescent="0.35">
      <c r="B535" s="31">
        <v>0.52</v>
      </c>
      <c r="C535" s="30" t="s">
        <v>24</v>
      </c>
      <c r="D535" s="30" t="s">
        <v>21</v>
      </c>
      <c r="E535" s="36">
        <v>750</v>
      </c>
      <c r="F535" s="36">
        <v>3700</v>
      </c>
      <c r="G535" s="36">
        <v>1560</v>
      </c>
      <c r="H535" s="37">
        <f t="shared" si="90"/>
        <v>4140.9642857142862</v>
      </c>
      <c r="I535" s="37">
        <f t="shared" si="91"/>
        <v>4000</v>
      </c>
      <c r="J535" s="37">
        <f t="shared" si="92"/>
        <v>150</v>
      </c>
      <c r="K535" s="36">
        <v>45</v>
      </c>
      <c r="L535" s="36">
        <f t="shared" si="97"/>
        <v>632</v>
      </c>
      <c r="M535" s="36"/>
      <c r="N535" s="36"/>
      <c r="O535" s="21">
        <f t="shared" si="95"/>
        <v>677</v>
      </c>
      <c r="P535" s="38">
        <f t="shared" si="93"/>
        <v>1448.3333333333335</v>
      </c>
      <c r="Q535" s="41"/>
      <c r="R535" t="str">
        <f t="shared" si="94"/>
        <v>4140 Litre Aquaplate Steel Slimline Water Tank (750mm W x 3700mm L x  1560mm H)</v>
      </c>
    </row>
    <row r="536" spans="2:18" x14ac:dyDescent="0.35">
      <c r="B536" s="31">
        <v>0.52</v>
      </c>
      <c r="C536" s="30" t="s">
        <v>24</v>
      </c>
      <c r="D536" s="30" t="s">
        <v>21</v>
      </c>
      <c r="E536" s="36">
        <v>750</v>
      </c>
      <c r="F536" s="36">
        <v>3800</v>
      </c>
      <c r="G536" s="36">
        <v>1560</v>
      </c>
      <c r="H536" s="37">
        <f t="shared" si="90"/>
        <v>4257.9642857142862</v>
      </c>
      <c r="I536" s="37">
        <f t="shared" si="91"/>
        <v>4000</v>
      </c>
      <c r="J536" s="37">
        <f t="shared" si="92"/>
        <v>150</v>
      </c>
      <c r="K536" s="36">
        <v>45</v>
      </c>
      <c r="L536" s="36">
        <f t="shared" si="97"/>
        <v>643</v>
      </c>
      <c r="M536" s="36"/>
      <c r="N536" s="36"/>
      <c r="O536" s="21">
        <f t="shared" si="95"/>
        <v>688</v>
      </c>
      <c r="P536" s="38">
        <f t="shared" si="93"/>
        <v>1473.541666666667</v>
      </c>
      <c r="Q536" s="41"/>
      <c r="R536" t="str">
        <f t="shared" si="94"/>
        <v>4260 Litre Aquaplate Steel Slimline Water Tank (750mm W x 3800mm L x  1560mm H)</v>
      </c>
    </row>
    <row r="537" spans="2:18" x14ac:dyDescent="0.35">
      <c r="B537" s="31">
        <v>0.52</v>
      </c>
      <c r="C537" s="30" t="s">
        <v>24</v>
      </c>
      <c r="D537" s="30" t="s">
        <v>21</v>
      </c>
      <c r="E537" s="36">
        <v>750</v>
      </c>
      <c r="F537" s="36">
        <v>3900</v>
      </c>
      <c r="G537" s="36">
        <v>1560</v>
      </c>
      <c r="H537" s="37">
        <f t="shared" si="90"/>
        <v>4374.9642857142862</v>
      </c>
      <c r="I537" s="37">
        <f t="shared" si="91"/>
        <v>4000</v>
      </c>
      <c r="J537" s="37">
        <f t="shared" si="92"/>
        <v>150</v>
      </c>
      <c r="K537" s="36">
        <v>45</v>
      </c>
      <c r="L537" s="36">
        <f t="shared" si="97"/>
        <v>654</v>
      </c>
      <c r="M537" s="36"/>
      <c r="N537" s="36"/>
      <c r="O537" s="21">
        <f t="shared" si="95"/>
        <v>699</v>
      </c>
      <c r="P537" s="38">
        <f t="shared" si="93"/>
        <v>1498.7500000000002</v>
      </c>
      <c r="Q537" s="41"/>
      <c r="R537" t="str">
        <f t="shared" si="94"/>
        <v>4370 Litre Aquaplate Steel Slimline Water Tank (750mm W x 3900mm L x  1560mm H)</v>
      </c>
    </row>
    <row r="538" spans="2:18" x14ac:dyDescent="0.35">
      <c r="B538" s="31">
        <v>0.52</v>
      </c>
      <c r="C538" s="30" t="s">
        <v>24</v>
      </c>
      <c r="D538" s="30" t="s">
        <v>21</v>
      </c>
      <c r="E538" s="36">
        <v>750</v>
      </c>
      <c r="F538" s="36">
        <v>4000</v>
      </c>
      <c r="G538" s="36">
        <v>1560</v>
      </c>
      <c r="H538" s="37">
        <f t="shared" si="90"/>
        <v>4491.9642857142862</v>
      </c>
      <c r="I538" s="37">
        <f t="shared" si="91"/>
        <v>4000</v>
      </c>
      <c r="J538" s="37">
        <f t="shared" si="92"/>
        <v>150</v>
      </c>
      <c r="K538" s="36">
        <v>45</v>
      </c>
      <c r="L538" s="44">
        <v>666</v>
      </c>
      <c r="M538" s="44"/>
      <c r="N538" s="36"/>
      <c r="O538" s="21">
        <f t="shared" si="95"/>
        <v>711</v>
      </c>
      <c r="P538" s="38">
        <f t="shared" si="93"/>
        <v>1526.2500000000002</v>
      </c>
      <c r="Q538" s="41"/>
      <c r="R538" t="str">
        <f t="shared" si="94"/>
        <v>4490 Litre Aquaplate Steel Slimline Water Tank (750mm W x 4000mm L x  1560mm H)</v>
      </c>
    </row>
    <row r="539" spans="2:18" x14ac:dyDescent="0.35">
      <c r="B539" s="31">
        <v>0.52</v>
      </c>
      <c r="C539" s="30" t="s">
        <v>24</v>
      </c>
      <c r="D539" s="30" t="s">
        <v>21</v>
      </c>
      <c r="E539" s="36">
        <v>800</v>
      </c>
      <c r="F539" s="36">
        <v>800</v>
      </c>
      <c r="G539" s="36">
        <v>1560</v>
      </c>
      <c r="H539" s="37">
        <f t="shared" si="90"/>
        <v>784.4571428571428</v>
      </c>
      <c r="I539" s="37">
        <f t="shared" si="91"/>
        <v>1000</v>
      </c>
      <c r="J539" s="37">
        <f t="shared" si="92"/>
        <v>90</v>
      </c>
      <c r="K539" s="36"/>
      <c r="L539" s="44">
        <v>266</v>
      </c>
      <c r="M539" s="44"/>
      <c r="N539" s="36"/>
      <c r="O539" s="21">
        <f t="shared" si="95"/>
        <v>266</v>
      </c>
      <c r="P539" s="38">
        <f t="shared" si="93"/>
        <v>609.58333333333348</v>
      </c>
      <c r="Q539" s="41"/>
      <c r="R539" t="str">
        <f t="shared" si="94"/>
        <v>780 Litre Aquaplate Steel Slimline Water Tank (800mm W x 800mm L x  1560mm H)</v>
      </c>
    </row>
    <row r="540" spans="2:18" x14ac:dyDescent="0.35">
      <c r="B540" s="31">
        <v>0.52</v>
      </c>
      <c r="C540" s="30" t="s">
        <v>24</v>
      </c>
      <c r="D540" s="30" t="s">
        <v>21</v>
      </c>
      <c r="E540" s="36">
        <v>800</v>
      </c>
      <c r="F540" s="36">
        <v>900</v>
      </c>
      <c r="G540" s="36">
        <v>1560</v>
      </c>
      <c r="H540" s="37">
        <f t="shared" si="90"/>
        <v>909.25714285714275</v>
      </c>
      <c r="I540" s="37">
        <f t="shared" si="91"/>
        <v>1000</v>
      </c>
      <c r="J540" s="37">
        <f t="shared" si="92"/>
        <v>90</v>
      </c>
      <c r="K540" s="36"/>
      <c r="L540" s="36">
        <f>L539+11</f>
        <v>277</v>
      </c>
      <c r="M540" s="36"/>
      <c r="N540" s="36"/>
      <c r="O540" s="21">
        <f t="shared" si="95"/>
        <v>277</v>
      </c>
      <c r="P540" s="38">
        <f t="shared" si="93"/>
        <v>634.79166666666674</v>
      </c>
      <c r="Q540" s="41"/>
      <c r="R540" t="str">
        <f t="shared" si="94"/>
        <v>910 Litre Aquaplate Steel Slimline Water Tank (800mm W x 900mm L x  1560mm H)</v>
      </c>
    </row>
    <row r="541" spans="2:18" x14ac:dyDescent="0.35">
      <c r="B541" s="31">
        <v>0.52</v>
      </c>
      <c r="C541" s="30" t="s">
        <v>24</v>
      </c>
      <c r="D541" s="30" t="s">
        <v>21</v>
      </c>
      <c r="E541" s="36">
        <v>800</v>
      </c>
      <c r="F541" s="36">
        <v>1000</v>
      </c>
      <c r="G541" s="36">
        <v>1560</v>
      </c>
      <c r="H541" s="37">
        <f t="shared" si="90"/>
        <v>1034.0571428571427</v>
      </c>
      <c r="I541" s="37">
        <f t="shared" si="91"/>
        <v>1000</v>
      </c>
      <c r="J541" s="37">
        <f t="shared" si="92"/>
        <v>90</v>
      </c>
      <c r="K541" s="36"/>
      <c r="L541" s="36">
        <f>L540+11</f>
        <v>288</v>
      </c>
      <c r="M541" s="36"/>
      <c r="N541" s="36"/>
      <c r="O541" s="21">
        <f t="shared" si="95"/>
        <v>288</v>
      </c>
      <c r="P541" s="38">
        <f t="shared" si="93"/>
        <v>660</v>
      </c>
      <c r="Q541" s="41"/>
      <c r="R541" t="str">
        <f t="shared" si="94"/>
        <v>1030 Litre Aquaplate Steel Slimline Water Tank (800mm W x 1000mm L x  1560mm H)</v>
      </c>
    </row>
    <row r="542" spans="2:18" x14ac:dyDescent="0.35">
      <c r="B542" s="31">
        <v>0.52</v>
      </c>
      <c r="C542" s="30" t="s">
        <v>24</v>
      </c>
      <c r="D542" s="30" t="s">
        <v>21</v>
      </c>
      <c r="E542" s="36">
        <v>800</v>
      </c>
      <c r="F542" s="36">
        <v>1100</v>
      </c>
      <c r="G542" s="36">
        <v>1560</v>
      </c>
      <c r="H542" s="37">
        <f t="shared" si="90"/>
        <v>1158.8571428571429</v>
      </c>
      <c r="I542" s="37">
        <f t="shared" si="91"/>
        <v>1000</v>
      </c>
      <c r="J542" s="37">
        <f t="shared" si="92"/>
        <v>90</v>
      </c>
      <c r="K542" s="36"/>
      <c r="L542" s="36">
        <f>L541+11</f>
        <v>299</v>
      </c>
      <c r="M542" s="36"/>
      <c r="N542" s="36"/>
      <c r="O542" s="21">
        <f t="shared" si="95"/>
        <v>299</v>
      </c>
      <c r="P542" s="38">
        <f t="shared" si="93"/>
        <v>685.20833333333348</v>
      </c>
      <c r="Q542" s="41"/>
      <c r="R542" t="str">
        <f t="shared" si="94"/>
        <v>1160 Litre Aquaplate Steel Slimline Water Tank (800mm W x 1100mm L x  1560mm H)</v>
      </c>
    </row>
    <row r="543" spans="2:18" x14ac:dyDescent="0.35">
      <c r="B543" s="31">
        <v>0.52</v>
      </c>
      <c r="C543" s="30" t="s">
        <v>24</v>
      </c>
      <c r="D543" s="30" t="s">
        <v>21</v>
      </c>
      <c r="E543" s="36">
        <v>800</v>
      </c>
      <c r="F543" s="36">
        <v>1200</v>
      </c>
      <c r="G543" s="36">
        <v>1560</v>
      </c>
      <c r="H543" s="37">
        <f t="shared" si="90"/>
        <v>1283.6571428571428</v>
      </c>
      <c r="I543" s="37">
        <f t="shared" si="91"/>
        <v>1000</v>
      </c>
      <c r="J543" s="37">
        <f t="shared" si="92"/>
        <v>90</v>
      </c>
      <c r="K543" s="36"/>
      <c r="L543" s="36">
        <f>L542+11</f>
        <v>310</v>
      </c>
      <c r="M543" s="36"/>
      <c r="N543" s="36"/>
      <c r="O543" s="21">
        <f t="shared" si="95"/>
        <v>310</v>
      </c>
      <c r="P543" s="38">
        <f t="shared" si="93"/>
        <v>710.41666666666674</v>
      </c>
      <c r="Q543" s="41"/>
      <c r="R543" t="str">
        <f t="shared" si="94"/>
        <v>1280 Litre Aquaplate Steel Slimline Water Tank (800mm W x 1200mm L x  1560mm H)</v>
      </c>
    </row>
    <row r="544" spans="2:18" x14ac:dyDescent="0.35">
      <c r="B544" s="31">
        <v>0.52</v>
      </c>
      <c r="C544" s="30" t="s">
        <v>24</v>
      </c>
      <c r="D544" s="30" t="s">
        <v>21</v>
      </c>
      <c r="E544" s="36">
        <v>800</v>
      </c>
      <c r="F544" s="36">
        <v>1300</v>
      </c>
      <c r="G544" s="36">
        <v>1560</v>
      </c>
      <c r="H544" s="37">
        <f t="shared" si="90"/>
        <v>1408.457142857143</v>
      </c>
      <c r="I544" s="37">
        <f t="shared" si="91"/>
        <v>1000</v>
      </c>
      <c r="J544" s="37">
        <f t="shared" si="92"/>
        <v>90</v>
      </c>
      <c r="K544" s="36"/>
      <c r="L544" s="36">
        <f>L543+11</f>
        <v>321</v>
      </c>
      <c r="M544" s="36"/>
      <c r="N544" s="36"/>
      <c r="O544" s="21">
        <f t="shared" si="95"/>
        <v>321</v>
      </c>
      <c r="P544" s="38">
        <f t="shared" si="93"/>
        <v>735.62500000000011</v>
      </c>
      <c r="Q544" s="41"/>
      <c r="R544" t="str">
        <f t="shared" si="94"/>
        <v>1410 Litre Aquaplate Steel Slimline Water Tank (800mm W x 1300mm L x  1560mm H)</v>
      </c>
    </row>
    <row r="545" spans="2:18" x14ac:dyDescent="0.35">
      <c r="B545" s="31">
        <v>0.52</v>
      </c>
      <c r="C545" s="30" t="s">
        <v>24</v>
      </c>
      <c r="D545" s="30" t="s">
        <v>21</v>
      </c>
      <c r="E545" s="36">
        <v>800</v>
      </c>
      <c r="F545" s="36">
        <v>1400</v>
      </c>
      <c r="G545" s="36">
        <v>1560</v>
      </c>
      <c r="H545" s="37">
        <f t="shared" si="90"/>
        <v>1533.257142857143</v>
      </c>
      <c r="I545" s="37">
        <f t="shared" si="91"/>
        <v>2000</v>
      </c>
      <c r="J545" s="37">
        <f t="shared" si="92"/>
        <v>120</v>
      </c>
      <c r="K545" s="36"/>
      <c r="L545" s="36">
        <v>333</v>
      </c>
      <c r="M545" s="36"/>
      <c r="N545" s="36"/>
      <c r="O545" s="21">
        <f t="shared" si="95"/>
        <v>333</v>
      </c>
      <c r="P545" s="38">
        <f t="shared" si="93"/>
        <v>763.12500000000011</v>
      </c>
      <c r="Q545" s="41"/>
      <c r="R545" t="str">
        <f t="shared" si="94"/>
        <v>1530 Litre Aquaplate Steel Slimline Water Tank (800mm W x 1400mm L x  1560mm H)</v>
      </c>
    </row>
    <row r="546" spans="2:18" x14ac:dyDescent="0.35">
      <c r="B546" s="31">
        <v>0.52</v>
      </c>
      <c r="C546" s="30" t="s">
        <v>24</v>
      </c>
      <c r="D546" s="30" t="s">
        <v>21</v>
      </c>
      <c r="E546" s="36">
        <v>800</v>
      </c>
      <c r="F546" s="36">
        <v>1500</v>
      </c>
      <c r="G546" s="36">
        <v>1560</v>
      </c>
      <c r="H546" s="37">
        <f t="shared" si="90"/>
        <v>1658.0571428571429</v>
      </c>
      <c r="I546" s="37">
        <f t="shared" si="91"/>
        <v>2000</v>
      </c>
      <c r="J546" s="37">
        <f t="shared" si="92"/>
        <v>120</v>
      </c>
      <c r="K546" s="36"/>
      <c r="L546" s="36">
        <f t="shared" ref="L546:L552" si="98">L545+11</f>
        <v>344</v>
      </c>
      <c r="M546" s="36"/>
      <c r="N546" s="36"/>
      <c r="O546" s="21">
        <f t="shared" si="95"/>
        <v>344</v>
      </c>
      <c r="P546" s="38">
        <f t="shared" si="93"/>
        <v>788.33333333333348</v>
      </c>
      <c r="Q546" s="41"/>
      <c r="R546" t="str">
        <f t="shared" si="94"/>
        <v>1660 Litre Aquaplate Steel Slimline Water Tank (800mm W x 1500mm L x  1560mm H)</v>
      </c>
    </row>
    <row r="547" spans="2:18" x14ac:dyDescent="0.35">
      <c r="B547" s="31">
        <v>0.52</v>
      </c>
      <c r="C547" s="30" t="s">
        <v>24</v>
      </c>
      <c r="D547" s="30" t="s">
        <v>21</v>
      </c>
      <c r="E547" s="36">
        <v>800</v>
      </c>
      <c r="F547" s="36">
        <v>1600</v>
      </c>
      <c r="G547" s="36">
        <v>1560</v>
      </c>
      <c r="H547" s="37">
        <f t="shared" si="90"/>
        <v>1782.8571428571429</v>
      </c>
      <c r="I547" s="37">
        <f t="shared" si="91"/>
        <v>2000</v>
      </c>
      <c r="J547" s="37">
        <f t="shared" si="92"/>
        <v>120</v>
      </c>
      <c r="K547" s="36"/>
      <c r="L547" s="36">
        <f t="shared" si="98"/>
        <v>355</v>
      </c>
      <c r="M547" s="36"/>
      <c r="N547" s="36"/>
      <c r="O547" s="21">
        <f t="shared" si="95"/>
        <v>355</v>
      </c>
      <c r="P547" s="38">
        <f t="shared" si="93"/>
        <v>813.54166666666674</v>
      </c>
      <c r="Q547" s="41"/>
      <c r="R547" t="str">
        <f t="shared" si="94"/>
        <v>1780 Litre Aquaplate Steel Slimline Water Tank (800mm W x 1600mm L x  1560mm H)</v>
      </c>
    </row>
    <row r="548" spans="2:18" x14ac:dyDescent="0.35">
      <c r="B548" s="31">
        <v>0.52</v>
      </c>
      <c r="C548" s="30" t="s">
        <v>24</v>
      </c>
      <c r="D548" s="30" t="s">
        <v>21</v>
      </c>
      <c r="E548" s="36">
        <v>800</v>
      </c>
      <c r="F548" s="36">
        <v>1700</v>
      </c>
      <c r="G548" s="36">
        <v>1560</v>
      </c>
      <c r="H548" s="37">
        <f t="shared" si="90"/>
        <v>1907.6571428571428</v>
      </c>
      <c r="I548" s="37">
        <f t="shared" si="91"/>
        <v>2000</v>
      </c>
      <c r="J548" s="37">
        <f t="shared" si="92"/>
        <v>120</v>
      </c>
      <c r="K548" s="36"/>
      <c r="L548" s="36">
        <f t="shared" si="98"/>
        <v>366</v>
      </c>
      <c r="M548" s="36"/>
      <c r="N548" s="36"/>
      <c r="O548" s="21">
        <f t="shared" si="95"/>
        <v>366</v>
      </c>
      <c r="P548" s="38">
        <f t="shared" si="93"/>
        <v>838.75000000000011</v>
      </c>
      <c r="Q548" s="41"/>
      <c r="R548" t="str">
        <f t="shared" si="94"/>
        <v>1910 Litre Aquaplate Steel Slimline Water Tank (800mm W x 1700mm L x  1560mm H)</v>
      </c>
    </row>
    <row r="549" spans="2:18" x14ac:dyDescent="0.35">
      <c r="B549" s="31">
        <v>0.52</v>
      </c>
      <c r="C549" s="30" t="s">
        <v>24</v>
      </c>
      <c r="D549" s="30" t="s">
        <v>21</v>
      </c>
      <c r="E549" s="36">
        <v>800</v>
      </c>
      <c r="F549" s="36">
        <v>1800</v>
      </c>
      <c r="G549" s="36">
        <v>1560</v>
      </c>
      <c r="H549" s="37">
        <f t="shared" si="90"/>
        <v>2032.457142857143</v>
      </c>
      <c r="I549" s="37">
        <f t="shared" si="91"/>
        <v>2000</v>
      </c>
      <c r="J549" s="37">
        <f t="shared" si="92"/>
        <v>120</v>
      </c>
      <c r="K549" s="36"/>
      <c r="L549" s="36">
        <f t="shared" si="98"/>
        <v>377</v>
      </c>
      <c r="M549" s="36"/>
      <c r="N549" s="36"/>
      <c r="O549" s="21">
        <f t="shared" si="95"/>
        <v>377</v>
      </c>
      <c r="P549" s="38">
        <f t="shared" si="93"/>
        <v>863.95833333333348</v>
      </c>
      <c r="Q549" s="41"/>
      <c r="R549" t="str">
        <f t="shared" si="94"/>
        <v>2030 Litre Aquaplate Steel Slimline Water Tank (800mm W x 1800mm L x  1560mm H)</v>
      </c>
    </row>
    <row r="550" spans="2:18" x14ac:dyDescent="0.35">
      <c r="B550" s="31">
        <v>0.52</v>
      </c>
      <c r="C550" s="30" t="s">
        <v>24</v>
      </c>
      <c r="D550" s="30" t="s">
        <v>21</v>
      </c>
      <c r="E550" s="36">
        <v>800</v>
      </c>
      <c r="F550" s="36">
        <v>1900</v>
      </c>
      <c r="G550" s="36">
        <v>1560</v>
      </c>
      <c r="H550" s="37">
        <f t="shared" si="90"/>
        <v>2157.2571428571428</v>
      </c>
      <c r="I550" s="37">
        <f t="shared" si="91"/>
        <v>2000</v>
      </c>
      <c r="J550" s="37">
        <f t="shared" si="92"/>
        <v>120</v>
      </c>
      <c r="K550" s="36"/>
      <c r="L550" s="36">
        <f t="shared" si="98"/>
        <v>388</v>
      </c>
      <c r="M550" s="36"/>
      <c r="N550" s="36"/>
      <c r="O550" s="21">
        <f t="shared" si="95"/>
        <v>388</v>
      </c>
      <c r="P550" s="38">
        <f t="shared" si="93"/>
        <v>889.16666666666674</v>
      </c>
      <c r="Q550" s="41"/>
      <c r="R550" t="str">
        <f t="shared" si="94"/>
        <v>2160 Litre Aquaplate Steel Slimline Water Tank (800mm W x 1900mm L x  1560mm H)</v>
      </c>
    </row>
    <row r="551" spans="2:18" x14ac:dyDescent="0.35">
      <c r="B551" s="31">
        <v>0.52</v>
      </c>
      <c r="C551" s="30" t="s">
        <v>24</v>
      </c>
      <c r="D551" s="30" t="s">
        <v>21</v>
      </c>
      <c r="E551" s="36">
        <v>800</v>
      </c>
      <c r="F551" s="36">
        <v>2000</v>
      </c>
      <c r="G551" s="36">
        <v>1560</v>
      </c>
      <c r="H551" s="37">
        <f t="shared" si="90"/>
        <v>2282.0571428571429</v>
      </c>
      <c r="I551" s="37">
        <f t="shared" si="91"/>
        <v>2000</v>
      </c>
      <c r="J551" s="37">
        <f t="shared" si="92"/>
        <v>120</v>
      </c>
      <c r="K551" s="36"/>
      <c r="L551" s="36">
        <f t="shared" si="98"/>
        <v>399</v>
      </c>
      <c r="M551" s="36"/>
      <c r="N551" s="36"/>
      <c r="O551" s="21">
        <f t="shared" si="95"/>
        <v>399</v>
      </c>
      <c r="P551" s="38">
        <f t="shared" si="93"/>
        <v>914.37500000000011</v>
      </c>
      <c r="Q551" s="41"/>
      <c r="R551" t="str">
        <f t="shared" si="94"/>
        <v>2280 Litre Aquaplate Steel Slimline Water Tank (800mm W x 2000mm L x  1560mm H)</v>
      </c>
    </row>
    <row r="552" spans="2:18" x14ac:dyDescent="0.35">
      <c r="B552" s="31">
        <v>0.52</v>
      </c>
      <c r="C552" s="30" t="s">
        <v>24</v>
      </c>
      <c r="D552" s="30" t="s">
        <v>21</v>
      </c>
      <c r="E552" s="36">
        <v>800</v>
      </c>
      <c r="F552" s="36">
        <v>2100</v>
      </c>
      <c r="G552" s="36">
        <v>1560</v>
      </c>
      <c r="H552" s="37">
        <f t="shared" si="90"/>
        <v>2406.8571428571431</v>
      </c>
      <c r="I552" s="37">
        <f t="shared" si="91"/>
        <v>2000</v>
      </c>
      <c r="J552" s="37">
        <f t="shared" si="92"/>
        <v>120</v>
      </c>
      <c r="K552" s="36"/>
      <c r="L552" s="36">
        <f t="shared" si="98"/>
        <v>410</v>
      </c>
      <c r="M552" s="36"/>
      <c r="N552" s="36"/>
      <c r="O552" s="21">
        <f t="shared" si="95"/>
        <v>410</v>
      </c>
      <c r="P552" s="38">
        <f t="shared" si="93"/>
        <v>939.58333333333348</v>
      </c>
      <c r="Q552" s="41"/>
      <c r="R552" t="str">
        <f t="shared" si="94"/>
        <v>2410 Litre Aquaplate Steel Slimline Water Tank (800mm W x 2100mm L x  1560mm H)</v>
      </c>
    </row>
    <row r="553" spans="2:18" x14ac:dyDescent="0.35">
      <c r="B553" s="31">
        <v>0.52</v>
      </c>
      <c r="C553" s="30" t="s">
        <v>24</v>
      </c>
      <c r="D553" s="30" t="s">
        <v>21</v>
      </c>
      <c r="E553" s="36">
        <v>800</v>
      </c>
      <c r="F553" s="36">
        <v>2200</v>
      </c>
      <c r="G553" s="36">
        <v>1560</v>
      </c>
      <c r="H553" s="37">
        <f t="shared" si="90"/>
        <v>2531.6571428571428</v>
      </c>
      <c r="I553" s="37">
        <f t="shared" si="91"/>
        <v>3000</v>
      </c>
      <c r="J553" s="37">
        <f t="shared" si="92"/>
        <v>135</v>
      </c>
      <c r="K553" s="36"/>
      <c r="L553" s="36">
        <v>468</v>
      </c>
      <c r="M553" s="36"/>
      <c r="N553" s="36"/>
      <c r="O553" s="21">
        <f t="shared" si="95"/>
        <v>468</v>
      </c>
      <c r="P553" s="38">
        <f t="shared" si="93"/>
        <v>1072.5</v>
      </c>
      <c r="Q553" s="41"/>
      <c r="R553" t="str">
        <f t="shared" si="94"/>
        <v>2530 Litre Aquaplate Steel Slimline Water Tank (800mm W x 2200mm L x  1560mm H)</v>
      </c>
    </row>
    <row r="554" spans="2:18" x14ac:dyDescent="0.35">
      <c r="B554" s="31">
        <v>0.52</v>
      </c>
      <c r="C554" s="30" t="s">
        <v>24</v>
      </c>
      <c r="D554" s="30" t="s">
        <v>21</v>
      </c>
      <c r="E554" s="36">
        <v>800</v>
      </c>
      <c r="F554" s="36">
        <v>2300</v>
      </c>
      <c r="G554" s="36">
        <v>1560</v>
      </c>
      <c r="H554" s="37">
        <f t="shared" si="90"/>
        <v>2656.457142857143</v>
      </c>
      <c r="I554" s="37">
        <f t="shared" si="91"/>
        <v>3000</v>
      </c>
      <c r="J554" s="37">
        <f t="shared" si="92"/>
        <v>135</v>
      </c>
      <c r="K554" s="36"/>
      <c r="L554" s="36">
        <f t="shared" ref="L554:L560" si="99">L553+11</f>
        <v>479</v>
      </c>
      <c r="M554" s="36"/>
      <c r="N554" s="36"/>
      <c r="O554" s="21">
        <f t="shared" si="95"/>
        <v>479</v>
      </c>
      <c r="P554" s="38">
        <f t="shared" si="93"/>
        <v>1097.7083333333335</v>
      </c>
      <c r="Q554" s="41"/>
      <c r="R554" t="str">
        <f t="shared" si="94"/>
        <v>2660 Litre Aquaplate Steel Slimline Water Tank (800mm W x 2300mm L x  1560mm H)</v>
      </c>
    </row>
    <row r="555" spans="2:18" x14ac:dyDescent="0.35">
      <c r="B555" s="31">
        <v>0.52</v>
      </c>
      <c r="C555" s="30" t="s">
        <v>24</v>
      </c>
      <c r="D555" s="30" t="s">
        <v>21</v>
      </c>
      <c r="E555" s="36">
        <v>800</v>
      </c>
      <c r="F555" s="36">
        <v>2400</v>
      </c>
      <c r="G555" s="36">
        <v>1560</v>
      </c>
      <c r="H555" s="37">
        <f t="shared" si="90"/>
        <v>2781.2571428571428</v>
      </c>
      <c r="I555" s="37">
        <f t="shared" si="91"/>
        <v>3000</v>
      </c>
      <c r="J555" s="37">
        <f t="shared" si="92"/>
        <v>135</v>
      </c>
      <c r="K555" s="36"/>
      <c r="L555" s="36">
        <f t="shared" si="99"/>
        <v>490</v>
      </c>
      <c r="M555" s="36"/>
      <c r="N555" s="36"/>
      <c r="O555" s="21">
        <f t="shared" si="95"/>
        <v>490</v>
      </c>
      <c r="P555" s="38">
        <f t="shared" si="93"/>
        <v>1122.9166666666667</v>
      </c>
      <c r="Q555" s="41"/>
      <c r="R555" t="str">
        <f t="shared" si="94"/>
        <v>2780 Litre Aquaplate Steel Slimline Water Tank (800mm W x 2400mm L x  1560mm H)</v>
      </c>
    </row>
    <row r="556" spans="2:18" x14ac:dyDescent="0.35">
      <c r="B556" s="31">
        <v>0.52</v>
      </c>
      <c r="C556" s="30" t="s">
        <v>24</v>
      </c>
      <c r="D556" s="30" t="s">
        <v>21</v>
      </c>
      <c r="E556" s="36">
        <v>800</v>
      </c>
      <c r="F556" s="36">
        <v>2500</v>
      </c>
      <c r="G556" s="36">
        <v>1560</v>
      </c>
      <c r="H556" s="37">
        <f t="shared" si="90"/>
        <v>2906.0571428571429</v>
      </c>
      <c r="I556" s="37">
        <f t="shared" si="91"/>
        <v>3000</v>
      </c>
      <c r="J556" s="37">
        <f t="shared" si="92"/>
        <v>135</v>
      </c>
      <c r="K556" s="36"/>
      <c r="L556" s="36">
        <f t="shared" si="99"/>
        <v>501</v>
      </c>
      <c r="M556" s="36"/>
      <c r="N556" s="36"/>
      <c r="O556" s="21">
        <f t="shared" si="95"/>
        <v>501</v>
      </c>
      <c r="P556" s="38">
        <f t="shared" si="93"/>
        <v>1148.125</v>
      </c>
      <c r="Q556" s="41"/>
      <c r="R556" t="str">
        <f t="shared" si="94"/>
        <v>2910 Litre Aquaplate Steel Slimline Water Tank (800mm W x 2500mm L x  1560mm H)</v>
      </c>
    </row>
    <row r="557" spans="2:18" x14ac:dyDescent="0.35">
      <c r="B557" s="31">
        <v>0.52</v>
      </c>
      <c r="C557" s="30" t="s">
        <v>24</v>
      </c>
      <c r="D557" s="30" t="s">
        <v>21</v>
      </c>
      <c r="E557" s="36">
        <v>800</v>
      </c>
      <c r="F557" s="36">
        <v>2600</v>
      </c>
      <c r="G557" s="36">
        <v>1560</v>
      </c>
      <c r="H557" s="37">
        <f t="shared" si="90"/>
        <v>3030.8571428571431</v>
      </c>
      <c r="I557" s="37">
        <f t="shared" si="91"/>
        <v>3000</v>
      </c>
      <c r="J557" s="37">
        <f t="shared" si="92"/>
        <v>135</v>
      </c>
      <c r="K557" s="36"/>
      <c r="L557" s="36">
        <f t="shared" si="99"/>
        <v>512</v>
      </c>
      <c r="M557" s="36"/>
      <c r="N557" s="36"/>
      <c r="O557" s="21">
        <f t="shared" si="95"/>
        <v>512</v>
      </c>
      <c r="P557" s="38">
        <f t="shared" si="93"/>
        <v>1173.3333333333335</v>
      </c>
      <c r="Q557" s="41"/>
      <c r="R557" t="str">
        <f t="shared" si="94"/>
        <v>3030 Litre Aquaplate Steel Slimline Water Tank (800mm W x 2600mm L x  1560mm H)</v>
      </c>
    </row>
    <row r="558" spans="2:18" x14ac:dyDescent="0.35">
      <c r="B558" s="31">
        <v>0.52</v>
      </c>
      <c r="C558" s="30" t="s">
        <v>24</v>
      </c>
      <c r="D558" s="30" t="s">
        <v>21</v>
      </c>
      <c r="E558" s="36">
        <v>800</v>
      </c>
      <c r="F558" s="36">
        <v>2700</v>
      </c>
      <c r="G558" s="36">
        <v>1560</v>
      </c>
      <c r="H558" s="37">
        <f t="shared" si="90"/>
        <v>3155.6571428571428</v>
      </c>
      <c r="I558" s="37">
        <f t="shared" si="91"/>
        <v>3000</v>
      </c>
      <c r="J558" s="37">
        <f t="shared" si="92"/>
        <v>135</v>
      </c>
      <c r="K558" s="36"/>
      <c r="L558" s="36">
        <f t="shared" si="99"/>
        <v>523</v>
      </c>
      <c r="M558" s="36"/>
      <c r="N558" s="36"/>
      <c r="O558" s="21">
        <f t="shared" si="95"/>
        <v>523</v>
      </c>
      <c r="P558" s="38">
        <f t="shared" si="93"/>
        <v>1198.541666666667</v>
      </c>
      <c r="Q558" s="41"/>
      <c r="R558" t="str">
        <f t="shared" si="94"/>
        <v>3160 Litre Aquaplate Steel Slimline Water Tank (800mm W x 2700mm L x  1560mm H)</v>
      </c>
    </row>
    <row r="559" spans="2:18" x14ac:dyDescent="0.35">
      <c r="B559" s="31">
        <v>0.52</v>
      </c>
      <c r="C559" s="30" t="s">
        <v>24</v>
      </c>
      <c r="D559" s="30" t="s">
        <v>21</v>
      </c>
      <c r="E559" s="36">
        <v>800</v>
      </c>
      <c r="F559" s="36">
        <v>2800</v>
      </c>
      <c r="G559" s="36">
        <v>1560</v>
      </c>
      <c r="H559" s="37">
        <f t="shared" si="90"/>
        <v>3280.457142857143</v>
      </c>
      <c r="I559" s="37">
        <f t="shared" si="91"/>
        <v>3000</v>
      </c>
      <c r="J559" s="37">
        <f t="shared" si="92"/>
        <v>135</v>
      </c>
      <c r="K559" s="36"/>
      <c r="L559" s="36">
        <f t="shared" si="99"/>
        <v>534</v>
      </c>
      <c r="M559" s="36"/>
      <c r="N559" s="36"/>
      <c r="O559" s="21">
        <f t="shared" si="95"/>
        <v>534</v>
      </c>
      <c r="P559" s="38">
        <f t="shared" si="93"/>
        <v>1223.75</v>
      </c>
      <c r="Q559" s="41"/>
      <c r="R559" t="str">
        <f t="shared" si="94"/>
        <v>3280 Litre Aquaplate Steel Slimline Water Tank (800mm W x 2800mm L x  1560mm H)</v>
      </c>
    </row>
    <row r="560" spans="2:18" x14ac:dyDescent="0.35">
      <c r="B560" s="31">
        <v>0.52</v>
      </c>
      <c r="C560" s="30" t="s">
        <v>24</v>
      </c>
      <c r="D560" s="30" t="s">
        <v>21</v>
      </c>
      <c r="E560" s="36">
        <v>800</v>
      </c>
      <c r="F560" s="36">
        <v>2900</v>
      </c>
      <c r="G560" s="36">
        <v>1560</v>
      </c>
      <c r="H560" s="37">
        <f t="shared" si="90"/>
        <v>3405.2571428571428</v>
      </c>
      <c r="I560" s="37">
        <f t="shared" si="91"/>
        <v>3000</v>
      </c>
      <c r="J560" s="37">
        <f t="shared" si="92"/>
        <v>135</v>
      </c>
      <c r="K560" s="36"/>
      <c r="L560" s="36">
        <f t="shared" si="99"/>
        <v>545</v>
      </c>
      <c r="M560" s="36"/>
      <c r="N560" s="36"/>
      <c r="O560" s="21">
        <f t="shared" si="95"/>
        <v>545</v>
      </c>
      <c r="P560" s="38">
        <f t="shared" si="93"/>
        <v>1248.9583333333335</v>
      </c>
      <c r="Q560" s="41"/>
      <c r="R560" t="str">
        <f t="shared" si="94"/>
        <v>3410 Litre Aquaplate Steel Slimline Water Tank (800mm W x 2900mm L x  1560mm H)</v>
      </c>
    </row>
    <row r="561" spans="2:18" x14ac:dyDescent="0.35">
      <c r="B561" s="31">
        <v>0.52</v>
      </c>
      <c r="C561" s="30" t="s">
        <v>24</v>
      </c>
      <c r="D561" s="30" t="s">
        <v>21</v>
      </c>
      <c r="E561" s="36">
        <v>800</v>
      </c>
      <c r="F561" s="36">
        <v>3000</v>
      </c>
      <c r="G561" s="36">
        <v>1560</v>
      </c>
      <c r="H561" s="37">
        <f t="shared" si="90"/>
        <v>3530.0571428571429</v>
      </c>
      <c r="I561" s="37">
        <f t="shared" si="91"/>
        <v>4000</v>
      </c>
      <c r="J561" s="37">
        <f t="shared" si="92"/>
        <v>150</v>
      </c>
      <c r="K561" s="36"/>
      <c r="L561" s="36">
        <v>557</v>
      </c>
      <c r="M561" s="36"/>
      <c r="N561" s="36"/>
      <c r="O561" s="21">
        <f t="shared" si="95"/>
        <v>557</v>
      </c>
      <c r="P561" s="38">
        <f t="shared" si="93"/>
        <v>1276.4583333333335</v>
      </c>
      <c r="Q561" s="41"/>
      <c r="R561" t="str">
        <f t="shared" si="94"/>
        <v>3530 Litre Aquaplate Steel Slimline Water Tank (800mm W x 3000mm L x  1560mm H)</v>
      </c>
    </row>
    <row r="562" spans="2:18" x14ac:dyDescent="0.35">
      <c r="B562" s="31">
        <v>0.52</v>
      </c>
      <c r="C562" s="30" t="s">
        <v>24</v>
      </c>
      <c r="D562" s="30" t="s">
        <v>21</v>
      </c>
      <c r="E562" s="36">
        <v>800</v>
      </c>
      <c r="F562" s="36">
        <v>3100</v>
      </c>
      <c r="G562" s="36">
        <v>1560</v>
      </c>
      <c r="H562" s="37">
        <f t="shared" si="90"/>
        <v>3654.8571428571431</v>
      </c>
      <c r="I562" s="37">
        <f t="shared" si="91"/>
        <v>4000</v>
      </c>
      <c r="J562" s="37">
        <f t="shared" si="92"/>
        <v>150</v>
      </c>
      <c r="K562" s="36"/>
      <c r="L562" s="36">
        <f t="shared" ref="L562:L568" si="100">L561+11</f>
        <v>568</v>
      </c>
      <c r="M562" s="36"/>
      <c r="N562" s="36"/>
      <c r="O562" s="21">
        <f t="shared" si="95"/>
        <v>568</v>
      </c>
      <c r="P562" s="38">
        <f t="shared" si="93"/>
        <v>1301.666666666667</v>
      </c>
      <c r="Q562" s="41"/>
      <c r="R562" t="str">
        <f t="shared" si="94"/>
        <v>3650 Litre Aquaplate Steel Slimline Water Tank (800mm W x 3100mm L x  1560mm H)</v>
      </c>
    </row>
    <row r="563" spans="2:18" x14ac:dyDescent="0.35">
      <c r="B563" s="31">
        <v>0.52</v>
      </c>
      <c r="C563" s="30" t="s">
        <v>24</v>
      </c>
      <c r="D563" s="30" t="s">
        <v>21</v>
      </c>
      <c r="E563" s="36">
        <v>800</v>
      </c>
      <c r="F563" s="36">
        <v>3200</v>
      </c>
      <c r="G563" s="36">
        <v>1560</v>
      </c>
      <c r="H563" s="37">
        <f t="shared" si="90"/>
        <v>3779.6571428571428</v>
      </c>
      <c r="I563" s="37">
        <f t="shared" si="91"/>
        <v>4000</v>
      </c>
      <c r="J563" s="37">
        <f t="shared" si="92"/>
        <v>150</v>
      </c>
      <c r="K563" s="36"/>
      <c r="L563" s="36">
        <f t="shared" si="100"/>
        <v>579</v>
      </c>
      <c r="M563" s="36"/>
      <c r="N563" s="36"/>
      <c r="O563" s="21">
        <f t="shared" si="95"/>
        <v>579</v>
      </c>
      <c r="P563" s="38">
        <f t="shared" si="93"/>
        <v>1326.875</v>
      </c>
      <c r="Q563" s="41"/>
      <c r="R563" t="str">
        <f t="shared" si="94"/>
        <v>3780 Litre Aquaplate Steel Slimline Water Tank (800mm W x 3200mm L x  1560mm H)</v>
      </c>
    </row>
    <row r="564" spans="2:18" x14ac:dyDescent="0.35">
      <c r="B564" s="31">
        <v>0.52</v>
      </c>
      <c r="C564" s="30" t="s">
        <v>24</v>
      </c>
      <c r="D564" s="30" t="s">
        <v>21</v>
      </c>
      <c r="E564" s="36">
        <v>800</v>
      </c>
      <c r="F564" s="36">
        <v>3300</v>
      </c>
      <c r="G564" s="36">
        <v>1560</v>
      </c>
      <c r="H564" s="37">
        <f t="shared" si="90"/>
        <v>3904.457142857143</v>
      </c>
      <c r="I564" s="37">
        <f t="shared" si="91"/>
        <v>4000</v>
      </c>
      <c r="J564" s="37">
        <f t="shared" si="92"/>
        <v>150</v>
      </c>
      <c r="K564" s="36"/>
      <c r="L564" s="36">
        <f t="shared" si="100"/>
        <v>590</v>
      </c>
      <c r="M564" s="36"/>
      <c r="N564" s="36"/>
      <c r="O564" s="21">
        <f t="shared" si="95"/>
        <v>590</v>
      </c>
      <c r="P564" s="38">
        <f t="shared" si="93"/>
        <v>1352.0833333333335</v>
      </c>
      <c r="Q564" s="41"/>
      <c r="R564" t="str">
        <f t="shared" si="94"/>
        <v>3900 Litre Aquaplate Steel Slimline Water Tank (800mm W x 3300mm L x  1560mm H)</v>
      </c>
    </row>
    <row r="565" spans="2:18" x14ac:dyDescent="0.35">
      <c r="B565" s="31">
        <v>0.52</v>
      </c>
      <c r="C565" s="30" t="s">
        <v>24</v>
      </c>
      <c r="D565" s="30" t="s">
        <v>21</v>
      </c>
      <c r="E565" s="36">
        <v>800</v>
      </c>
      <c r="F565" s="36">
        <v>3400</v>
      </c>
      <c r="G565" s="36">
        <v>1560</v>
      </c>
      <c r="H565" s="37">
        <f t="shared" si="90"/>
        <v>4029.2571428571428</v>
      </c>
      <c r="I565" s="37">
        <f t="shared" si="91"/>
        <v>4000</v>
      </c>
      <c r="J565" s="37">
        <f t="shared" si="92"/>
        <v>150</v>
      </c>
      <c r="K565" s="36"/>
      <c r="L565" s="36">
        <f t="shared" si="100"/>
        <v>601</v>
      </c>
      <c r="M565" s="36"/>
      <c r="N565" s="36"/>
      <c r="O565" s="21">
        <f t="shared" si="95"/>
        <v>601</v>
      </c>
      <c r="P565" s="38">
        <f t="shared" si="93"/>
        <v>1377.291666666667</v>
      </c>
      <c r="Q565" s="41"/>
      <c r="R565" t="str">
        <f t="shared" si="94"/>
        <v>4030 Litre Aquaplate Steel Slimline Water Tank (800mm W x 3400mm L x  1560mm H)</v>
      </c>
    </row>
    <row r="566" spans="2:18" x14ac:dyDescent="0.35">
      <c r="B566" s="31">
        <v>0.52</v>
      </c>
      <c r="C566" s="30" t="s">
        <v>24</v>
      </c>
      <c r="D566" s="30" t="s">
        <v>21</v>
      </c>
      <c r="E566" s="36">
        <v>800</v>
      </c>
      <c r="F566" s="36">
        <v>3500</v>
      </c>
      <c r="G566" s="36">
        <v>1560</v>
      </c>
      <c r="H566" s="37">
        <f t="shared" si="90"/>
        <v>4154.0571428571429</v>
      </c>
      <c r="I566" s="37">
        <f t="shared" si="91"/>
        <v>4000</v>
      </c>
      <c r="J566" s="37">
        <f t="shared" si="92"/>
        <v>150</v>
      </c>
      <c r="K566" s="36"/>
      <c r="L566" s="36">
        <f t="shared" si="100"/>
        <v>612</v>
      </c>
      <c r="M566" s="36"/>
      <c r="N566" s="36"/>
      <c r="O566" s="21">
        <f t="shared" si="95"/>
        <v>612</v>
      </c>
      <c r="P566" s="38">
        <f t="shared" si="93"/>
        <v>1402.5</v>
      </c>
      <c r="Q566" s="41"/>
      <c r="R566" t="str">
        <f t="shared" si="94"/>
        <v>4150 Litre Aquaplate Steel Slimline Water Tank (800mm W x 3500mm L x  1560mm H)</v>
      </c>
    </row>
    <row r="567" spans="2:18" x14ac:dyDescent="0.35">
      <c r="B567" s="31">
        <v>0.52</v>
      </c>
      <c r="C567" s="30" t="s">
        <v>24</v>
      </c>
      <c r="D567" s="30" t="s">
        <v>21</v>
      </c>
      <c r="E567" s="36">
        <v>800</v>
      </c>
      <c r="F567" s="36">
        <v>3600</v>
      </c>
      <c r="G567" s="36">
        <v>1560</v>
      </c>
      <c r="H567" s="37">
        <f t="shared" si="90"/>
        <v>4278.8571428571431</v>
      </c>
      <c r="I567" s="37">
        <f t="shared" si="91"/>
        <v>4000</v>
      </c>
      <c r="J567" s="37">
        <f t="shared" si="92"/>
        <v>150</v>
      </c>
      <c r="K567" s="36"/>
      <c r="L567" s="36">
        <f t="shared" si="100"/>
        <v>623</v>
      </c>
      <c r="M567" s="36"/>
      <c r="N567" s="36"/>
      <c r="O567" s="21">
        <f t="shared" si="95"/>
        <v>623</v>
      </c>
      <c r="P567" s="38">
        <f t="shared" si="93"/>
        <v>1427.7083333333335</v>
      </c>
      <c r="Q567" s="41"/>
      <c r="R567" t="str">
        <f t="shared" si="94"/>
        <v>4280 Litre Aquaplate Steel Slimline Water Tank (800mm W x 3600mm L x  1560mm H)</v>
      </c>
    </row>
    <row r="568" spans="2:18" x14ac:dyDescent="0.35">
      <c r="B568" s="31">
        <v>0.52</v>
      </c>
      <c r="C568" s="30" t="s">
        <v>24</v>
      </c>
      <c r="D568" s="30" t="s">
        <v>21</v>
      </c>
      <c r="E568" s="36">
        <v>800</v>
      </c>
      <c r="F568" s="36">
        <v>3700</v>
      </c>
      <c r="G568" s="36">
        <v>1560</v>
      </c>
      <c r="H568" s="37">
        <f t="shared" si="90"/>
        <v>4403.6571428571424</v>
      </c>
      <c r="I568" s="37">
        <f t="shared" si="91"/>
        <v>4000</v>
      </c>
      <c r="J568" s="37">
        <f t="shared" si="92"/>
        <v>150</v>
      </c>
      <c r="K568" s="36"/>
      <c r="L568" s="36">
        <f t="shared" si="100"/>
        <v>634</v>
      </c>
      <c r="M568" s="36"/>
      <c r="N568" s="36"/>
      <c r="O568" s="21">
        <f t="shared" si="95"/>
        <v>634</v>
      </c>
      <c r="P568" s="38">
        <f t="shared" si="93"/>
        <v>1452.916666666667</v>
      </c>
      <c r="Q568" s="41"/>
      <c r="R568" t="str">
        <f t="shared" si="94"/>
        <v>4400 Litre Aquaplate Steel Slimline Water Tank (800mm W x 3700mm L x  1560mm H)</v>
      </c>
    </row>
    <row r="569" spans="2:18" x14ac:dyDescent="0.35">
      <c r="B569" s="31">
        <v>0.52</v>
      </c>
      <c r="C569" s="30" t="s">
        <v>24</v>
      </c>
      <c r="D569" s="30" t="s">
        <v>21</v>
      </c>
      <c r="E569" s="36">
        <v>800</v>
      </c>
      <c r="F569" s="36">
        <v>3800</v>
      </c>
      <c r="G569" s="36">
        <v>1560</v>
      </c>
      <c r="H569" s="37">
        <f t="shared" si="90"/>
        <v>4528.4571428571426</v>
      </c>
      <c r="I569" s="37">
        <f t="shared" si="91"/>
        <v>5000</v>
      </c>
      <c r="J569" s="37">
        <f t="shared" si="92"/>
        <v>180</v>
      </c>
      <c r="K569" s="36"/>
      <c r="L569" s="36">
        <v>646</v>
      </c>
      <c r="M569" s="36"/>
      <c r="N569" s="36"/>
      <c r="O569" s="21">
        <f t="shared" si="95"/>
        <v>646</v>
      </c>
      <c r="P569" s="38">
        <f t="shared" si="93"/>
        <v>1480.416666666667</v>
      </c>
      <c r="Q569" s="41"/>
      <c r="R569" t="str">
        <f t="shared" si="94"/>
        <v>4530 Litre Aquaplate Steel Slimline Water Tank (800mm W x 3800mm L x  1560mm H)</v>
      </c>
    </row>
    <row r="570" spans="2:18" x14ac:dyDescent="0.35">
      <c r="B570" s="31">
        <v>0.52</v>
      </c>
      <c r="C570" s="30" t="s">
        <v>24</v>
      </c>
      <c r="D570" s="30" t="s">
        <v>21</v>
      </c>
      <c r="E570" s="36">
        <v>800</v>
      </c>
      <c r="F570" s="36">
        <v>3900</v>
      </c>
      <c r="G570" s="36">
        <v>1560</v>
      </c>
      <c r="H570" s="37">
        <f t="shared" si="90"/>
        <v>4653.2571428571428</v>
      </c>
      <c r="I570" s="37">
        <f t="shared" si="91"/>
        <v>5000</v>
      </c>
      <c r="J570" s="37">
        <f t="shared" si="92"/>
        <v>180</v>
      </c>
      <c r="K570" s="36"/>
      <c r="L570" s="36">
        <f>L569+11</f>
        <v>657</v>
      </c>
      <c r="M570" s="36"/>
      <c r="N570" s="36"/>
      <c r="O570" s="21">
        <f t="shared" si="95"/>
        <v>657</v>
      </c>
      <c r="P570" s="38">
        <f t="shared" si="93"/>
        <v>1505.6250000000002</v>
      </c>
      <c r="Q570" s="41"/>
      <c r="R570" t="str">
        <f t="shared" si="94"/>
        <v>4650 Litre Aquaplate Steel Slimline Water Tank (800mm W x 3900mm L x  1560mm H)</v>
      </c>
    </row>
    <row r="571" spans="2:18" x14ac:dyDescent="0.35">
      <c r="B571" s="31">
        <v>0.52</v>
      </c>
      <c r="C571" s="30" t="s">
        <v>24</v>
      </c>
      <c r="D571" s="30" t="s">
        <v>21</v>
      </c>
      <c r="E571" s="36">
        <v>800</v>
      </c>
      <c r="F571" s="36">
        <v>4000</v>
      </c>
      <c r="G571" s="36">
        <v>1560</v>
      </c>
      <c r="H571" s="37">
        <f t="shared" si="90"/>
        <v>4778.057142857142</v>
      </c>
      <c r="I571" s="37">
        <f t="shared" si="91"/>
        <v>5000</v>
      </c>
      <c r="J571" s="37">
        <f t="shared" si="92"/>
        <v>180</v>
      </c>
      <c r="K571" s="36"/>
      <c r="L571" s="44">
        <v>668</v>
      </c>
      <c r="M571" s="44"/>
      <c r="N571" s="36"/>
      <c r="O571" s="21">
        <f t="shared" si="95"/>
        <v>668</v>
      </c>
      <c r="P571" s="38">
        <f t="shared" si="93"/>
        <v>1530.8333333333335</v>
      </c>
      <c r="Q571" s="41"/>
      <c r="R571" t="str">
        <f t="shared" si="94"/>
        <v>4780 Litre Aquaplate Steel Slimline Water Tank (800mm W x 4000mm L x  1560mm H)</v>
      </c>
    </row>
    <row r="572" spans="2:18" x14ac:dyDescent="0.35">
      <c r="B572" s="31">
        <v>0.52</v>
      </c>
      <c r="C572" s="30" t="s">
        <v>24</v>
      </c>
      <c r="D572" s="30" t="s">
        <v>21</v>
      </c>
      <c r="E572" s="36">
        <v>850</v>
      </c>
      <c r="F572" s="36">
        <v>800</v>
      </c>
      <c r="G572" s="36">
        <v>1560</v>
      </c>
      <c r="H572" s="37">
        <f t="shared" si="90"/>
        <v>819.27857142857135</v>
      </c>
      <c r="I572" s="37">
        <f t="shared" si="91"/>
        <v>1000</v>
      </c>
      <c r="J572" s="37">
        <f t="shared" si="92"/>
        <v>90</v>
      </c>
      <c r="K572" s="36"/>
      <c r="L572" s="44">
        <v>268</v>
      </c>
      <c r="M572" s="44"/>
      <c r="N572" s="36"/>
      <c r="O572" s="21">
        <f t="shared" si="95"/>
        <v>268</v>
      </c>
      <c r="P572" s="38">
        <f t="shared" si="93"/>
        <v>614.16666666666674</v>
      </c>
      <c r="Q572" s="41"/>
      <c r="R572" t="str">
        <f t="shared" si="94"/>
        <v>820 Litre Aquaplate Steel Slimline Water Tank (850mm W x 800mm L x  1560mm H)</v>
      </c>
    </row>
    <row r="573" spans="2:18" x14ac:dyDescent="0.35">
      <c r="B573" s="31">
        <v>0.52</v>
      </c>
      <c r="C573" s="30" t="s">
        <v>24</v>
      </c>
      <c r="D573" s="30" t="s">
        <v>21</v>
      </c>
      <c r="E573" s="36">
        <v>850</v>
      </c>
      <c r="F573" s="36">
        <v>900</v>
      </c>
      <c r="G573" s="36">
        <v>1560</v>
      </c>
      <c r="H573" s="37">
        <f t="shared" si="90"/>
        <v>951.87857142857138</v>
      </c>
      <c r="I573" s="37">
        <f t="shared" si="91"/>
        <v>1000</v>
      </c>
      <c r="J573" s="37">
        <f t="shared" si="92"/>
        <v>90</v>
      </c>
      <c r="K573" s="36"/>
      <c r="L573" s="36">
        <f>L572+11</f>
        <v>279</v>
      </c>
      <c r="M573" s="36"/>
      <c r="N573" s="36"/>
      <c r="O573" s="21">
        <f t="shared" si="95"/>
        <v>279</v>
      </c>
      <c r="P573" s="38">
        <f t="shared" si="93"/>
        <v>639.375</v>
      </c>
      <c r="Q573" s="41"/>
      <c r="R573" t="str">
        <f t="shared" si="94"/>
        <v>950 Litre Aquaplate Steel Slimline Water Tank (850mm W x 900mm L x  1560mm H)</v>
      </c>
    </row>
    <row r="574" spans="2:18" x14ac:dyDescent="0.35">
      <c r="B574" s="31">
        <v>0.52</v>
      </c>
      <c r="C574" s="30" t="s">
        <v>24</v>
      </c>
      <c r="D574" s="30" t="s">
        <v>21</v>
      </c>
      <c r="E574" s="36">
        <v>850</v>
      </c>
      <c r="F574" s="36">
        <v>1000</v>
      </c>
      <c r="G574" s="36">
        <v>1560</v>
      </c>
      <c r="H574" s="37">
        <f t="shared" si="90"/>
        <v>1084.4785714285713</v>
      </c>
      <c r="I574" s="37">
        <f t="shared" si="91"/>
        <v>1000</v>
      </c>
      <c r="J574" s="37">
        <f t="shared" si="92"/>
        <v>90</v>
      </c>
      <c r="K574" s="36"/>
      <c r="L574" s="36">
        <f>L573+11</f>
        <v>290</v>
      </c>
      <c r="M574" s="36"/>
      <c r="N574" s="36"/>
      <c r="O574" s="21">
        <f t="shared" si="95"/>
        <v>290</v>
      </c>
      <c r="P574" s="38">
        <f t="shared" si="93"/>
        <v>664.58333333333348</v>
      </c>
      <c r="Q574" s="41"/>
      <c r="R574" t="str">
        <f t="shared" si="94"/>
        <v>1080 Litre Aquaplate Steel Slimline Water Tank (850mm W x 1000mm L x  1560mm H)</v>
      </c>
    </row>
    <row r="575" spans="2:18" x14ac:dyDescent="0.35">
      <c r="B575" s="31">
        <v>0.52</v>
      </c>
      <c r="C575" s="30" t="s">
        <v>24</v>
      </c>
      <c r="D575" s="30" t="s">
        <v>21</v>
      </c>
      <c r="E575" s="36">
        <v>850</v>
      </c>
      <c r="F575" s="36">
        <v>1100</v>
      </c>
      <c r="G575" s="36">
        <v>1560</v>
      </c>
      <c r="H575" s="37">
        <f t="shared" si="90"/>
        <v>1217.0785714285712</v>
      </c>
      <c r="I575" s="37">
        <f t="shared" si="91"/>
        <v>1000</v>
      </c>
      <c r="J575" s="37">
        <f t="shared" si="92"/>
        <v>90</v>
      </c>
      <c r="K575" s="36"/>
      <c r="L575" s="36">
        <f>L574+11</f>
        <v>301</v>
      </c>
      <c r="M575" s="36"/>
      <c r="N575" s="36"/>
      <c r="O575" s="21">
        <f t="shared" si="95"/>
        <v>301</v>
      </c>
      <c r="P575" s="38">
        <f t="shared" si="93"/>
        <v>689.79166666666674</v>
      </c>
      <c r="Q575" s="41"/>
      <c r="R575" t="str">
        <f t="shared" si="94"/>
        <v>1220 Litre Aquaplate Steel Slimline Water Tank (850mm W x 1100mm L x  1560mm H)</v>
      </c>
    </row>
    <row r="576" spans="2:18" x14ac:dyDescent="0.35">
      <c r="B576" s="31">
        <v>0.52</v>
      </c>
      <c r="C576" s="30" t="s">
        <v>24</v>
      </c>
      <c r="D576" s="30" t="s">
        <v>21</v>
      </c>
      <c r="E576" s="36">
        <v>850</v>
      </c>
      <c r="F576" s="36">
        <v>1200</v>
      </c>
      <c r="G576" s="36">
        <v>1560</v>
      </c>
      <c r="H576" s="37">
        <f t="shared" si="90"/>
        <v>1349.6785714285713</v>
      </c>
      <c r="I576" s="37">
        <f t="shared" si="91"/>
        <v>1000</v>
      </c>
      <c r="J576" s="37">
        <f t="shared" si="92"/>
        <v>90</v>
      </c>
      <c r="K576" s="36"/>
      <c r="L576" s="36">
        <f>L575+11</f>
        <v>312</v>
      </c>
      <c r="M576" s="36"/>
      <c r="N576" s="36"/>
      <c r="O576" s="21">
        <f t="shared" si="95"/>
        <v>312</v>
      </c>
      <c r="P576" s="38">
        <f t="shared" si="93"/>
        <v>715.00000000000011</v>
      </c>
      <c r="Q576" s="41"/>
      <c r="R576" t="str">
        <f t="shared" si="94"/>
        <v>1350 Litre Aquaplate Steel Slimline Water Tank (850mm W x 1200mm L x  1560mm H)</v>
      </c>
    </row>
    <row r="577" spans="2:18" x14ac:dyDescent="0.35">
      <c r="B577" s="31">
        <v>0.52</v>
      </c>
      <c r="C577" s="30" t="s">
        <v>24</v>
      </c>
      <c r="D577" s="30" t="s">
        <v>21</v>
      </c>
      <c r="E577" s="36">
        <v>850</v>
      </c>
      <c r="F577" s="36">
        <v>1300</v>
      </c>
      <c r="G577" s="36">
        <v>1560</v>
      </c>
      <c r="H577" s="37">
        <f t="shared" si="90"/>
        <v>1482.2785714285712</v>
      </c>
      <c r="I577" s="37">
        <f t="shared" si="91"/>
        <v>1000</v>
      </c>
      <c r="J577" s="37">
        <f t="shared" si="92"/>
        <v>90</v>
      </c>
      <c r="K577" s="36"/>
      <c r="L577" s="36">
        <f>L576+11</f>
        <v>323</v>
      </c>
      <c r="M577" s="36"/>
      <c r="N577" s="36"/>
      <c r="O577" s="21">
        <f t="shared" si="95"/>
        <v>323</v>
      </c>
      <c r="P577" s="38">
        <f t="shared" si="93"/>
        <v>740.20833333333348</v>
      </c>
      <c r="Q577" s="41"/>
      <c r="R577" t="str">
        <f t="shared" si="94"/>
        <v>1480 Litre Aquaplate Steel Slimline Water Tank (850mm W x 1300mm L x  1560mm H)</v>
      </c>
    </row>
    <row r="578" spans="2:18" x14ac:dyDescent="0.35">
      <c r="B578" s="31">
        <v>0.52</v>
      </c>
      <c r="C578" s="30" t="s">
        <v>24</v>
      </c>
      <c r="D578" s="30" t="s">
        <v>21</v>
      </c>
      <c r="E578" s="36">
        <v>850</v>
      </c>
      <c r="F578" s="36">
        <v>1400</v>
      </c>
      <c r="G578" s="36">
        <v>1560</v>
      </c>
      <c r="H578" s="37">
        <f t="shared" si="90"/>
        <v>1614.8785714285711</v>
      </c>
      <c r="I578" s="37">
        <f t="shared" si="91"/>
        <v>2000</v>
      </c>
      <c r="J578" s="37">
        <f t="shared" si="92"/>
        <v>120</v>
      </c>
      <c r="K578" s="36"/>
      <c r="L578" s="36">
        <v>335</v>
      </c>
      <c r="M578" s="36"/>
      <c r="N578" s="36"/>
      <c r="O578" s="21">
        <f t="shared" si="95"/>
        <v>335</v>
      </c>
      <c r="P578" s="38">
        <f t="shared" si="93"/>
        <v>767.70833333333348</v>
      </c>
      <c r="Q578" s="41"/>
      <c r="R578" t="str">
        <f t="shared" si="94"/>
        <v>1610 Litre Aquaplate Steel Slimline Water Tank (850mm W x 1400mm L x  1560mm H)</v>
      </c>
    </row>
    <row r="579" spans="2:18" x14ac:dyDescent="0.35">
      <c r="B579" s="31">
        <v>0.52</v>
      </c>
      <c r="C579" s="30" t="s">
        <v>24</v>
      </c>
      <c r="D579" s="30" t="s">
        <v>21</v>
      </c>
      <c r="E579" s="36">
        <v>850</v>
      </c>
      <c r="F579" s="36">
        <v>1500</v>
      </c>
      <c r="G579" s="36">
        <v>1560</v>
      </c>
      <c r="H579" s="37">
        <f t="shared" si="90"/>
        <v>1747.4785714285713</v>
      </c>
      <c r="I579" s="37">
        <f t="shared" si="91"/>
        <v>2000</v>
      </c>
      <c r="J579" s="37">
        <f t="shared" si="92"/>
        <v>120</v>
      </c>
      <c r="K579" s="36"/>
      <c r="L579" s="36">
        <f t="shared" ref="L579:L584" si="101">L578+11</f>
        <v>346</v>
      </c>
      <c r="M579" s="36"/>
      <c r="N579" s="36"/>
      <c r="O579" s="21">
        <f t="shared" si="95"/>
        <v>346</v>
      </c>
      <c r="P579" s="38">
        <f t="shared" si="93"/>
        <v>792.91666666666674</v>
      </c>
      <c r="Q579" s="41"/>
      <c r="R579" t="str">
        <f t="shared" si="94"/>
        <v>1750 Litre Aquaplate Steel Slimline Water Tank (850mm W x 1500mm L x  1560mm H)</v>
      </c>
    </row>
    <row r="580" spans="2:18" x14ac:dyDescent="0.35">
      <c r="B580" s="31">
        <v>0.52</v>
      </c>
      <c r="C580" s="30" t="s">
        <v>24</v>
      </c>
      <c r="D580" s="30" t="s">
        <v>21</v>
      </c>
      <c r="E580" s="36">
        <v>850</v>
      </c>
      <c r="F580" s="36">
        <v>1600</v>
      </c>
      <c r="G580" s="36">
        <v>1560</v>
      </c>
      <c r="H580" s="37">
        <f t="shared" si="90"/>
        <v>1880.0785714285712</v>
      </c>
      <c r="I580" s="37">
        <f t="shared" si="91"/>
        <v>2000</v>
      </c>
      <c r="J580" s="37">
        <f t="shared" si="92"/>
        <v>120</v>
      </c>
      <c r="K580" s="36"/>
      <c r="L580" s="36">
        <f t="shared" si="101"/>
        <v>357</v>
      </c>
      <c r="M580" s="36"/>
      <c r="N580" s="36"/>
      <c r="O580" s="21">
        <f t="shared" si="95"/>
        <v>357</v>
      </c>
      <c r="P580" s="38">
        <f t="shared" si="93"/>
        <v>818.12500000000011</v>
      </c>
      <c r="Q580" s="41"/>
      <c r="R580" t="str">
        <f t="shared" si="94"/>
        <v>1880 Litre Aquaplate Steel Slimline Water Tank (850mm W x 1600mm L x  1560mm H)</v>
      </c>
    </row>
    <row r="581" spans="2:18" x14ac:dyDescent="0.35">
      <c r="B581" s="31">
        <v>0.52</v>
      </c>
      <c r="C581" s="30" t="s">
        <v>24</v>
      </c>
      <c r="D581" s="30" t="s">
        <v>21</v>
      </c>
      <c r="E581" s="36">
        <v>850</v>
      </c>
      <c r="F581" s="36">
        <v>1700</v>
      </c>
      <c r="G581" s="36">
        <v>1560</v>
      </c>
      <c r="H581" s="37">
        <f t="shared" ref="H581:H644" si="102">(((22/7*(E581/2)^2)*G581)+((F581-E581)*G581*E581))/1000000</f>
        <v>2012.6785714285713</v>
      </c>
      <c r="I581" s="37">
        <f t="shared" ref="I581:I644" si="103">ROUND(H581,-3)</f>
        <v>2000</v>
      </c>
      <c r="J581" s="37">
        <f t="shared" ref="J581:J644" si="104">IF(I581&lt;1000,90,IF(I581=1000,90,IF(I581=2000,120,IF(I581=3000,135,IF(I581=4000,150,IF(I581=5000,180,IF(I581=6000,210,IF(I581=7000,240,IF(I581=8000,255,IF(I581=9000,B846,IF(I581=10000,285)))))))))))</f>
        <v>120</v>
      </c>
      <c r="K581" s="36"/>
      <c r="L581" s="36">
        <f t="shared" si="101"/>
        <v>368</v>
      </c>
      <c r="M581" s="36"/>
      <c r="N581" s="36"/>
      <c r="O581" s="21">
        <f t="shared" si="95"/>
        <v>368</v>
      </c>
      <c r="P581" s="38">
        <f t="shared" ref="P581:P644" si="105">(L581/(1-B581))*1.1</f>
        <v>843.33333333333348</v>
      </c>
      <c r="Q581" s="41"/>
      <c r="R581" t="str">
        <f t="shared" ref="R581:R644" si="106">ROUND(H581,-1)&amp;" "&amp;"Litre"&amp;" "&amp;C581&amp;" "&amp;D581&amp;" "&amp;"Water Tank"&amp;" ("&amp;E581&amp;"mm W x "&amp;F581&amp;"mm L x  "&amp;G581&amp;"mm H)"</f>
        <v>2010 Litre Aquaplate Steel Slimline Water Tank (850mm W x 1700mm L x  1560mm H)</v>
      </c>
    </row>
    <row r="582" spans="2:18" x14ac:dyDescent="0.35">
      <c r="B582" s="31">
        <v>0.52</v>
      </c>
      <c r="C582" s="30" t="s">
        <v>24</v>
      </c>
      <c r="D582" s="43" t="s">
        <v>21</v>
      </c>
      <c r="E582" s="44">
        <v>850</v>
      </c>
      <c r="F582" s="44">
        <v>1800</v>
      </c>
      <c r="G582" s="44">
        <v>1560</v>
      </c>
      <c r="H582" s="37">
        <f t="shared" si="102"/>
        <v>2145.278571428571</v>
      </c>
      <c r="I582" s="37">
        <f t="shared" si="103"/>
        <v>2000</v>
      </c>
      <c r="J582" s="37">
        <f t="shared" si="104"/>
        <v>120</v>
      </c>
      <c r="K582" s="36"/>
      <c r="L582" s="36">
        <f t="shared" si="101"/>
        <v>379</v>
      </c>
      <c r="M582" s="36"/>
      <c r="N582" s="36"/>
      <c r="O582" s="21">
        <f t="shared" ref="O582:O645" si="107">SUM(K582:N582)</f>
        <v>379</v>
      </c>
      <c r="P582" s="38">
        <f t="shared" si="105"/>
        <v>868.54166666666674</v>
      </c>
      <c r="Q582" s="41"/>
      <c r="R582" t="str">
        <f t="shared" si="106"/>
        <v>2150 Litre Aquaplate Steel Slimline Water Tank (850mm W x 1800mm L x  1560mm H)</v>
      </c>
    </row>
    <row r="583" spans="2:18" x14ac:dyDescent="0.35">
      <c r="B583" s="31">
        <v>0.52</v>
      </c>
      <c r="C583" s="30" t="s">
        <v>24</v>
      </c>
      <c r="D583" s="30" t="s">
        <v>21</v>
      </c>
      <c r="E583" s="36">
        <v>850</v>
      </c>
      <c r="F583" s="36">
        <v>1900</v>
      </c>
      <c r="G583" s="36">
        <v>1560</v>
      </c>
      <c r="H583" s="37">
        <f t="shared" si="102"/>
        <v>2277.8785714285714</v>
      </c>
      <c r="I583" s="37">
        <f t="shared" si="103"/>
        <v>2000</v>
      </c>
      <c r="J583" s="37">
        <f t="shared" si="104"/>
        <v>120</v>
      </c>
      <c r="K583" s="36"/>
      <c r="L583" s="36">
        <f t="shared" si="101"/>
        <v>390</v>
      </c>
      <c r="M583" s="36"/>
      <c r="N583" s="36"/>
      <c r="O583" s="21">
        <f t="shared" si="107"/>
        <v>390</v>
      </c>
      <c r="P583" s="38">
        <f t="shared" si="105"/>
        <v>893.75000000000011</v>
      </c>
      <c r="Q583" s="41"/>
      <c r="R583" t="str">
        <f t="shared" si="106"/>
        <v>2280 Litre Aquaplate Steel Slimline Water Tank (850mm W x 1900mm L x  1560mm H)</v>
      </c>
    </row>
    <row r="584" spans="2:18" x14ac:dyDescent="0.35">
      <c r="B584" s="31">
        <v>0.52</v>
      </c>
      <c r="C584" s="30" t="s">
        <v>24</v>
      </c>
      <c r="D584" s="30" t="s">
        <v>21</v>
      </c>
      <c r="E584" s="36">
        <v>850</v>
      </c>
      <c r="F584" s="36">
        <v>2000</v>
      </c>
      <c r="G584" s="36">
        <v>1560</v>
      </c>
      <c r="H584" s="37">
        <f t="shared" si="102"/>
        <v>2410.4785714285713</v>
      </c>
      <c r="I584" s="37">
        <f t="shared" si="103"/>
        <v>2000</v>
      </c>
      <c r="J584" s="37">
        <f t="shared" si="104"/>
        <v>120</v>
      </c>
      <c r="K584" s="36"/>
      <c r="L584" s="36">
        <f t="shared" si="101"/>
        <v>401</v>
      </c>
      <c r="M584" s="36"/>
      <c r="N584" s="36"/>
      <c r="O584" s="21">
        <f t="shared" si="107"/>
        <v>401</v>
      </c>
      <c r="P584" s="38">
        <f t="shared" si="105"/>
        <v>918.95833333333348</v>
      </c>
      <c r="Q584" s="41"/>
      <c r="R584" t="str">
        <f t="shared" si="106"/>
        <v>2410 Litre Aquaplate Steel Slimline Water Tank (850mm W x 2000mm L x  1560mm H)</v>
      </c>
    </row>
    <row r="585" spans="2:18" x14ac:dyDescent="0.35">
      <c r="B585" s="31">
        <v>0.52</v>
      </c>
      <c r="C585" s="30" t="s">
        <v>24</v>
      </c>
      <c r="D585" s="30" t="s">
        <v>21</v>
      </c>
      <c r="E585" s="36">
        <v>850</v>
      </c>
      <c r="F585" s="36">
        <v>2100</v>
      </c>
      <c r="G585" s="36">
        <v>1560</v>
      </c>
      <c r="H585" s="37">
        <f t="shared" si="102"/>
        <v>2543.0785714285712</v>
      </c>
      <c r="I585" s="37">
        <f t="shared" si="103"/>
        <v>3000</v>
      </c>
      <c r="J585" s="37">
        <f t="shared" si="104"/>
        <v>135</v>
      </c>
      <c r="K585" s="36"/>
      <c r="L585" s="36">
        <v>458</v>
      </c>
      <c r="M585" s="36"/>
      <c r="N585" s="36"/>
      <c r="O585" s="21">
        <f t="shared" si="107"/>
        <v>458</v>
      </c>
      <c r="P585" s="38">
        <f t="shared" si="105"/>
        <v>1049.5833333333335</v>
      </c>
      <c r="Q585" s="41"/>
      <c r="R585" t="str">
        <f t="shared" si="106"/>
        <v>2540 Litre Aquaplate Steel Slimline Water Tank (850mm W x 2100mm L x  1560mm H)</v>
      </c>
    </row>
    <row r="586" spans="2:18" x14ac:dyDescent="0.35">
      <c r="B586" s="31">
        <v>0.52</v>
      </c>
      <c r="C586" s="30" t="s">
        <v>24</v>
      </c>
      <c r="D586" s="30" t="s">
        <v>21</v>
      </c>
      <c r="E586" s="36">
        <v>850</v>
      </c>
      <c r="F586" s="36">
        <v>2200</v>
      </c>
      <c r="G586" s="36">
        <v>1560</v>
      </c>
      <c r="H586" s="37">
        <f t="shared" si="102"/>
        <v>2675.6785714285711</v>
      </c>
      <c r="I586" s="37">
        <f t="shared" si="103"/>
        <v>3000</v>
      </c>
      <c r="J586" s="37">
        <f t="shared" si="104"/>
        <v>135</v>
      </c>
      <c r="K586" s="36"/>
      <c r="L586" s="36">
        <f t="shared" ref="L586:L592" si="108">L585+11</f>
        <v>469</v>
      </c>
      <c r="M586" s="36"/>
      <c r="N586" s="36"/>
      <c r="O586" s="21">
        <f t="shared" si="107"/>
        <v>469</v>
      </c>
      <c r="P586" s="38">
        <f t="shared" si="105"/>
        <v>1074.7916666666667</v>
      </c>
      <c r="Q586" s="41"/>
      <c r="R586" t="str">
        <f t="shared" si="106"/>
        <v>2680 Litre Aquaplate Steel Slimline Water Tank (850mm W x 2200mm L x  1560mm H)</v>
      </c>
    </row>
    <row r="587" spans="2:18" x14ac:dyDescent="0.35">
      <c r="B587" s="31">
        <v>0.52</v>
      </c>
      <c r="C587" s="30" t="s">
        <v>24</v>
      </c>
      <c r="D587" s="30" t="s">
        <v>21</v>
      </c>
      <c r="E587" s="36">
        <v>850</v>
      </c>
      <c r="F587" s="36">
        <v>2300</v>
      </c>
      <c r="G587" s="36">
        <v>1560</v>
      </c>
      <c r="H587" s="37">
        <f t="shared" si="102"/>
        <v>2808.278571428571</v>
      </c>
      <c r="I587" s="37">
        <f t="shared" si="103"/>
        <v>3000</v>
      </c>
      <c r="J587" s="37">
        <f t="shared" si="104"/>
        <v>135</v>
      </c>
      <c r="K587" s="36"/>
      <c r="L587" s="36">
        <f t="shared" si="108"/>
        <v>480</v>
      </c>
      <c r="M587" s="36"/>
      <c r="N587" s="36"/>
      <c r="O587" s="21">
        <f t="shared" si="107"/>
        <v>480</v>
      </c>
      <c r="P587" s="38">
        <f t="shared" si="105"/>
        <v>1100</v>
      </c>
      <c r="Q587" s="41"/>
      <c r="R587" t="str">
        <f t="shared" si="106"/>
        <v>2810 Litre Aquaplate Steel Slimline Water Tank (850mm W x 2300mm L x  1560mm H)</v>
      </c>
    </row>
    <row r="588" spans="2:18" x14ac:dyDescent="0.35">
      <c r="B588" s="31">
        <v>0.52</v>
      </c>
      <c r="C588" s="30" t="s">
        <v>24</v>
      </c>
      <c r="D588" s="30" t="s">
        <v>21</v>
      </c>
      <c r="E588" s="36">
        <v>850</v>
      </c>
      <c r="F588" s="36">
        <v>2400</v>
      </c>
      <c r="G588" s="36">
        <v>1560</v>
      </c>
      <c r="H588" s="37">
        <f t="shared" si="102"/>
        <v>2940.8785714285714</v>
      </c>
      <c r="I588" s="37">
        <f t="shared" si="103"/>
        <v>3000</v>
      </c>
      <c r="J588" s="37">
        <f t="shared" si="104"/>
        <v>135</v>
      </c>
      <c r="K588" s="36"/>
      <c r="L588" s="36">
        <f t="shared" si="108"/>
        <v>491</v>
      </c>
      <c r="M588" s="36"/>
      <c r="N588" s="36"/>
      <c r="O588" s="21">
        <f t="shared" si="107"/>
        <v>491</v>
      </c>
      <c r="P588" s="38">
        <f t="shared" si="105"/>
        <v>1125.2083333333335</v>
      </c>
      <c r="Q588" s="41"/>
      <c r="R588" t="str">
        <f t="shared" si="106"/>
        <v>2940 Litre Aquaplate Steel Slimline Water Tank (850mm W x 2400mm L x  1560mm H)</v>
      </c>
    </row>
    <row r="589" spans="2:18" x14ac:dyDescent="0.35">
      <c r="B589" s="31">
        <v>0.52</v>
      </c>
      <c r="C589" s="30" t="s">
        <v>24</v>
      </c>
      <c r="D589" s="30" t="s">
        <v>21</v>
      </c>
      <c r="E589" s="36">
        <v>850</v>
      </c>
      <c r="F589" s="36">
        <v>2500</v>
      </c>
      <c r="G589" s="36">
        <v>1560</v>
      </c>
      <c r="H589" s="37">
        <f t="shared" si="102"/>
        <v>3073.4785714285713</v>
      </c>
      <c r="I589" s="37">
        <f t="shared" si="103"/>
        <v>3000</v>
      </c>
      <c r="J589" s="37">
        <f t="shared" si="104"/>
        <v>135</v>
      </c>
      <c r="K589" s="36"/>
      <c r="L589" s="36">
        <f t="shared" si="108"/>
        <v>502</v>
      </c>
      <c r="M589" s="36"/>
      <c r="N589" s="36"/>
      <c r="O589" s="21">
        <f t="shared" si="107"/>
        <v>502</v>
      </c>
      <c r="P589" s="38">
        <f t="shared" si="105"/>
        <v>1150.416666666667</v>
      </c>
      <c r="Q589" s="41"/>
      <c r="R589" t="str">
        <f t="shared" si="106"/>
        <v>3070 Litre Aquaplate Steel Slimline Water Tank (850mm W x 2500mm L x  1560mm H)</v>
      </c>
    </row>
    <row r="590" spans="2:18" x14ac:dyDescent="0.35">
      <c r="B590" s="31">
        <v>0.52</v>
      </c>
      <c r="C590" s="30" t="s">
        <v>24</v>
      </c>
      <c r="D590" s="43" t="s">
        <v>21</v>
      </c>
      <c r="E590" s="44">
        <v>850</v>
      </c>
      <c r="F590" s="44">
        <v>2600</v>
      </c>
      <c r="G590" s="44">
        <v>1560</v>
      </c>
      <c r="H590" s="37">
        <f t="shared" si="102"/>
        <v>3206.0785714285712</v>
      </c>
      <c r="I590" s="37">
        <f t="shared" si="103"/>
        <v>3000</v>
      </c>
      <c r="J590" s="37">
        <f t="shared" si="104"/>
        <v>135</v>
      </c>
      <c r="K590" s="36"/>
      <c r="L590" s="36">
        <f t="shared" si="108"/>
        <v>513</v>
      </c>
      <c r="M590" s="36"/>
      <c r="N590" s="36"/>
      <c r="O590" s="21">
        <f t="shared" si="107"/>
        <v>513</v>
      </c>
      <c r="P590" s="38">
        <f t="shared" si="105"/>
        <v>1175.625</v>
      </c>
      <c r="Q590" s="41"/>
      <c r="R590" t="str">
        <f t="shared" si="106"/>
        <v>3210 Litre Aquaplate Steel Slimline Water Tank (850mm W x 2600mm L x  1560mm H)</v>
      </c>
    </row>
    <row r="591" spans="2:18" x14ac:dyDescent="0.35">
      <c r="B591" s="31">
        <v>0.52</v>
      </c>
      <c r="C591" s="30" t="s">
        <v>24</v>
      </c>
      <c r="D591" s="30" t="s">
        <v>21</v>
      </c>
      <c r="E591" s="36">
        <v>850</v>
      </c>
      <c r="F591" s="36">
        <v>2700</v>
      </c>
      <c r="G591" s="36">
        <v>1560</v>
      </c>
      <c r="H591" s="37">
        <f t="shared" si="102"/>
        <v>3338.6785714285711</v>
      </c>
      <c r="I591" s="37">
        <f t="shared" si="103"/>
        <v>3000</v>
      </c>
      <c r="J591" s="37">
        <f t="shared" si="104"/>
        <v>135</v>
      </c>
      <c r="K591" s="36"/>
      <c r="L591" s="36">
        <f t="shared" si="108"/>
        <v>524</v>
      </c>
      <c r="M591" s="36"/>
      <c r="N591" s="36"/>
      <c r="O591" s="21">
        <f t="shared" si="107"/>
        <v>524</v>
      </c>
      <c r="P591" s="38">
        <f t="shared" si="105"/>
        <v>1200.8333333333335</v>
      </c>
      <c r="Q591" s="41"/>
      <c r="R591" t="str">
        <f t="shared" si="106"/>
        <v>3340 Litre Aquaplate Steel Slimline Water Tank (850mm W x 2700mm L x  1560mm H)</v>
      </c>
    </row>
    <row r="592" spans="2:18" x14ac:dyDescent="0.35">
      <c r="B592" s="31">
        <v>0.52</v>
      </c>
      <c r="C592" s="30" t="s">
        <v>24</v>
      </c>
      <c r="D592" s="30" t="s">
        <v>21</v>
      </c>
      <c r="E592" s="36">
        <v>850</v>
      </c>
      <c r="F592" s="36">
        <v>2800</v>
      </c>
      <c r="G592" s="36">
        <v>1560</v>
      </c>
      <c r="H592" s="37">
        <f t="shared" si="102"/>
        <v>3471.278571428571</v>
      </c>
      <c r="I592" s="37">
        <f t="shared" si="103"/>
        <v>3000</v>
      </c>
      <c r="J592" s="37">
        <f t="shared" si="104"/>
        <v>135</v>
      </c>
      <c r="K592" s="36"/>
      <c r="L592" s="36">
        <f t="shared" si="108"/>
        <v>535</v>
      </c>
      <c r="M592" s="36"/>
      <c r="N592" s="36"/>
      <c r="O592" s="21">
        <f t="shared" si="107"/>
        <v>535</v>
      </c>
      <c r="P592" s="38">
        <f t="shared" si="105"/>
        <v>1226.041666666667</v>
      </c>
      <c r="Q592" s="41"/>
      <c r="R592" t="str">
        <f t="shared" si="106"/>
        <v>3470 Litre Aquaplate Steel Slimline Water Tank (850mm W x 2800mm L x  1560mm H)</v>
      </c>
    </row>
    <row r="593" spans="2:18" x14ac:dyDescent="0.35">
      <c r="B593" s="31">
        <v>0.52</v>
      </c>
      <c r="C593" s="30" t="s">
        <v>24</v>
      </c>
      <c r="D593" s="30" t="s">
        <v>21</v>
      </c>
      <c r="E593" s="36">
        <v>850</v>
      </c>
      <c r="F593" s="36">
        <v>2900</v>
      </c>
      <c r="G593" s="36">
        <v>1560</v>
      </c>
      <c r="H593" s="37">
        <f t="shared" si="102"/>
        <v>3603.8785714285714</v>
      </c>
      <c r="I593" s="37">
        <f t="shared" si="103"/>
        <v>4000</v>
      </c>
      <c r="J593" s="37">
        <f t="shared" si="104"/>
        <v>150</v>
      </c>
      <c r="K593" s="36"/>
      <c r="L593" s="36">
        <v>548</v>
      </c>
      <c r="M593" s="36"/>
      <c r="N593" s="36"/>
      <c r="O593" s="21">
        <f t="shared" si="107"/>
        <v>548</v>
      </c>
      <c r="P593" s="38">
        <f t="shared" si="105"/>
        <v>1255.8333333333335</v>
      </c>
      <c r="Q593" s="41"/>
      <c r="R593" t="str">
        <f t="shared" si="106"/>
        <v>3600 Litre Aquaplate Steel Slimline Water Tank (850mm W x 2900mm L x  1560mm H)</v>
      </c>
    </row>
    <row r="594" spans="2:18" x14ac:dyDescent="0.35">
      <c r="B594" s="31">
        <v>0.52</v>
      </c>
      <c r="C594" s="30" t="s">
        <v>24</v>
      </c>
      <c r="D594" s="30" t="s">
        <v>21</v>
      </c>
      <c r="E594" s="36">
        <v>850</v>
      </c>
      <c r="F594" s="36">
        <v>3000</v>
      </c>
      <c r="G594" s="36">
        <v>1560</v>
      </c>
      <c r="H594" s="37">
        <f t="shared" si="102"/>
        <v>3736.4785714285713</v>
      </c>
      <c r="I594" s="37">
        <f t="shared" si="103"/>
        <v>4000</v>
      </c>
      <c r="J594" s="37">
        <f t="shared" si="104"/>
        <v>150</v>
      </c>
      <c r="K594" s="36"/>
      <c r="L594" s="36">
        <f t="shared" ref="L594:L599" si="109">L593+11</f>
        <v>559</v>
      </c>
      <c r="M594" s="36"/>
      <c r="N594" s="36"/>
      <c r="O594" s="21">
        <f t="shared" si="107"/>
        <v>559</v>
      </c>
      <c r="P594" s="38">
        <f t="shared" si="105"/>
        <v>1281.041666666667</v>
      </c>
      <c r="Q594" s="41"/>
      <c r="R594" t="str">
        <f t="shared" si="106"/>
        <v>3740 Litre Aquaplate Steel Slimline Water Tank (850mm W x 3000mm L x  1560mm H)</v>
      </c>
    </row>
    <row r="595" spans="2:18" x14ac:dyDescent="0.35">
      <c r="B595" s="31">
        <v>0.52</v>
      </c>
      <c r="C595" s="30" t="s">
        <v>24</v>
      </c>
      <c r="D595" s="30" t="s">
        <v>21</v>
      </c>
      <c r="E595" s="36">
        <v>850</v>
      </c>
      <c r="F595" s="36">
        <v>3100</v>
      </c>
      <c r="G595" s="36">
        <v>1560</v>
      </c>
      <c r="H595" s="37">
        <f t="shared" si="102"/>
        <v>3869.0785714285712</v>
      </c>
      <c r="I595" s="37">
        <f t="shared" si="103"/>
        <v>4000</v>
      </c>
      <c r="J595" s="37">
        <f t="shared" si="104"/>
        <v>150</v>
      </c>
      <c r="K595" s="36"/>
      <c r="L595" s="36">
        <f t="shared" si="109"/>
        <v>570</v>
      </c>
      <c r="M595" s="36"/>
      <c r="N595" s="36"/>
      <c r="O595" s="21">
        <f t="shared" si="107"/>
        <v>570</v>
      </c>
      <c r="P595" s="38">
        <f t="shared" si="105"/>
        <v>1306.25</v>
      </c>
      <c r="Q595" s="41"/>
      <c r="R595" t="str">
        <f t="shared" si="106"/>
        <v>3870 Litre Aquaplate Steel Slimline Water Tank (850mm W x 3100mm L x  1560mm H)</v>
      </c>
    </row>
    <row r="596" spans="2:18" x14ac:dyDescent="0.35">
      <c r="B596" s="31">
        <v>0.52</v>
      </c>
      <c r="C596" s="30" t="s">
        <v>24</v>
      </c>
      <c r="D596" s="30" t="s">
        <v>21</v>
      </c>
      <c r="E596" s="36">
        <v>850</v>
      </c>
      <c r="F596" s="36">
        <v>3200</v>
      </c>
      <c r="G596" s="36">
        <v>1560</v>
      </c>
      <c r="H596" s="37">
        <f t="shared" si="102"/>
        <v>4001.6785714285711</v>
      </c>
      <c r="I596" s="37">
        <f t="shared" si="103"/>
        <v>4000</v>
      </c>
      <c r="J596" s="37">
        <f t="shared" si="104"/>
        <v>150</v>
      </c>
      <c r="K596" s="36"/>
      <c r="L596" s="36">
        <f t="shared" si="109"/>
        <v>581</v>
      </c>
      <c r="M596" s="36"/>
      <c r="N596" s="36"/>
      <c r="O596" s="21">
        <f t="shared" si="107"/>
        <v>581</v>
      </c>
      <c r="P596" s="38">
        <f t="shared" si="105"/>
        <v>1331.4583333333335</v>
      </c>
      <c r="Q596" s="41"/>
      <c r="R596" t="str">
        <f t="shared" si="106"/>
        <v>4000 Litre Aquaplate Steel Slimline Water Tank (850mm W x 3200mm L x  1560mm H)</v>
      </c>
    </row>
    <row r="597" spans="2:18" x14ac:dyDescent="0.35">
      <c r="B597" s="31">
        <v>0.52</v>
      </c>
      <c r="C597" s="30" t="s">
        <v>24</v>
      </c>
      <c r="D597" s="30" t="s">
        <v>21</v>
      </c>
      <c r="E597" s="36">
        <v>850</v>
      </c>
      <c r="F597" s="36">
        <v>3300</v>
      </c>
      <c r="G597" s="36">
        <v>1560</v>
      </c>
      <c r="H597" s="37">
        <f t="shared" si="102"/>
        <v>4134.278571428571</v>
      </c>
      <c r="I597" s="37">
        <f t="shared" si="103"/>
        <v>4000</v>
      </c>
      <c r="J597" s="37">
        <f t="shared" si="104"/>
        <v>150</v>
      </c>
      <c r="K597" s="36"/>
      <c r="L597" s="36">
        <f t="shared" si="109"/>
        <v>592</v>
      </c>
      <c r="M597" s="36"/>
      <c r="N597" s="36"/>
      <c r="O597" s="21">
        <f t="shared" si="107"/>
        <v>592</v>
      </c>
      <c r="P597" s="38">
        <f t="shared" si="105"/>
        <v>1356.666666666667</v>
      </c>
      <c r="Q597" s="41"/>
      <c r="R597" t="str">
        <f t="shared" si="106"/>
        <v>4130 Litre Aquaplate Steel Slimline Water Tank (850mm W x 3300mm L x  1560mm H)</v>
      </c>
    </row>
    <row r="598" spans="2:18" x14ac:dyDescent="0.35">
      <c r="B598" s="31">
        <v>0.52</v>
      </c>
      <c r="C598" s="30" t="s">
        <v>24</v>
      </c>
      <c r="D598" s="30" t="s">
        <v>21</v>
      </c>
      <c r="E598" s="36">
        <v>850</v>
      </c>
      <c r="F598" s="36">
        <v>3400</v>
      </c>
      <c r="G598" s="36">
        <v>1560</v>
      </c>
      <c r="H598" s="37">
        <f t="shared" si="102"/>
        <v>4266.8785714285714</v>
      </c>
      <c r="I598" s="37">
        <f t="shared" si="103"/>
        <v>4000</v>
      </c>
      <c r="J598" s="37">
        <f t="shared" si="104"/>
        <v>150</v>
      </c>
      <c r="K598" s="36"/>
      <c r="L598" s="36">
        <f t="shared" si="109"/>
        <v>603</v>
      </c>
      <c r="M598" s="36"/>
      <c r="N598" s="36"/>
      <c r="O598" s="21">
        <f t="shared" si="107"/>
        <v>603</v>
      </c>
      <c r="P598" s="38">
        <f t="shared" si="105"/>
        <v>1381.875</v>
      </c>
      <c r="Q598" s="41"/>
      <c r="R598" t="str">
        <f t="shared" si="106"/>
        <v>4270 Litre Aquaplate Steel Slimline Water Tank (850mm W x 3400mm L x  1560mm H)</v>
      </c>
    </row>
    <row r="599" spans="2:18" x14ac:dyDescent="0.35">
      <c r="B599" s="31">
        <v>0.52</v>
      </c>
      <c r="C599" s="30" t="s">
        <v>24</v>
      </c>
      <c r="D599" s="30" t="s">
        <v>21</v>
      </c>
      <c r="E599" s="36">
        <v>850</v>
      </c>
      <c r="F599" s="36">
        <v>3500</v>
      </c>
      <c r="G599" s="36">
        <v>1560</v>
      </c>
      <c r="H599" s="37">
        <f t="shared" si="102"/>
        <v>4399.4785714285717</v>
      </c>
      <c r="I599" s="37">
        <f t="shared" si="103"/>
        <v>4000</v>
      </c>
      <c r="J599" s="37">
        <f t="shared" si="104"/>
        <v>150</v>
      </c>
      <c r="K599" s="36"/>
      <c r="L599" s="36">
        <f t="shared" si="109"/>
        <v>614</v>
      </c>
      <c r="M599" s="36"/>
      <c r="N599" s="36"/>
      <c r="O599" s="21">
        <f t="shared" si="107"/>
        <v>614</v>
      </c>
      <c r="P599" s="38">
        <f t="shared" si="105"/>
        <v>1407.0833333333335</v>
      </c>
      <c r="Q599" s="41"/>
      <c r="R599" t="str">
        <f t="shared" si="106"/>
        <v>4400 Litre Aquaplate Steel Slimline Water Tank (850mm W x 3500mm L x  1560mm H)</v>
      </c>
    </row>
    <row r="600" spans="2:18" x14ac:dyDescent="0.35">
      <c r="B600" s="31">
        <v>0.52</v>
      </c>
      <c r="C600" s="30" t="s">
        <v>24</v>
      </c>
      <c r="D600" s="30" t="s">
        <v>21</v>
      </c>
      <c r="E600" s="36">
        <v>850</v>
      </c>
      <c r="F600" s="36">
        <v>3600</v>
      </c>
      <c r="G600" s="36">
        <v>1560</v>
      </c>
      <c r="H600" s="37">
        <f t="shared" si="102"/>
        <v>4532.0785714285721</v>
      </c>
      <c r="I600" s="37">
        <f t="shared" si="103"/>
        <v>5000</v>
      </c>
      <c r="J600" s="37">
        <f t="shared" si="104"/>
        <v>180</v>
      </c>
      <c r="K600" s="36"/>
      <c r="L600" s="36">
        <v>626</v>
      </c>
      <c r="M600" s="36"/>
      <c r="N600" s="36"/>
      <c r="O600" s="21">
        <f t="shared" si="107"/>
        <v>626</v>
      </c>
      <c r="P600" s="38">
        <f t="shared" si="105"/>
        <v>1434.5833333333335</v>
      </c>
      <c r="Q600" s="41"/>
      <c r="R600" t="str">
        <f t="shared" si="106"/>
        <v>4530 Litre Aquaplate Steel Slimline Water Tank (850mm W x 3600mm L x  1560mm H)</v>
      </c>
    </row>
    <row r="601" spans="2:18" x14ac:dyDescent="0.35">
      <c r="B601" s="31">
        <v>0.52</v>
      </c>
      <c r="C601" s="30" t="s">
        <v>24</v>
      </c>
      <c r="D601" s="30" t="s">
        <v>21</v>
      </c>
      <c r="E601" s="36">
        <v>850</v>
      </c>
      <c r="F601" s="36">
        <v>3700</v>
      </c>
      <c r="G601" s="36">
        <v>1560</v>
      </c>
      <c r="H601" s="37">
        <f t="shared" si="102"/>
        <v>4664.6785714285716</v>
      </c>
      <c r="I601" s="37">
        <f t="shared" si="103"/>
        <v>5000</v>
      </c>
      <c r="J601" s="37">
        <f t="shared" si="104"/>
        <v>180</v>
      </c>
      <c r="K601" s="36"/>
      <c r="L601" s="36">
        <f>L600+11</f>
        <v>637</v>
      </c>
      <c r="M601" s="36"/>
      <c r="N601" s="36"/>
      <c r="O601" s="21">
        <f t="shared" si="107"/>
        <v>637</v>
      </c>
      <c r="P601" s="38">
        <f t="shared" si="105"/>
        <v>1459.791666666667</v>
      </c>
      <c r="Q601" s="41"/>
      <c r="R601" t="str">
        <f t="shared" si="106"/>
        <v>4660 Litre Aquaplate Steel Slimline Water Tank (850mm W x 3700mm L x  1560mm H)</v>
      </c>
    </row>
    <row r="602" spans="2:18" x14ac:dyDescent="0.35">
      <c r="B602" s="31">
        <v>0.52</v>
      </c>
      <c r="C602" s="30" t="s">
        <v>24</v>
      </c>
      <c r="D602" s="30" t="s">
        <v>21</v>
      </c>
      <c r="E602" s="36">
        <v>850</v>
      </c>
      <c r="F602" s="36">
        <v>3800</v>
      </c>
      <c r="G602" s="36">
        <v>1560</v>
      </c>
      <c r="H602" s="37">
        <f t="shared" si="102"/>
        <v>4797.2785714285719</v>
      </c>
      <c r="I602" s="37">
        <f t="shared" si="103"/>
        <v>5000</v>
      </c>
      <c r="J602" s="37">
        <f t="shared" si="104"/>
        <v>180</v>
      </c>
      <c r="K602" s="36"/>
      <c r="L602" s="36">
        <f>L601+11</f>
        <v>648</v>
      </c>
      <c r="M602" s="36"/>
      <c r="N602" s="36"/>
      <c r="O602" s="21">
        <f t="shared" si="107"/>
        <v>648</v>
      </c>
      <c r="P602" s="38">
        <f t="shared" si="105"/>
        <v>1485.0000000000002</v>
      </c>
      <c r="Q602" s="41"/>
      <c r="R602" t="str">
        <f t="shared" si="106"/>
        <v>4800 Litre Aquaplate Steel Slimline Water Tank (850mm W x 3800mm L x  1560mm H)</v>
      </c>
    </row>
    <row r="603" spans="2:18" x14ac:dyDescent="0.35">
      <c r="B603" s="31">
        <v>0.52</v>
      </c>
      <c r="C603" s="30" t="s">
        <v>24</v>
      </c>
      <c r="D603" s="30" t="s">
        <v>21</v>
      </c>
      <c r="E603" s="36">
        <v>850</v>
      </c>
      <c r="F603" s="36">
        <v>3900</v>
      </c>
      <c r="G603" s="36">
        <v>1560</v>
      </c>
      <c r="H603" s="37">
        <f t="shared" si="102"/>
        <v>4929.8785714285714</v>
      </c>
      <c r="I603" s="37">
        <f t="shared" si="103"/>
        <v>5000</v>
      </c>
      <c r="J603" s="37">
        <f t="shared" si="104"/>
        <v>180</v>
      </c>
      <c r="K603" s="36"/>
      <c r="L603" s="36">
        <f>L602+11</f>
        <v>659</v>
      </c>
      <c r="M603" s="36"/>
      <c r="N603" s="36"/>
      <c r="O603" s="21">
        <f t="shared" si="107"/>
        <v>659</v>
      </c>
      <c r="P603" s="38">
        <f t="shared" si="105"/>
        <v>1510.2083333333335</v>
      </c>
      <c r="Q603" s="41"/>
      <c r="R603" t="str">
        <f t="shared" si="106"/>
        <v>4930 Litre Aquaplate Steel Slimline Water Tank (850mm W x 3900mm L x  1560mm H)</v>
      </c>
    </row>
    <row r="604" spans="2:18" x14ac:dyDescent="0.35">
      <c r="B604" s="31">
        <v>0.52</v>
      </c>
      <c r="C604" s="30" t="s">
        <v>24</v>
      </c>
      <c r="D604" s="30" t="s">
        <v>21</v>
      </c>
      <c r="E604" s="36">
        <v>850</v>
      </c>
      <c r="F604" s="36">
        <v>4000</v>
      </c>
      <c r="G604" s="36">
        <v>1560</v>
      </c>
      <c r="H604" s="37">
        <f t="shared" si="102"/>
        <v>5062.4785714285717</v>
      </c>
      <c r="I604" s="37">
        <f t="shared" si="103"/>
        <v>5000</v>
      </c>
      <c r="J604" s="37">
        <f t="shared" si="104"/>
        <v>180</v>
      </c>
      <c r="K604" s="36"/>
      <c r="L604" s="36">
        <v>670</v>
      </c>
      <c r="M604" s="36"/>
      <c r="N604" s="36"/>
      <c r="O604" s="21">
        <f t="shared" si="107"/>
        <v>670</v>
      </c>
      <c r="P604" s="38">
        <f t="shared" si="105"/>
        <v>1535.416666666667</v>
      </c>
      <c r="Q604" s="41"/>
      <c r="R604" t="str">
        <f t="shared" si="106"/>
        <v>5060 Litre Aquaplate Steel Slimline Water Tank (850mm W x 4000mm L x  1560mm H)</v>
      </c>
    </row>
    <row r="605" spans="2:18" x14ac:dyDescent="0.35">
      <c r="B605" s="31">
        <v>0.52</v>
      </c>
      <c r="C605" s="30" t="s">
        <v>24</v>
      </c>
      <c r="D605" s="30" t="s">
        <v>21</v>
      </c>
      <c r="E605" s="36">
        <v>900</v>
      </c>
      <c r="F605" s="36">
        <v>800</v>
      </c>
      <c r="G605" s="36">
        <v>1560</v>
      </c>
      <c r="H605" s="37">
        <f t="shared" si="102"/>
        <v>852.42857142857133</v>
      </c>
      <c r="I605" s="37">
        <f t="shared" si="103"/>
        <v>1000</v>
      </c>
      <c r="J605" s="37">
        <f t="shared" si="104"/>
        <v>90</v>
      </c>
      <c r="K605" s="36"/>
      <c r="L605" s="44">
        <v>270</v>
      </c>
      <c r="M605" s="44"/>
      <c r="N605" s="36"/>
      <c r="O605" s="21">
        <f t="shared" si="107"/>
        <v>270</v>
      </c>
      <c r="P605" s="38">
        <f t="shared" si="105"/>
        <v>618.75</v>
      </c>
      <c r="Q605" s="41"/>
      <c r="R605" t="str">
        <f t="shared" si="106"/>
        <v>850 Litre Aquaplate Steel Slimline Water Tank (900mm W x 800mm L x  1560mm H)</v>
      </c>
    </row>
    <row r="606" spans="2:18" x14ac:dyDescent="0.35">
      <c r="B606" s="31">
        <v>0.52</v>
      </c>
      <c r="C606" s="30" t="s">
        <v>24</v>
      </c>
      <c r="D606" s="30" t="s">
        <v>21</v>
      </c>
      <c r="E606" s="36">
        <v>900</v>
      </c>
      <c r="F606" s="36">
        <v>900</v>
      </c>
      <c r="G606" s="36">
        <v>1560</v>
      </c>
      <c r="H606" s="37">
        <f t="shared" si="102"/>
        <v>992.82857142857131</v>
      </c>
      <c r="I606" s="37">
        <f t="shared" si="103"/>
        <v>1000</v>
      </c>
      <c r="J606" s="37">
        <f t="shared" si="104"/>
        <v>90</v>
      </c>
      <c r="K606" s="36"/>
      <c r="L606" s="36">
        <f>L605+11</f>
        <v>281</v>
      </c>
      <c r="M606" s="36"/>
      <c r="N606" s="36"/>
      <c r="O606" s="21">
        <f t="shared" si="107"/>
        <v>281</v>
      </c>
      <c r="P606" s="38">
        <f t="shared" si="105"/>
        <v>643.95833333333348</v>
      </c>
      <c r="Q606" s="41"/>
      <c r="R606" t="str">
        <f t="shared" si="106"/>
        <v>990 Litre Aquaplate Steel Slimline Water Tank (900mm W x 900mm L x  1560mm H)</v>
      </c>
    </row>
    <row r="607" spans="2:18" x14ac:dyDescent="0.35">
      <c r="B607" s="31">
        <v>0.52</v>
      </c>
      <c r="C607" s="30" t="s">
        <v>24</v>
      </c>
      <c r="D607" s="30" t="s">
        <v>21</v>
      </c>
      <c r="E607" s="36">
        <v>900</v>
      </c>
      <c r="F607" s="36">
        <v>1000</v>
      </c>
      <c r="G607" s="36">
        <v>1560</v>
      </c>
      <c r="H607" s="37">
        <f t="shared" si="102"/>
        <v>1133.2285714285713</v>
      </c>
      <c r="I607" s="37">
        <f t="shared" si="103"/>
        <v>1000</v>
      </c>
      <c r="J607" s="37">
        <f t="shared" si="104"/>
        <v>90</v>
      </c>
      <c r="K607" s="36"/>
      <c r="L607" s="36">
        <f>L606+11</f>
        <v>292</v>
      </c>
      <c r="M607" s="36"/>
      <c r="N607" s="36"/>
      <c r="O607" s="21">
        <f t="shared" si="107"/>
        <v>292</v>
      </c>
      <c r="P607" s="38">
        <f t="shared" si="105"/>
        <v>669.16666666666674</v>
      </c>
      <c r="Q607" s="41"/>
      <c r="R607" t="str">
        <f t="shared" si="106"/>
        <v>1130 Litre Aquaplate Steel Slimline Water Tank (900mm W x 1000mm L x  1560mm H)</v>
      </c>
    </row>
    <row r="608" spans="2:18" x14ac:dyDescent="0.35">
      <c r="B608" s="31">
        <v>0.52</v>
      </c>
      <c r="C608" s="30" t="s">
        <v>24</v>
      </c>
      <c r="D608" s="30" t="s">
        <v>21</v>
      </c>
      <c r="E608" s="36">
        <v>900</v>
      </c>
      <c r="F608" s="36">
        <v>1100</v>
      </c>
      <c r="G608" s="36">
        <v>1560</v>
      </c>
      <c r="H608" s="37">
        <f t="shared" si="102"/>
        <v>1273.6285714285711</v>
      </c>
      <c r="I608" s="37">
        <f t="shared" si="103"/>
        <v>1000</v>
      </c>
      <c r="J608" s="37">
        <f t="shared" si="104"/>
        <v>90</v>
      </c>
      <c r="K608" s="36"/>
      <c r="L608" s="36">
        <f>L607+11</f>
        <v>303</v>
      </c>
      <c r="M608" s="36"/>
      <c r="N608" s="36"/>
      <c r="O608" s="21">
        <f t="shared" si="107"/>
        <v>303</v>
      </c>
      <c r="P608" s="38">
        <f t="shared" si="105"/>
        <v>694.375</v>
      </c>
      <c r="Q608" s="41"/>
      <c r="R608" t="str">
        <f t="shared" si="106"/>
        <v>1270 Litre Aquaplate Steel Slimline Water Tank (900mm W x 1100mm L x  1560mm H)</v>
      </c>
    </row>
    <row r="609" spans="2:18" x14ac:dyDescent="0.35">
      <c r="B609" s="31">
        <v>0.52</v>
      </c>
      <c r="C609" s="30" t="s">
        <v>24</v>
      </c>
      <c r="D609" s="30" t="s">
        <v>21</v>
      </c>
      <c r="E609" s="36">
        <v>900</v>
      </c>
      <c r="F609" s="36">
        <v>1200</v>
      </c>
      <c r="G609" s="36">
        <v>1560</v>
      </c>
      <c r="H609" s="37">
        <f t="shared" si="102"/>
        <v>1414.0285714285712</v>
      </c>
      <c r="I609" s="37">
        <f t="shared" si="103"/>
        <v>1000</v>
      </c>
      <c r="J609" s="37">
        <f t="shared" si="104"/>
        <v>90</v>
      </c>
      <c r="K609" s="36"/>
      <c r="L609" s="36">
        <f>L608+11</f>
        <v>314</v>
      </c>
      <c r="M609" s="36"/>
      <c r="N609" s="36"/>
      <c r="O609" s="21">
        <f t="shared" si="107"/>
        <v>314</v>
      </c>
      <c r="P609" s="38">
        <f t="shared" si="105"/>
        <v>719.58333333333348</v>
      </c>
      <c r="Q609" s="41"/>
      <c r="R609" t="str">
        <f t="shared" si="106"/>
        <v>1410 Litre Aquaplate Steel Slimline Water Tank (900mm W x 1200mm L x  1560mm H)</v>
      </c>
    </row>
    <row r="610" spans="2:18" x14ac:dyDescent="0.35">
      <c r="B610" s="31">
        <v>0.52</v>
      </c>
      <c r="C610" s="30" t="s">
        <v>24</v>
      </c>
      <c r="D610" s="30" t="s">
        <v>21</v>
      </c>
      <c r="E610" s="36">
        <v>900</v>
      </c>
      <c r="F610" s="36">
        <v>1300</v>
      </c>
      <c r="G610" s="36">
        <v>1560</v>
      </c>
      <c r="H610" s="37">
        <f t="shared" si="102"/>
        <v>1554.4285714285713</v>
      </c>
      <c r="I610" s="37">
        <f t="shared" si="103"/>
        <v>2000</v>
      </c>
      <c r="J610" s="37">
        <f t="shared" si="104"/>
        <v>120</v>
      </c>
      <c r="K610" s="36"/>
      <c r="L610" s="36">
        <v>326</v>
      </c>
      <c r="M610" s="36"/>
      <c r="N610" s="36"/>
      <c r="O610" s="21">
        <f t="shared" si="107"/>
        <v>326</v>
      </c>
      <c r="P610" s="38">
        <f t="shared" si="105"/>
        <v>747.08333333333348</v>
      </c>
      <c r="Q610" s="41"/>
      <c r="R610" t="str">
        <f t="shared" si="106"/>
        <v>1550 Litre Aquaplate Steel Slimline Water Tank (900mm W x 1300mm L x  1560mm H)</v>
      </c>
    </row>
    <row r="611" spans="2:18" x14ac:dyDescent="0.35">
      <c r="B611" s="31">
        <v>0.52</v>
      </c>
      <c r="C611" s="30" t="s">
        <v>24</v>
      </c>
      <c r="D611" s="30" t="s">
        <v>21</v>
      </c>
      <c r="E611" s="36">
        <v>900</v>
      </c>
      <c r="F611" s="36">
        <v>1400</v>
      </c>
      <c r="G611" s="36">
        <v>1560</v>
      </c>
      <c r="H611" s="37">
        <f t="shared" si="102"/>
        <v>1694.8285714285712</v>
      </c>
      <c r="I611" s="37">
        <f t="shared" si="103"/>
        <v>2000</v>
      </c>
      <c r="J611" s="37">
        <f t="shared" si="104"/>
        <v>120</v>
      </c>
      <c r="K611" s="36"/>
      <c r="L611" s="36">
        <f t="shared" ref="L611:L616" si="110">L610+11</f>
        <v>337</v>
      </c>
      <c r="M611" s="36"/>
      <c r="N611" s="36"/>
      <c r="O611" s="21">
        <f t="shared" si="107"/>
        <v>337</v>
      </c>
      <c r="P611" s="38">
        <f t="shared" si="105"/>
        <v>772.29166666666674</v>
      </c>
      <c r="Q611" s="41"/>
      <c r="R611" t="str">
        <f t="shared" si="106"/>
        <v>1690 Litre Aquaplate Steel Slimline Water Tank (900mm W x 1400mm L x  1560mm H)</v>
      </c>
    </row>
    <row r="612" spans="2:18" x14ac:dyDescent="0.35">
      <c r="B612" s="31">
        <v>0.52</v>
      </c>
      <c r="C612" s="30" t="s">
        <v>24</v>
      </c>
      <c r="D612" s="30" t="s">
        <v>21</v>
      </c>
      <c r="E612" s="36">
        <v>900</v>
      </c>
      <c r="F612" s="36">
        <v>1500</v>
      </c>
      <c r="G612" s="36">
        <v>1560</v>
      </c>
      <c r="H612" s="37">
        <f t="shared" si="102"/>
        <v>1835.2285714285713</v>
      </c>
      <c r="I612" s="37">
        <f t="shared" si="103"/>
        <v>2000</v>
      </c>
      <c r="J612" s="37">
        <f t="shared" si="104"/>
        <v>120</v>
      </c>
      <c r="K612" s="36"/>
      <c r="L612" s="36">
        <f t="shared" si="110"/>
        <v>348</v>
      </c>
      <c r="M612" s="36"/>
      <c r="N612" s="36"/>
      <c r="O612" s="21">
        <f t="shared" si="107"/>
        <v>348</v>
      </c>
      <c r="P612" s="38">
        <f t="shared" si="105"/>
        <v>797.50000000000011</v>
      </c>
      <c r="Q612" s="41"/>
      <c r="R612" t="str">
        <f t="shared" si="106"/>
        <v>1840 Litre Aquaplate Steel Slimline Water Tank (900mm W x 1500mm L x  1560mm H)</v>
      </c>
    </row>
    <row r="613" spans="2:18" x14ac:dyDescent="0.35">
      <c r="B613" s="31">
        <v>0.52</v>
      </c>
      <c r="C613" s="30" t="s">
        <v>24</v>
      </c>
      <c r="D613" s="30" t="s">
        <v>21</v>
      </c>
      <c r="E613" s="36">
        <v>900</v>
      </c>
      <c r="F613" s="36">
        <v>1600</v>
      </c>
      <c r="G613" s="36">
        <v>1560</v>
      </c>
      <c r="H613" s="37">
        <f t="shared" si="102"/>
        <v>1975.6285714285711</v>
      </c>
      <c r="I613" s="37">
        <f t="shared" si="103"/>
        <v>2000</v>
      </c>
      <c r="J613" s="37">
        <f t="shared" si="104"/>
        <v>120</v>
      </c>
      <c r="K613" s="36"/>
      <c r="L613" s="36">
        <f t="shared" si="110"/>
        <v>359</v>
      </c>
      <c r="M613" s="36"/>
      <c r="N613" s="36"/>
      <c r="O613" s="21">
        <f t="shared" si="107"/>
        <v>359</v>
      </c>
      <c r="P613" s="38">
        <f t="shared" si="105"/>
        <v>822.70833333333348</v>
      </c>
      <c r="Q613" s="41"/>
      <c r="R613" t="str">
        <f t="shared" si="106"/>
        <v>1980 Litre Aquaplate Steel Slimline Water Tank (900mm W x 1600mm L x  1560mm H)</v>
      </c>
    </row>
    <row r="614" spans="2:18" x14ac:dyDescent="0.35">
      <c r="B614" s="31">
        <v>0.52</v>
      </c>
      <c r="C614" s="30" t="s">
        <v>24</v>
      </c>
      <c r="D614" s="30" t="s">
        <v>21</v>
      </c>
      <c r="E614" s="36">
        <v>900</v>
      </c>
      <c r="F614" s="36">
        <v>1700</v>
      </c>
      <c r="G614" s="36">
        <v>1560</v>
      </c>
      <c r="H614" s="37">
        <f t="shared" si="102"/>
        <v>2116.028571428571</v>
      </c>
      <c r="I614" s="37">
        <f t="shared" si="103"/>
        <v>2000</v>
      </c>
      <c r="J614" s="37">
        <f t="shared" si="104"/>
        <v>120</v>
      </c>
      <c r="K614" s="36"/>
      <c r="L614" s="36">
        <f t="shared" si="110"/>
        <v>370</v>
      </c>
      <c r="M614" s="36"/>
      <c r="N614" s="36"/>
      <c r="O614" s="21">
        <f t="shared" si="107"/>
        <v>370</v>
      </c>
      <c r="P614" s="38">
        <f t="shared" si="105"/>
        <v>847.91666666666674</v>
      </c>
      <c r="Q614" s="41"/>
      <c r="R614" t="str">
        <f t="shared" si="106"/>
        <v>2120 Litre Aquaplate Steel Slimline Water Tank (900mm W x 1700mm L x  1560mm H)</v>
      </c>
    </row>
    <row r="615" spans="2:18" x14ac:dyDescent="0.35">
      <c r="B615" s="31">
        <v>0.52</v>
      </c>
      <c r="C615" s="30" t="s">
        <v>24</v>
      </c>
      <c r="D615" s="30" t="s">
        <v>21</v>
      </c>
      <c r="E615" s="36">
        <v>900</v>
      </c>
      <c r="F615" s="36">
        <v>1800</v>
      </c>
      <c r="G615" s="36">
        <v>1560</v>
      </c>
      <c r="H615" s="37">
        <f t="shared" si="102"/>
        <v>2256.4285714285711</v>
      </c>
      <c r="I615" s="37">
        <f t="shared" si="103"/>
        <v>2000</v>
      </c>
      <c r="J615" s="37">
        <f t="shared" si="104"/>
        <v>120</v>
      </c>
      <c r="K615" s="36"/>
      <c r="L615" s="36">
        <f t="shared" si="110"/>
        <v>381</v>
      </c>
      <c r="M615" s="36"/>
      <c r="N615" s="36"/>
      <c r="O615" s="21">
        <f t="shared" si="107"/>
        <v>381</v>
      </c>
      <c r="P615" s="38">
        <f t="shared" si="105"/>
        <v>873.12500000000011</v>
      </c>
      <c r="Q615" s="41"/>
      <c r="R615" t="str">
        <f t="shared" si="106"/>
        <v>2260 Litre Aquaplate Steel Slimline Water Tank (900mm W x 1800mm L x  1560mm H)</v>
      </c>
    </row>
    <row r="616" spans="2:18" x14ac:dyDescent="0.35">
      <c r="B616" s="31">
        <v>0.52</v>
      </c>
      <c r="C616" s="30" t="s">
        <v>24</v>
      </c>
      <c r="D616" s="30" t="s">
        <v>21</v>
      </c>
      <c r="E616" s="36">
        <v>900</v>
      </c>
      <c r="F616" s="36">
        <v>1900</v>
      </c>
      <c r="G616" s="36">
        <v>1560</v>
      </c>
      <c r="H616" s="37">
        <f t="shared" si="102"/>
        <v>2396.8285714285712</v>
      </c>
      <c r="I616" s="37">
        <f t="shared" si="103"/>
        <v>2000</v>
      </c>
      <c r="J616" s="37">
        <f t="shared" si="104"/>
        <v>120</v>
      </c>
      <c r="K616" s="36"/>
      <c r="L616" s="36">
        <f t="shared" si="110"/>
        <v>392</v>
      </c>
      <c r="M616" s="36"/>
      <c r="N616" s="36"/>
      <c r="O616" s="21">
        <f t="shared" si="107"/>
        <v>392</v>
      </c>
      <c r="P616" s="38">
        <f t="shared" si="105"/>
        <v>898.33333333333348</v>
      </c>
      <c r="Q616" s="41"/>
      <c r="R616" t="str">
        <f t="shared" si="106"/>
        <v>2400 Litre Aquaplate Steel Slimline Water Tank (900mm W x 1900mm L x  1560mm H)</v>
      </c>
    </row>
    <row r="617" spans="2:18" x14ac:dyDescent="0.35">
      <c r="B617" s="31">
        <v>0.52</v>
      </c>
      <c r="C617" s="30" t="s">
        <v>24</v>
      </c>
      <c r="D617" s="30" t="s">
        <v>21</v>
      </c>
      <c r="E617" s="36">
        <v>900</v>
      </c>
      <c r="F617" s="36">
        <v>2000</v>
      </c>
      <c r="G617" s="36">
        <v>1560</v>
      </c>
      <c r="H617" s="37">
        <f t="shared" si="102"/>
        <v>2537.2285714285713</v>
      </c>
      <c r="I617" s="37">
        <f t="shared" si="103"/>
        <v>3000</v>
      </c>
      <c r="J617" s="37">
        <f t="shared" si="104"/>
        <v>135</v>
      </c>
      <c r="K617" s="36"/>
      <c r="L617" s="36">
        <v>449</v>
      </c>
      <c r="M617" s="36"/>
      <c r="N617" s="36"/>
      <c r="O617" s="21">
        <f t="shared" si="107"/>
        <v>449</v>
      </c>
      <c r="P617" s="38">
        <f t="shared" si="105"/>
        <v>1028.9583333333335</v>
      </c>
      <c r="Q617" s="41"/>
      <c r="R617" t="str">
        <f t="shared" si="106"/>
        <v>2540 Litre Aquaplate Steel Slimline Water Tank (900mm W x 2000mm L x  1560mm H)</v>
      </c>
    </row>
    <row r="618" spans="2:18" x14ac:dyDescent="0.35">
      <c r="B618" s="31">
        <v>0.52</v>
      </c>
      <c r="C618" s="30" t="s">
        <v>24</v>
      </c>
      <c r="D618" s="30" t="s">
        <v>21</v>
      </c>
      <c r="E618" s="36">
        <v>900</v>
      </c>
      <c r="F618" s="36">
        <v>2100</v>
      </c>
      <c r="G618" s="36">
        <v>1560</v>
      </c>
      <c r="H618" s="37">
        <f t="shared" si="102"/>
        <v>2677.6285714285714</v>
      </c>
      <c r="I618" s="37">
        <f t="shared" si="103"/>
        <v>3000</v>
      </c>
      <c r="J618" s="37">
        <f t="shared" si="104"/>
        <v>135</v>
      </c>
      <c r="K618" s="36"/>
      <c r="L618" s="36">
        <f t="shared" ref="L618:L623" si="111">L617+11</f>
        <v>460</v>
      </c>
      <c r="M618" s="36"/>
      <c r="N618" s="36"/>
      <c r="O618" s="21">
        <f t="shared" si="107"/>
        <v>460</v>
      </c>
      <c r="P618" s="38">
        <f t="shared" si="105"/>
        <v>1054.1666666666667</v>
      </c>
      <c r="Q618" s="41"/>
      <c r="R618" t="str">
        <f t="shared" si="106"/>
        <v>2680 Litre Aquaplate Steel Slimline Water Tank (900mm W x 2100mm L x  1560mm H)</v>
      </c>
    </row>
    <row r="619" spans="2:18" x14ac:dyDescent="0.35">
      <c r="B619" s="31">
        <v>0.52</v>
      </c>
      <c r="C619" s="30" t="s">
        <v>24</v>
      </c>
      <c r="D619" s="30" t="s">
        <v>21</v>
      </c>
      <c r="E619" s="36">
        <v>900</v>
      </c>
      <c r="F619" s="36">
        <v>2200</v>
      </c>
      <c r="G619" s="36">
        <v>1560</v>
      </c>
      <c r="H619" s="37">
        <f t="shared" si="102"/>
        <v>2818.028571428571</v>
      </c>
      <c r="I619" s="37">
        <f t="shared" si="103"/>
        <v>3000</v>
      </c>
      <c r="J619" s="37">
        <f t="shared" si="104"/>
        <v>135</v>
      </c>
      <c r="K619" s="36"/>
      <c r="L619" s="36">
        <f t="shared" si="111"/>
        <v>471</v>
      </c>
      <c r="M619" s="36"/>
      <c r="N619" s="36"/>
      <c r="O619" s="21">
        <f t="shared" si="107"/>
        <v>471</v>
      </c>
      <c r="P619" s="38">
        <f t="shared" si="105"/>
        <v>1079.375</v>
      </c>
      <c r="Q619" s="41"/>
      <c r="R619" t="str">
        <f t="shared" si="106"/>
        <v>2820 Litre Aquaplate Steel Slimline Water Tank (900mm W x 2200mm L x  1560mm H)</v>
      </c>
    </row>
    <row r="620" spans="2:18" x14ac:dyDescent="0.35">
      <c r="B620" s="31">
        <v>0.52</v>
      </c>
      <c r="C620" s="30" t="s">
        <v>24</v>
      </c>
      <c r="D620" s="30" t="s">
        <v>21</v>
      </c>
      <c r="E620" s="36">
        <v>900</v>
      </c>
      <c r="F620" s="36">
        <v>2300</v>
      </c>
      <c r="G620" s="36">
        <v>1560</v>
      </c>
      <c r="H620" s="37">
        <f t="shared" si="102"/>
        <v>2958.4285714285711</v>
      </c>
      <c r="I620" s="37">
        <f t="shared" si="103"/>
        <v>3000</v>
      </c>
      <c r="J620" s="37">
        <f t="shared" si="104"/>
        <v>135</v>
      </c>
      <c r="K620" s="36"/>
      <c r="L620" s="36">
        <f t="shared" si="111"/>
        <v>482</v>
      </c>
      <c r="M620" s="36"/>
      <c r="N620" s="36"/>
      <c r="O620" s="21">
        <f t="shared" si="107"/>
        <v>482</v>
      </c>
      <c r="P620" s="38">
        <f t="shared" si="105"/>
        <v>1104.5833333333335</v>
      </c>
      <c r="Q620" s="41"/>
      <c r="R620" t="str">
        <f t="shared" si="106"/>
        <v>2960 Litre Aquaplate Steel Slimline Water Tank (900mm W x 2300mm L x  1560mm H)</v>
      </c>
    </row>
    <row r="621" spans="2:18" x14ac:dyDescent="0.35">
      <c r="B621" s="31">
        <v>0.52</v>
      </c>
      <c r="C621" s="30" t="s">
        <v>24</v>
      </c>
      <c r="D621" s="30" t="s">
        <v>21</v>
      </c>
      <c r="E621" s="36">
        <v>900</v>
      </c>
      <c r="F621" s="36">
        <v>2400</v>
      </c>
      <c r="G621" s="36">
        <v>1560</v>
      </c>
      <c r="H621" s="37">
        <f t="shared" si="102"/>
        <v>3098.8285714285712</v>
      </c>
      <c r="I621" s="37">
        <f t="shared" si="103"/>
        <v>3000</v>
      </c>
      <c r="J621" s="37">
        <f t="shared" si="104"/>
        <v>135</v>
      </c>
      <c r="K621" s="36"/>
      <c r="L621" s="36">
        <f t="shared" si="111"/>
        <v>493</v>
      </c>
      <c r="M621" s="36"/>
      <c r="N621" s="36"/>
      <c r="O621" s="21">
        <f t="shared" si="107"/>
        <v>493</v>
      </c>
      <c r="P621" s="38">
        <f t="shared" si="105"/>
        <v>1129.791666666667</v>
      </c>
      <c r="Q621" s="41"/>
      <c r="R621" t="str">
        <f t="shared" si="106"/>
        <v>3100 Litre Aquaplate Steel Slimline Water Tank (900mm W x 2400mm L x  1560mm H)</v>
      </c>
    </row>
    <row r="622" spans="2:18" x14ac:dyDescent="0.35">
      <c r="B622" s="31">
        <v>0.52</v>
      </c>
      <c r="C622" s="30" t="s">
        <v>24</v>
      </c>
      <c r="D622" s="30" t="s">
        <v>21</v>
      </c>
      <c r="E622" s="36">
        <v>900</v>
      </c>
      <c r="F622" s="36">
        <v>2500</v>
      </c>
      <c r="G622" s="36">
        <v>1560</v>
      </c>
      <c r="H622" s="37">
        <f t="shared" si="102"/>
        <v>3239.2285714285713</v>
      </c>
      <c r="I622" s="37">
        <f t="shared" si="103"/>
        <v>3000</v>
      </c>
      <c r="J622" s="37">
        <f t="shared" si="104"/>
        <v>135</v>
      </c>
      <c r="K622" s="36"/>
      <c r="L622" s="36">
        <f t="shared" si="111"/>
        <v>504</v>
      </c>
      <c r="M622" s="36"/>
      <c r="N622" s="36"/>
      <c r="O622" s="21">
        <f t="shared" si="107"/>
        <v>504</v>
      </c>
      <c r="P622" s="38">
        <f t="shared" si="105"/>
        <v>1155</v>
      </c>
      <c r="Q622" s="41"/>
      <c r="R622" t="str">
        <f t="shared" si="106"/>
        <v>3240 Litre Aquaplate Steel Slimline Water Tank (900mm W x 2500mm L x  1560mm H)</v>
      </c>
    </row>
    <row r="623" spans="2:18" x14ac:dyDescent="0.35">
      <c r="B623" s="31">
        <v>0.52</v>
      </c>
      <c r="C623" s="30" t="s">
        <v>24</v>
      </c>
      <c r="D623" s="30" t="s">
        <v>21</v>
      </c>
      <c r="E623" s="36">
        <v>900</v>
      </c>
      <c r="F623" s="36">
        <v>2600</v>
      </c>
      <c r="G623" s="36">
        <v>1560</v>
      </c>
      <c r="H623" s="37">
        <f t="shared" si="102"/>
        <v>3379.6285714285714</v>
      </c>
      <c r="I623" s="37">
        <f t="shared" si="103"/>
        <v>3000</v>
      </c>
      <c r="J623" s="37">
        <f t="shared" si="104"/>
        <v>135</v>
      </c>
      <c r="K623" s="36"/>
      <c r="L623" s="36">
        <f t="shared" si="111"/>
        <v>515</v>
      </c>
      <c r="M623" s="36"/>
      <c r="N623" s="36"/>
      <c r="O623" s="21">
        <f t="shared" si="107"/>
        <v>515</v>
      </c>
      <c r="P623" s="38">
        <f t="shared" si="105"/>
        <v>1180.2083333333335</v>
      </c>
      <c r="Q623" s="41"/>
      <c r="R623" t="str">
        <f t="shared" si="106"/>
        <v>3380 Litre Aquaplate Steel Slimline Water Tank (900mm W x 2600mm L x  1560mm H)</v>
      </c>
    </row>
    <row r="624" spans="2:18" x14ac:dyDescent="0.35">
      <c r="B624" s="31">
        <v>0.52</v>
      </c>
      <c r="C624" s="30" t="s">
        <v>24</v>
      </c>
      <c r="D624" s="30" t="s">
        <v>21</v>
      </c>
      <c r="E624" s="36">
        <v>900</v>
      </c>
      <c r="F624" s="36">
        <v>2700</v>
      </c>
      <c r="G624" s="36">
        <v>1560</v>
      </c>
      <c r="H624" s="37">
        <f t="shared" si="102"/>
        <v>3520.028571428571</v>
      </c>
      <c r="I624" s="37">
        <f t="shared" si="103"/>
        <v>4000</v>
      </c>
      <c r="J624" s="37">
        <f t="shared" si="104"/>
        <v>150</v>
      </c>
      <c r="K624" s="36"/>
      <c r="L624" s="36">
        <v>527</v>
      </c>
      <c r="M624" s="36"/>
      <c r="N624" s="36"/>
      <c r="O624" s="21">
        <f t="shared" si="107"/>
        <v>527</v>
      </c>
      <c r="P624" s="38">
        <f t="shared" si="105"/>
        <v>1207.7083333333335</v>
      </c>
      <c r="Q624" s="41"/>
      <c r="R624" t="str">
        <f t="shared" si="106"/>
        <v>3520 Litre Aquaplate Steel Slimline Water Tank (900mm W x 2700mm L x  1560mm H)</v>
      </c>
    </row>
    <row r="625" spans="2:18" x14ac:dyDescent="0.35">
      <c r="B625" s="31">
        <v>0.52</v>
      </c>
      <c r="C625" s="30" t="s">
        <v>24</v>
      </c>
      <c r="D625" s="30" t="s">
        <v>21</v>
      </c>
      <c r="E625" s="36">
        <v>900</v>
      </c>
      <c r="F625" s="36">
        <v>2800</v>
      </c>
      <c r="G625" s="36">
        <v>1560</v>
      </c>
      <c r="H625" s="37">
        <f t="shared" si="102"/>
        <v>3660.4285714285711</v>
      </c>
      <c r="I625" s="37">
        <f t="shared" si="103"/>
        <v>4000</v>
      </c>
      <c r="J625" s="37">
        <f t="shared" si="104"/>
        <v>150</v>
      </c>
      <c r="K625" s="36"/>
      <c r="L625" s="36">
        <f t="shared" ref="L625:L630" si="112">L624+11</f>
        <v>538</v>
      </c>
      <c r="M625" s="36"/>
      <c r="N625" s="36"/>
      <c r="O625" s="21">
        <f t="shared" si="107"/>
        <v>538</v>
      </c>
      <c r="P625" s="38">
        <f t="shared" si="105"/>
        <v>1232.916666666667</v>
      </c>
      <c r="Q625" s="41"/>
      <c r="R625" t="str">
        <f t="shared" si="106"/>
        <v>3660 Litre Aquaplate Steel Slimline Water Tank (900mm W x 2800mm L x  1560mm H)</v>
      </c>
    </row>
    <row r="626" spans="2:18" x14ac:dyDescent="0.35">
      <c r="B626" s="31">
        <v>0.52</v>
      </c>
      <c r="C626" s="30" t="s">
        <v>24</v>
      </c>
      <c r="D626" s="30" t="s">
        <v>21</v>
      </c>
      <c r="E626" s="36">
        <v>900</v>
      </c>
      <c r="F626" s="36">
        <v>2900</v>
      </c>
      <c r="G626" s="36">
        <v>1560</v>
      </c>
      <c r="H626" s="37">
        <f t="shared" si="102"/>
        <v>3800.8285714285712</v>
      </c>
      <c r="I626" s="37">
        <f t="shared" si="103"/>
        <v>4000</v>
      </c>
      <c r="J626" s="37">
        <f t="shared" si="104"/>
        <v>150</v>
      </c>
      <c r="K626" s="36"/>
      <c r="L626" s="36">
        <f t="shared" si="112"/>
        <v>549</v>
      </c>
      <c r="M626" s="36"/>
      <c r="N626" s="36"/>
      <c r="O626" s="21">
        <f t="shared" si="107"/>
        <v>549</v>
      </c>
      <c r="P626" s="38">
        <f t="shared" si="105"/>
        <v>1258.125</v>
      </c>
      <c r="Q626" s="41"/>
      <c r="R626" t="str">
        <f t="shared" si="106"/>
        <v>3800 Litre Aquaplate Steel Slimline Water Tank (900mm W x 2900mm L x  1560mm H)</v>
      </c>
    </row>
    <row r="627" spans="2:18" x14ac:dyDescent="0.35">
      <c r="B627" s="31">
        <v>0.52</v>
      </c>
      <c r="C627" s="30" t="s">
        <v>24</v>
      </c>
      <c r="D627" s="30" t="s">
        <v>21</v>
      </c>
      <c r="E627" s="36">
        <v>900</v>
      </c>
      <c r="F627" s="36">
        <v>3000</v>
      </c>
      <c r="G627" s="36">
        <v>1560</v>
      </c>
      <c r="H627" s="37">
        <f t="shared" si="102"/>
        <v>3941.2285714285713</v>
      </c>
      <c r="I627" s="37">
        <f t="shared" si="103"/>
        <v>4000</v>
      </c>
      <c r="J627" s="37">
        <f t="shared" si="104"/>
        <v>150</v>
      </c>
      <c r="K627" s="36"/>
      <c r="L627" s="36">
        <f t="shared" si="112"/>
        <v>560</v>
      </c>
      <c r="M627" s="36"/>
      <c r="N627" s="36"/>
      <c r="O627" s="21">
        <f t="shared" si="107"/>
        <v>560</v>
      </c>
      <c r="P627" s="38">
        <f t="shared" si="105"/>
        <v>1283.3333333333335</v>
      </c>
      <c r="Q627" s="41"/>
      <c r="R627" t="str">
        <f t="shared" si="106"/>
        <v>3940 Litre Aquaplate Steel Slimline Water Tank (900mm W x 3000mm L x  1560mm H)</v>
      </c>
    </row>
    <row r="628" spans="2:18" x14ac:dyDescent="0.35">
      <c r="B628" s="31">
        <v>0.52</v>
      </c>
      <c r="C628" s="30" t="s">
        <v>24</v>
      </c>
      <c r="D628" s="30" t="s">
        <v>21</v>
      </c>
      <c r="E628" s="36">
        <v>900</v>
      </c>
      <c r="F628" s="36">
        <v>3100</v>
      </c>
      <c r="G628" s="36">
        <v>1560</v>
      </c>
      <c r="H628" s="37">
        <f t="shared" si="102"/>
        <v>4081.6285714285714</v>
      </c>
      <c r="I628" s="37">
        <f t="shared" si="103"/>
        <v>4000</v>
      </c>
      <c r="J628" s="37">
        <f t="shared" si="104"/>
        <v>150</v>
      </c>
      <c r="K628" s="36"/>
      <c r="L628" s="36">
        <f t="shared" si="112"/>
        <v>571</v>
      </c>
      <c r="M628" s="36"/>
      <c r="N628" s="36"/>
      <c r="O628" s="21">
        <f t="shared" si="107"/>
        <v>571</v>
      </c>
      <c r="P628" s="38">
        <f t="shared" si="105"/>
        <v>1308.541666666667</v>
      </c>
      <c r="Q628" s="41"/>
      <c r="R628" t="str">
        <f t="shared" si="106"/>
        <v>4080 Litre Aquaplate Steel Slimline Water Tank (900mm W x 3100mm L x  1560mm H)</v>
      </c>
    </row>
    <row r="629" spans="2:18" x14ac:dyDescent="0.35">
      <c r="B629" s="31">
        <v>0.52</v>
      </c>
      <c r="C629" s="30" t="s">
        <v>24</v>
      </c>
      <c r="D629" s="30" t="s">
        <v>21</v>
      </c>
      <c r="E629" s="36">
        <v>900</v>
      </c>
      <c r="F629" s="36">
        <v>3200</v>
      </c>
      <c r="G629" s="36">
        <v>1560</v>
      </c>
      <c r="H629" s="37">
        <f t="shared" si="102"/>
        <v>4222.028571428571</v>
      </c>
      <c r="I629" s="37">
        <f t="shared" si="103"/>
        <v>4000</v>
      </c>
      <c r="J629" s="37">
        <f t="shared" si="104"/>
        <v>150</v>
      </c>
      <c r="K629" s="36"/>
      <c r="L629" s="36">
        <f t="shared" si="112"/>
        <v>582</v>
      </c>
      <c r="M629" s="36"/>
      <c r="N629" s="36"/>
      <c r="O629" s="21">
        <f t="shared" si="107"/>
        <v>582</v>
      </c>
      <c r="P629" s="38">
        <f t="shared" si="105"/>
        <v>1333.75</v>
      </c>
      <c r="Q629" s="41"/>
      <c r="R629" t="str">
        <f t="shared" si="106"/>
        <v>4220 Litre Aquaplate Steel Slimline Water Tank (900mm W x 3200mm L x  1560mm H)</v>
      </c>
    </row>
    <row r="630" spans="2:18" x14ac:dyDescent="0.35">
      <c r="B630" s="31">
        <v>0.52</v>
      </c>
      <c r="C630" s="30" t="s">
        <v>24</v>
      </c>
      <c r="D630" s="30" t="s">
        <v>21</v>
      </c>
      <c r="E630" s="36">
        <v>900</v>
      </c>
      <c r="F630" s="36">
        <v>3300</v>
      </c>
      <c r="G630" s="36">
        <v>1560</v>
      </c>
      <c r="H630" s="37">
        <f t="shared" si="102"/>
        <v>4362.4285714285716</v>
      </c>
      <c r="I630" s="37">
        <f t="shared" si="103"/>
        <v>4000</v>
      </c>
      <c r="J630" s="37">
        <f t="shared" si="104"/>
        <v>150</v>
      </c>
      <c r="K630" s="36"/>
      <c r="L630" s="36">
        <f t="shared" si="112"/>
        <v>593</v>
      </c>
      <c r="M630" s="36"/>
      <c r="N630" s="36"/>
      <c r="O630" s="21">
        <f t="shared" si="107"/>
        <v>593</v>
      </c>
      <c r="P630" s="38">
        <f t="shared" si="105"/>
        <v>1358.9583333333335</v>
      </c>
      <c r="Q630" s="41"/>
      <c r="R630" t="str">
        <f t="shared" si="106"/>
        <v>4360 Litre Aquaplate Steel Slimline Water Tank (900mm W x 3300mm L x  1560mm H)</v>
      </c>
    </row>
    <row r="631" spans="2:18" x14ac:dyDescent="0.35">
      <c r="B631" s="31">
        <v>0.52</v>
      </c>
      <c r="C631" s="30" t="s">
        <v>24</v>
      </c>
      <c r="D631" s="30" t="s">
        <v>21</v>
      </c>
      <c r="E631" s="36">
        <v>900</v>
      </c>
      <c r="F631" s="36">
        <v>3400</v>
      </c>
      <c r="G631" s="36">
        <v>1560</v>
      </c>
      <c r="H631" s="37">
        <f t="shared" si="102"/>
        <v>4502.8285714285721</v>
      </c>
      <c r="I631" s="37">
        <f t="shared" si="103"/>
        <v>5000</v>
      </c>
      <c r="J631" s="37">
        <f t="shared" si="104"/>
        <v>180</v>
      </c>
      <c r="K631" s="36"/>
      <c r="L631" s="36">
        <v>605</v>
      </c>
      <c r="M631" s="36"/>
      <c r="N631" s="36"/>
      <c r="O631" s="21">
        <f t="shared" si="107"/>
        <v>605</v>
      </c>
      <c r="P631" s="38">
        <f t="shared" si="105"/>
        <v>1386.4583333333335</v>
      </c>
      <c r="Q631" s="41"/>
      <c r="R631" t="str">
        <f t="shared" si="106"/>
        <v>4500 Litre Aquaplate Steel Slimline Water Tank (900mm W x 3400mm L x  1560mm H)</v>
      </c>
    </row>
    <row r="632" spans="2:18" x14ac:dyDescent="0.35">
      <c r="B632" s="31">
        <v>0.52</v>
      </c>
      <c r="C632" s="30" t="s">
        <v>24</v>
      </c>
      <c r="D632" s="30" t="s">
        <v>21</v>
      </c>
      <c r="E632" s="36">
        <v>900</v>
      </c>
      <c r="F632" s="36">
        <v>3500</v>
      </c>
      <c r="G632" s="36">
        <v>1560</v>
      </c>
      <c r="H632" s="37">
        <f t="shared" si="102"/>
        <v>4643.2285714285717</v>
      </c>
      <c r="I632" s="37">
        <f t="shared" si="103"/>
        <v>5000</v>
      </c>
      <c r="J632" s="37">
        <f t="shared" si="104"/>
        <v>180</v>
      </c>
      <c r="K632" s="36"/>
      <c r="L632" s="36">
        <f>L631+11</f>
        <v>616</v>
      </c>
      <c r="M632" s="36"/>
      <c r="N632" s="36"/>
      <c r="O632" s="21">
        <f t="shared" si="107"/>
        <v>616</v>
      </c>
      <c r="P632" s="38">
        <f t="shared" si="105"/>
        <v>1411.666666666667</v>
      </c>
      <c r="Q632" s="41"/>
      <c r="R632" t="str">
        <f t="shared" si="106"/>
        <v>4640 Litre Aquaplate Steel Slimline Water Tank (900mm W x 3500mm L x  1560mm H)</v>
      </c>
    </row>
    <row r="633" spans="2:18" x14ac:dyDescent="0.35">
      <c r="B633" s="31">
        <v>0.52</v>
      </c>
      <c r="C633" s="30" t="s">
        <v>24</v>
      </c>
      <c r="D633" s="30" t="s">
        <v>21</v>
      </c>
      <c r="E633" s="36">
        <v>900</v>
      </c>
      <c r="F633" s="36">
        <v>3600</v>
      </c>
      <c r="G633" s="36">
        <v>1560</v>
      </c>
      <c r="H633" s="37">
        <f t="shared" si="102"/>
        <v>4783.6285714285714</v>
      </c>
      <c r="I633" s="37">
        <f t="shared" si="103"/>
        <v>5000</v>
      </c>
      <c r="J633" s="37">
        <f t="shared" si="104"/>
        <v>180</v>
      </c>
      <c r="K633" s="36"/>
      <c r="L633" s="36">
        <f>L632+11</f>
        <v>627</v>
      </c>
      <c r="M633" s="36"/>
      <c r="N633" s="36"/>
      <c r="O633" s="21">
        <f t="shared" si="107"/>
        <v>627</v>
      </c>
      <c r="P633" s="38">
        <f t="shared" si="105"/>
        <v>1436.8750000000002</v>
      </c>
      <c r="Q633" s="41"/>
      <c r="R633" t="str">
        <f t="shared" si="106"/>
        <v>4780 Litre Aquaplate Steel Slimline Water Tank (900mm W x 3600mm L x  1560mm H)</v>
      </c>
    </row>
    <row r="634" spans="2:18" x14ac:dyDescent="0.35">
      <c r="B634" s="31">
        <v>0.52</v>
      </c>
      <c r="C634" s="30" t="s">
        <v>24</v>
      </c>
      <c r="D634" s="30" t="s">
        <v>21</v>
      </c>
      <c r="E634" s="36">
        <v>900</v>
      </c>
      <c r="F634" s="36">
        <v>3700</v>
      </c>
      <c r="G634" s="36">
        <v>1560</v>
      </c>
      <c r="H634" s="37">
        <f t="shared" si="102"/>
        <v>4924.0285714285719</v>
      </c>
      <c r="I634" s="37">
        <f t="shared" si="103"/>
        <v>5000</v>
      </c>
      <c r="J634" s="37">
        <f t="shared" si="104"/>
        <v>180</v>
      </c>
      <c r="K634" s="36"/>
      <c r="L634" s="36">
        <f>L633+11</f>
        <v>638</v>
      </c>
      <c r="M634" s="36"/>
      <c r="N634" s="36"/>
      <c r="O634" s="21">
        <f t="shared" si="107"/>
        <v>638</v>
      </c>
      <c r="P634" s="38">
        <f t="shared" si="105"/>
        <v>1462.0833333333335</v>
      </c>
      <c r="Q634" s="41"/>
      <c r="R634" t="str">
        <f t="shared" si="106"/>
        <v>4920 Litre Aquaplate Steel Slimline Water Tank (900mm W x 3700mm L x  1560mm H)</v>
      </c>
    </row>
    <row r="635" spans="2:18" x14ac:dyDescent="0.35">
      <c r="B635" s="31">
        <v>0.52</v>
      </c>
      <c r="C635" s="30" t="s">
        <v>24</v>
      </c>
      <c r="D635" s="30" t="s">
        <v>21</v>
      </c>
      <c r="E635" s="36">
        <v>900</v>
      </c>
      <c r="F635" s="36">
        <v>3800</v>
      </c>
      <c r="G635" s="36">
        <v>1560</v>
      </c>
      <c r="H635" s="37">
        <f t="shared" si="102"/>
        <v>5064.4285714285716</v>
      </c>
      <c r="I635" s="37">
        <f t="shared" si="103"/>
        <v>5000</v>
      </c>
      <c r="J635" s="37">
        <f t="shared" si="104"/>
        <v>180</v>
      </c>
      <c r="K635" s="36"/>
      <c r="L635" s="36">
        <f>L634+11</f>
        <v>649</v>
      </c>
      <c r="M635" s="36"/>
      <c r="N635" s="36"/>
      <c r="O635" s="21">
        <f t="shared" si="107"/>
        <v>649</v>
      </c>
      <c r="P635" s="38">
        <f t="shared" si="105"/>
        <v>1487.291666666667</v>
      </c>
      <c r="Q635" s="41"/>
      <c r="R635" t="str">
        <f t="shared" si="106"/>
        <v>5060 Litre Aquaplate Steel Slimline Water Tank (900mm W x 3800mm L x  1560mm H)</v>
      </c>
    </row>
    <row r="636" spans="2:18" x14ac:dyDescent="0.35">
      <c r="B636" s="31">
        <v>0.52</v>
      </c>
      <c r="C636" s="30" t="s">
        <v>24</v>
      </c>
      <c r="D636" s="30" t="s">
        <v>21</v>
      </c>
      <c r="E636" s="36">
        <v>900</v>
      </c>
      <c r="F636" s="36">
        <v>3900</v>
      </c>
      <c r="G636" s="36">
        <v>1560</v>
      </c>
      <c r="H636" s="37">
        <f t="shared" si="102"/>
        <v>5204.8285714285721</v>
      </c>
      <c r="I636" s="37">
        <f t="shared" si="103"/>
        <v>5000</v>
      </c>
      <c r="J636" s="37">
        <f t="shared" si="104"/>
        <v>180</v>
      </c>
      <c r="K636" s="36"/>
      <c r="L636" s="36">
        <f>L635+11</f>
        <v>660</v>
      </c>
      <c r="M636" s="36"/>
      <c r="N636" s="36"/>
      <c r="O636" s="21">
        <f t="shared" si="107"/>
        <v>660</v>
      </c>
      <c r="P636" s="38">
        <f t="shared" si="105"/>
        <v>1512.5000000000002</v>
      </c>
      <c r="Q636" s="41"/>
      <c r="R636" t="str">
        <f t="shared" si="106"/>
        <v>5200 Litre Aquaplate Steel Slimline Water Tank (900mm W x 3900mm L x  1560mm H)</v>
      </c>
    </row>
    <row r="637" spans="2:18" x14ac:dyDescent="0.35">
      <c r="B637" s="31">
        <v>0.52</v>
      </c>
      <c r="C637" s="30" t="s">
        <v>24</v>
      </c>
      <c r="D637" s="30" t="s">
        <v>21</v>
      </c>
      <c r="E637" s="36">
        <v>900</v>
      </c>
      <c r="F637" s="36">
        <v>4000</v>
      </c>
      <c r="G637" s="36">
        <v>1560</v>
      </c>
      <c r="H637" s="37">
        <f t="shared" si="102"/>
        <v>5345.2285714285717</v>
      </c>
      <c r="I637" s="37">
        <f t="shared" si="103"/>
        <v>5000</v>
      </c>
      <c r="J637" s="37">
        <f t="shared" si="104"/>
        <v>180</v>
      </c>
      <c r="K637" s="36"/>
      <c r="L637" s="36">
        <v>672</v>
      </c>
      <c r="M637" s="36"/>
      <c r="N637" s="36"/>
      <c r="O637" s="21">
        <f t="shared" si="107"/>
        <v>672</v>
      </c>
      <c r="P637" s="38">
        <f t="shared" si="105"/>
        <v>1540.0000000000002</v>
      </c>
      <c r="Q637" s="41"/>
      <c r="R637" t="str">
        <f t="shared" si="106"/>
        <v>5350 Litre Aquaplate Steel Slimline Water Tank (900mm W x 4000mm L x  1560mm H)</v>
      </c>
    </row>
    <row r="638" spans="2:18" x14ac:dyDescent="0.35">
      <c r="B638" s="31">
        <v>0.52</v>
      </c>
      <c r="C638" s="30" t="s">
        <v>24</v>
      </c>
      <c r="D638" s="30" t="s">
        <v>21</v>
      </c>
      <c r="E638" s="36">
        <v>950</v>
      </c>
      <c r="F638" s="36">
        <v>800</v>
      </c>
      <c r="G638" s="36">
        <v>1560</v>
      </c>
      <c r="H638" s="37">
        <f t="shared" si="102"/>
        <v>883.90714285714296</v>
      </c>
      <c r="I638" s="37">
        <f t="shared" si="103"/>
        <v>1000</v>
      </c>
      <c r="J638" s="37">
        <f t="shared" si="104"/>
        <v>90</v>
      </c>
      <c r="K638" s="36"/>
      <c r="L638" s="44">
        <v>272</v>
      </c>
      <c r="M638" s="44"/>
      <c r="N638" s="36"/>
      <c r="O638" s="21">
        <f t="shared" si="107"/>
        <v>272</v>
      </c>
      <c r="P638" s="38">
        <f t="shared" si="105"/>
        <v>623.33333333333348</v>
      </c>
      <c r="Q638" s="41"/>
      <c r="R638" t="str">
        <f t="shared" si="106"/>
        <v>880 Litre Aquaplate Steel Slimline Water Tank (950mm W x 800mm L x  1560mm H)</v>
      </c>
    </row>
    <row r="639" spans="2:18" x14ac:dyDescent="0.35">
      <c r="B639" s="31">
        <v>0.52</v>
      </c>
      <c r="C639" s="30" t="s">
        <v>24</v>
      </c>
      <c r="D639" s="30" t="s">
        <v>21</v>
      </c>
      <c r="E639" s="36">
        <v>950</v>
      </c>
      <c r="F639" s="36">
        <v>900</v>
      </c>
      <c r="G639" s="36">
        <v>1560</v>
      </c>
      <c r="H639" s="37">
        <f t="shared" si="102"/>
        <v>1032.1071428571429</v>
      </c>
      <c r="I639" s="37">
        <f t="shared" si="103"/>
        <v>1000</v>
      </c>
      <c r="J639" s="37">
        <f t="shared" si="104"/>
        <v>90</v>
      </c>
      <c r="K639" s="36"/>
      <c r="L639" s="36">
        <f>L638+11</f>
        <v>283</v>
      </c>
      <c r="M639" s="36"/>
      <c r="N639" s="36"/>
      <c r="O639" s="21">
        <f t="shared" si="107"/>
        <v>283</v>
      </c>
      <c r="P639" s="38">
        <f t="shared" si="105"/>
        <v>648.54166666666674</v>
      </c>
      <c r="Q639" s="41"/>
      <c r="R639" t="str">
        <f t="shared" si="106"/>
        <v>1030 Litre Aquaplate Steel Slimline Water Tank (950mm W x 900mm L x  1560mm H)</v>
      </c>
    </row>
    <row r="640" spans="2:18" x14ac:dyDescent="0.35">
      <c r="B640" s="31">
        <v>0.52</v>
      </c>
      <c r="C640" s="30" t="s">
        <v>24</v>
      </c>
      <c r="D640" s="30" t="s">
        <v>21</v>
      </c>
      <c r="E640" s="36">
        <v>950</v>
      </c>
      <c r="F640" s="36">
        <v>1000</v>
      </c>
      <c r="G640" s="36">
        <v>1560</v>
      </c>
      <c r="H640" s="37">
        <f t="shared" si="102"/>
        <v>1180.3071428571429</v>
      </c>
      <c r="I640" s="37">
        <f t="shared" si="103"/>
        <v>1000</v>
      </c>
      <c r="J640" s="37">
        <f t="shared" si="104"/>
        <v>90</v>
      </c>
      <c r="K640" s="36"/>
      <c r="L640" s="36">
        <f>L639+11</f>
        <v>294</v>
      </c>
      <c r="M640" s="36"/>
      <c r="N640" s="36"/>
      <c r="O640" s="21">
        <f t="shared" si="107"/>
        <v>294</v>
      </c>
      <c r="P640" s="38">
        <f t="shared" si="105"/>
        <v>673.75</v>
      </c>
      <c r="Q640" s="41"/>
      <c r="R640" t="str">
        <f t="shared" si="106"/>
        <v>1180 Litre Aquaplate Steel Slimline Water Tank (950mm W x 1000mm L x  1560mm H)</v>
      </c>
    </row>
    <row r="641" spans="2:18" x14ac:dyDescent="0.35">
      <c r="B641" s="31">
        <v>0.52</v>
      </c>
      <c r="C641" s="30" t="s">
        <v>24</v>
      </c>
      <c r="D641" s="30" t="s">
        <v>21</v>
      </c>
      <c r="E641" s="36">
        <v>950</v>
      </c>
      <c r="F641" s="36">
        <v>1100</v>
      </c>
      <c r="G641" s="36">
        <v>1560</v>
      </c>
      <c r="H641" s="37">
        <f t="shared" si="102"/>
        <v>1328.507142857143</v>
      </c>
      <c r="I641" s="37">
        <f t="shared" si="103"/>
        <v>1000</v>
      </c>
      <c r="J641" s="37">
        <f t="shared" si="104"/>
        <v>90</v>
      </c>
      <c r="K641" s="36"/>
      <c r="L641" s="36">
        <f>L640+11</f>
        <v>305</v>
      </c>
      <c r="M641" s="36"/>
      <c r="N641" s="36"/>
      <c r="O641" s="21">
        <f t="shared" si="107"/>
        <v>305</v>
      </c>
      <c r="P641" s="38">
        <f t="shared" si="105"/>
        <v>698.95833333333348</v>
      </c>
      <c r="Q641" s="41"/>
      <c r="R641" t="str">
        <f t="shared" si="106"/>
        <v>1330 Litre Aquaplate Steel Slimline Water Tank (950mm W x 1100mm L x  1560mm H)</v>
      </c>
    </row>
    <row r="642" spans="2:18" x14ac:dyDescent="0.35">
      <c r="B642" s="31">
        <v>0.52</v>
      </c>
      <c r="C642" s="30" t="s">
        <v>24</v>
      </c>
      <c r="D642" s="30" t="s">
        <v>21</v>
      </c>
      <c r="E642" s="36">
        <v>950</v>
      </c>
      <c r="F642" s="36">
        <v>1200</v>
      </c>
      <c r="G642" s="36">
        <v>1560</v>
      </c>
      <c r="H642" s="37">
        <f t="shared" si="102"/>
        <v>1476.707142857143</v>
      </c>
      <c r="I642" s="37">
        <f t="shared" si="103"/>
        <v>1000</v>
      </c>
      <c r="J642" s="37">
        <f t="shared" si="104"/>
        <v>90</v>
      </c>
      <c r="K642" s="36"/>
      <c r="L642" s="36">
        <f>L641+11</f>
        <v>316</v>
      </c>
      <c r="M642" s="36"/>
      <c r="N642" s="36"/>
      <c r="O642" s="21">
        <f t="shared" si="107"/>
        <v>316</v>
      </c>
      <c r="P642" s="38">
        <f t="shared" si="105"/>
        <v>724.16666666666674</v>
      </c>
      <c r="Q642" s="41"/>
      <c r="R642" t="str">
        <f t="shared" si="106"/>
        <v>1480 Litre Aquaplate Steel Slimline Water Tank (950mm W x 1200mm L x  1560mm H)</v>
      </c>
    </row>
    <row r="643" spans="2:18" x14ac:dyDescent="0.35">
      <c r="B643" s="31">
        <v>0.52</v>
      </c>
      <c r="C643" s="30" t="s">
        <v>24</v>
      </c>
      <c r="D643" s="30" t="s">
        <v>21</v>
      </c>
      <c r="E643" s="36">
        <v>950</v>
      </c>
      <c r="F643" s="36">
        <v>1300</v>
      </c>
      <c r="G643" s="36">
        <v>1560</v>
      </c>
      <c r="H643" s="37">
        <f t="shared" si="102"/>
        <v>1624.9071428571428</v>
      </c>
      <c r="I643" s="37">
        <f t="shared" si="103"/>
        <v>2000</v>
      </c>
      <c r="J643" s="37">
        <f t="shared" si="104"/>
        <v>120</v>
      </c>
      <c r="K643" s="36"/>
      <c r="L643" s="36">
        <v>328</v>
      </c>
      <c r="M643" s="36"/>
      <c r="N643" s="36"/>
      <c r="O643" s="21">
        <f t="shared" si="107"/>
        <v>328</v>
      </c>
      <c r="P643" s="38">
        <f t="shared" si="105"/>
        <v>751.66666666666674</v>
      </c>
      <c r="Q643" s="41"/>
      <c r="R643" t="str">
        <f t="shared" si="106"/>
        <v>1620 Litre Aquaplate Steel Slimline Water Tank (950mm W x 1300mm L x  1560mm H)</v>
      </c>
    </row>
    <row r="644" spans="2:18" x14ac:dyDescent="0.35">
      <c r="B644" s="31">
        <v>0.52</v>
      </c>
      <c r="C644" s="30" t="s">
        <v>24</v>
      </c>
      <c r="D644" s="30" t="s">
        <v>21</v>
      </c>
      <c r="E644" s="36">
        <v>950</v>
      </c>
      <c r="F644" s="36">
        <v>1400</v>
      </c>
      <c r="G644" s="36">
        <v>1560</v>
      </c>
      <c r="H644" s="37">
        <f t="shared" si="102"/>
        <v>1773.1071428571429</v>
      </c>
      <c r="I644" s="37">
        <f t="shared" si="103"/>
        <v>2000</v>
      </c>
      <c r="J644" s="37">
        <f t="shared" si="104"/>
        <v>120</v>
      </c>
      <c r="K644" s="36"/>
      <c r="L644" s="36">
        <f t="shared" ref="L644:L655" si="113">L643+11</f>
        <v>339</v>
      </c>
      <c r="M644" s="36"/>
      <c r="N644" s="36"/>
      <c r="O644" s="21">
        <f t="shared" si="107"/>
        <v>339</v>
      </c>
      <c r="P644" s="38">
        <f t="shared" si="105"/>
        <v>776.87500000000011</v>
      </c>
      <c r="Q644" s="41"/>
      <c r="R644" t="str">
        <f t="shared" si="106"/>
        <v>1770 Litre Aquaplate Steel Slimline Water Tank (950mm W x 1400mm L x  1560mm H)</v>
      </c>
    </row>
    <row r="645" spans="2:18" x14ac:dyDescent="0.35">
      <c r="B645" s="31">
        <v>0.52</v>
      </c>
      <c r="C645" s="30" t="s">
        <v>24</v>
      </c>
      <c r="D645" s="30" t="s">
        <v>21</v>
      </c>
      <c r="E645" s="36">
        <v>950</v>
      </c>
      <c r="F645" s="36">
        <v>1500</v>
      </c>
      <c r="G645" s="36">
        <v>1560</v>
      </c>
      <c r="H645" s="37">
        <f t="shared" ref="H645:H708" si="114">(((22/7*(E645/2)^2)*G645)+((F645-E645)*G645*E645))/1000000</f>
        <v>1921.3071428571429</v>
      </c>
      <c r="I645" s="37">
        <f t="shared" ref="I645:I708" si="115">ROUND(H645,-3)</f>
        <v>2000</v>
      </c>
      <c r="J645" s="37">
        <f t="shared" ref="J645:J708" si="116">IF(I645&lt;1000,90,IF(I645=1000,90,IF(I645=2000,120,IF(I645=3000,135,IF(I645=4000,150,IF(I645=5000,180,IF(I645=6000,210,IF(I645=7000,240,IF(I645=8000,255,IF(I645=9000,B910,IF(I645=10000,285)))))))))))</f>
        <v>120</v>
      </c>
      <c r="K645" s="36"/>
      <c r="L645" s="36">
        <f t="shared" si="113"/>
        <v>350</v>
      </c>
      <c r="M645" s="36"/>
      <c r="N645" s="36"/>
      <c r="O645" s="21">
        <f t="shared" si="107"/>
        <v>350</v>
      </c>
      <c r="P645" s="38">
        <f t="shared" ref="P645:P708" si="117">(L645/(1-B645))*1.1</f>
        <v>802.08333333333348</v>
      </c>
      <c r="Q645" s="41"/>
      <c r="R645" t="str">
        <f t="shared" ref="R645:R708" si="118">ROUND(H645,-1)&amp;" "&amp;"Litre"&amp;" "&amp;C645&amp;" "&amp;D645&amp;" "&amp;"Water Tank"&amp;" ("&amp;E645&amp;"mm W x "&amp;F645&amp;"mm L x  "&amp;G645&amp;"mm H)"</f>
        <v>1920 Litre Aquaplate Steel Slimline Water Tank (950mm W x 1500mm L x  1560mm H)</v>
      </c>
    </row>
    <row r="646" spans="2:18" x14ac:dyDescent="0.35">
      <c r="B646" s="31">
        <v>0.52</v>
      </c>
      <c r="C646" s="30" t="s">
        <v>24</v>
      </c>
      <c r="D646" s="30" t="s">
        <v>21</v>
      </c>
      <c r="E646" s="36">
        <v>950</v>
      </c>
      <c r="F646" s="36">
        <v>1600</v>
      </c>
      <c r="G646" s="36">
        <v>1560</v>
      </c>
      <c r="H646" s="37">
        <f t="shared" si="114"/>
        <v>2069.5071428571428</v>
      </c>
      <c r="I646" s="37">
        <f t="shared" si="115"/>
        <v>2000</v>
      </c>
      <c r="J646" s="37">
        <f t="shared" si="116"/>
        <v>120</v>
      </c>
      <c r="K646" s="36"/>
      <c r="L646" s="36">
        <f t="shared" si="113"/>
        <v>361</v>
      </c>
      <c r="M646" s="36"/>
      <c r="N646" s="36"/>
      <c r="O646" s="21">
        <f t="shared" ref="O646:O709" si="119">SUM(K646:N646)</f>
        <v>361</v>
      </c>
      <c r="P646" s="38">
        <f t="shared" si="117"/>
        <v>827.29166666666674</v>
      </c>
      <c r="Q646" s="41"/>
      <c r="R646" t="str">
        <f t="shared" si="118"/>
        <v>2070 Litre Aquaplate Steel Slimline Water Tank (950mm W x 1600mm L x  1560mm H)</v>
      </c>
    </row>
    <row r="647" spans="2:18" x14ac:dyDescent="0.35">
      <c r="B647" s="31">
        <v>0.52</v>
      </c>
      <c r="C647" s="30" t="s">
        <v>24</v>
      </c>
      <c r="D647" s="30" t="s">
        <v>21</v>
      </c>
      <c r="E647" s="36">
        <v>950</v>
      </c>
      <c r="F647" s="36">
        <v>1700</v>
      </c>
      <c r="G647" s="36">
        <v>1560</v>
      </c>
      <c r="H647" s="37">
        <f t="shared" si="114"/>
        <v>2217.707142857143</v>
      </c>
      <c r="I647" s="37">
        <f t="shared" si="115"/>
        <v>2000</v>
      </c>
      <c r="J647" s="37">
        <f t="shared" si="116"/>
        <v>120</v>
      </c>
      <c r="K647" s="36"/>
      <c r="L647" s="36">
        <f t="shared" si="113"/>
        <v>372</v>
      </c>
      <c r="M647" s="36"/>
      <c r="N647" s="36"/>
      <c r="O647" s="21">
        <f t="shared" si="119"/>
        <v>372</v>
      </c>
      <c r="P647" s="38">
        <f t="shared" si="117"/>
        <v>852.50000000000011</v>
      </c>
      <c r="Q647" s="41"/>
      <c r="R647" t="str">
        <f t="shared" si="118"/>
        <v>2220 Litre Aquaplate Steel Slimline Water Tank (950mm W x 1700mm L x  1560mm H)</v>
      </c>
    </row>
    <row r="648" spans="2:18" x14ac:dyDescent="0.35">
      <c r="B648" s="31">
        <v>0.52</v>
      </c>
      <c r="C648" s="30" t="s">
        <v>24</v>
      </c>
      <c r="D648" s="30" t="s">
        <v>21</v>
      </c>
      <c r="E648" s="36">
        <v>950</v>
      </c>
      <c r="F648" s="36">
        <v>1800</v>
      </c>
      <c r="G648" s="36">
        <v>1560</v>
      </c>
      <c r="H648" s="37">
        <f t="shared" si="114"/>
        <v>2365.9071428571428</v>
      </c>
      <c r="I648" s="37">
        <f t="shared" si="115"/>
        <v>2000</v>
      </c>
      <c r="J648" s="37">
        <f t="shared" si="116"/>
        <v>120</v>
      </c>
      <c r="K648" s="36"/>
      <c r="L648" s="36">
        <f t="shared" si="113"/>
        <v>383</v>
      </c>
      <c r="M648" s="36"/>
      <c r="N648" s="36"/>
      <c r="O648" s="21">
        <f t="shared" si="119"/>
        <v>383</v>
      </c>
      <c r="P648" s="38">
        <f t="shared" si="117"/>
        <v>877.70833333333348</v>
      </c>
      <c r="Q648" s="41"/>
      <c r="R648" t="str">
        <f t="shared" si="118"/>
        <v>2370 Litre Aquaplate Steel Slimline Water Tank (950mm W x 1800mm L x  1560mm H)</v>
      </c>
    </row>
    <row r="649" spans="2:18" x14ac:dyDescent="0.35">
      <c r="B649" s="31">
        <v>0.52</v>
      </c>
      <c r="C649" s="30" t="s">
        <v>24</v>
      </c>
      <c r="D649" s="30" t="s">
        <v>21</v>
      </c>
      <c r="E649" s="36">
        <v>950</v>
      </c>
      <c r="F649" s="36">
        <v>1900</v>
      </c>
      <c r="G649" s="36">
        <v>1560</v>
      </c>
      <c r="H649" s="37">
        <f t="shared" si="114"/>
        <v>2514.1071428571431</v>
      </c>
      <c r="I649" s="37">
        <f t="shared" si="115"/>
        <v>3000</v>
      </c>
      <c r="J649" s="37">
        <f t="shared" si="116"/>
        <v>135</v>
      </c>
      <c r="K649" s="36"/>
      <c r="L649" s="36">
        <f t="shared" si="113"/>
        <v>394</v>
      </c>
      <c r="M649" s="36"/>
      <c r="N649" s="36"/>
      <c r="O649" s="21">
        <f t="shared" si="119"/>
        <v>394</v>
      </c>
      <c r="P649" s="38">
        <f t="shared" si="117"/>
        <v>902.91666666666674</v>
      </c>
      <c r="Q649" s="41"/>
      <c r="R649" t="str">
        <f t="shared" si="118"/>
        <v>2510 Litre Aquaplate Steel Slimline Water Tank (950mm W x 1900mm L x  1560mm H)</v>
      </c>
    </row>
    <row r="650" spans="2:18" x14ac:dyDescent="0.35">
      <c r="B650" s="31">
        <v>0.52</v>
      </c>
      <c r="C650" s="30" t="s">
        <v>24</v>
      </c>
      <c r="D650" s="30" t="s">
        <v>21</v>
      </c>
      <c r="E650" s="36">
        <v>950</v>
      </c>
      <c r="F650" s="36">
        <v>2000</v>
      </c>
      <c r="G650" s="36">
        <v>1560</v>
      </c>
      <c r="H650" s="37">
        <f t="shared" si="114"/>
        <v>2662.3071428571429</v>
      </c>
      <c r="I650" s="37">
        <f t="shared" si="115"/>
        <v>3000</v>
      </c>
      <c r="J650" s="37">
        <f t="shared" si="116"/>
        <v>135</v>
      </c>
      <c r="K650" s="36"/>
      <c r="L650" s="36">
        <f t="shared" si="113"/>
        <v>405</v>
      </c>
      <c r="M650" s="36"/>
      <c r="N650" s="36"/>
      <c r="O650" s="21">
        <f t="shared" si="119"/>
        <v>405</v>
      </c>
      <c r="P650" s="38">
        <f t="shared" si="117"/>
        <v>928.12500000000011</v>
      </c>
      <c r="Q650" s="41"/>
      <c r="R650" t="str">
        <f t="shared" si="118"/>
        <v>2660 Litre Aquaplate Steel Slimline Water Tank (950mm W x 2000mm L x  1560mm H)</v>
      </c>
    </row>
    <row r="651" spans="2:18" x14ac:dyDescent="0.35">
      <c r="B651" s="31">
        <v>0.52</v>
      </c>
      <c r="C651" s="30" t="s">
        <v>24</v>
      </c>
      <c r="D651" s="30" t="s">
        <v>21</v>
      </c>
      <c r="E651" s="36">
        <v>950</v>
      </c>
      <c r="F651" s="36">
        <v>2100</v>
      </c>
      <c r="G651" s="36">
        <v>1560</v>
      </c>
      <c r="H651" s="37">
        <f t="shared" si="114"/>
        <v>2810.5071428571428</v>
      </c>
      <c r="I651" s="37">
        <f t="shared" si="115"/>
        <v>3000</v>
      </c>
      <c r="J651" s="37">
        <f t="shared" si="116"/>
        <v>135</v>
      </c>
      <c r="K651" s="36"/>
      <c r="L651" s="36">
        <f t="shared" si="113"/>
        <v>416</v>
      </c>
      <c r="M651" s="36"/>
      <c r="N651" s="36"/>
      <c r="O651" s="21">
        <f t="shared" si="119"/>
        <v>416</v>
      </c>
      <c r="P651" s="38">
        <f t="shared" si="117"/>
        <v>953.33333333333348</v>
      </c>
      <c r="Q651" s="41"/>
      <c r="R651" t="str">
        <f t="shared" si="118"/>
        <v>2810 Litre Aquaplate Steel Slimline Water Tank (950mm W x 2100mm L x  1560mm H)</v>
      </c>
    </row>
    <row r="652" spans="2:18" x14ac:dyDescent="0.35">
      <c r="B652" s="31">
        <v>0.52</v>
      </c>
      <c r="C652" s="30" t="s">
        <v>24</v>
      </c>
      <c r="D652" s="30" t="s">
        <v>21</v>
      </c>
      <c r="E652" s="36">
        <v>950</v>
      </c>
      <c r="F652" s="36">
        <v>2200</v>
      </c>
      <c r="G652" s="36">
        <v>1560</v>
      </c>
      <c r="H652" s="37">
        <f t="shared" si="114"/>
        <v>2958.707142857143</v>
      </c>
      <c r="I652" s="37">
        <f t="shared" si="115"/>
        <v>3000</v>
      </c>
      <c r="J652" s="37">
        <f t="shared" si="116"/>
        <v>135</v>
      </c>
      <c r="K652" s="36"/>
      <c r="L652" s="36">
        <f t="shared" si="113"/>
        <v>427</v>
      </c>
      <c r="M652" s="36"/>
      <c r="N652" s="36"/>
      <c r="O652" s="21">
        <f t="shared" si="119"/>
        <v>427</v>
      </c>
      <c r="P652" s="38">
        <f t="shared" si="117"/>
        <v>978.54166666666674</v>
      </c>
      <c r="Q652" s="41"/>
      <c r="R652" t="str">
        <f t="shared" si="118"/>
        <v>2960 Litre Aquaplate Steel Slimline Water Tank (950mm W x 2200mm L x  1560mm H)</v>
      </c>
    </row>
    <row r="653" spans="2:18" x14ac:dyDescent="0.35">
      <c r="B653" s="31">
        <v>0.52</v>
      </c>
      <c r="C653" s="30" t="s">
        <v>24</v>
      </c>
      <c r="D653" s="30" t="s">
        <v>21</v>
      </c>
      <c r="E653" s="36">
        <v>950</v>
      </c>
      <c r="F653" s="36">
        <v>2300</v>
      </c>
      <c r="G653" s="36">
        <v>1560</v>
      </c>
      <c r="H653" s="37">
        <f t="shared" si="114"/>
        <v>3106.9071428571428</v>
      </c>
      <c r="I653" s="37">
        <f t="shared" si="115"/>
        <v>3000</v>
      </c>
      <c r="J653" s="37">
        <f t="shared" si="116"/>
        <v>135</v>
      </c>
      <c r="K653" s="36"/>
      <c r="L653" s="36">
        <f t="shared" si="113"/>
        <v>438</v>
      </c>
      <c r="M653" s="36"/>
      <c r="N653" s="36"/>
      <c r="O653" s="21">
        <f t="shared" si="119"/>
        <v>438</v>
      </c>
      <c r="P653" s="38">
        <f t="shared" si="117"/>
        <v>1003.7500000000001</v>
      </c>
      <c r="Q653" s="41"/>
      <c r="R653" t="str">
        <f t="shared" si="118"/>
        <v>3110 Litre Aquaplate Steel Slimline Water Tank (950mm W x 2300mm L x  1560mm H)</v>
      </c>
    </row>
    <row r="654" spans="2:18" x14ac:dyDescent="0.35">
      <c r="B654" s="31">
        <v>0.52</v>
      </c>
      <c r="C654" s="30" t="s">
        <v>24</v>
      </c>
      <c r="D654" s="30" t="s">
        <v>21</v>
      </c>
      <c r="E654" s="36">
        <v>950</v>
      </c>
      <c r="F654" s="36">
        <v>2400</v>
      </c>
      <c r="G654" s="36">
        <v>1560</v>
      </c>
      <c r="H654" s="37">
        <f t="shared" si="114"/>
        <v>3255.1071428571431</v>
      </c>
      <c r="I654" s="37">
        <f t="shared" si="115"/>
        <v>3000</v>
      </c>
      <c r="J654" s="37">
        <f t="shared" si="116"/>
        <v>135</v>
      </c>
      <c r="K654" s="36"/>
      <c r="L654" s="36">
        <f t="shared" si="113"/>
        <v>449</v>
      </c>
      <c r="M654" s="36"/>
      <c r="N654" s="36"/>
      <c r="O654" s="21">
        <f t="shared" si="119"/>
        <v>449</v>
      </c>
      <c r="P654" s="38">
        <f t="shared" si="117"/>
        <v>1028.9583333333335</v>
      </c>
      <c r="Q654" s="41"/>
      <c r="R654" t="str">
        <f t="shared" si="118"/>
        <v>3260 Litre Aquaplate Steel Slimline Water Tank (950mm W x 2400mm L x  1560mm H)</v>
      </c>
    </row>
    <row r="655" spans="2:18" x14ac:dyDescent="0.35">
      <c r="B655" s="31">
        <v>0.52</v>
      </c>
      <c r="C655" s="30" t="s">
        <v>24</v>
      </c>
      <c r="D655" s="30" t="s">
        <v>21</v>
      </c>
      <c r="E655" s="36">
        <v>950</v>
      </c>
      <c r="F655" s="36">
        <v>2500</v>
      </c>
      <c r="G655" s="36">
        <v>1560</v>
      </c>
      <c r="H655" s="37">
        <f t="shared" si="114"/>
        <v>3403.3071428571429</v>
      </c>
      <c r="I655" s="37">
        <f t="shared" si="115"/>
        <v>3000</v>
      </c>
      <c r="J655" s="37">
        <f t="shared" si="116"/>
        <v>135</v>
      </c>
      <c r="K655" s="36"/>
      <c r="L655" s="36">
        <f t="shared" si="113"/>
        <v>460</v>
      </c>
      <c r="M655" s="36"/>
      <c r="N655" s="36"/>
      <c r="O655" s="21">
        <f t="shared" si="119"/>
        <v>460</v>
      </c>
      <c r="P655" s="38">
        <f t="shared" si="117"/>
        <v>1054.1666666666667</v>
      </c>
      <c r="Q655" s="41"/>
      <c r="R655" t="str">
        <f t="shared" si="118"/>
        <v>3400 Litre Aquaplate Steel Slimline Water Tank (950mm W x 2500mm L x  1560mm H)</v>
      </c>
    </row>
    <row r="656" spans="2:18" x14ac:dyDescent="0.35">
      <c r="B656" s="31">
        <v>0.52</v>
      </c>
      <c r="C656" s="30" t="s">
        <v>24</v>
      </c>
      <c r="D656" s="30" t="s">
        <v>21</v>
      </c>
      <c r="E656" s="36">
        <v>950</v>
      </c>
      <c r="F656" s="36">
        <v>2600</v>
      </c>
      <c r="G656" s="36">
        <v>1560</v>
      </c>
      <c r="H656" s="37">
        <f t="shared" si="114"/>
        <v>3551.5071428571428</v>
      </c>
      <c r="I656" s="37">
        <f t="shared" si="115"/>
        <v>4000</v>
      </c>
      <c r="J656" s="37">
        <f t="shared" si="116"/>
        <v>150</v>
      </c>
      <c r="K656" s="36"/>
      <c r="L656" s="36">
        <v>518</v>
      </c>
      <c r="M656" s="36"/>
      <c r="N656" s="36"/>
      <c r="O656" s="21">
        <f t="shared" si="119"/>
        <v>518</v>
      </c>
      <c r="P656" s="38">
        <f t="shared" si="117"/>
        <v>1187.0833333333335</v>
      </c>
      <c r="Q656" s="41"/>
      <c r="R656" t="str">
        <f t="shared" si="118"/>
        <v>3550 Litre Aquaplate Steel Slimline Water Tank (950mm W x 2600mm L x  1560mm H)</v>
      </c>
    </row>
    <row r="657" spans="2:18" x14ac:dyDescent="0.35">
      <c r="B657" s="31">
        <v>0.52</v>
      </c>
      <c r="C657" s="30" t="s">
        <v>24</v>
      </c>
      <c r="D657" s="30" t="s">
        <v>21</v>
      </c>
      <c r="E657" s="36">
        <v>950</v>
      </c>
      <c r="F657" s="36">
        <v>2700</v>
      </c>
      <c r="G657" s="36">
        <v>1560</v>
      </c>
      <c r="H657" s="37">
        <f t="shared" si="114"/>
        <v>3699.707142857143</v>
      </c>
      <c r="I657" s="37">
        <f t="shared" si="115"/>
        <v>4000</v>
      </c>
      <c r="J657" s="37">
        <f t="shared" si="116"/>
        <v>150</v>
      </c>
      <c r="K657" s="36"/>
      <c r="L657" s="36">
        <f t="shared" ref="L657:L662" si="120">L656+11</f>
        <v>529</v>
      </c>
      <c r="M657" s="36"/>
      <c r="N657" s="36"/>
      <c r="O657" s="21">
        <f t="shared" si="119"/>
        <v>529</v>
      </c>
      <c r="P657" s="38">
        <f t="shared" si="117"/>
        <v>1212.291666666667</v>
      </c>
      <c r="Q657" s="41"/>
      <c r="R657" t="str">
        <f t="shared" si="118"/>
        <v>3700 Litre Aquaplate Steel Slimline Water Tank (950mm W x 2700mm L x  1560mm H)</v>
      </c>
    </row>
    <row r="658" spans="2:18" x14ac:dyDescent="0.35">
      <c r="B658" s="31">
        <v>0.52</v>
      </c>
      <c r="C658" s="30" t="s">
        <v>24</v>
      </c>
      <c r="D658" s="30" t="s">
        <v>21</v>
      </c>
      <c r="E658" s="36">
        <v>950</v>
      </c>
      <c r="F658" s="36">
        <v>2800</v>
      </c>
      <c r="G658" s="36">
        <v>1560</v>
      </c>
      <c r="H658" s="37">
        <f t="shared" si="114"/>
        <v>3847.9071428571428</v>
      </c>
      <c r="I658" s="37">
        <f t="shared" si="115"/>
        <v>4000</v>
      </c>
      <c r="J658" s="37">
        <f t="shared" si="116"/>
        <v>150</v>
      </c>
      <c r="K658" s="36"/>
      <c r="L658" s="36">
        <f t="shared" si="120"/>
        <v>540</v>
      </c>
      <c r="M658" s="36"/>
      <c r="N658" s="36"/>
      <c r="O658" s="21">
        <f t="shared" si="119"/>
        <v>540</v>
      </c>
      <c r="P658" s="38">
        <f t="shared" si="117"/>
        <v>1237.5</v>
      </c>
      <c r="Q658" s="41"/>
      <c r="R658" t="str">
        <f t="shared" si="118"/>
        <v>3850 Litre Aquaplate Steel Slimline Water Tank (950mm W x 2800mm L x  1560mm H)</v>
      </c>
    </row>
    <row r="659" spans="2:18" x14ac:dyDescent="0.35">
      <c r="B659" s="31">
        <v>0.52</v>
      </c>
      <c r="C659" s="30" t="s">
        <v>24</v>
      </c>
      <c r="D659" s="30" t="s">
        <v>21</v>
      </c>
      <c r="E659" s="36">
        <v>950</v>
      </c>
      <c r="F659" s="36">
        <v>2900</v>
      </c>
      <c r="G659" s="36">
        <v>1560</v>
      </c>
      <c r="H659" s="37">
        <f t="shared" si="114"/>
        <v>3996.1071428571431</v>
      </c>
      <c r="I659" s="37">
        <f t="shared" si="115"/>
        <v>4000</v>
      </c>
      <c r="J659" s="37">
        <f t="shared" si="116"/>
        <v>150</v>
      </c>
      <c r="K659" s="36"/>
      <c r="L659" s="36">
        <f t="shared" si="120"/>
        <v>551</v>
      </c>
      <c r="M659" s="36"/>
      <c r="N659" s="36"/>
      <c r="O659" s="21">
        <f t="shared" si="119"/>
        <v>551</v>
      </c>
      <c r="P659" s="38">
        <f t="shared" si="117"/>
        <v>1262.7083333333335</v>
      </c>
      <c r="Q659" s="41"/>
      <c r="R659" t="str">
        <f t="shared" si="118"/>
        <v>4000 Litre Aquaplate Steel Slimline Water Tank (950mm W x 2900mm L x  1560mm H)</v>
      </c>
    </row>
    <row r="660" spans="2:18" x14ac:dyDescent="0.35">
      <c r="B660" s="31">
        <v>0.52</v>
      </c>
      <c r="C660" s="30" t="s">
        <v>24</v>
      </c>
      <c r="D660" s="30" t="s">
        <v>21</v>
      </c>
      <c r="E660" s="36">
        <v>950</v>
      </c>
      <c r="F660" s="36">
        <v>3000</v>
      </c>
      <c r="G660" s="36">
        <v>1560</v>
      </c>
      <c r="H660" s="37">
        <f t="shared" si="114"/>
        <v>4144.3071428571429</v>
      </c>
      <c r="I660" s="37">
        <f t="shared" si="115"/>
        <v>4000</v>
      </c>
      <c r="J660" s="37">
        <f t="shared" si="116"/>
        <v>150</v>
      </c>
      <c r="K660" s="36"/>
      <c r="L660" s="36">
        <f t="shared" si="120"/>
        <v>562</v>
      </c>
      <c r="M660" s="36"/>
      <c r="N660" s="36"/>
      <c r="O660" s="21">
        <f t="shared" si="119"/>
        <v>562</v>
      </c>
      <c r="P660" s="38">
        <f t="shared" si="117"/>
        <v>1287.916666666667</v>
      </c>
      <c r="Q660" s="41"/>
      <c r="R660" t="str">
        <f t="shared" si="118"/>
        <v>4140 Litre Aquaplate Steel Slimline Water Tank (950mm W x 3000mm L x  1560mm H)</v>
      </c>
    </row>
    <row r="661" spans="2:18" x14ac:dyDescent="0.35">
      <c r="B661" s="31">
        <v>0.52</v>
      </c>
      <c r="C661" s="30" t="s">
        <v>24</v>
      </c>
      <c r="D661" s="30" t="s">
        <v>21</v>
      </c>
      <c r="E661" s="36">
        <v>950</v>
      </c>
      <c r="F661" s="36">
        <v>3100</v>
      </c>
      <c r="G661" s="36">
        <v>1560</v>
      </c>
      <c r="H661" s="37">
        <f t="shared" si="114"/>
        <v>4292.5071428571428</v>
      </c>
      <c r="I661" s="37">
        <f t="shared" si="115"/>
        <v>4000</v>
      </c>
      <c r="J661" s="37">
        <f t="shared" si="116"/>
        <v>150</v>
      </c>
      <c r="K661" s="36"/>
      <c r="L661" s="36">
        <f t="shared" si="120"/>
        <v>573</v>
      </c>
      <c r="M661" s="36"/>
      <c r="N661" s="36"/>
      <c r="O661" s="21">
        <f t="shared" si="119"/>
        <v>573</v>
      </c>
      <c r="P661" s="38">
        <f t="shared" si="117"/>
        <v>1313.125</v>
      </c>
      <c r="Q661" s="41"/>
      <c r="R661" t="str">
        <f t="shared" si="118"/>
        <v>4290 Litre Aquaplate Steel Slimline Water Tank (950mm W x 3100mm L x  1560mm H)</v>
      </c>
    </row>
    <row r="662" spans="2:18" x14ac:dyDescent="0.35">
      <c r="B662" s="31">
        <v>0.52</v>
      </c>
      <c r="C662" s="30" t="s">
        <v>24</v>
      </c>
      <c r="D662" s="30" t="s">
        <v>21</v>
      </c>
      <c r="E662" s="36">
        <v>950</v>
      </c>
      <c r="F662" s="36">
        <v>3200</v>
      </c>
      <c r="G662" s="36">
        <v>1560</v>
      </c>
      <c r="H662" s="37">
        <f t="shared" si="114"/>
        <v>4440.7071428571435</v>
      </c>
      <c r="I662" s="37">
        <f t="shared" si="115"/>
        <v>4000</v>
      </c>
      <c r="J662" s="37">
        <f t="shared" si="116"/>
        <v>150</v>
      </c>
      <c r="K662" s="36"/>
      <c r="L662" s="36">
        <f t="shared" si="120"/>
        <v>584</v>
      </c>
      <c r="M662" s="36"/>
      <c r="N662" s="36"/>
      <c r="O662" s="21">
        <f t="shared" si="119"/>
        <v>584</v>
      </c>
      <c r="P662" s="38">
        <f t="shared" si="117"/>
        <v>1338.3333333333335</v>
      </c>
      <c r="Q662" s="41"/>
      <c r="R662" t="str">
        <f t="shared" si="118"/>
        <v>4440 Litre Aquaplate Steel Slimline Water Tank (950mm W x 3200mm L x  1560mm H)</v>
      </c>
    </row>
    <row r="663" spans="2:18" x14ac:dyDescent="0.35">
      <c r="B663" s="31">
        <v>0.52</v>
      </c>
      <c r="C663" s="30" t="s">
        <v>24</v>
      </c>
      <c r="D663" s="30" t="s">
        <v>21</v>
      </c>
      <c r="E663" s="36">
        <v>950</v>
      </c>
      <c r="F663" s="36">
        <v>3300</v>
      </c>
      <c r="G663" s="36">
        <v>1560</v>
      </c>
      <c r="H663" s="37">
        <f t="shared" si="114"/>
        <v>4588.9071428571433</v>
      </c>
      <c r="I663" s="37">
        <f t="shared" si="115"/>
        <v>5000</v>
      </c>
      <c r="J663" s="37">
        <f t="shared" si="116"/>
        <v>180</v>
      </c>
      <c r="K663" s="36"/>
      <c r="L663" s="36">
        <v>596</v>
      </c>
      <c r="M663" s="36"/>
      <c r="N663" s="36"/>
      <c r="O663" s="21">
        <f t="shared" si="119"/>
        <v>596</v>
      </c>
      <c r="P663" s="38">
        <f t="shared" si="117"/>
        <v>1365.8333333333335</v>
      </c>
      <c r="Q663" s="41"/>
      <c r="R663" t="str">
        <f t="shared" si="118"/>
        <v>4590 Litre Aquaplate Steel Slimline Water Tank (950mm W x 3300mm L x  1560mm H)</v>
      </c>
    </row>
    <row r="664" spans="2:18" x14ac:dyDescent="0.35">
      <c r="B664" s="31">
        <v>0.52</v>
      </c>
      <c r="C664" s="30" t="s">
        <v>24</v>
      </c>
      <c r="D664" s="30" t="s">
        <v>21</v>
      </c>
      <c r="E664" s="36">
        <v>950</v>
      </c>
      <c r="F664" s="36">
        <v>3400</v>
      </c>
      <c r="G664" s="36">
        <v>1560</v>
      </c>
      <c r="H664" s="37">
        <f t="shared" si="114"/>
        <v>4737.1071428571431</v>
      </c>
      <c r="I664" s="37">
        <f t="shared" si="115"/>
        <v>5000</v>
      </c>
      <c r="J664" s="37">
        <f t="shared" si="116"/>
        <v>180</v>
      </c>
      <c r="K664" s="36"/>
      <c r="L664" s="36">
        <f t="shared" ref="L664:L669" si="121">L663+11</f>
        <v>607</v>
      </c>
      <c r="M664" s="36"/>
      <c r="N664" s="36"/>
      <c r="O664" s="21">
        <f t="shared" si="119"/>
        <v>607</v>
      </c>
      <c r="P664" s="38">
        <f t="shared" si="117"/>
        <v>1391.041666666667</v>
      </c>
      <c r="Q664" s="41"/>
      <c r="R664" t="str">
        <f t="shared" si="118"/>
        <v>4740 Litre Aquaplate Steel Slimline Water Tank (950mm W x 3400mm L x  1560mm H)</v>
      </c>
    </row>
    <row r="665" spans="2:18" x14ac:dyDescent="0.35">
      <c r="B665" s="31">
        <v>0.52</v>
      </c>
      <c r="C665" s="30" t="s">
        <v>24</v>
      </c>
      <c r="D665" s="30" t="s">
        <v>21</v>
      </c>
      <c r="E665" s="36">
        <v>950</v>
      </c>
      <c r="F665" s="36">
        <v>3500</v>
      </c>
      <c r="G665" s="36">
        <v>1560</v>
      </c>
      <c r="H665" s="37">
        <f t="shared" si="114"/>
        <v>4885.3071428571438</v>
      </c>
      <c r="I665" s="37">
        <f t="shared" si="115"/>
        <v>5000</v>
      </c>
      <c r="J665" s="37">
        <f t="shared" si="116"/>
        <v>180</v>
      </c>
      <c r="K665" s="36"/>
      <c r="L665" s="36">
        <f t="shared" si="121"/>
        <v>618</v>
      </c>
      <c r="M665" s="36"/>
      <c r="N665" s="36"/>
      <c r="O665" s="21">
        <f t="shared" si="119"/>
        <v>618</v>
      </c>
      <c r="P665" s="38">
        <f t="shared" si="117"/>
        <v>1416.2500000000002</v>
      </c>
      <c r="Q665" s="41"/>
      <c r="R665" t="str">
        <f t="shared" si="118"/>
        <v>4890 Litre Aquaplate Steel Slimline Water Tank (950mm W x 3500mm L x  1560mm H)</v>
      </c>
    </row>
    <row r="666" spans="2:18" x14ac:dyDescent="0.35">
      <c r="B666" s="31">
        <v>0.52</v>
      </c>
      <c r="C666" s="30" t="s">
        <v>24</v>
      </c>
      <c r="D666" s="30" t="s">
        <v>21</v>
      </c>
      <c r="E666" s="36">
        <v>950</v>
      </c>
      <c r="F666" s="36">
        <v>3600</v>
      </c>
      <c r="G666" s="36">
        <v>1560</v>
      </c>
      <c r="H666" s="37">
        <f t="shared" si="114"/>
        <v>5033.5071428571437</v>
      </c>
      <c r="I666" s="37">
        <f t="shared" si="115"/>
        <v>5000</v>
      </c>
      <c r="J666" s="37">
        <f t="shared" si="116"/>
        <v>180</v>
      </c>
      <c r="K666" s="36"/>
      <c r="L666" s="36">
        <f t="shared" si="121"/>
        <v>629</v>
      </c>
      <c r="M666" s="36"/>
      <c r="N666" s="36"/>
      <c r="O666" s="21">
        <f t="shared" si="119"/>
        <v>629</v>
      </c>
      <c r="P666" s="38">
        <f t="shared" si="117"/>
        <v>1441.4583333333335</v>
      </c>
      <c r="Q666" s="41"/>
      <c r="R666" t="str">
        <f t="shared" si="118"/>
        <v>5030 Litre Aquaplate Steel Slimline Water Tank (950mm W x 3600mm L x  1560mm H)</v>
      </c>
    </row>
    <row r="667" spans="2:18" x14ac:dyDescent="0.35">
      <c r="B667" s="31">
        <v>0.52</v>
      </c>
      <c r="C667" s="30" t="s">
        <v>24</v>
      </c>
      <c r="D667" s="30" t="s">
        <v>21</v>
      </c>
      <c r="E667" s="36">
        <v>950</v>
      </c>
      <c r="F667" s="36">
        <v>3700</v>
      </c>
      <c r="G667" s="36">
        <v>1560</v>
      </c>
      <c r="H667" s="37">
        <f t="shared" si="114"/>
        <v>5181.7071428571435</v>
      </c>
      <c r="I667" s="37">
        <f t="shared" si="115"/>
        <v>5000</v>
      </c>
      <c r="J667" s="37">
        <f t="shared" si="116"/>
        <v>180</v>
      </c>
      <c r="K667" s="36"/>
      <c r="L667" s="36">
        <f t="shared" si="121"/>
        <v>640</v>
      </c>
      <c r="M667" s="36"/>
      <c r="N667" s="36"/>
      <c r="O667" s="21">
        <f t="shared" si="119"/>
        <v>640</v>
      </c>
      <c r="P667" s="38">
        <f t="shared" si="117"/>
        <v>1466.666666666667</v>
      </c>
      <c r="Q667" s="41"/>
      <c r="R667" t="str">
        <f t="shared" si="118"/>
        <v>5180 Litre Aquaplate Steel Slimline Water Tank (950mm W x 3700mm L x  1560mm H)</v>
      </c>
    </row>
    <row r="668" spans="2:18" x14ac:dyDescent="0.35">
      <c r="B668" s="31">
        <v>0.52</v>
      </c>
      <c r="C668" s="30" t="s">
        <v>24</v>
      </c>
      <c r="D668" s="30" t="s">
        <v>21</v>
      </c>
      <c r="E668" s="36">
        <v>950</v>
      </c>
      <c r="F668" s="36">
        <v>3800</v>
      </c>
      <c r="G668" s="36">
        <v>1560</v>
      </c>
      <c r="H668" s="37">
        <f t="shared" si="114"/>
        <v>5329.9071428571433</v>
      </c>
      <c r="I668" s="37">
        <f t="shared" si="115"/>
        <v>5000</v>
      </c>
      <c r="J668" s="37">
        <f t="shared" si="116"/>
        <v>180</v>
      </c>
      <c r="K668" s="36"/>
      <c r="L668" s="36">
        <f t="shared" si="121"/>
        <v>651</v>
      </c>
      <c r="M668" s="36"/>
      <c r="N668" s="36"/>
      <c r="O668" s="21">
        <f t="shared" si="119"/>
        <v>651</v>
      </c>
      <c r="P668" s="38">
        <f t="shared" si="117"/>
        <v>1491.8750000000002</v>
      </c>
      <c r="Q668" s="41"/>
      <c r="R668" t="str">
        <f t="shared" si="118"/>
        <v>5330 Litre Aquaplate Steel Slimline Water Tank (950mm W x 3800mm L x  1560mm H)</v>
      </c>
    </row>
    <row r="669" spans="2:18" x14ac:dyDescent="0.35">
      <c r="B669" s="31">
        <v>0.52</v>
      </c>
      <c r="C669" s="30" t="s">
        <v>24</v>
      </c>
      <c r="D669" s="30" t="s">
        <v>21</v>
      </c>
      <c r="E669" s="36">
        <v>950</v>
      </c>
      <c r="F669" s="36">
        <v>3900</v>
      </c>
      <c r="G669" s="36">
        <v>1560</v>
      </c>
      <c r="H669" s="37">
        <f t="shared" si="114"/>
        <v>5478.1071428571431</v>
      </c>
      <c r="I669" s="37">
        <f t="shared" si="115"/>
        <v>5000</v>
      </c>
      <c r="J669" s="37">
        <f t="shared" si="116"/>
        <v>180</v>
      </c>
      <c r="K669" s="36"/>
      <c r="L669" s="36">
        <f t="shared" si="121"/>
        <v>662</v>
      </c>
      <c r="M669" s="36"/>
      <c r="N669" s="36"/>
      <c r="O669" s="21">
        <f t="shared" si="119"/>
        <v>662</v>
      </c>
      <c r="P669" s="38">
        <f t="shared" si="117"/>
        <v>1517.0833333333335</v>
      </c>
      <c r="Q669" s="41"/>
      <c r="R669" t="str">
        <f t="shared" si="118"/>
        <v>5480 Litre Aquaplate Steel Slimline Water Tank (950mm W x 3900mm L x  1560mm H)</v>
      </c>
    </row>
    <row r="670" spans="2:18" x14ac:dyDescent="0.35">
      <c r="B670" s="31">
        <v>0.52</v>
      </c>
      <c r="C670" s="30" t="s">
        <v>24</v>
      </c>
      <c r="D670" s="30" t="s">
        <v>21</v>
      </c>
      <c r="E670" s="36">
        <v>950</v>
      </c>
      <c r="F670" s="36">
        <v>4000</v>
      </c>
      <c r="G670" s="36">
        <v>1560</v>
      </c>
      <c r="H670" s="37">
        <f t="shared" si="114"/>
        <v>5626.3071428571438</v>
      </c>
      <c r="I670" s="37">
        <f t="shared" si="115"/>
        <v>6000</v>
      </c>
      <c r="J670" s="37">
        <f t="shared" si="116"/>
        <v>210</v>
      </c>
      <c r="K670" s="36"/>
      <c r="L670" s="36">
        <v>738</v>
      </c>
      <c r="M670" s="36"/>
      <c r="N670" s="36"/>
      <c r="O670" s="21">
        <f t="shared" si="119"/>
        <v>738</v>
      </c>
      <c r="P670" s="38">
        <f t="shared" si="117"/>
        <v>1691.2500000000002</v>
      </c>
      <c r="Q670" s="41"/>
      <c r="R670" t="str">
        <f t="shared" si="118"/>
        <v>5630 Litre Aquaplate Steel Slimline Water Tank (950mm W x 4000mm L x  1560mm H)</v>
      </c>
    </row>
    <row r="671" spans="2:18" x14ac:dyDescent="0.35">
      <c r="B671" s="31">
        <v>0.52</v>
      </c>
      <c r="C671" s="30" t="s">
        <v>24</v>
      </c>
      <c r="D671" s="30" t="s">
        <v>21</v>
      </c>
      <c r="E671" s="36">
        <v>1000</v>
      </c>
      <c r="F671" s="36">
        <v>800</v>
      </c>
      <c r="G671" s="36">
        <v>1560</v>
      </c>
      <c r="H671" s="37">
        <f t="shared" si="114"/>
        <v>913.71428571428567</v>
      </c>
      <c r="I671" s="37">
        <f t="shared" si="115"/>
        <v>1000</v>
      </c>
      <c r="J671" s="37">
        <f t="shared" si="116"/>
        <v>90</v>
      </c>
      <c r="K671" s="36"/>
      <c r="L671" s="44">
        <v>274</v>
      </c>
      <c r="M671" s="44"/>
      <c r="N671" s="36"/>
      <c r="O671" s="21">
        <f t="shared" si="119"/>
        <v>274</v>
      </c>
      <c r="P671" s="38">
        <f t="shared" si="117"/>
        <v>627.91666666666674</v>
      </c>
      <c r="Q671" s="41"/>
      <c r="R671" t="str">
        <f t="shared" si="118"/>
        <v>910 Litre Aquaplate Steel Slimline Water Tank (1000mm W x 800mm L x  1560mm H)</v>
      </c>
    </row>
    <row r="672" spans="2:18" x14ac:dyDescent="0.35">
      <c r="B672" s="31">
        <v>0.52</v>
      </c>
      <c r="C672" s="30" t="s">
        <v>24</v>
      </c>
      <c r="D672" s="30" t="s">
        <v>21</v>
      </c>
      <c r="E672" s="36">
        <v>1000</v>
      </c>
      <c r="F672" s="36">
        <v>900</v>
      </c>
      <c r="G672" s="36">
        <v>1560</v>
      </c>
      <c r="H672" s="37">
        <f t="shared" si="114"/>
        <v>1069.7142857142856</v>
      </c>
      <c r="I672" s="37">
        <f t="shared" si="115"/>
        <v>1000</v>
      </c>
      <c r="J672" s="37">
        <f t="shared" si="116"/>
        <v>90</v>
      </c>
      <c r="K672" s="36"/>
      <c r="L672" s="36">
        <f>L671+11</f>
        <v>285</v>
      </c>
      <c r="M672" s="36"/>
      <c r="N672" s="36"/>
      <c r="O672" s="21">
        <f t="shared" si="119"/>
        <v>285</v>
      </c>
      <c r="P672" s="38">
        <f t="shared" si="117"/>
        <v>653.125</v>
      </c>
      <c r="Q672" s="41"/>
      <c r="R672" t="str">
        <f t="shared" si="118"/>
        <v>1070 Litre Aquaplate Steel Slimline Water Tank (1000mm W x 900mm L x  1560mm H)</v>
      </c>
    </row>
    <row r="673" spans="2:18" x14ac:dyDescent="0.35">
      <c r="B673" s="31">
        <v>0.52</v>
      </c>
      <c r="C673" s="30" t="s">
        <v>24</v>
      </c>
      <c r="D673" s="30" t="s">
        <v>21</v>
      </c>
      <c r="E673" s="36">
        <v>1000</v>
      </c>
      <c r="F673" s="36">
        <v>1000</v>
      </c>
      <c r="G673" s="36">
        <v>1560</v>
      </c>
      <c r="H673" s="37">
        <f t="shared" si="114"/>
        <v>1225.7142857142856</v>
      </c>
      <c r="I673" s="37">
        <f t="shared" si="115"/>
        <v>1000</v>
      </c>
      <c r="J673" s="37">
        <f t="shared" si="116"/>
        <v>90</v>
      </c>
      <c r="K673" s="36"/>
      <c r="L673" s="36">
        <f>L672+11</f>
        <v>296</v>
      </c>
      <c r="M673" s="36"/>
      <c r="N673" s="36"/>
      <c r="O673" s="21">
        <f t="shared" si="119"/>
        <v>296</v>
      </c>
      <c r="P673" s="38">
        <f t="shared" si="117"/>
        <v>678.33333333333348</v>
      </c>
      <c r="Q673" s="41"/>
      <c r="R673" t="str">
        <f t="shared" si="118"/>
        <v>1230 Litre Aquaplate Steel Slimline Water Tank (1000mm W x 1000mm L x  1560mm H)</v>
      </c>
    </row>
    <row r="674" spans="2:18" x14ac:dyDescent="0.35">
      <c r="B674" s="31">
        <v>0.52</v>
      </c>
      <c r="C674" s="30" t="s">
        <v>24</v>
      </c>
      <c r="D674" s="30" t="s">
        <v>21</v>
      </c>
      <c r="E674" s="36">
        <v>1000</v>
      </c>
      <c r="F674" s="36">
        <v>1100</v>
      </c>
      <c r="G674" s="36">
        <v>1560</v>
      </c>
      <c r="H674" s="37">
        <f t="shared" si="114"/>
        <v>1381.7142857142856</v>
      </c>
      <c r="I674" s="37">
        <f t="shared" si="115"/>
        <v>1000</v>
      </c>
      <c r="J674" s="37">
        <f t="shared" si="116"/>
        <v>90</v>
      </c>
      <c r="K674" s="36"/>
      <c r="L674" s="36">
        <f>L673+11</f>
        <v>307</v>
      </c>
      <c r="M674" s="36"/>
      <c r="N674" s="36"/>
      <c r="O674" s="21">
        <f t="shared" si="119"/>
        <v>307</v>
      </c>
      <c r="P674" s="38">
        <f t="shared" si="117"/>
        <v>703.54166666666674</v>
      </c>
      <c r="Q674" s="41"/>
      <c r="R674" t="str">
        <f t="shared" si="118"/>
        <v>1380 Litre Aquaplate Steel Slimline Water Tank (1000mm W x 1100mm L x  1560mm H)</v>
      </c>
    </row>
    <row r="675" spans="2:18" x14ac:dyDescent="0.35">
      <c r="B675" s="31">
        <v>0.52</v>
      </c>
      <c r="C675" s="30" t="s">
        <v>24</v>
      </c>
      <c r="D675" s="30" t="s">
        <v>21</v>
      </c>
      <c r="E675" s="36">
        <v>1000</v>
      </c>
      <c r="F675" s="36">
        <v>1200</v>
      </c>
      <c r="G675" s="36">
        <v>1560</v>
      </c>
      <c r="H675" s="37">
        <f t="shared" si="114"/>
        <v>1537.7142857142856</v>
      </c>
      <c r="I675" s="37">
        <f t="shared" si="115"/>
        <v>2000</v>
      </c>
      <c r="J675" s="37">
        <f t="shared" si="116"/>
        <v>120</v>
      </c>
      <c r="K675" s="36"/>
      <c r="L675" s="36">
        <v>318</v>
      </c>
      <c r="M675" s="36"/>
      <c r="N675" s="36"/>
      <c r="O675" s="21">
        <f t="shared" si="119"/>
        <v>318</v>
      </c>
      <c r="P675" s="38">
        <f t="shared" si="117"/>
        <v>728.75000000000011</v>
      </c>
      <c r="Q675" s="41"/>
      <c r="R675" t="str">
        <f t="shared" si="118"/>
        <v>1540 Litre Aquaplate Steel Slimline Water Tank (1000mm W x 1200mm L x  1560mm H)</v>
      </c>
    </row>
    <row r="676" spans="2:18" x14ac:dyDescent="0.35">
      <c r="B676" s="31">
        <v>0.52</v>
      </c>
      <c r="C676" s="30" t="s">
        <v>24</v>
      </c>
      <c r="D676" s="30" t="s">
        <v>21</v>
      </c>
      <c r="E676" s="36">
        <v>1000</v>
      </c>
      <c r="F676" s="36">
        <v>1300</v>
      </c>
      <c r="G676" s="36">
        <v>1560</v>
      </c>
      <c r="H676" s="37">
        <f t="shared" si="114"/>
        <v>1693.7142857142856</v>
      </c>
      <c r="I676" s="37">
        <f t="shared" si="115"/>
        <v>2000</v>
      </c>
      <c r="J676" s="37">
        <f t="shared" si="116"/>
        <v>120</v>
      </c>
      <c r="K676" s="36"/>
      <c r="L676" s="36">
        <f t="shared" ref="L676:L681" si="122">L675+11</f>
        <v>329</v>
      </c>
      <c r="M676" s="36"/>
      <c r="N676" s="36"/>
      <c r="O676" s="21">
        <f t="shared" si="119"/>
        <v>329</v>
      </c>
      <c r="P676" s="38">
        <f t="shared" si="117"/>
        <v>753.95833333333348</v>
      </c>
      <c r="Q676" s="41"/>
      <c r="R676" t="str">
        <f t="shared" si="118"/>
        <v>1690 Litre Aquaplate Steel Slimline Water Tank (1000mm W x 1300mm L x  1560mm H)</v>
      </c>
    </row>
    <row r="677" spans="2:18" x14ac:dyDescent="0.35">
      <c r="B677" s="31">
        <v>0.52</v>
      </c>
      <c r="C677" s="30" t="s">
        <v>24</v>
      </c>
      <c r="D677" s="30" t="s">
        <v>21</v>
      </c>
      <c r="E677" s="36">
        <v>1000</v>
      </c>
      <c r="F677" s="36">
        <v>1400</v>
      </c>
      <c r="G677" s="36">
        <v>1560</v>
      </c>
      <c r="H677" s="37">
        <f t="shared" si="114"/>
        <v>1849.7142857142856</v>
      </c>
      <c r="I677" s="37">
        <f t="shared" si="115"/>
        <v>2000</v>
      </c>
      <c r="J677" s="37">
        <f t="shared" si="116"/>
        <v>120</v>
      </c>
      <c r="K677" s="36"/>
      <c r="L677" s="36">
        <f t="shared" si="122"/>
        <v>340</v>
      </c>
      <c r="M677" s="36"/>
      <c r="N677" s="36"/>
      <c r="O677" s="21">
        <f t="shared" si="119"/>
        <v>340</v>
      </c>
      <c r="P677" s="38">
        <f t="shared" si="117"/>
        <v>779.16666666666674</v>
      </c>
      <c r="Q677" s="41"/>
      <c r="R677" t="str">
        <f t="shared" si="118"/>
        <v>1850 Litre Aquaplate Steel Slimline Water Tank (1000mm W x 1400mm L x  1560mm H)</v>
      </c>
    </row>
    <row r="678" spans="2:18" x14ac:dyDescent="0.35">
      <c r="B678" s="31">
        <v>0.52</v>
      </c>
      <c r="C678" s="30" t="s">
        <v>24</v>
      </c>
      <c r="D678" s="30" t="s">
        <v>21</v>
      </c>
      <c r="E678" s="36">
        <v>1000</v>
      </c>
      <c r="F678" s="36">
        <v>1500</v>
      </c>
      <c r="G678" s="36">
        <v>1560</v>
      </c>
      <c r="H678" s="37">
        <f t="shared" si="114"/>
        <v>2005.7142857142856</v>
      </c>
      <c r="I678" s="37">
        <f t="shared" si="115"/>
        <v>2000</v>
      </c>
      <c r="J678" s="37">
        <f t="shared" si="116"/>
        <v>120</v>
      </c>
      <c r="K678" s="36"/>
      <c r="L678" s="36">
        <f t="shared" si="122"/>
        <v>351</v>
      </c>
      <c r="M678" s="36"/>
      <c r="N678" s="36"/>
      <c r="O678" s="21">
        <f t="shared" si="119"/>
        <v>351</v>
      </c>
      <c r="P678" s="38">
        <f t="shared" si="117"/>
        <v>804.37500000000011</v>
      </c>
      <c r="Q678" s="41"/>
      <c r="R678" t="str">
        <f t="shared" si="118"/>
        <v>2010 Litre Aquaplate Steel Slimline Water Tank (1000mm W x 1500mm L x  1560mm H)</v>
      </c>
    </row>
    <row r="679" spans="2:18" x14ac:dyDescent="0.35">
      <c r="B679" s="31">
        <v>0.52</v>
      </c>
      <c r="C679" s="30" t="s">
        <v>24</v>
      </c>
      <c r="D679" s="30" t="s">
        <v>21</v>
      </c>
      <c r="E679" s="36">
        <v>1000</v>
      </c>
      <c r="F679" s="36">
        <v>1600</v>
      </c>
      <c r="G679" s="36">
        <v>1560</v>
      </c>
      <c r="H679" s="37">
        <f t="shared" si="114"/>
        <v>2161.7142857142858</v>
      </c>
      <c r="I679" s="37">
        <f t="shared" si="115"/>
        <v>2000</v>
      </c>
      <c r="J679" s="37">
        <f t="shared" si="116"/>
        <v>120</v>
      </c>
      <c r="K679" s="36"/>
      <c r="L679" s="36">
        <f t="shared" si="122"/>
        <v>362</v>
      </c>
      <c r="M679" s="36"/>
      <c r="N679" s="36"/>
      <c r="O679" s="21">
        <f t="shared" si="119"/>
        <v>362</v>
      </c>
      <c r="P679" s="38">
        <f t="shared" si="117"/>
        <v>829.58333333333348</v>
      </c>
      <c r="Q679" s="41"/>
      <c r="R679" t="str">
        <f t="shared" si="118"/>
        <v>2160 Litre Aquaplate Steel Slimline Water Tank (1000mm W x 1600mm L x  1560mm H)</v>
      </c>
    </row>
    <row r="680" spans="2:18" x14ac:dyDescent="0.35">
      <c r="B680" s="31">
        <v>0.52</v>
      </c>
      <c r="C680" s="30" t="s">
        <v>24</v>
      </c>
      <c r="D680" s="30" t="s">
        <v>21</v>
      </c>
      <c r="E680" s="36">
        <v>1000</v>
      </c>
      <c r="F680" s="36">
        <v>1700</v>
      </c>
      <c r="G680" s="36">
        <v>1560</v>
      </c>
      <c r="H680" s="37">
        <f t="shared" si="114"/>
        <v>2317.7142857142858</v>
      </c>
      <c r="I680" s="37">
        <f t="shared" si="115"/>
        <v>2000</v>
      </c>
      <c r="J680" s="37">
        <f t="shared" si="116"/>
        <v>120</v>
      </c>
      <c r="K680" s="36"/>
      <c r="L680" s="36">
        <f t="shared" si="122"/>
        <v>373</v>
      </c>
      <c r="M680" s="36"/>
      <c r="N680" s="36"/>
      <c r="O680" s="21">
        <f t="shared" si="119"/>
        <v>373</v>
      </c>
      <c r="P680" s="38">
        <f t="shared" si="117"/>
        <v>854.79166666666674</v>
      </c>
      <c r="Q680" s="41"/>
      <c r="R680" t="str">
        <f t="shared" si="118"/>
        <v>2320 Litre Aquaplate Steel Slimline Water Tank (1000mm W x 1700mm L x  1560mm H)</v>
      </c>
    </row>
    <row r="681" spans="2:18" x14ac:dyDescent="0.35">
      <c r="B681" s="31">
        <v>0.52</v>
      </c>
      <c r="C681" s="30" t="s">
        <v>24</v>
      </c>
      <c r="D681" s="30" t="s">
        <v>21</v>
      </c>
      <c r="E681" s="36">
        <v>1000</v>
      </c>
      <c r="F681" s="36">
        <v>1800</v>
      </c>
      <c r="G681" s="36">
        <v>1560</v>
      </c>
      <c r="H681" s="37">
        <f t="shared" si="114"/>
        <v>2473.7142857142858</v>
      </c>
      <c r="I681" s="37">
        <f t="shared" si="115"/>
        <v>2000</v>
      </c>
      <c r="J681" s="37">
        <f t="shared" si="116"/>
        <v>120</v>
      </c>
      <c r="K681" s="36"/>
      <c r="L681" s="36">
        <f t="shared" si="122"/>
        <v>384</v>
      </c>
      <c r="M681" s="36"/>
      <c r="N681" s="36"/>
      <c r="O681" s="21">
        <f t="shared" si="119"/>
        <v>384</v>
      </c>
      <c r="P681" s="38">
        <f t="shared" si="117"/>
        <v>880.00000000000011</v>
      </c>
      <c r="Q681" s="41"/>
      <c r="R681" t="str">
        <f t="shared" si="118"/>
        <v>2470 Litre Aquaplate Steel Slimline Water Tank (1000mm W x 1800mm L x  1560mm H)</v>
      </c>
    </row>
    <row r="682" spans="2:18" x14ac:dyDescent="0.35">
      <c r="B682" s="31">
        <v>0.52</v>
      </c>
      <c r="C682" s="30" t="s">
        <v>24</v>
      </c>
      <c r="D682" s="30" t="s">
        <v>21</v>
      </c>
      <c r="E682" s="36">
        <v>1000</v>
      </c>
      <c r="F682" s="36">
        <v>1900</v>
      </c>
      <c r="G682" s="36">
        <v>1560</v>
      </c>
      <c r="H682" s="37">
        <f t="shared" si="114"/>
        <v>2629.7142857142858</v>
      </c>
      <c r="I682" s="37">
        <f t="shared" si="115"/>
        <v>3000</v>
      </c>
      <c r="J682" s="37">
        <f t="shared" si="116"/>
        <v>135</v>
      </c>
      <c r="K682" s="36"/>
      <c r="L682" s="36">
        <v>442</v>
      </c>
      <c r="M682" s="36"/>
      <c r="N682" s="36"/>
      <c r="O682" s="21">
        <f t="shared" si="119"/>
        <v>442</v>
      </c>
      <c r="P682" s="38">
        <f t="shared" si="117"/>
        <v>1012.9166666666667</v>
      </c>
      <c r="Q682" s="41"/>
      <c r="R682" t="str">
        <f t="shared" si="118"/>
        <v>2630 Litre Aquaplate Steel Slimline Water Tank (1000mm W x 1900mm L x  1560mm H)</v>
      </c>
    </row>
    <row r="683" spans="2:18" x14ac:dyDescent="0.35">
      <c r="B683" s="31">
        <v>0.52</v>
      </c>
      <c r="C683" s="30" t="s">
        <v>24</v>
      </c>
      <c r="D683" s="30" t="s">
        <v>21</v>
      </c>
      <c r="E683" s="36">
        <v>1000</v>
      </c>
      <c r="F683" s="36">
        <v>2000</v>
      </c>
      <c r="G683" s="36">
        <v>1560</v>
      </c>
      <c r="H683" s="37">
        <f t="shared" si="114"/>
        <v>2785.7142857142858</v>
      </c>
      <c r="I683" s="37">
        <f t="shared" si="115"/>
        <v>3000</v>
      </c>
      <c r="J683" s="37">
        <f t="shared" si="116"/>
        <v>135</v>
      </c>
      <c r="K683" s="36"/>
      <c r="L683" s="36">
        <f>L682+11</f>
        <v>453</v>
      </c>
      <c r="M683" s="36"/>
      <c r="N683" s="36"/>
      <c r="O683" s="21">
        <f t="shared" si="119"/>
        <v>453</v>
      </c>
      <c r="P683" s="38">
        <f t="shared" si="117"/>
        <v>1038.125</v>
      </c>
      <c r="Q683" s="41"/>
      <c r="R683" t="str">
        <f t="shared" si="118"/>
        <v>2790 Litre Aquaplate Steel Slimline Water Tank (1000mm W x 2000mm L x  1560mm H)</v>
      </c>
    </row>
    <row r="684" spans="2:18" x14ac:dyDescent="0.35">
      <c r="B684" s="31">
        <v>0.52</v>
      </c>
      <c r="C684" s="30" t="s">
        <v>24</v>
      </c>
      <c r="D684" s="30" t="s">
        <v>21</v>
      </c>
      <c r="E684" s="36">
        <v>1000</v>
      </c>
      <c r="F684" s="36">
        <v>2100</v>
      </c>
      <c r="G684" s="36">
        <v>1560</v>
      </c>
      <c r="H684" s="37">
        <f t="shared" si="114"/>
        <v>2941.7142857142858</v>
      </c>
      <c r="I684" s="37">
        <f t="shared" si="115"/>
        <v>3000</v>
      </c>
      <c r="J684" s="37">
        <f t="shared" si="116"/>
        <v>135</v>
      </c>
      <c r="K684" s="36"/>
      <c r="L684" s="36">
        <f>L683+11</f>
        <v>464</v>
      </c>
      <c r="M684" s="36"/>
      <c r="N684" s="36"/>
      <c r="O684" s="21">
        <f t="shared" si="119"/>
        <v>464</v>
      </c>
      <c r="P684" s="38">
        <f t="shared" si="117"/>
        <v>1063.3333333333335</v>
      </c>
      <c r="Q684" s="41"/>
      <c r="R684" t="str">
        <f t="shared" si="118"/>
        <v>2940 Litre Aquaplate Steel Slimline Water Tank (1000mm W x 2100mm L x  1560mm H)</v>
      </c>
    </row>
    <row r="685" spans="2:18" x14ac:dyDescent="0.35">
      <c r="B685" s="31">
        <v>0.52</v>
      </c>
      <c r="C685" s="30" t="s">
        <v>24</v>
      </c>
      <c r="D685" s="30" t="s">
        <v>21</v>
      </c>
      <c r="E685" s="36">
        <v>1000</v>
      </c>
      <c r="F685" s="36">
        <v>2200</v>
      </c>
      <c r="G685" s="36">
        <v>1560</v>
      </c>
      <c r="H685" s="37">
        <f t="shared" si="114"/>
        <v>3097.7142857142858</v>
      </c>
      <c r="I685" s="37">
        <f t="shared" si="115"/>
        <v>3000</v>
      </c>
      <c r="J685" s="37">
        <f t="shared" si="116"/>
        <v>135</v>
      </c>
      <c r="K685" s="36"/>
      <c r="L685" s="36">
        <f>L684+11</f>
        <v>475</v>
      </c>
      <c r="M685" s="36"/>
      <c r="N685" s="36"/>
      <c r="O685" s="21">
        <f t="shared" si="119"/>
        <v>475</v>
      </c>
      <c r="P685" s="38">
        <f t="shared" si="117"/>
        <v>1088.5416666666667</v>
      </c>
      <c r="Q685" s="41"/>
      <c r="R685" t="str">
        <f t="shared" si="118"/>
        <v>3100 Litre Aquaplate Steel Slimline Water Tank (1000mm W x 2200mm L x  1560mm H)</v>
      </c>
    </row>
    <row r="686" spans="2:18" x14ac:dyDescent="0.35">
      <c r="B686" s="31">
        <v>0.52</v>
      </c>
      <c r="C686" s="30" t="s">
        <v>24</v>
      </c>
      <c r="D686" s="30" t="s">
        <v>21</v>
      </c>
      <c r="E686" s="36">
        <v>1000</v>
      </c>
      <c r="F686" s="36">
        <v>2300</v>
      </c>
      <c r="G686" s="36">
        <v>1560</v>
      </c>
      <c r="H686" s="37">
        <f t="shared" si="114"/>
        <v>3253.7142857142858</v>
      </c>
      <c r="I686" s="37">
        <f t="shared" si="115"/>
        <v>3000</v>
      </c>
      <c r="J686" s="37">
        <f t="shared" si="116"/>
        <v>135</v>
      </c>
      <c r="K686" s="36"/>
      <c r="L686" s="36">
        <f>L685+11</f>
        <v>486</v>
      </c>
      <c r="M686" s="36"/>
      <c r="N686" s="36"/>
      <c r="O686" s="21">
        <f t="shared" si="119"/>
        <v>486</v>
      </c>
      <c r="P686" s="38">
        <f t="shared" si="117"/>
        <v>1113.75</v>
      </c>
      <c r="Q686" s="41"/>
      <c r="R686" t="str">
        <f t="shared" si="118"/>
        <v>3250 Litre Aquaplate Steel Slimline Water Tank (1000mm W x 2300mm L x  1560mm H)</v>
      </c>
    </row>
    <row r="687" spans="2:18" x14ac:dyDescent="0.35">
      <c r="B687" s="31">
        <v>0.52</v>
      </c>
      <c r="C687" s="30" t="s">
        <v>24</v>
      </c>
      <c r="D687" s="30" t="s">
        <v>21</v>
      </c>
      <c r="E687" s="36">
        <v>1000</v>
      </c>
      <c r="F687" s="36">
        <v>2400</v>
      </c>
      <c r="G687" s="36">
        <v>1560</v>
      </c>
      <c r="H687" s="37">
        <f t="shared" si="114"/>
        <v>3409.7142857142858</v>
      </c>
      <c r="I687" s="37">
        <f t="shared" si="115"/>
        <v>3000</v>
      </c>
      <c r="J687" s="37">
        <f t="shared" si="116"/>
        <v>135</v>
      </c>
      <c r="K687" s="36"/>
      <c r="L687" s="36">
        <f>L686+11</f>
        <v>497</v>
      </c>
      <c r="M687" s="36"/>
      <c r="N687" s="36"/>
      <c r="O687" s="21">
        <f t="shared" si="119"/>
        <v>497</v>
      </c>
      <c r="P687" s="38">
        <f t="shared" si="117"/>
        <v>1138.9583333333335</v>
      </c>
      <c r="Q687" s="41"/>
      <c r="R687" t="str">
        <f t="shared" si="118"/>
        <v>3410 Litre Aquaplate Steel Slimline Water Tank (1000mm W x 2400mm L x  1560mm H)</v>
      </c>
    </row>
    <row r="688" spans="2:18" x14ac:dyDescent="0.35">
      <c r="B688" s="31">
        <v>0.52</v>
      </c>
      <c r="C688" s="30" t="s">
        <v>24</v>
      </c>
      <c r="D688" s="30" t="s">
        <v>21</v>
      </c>
      <c r="E688" s="36">
        <v>1000</v>
      </c>
      <c r="F688" s="36">
        <v>2500</v>
      </c>
      <c r="G688" s="36">
        <v>1560</v>
      </c>
      <c r="H688" s="37">
        <f t="shared" si="114"/>
        <v>3565.7142857142858</v>
      </c>
      <c r="I688" s="37">
        <f t="shared" si="115"/>
        <v>4000</v>
      </c>
      <c r="J688" s="37">
        <f t="shared" si="116"/>
        <v>150</v>
      </c>
      <c r="K688" s="36"/>
      <c r="L688" s="36">
        <v>509</v>
      </c>
      <c r="M688" s="36"/>
      <c r="N688" s="36"/>
      <c r="O688" s="21">
        <f t="shared" si="119"/>
        <v>509</v>
      </c>
      <c r="P688" s="38">
        <f t="shared" si="117"/>
        <v>1166.4583333333335</v>
      </c>
      <c r="Q688" s="41"/>
      <c r="R688" t="str">
        <f t="shared" si="118"/>
        <v>3570 Litre Aquaplate Steel Slimline Water Tank (1000mm W x 2500mm L x  1560mm H)</v>
      </c>
    </row>
    <row r="689" spans="2:18" x14ac:dyDescent="0.35">
      <c r="B689" s="31">
        <v>0.52</v>
      </c>
      <c r="C689" s="30" t="s">
        <v>24</v>
      </c>
      <c r="D689" s="30" t="s">
        <v>21</v>
      </c>
      <c r="E689" s="36">
        <v>1000</v>
      </c>
      <c r="F689" s="36">
        <v>2600</v>
      </c>
      <c r="G689" s="36">
        <v>1560</v>
      </c>
      <c r="H689" s="37">
        <f t="shared" si="114"/>
        <v>3721.7142857142858</v>
      </c>
      <c r="I689" s="37">
        <f t="shared" si="115"/>
        <v>4000</v>
      </c>
      <c r="J689" s="37">
        <f t="shared" si="116"/>
        <v>150</v>
      </c>
      <c r="K689" s="36"/>
      <c r="L689" s="36">
        <f>L688+11</f>
        <v>520</v>
      </c>
      <c r="M689" s="36"/>
      <c r="N689" s="36"/>
      <c r="O689" s="21">
        <f t="shared" si="119"/>
        <v>520</v>
      </c>
      <c r="P689" s="38">
        <f t="shared" si="117"/>
        <v>1191.666666666667</v>
      </c>
      <c r="Q689" s="41"/>
      <c r="R689" t="str">
        <f t="shared" si="118"/>
        <v>3720 Litre Aquaplate Steel Slimline Water Tank (1000mm W x 2600mm L x  1560mm H)</v>
      </c>
    </row>
    <row r="690" spans="2:18" x14ac:dyDescent="0.35">
      <c r="B690" s="31">
        <v>0.52</v>
      </c>
      <c r="C690" s="30" t="s">
        <v>24</v>
      </c>
      <c r="D690" s="30" t="s">
        <v>21</v>
      </c>
      <c r="E690" s="36">
        <v>1000</v>
      </c>
      <c r="F690" s="36">
        <v>2700</v>
      </c>
      <c r="G690" s="36">
        <v>1560</v>
      </c>
      <c r="H690" s="37">
        <f t="shared" si="114"/>
        <v>3877.7142857142858</v>
      </c>
      <c r="I690" s="37">
        <f t="shared" si="115"/>
        <v>4000</v>
      </c>
      <c r="J690" s="37">
        <f t="shared" si="116"/>
        <v>150</v>
      </c>
      <c r="K690" s="36"/>
      <c r="L690" s="36">
        <f>L689+11</f>
        <v>531</v>
      </c>
      <c r="M690" s="36"/>
      <c r="N690" s="36"/>
      <c r="O690" s="21">
        <f t="shared" si="119"/>
        <v>531</v>
      </c>
      <c r="P690" s="38">
        <f t="shared" si="117"/>
        <v>1216.875</v>
      </c>
      <c r="Q690" s="41"/>
      <c r="R690" t="str">
        <f t="shared" si="118"/>
        <v>3880 Litre Aquaplate Steel Slimline Water Tank (1000mm W x 2700mm L x  1560mm H)</v>
      </c>
    </row>
    <row r="691" spans="2:18" x14ac:dyDescent="0.35">
      <c r="B691" s="31">
        <v>0.52</v>
      </c>
      <c r="C691" s="30" t="s">
        <v>24</v>
      </c>
      <c r="D691" s="30" t="s">
        <v>21</v>
      </c>
      <c r="E691" s="36">
        <v>1000</v>
      </c>
      <c r="F691" s="36">
        <v>2800</v>
      </c>
      <c r="G691" s="36">
        <v>1560</v>
      </c>
      <c r="H691" s="37">
        <f t="shared" si="114"/>
        <v>4033.7142857142858</v>
      </c>
      <c r="I691" s="37">
        <f t="shared" si="115"/>
        <v>4000</v>
      </c>
      <c r="J691" s="37">
        <f t="shared" si="116"/>
        <v>150</v>
      </c>
      <c r="K691" s="36"/>
      <c r="L691" s="36">
        <f>L690+11</f>
        <v>542</v>
      </c>
      <c r="M691" s="36"/>
      <c r="N691" s="36"/>
      <c r="O691" s="21">
        <f t="shared" si="119"/>
        <v>542</v>
      </c>
      <c r="P691" s="38">
        <f t="shared" si="117"/>
        <v>1242.0833333333335</v>
      </c>
      <c r="Q691" s="41"/>
      <c r="R691" t="str">
        <f t="shared" si="118"/>
        <v>4030 Litre Aquaplate Steel Slimline Water Tank (1000mm W x 2800mm L x  1560mm H)</v>
      </c>
    </row>
    <row r="692" spans="2:18" x14ac:dyDescent="0.35">
      <c r="B692" s="31">
        <v>0.52</v>
      </c>
      <c r="C692" s="30" t="s">
        <v>24</v>
      </c>
      <c r="D692" s="30" t="s">
        <v>21</v>
      </c>
      <c r="E692" s="36">
        <v>1000</v>
      </c>
      <c r="F692" s="36">
        <v>2900</v>
      </c>
      <c r="G692" s="36">
        <v>1560</v>
      </c>
      <c r="H692" s="37">
        <f t="shared" si="114"/>
        <v>4189.7142857142862</v>
      </c>
      <c r="I692" s="37">
        <f t="shared" si="115"/>
        <v>4000</v>
      </c>
      <c r="J692" s="37">
        <f t="shared" si="116"/>
        <v>150</v>
      </c>
      <c r="K692" s="36"/>
      <c r="L692" s="36">
        <f>L691+11</f>
        <v>553</v>
      </c>
      <c r="M692" s="36"/>
      <c r="N692" s="36"/>
      <c r="O692" s="21">
        <f t="shared" si="119"/>
        <v>553</v>
      </c>
      <c r="P692" s="38">
        <f t="shared" si="117"/>
        <v>1267.291666666667</v>
      </c>
      <c r="Q692" s="41"/>
      <c r="R692" t="str">
        <f t="shared" si="118"/>
        <v>4190 Litre Aquaplate Steel Slimline Water Tank (1000mm W x 2900mm L x  1560mm H)</v>
      </c>
    </row>
    <row r="693" spans="2:18" x14ac:dyDescent="0.35">
      <c r="B693" s="31">
        <v>0.52</v>
      </c>
      <c r="C693" s="30" t="s">
        <v>24</v>
      </c>
      <c r="D693" s="30" t="s">
        <v>21</v>
      </c>
      <c r="E693" s="36">
        <v>1000</v>
      </c>
      <c r="F693" s="36">
        <v>3000</v>
      </c>
      <c r="G693" s="36">
        <v>1560</v>
      </c>
      <c r="H693" s="37">
        <f t="shared" si="114"/>
        <v>4345.7142857142862</v>
      </c>
      <c r="I693" s="37">
        <f t="shared" si="115"/>
        <v>4000</v>
      </c>
      <c r="J693" s="37">
        <f t="shared" si="116"/>
        <v>150</v>
      </c>
      <c r="K693" s="36"/>
      <c r="L693" s="36">
        <f>L692+11</f>
        <v>564</v>
      </c>
      <c r="M693" s="36"/>
      <c r="N693" s="36"/>
      <c r="O693" s="21">
        <f t="shared" si="119"/>
        <v>564</v>
      </c>
      <c r="P693" s="38">
        <f t="shared" si="117"/>
        <v>1292.5</v>
      </c>
      <c r="Q693" s="41"/>
      <c r="R693" t="str">
        <f t="shared" si="118"/>
        <v>4350 Litre Aquaplate Steel Slimline Water Tank (1000mm W x 3000mm L x  1560mm H)</v>
      </c>
    </row>
    <row r="694" spans="2:18" x14ac:dyDescent="0.35">
      <c r="B694" s="31">
        <v>0.52</v>
      </c>
      <c r="C694" s="30" t="s">
        <v>24</v>
      </c>
      <c r="D694" s="30" t="s">
        <v>21</v>
      </c>
      <c r="E694" s="36">
        <v>1000</v>
      </c>
      <c r="F694" s="36">
        <v>3100</v>
      </c>
      <c r="G694" s="36">
        <v>1560</v>
      </c>
      <c r="H694" s="37">
        <f t="shared" si="114"/>
        <v>4501.7142857142862</v>
      </c>
      <c r="I694" s="37">
        <f t="shared" si="115"/>
        <v>5000</v>
      </c>
      <c r="J694" s="37">
        <f t="shared" si="116"/>
        <v>180</v>
      </c>
      <c r="K694" s="36"/>
      <c r="L694" s="36">
        <v>576</v>
      </c>
      <c r="M694" s="36"/>
      <c r="N694" s="36"/>
      <c r="O694" s="21">
        <f t="shared" si="119"/>
        <v>576</v>
      </c>
      <c r="P694" s="38">
        <f t="shared" si="117"/>
        <v>1320</v>
      </c>
      <c r="Q694" s="41"/>
      <c r="R694" t="str">
        <f t="shared" si="118"/>
        <v>4500 Litre Aquaplate Steel Slimline Water Tank (1000mm W x 3100mm L x  1560mm H)</v>
      </c>
    </row>
    <row r="695" spans="2:18" x14ac:dyDescent="0.35">
      <c r="B695" s="31">
        <v>0.52</v>
      </c>
      <c r="C695" s="30" t="s">
        <v>24</v>
      </c>
      <c r="D695" s="30" t="s">
        <v>21</v>
      </c>
      <c r="E695" s="36">
        <v>1000</v>
      </c>
      <c r="F695" s="36">
        <v>3200</v>
      </c>
      <c r="G695" s="36">
        <v>1560</v>
      </c>
      <c r="H695" s="37">
        <f t="shared" si="114"/>
        <v>4657.7142857142862</v>
      </c>
      <c r="I695" s="37">
        <f t="shared" si="115"/>
        <v>5000</v>
      </c>
      <c r="J695" s="37">
        <f t="shared" si="116"/>
        <v>180</v>
      </c>
      <c r="K695" s="36"/>
      <c r="L695" s="36">
        <f t="shared" ref="L695:L700" si="123">L694+11</f>
        <v>587</v>
      </c>
      <c r="M695" s="36"/>
      <c r="N695" s="36"/>
      <c r="O695" s="21">
        <f t="shared" si="119"/>
        <v>587</v>
      </c>
      <c r="P695" s="38">
        <f t="shared" si="117"/>
        <v>1345.2083333333335</v>
      </c>
      <c r="Q695" s="41"/>
      <c r="R695" t="str">
        <f t="shared" si="118"/>
        <v>4660 Litre Aquaplate Steel Slimline Water Tank (1000mm W x 3200mm L x  1560mm H)</v>
      </c>
    </row>
    <row r="696" spans="2:18" x14ac:dyDescent="0.35">
      <c r="B696" s="31">
        <v>0.52</v>
      </c>
      <c r="C696" s="30" t="s">
        <v>24</v>
      </c>
      <c r="D696" s="30" t="s">
        <v>21</v>
      </c>
      <c r="E696" s="36">
        <v>1000</v>
      </c>
      <c r="F696" s="36">
        <v>3300</v>
      </c>
      <c r="G696" s="36">
        <v>1560</v>
      </c>
      <c r="H696" s="37">
        <f t="shared" si="114"/>
        <v>4813.7142857142862</v>
      </c>
      <c r="I696" s="37">
        <f t="shared" si="115"/>
        <v>5000</v>
      </c>
      <c r="J696" s="37">
        <f t="shared" si="116"/>
        <v>180</v>
      </c>
      <c r="K696" s="36"/>
      <c r="L696" s="36">
        <f t="shared" si="123"/>
        <v>598</v>
      </c>
      <c r="M696" s="36"/>
      <c r="N696" s="36"/>
      <c r="O696" s="21">
        <f t="shared" si="119"/>
        <v>598</v>
      </c>
      <c r="P696" s="38">
        <f t="shared" si="117"/>
        <v>1370.416666666667</v>
      </c>
      <c r="Q696" s="41"/>
      <c r="R696" t="str">
        <f t="shared" si="118"/>
        <v>4810 Litre Aquaplate Steel Slimline Water Tank (1000mm W x 3300mm L x  1560mm H)</v>
      </c>
    </row>
    <row r="697" spans="2:18" x14ac:dyDescent="0.35">
      <c r="B697" s="31">
        <v>0.52</v>
      </c>
      <c r="C697" s="30" t="s">
        <v>24</v>
      </c>
      <c r="D697" s="30" t="s">
        <v>21</v>
      </c>
      <c r="E697" s="36">
        <v>1000</v>
      </c>
      <c r="F697" s="36">
        <v>3400</v>
      </c>
      <c r="G697" s="36">
        <v>1560</v>
      </c>
      <c r="H697" s="37">
        <f t="shared" si="114"/>
        <v>4969.7142857142862</v>
      </c>
      <c r="I697" s="37">
        <f t="shared" si="115"/>
        <v>5000</v>
      </c>
      <c r="J697" s="37">
        <f t="shared" si="116"/>
        <v>180</v>
      </c>
      <c r="K697" s="36"/>
      <c r="L697" s="36">
        <f t="shared" si="123"/>
        <v>609</v>
      </c>
      <c r="M697" s="36"/>
      <c r="N697" s="36"/>
      <c r="O697" s="21">
        <f t="shared" si="119"/>
        <v>609</v>
      </c>
      <c r="P697" s="38">
        <f t="shared" si="117"/>
        <v>1395.625</v>
      </c>
      <c r="Q697" s="41"/>
      <c r="R697" t="str">
        <f t="shared" si="118"/>
        <v>4970 Litre Aquaplate Steel Slimline Water Tank (1000mm W x 3400mm L x  1560mm H)</v>
      </c>
    </row>
    <row r="698" spans="2:18" x14ac:dyDescent="0.35">
      <c r="B698" s="31">
        <v>0.52</v>
      </c>
      <c r="C698" s="30" t="s">
        <v>24</v>
      </c>
      <c r="D698" s="30" t="s">
        <v>21</v>
      </c>
      <c r="E698" s="36">
        <v>1000</v>
      </c>
      <c r="F698" s="36">
        <v>3500</v>
      </c>
      <c r="G698" s="36">
        <v>1560</v>
      </c>
      <c r="H698" s="37">
        <f t="shared" si="114"/>
        <v>5125.7142857142862</v>
      </c>
      <c r="I698" s="37">
        <f t="shared" si="115"/>
        <v>5000</v>
      </c>
      <c r="J698" s="37">
        <f t="shared" si="116"/>
        <v>180</v>
      </c>
      <c r="K698" s="36"/>
      <c r="L698" s="36">
        <f t="shared" si="123"/>
        <v>620</v>
      </c>
      <c r="M698" s="36"/>
      <c r="N698" s="36"/>
      <c r="O698" s="21">
        <f t="shared" si="119"/>
        <v>620</v>
      </c>
      <c r="P698" s="38">
        <f t="shared" si="117"/>
        <v>1420.8333333333335</v>
      </c>
      <c r="Q698" s="41"/>
      <c r="R698" t="str">
        <f t="shared" si="118"/>
        <v>5130 Litre Aquaplate Steel Slimline Water Tank (1000mm W x 3500mm L x  1560mm H)</v>
      </c>
    </row>
    <row r="699" spans="2:18" x14ac:dyDescent="0.35">
      <c r="B699" s="31">
        <v>0.52</v>
      </c>
      <c r="C699" s="30" t="s">
        <v>24</v>
      </c>
      <c r="D699" s="30" t="s">
        <v>21</v>
      </c>
      <c r="E699" s="36">
        <v>1000</v>
      </c>
      <c r="F699" s="36">
        <v>3600</v>
      </c>
      <c r="G699" s="36">
        <v>1560</v>
      </c>
      <c r="H699" s="37">
        <f t="shared" si="114"/>
        <v>5281.7142857142862</v>
      </c>
      <c r="I699" s="37">
        <f t="shared" si="115"/>
        <v>5000</v>
      </c>
      <c r="J699" s="37">
        <f t="shared" si="116"/>
        <v>180</v>
      </c>
      <c r="K699" s="36"/>
      <c r="L699" s="36">
        <f t="shared" si="123"/>
        <v>631</v>
      </c>
      <c r="M699" s="36"/>
      <c r="N699" s="36"/>
      <c r="O699" s="21">
        <f t="shared" si="119"/>
        <v>631</v>
      </c>
      <c r="P699" s="38">
        <f t="shared" si="117"/>
        <v>1446.041666666667</v>
      </c>
      <c r="Q699" s="41"/>
      <c r="R699" t="str">
        <f t="shared" si="118"/>
        <v>5280 Litre Aquaplate Steel Slimline Water Tank (1000mm W x 3600mm L x  1560mm H)</v>
      </c>
    </row>
    <row r="700" spans="2:18" x14ac:dyDescent="0.35">
      <c r="B700" s="31">
        <v>0.52</v>
      </c>
      <c r="C700" s="30" t="s">
        <v>24</v>
      </c>
      <c r="D700" s="30" t="s">
        <v>21</v>
      </c>
      <c r="E700" s="36">
        <v>1000</v>
      </c>
      <c r="F700" s="36">
        <v>3700</v>
      </c>
      <c r="G700" s="36">
        <v>1560</v>
      </c>
      <c r="H700" s="37">
        <f t="shared" si="114"/>
        <v>5437.7142857142862</v>
      </c>
      <c r="I700" s="37">
        <f t="shared" si="115"/>
        <v>5000</v>
      </c>
      <c r="J700" s="37">
        <f t="shared" si="116"/>
        <v>180</v>
      </c>
      <c r="K700" s="36"/>
      <c r="L700" s="36">
        <f t="shared" si="123"/>
        <v>642</v>
      </c>
      <c r="M700" s="36"/>
      <c r="N700" s="36"/>
      <c r="O700" s="21">
        <f t="shared" si="119"/>
        <v>642</v>
      </c>
      <c r="P700" s="38">
        <f t="shared" si="117"/>
        <v>1471.2500000000002</v>
      </c>
      <c r="Q700" s="41"/>
      <c r="R700" t="str">
        <f t="shared" si="118"/>
        <v>5440 Litre Aquaplate Steel Slimline Water Tank (1000mm W x 3700mm L x  1560mm H)</v>
      </c>
    </row>
    <row r="701" spans="2:18" x14ac:dyDescent="0.35">
      <c r="B701" s="31">
        <v>0.52</v>
      </c>
      <c r="C701" s="30" t="s">
        <v>24</v>
      </c>
      <c r="D701" s="30" t="s">
        <v>21</v>
      </c>
      <c r="E701" s="36">
        <v>1000</v>
      </c>
      <c r="F701" s="36">
        <v>3800</v>
      </c>
      <c r="G701" s="36">
        <v>1560</v>
      </c>
      <c r="H701" s="37">
        <f t="shared" si="114"/>
        <v>5593.7142857142862</v>
      </c>
      <c r="I701" s="37">
        <f t="shared" si="115"/>
        <v>6000</v>
      </c>
      <c r="J701" s="37">
        <f t="shared" si="116"/>
        <v>210</v>
      </c>
      <c r="K701" s="36"/>
      <c r="L701" s="36">
        <v>718</v>
      </c>
      <c r="M701" s="36"/>
      <c r="N701" s="36"/>
      <c r="O701" s="21">
        <f t="shared" si="119"/>
        <v>718</v>
      </c>
      <c r="P701" s="38">
        <f t="shared" si="117"/>
        <v>1645.416666666667</v>
      </c>
      <c r="Q701" s="41"/>
      <c r="R701" t="str">
        <f t="shared" si="118"/>
        <v>5590 Litre Aquaplate Steel Slimline Water Tank (1000mm W x 3800mm L x  1560mm H)</v>
      </c>
    </row>
    <row r="702" spans="2:18" x14ac:dyDescent="0.35">
      <c r="B702" s="31">
        <v>0.52</v>
      </c>
      <c r="C702" s="30" t="s">
        <v>24</v>
      </c>
      <c r="D702" s="30" t="s">
        <v>21</v>
      </c>
      <c r="E702" s="36">
        <v>1000</v>
      </c>
      <c r="F702" s="36">
        <v>3900</v>
      </c>
      <c r="G702" s="36">
        <v>1560</v>
      </c>
      <c r="H702" s="37">
        <f t="shared" si="114"/>
        <v>5749.7142857142862</v>
      </c>
      <c r="I702" s="37">
        <f t="shared" si="115"/>
        <v>6000</v>
      </c>
      <c r="J702" s="37">
        <f t="shared" si="116"/>
        <v>210</v>
      </c>
      <c r="K702" s="36"/>
      <c r="L702" s="36">
        <f>L701+11</f>
        <v>729</v>
      </c>
      <c r="M702" s="36"/>
      <c r="N702" s="36"/>
      <c r="O702" s="21">
        <f t="shared" si="119"/>
        <v>729</v>
      </c>
      <c r="P702" s="38">
        <f t="shared" si="117"/>
        <v>1670.6250000000002</v>
      </c>
      <c r="Q702" s="41"/>
      <c r="R702" t="str">
        <f t="shared" si="118"/>
        <v>5750 Litre Aquaplate Steel Slimline Water Tank (1000mm W x 3900mm L x  1560mm H)</v>
      </c>
    </row>
    <row r="703" spans="2:18" x14ac:dyDescent="0.35">
      <c r="B703" s="31">
        <v>0.52</v>
      </c>
      <c r="C703" s="30" t="s">
        <v>24</v>
      </c>
      <c r="D703" s="30" t="s">
        <v>21</v>
      </c>
      <c r="E703" s="36">
        <v>1000</v>
      </c>
      <c r="F703" s="36">
        <v>4000</v>
      </c>
      <c r="G703" s="36">
        <v>1560</v>
      </c>
      <c r="H703" s="37">
        <f t="shared" si="114"/>
        <v>5905.7142857142862</v>
      </c>
      <c r="I703" s="37">
        <f t="shared" si="115"/>
        <v>6000</v>
      </c>
      <c r="J703" s="37">
        <f t="shared" si="116"/>
        <v>210</v>
      </c>
      <c r="K703" s="36"/>
      <c r="L703" s="36">
        <v>740</v>
      </c>
      <c r="M703" s="36"/>
      <c r="N703" s="36"/>
      <c r="O703" s="21">
        <f t="shared" si="119"/>
        <v>740</v>
      </c>
      <c r="P703" s="38">
        <f t="shared" si="117"/>
        <v>1695.8333333333335</v>
      </c>
      <c r="Q703" s="41"/>
      <c r="R703" t="str">
        <f t="shared" si="118"/>
        <v>5910 Litre Aquaplate Steel Slimline Water Tank (1000mm W x 4000mm L x  1560mm H)</v>
      </c>
    </row>
    <row r="704" spans="2:18" x14ac:dyDescent="0.35">
      <c r="B704" s="31">
        <v>0.52</v>
      </c>
      <c r="C704" s="30" t="s">
        <v>24</v>
      </c>
      <c r="D704" s="30" t="s">
        <v>21</v>
      </c>
      <c r="E704" s="36">
        <v>1050</v>
      </c>
      <c r="F704" s="36">
        <v>800</v>
      </c>
      <c r="G704" s="36">
        <v>1560</v>
      </c>
      <c r="H704" s="37">
        <f t="shared" si="114"/>
        <v>941.85</v>
      </c>
      <c r="I704" s="37">
        <f t="shared" si="115"/>
        <v>1000</v>
      </c>
      <c r="J704" s="37">
        <f t="shared" si="116"/>
        <v>90</v>
      </c>
      <c r="K704" s="36"/>
      <c r="L704" s="44">
        <v>276</v>
      </c>
      <c r="M704" s="44"/>
      <c r="N704" s="36"/>
      <c r="O704" s="21">
        <f t="shared" si="119"/>
        <v>276</v>
      </c>
      <c r="P704" s="38">
        <f t="shared" si="117"/>
        <v>632.5</v>
      </c>
      <c r="Q704" s="41"/>
      <c r="R704" t="str">
        <f t="shared" si="118"/>
        <v>940 Litre Aquaplate Steel Slimline Water Tank (1050mm W x 800mm L x  1560mm H)</v>
      </c>
    </row>
    <row r="705" spans="2:18" x14ac:dyDescent="0.35">
      <c r="B705" s="31">
        <v>0.52</v>
      </c>
      <c r="C705" s="30" t="s">
        <v>24</v>
      </c>
      <c r="D705" s="30" t="s">
        <v>21</v>
      </c>
      <c r="E705" s="36">
        <v>1050</v>
      </c>
      <c r="F705" s="36">
        <v>900</v>
      </c>
      <c r="G705" s="36">
        <v>1560</v>
      </c>
      <c r="H705" s="37">
        <f t="shared" si="114"/>
        <v>1105.6500000000001</v>
      </c>
      <c r="I705" s="37">
        <f t="shared" si="115"/>
        <v>1000</v>
      </c>
      <c r="J705" s="37">
        <f t="shared" si="116"/>
        <v>90</v>
      </c>
      <c r="K705" s="36"/>
      <c r="L705" s="36">
        <f>L704+11</f>
        <v>287</v>
      </c>
      <c r="M705" s="36"/>
      <c r="N705" s="36"/>
      <c r="O705" s="21">
        <f t="shared" si="119"/>
        <v>287</v>
      </c>
      <c r="P705" s="38">
        <f t="shared" si="117"/>
        <v>657.70833333333348</v>
      </c>
      <c r="Q705" s="41"/>
      <c r="R705" t="str">
        <f t="shared" si="118"/>
        <v>1110 Litre Aquaplate Steel Slimline Water Tank (1050mm W x 900mm L x  1560mm H)</v>
      </c>
    </row>
    <row r="706" spans="2:18" x14ac:dyDescent="0.35">
      <c r="B706" s="31">
        <v>0.52</v>
      </c>
      <c r="C706" s="30" t="s">
        <v>24</v>
      </c>
      <c r="D706" s="30" t="s">
        <v>21</v>
      </c>
      <c r="E706" s="36">
        <v>1050</v>
      </c>
      <c r="F706" s="36">
        <v>1000</v>
      </c>
      <c r="G706" s="36">
        <v>1560</v>
      </c>
      <c r="H706" s="37">
        <f t="shared" si="114"/>
        <v>1269.45</v>
      </c>
      <c r="I706" s="37">
        <f t="shared" si="115"/>
        <v>1000</v>
      </c>
      <c r="J706" s="37">
        <f t="shared" si="116"/>
        <v>90</v>
      </c>
      <c r="K706" s="36"/>
      <c r="L706" s="36">
        <f>L705+11</f>
        <v>298</v>
      </c>
      <c r="M706" s="36"/>
      <c r="N706" s="36"/>
      <c r="O706" s="21">
        <f t="shared" si="119"/>
        <v>298</v>
      </c>
      <c r="P706" s="38">
        <f t="shared" si="117"/>
        <v>682.91666666666674</v>
      </c>
      <c r="Q706" s="41"/>
      <c r="R706" t="str">
        <f t="shared" si="118"/>
        <v>1270 Litre Aquaplate Steel Slimline Water Tank (1050mm W x 1000mm L x  1560mm H)</v>
      </c>
    </row>
    <row r="707" spans="2:18" x14ac:dyDescent="0.35">
      <c r="B707" s="31">
        <v>0.52</v>
      </c>
      <c r="C707" s="30" t="s">
        <v>24</v>
      </c>
      <c r="D707" s="30" t="s">
        <v>21</v>
      </c>
      <c r="E707" s="36">
        <v>1050</v>
      </c>
      <c r="F707" s="36">
        <v>1100</v>
      </c>
      <c r="G707" s="36">
        <v>1560</v>
      </c>
      <c r="H707" s="37">
        <f t="shared" si="114"/>
        <v>1433.25</v>
      </c>
      <c r="I707" s="37">
        <f t="shared" si="115"/>
        <v>1000</v>
      </c>
      <c r="J707" s="37">
        <f t="shared" si="116"/>
        <v>90</v>
      </c>
      <c r="K707" s="36"/>
      <c r="L707" s="36">
        <f>L706+11</f>
        <v>309</v>
      </c>
      <c r="M707" s="36"/>
      <c r="N707" s="36"/>
      <c r="O707" s="21">
        <f t="shared" si="119"/>
        <v>309</v>
      </c>
      <c r="P707" s="38">
        <f t="shared" si="117"/>
        <v>708.12500000000011</v>
      </c>
      <c r="Q707" s="41"/>
      <c r="R707" t="str">
        <f t="shared" si="118"/>
        <v>1430 Litre Aquaplate Steel Slimline Water Tank (1050mm W x 1100mm L x  1560mm H)</v>
      </c>
    </row>
    <row r="708" spans="2:18" x14ac:dyDescent="0.35">
      <c r="B708" s="31">
        <v>0.52</v>
      </c>
      <c r="C708" s="30" t="s">
        <v>24</v>
      </c>
      <c r="D708" s="30" t="s">
        <v>21</v>
      </c>
      <c r="E708" s="36">
        <v>1050</v>
      </c>
      <c r="F708" s="36">
        <v>1200</v>
      </c>
      <c r="G708" s="36">
        <v>1560</v>
      </c>
      <c r="H708" s="37">
        <f t="shared" si="114"/>
        <v>1597.05</v>
      </c>
      <c r="I708" s="37">
        <f t="shared" si="115"/>
        <v>2000</v>
      </c>
      <c r="J708" s="37">
        <f t="shared" si="116"/>
        <v>120</v>
      </c>
      <c r="K708" s="36"/>
      <c r="L708" s="36">
        <v>320</v>
      </c>
      <c r="M708" s="36"/>
      <c r="N708" s="36"/>
      <c r="O708" s="21">
        <f t="shared" si="119"/>
        <v>320</v>
      </c>
      <c r="P708" s="38">
        <f t="shared" si="117"/>
        <v>733.33333333333348</v>
      </c>
      <c r="Q708" s="41"/>
      <c r="R708" t="str">
        <f t="shared" si="118"/>
        <v>1600 Litre Aquaplate Steel Slimline Water Tank (1050mm W x 1200mm L x  1560mm H)</v>
      </c>
    </row>
    <row r="709" spans="2:18" x14ac:dyDescent="0.35">
      <c r="B709" s="31">
        <v>0.52</v>
      </c>
      <c r="C709" s="30" t="s">
        <v>24</v>
      </c>
      <c r="D709" s="30" t="s">
        <v>21</v>
      </c>
      <c r="E709" s="36">
        <v>1050</v>
      </c>
      <c r="F709" s="36">
        <v>1300</v>
      </c>
      <c r="G709" s="36">
        <v>1560</v>
      </c>
      <c r="H709" s="37">
        <f t="shared" ref="H709:H772" si="124">(((22/7*(E709/2)^2)*G709)+((F709-E709)*G709*E709))/1000000</f>
        <v>1760.85</v>
      </c>
      <c r="I709" s="37">
        <f t="shared" ref="I709:I772" si="125">ROUND(H709,-3)</f>
        <v>2000</v>
      </c>
      <c r="J709" s="37">
        <f t="shared" ref="J709:J772" si="126">IF(I709&lt;1000,90,IF(I709=1000,90,IF(I709=2000,120,IF(I709=3000,135,IF(I709=4000,150,IF(I709=5000,180,IF(I709=6000,210,IF(I709=7000,240,IF(I709=8000,255,IF(I709=9000,B974,IF(I709=10000,285)))))))))))</f>
        <v>120</v>
      </c>
      <c r="K709" s="36"/>
      <c r="L709" s="36">
        <f>L708+11</f>
        <v>331</v>
      </c>
      <c r="M709" s="36"/>
      <c r="N709" s="36"/>
      <c r="O709" s="21">
        <f t="shared" si="119"/>
        <v>331</v>
      </c>
      <c r="P709" s="38">
        <f t="shared" ref="P709:P772" si="127">(L709/(1-B709))*1.1</f>
        <v>758.54166666666674</v>
      </c>
      <c r="Q709" s="41"/>
      <c r="R709" t="str">
        <f t="shared" ref="R709:R772" si="128">ROUND(H709,-1)&amp;" "&amp;"Litre"&amp;" "&amp;C709&amp;" "&amp;D709&amp;" "&amp;"Water Tank"&amp;" ("&amp;E709&amp;"mm W x "&amp;F709&amp;"mm L x  "&amp;G709&amp;"mm H)"</f>
        <v>1760 Litre Aquaplate Steel Slimline Water Tank (1050mm W x 1300mm L x  1560mm H)</v>
      </c>
    </row>
    <row r="710" spans="2:18" x14ac:dyDescent="0.35">
      <c r="B710" s="31">
        <v>0.52</v>
      </c>
      <c r="C710" s="30" t="s">
        <v>24</v>
      </c>
      <c r="D710" s="30" t="s">
        <v>21</v>
      </c>
      <c r="E710" s="36">
        <v>1050</v>
      </c>
      <c r="F710" s="36">
        <v>1400</v>
      </c>
      <c r="G710" s="36">
        <v>1560</v>
      </c>
      <c r="H710" s="37">
        <f t="shared" si="124"/>
        <v>1924.65</v>
      </c>
      <c r="I710" s="37">
        <f t="shared" si="125"/>
        <v>2000</v>
      </c>
      <c r="J710" s="37">
        <f t="shared" si="126"/>
        <v>120</v>
      </c>
      <c r="K710" s="36"/>
      <c r="L710" s="36">
        <f>L709+11</f>
        <v>342</v>
      </c>
      <c r="M710" s="36"/>
      <c r="N710" s="36"/>
      <c r="O710" s="21">
        <f t="shared" ref="O710:O773" si="129">SUM(K710:N710)</f>
        <v>342</v>
      </c>
      <c r="P710" s="38">
        <f t="shared" si="127"/>
        <v>783.75000000000011</v>
      </c>
      <c r="Q710" s="41"/>
      <c r="R710" t="str">
        <f t="shared" si="128"/>
        <v>1920 Litre Aquaplate Steel Slimline Water Tank (1050mm W x 1400mm L x  1560mm H)</v>
      </c>
    </row>
    <row r="711" spans="2:18" x14ac:dyDescent="0.35">
      <c r="B711" s="31">
        <v>0.52</v>
      </c>
      <c r="C711" s="30" t="s">
        <v>24</v>
      </c>
      <c r="D711" s="30" t="s">
        <v>21</v>
      </c>
      <c r="E711" s="36">
        <v>1050</v>
      </c>
      <c r="F711" s="36">
        <v>1500</v>
      </c>
      <c r="G711" s="36">
        <v>1560</v>
      </c>
      <c r="H711" s="37">
        <f t="shared" si="124"/>
        <v>2088.4499999999998</v>
      </c>
      <c r="I711" s="37">
        <f t="shared" si="125"/>
        <v>2000</v>
      </c>
      <c r="J711" s="37">
        <f t="shared" si="126"/>
        <v>120</v>
      </c>
      <c r="K711" s="36"/>
      <c r="L711" s="36">
        <f>L710+11</f>
        <v>353</v>
      </c>
      <c r="M711" s="36"/>
      <c r="N711" s="36"/>
      <c r="O711" s="21">
        <f t="shared" si="129"/>
        <v>353</v>
      </c>
      <c r="P711" s="38">
        <f t="shared" si="127"/>
        <v>808.95833333333348</v>
      </c>
      <c r="Q711" s="41"/>
      <c r="R711" t="str">
        <f t="shared" si="128"/>
        <v>2090 Litre Aquaplate Steel Slimline Water Tank (1050mm W x 1500mm L x  1560mm H)</v>
      </c>
    </row>
    <row r="712" spans="2:18" x14ac:dyDescent="0.35">
      <c r="B712" s="31">
        <v>0.52</v>
      </c>
      <c r="C712" s="30" t="s">
        <v>24</v>
      </c>
      <c r="D712" s="30" t="s">
        <v>21</v>
      </c>
      <c r="E712" s="36">
        <v>1050</v>
      </c>
      <c r="F712" s="36">
        <v>1600</v>
      </c>
      <c r="G712" s="36">
        <v>1560</v>
      </c>
      <c r="H712" s="37">
        <f t="shared" si="124"/>
        <v>2252.25</v>
      </c>
      <c r="I712" s="37">
        <f t="shared" si="125"/>
        <v>2000</v>
      </c>
      <c r="J712" s="37">
        <f t="shared" si="126"/>
        <v>120</v>
      </c>
      <c r="K712" s="36"/>
      <c r="L712" s="36">
        <f>L711+11</f>
        <v>364</v>
      </c>
      <c r="M712" s="36"/>
      <c r="N712" s="36"/>
      <c r="O712" s="21">
        <f t="shared" si="129"/>
        <v>364</v>
      </c>
      <c r="P712" s="38">
        <f t="shared" si="127"/>
        <v>834.16666666666674</v>
      </c>
      <c r="Q712" s="41"/>
      <c r="R712" t="str">
        <f t="shared" si="128"/>
        <v>2250 Litre Aquaplate Steel Slimline Water Tank (1050mm W x 1600mm L x  1560mm H)</v>
      </c>
    </row>
    <row r="713" spans="2:18" x14ac:dyDescent="0.35">
      <c r="B713" s="31">
        <v>0.52</v>
      </c>
      <c r="C713" s="30" t="s">
        <v>24</v>
      </c>
      <c r="D713" s="30" t="s">
        <v>21</v>
      </c>
      <c r="E713" s="36">
        <v>1050</v>
      </c>
      <c r="F713" s="36">
        <v>1700</v>
      </c>
      <c r="G713" s="36">
        <v>1560</v>
      </c>
      <c r="H713" s="37">
        <f t="shared" si="124"/>
        <v>2416.0500000000002</v>
      </c>
      <c r="I713" s="37">
        <f t="shared" si="125"/>
        <v>2000</v>
      </c>
      <c r="J713" s="37">
        <f t="shared" si="126"/>
        <v>120</v>
      </c>
      <c r="K713" s="36"/>
      <c r="L713" s="36">
        <f>L712+11</f>
        <v>375</v>
      </c>
      <c r="M713" s="36"/>
      <c r="N713" s="36"/>
      <c r="O713" s="21">
        <f t="shared" si="129"/>
        <v>375</v>
      </c>
      <c r="P713" s="38">
        <f t="shared" si="127"/>
        <v>859.37500000000011</v>
      </c>
      <c r="Q713" s="41"/>
      <c r="R713" t="str">
        <f t="shared" si="128"/>
        <v>2420 Litre Aquaplate Steel Slimline Water Tank (1050mm W x 1700mm L x  1560mm H)</v>
      </c>
    </row>
    <row r="714" spans="2:18" x14ac:dyDescent="0.35">
      <c r="B714" s="31">
        <v>0.52</v>
      </c>
      <c r="C714" s="30" t="s">
        <v>24</v>
      </c>
      <c r="D714" s="30" t="s">
        <v>21</v>
      </c>
      <c r="E714" s="36">
        <v>1050</v>
      </c>
      <c r="F714" s="36">
        <v>1800</v>
      </c>
      <c r="G714" s="36">
        <v>1560</v>
      </c>
      <c r="H714" s="37">
        <f t="shared" si="124"/>
        <v>2579.85</v>
      </c>
      <c r="I714" s="37">
        <f t="shared" si="125"/>
        <v>3000</v>
      </c>
      <c r="J714" s="37">
        <f t="shared" si="126"/>
        <v>135</v>
      </c>
      <c r="K714" s="36"/>
      <c r="L714" s="36">
        <v>433</v>
      </c>
      <c r="M714" s="36"/>
      <c r="N714" s="36"/>
      <c r="O714" s="21">
        <f t="shared" si="129"/>
        <v>433</v>
      </c>
      <c r="P714" s="38">
        <f t="shared" si="127"/>
        <v>992.29166666666674</v>
      </c>
      <c r="Q714" s="41"/>
      <c r="R714" t="str">
        <f t="shared" si="128"/>
        <v>2580 Litre Aquaplate Steel Slimline Water Tank (1050mm W x 1800mm L x  1560mm H)</v>
      </c>
    </row>
    <row r="715" spans="2:18" x14ac:dyDescent="0.35">
      <c r="B715" s="31">
        <v>0.52</v>
      </c>
      <c r="C715" s="30" t="s">
        <v>24</v>
      </c>
      <c r="D715" s="30" t="s">
        <v>21</v>
      </c>
      <c r="E715" s="36">
        <v>1050</v>
      </c>
      <c r="F715" s="36">
        <v>1900</v>
      </c>
      <c r="G715" s="36">
        <v>1560</v>
      </c>
      <c r="H715" s="37">
        <f t="shared" si="124"/>
        <v>2743.65</v>
      </c>
      <c r="I715" s="37">
        <f t="shared" si="125"/>
        <v>3000</v>
      </c>
      <c r="J715" s="37">
        <f t="shared" si="126"/>
        <v>135</v>
      </c>
      <c r="K715" s="36"/>
      <c r="L715" s="36">
        <f>L714+11</f>
        <v>444</v>
      </c>
      <c r="M715" s="36"/>
      <c r="N715" s="36"/>
      <c r="O715" s="21">
        <f t="shared" si="129"/>
        <v>444</v>
      </c>
      <c r="P715" s="38">
        <f t="shared" si="127"/>
        <v>1017.5000000000001</v>
      </c>
      <c r="Q715" s="41"/>
      <c r="R715" t="str">
        <f t="shared" si="128"/>
        <v>2740 Litre Aquaplate Steel Slimline Water Tank (1050mm W x 1900mm L x  1560mm H)</v>
      </c>
    </row>
    <row r="716" spans="2:18" x14ac:dyDescent="0.35">
      <c r="B716" s="31">
        <v>0.52</v>
      </c>
      <c r="C716" s="30" t="s">
        <v>24</v>
      </c>
      <c r="D716" s="30" t="s">
        <v>21</v>
      </c>
      <c r="E716" s="36">
        <v>1050</v>
      </c>
      <c r="F716" s="36">
        <v>2000</v>
      </c>
      <c r="G716" s="36">
        <v>1560</v>
      </c>
      <c r="H716" s="37">
        <f t="shared" si="124"/>
        <v>2907.45</v>
      </c>
      <c r="I716" s="37">
        <f t="shared" si="125"/>
        <v>3000</v>
      </c>
      <c r="J716" s="37">
        <f t="shared" si="126"/>
        <v>135</v>
      </c>
      <c r="K716" s="36"/>
      <c r="L716" s="36">
        <f>L715+11</f>
        <v>455</v>
      </c>
      <c r="M716" s="36"/>
      <c r="N716" s="36"/>
      <c r="O716" s="21">
        <f t="shared" si="129"/>
        <v>455</v>
      </c>
      <c r="P716" s="38">
        <f t="shared" si="127"/>
        <v>1042.7083333333335</v>
      </c>
      <c r="Q716" s="41"/>
      <c r="R716" t="str">
        <f t="shared" si="128"/>
        <v>2910 Litre Aquaplate Steel Slimline Water Tank (1050mm W x 2000mm L x  1560mm H)</v>
      </c>
    </row>
    <row r="717" spans="2:18" x14ac:dyDescent="0.35">
      <c r="B717" s="31">
        <v>0.52</v>
      </c>
      <c r="C717" s="30" t="s">
        <v>24</v>
      </c>
      <c r="D717" s="30" t="s">
        <v>21</v>
      </c>
      <c r="E717" s="36">
        <v>1050</v>
      </c>
      <c r="F717" s="36">
        <v>2100</v>
      </c>
      <c r="G717" s="36">
        <v>1560</v>
      </c>
      <c r="H717" s="37">
        <f t="shared" si="124"/>
        <v>3071.25</v>
      </c>
      <c r="I717" s="37">
        <f t="shared" si="125"/>
        <v>3000</v>
      </c>
      <c r="J717" s="37">
        <f t="shared" si="126"/>
        <v>135</v>
      </c>
      <c r="K717" s="36"/>
      <c r="L717" s="36">
        <f>L716+11</f>
        <v>466</v>
      </c>
      <c r="M717" s="36"/>
      <c r="N717" s="36"/>
      <c r="O717" s="21">
        <f t="shared" si="129"/>
        <v>466</v>
      </c>
      <c r="P717" s="38">
        <f t="shared" si="127"/>
        <v>1067.9166666666667</v>
      </c>
      <c r="Q717" s="41"/>
      <c r="R717" t="str">
        <f t="shared" si="128"/>
        <v>3070 Litre Aquaplate Steel Slimline Water Tank (1050mm W x 2100mm L x  1560mm H)</v>
      </c>
    </row>
    <row r="718" spans="2:18" x14ac:dyDescent="0.35">
      <c r="B718" s="31">
        <v>0.52</v>
      </c>
      <c r="C718" s="30" t="s">
        <v>24</v>
      </c>
      <c r="D718" s="30" t="s">
        <v>21</v>
      </c>
      <c r="E718" s="36">
        <v>1050</v>
      </c>
      <c r="F718" s="36">
        <v>2200</v>
      </c>
      <c r="G718" s="36">
        <v>1560</v>
      </c>
      <c r="H718" s="37">
        <f t="shared" si="124"/>
        <v>3235.05</v>
      </c>
      <c r="I718" s="37">
        <f t="shared" si="125"/>
        <v>3000</v>
      </c>
      <c r="J718" s="37">
        <f t="shared" si="126"/>
        <v>135</v>
      </c>
      <c r="K718" s="36"/>
      <c r="L718" s="36">
        <f>L717+11</f>
        <v>477</v>
      </c>
      <c r="M718" s="36"/>
      <c r="N718" s="36"/>
      <c r="O718" s="21">
        <f t="shared" si="129"/>
        <v>477</v>
      </c>
      <c r="P718" s="38">
        <f t="shared" si="127"/>
        <v>1093.125</v>
      </c>
      <c r="Q718" s="41"/>
      <c r="R718" t="str">
        <f t="shared" si="128"/>
        <v>3240 Litre Aquaplate Steel Slimline Water Tank (1050mm W x 2200mm L x  1560mm H)</v>
      </c>
    </row>
    <row r="719" spans="2:18" x14ac:dyDescent="0.35">
      <c r="B719" s="31">
        <v>0.52</v>
      </c>
      <c r="C719" s="30" t="s">
        <v>24</v>
      </c>
      <c r="D719" s="30" t="s">
        <v>21</v>
      </c>
      <c r="E719" s="36">
        <v>1050</v>
      </c>
      <c r="F719" s="36">
        <v>2300</v>
      </c>
      <c r="G719" s="36">
        <v>1560</v>
      </c>
      <c r="H719" s="37">
        <f t="shared" si="124"/>
        <v>3398.85</v>
      </c>
      <c r="I719" s="37">
        <f t="shared" si="125"/>
        <v>3000</v>
      </c>
      <c r="J719" s="37">
        <f t="shared" si="126"/>
        <v>135</v>
      </c>
      <c r="K719" s="36"/>
      <c r="L719" s="36">
        <f>L718+11</f>
        <v>488</v>
      </c>
      <c r="M719" s="36"/>
      <c r="N719" s="36"/>
      <c r="O719" s="21">
        <f t="shared" si="129"/>
        <v>488</v>
      </c>
      <c r="P719" s="38">
        <f t="shared" si="127"/>
        <v>1118.3333333333335</v>
      </c>
      <c r="Q719" s="41"/>
      <c r="R719" t="str">
        <f t="shared" si="128"/>
        <v>3400 Litre Aquaplate Steel Slimline Water Tank (1050mm W x 2300mm L x  1560mm H)</v>
      </c>
    </row>
    <row r="720" spans="2:18" x14ac:dyDescent="0.35">
      <c r="B720" s="31">
        <v>0.52</v>
      </c>
      <c r="C720" s="30" t="s">
        <v>24</v>
      </c>
      <c r="D720" s="30" t="s">
        <v>21</v>
      </c>
      <c r="E720" s="36">
        <v>1050</v>
      </c>
      <c r="F720" s="36">
        <v>2400</v>
      </c>
      <c r="G720" s="36">
        <v>1560</v>
      </c>
      <c r="H720" s="37">
        <f t="shared" si="124"/>
        <v>3562.65</v>
      </c>
      <c r="I720" s="37">
        <f t="shared" si="125"/>
        <v>4000</v>
      </c>
      <c r="J720" s="37">
        <f t="shared" si="126"/>
        <v>150</v>
      </c>
      <c r="K720" s="36"/>
      <c r="L720" s="36">
        <v>500</v>
      </c>
      <c r="M720" s="36"/>
      <c r="N720" s="36"/>
      <c r="O720" s="21">
        <f t="shared" si="129"/>
        <v>500</v>
      </c>
      <c r="P720" s="38">
        <f t="shared" si="127"/>
        <v>1145.8333333333335</v>
      </c>
      <c r="Q720" s="41"/>
      <c r="R720" t="str">
        <f t="shared" si="128"/>
        <v>3560 Litre Aquaplate Steel Slimline Water Tank (1050mm W x 2400mm L x  1560mm H)</v>
      </c>
    </row>
    <row r="721" spans="2:18" x14ac:dyDescent="0.35">
      <c r="B721" s="31">
        <v>0.52</v>
      </c>
      <c r="C721" s="30" t="s">
        <v>24</v>
      </c>
      <c r="D721" s="30" t="s">
        <v>21</v>
      </c>
      <c r="E721" s="36">
        <v>1050</v>
      </c>
      <c r="F721" s="36">
        <v>2500</v>
      </c>
      <c r="G721" s="36">
        <v>1560</v>
      </c>
      <c r="H721" s="37">
        <f t="shared" si="124"/>
        <v>3726.45</v>
      </c>
      <c r="I721" s="37">
        <f t="shared" si="125"/>
        <v>4000</v>
      </c>
      <c r="J721" s="37">
        <f t="shared" si="126"/>
        <v>150</v>
      </c>
      <c r="K721" s="36"/>
      <c r="L721" s="36">
        <f>L720+11</f>
        <v>511</v>
      </c>
      <c r="M721" s="36"/>
      <c r="N721" s="36"/>
      <c r="O721" s="21">
        <f t="shared" si="129"/>
        <v>511</v>
      </c>
      <c r="P721" s="38">
        <f t="shared" si="127"/>
        <v>1171.041666666667</v>
      </c>
      <c r="Q721" s="41"/>
      <c r="R721" t="str">
        <f t="shared" si="128"/>
        <v>3730 Litre Aquaplate Steel Slimline Water Tank (1050mm W x 2500mm L x  1560mm H)</v>
      </c>
    </row>
    <row r="722" spans="2:18" x14ac:dyDescent="0.35">
      <c r="B722" s="31">
        <v>0.52</v>
      </c>
      <c r="C722" s="30" t="s">
        <v>24</v>
      </c>
      <c r="D722" s="30" t="s">
        <v>21</v>
      </c>
      <c r="E722" s="36">
        <v>1050</v>
      </c>
      <c r="F722" s="36">
        <v>2600</v>
      </c>
      <c r="G722" s="36">
        <v>1560</v>
      </c>
      <c r="H722" s="37">
        <f t="shared" si="124"/>
        <v>3890.25</v>
      </c>
      <c r="I722" s="37">
        <f t="shared" si="125"/>
        <v>4000</v>
      </c>
      <c r="J722" s="37">
        <f t="shared" si="126"/>
        <v>150</v>
      </c>
      <c r="K722" s="36"/>
      <c r="L722" s="36">
        <f>L721+11</f>
        <v>522</v>
      </c>
      <c r="M722" s="36"/>
      <c r="N722" s="36"/>
      <c r="O722" s="21">
        <f t="shared" si="129"/>
        <v>522</v>
      </c>
      <c r="P722" s="38">
        <f t="shared" si="127"/>
        <v>1196.25</v>
      </c>
      <c r="Q722" s="41"/>
      <c r="R722" t="str">
        <f t="shared" si="128"/>
        <v>3890 Litre Aquaplate Steel Slimline Water Tank (1050mm W x 2600mm L x  1560mm H)</v>
      </c>
    </row>
    <row r="723" spans="2:18" x14ac:dyDescent="0.35">
      <c r="B723" s="31">
        <v>0.52</v>
      </c>
      <c r="C723" s="30" t="s">
        <v>24</v>
      </c>
      <c r="D723" s="30" t="s">
        <v>21</v>
      </c>
      <c r="E723" s="36">
        <v>1050</v>
      </c>
      <c r="F723" s="36">
        <v>2700</v>
      </c>
      <c r="G723" s="36">
        <v>1560</v>
      </c>
      <c r="H723" s="37">
        <f t="shared" si="124"/>
        <v>4054.05</v>
      </c>
      <c r="I723" s="37">
        <f t="shared" si="125"/>
        <v>4000</v>
      </c>
      <c r="J723" s="37">
        <f t="shared" si="126"/>
        <v>150</v>
      </c>
      <c r="K723" s="36"/>
      <c r="L723" s="36">
        <f>L722+11</f>
        <v>533</v>
      </c>
      <c r="M723" s="36"/>
      <c r="N723" s="36"/>
      <c r="O723" s="21">
        <f t="shared" si="129"/>
        <v>533</v>
      </c>
      <c r="P723" s="38">
        <f t="shared" si="127"/>
        <v>1221.4583333333335</v>
      </c>
      <c r="Q723" s="41"/>
      <c r="R723" t="str">
        <f t="shared" si="128"/>
        <v>4050 Litre Aquaplate Steel Slimline Water Tank (1050mm W x 2700mm L x  1560mm H)</v>
      </c>
    </row>
    <row r="724" spans="2:18" x14ac:dyDescent="0.35">
      <c r="B724" s="31">
        <v>0.52</v>
      </c>
      <c r="C724" s="30" t="s">
        <v>24</v>
      </c>
      <c r="D724" s="30" t="s">
        <v>21</v>
      </c>
      <c r="E724" s="36">
        <v>1050</v>
      </c>
      <c r="F724" s="36">
        <v>2800</v>
      </c>
      <c r="G724" s="36">
        <v>1560</v>
      </c>
      <c r="H724" s="37">
        <f t="shared" si="124"/>
        <v>4217.8500000000004</v>
      </c>
      <c r="I724" s="37">
        <f t="shared" si="125"/>
        <v>4000</v>
      </c>
      <c r="J724" s="37">
        <f t="shared" si="126"/>
        <v>150</v>
      </c>
      <c r="K724" s="36"/>
      <c r="L724" s="36">
        <f>L723+11</f>
        <v>544</v>
      </c>
      <c r="M724" s="36"/>
      <c r="N724" s="36"/>
      <c r="O724" s="21">
        <f t="shared" si="129"/>
        <v>544</v>
      </c>
      <c r="P724" s="38">
        <f t="shared" si="127"/>
        <v>1246.666666666667</v>
      </c>
      <c r="Q724" s="41"/>
      <c r="R724" t="str">
        <f t="shared" si="128"/>
        <v>4220 Litre Aquaplate Steel Slimline Water Tank (1050mm W x 2800mm L x  1560mm H)</v>
      </c>
    </row>
    <row r="725" spans="2:18" x14ac:dyDescent="0.35">
      <c r="B725" s="31">
        <v>0.52</v>
      </c>
      <c r="C725" s="30" t="s">
        <v>24</v>
      </c>
      <c r="D725" s="30" t="s">
        <v>21</v>
      </c>
      <c r="E725" s="36">
        <v>1050</v>
      </c>
      <c r="F725" s="36">
        <v>2900</v>
      </c>
      <c r="G725" s="36">
        <v>1560</v>
      </c>
      <c r="H725" s="37">
        <f t="shared" si="124"/>
        <v>4381.6499999999996</v>
      </c>
      <c r="I725" s="37">
        <f t="shared" si="125"/>
        <v>4000</v>
      </c>
      <c r="J725" s="37">
        <f t="shared" si="126"/>
        <v>150</v>
      </c>
      <c r="K725" s="36"/>
      <c r="L725" s="36">
        <f>L724+11</f>
        <v>555</v>
      </c>
      <c r="M725" s="36"/>
      <c r="N725" s="36"/>
      <c r="O725" s="21">
        <f t="shared" si="129"/>
        <v>555</v>
      </c>
      <c r="P725" s="38">
        <f t="shared" si="127"/>
        <v>1271.875</v>
      </c>
      <c r="Q725" s="41"/>
      <c r="R725" t="str">
        <f t="shared" si="128"/>
        <v>4380 Litre Aquaplate Steel Slimline Water Tank (1050mm W x 2900mm L x  1560mm H)</v>
      </c>
    </row>
    <row r="726" spans="2:18" x14ac:dyDescent="0.35">
      <c r="B726" s="31">
        <v>0.52</v>
      </c>
      <c r="C726" s="30" t="s">
        <v>24</v>
      </c>
      <c r="D726" s="30" t="s">
        <v>21</v>
      </c>
      <c r="E726" s="36">
        <v>1050</v>
      </c>
      <c r="F726" s="36">
        <v>3000</v>
      </c>
      <c r="G726" s="36">
        <v>1560</v>
      </c>
      <c r="H726" s="37">
        <f t="shared" si="124"/>
        <v>4545.45</v>
      </c>
      <c r="I726" s="37">
        <f t="shared" si="125"/>
        <v>5000</v>
      </c>
      <c r="J726" s="37">
        <f t="shared" si="126"/>
        <v>180</v>
      </c>
      <c r="K726" s="36"/>
      <c r="L726" s="36">
        <v>567</v>
      </c>
      <c r="M726" s="36"/>
      <c r="N726" s="36"/>
      <c r="O726" s="21">
        <f t="shared" si="129"/>
        <v>567</v>
      </c>
      <c r="P726" s="38">
        <f t="shared" si="127"/>
        <v>1299.375</v>
      </c>
      <c r="Q726" s="41"/>
      <c r="R726" t="str">
        <f t="shared" si="128"/>
        <v>4550 Litre Aquaplate Steel Slimline Water Tank (1050mm W x 3000mm L x  1560mm H)</v>
      </c>
    </row>
    <row r="727" spans="2:18" x14ac:dyDescent="0.35">
      <c r="B727" s="31">
        <v>0.52</v>
      </c>
      <c r="C727" s="30" t="s">
        <v>24</v>
      </c>
      <c r="D727" s="30" t="s">
        <v>21</v>
      </c>
      <c r="E727" s="36">
        <v>1050</v>
      </c>
      <c r="F727" s="36">
        <v>3100</v>
      </c>
      <c r="G727" s="36">
        <v>1560</v>
      </c>
      <c r="H727" s="37">
        <f t="shared" si="124"/>
        <v>4709.25</v>
      </c>
      <c r="I727" s="37">
        <f t="shared" si="125"/>
        <v>5000</v>
      </c>
      <c r="J727" s="37">
        <f t="shared" si="126"/>
        <v>180</v>
      </c>
      <c r="K727" s="36"/>
      <c r="L727" s="36">
        <f>L726+11</f>
        <v>578</v>
      </c>
      <c r="M727" s="36"/>
      <c r="N727" s="36"/>
      <c r="O727" s="21">
        <f t="shared" si="129"/>
        <v>578</v>
      </c>
      <c r="P727" s="38">
        <f t="shared" si="127"/>
        <v>1324.5833333333335</v>
      </c>
      <c r="Q727" s="41"/>
      <c r="R727" t="str">
        <f t="shared" si="128"/>
        <v>4710 Litre Aquaplate Steel Slimline Water Tank (1050mm W x 3100mm L x  1560mm H)</v>
      </c>
    </row>
    <row r="728" spans="2:18" x14ac:dyDescent="0.35">
      <c r="B728" s="31">
        <v>0.52</v>
      </c>
      <c r="C728" s="30" t="s">
        <v>24</v>
      </c>
      <c r="D728" s="30" t="s">
        <v>21</v>
      </c>
      <c r="E728" s="36">
        <v>1050</v>
      </c>
      <c r="F728" s="36">
        <v>3200</v>
      </c>
      <c r="G728" s="36">
        <v>1560</v>
      </c>
      <c r="H728" s="37">
        <f t="shared" si="124"/>
        <v>4873.05</v>
      </c>
      <c r="I728" s="37">
        <f t="shared" si="125"/>
        <v>5000</v>
      </c>
      <c r="J728" s="37">
        <f t="shared" si="126"/>
        <v>180</v>
      </c>
      <c r="K728" s="36"/>
      <c r="L728" s="36">
        <f>L727+11</f>
        <v>589</v>
      </c>
      <c r="M728" s="36"/>
      <c r="N728" s="36"/>
      <c r="O728" s="21">
        <f t="shared" si="129"/>
        <v>589</v>
      </c>
      <c r="P728" s="38">
        <f t="shared" si="127"/>
        <v>1349.791666666667</v>
      </c>
      <c r="Q728" s="41"/>
      <c r="R728" t="str">
        <f t="shared" si="128"/>
        <v>4870 Litre Aquaplate Steel Slimline Water Tank (1050mm W x 3200mm L x  1560mm H)</v>
      </c>
    </row>
    <row r="729" spans="2:18" x14ac:dyDescent="0.35">
      <c r="B729" s="31">
        <v>0.52</v>
      </c>
      <c r="C729" s="30" t="s">
        <v>24</v>
      </c>
      <c r="D729" s="30" t="s">
        <v>21</v>
      </c>
      <c r="E729" s="36">
        <v>1050</v>
      </c>
      <c r="F729" s="36">
        <v>3300</v>
      </c>
      <c r="G729" s="36">
        <v>1560</v>
      </c>
      <c r="H729" s="37">
        <f t="shared" si="124"/>
        <v>5036.8500000000004</v>
      </c>
      <c r="I729" s="37">
        <f t="shared" si="125"/>
        <v>5000</v>
      </c>
      <c r="J729" s="37">
        <f t="shared" si="126"/>
        <v>180</v>
      </c>
      <c r="K729" s="36"/>
      <c r="L729" s="36">
        <f>L728+11</f>
        <v>600</v>
      </c>
      <c r="M729" s="36"/>
      <c r="N729" s="36"/>
      <c r="O729" s="21">
        <f t="shared" si="129"/>
        <v>600</v>
      </c>
      <c r="P729" s="38">
        <f t="shared" si="127"/>
        <v>1375</v>
      </c>
      <c r="Q729" s="41"/>
      <c r="R729" t="str">
        <f t="shared" si="128"/>
        <v>5040 Litre Aquaplate Steel Slimline Water Tank (1050mm W x 3300mm L x  1560mm H)</v>
      </c>
    </row>
    <row r="730" spans="2:18" x14ac:dyDescent="0.35">
      <c r="B730" s="31">
        <v>0.52</v>
      </c>
      <c r="C730" s="30" t="s">
        <v>24</v>
      </c>
      <c r="D730" s="30" t="s">
        <v>21</v>
      </c>
      <c r="E730" s="36">
        <v>1050</v>
      </c>
      <c r="F730" s="36">
        <v>3400</v>
      </c>
      <c r="G730" s="36">
        <v>1560</v>
      </c>
      <c r="H730" s="37">
        <f t="shared" si="124"/>
        <v>5200.6499999999996</v>
      </c>
      <c r="I730" s="37">
        <f t="shared" si="125"/>
        <v>5000</v>
      </c>
      <c r="J730" s="37">
        <f t="shared" si="126"/>
        <v>180</v>
      </c>
      <c r="K730" s="36"/>
      <c r="L730" s="36">
        <f>L729+11</f>
        <v>611</v>
      </c>
      <c r="M730" s="36"/>
      <c r="N730" s="36"/>
      <c r="O730" s="21">
        <f t="shared" si="129"/>
        <v>611</v>
      </c>
      <c r="P730" s="38">
        <f t="shared" si="127"/>
        <v>1400.2083333333335</v>
      </c>
      <c r="Q730" s="41"/>
      <c r="R730" t="str">
        <f t="shared" si="128"/>
        <v>5200 Litre Aquaplate Steel Slimline Water Tank (1050mm W x 3400mm L x  1560mm H)</v>
      </c>
    </row>
    <row r="731" spans="2:18" x14ac:dyDescent="0.35">
      <c r="B731" s="31">
        <v>0.52</v>
      </c>
      <c r="C731" s="30" t="s">
        <v>24</v>
      </c>
      <c r="D731" s="30" t="s">
        <v>21</v>
      </c>
      <c r="E731" s="36">
        <v>1050</v>
      </c>
      <c r="F731" s="36">
        <v>3500</v>
      </c>
      <c r="G731" s="36">
        <v>1560</v>
      </c>
      <c r="H731" s="37">
        <f t="shared" si="124"/>
        <v>5364.45</v>
      </c>
      <c r="I731" s="37">
        <f t="shared" si="125"/>
        <v>5000</v>
      </c>
      <c r="J731" s="37">
        <f t="shared" si="126"/>
        <v>180</v>
      </c>
      <c r="K731" s="36"/>
      <c r="L731" s="36">
        <f>L730+11</f>
        <v>622</v>
      </c>
      <c r="M731" s="36"/>
      <c r="N731" s="36"/>
      <c r="O731" s="21">
        <f t="shared" si="129"/>
        <v>622</v>
      </c>
      <c r="P731" s="38">
        <f t="shared" si="127"/>
        <v>1425.416666666667</v>
      </c>
      <c r="Q731" s="41"/>
      <c r="R731" t="str">
        <f t="shared" si="128"/>
        <v>5360 Litre Aquaplate Steel Slimline Water Tank (1050mm W x 3500mm L x  1560mm H)</v>
      </c>
    </row>
    <row r="732" spans="2:18" x14ac:dyDescent="0.35">
      <c r="B732" s="31">
        <v>0.52</v>
      </c>
      <c r="C732" s="30" t="s">
        <v>24</v>
      </c>
      <c r="D732" s="30" t="s">
        <v>21</v>
      </c>
      <c r="E732" s="36">
        <v>1050</v>
      </c>
      <c r="F732" s="36">
        <v>3600</v>
      </c>
      <c r="G732" s="36">
        <v>1560</v>
      </c>
      <c r="H732" s="37">
        <f t="shared" si="124"/>
        <v>5528.25</v>
      </c>
      <c r="I732" s="37">
        <f t="shared" si="125"/>
        <v>6000</v>
      </c>
      <c r="J732" s="37">
        <f t="shared" si="126"/>
        <v>210</v>
      </c>
      <c r="K732" s="36"/>
      <c r="L732" s="36">
        <v>697</v>
      </c>
      <c r="M732" s="36"/>
      <c r="N732" s="36"/>
      <c r="O732" s="21">
        <f t="shared" si="129"/>
        <v>697</v>
      </c>
      <c r="P732" s="38">
        <f t="shared" si="127"/>
        <v>1597.291666666667</v>
      </c>
      <c r="Q732" s="41"/>
      <c r="R732" t="str">
        <f t="shared" si="128"/>
        <v>5530 Litre Aquaplate Steel Slimline Water Tank (1050mm W x 3600mm L x  1560mm H)</v>
      </c>
    </row>
    <row r="733" spans="2:18" x14ac:dyDescent="0.35">
      <c r="B733" s="31">
        <v>0.52</v>
      </c>
      <c r="C733" s="30" t="s">
        <v>24</v>
      </c>
      <c r="D733" s="30" t="s">
        <v>21</v>
      </c>
      <c r="E733" s="36">
        <v>1050</v>
      </c>
      <c r="F733" s="36">
        <v>3700</v>
      </c>
      <c r="G733" s="36">
        <v>1560</v>
      </c>
      <c r="H733" s="37">
        <f t="shared" si="124"/>
        <v>5692.05</v>
      </c>
      <c r="I733" s="37">
        <f t="shared" si="125"/>
        <v>6000</v>
      </c>
      <c r="J733" s="37">
        <f t="shared" si="126"/>
        <v>210</v>
      </c>
      <c r="K733" s="36"/>
      <c r="L733" s="36">
        <f>L732+11</f>
        <v>708</v>
      </c>
      <c r="M733" s="36"/>
      <c r="N733" s="36"/>
      <c r="O733" s="21">
        <f t="shared" si="129"/>
        <v>708</v>
      </c>
      <c r="P733" s="38">
        <f t="shared" si="127"/>
        <v>1622.5000000000002</v>
      </c>
      <c r="Q733" s="41"/>
      <c r="R733" t="str">
        <f t="shared" si="128"/>
        <v>5690 Litre Aquaplate Steel Slimline Water Tank (1050mm W x 3700mm L x  1560mm H)</v>
      </c>
    </row>
    <row r="734" spans="2:18" x14ac:dyDescent="0.35">
      <c r="B734" s="31">
        <v>0.52</v>
      </c>
      <c r="C734" s="30" t="s">
        <v>24</v>
      </c>
      <c r="D734" s="30" t="s">
        <v>21</v>
      </c>
      <c r="E734" s="36">
        <v>1050</v>
      </c>
      <c r="F734" s="36">
        <v>3800</v>
      </c>
      <c r="G734" s="36">
        <v>1560</v>
      </c>
      <c r="H734" s="37">
        <f t="shared" si="124"/>
        <v>5855.85</v>
      </c>
      <c r="I734" s="37">
        <f t="shared" si="125"/>
        <v>6000</v>
      </c>
      <c r="J734" s="37">
        <f t="shared" si="126"/>
        <v>210</v>
      </c>
      <c r="K734" s="36"/>
      <c r="L734" s="36">
        <f>L733+11</f>
        <v>719</v>
      </c>
      <c r="M734" s="36"/>
      <c r="N734" s="36"/>
      <c r="O734" s="21">
        <f t="shared" si="129"/>
        <v>719</v>
      </c>
      <c r="P734" s="38">
        <f t="shared" si="127"/>
        <v>1647.7083333333335</v>
      </c>
      <c r="Q734" s="41"/>
      <c r="R734" t="str">
        <f t="shared" si="128"/>
        <v>5860 Litre Aquaplate Steel Slimline Water Tank (1050mm W x 3800mm L x  1560mm H)</v>
      </c>
    </row>
    <row r="735" spans="2:18" x14ac:dyDescent="0.35">
      <c r="B735" s="31">
        <v>0.52</v>
      </c>
      <c r="C735" s="30" t="s">
        <v>24</v>
      </c>
      <c r="D735" s="30" t="s">
        <v>21</v>
      </c>
      <c r="E735" s="36">
        <v>1050</v>
      </c>
      <c r="F735" s="36">
        <v>3900</v>
      </c>
      <c r="G735" s="36">
        <v>1560</v>
      </c>
      <c r="H735" s="37">
        <f t="shared" si="124"/>
        <v>6019.65</v>
      </c>
      <c r="I735" s="37">
        <f t="shared" si="125"/>
        <v>6000</v>
      </c>
      <c r="J735" s="37">
        <f t="shared" si="126"/>
        <v>210</v>
      </c>
      <c r="K735" s="36"/>
      <c r="L735" s="36">
        <f>L734+11</f>
        <v>730</v>
      </c>
      <c r="M735" s="36"/>
      <c r="N735" s="36"/>
      <c r="O735" s="21">
        <f t="shared" si="129"/>
        <v>730</v>
      </c>
      <c r="P735" s="38">
        <f t="shared" si="127"/>
        <v>1672.916666666667</v>
      </c>
      <c r="Q735" s="41"/>
      <c r="R735" t="str">
        <f t="shared" si="128"/>
        <v>6020 Litre Aquaplate Steel Slimline Water Tank (1050mm W x 3900mm L x  1560mm H)</v>
      </c>
    </row>
    <row r="736" spans="2:18" x14ac:dyDescent="0.35">
      <c r="B736" s="31">
        <v>0.52</v>
      </c>
      <c r="C736" s="30" t="s">
        <v>24</v>
      </c>
      <c r="D736" s="30" t="s">
        <v>21</v>
      </c>
      <c r="E736" s="36">
        <v>1050</v>
      </c>
      <c r="F736" s="36">
        <v>4000</v>
      </c>
      <c r="G736" s="36">
        <v>1560</v>
      </c>
      <c r="H736" s="37">
        <f t="shared" si="124"/>
        <v>6183.45</v>
      </c>
      <c r="I736" s="37">
        <f t="shared" si="125"/>
        <v>6000</v>
      </c>
      <c r="J736" s="37">
        <f t="shared" si="126"/>
        <v>210</v>
      </c>
      <c r="K736" s="36"/>
      <c r="L736" s="36">
        <v>742</v>
      </c>
      <c r="M736" s="36"/>
      <c r="N736" s="36"/>
      <c r="O736" s="21">
        <f t="shared" si="129"/>
        <v>742</v>
      </c>
      <c r="P736" s="38">
        <f t="shared" si="127"/>
        <v>1700.416666666667</v>
      </c>
      <c r="Q736" s="41"/>
      <c r="R736" t="str">
        <f t="shared" si="128"/>
        <v>6180 Litre Aquaplate Steel Slimline Water Tank (1050mm W x 4000mm L x  1560mm H)</v>
      </c>
    </row>
    <row r="737" spans="2:18" x14ac:dyDescent="0.35">
      <c r="B737" s="31">
        <v>0.52</v>
      </c>
      <c r="C737" s="30" t="s">
        <v>24</v>
      </c>
      <c r="D737" s="30" t="s">
        <v>21</v>
      </c>
      <c r="E737" s="36">
        <v>1100</v>
      </c>
      <c r="F737" s="36">
        <v>800</v>
      </c>
      <c r="G737" s="36">
        <v>1560</v>
      </c>
      <c r="H737" s="37">
        <f t="shared" si="124"/>
        <v>968.31428571428557</v>
      </c>
      <c r="I737" s="37">
        <f t="shared" si="125"/>
        <v>1000</v>
      </c>
      <c r="J737" s="37">
        <f t="shared" si="126"/>
        <v>90</v>
      </c>
      <c r="K737" s="36"/>
      <c r="L737" s="44">
        <v>278</v>
      </c>
      <c r="M737" s="44"/>
      <c r="N737" s="36"/>
      <c r="O737" s="21">
        <f t="shared" si="129"/>
        <v>278</v>
      </c>
      <c r="P737" s="38">
        <f t="shared" si="127"/>
        <v>637.08333333333348</v>
      </c>
      <c r="Q737" s="41"/>
      <c r="R737" t="str">
        <f t="shared" si="128"/>
        <v>970 Litre Aquaplate Steel Slimline Water Tank (1100mm W x 800mm L x  1560mm H)</v>
      </c>
    </row>
    <row r="738" spans="2:18" x14ac:dyDescent="0.35">
      <c r="B738" s="31">
        <v>0.52</v>
      </c>
      <c r="C738" s="30" t="s">
        <v>24</v>
      </c>
      <c r="D738" s="30" t="s">
        <v>21</v>
      </c>
      <c r="E738" s="36">
        <v>1100</v>
      </c>
      <c r="F738" s="36">
        <v>900</v>
      </c>
      <c r="G738" s="36">
        <v>1560</v>
      </c>
      <c r="H738" s="37">
        <f t="shared" si="124"/>
        <v>1139.9142857142856</v>
      </c>
      <c r="I738" s="37">
        <f t="shared" si="125"/>
        <v>1000</v>
      </c>
      <c r="J738" s="37">
        <f t="shared" si="126"/>
        <v>90</v>
      </c>
      <c r="K738" s="36"/>
      <c r="L738" s="36">
        <f>L737+11</f>
        <v>289</v>
      </c>
      <c r="M738" s="36"/>
      <c r="N738" s="36"/>
      <c r="O738" s="21">
        <f t="shared" si="129"/>
        <v>289</v>
      </c>
      <c r="P738" s="38">
        <f t="shared" si="127"/>
        <v>662.29166666666674</v>
      </c>
      <c r="Q738" s="41"/>
      <c r="R738" t="str">
        <f t="shared" si="128"/>
        <v>1140 Litre Aquaplate Steel Slimline Water Tank (1100mm W x 900mm L x  1560mm H)</v>
      </c>
    </row>
    <row r="739" spans="2:18" x14ac:dyDescent="0.35">
      <c r="B739" s="31">
        <v>0.52</v>
      </c>
      <c r="C739" s="30" t="s">
        <v>24</v>
      </c>
      <c r="D739" s="30" t="s">
        <v>21</v>
      </c>
      <c r="E739" s="36">
        <v>1100</v>
      </c>
      <c r="F739" s="36">
        <v>1000</v>
      </c>
      <c r="G739" s="36">
        <v>1560</v>
      </c>
      <c r="H739" s="37">
        <f t="shared" si="124"/>
        <v>1311.5142857142855</v>
      </c>
      <c r="I739" s="37">
        <f t="shared" si="125"/>
        <v>1000</v>
      </c>
      <c r="J739" s="37">
        <f t="shared" si="126"/>
        <v>90</v>
      </c>
      <c r="K739" s="36"/>
      <c r="L739" s="36">
        <f>L738+11</f>
        <v>300</v>
      </c>
      <c r="M739" s="36"/>
      <c r="N739" s="36"/>
      <c r="O739" s="21">
        <f t="shared" si="129"/>
        <v>300</v>
      </c>
      <c r="P739" s="38">
        <f t="shared" si="127"/>
        <v>687.5</v>
      </c>
      <c r="Q739" s="41"/>
      <c r="R739" t="str">
        <f t="shared" si="128"/>
        <v>1310 Litre Aquaplate Steel Slimline Water Tank (1100mm W x 1000mm L x  1560mm H)</v>
      </c>
    </row>
    <row r="740" spans="2:18" x14ac:dyDescent="0.35">
      <c r="B740" s="31">
        <v>0.52</v>
      </c>
      <c r="C740" s="30" t="s">
        <v>24</v>
      </c>
      <c r="D740" s="30" t="s">
        <v>21</v>
      </c>
      <c r="E740" s="36">
        <v>1100</v>
      </c>
      <c r="F740" s="36">
        <v>1100</v>
      </c>
      <c r="G740" s="36">
        <v>1560</v>
      </c>
      <c r="H740" s="37">
        <f t="shared" si="124"/>
        <v>1483.1142857142856</v>
      </c>
      <c r="I740" s="37">
        <f t="shared" si="125"/>
        <v>1000</v>
      </c>
      <c r="J740" s="37">
        <f t="shared" si="126"/>
        <v>90</v>
      </c>
      <c r="K740" s="36"/>
      <c r="L740" s="36">
        <f>L739+11</f>
        <v>311</v>
      </c>
      <c r="M740" s="36"/>
      <c r="N740" s="36"/>
      <c r="O740" s="21">
        <f t="shared" si="129"/>
        <v>311</v>
      </c>
      <c r="P740" s="38">
        <f t="shared" si="127"/>
        <v>712.70833333333348</v>
      </c>
      <c r="Q740" s="41"/>
      <c r="R740" t="str">
        <f t="shared" si="128"/>
        <v>1480 Litre Aquaplate Steel Slimline Water Tank (1100mm W x 1100mm L x  1560mm H)</v>
      </c>
    </row>
    <row r="741" spans="2:18" x14ac:dyDescent="0.35">
      <c r="B741" s="31">
        <v>0.52</v>
      </c>
      <c r="C741" s="30" t="s">
        <v>24</v>
      </c>
      <c r="D741" s="30" t="s">
        <v>21</v>
      </c>
      <c r="E741" s="36">
        <v>1100</v>
      </c>
      <c r="F741" s="36">
        <v>1200</v>
      </c>
      <c r="G741" s="36">
        <v>1560</v>
      </c>
      <c r="H741" s="37">
        <f t="shared" si="124"/>
        <v>1654.7142857142856</v>
      </c>
      <c r="I741" s="37">
        <f t="shared" si="125"/>
        <v>2000</v>
      </c>
      <c r="J741" s="37">
        <f t="shared" si="126"/>
        <v>120</v>
      </c>
      <c r="K741" s="36"/>
      <c r="L741" s="36">
        <v>322</v>
      </c>
      <c r="M741" s="36"/>
      <c r="N741" s="36"/>
      <c r="O741" s="21">
        <f t="shared" si="129"/>
        <v>322</v>
      </c>
      <c r="P741" s="38">
        <f t="shared" si="127"/>
        <v>737.91666666666674</v>
      </c>
      <c r="Q741" s="41"/>
      <c r="R741" t="str">
        <f t="shared" si="128"/>
        <v>1650 Litre Aquaplate Steel Slimline Water Tank (1100mm W x 1200mm L x  1560mm H)</v>
      </c>
    </row>
    <row r="742" spans="2:18" x14ac:dyDescent="0.35">
      <c r="B742" s="31">
        <v>0.52</v>
      </c>
      <c r="C742" s="30" t="s">
        <v>24</v>
      </c>
      <c r="D742" s="30" t="s">
        <v>21</v>
      </c>
      <c r="E742" s="36">
        <v>1100</v>
      </c>
      <c r="F742" s="36">
        <v>1300</v>
      </c>
      <c r="G742" s="36">
        <v>1560</v>
      </c>
      <c r="H742" s="37">
        <f t="shared" si="124"/>
        <v>1826.3142857142857</v>
      </c>
      <c r="I742" s="37">
        <f t="shared" si="125"/>
        <v>2000</v>
      </c>
      <c r="J742" s="37">
        <f t="shared" si="126"/>
        <v>120</v>
      </c>
      <c r="K742" s="36"/>
      <c r="L742" s="36">
        <f>L741+11</f>
        <v>333</v>
      </c>
      <c r="M742" s="36"/>
      <c r="N742" s="36"/>
      <c r="O742" s="21">
        <f t="shared" si="129"/>
        <v>333</v>
      </c>
      <c r="P742" s="38">
        <f t="shared" si="127"/>
        <v>763.12500000000011</v>
      </c>
      <c r="Q742" s="41"/>
      <c r="R742" t="str">
        <f t="shared" si="128"/>
        <v>1830 Litre Aquaplate Steel Slimline Water Tank (1100mm W x 1300mm L x  1560mm H)</v>
      </c>
    </row>
    <row r="743" spans="2:18" x14ac:dyDescent="0.35">
      <c r="B743" s="31">
        <v>0.52</v>
      </c>
      <c r="C743" s="30" t="s">
        <v>24</v>
      </c>
      <c r="D743" s="30" t="s">
        <v>21</v>
      </c>
      <c r="E743" s="36">
        <v>1100</v>
      </c>
      <c r="F743" s="36">
        <v>1400</v>
      </c>
      <c r="G743" s="36">
        <v>1560</v>
      </c>
      <c r="H743" s="37">
        <f t="shared" si="124"/>
        <v>1997.9142857142856</v>
      </c>
      <c r="I743" s="37">
        <f t="shared" si="125"/>
        <v>2000</v>
      </c>
      <c r="J743" s="37">
        <f t="shared" si="126"/>
        <v>120</v>
      </c>
      <c r="K743" s="36"/>
      <c r="L743" s="36">
        <f>L742+11</f>
        <v>344</v>
      </c>
      <c r="M743" s="36"/>
      <c r="N743" s="36"/>
      <c r="O743" s="21">
        <f t="shared" si="129"/>
        <v>344</v>
      </c>
      <c r="P743" s="38">
        <f t="shared" si="127"/>
        <v>788.33333333333348</v>
      </c>
      <c r="Q743" s="41"/>
      <c r="R743" t="str">
        <f t="shared" si="128"/>
        <v>2000 Litre Aquaplate Steel Slimline Water Tank (1100mm W x 1400mm L x  1560mm H)</v>
      </c>
    </row>
    <row r="744" spans="2:18" x14ac:dyDescent="0.35">
      <c r="B744" s="31">
        <v>0.52</v>
      </c>
      <c r="C744" s="30" t="s">
        <v>24</v>
      </c>
      <c r="D744" s="30" t="s">
        <v>21</v>
      </c>
      <c r="E744" s="36">
        <v>1100</v>
      </c>
      <c r="F744" s="36">
        <v>1500</v>
      </c>
      <c r="G744" s="36">
        <v>1560</v>
      </c>
      <c r="H744" s="37">
        <f t="shared" si="124"/>
        <v>2169.514285714286</v>
      </c>
      <c r="I744" s="37">
        <f t="shared" si="125"/>
        <v>2000</v>
      </c>
      <c r="J744" s="37">
        <f t="shared" si="126"/>
        <v>120</v>
      </c>
      <c r="K744" s="36"/>
      <c r="L744" s="36">
        <f>L743+11</f>
        <v>355</v>
      </c>
      <c r="M744" s="36"/>
      <c r="N744" s="36"/>
      <c r="O744" s="21">
        <f t="shared" si="129"/>
        <v>355</v>
      </c>
      <c r="P744" s="38">
        <f t="shared" si="127"/>
        <v>813.54166666666674</v>
      </c>
      <c r="Q744" s="41"/>
      <c r="R744" t="str">
        <f t="shared" si="128"/>
        <v>2170 Litre Aquaplate Steel Slimline Water Tank (1100mm W x 1500mm L x  1560mm H)</v>
      </c>
    </row>
    <row r="745" spans="2:18" x14ac:dyDescent="0.35">
      <c r="B745" s="31">
        <v>0.52</v>
      </c>
      <c r="C745" s="30" t="s">
        <v>24</v>
      </c>
      <c r="D745" s="30" t="s">
        <v>21</v>
      </c>
      <c r="E745" s="36">
        <v>1100</v>
      </c>
      <c r="F745" s="36">
        <v>1600</v>
      </c>
      <c r="G745" s="36">
        <v>1560</v>
      </c>
      <c r="H745" s="37">
        <f t="shared" si="124"/>
        <v>2341.1142857142859</v>
      </c>
      <c r="I745" s="37">
        <f t="shared" si="125"/>
        <v>2000</v>
      </c>
      <c r="J745" s="37">
        <f t="shared" si="126"/>
        <v>120</v>
      </c>
      <c r="K745" s="36"/>
      <c r="L745" s="36">
        <f>L744+11</f>
        <v>366</v>
      </c>
      <c r="M745" s="36"/>
      <c r="N745" s="36"/>
      <c r="O745" s="21">
        <f t="shared" si="129"/>
        <v>366</v>
      </c>
      <c r="P745" s="38">
        <f t="shared" si="127"/>
        <v>838.75000000000011</v>
      </c>
      <c r="Q745" s="41"/>
      <c r="R745" t="str">
        <f t="shared" si="128"/>
        <v>2340 Litre Aquaplate Steel Slimline Water Tank (1100mm W x 1600mm L x  1560mm H)</v>
      </c>
    </row>
    <row r="746" spans="2:18" x14ac:dyDescent="0.35">
      <c r="B746" s="31">
        <v>0.52</v>
      </c>
      <c r="C746" s="30" t="s">
        <v>24</v>
      </c>
      <c r="D746" s="30" t="s">
        <v>21</v>
      </c>
      <c r="E746" s="36">
        <v>1100</v>
      </c>
      <c r="F746" s="36">
        <v>1700</v>
      </c>
      <c r="G746" s="36">
        <v>1560</v>
      </c>
      <c r="H746" s="37">
        <f t="shared" si="124"/>
        <v>2512.7142857142858</v>
      </c>
      <c r="I746" s="37">
        <f t="shared" si="125"/>
        <v>3000</v>
      </c>
      <c r="J746" s="37">
        <f t="shared" si="126"/>
        <v>135</v>
      </c>
      <c r="K746" s="36"/>
      <c r="L746" s="36">
        <v>424</v>
      </c>
      <c r="M746" s="36"/>
      <c r="N746" s="36"/>
      <c r="O746" s="21">
        <f t="shared" si="129"/>
        <v>424</v>
      </c>
      <c r="P746" s="38">
        <f t="shared" si="127"/>
        <v>971.66666666666674</v>
      </c>
      <c r="Q746" s="41"/>
      <c r="R746" t="str">
        <f t="shared" si="128"/>
        <v>2510 Litre Aquaplate Steel Slimline Water Tank (1100mm W x 1700mm L x  1560mm H)</v>
      </c>
    </row>
    <row r="747" spans="2:18" x14ac:dyDescent="0.35">
      <c r="B747" s="31">
        <v>0.52</v>
      </c>
      <c r="C747" s="30" t="s">
        <v>24</v>
      </c>
      <c r="D747" s="30" t="s">
        <v>21</v>
      </c>
      <c r="E747" s="36">
        <v>1100</v>
      </c>
      <c r="F747" s="36">
        <v>1800</v>
      </c>
      <c r="G747" s="36">
        <v>1560</v>
      </c>
      <c r="H747" s="37">
        <f t="shared" si="124"/>
        <v>2684.3142857142857</v>
      </c>
      <c r="I747" s="37">
        <f t="shared" si="125"/>
        <v>3000</v>
      </c>
      <c r="J747" s="37">
        <f t="shared" si="126"/>
        <v>135</v>
      </c>
      <c r="K747" s="36"/>
      <c r="L747" s="36">
        <f>L746+11</f>
        <v>435</v>
      </c>
      <c r="M747" s="36"/>
      <c r="N747" s="36"/>
      <c r="O747" s="21">
        <f t="shared" si="129"/>
        <v>435</v>
      </c>
      <c r="P747" s="38">
        <f t="shared" si="127"/>
        <v>996.87500000000011</v>
      </c>
      <c r="Q747" s="41"/>
      <c r="R747" t="str">
        <f t="shared" si="128"/>
        <v>2680 Litre Aquaplate Steel Slimline Water Tank (1100mm W x 1800mm L x  1560mm H)</v>
      </c>
    </row>
    <row r="748" spans="2:18" x14ac:dyDescent="0.35">
      <c r="B748" s="31">
        <v>0.52</v>
      </c>
      <c r="C748" s="30" t="s">
        <v>24</v>
      </c>
      <c r="D748" s="30" t="s">
        <v>21</v>
      </c>
      <c r="E748" s="36">
        <v>1100</v>
      </c>
      <c r="F748" s="36">
        <v>1900</v>
      </c>
      <c r="G748" s="36">
        <v>1560</v>
      </c>
      <c r="H748" s="37">
        <f t="shared" si="124"/>
        <v>2855.9142857142861</v>
      </c>
      <c r="I748" s="37">
        <f t="shared" si="125"/>
        <v>3000</v>
      </c>
      <c r="J748" s="37">
        <f t="shared" si="126"/>
        <v>135</v>
      </c>
      <c r="K748" s="36"/>
      <c r="L748" s="36">
        <f>L747+11</f>
        <v>446</v>
      </c>
      <c r="M748" s="36"/>
      <c r="N748" s="36"/>
      <c r="O748" s="21">
        <f t="shared" si="129"/>
        <v>446</v>
      </c>
      <c r="P748" s="38">
        <f t="shared" si="127"/>
        <v>1022.0833333333335</v>
      </c>
      <c r="Q748" s="41"/>
      <c r="R748" t="str">
        <f t="shared" si="128"/>
        <v>2860 Litre Aquaplate Steel Slimline Water Tank (1100mm W x 1900mm L x  1560mm H)</v>
      </c>
    </row>
    <row r="749" spans="2:18" x14ac:dyDescent="0.35">
      <c r="B749" s="31">
        <v>0.52</v>
      </c>
      <c r="C749" s="30" t="s">
        <v>24</v>
      </c>
      <c r="D749" s="30" t="s">
        <v>21</v>
      </c>
      <c r="E749" s="36">
        <v>1100</v>
      </c>
      <c r="F749" s="36">
        <v>2000</v>
      </c>
      <c r="G749" s="36">
        <v>1560</v>
      </c>
      <c r="H749" s="37">
        <f t="shared" si="124"/>
        <v>3027.514285714286</v>
      </c>
      <c r="I749" s="37">
        <f t="shared" si="125"/>
        <v>3000</v>
      </c>
      <c r="J749" s="37">
        <f t="shared" si="126"/>
        <v>135</v>
      </c>
      <c r="K749" s="36"/>
      <c r="L749" s="36">
        <f>L748+11</f>
        <v>457</v>
      </c>
      <c r="M749" s="36"/>
      <c r="N749" s="36"/>
      <c r="O749" s="21">
        <f t="shared" si="129"/>
        <v>457</v>
      </c>
      <c r="P749" s="38">
        <f t="shared" si="127"/>
        <v>1047.2916666666667</v>
      </c>
      <c r="Q749" s="41"/>
      <c r="R749" t="str">
        <f t="shared" si="128"/>
        <v>3030 Litre Aquaplate Steel Slimline Water Tank (1100mm W x 2000mm L x  1560mm H)</v>
      </c>
    </row>
    <row r="750" spans="2:18" x14ac:dyDescent="0.35">
      <c r="B750" s="31">
        <v>0.52</v>
      </c>
      <c r="C750" s="30" t="s">
        <v>24</v>
      </c>
      <c r="D750" s="30" t="s">
        <v>21</v>
      </c>
      <c r="E750" s="36">
        <v>1100</v>
      </c>
      <c r="F750" s="36">
        <v>2100</v>
      </c>
      <c r="G750" s="36">
        <v>1560</v>
      </c>
      <c r="H750" s="37">
        <f t="shared" si="124"/>
        <v>3199.1142857142859</v>
      </c>
      <c r="I750" s="37">
        <f t="shared" si="125"/>
        <v>3000</v>
      </c>
      <c r="J750" s="37">
        <f t="shared" si="126"/>
        <v>135</v>
      </c>
      <c r="K750" s="36"/>
      <c r="L750" s="36">
        <f>L749+11</f>
        <v>468</v>
      </c>
      <c r="M750" s="36"/>
      <c r="N750" s="36"/>
      <c r="O750" s="21">
        <f t="shared" si="129"/>
        <v>468</v>
      </c>
      <c r="P750" s="38">
        <f t="shared" si="127"/>
        <v>1072.5</v>
      </c>
      <c r="Q750" s="41"/>
      <c r="R750" t="str">
        <f t="shared" si="128"/>
        <v>3200 Litre Aquaplate Steel Slimline Water Tank (1100mm W x 2100mm L x  1560mm H)</v>
      </c>
    </row>
    <row r="751" spans="2:18" x14ac:dyDescent="0.35">
      <c r="B751" s="31">
        <v>0.52</v>
      </c>
      <c r="C751" s="30" t="s">
        <v>24</v>
      </c>
      <c r="D751" s="30" t="s">
        <v>21</v>
      </c>
      <c r="E751" s="36">
        <v>1100</v>
      </c>
      <c r="F751" s="36">
        <v>2200</v>
      </c>
      <c r="G751" s="36">
        <v>1560</v>
      </c>
      <c r="H751" s="37">
        <f t="shared" si="124"/>
        <v>3370.7142857142858</v>
      </c>
      <c r="I751" s="37">
        <f t="shared" si="125"/>
        <v>3000</v>
      </c>
      <c r="J751" s="37">
        <f t="shared" si="126"/>
        <v>135</v>
      </c>
      <c r="K751" s="36"/>
      <c r="L751" s="36">
        <f>L750+11</f>
        <v>479</v>
      </c>
      <c r="M751" s="36"/>
      <c r="N751" s="36"/>
      <c r="O751" s="21">
        <f t="shared" si="129"/>
        <v>479</v>
      </c>
      <c r="P751" s="38">
        <f t="shared" si="127"/>
        <v>1097.7083333333335</v>
      </c>
      <c r="Q751" s="41"/>
      <c r="R751" t="str">
        <f t="shared" si="128"/>
        <v>3370 Litre Aquaplate Steel Slimline Water Tank (1100mm W x 2200mm L x  1560mm H)</v>
      </c>
    </row>
    <row r="752" spans="2:18" x14ac:dyDescent="0.35">
      <c r="B752" s="31">
        <v>0.52</v>
      </c>
      <c r="C752" s="30" t="s">
        <v>24</v>
      </c>
      <c r="D752" s="30" t="s">
        <v>21</v>
      </c>
      <c r="E752" s="36">
        <v>1100</v>
      </c>
      <c r="F752" s="36">
        <v>2300</v>
      </c>
      <c r="G752" s="36">
        <v>1560</v>
      </c>
      <c r="H752" s="37">
        <f t="shared" si="124"/>
        <v>3542.3142857142857</v>
      </c>
      <c r="I752" s="37">
        <f t="shared" si="125"/>
        <v>4000</v>
      </c>
      <c r="J752" s="37">
        <f t="shared" si="126"/>
        <v>150</v>
      </c>
      <c r="K752" s="36"/>
      <c r="L752" s="36">
        <v>491</v>
      </c>
      <c r="M752" s="36"/>
      <c r="N752" s="36"/>
      <c r="O752" s="21">
        <f t="shared" si="129"/>
        <v>491</v>
      </c>
      <c r="P752" s="38">
        <f t="shared" si="127"/>
        <v>1125.2083333333335</v>
      </c>
      <c r="Q752" s="41"/>
      <c r="R752" t="str">
        <f t="shared" si="128"/>
        <v>3540 Litre Aquaplate Steel Slimline Water Tank (1100mm W x 2300mm L x  1560mm H)</v>
      </c>
    </row>
    <row r="753" spans="2:18" x14ac:dyDescent="0.35">
      <c r="B753" s="31">
        <v>0.52</v>
      </c>
      <c r="C753" s="30" t="s">
        <v>24</v>
      </c>
      <c r="D753" s="30" t="s">
        <v>21</v>
      </c>
      <c r="E753" s="36">
        <v>1100</v>
      </c>
      <c r="F753" s="36">
        <v>2400</v>
      </c>
      <c r="G753" s="36">
        <v>1560</v>
      </c>
      <c r="H753" s="37">
        <f t="shared" si="124"/>
        <v>3713.9142857142861</v>
      </c>
      <c r="I753" s="37">
        <f t="shared" si="125"/>
        <v>4000</v>
      </c>
      <c r="J753" s="37">
        <f t="shared" si="126"/>
        <v>150</v>
      </c>
      <c r="K753" s="36"/>
      <c r="L753" s="36">
        <f>L752+11</f>
        <v>502</v>
      </c>
      <c r="M753" s="36"/>
      <c r="N753" s="36"/>
      <c r="O753" s="21">
        <f t="shared" si="129"/>
        <v>502</v>
      </c>
      <c r="P753" s="38">
        <f t="shared" si="127"/>
        <v>1150.416666666667</v>
      </c>
      <c r="Q753" s="41"/>
      <c r="R753" t="str">
        <f t="shared" si="128"/>
        <v>3710 Litre Aquaplate Steel Slimline Water Tank (1100mm W x 2400mm L x  1560mm H)</v>
      </c>
    </row>
    <row r="754" spans="2:18" x14ac:dyDescent="0.35">
      <c r="B754" s="31">
        <v>0.52</v>
      </c>
      <c r="C754" s="30" t="s">
        <v>24</v>
      </c>
      <c r="D754" s="30" t="s">
        <v>21</v>
      </c>
      <c r="E754" s="36">
        <v>1100</v>
      </c>
      <c r="F754" s="36">
        <v>2500</v>
      </c>
      <c r="G754" s="36">
        <v>1560</v>
      </c>
      <c r="H754" s="37">
        <f t="shared" si="124"/>
        <v>3885.514285714286</v>
      </c>
      <c r="I754" s="37">
        <f t="shared" si="125"/>
        <v>4000</v>
      </c>
      <c r="J754" s="37">
        <f t="shared" si="126"/>
        <v>150</v>
      </c>
      <c r="K754" s="36"/>
      <c r="L754" s="36">
        <f>L753+11</f>
        <v>513</v>
      </c>
      <c r="M754" s="36"/>
      <c r="N754" s="36"/>
      <c r="O754" s="21">
        <f t="shared" si="129"/>
        <v>513</v>
      </c>
      <c r="P754" s="38">
        <f t="shared" si="127"/>
        <v>1175.625</v>
      </c>
      <c r="Q754" s="41"/>
      <c r="R754" t="str">
        <f t="shared" si="128"/>
        <v>3890 Litre Aquaplate Steel Slimline Water Tank (1100mm W x 2500mm L x  1560mm H)</v>
      </c>
    </row>
    <row r="755" spans="2:18" x14ac:dyDescent="0.35">
      <c r="B755" s="31">
        <v>0.52</v>
      </c>
      <c r="C755" s="30" t="s">
        <v>24</v>
      </c>
      <c r="D755" s="30" t="s">
        <v>21</v>
      </c>
      <c r="E755" s="36">
        <v>1100</v>
      </c>
      <c r="F755" s="36">
        <v>2600</v>
      </c>
      <c r="G755" s="36">
        <v>1560</v>
      </c>
      <c r="H755" s="37">
        <f t="shared" si="124"/>
        <v>4057.1142857142859</v>
      </c>
      <c r="I755" s="37">
        <f t="shared" si="125"/>
        <v>4000</v>
      </c>
      <c r="J755" s="37">
        <f t="shared" si="126"/>
        <v>150</v>
      </c>
      <c r="K755" s="36"/>
      <c r="L755" s="36">
        <f>L754+11</f>
        <v>524</v>
      </c>
      <c r="M755" s="36"/>
      <c r="N755" s="36"/>
      <c r="O755" s="21">
        <f t="shared" si="129"/>
        <v>524</v>
      </c>
      <c r="P755" s="38">
        <f t="shared" si="127"/>
        <v>1200.8333333333335</v>
      </c>
      <c r="Q755" s="41"/>
      <c r="R755" t="str">
        <f t="shared" si="128"/>
        <v>4060 Litre Aquaplate Steel Slimline Water Tank (1100mm W x 2600mm L x  1560mm H)</v>
      </c>
    </row>
    <row r="756" spans="2:18" x14ac:dyDescent="0.35">
      <c r="B756" s="31">
        <v>0.52</v>
      </c>
      <c r="C756" s="30" t="s">
        <v>24</v>
      </c>
      <c r="D756" s="30" t="s">
        <v>21</v>
      </c>
      <c r="E756" s="36">
        <v>1100</v>
      </c>
      <c r="F756" s="36">
        <v>2700</v>
      </c>
      <c r="G756" s="36">
        <v>1560</v>
      </c>
      <c r="H756" s="37">
        <f t="shared" si="124"/>
        <v>4228.7142857142862</v>
      </c>
      <c r="I756" s="37">
        <f t="shared" si="125"/>
        <v>4000</v>
      </c>
      <c r="J756" s="37">
        <f t="shared" si="126"/>
        <v>150</v>
      </c>
      <c r="K756" s="36"/>
      <c r="L756" s="36">
        <f>L755+11</f>
        <v>535</v>
      </c>
      <c r="M756" s="36"/>
      <c r="N756" s="36"/>
      <c r="O756" s="21">
        <f t="shared" si="129"/>
        <v>535</v>
      </c>
      <c r="P756" s="38">
        <f t="shared" si="127"/>
        <v>1226.041666666667</v>
      </c>
      <c r="Q756" s="41"/>
      <c r="R756" t="str">
        <f t="shared" si="128"/>
        <v>4230 Litre Aquaplate Steel Slimline Water Tank (1100mm W x 2700mm L x  1560mm H)</v>
      </c>
    </row>
    <row r="757" spans="2:18" x14ac:dyDescent="0.35">
      <c r="B757" s="31">
        <v>0.52</v>
      </c>
      <c r="C757" s="30" t="s">
        <v>24</v>
      </c>
      <c r="D757" s="30" t="s">
        <v>21</v>
      </c>
      <c r="E757" s="36">
        <v>1100</v>
      </c>
      <c r="F757" s="36">
        <v>2800</v>
      </c>
      <c r="G757" s="36">
        <v>1560</v>
      </c>
      <c r="H757" s="37">
        <f t="shared" si="124"/>
        <v>4400.3142857142857</v>
      </c>
      <c r="I757" s="37">
        <f t="shared" si="125"/>
        <v>4000</v>
      </c>
      <c r="J757" s="37">
        <f t="shared" si="126"/>
        <v>150</v>
      </c>
      <c r="K757" s="36"/>
      <c r="L757" s="36">
        <f>L756+11</f>
        <v>546</v>
      </c>
      <c r="M757" s="36"/>
      <c r="N757" s="36"/>
      <c r="O757" s="21">
        <f t="shared" si="129"/>
        <v>546</v>
      </c>
      <c r="P757" s="38">
        <f t="shared" si="127"/>
        <v>1251.25</v>
      </c>
      <c r="Q757" s="41"/>
      <c r="R757" t="str">
        <f t="shared" si="128"/>
        <v>4400 Litre Aquaplate Steel Slimline Water Tank (1100mm W x 2800mm L x  1560mm H)</v>
      </c>
    </row>
    <row r="758" spans="2:18" x14ac:dyDescent="0.35">
      <c r="B758" s="31">
        <v>0.52</v>
      </c>
      <c r="C758" s="30" t="s">
        <v>24</v>
      </c>
      <c r="D758" s="30" t="s">
        <v>21</v>
      </c>
      <c r="E758" s="36">
        <v>1100</v>
      </c>
      <c r="F758" s="36">
        <v>2900</v>
      </c>
      <c r="G758" s="36">
        <v>1560</v>
      </c>
      <c r="H758" s="37">
        <f t="shared" si="124"/>
        <v>4571.9142857142861</v>
      </c>
      <c r="I758" s="37">
        <f t="shared" si="125"/>
        <v>5000</v>
      </c>
      <c r="J758" s="37">
        <f t="shared" si="126"/>
        <v>180</v>
      </c>
      <c r="K758" s="36"/>
      <c r="L758" s="36">
        <v>557</v>
      </c>
      <c r="M758" s="36"/>
      <c r="N758" s="36"/>
      <c r="O758" s="21">
        <f t="shared" si="129"/>
        <v>557</v>
      </c>
      <c r="P758" s="38">
        <f t="shared" si="127"/>
        <v>1276.4583333333335</v>
      </c>
      <c r="Q758" s="41"/>
      <c r="R758" t="str">
        <f t="shared" si="128"/>
        <v>4570 Litre Aquaplate Steel Slimline Water Tank (1100mm W x 2900mm L x  1560mm H)</v>
      </c>
    </row>
    <row r="759" spans="2:18" x14ac:dyDescent="0.35">
      <c r="B759" s="31">
        <v>0.52</v>
      </c>
      <c r="C759" s="30" t="s">
        <v>24</v>
      </c>
      <c r="D759" s="30" t="s">
        <v>21</v>
      </c>
      <c r="E759" s="36">
        <v>1100</v>
      </c>
      <c r="F759" s="36">
        <v>3000</v>
      </c>
      <c r="G759" s="36">
        <v>1560</v>
      </c>
      <c r="H759" s="37">
        <f t="shared" si="124"/>
        <v>4743.5142857142855</v>
      </c>
      <c r="I759" s="37">
        <f t="shared" si="125"/>
        <v>5000</v>
      </c>
      <c r="J759" s="37">
        <f t="shared" si="126"/>
        <v>180</v>
      </c>
      <c r="K759" s="36"/>
      <c r="L759" s="36">
        <f>L758+11</f>
        <v>568</v>
      </c>
      <c r="M759" s="36"/>
      <c r="N759" s="36"/>
      <c r="O759" s="21">
        <f t="shared" si="129"/>
        <v>568</v>
      </c>
      <c r="P759" s="38">
        <f t="shared" si="127"/>
        <v>1301.666666666667</v>
      </c>
      <c r="Q759" s="41"/>
      <c r="R759" t="str">
        <f t="shared" si="128"/>
        <v>4740 Litre Aquaplate Steel Slimline Water Tank (1100mm W x 3000mm L x  1560mm H)</v>
      </c>
    </row>
    <row r="760" spans="2:18" x14ac:dyDescent="0.35">
      <c r="B760" s="31">
        <v>0.52</v>
      </c>
      <c r="C760" s="30" t="s">
        <v>24</v>
      </c>
      <c r="D760" s="30" t="s">
        <v>21</v>
      </c>
      <c r="E760" s="36">
        <v>1100</v>
      </c>
      <c r="F760" s="36">
        <v>3100</v>
      </c>
      <c r="G760" s="36">
        <v>1560</v>
      </c>
      <c r="H760" s="37">
        <f t="shared" si="124"/>
        <v>4915.1142857142859</v>
      </c>
      <c r="I760" s="37">
        <f t="shared" si="125"/>
        <v>5000</v>
      </c>
      <c r="J760" s="37">
        <f t="shared" si="126"/>
        <v>180</v>
      </c>
      <c r="K760" s="36"/>
      <c r="L760" s="36">
        <f>L759+11</f>
        <v>579</v>
      </c>
      <c r="M760" s="36"/>
      <c r="N760" s="36"/>
      <c r="O760" s="21">
        <f t="shared" si="129"/>
        <v>579</v>
      </c>
      <c r="P760" s="38">
        <f t="shared" si="127"/>
        <v>1326.875</v>
      </c>
      <c r="Q760" s="41"/>
      <c r="R760" t="str">
        <f t="shared" si="128"/>
        <v>4920 Litre Aquaplate Steel Slimline Water Tank (1100mm W x 3100mm L x  1560mm H)</v>
      </c>
    </row>
    <row r="761" spans="2:18" x14ac:dyDescent="0.35">
      <c r="B761" s="31">
        <v>0.52</v>
      </c>
      <c r="C761" s="30" t="s">
        <v>24</v>
      </c>
      <c r="D761" s="30" t="s">
        <v>21</v>
      </c>
      <c r="E761" s="36">
        <v>1100</v>
      </c>
      <c r="F761" s="36">
        <v>3200</v>
      </c>
      <c r="G761" s="36">
        <v>1560</v>
      </c>
      <c r="H761" s="37">
        <f t="shared" si="124"/>
        <v>5086.7142857142862</v>
      </c>
      <c r="I761" s="37">
        <f t="shared" si="125"/>
        <v>5000</v>
      </c>
      <c r="J761" s="37">
        <f t="shared" si="126"/>
        <v>180</v>
      </c>
      <c r="K761" s="36"/>
      <c r="L761" s="36">
        <f>L760+11</f>
        <v>590</v>
      </c>
      <c r="M761" s="36"/>
      <c r="N761" s="36"/>
      <c r="O761" s="21">
        <f t="shared" si="129"/>
        <v>590</v>
      </c>
      <c r="P761" s="38">
        <f t="shared" si="127"/>
        <v>1352.0833333333335</v>
      </c>
      <c r="Q761" s="41"/>
      <c r="R761" t="str">
        <f t="shared" si="128"/>
        <v>5090 Litre Aquaplate Steel Slimline Water Tank (1100mm W x 3200mm L x  1560mm H)</v>
      </c>
    </row>
    <row r="762" spans="2:18" x14ac:dyDescent="0.35">
      <c r="B762" s="31">
        <v>0.52</v>
      </c>
      <c r="C762" s="30" t="s">
        <v>24</v>
      </c>
      <c r="D762" s="30" t="s">
        <v>21</v>
      </c>
      <c r="E762" s="36">
        <v>1100</v>
      </c>
      <c r="F762" s="36">
        <v>3300</v>
      </c>
      <c r="G762" s="36">
        <v>1560</v>
      </c>
      <c r="H762" s="37">
        <f t="shared" si="124"/>
        <v>5258.3142857142857</v>
      </c>
      <c r="I762" s="37">
        <f t="shared" si="125"/>
        <v>5000</v>
      </c>
      <c r="J762" s="37">
        <f t="shared" si="126"/>
        <v>180</v>
      </c>
      <c r="K762" s="36"/>
      <c r="L762" s="36">
        <f>L761+11</f>
        <v>601</v>
      </c>
      <c r="M762" s="36"/>
      <c r="N762" s="36"/>
      <c r="O762" s="21">
        <f t="shared" si="129"/>
        <v>601</v>
      </c>
      <c r="P762" s="38">
        <f t="shared" si="127"/>
        <v>1377.291666666667</v>
      </c>
      <c r="Q762" s="41"/>
      <c r="R762" t="str">
        <f t="shared" si="128"/>
        <v>5260 Litre Aquaplate Steel Slimline Water Tank (1100mm W x 3300mm L x  1560mm H)</v>
      </c>
    </row>
    <row r="763" spans="2:18" x14ac:dyDescent="0.35">
      <c r="B763" s="31">
        <v>0.52</v>
      </c>
      <c r="C763" s="30" t="s">
        <v>24</v>
      </c>
      <c r="D763" s="30" t="s">
        <v>21</v>
      </c>
      <c r="E763" s="36">
        <v>1100</v>
      </c>
      <c r="F763" s="36">
        <v>3400</v>
      </c>
      <c r="G763" s="36">
        <v>1560</v>
      </c>
      <c r="H763" s="37">
        <f t="shared" si="124"/>
        <v>5429.9142857142861</v>
      </c>
      <c r="I763" s="37">
        <f t="shared" si="125"/>
        <v>5000</v>
      </c>
      <c r="J763" s="37">
        <f t="shared" si="126"/>
        <v>180</v>
      </c>
      <c r="K763" s="36"/>
      <c r="L763" s="36">
        <f>L762+11</f>
        <v>612</v>
      </c>
      <c r="M763" s="36"/>
      <c r="N763" s="36"/>
      <c r="O763" s="21">
        <f t="shared" si="129"/>
        <v>612</v>
      </c>
      <c r="P763" s="38">
        <f t="shared" si="127"/>
        <v>1402.5</v>
      </c>
      <c r="Q763" s="41"/>
      <c r="R763" t="str">
        <f t="shared" si="128"/>
        <v>5430 Litre Aquaplate Steel Slimline Water Tank (1100mm W x 3400mm L x  1560mm H)</v>
      </c>
    </row>
    <row r="764" spans="2:18" x14ac:dyDescent="0.35">
      <c r="B764" s="31">
        <v>0.52</v>
      </c>
      <c r="C764" s="30" t="s">
        <v>24</v>
      </c>
      <c r="D764" s="30" t="s">
        <v>21</v>
      </c>
      <c r="E764" s="36">
        <v>1100</v>
      </c>
      <c r="F764" s="36">
        <v>3500</v>
      </c>
      <c r="G764" s="36">
        <v>1560</v>
      </c>
      <c r="H764" s="37">
        <f t="shared" si="124"/>
        <v>5601.5142857142855</v>
      </c>
      <c r="I764" s="37">
        <f t="shared" si="125"/>
        <v>6000</v>
      </c>
      <c r="J764" s="37">
        <f t="shared" si="126"/>
        <v>210</v>
      </c>
      <c r="K764" s="36"/>
      <c r="L764" s="36">
        <v>688</v>
      </c>
      <c r="M764" s="36"/>
      <c r="N764" s="36"/>
      <c r="O764" s="21">
        <f t="shared" si="129"/>
        <v>688</v>
      </c>
      <c r="P764" s="38">
        <f t="shared" si="127"/>
        <v>1576.666666666667</v>
      </c>
      <c r="Q764" s="41"/>
      <c r="R764" t="str">
        <f t="shared" si="128"/>
        <v>5600 Litre Aquaplate Steel Slimline Water Tank (1100mm W x 3500mm L x  1560mm H)</v>
      </c>
    </row>
    <row r="765" spans="2:18" x14ac:dyDescent="0.35">
      <c r="B765" s="31">
        <v>0.52</v>
      </c>
      <c r="C765" s="30" t="s">
        <v>24</v>
      </c>
      <c r="D765" s="30" t="s">
        <v>21</v>
      </c>
      <c r="E765" s="36">
        <v>1100</v>
      </c>
      <c r="F765" s="36">
        <v>3600</v>
      </c>
      <c r="G765" s="36">
        <v>1560</v>
      </c>
      <c r="H765" s="37">
        <f t="shared" si="124"/>
        <v>5773.1142857142859</v>
      </c>
      <c r="I765" s="37">
        <f t="shared" si="125"/>
        <v>6000</v>
      </c>
      <c r="J765" s="37">
        <f t="shared" si="126"/>
        <v>210</v>
      </c>
      <c r="K765" s="36"/>
      <c r="L765" s="36">
        <f>L764+11</f>
        <v>699</v>
      </c>
      <c r="M765" s="36"/>
      <c r="N765" s="36"/>
      <c r="O765" s="21">
        <f t="shared" si="129"/>
        <v>699</v>
      </c>
      <c r="P765" s="38">
        <f t="shared" si="127"/>
        <v>1601.8750000000002</v>
      </c>
      <c r="Q765" s="41"/>
      <c r="R765" t="str">
        <f t="shared" si="128"/>
        <v>5770 Litre Aquaplate Steel Slimline Water Tank (1100mm W x 3600mm L x  1560mm H)</v>
      </c>
    </row>
    <row r="766" spans="2:18" x14ac:dyDescent="0.35">
      <c r="B766" s="31">
        <v>0.52</v>
      </c>
      <c r="C766" s="30" t="s">
        <v>24</v>
      </c>
      <c r="D766" s="30" t="s">
        <v>21</v>
      </c>
      <c r="E766" s="36">
        <v>1100</v>
      </c>
      <c r="F766" s="36">
        <v>3700</v>
      </c>
      <c r="G766" s="36">
        <v>1560</v>
      </c>
      <c r="H766" s="37">
        <f t="shared" si="124"/>
        <v>5944.7142857142862</v>
      </c>
      <c r="I766" s="37">
        <f t="shared" si="125"/>
        <v>6000</v>
      </c>
      <c r="J766" s="37">
        <f t="shared" si="126"/>
        <v>210</v>
      </c>
      <c r="K766" s="36"/>
      <c r="L766" s="36">
        <f>L765+11</f>
        <v>710</v>
      </c>
      <c r="M766" s="36"/>
      <c r="N766" s="36"/>
      <c r="O766" s="21">
        <f t="shared" si="129"/>
        <v>710</v>
      </c>
      <c r="P766" s="38">
        <f t="shared" si="127"/>
        <v>1627.0833333333335</v>
      </c>
      <c r="Q766" s="41"/>
      <c r="R766" t="str">
        <f t="shared" si="128"/>
        <v>5940 Litre Aquaplate Steel Slimline Water Tank (1100mm W x 3700mm L x  1560mm H)</v>
      </c>
    </row>
    <row r="767" spans="2:18" x14ac:dyDescent="0.35">
      <c r="B767" s="31">
        <v>0.52</v>
      </c>
      <c r="C767" s="30" t="s">
        <v>24</v>
      </c>
      <c r="D767" s="30" t="s">
        <v>21</v>
      </c>
      <c r="E767" s="36">
        <v>1100</v>
      </c>
      <c r="F767" s="36">
        <v>3800</v>
      </c>
      <c r="G767" s="36">
        <v>1560</v>
      </c>
      <c r="H767" s="37">
        <f t="shared" si="124"/>
        <v>6116.3142857142857</v>
      </c>
      <c r="I767" s="37">
        <f t="shared" si="125"/>
        <v>6000</v>
      </c>
      <c r="J767" s="37">
        <f t="shared" si="126"/>
        <v>210</v>
      </c>
      <c r="K767" s="36"/>
      <c r="L767" s="36">
        <f>L766+11</f>
        <v>721</v>
      </c>
      <c r="M767" s="36"/>
      <c r="N767" s="36"/>
      <c r="O767" s="21">
        <f t="shared" si="129"/>
        <v>721</v>
      </c>
      <c r="P767" s="38">
        <f t="shared" si="127"/>
        <v>1652.291666666667</v>
      </c>
      <c r="Q767" s="41"/>
      <c r="R767" t="str">
        <f t="shared" si="128"/>
        <v>6120 Litre Aquaplate Steel Slimline Water Tank (1100mm W x 3800mm L x  1560mm H)</v>
      </c>
    </row>
    <row r="768" spans="2:18" x14ac:dyDescent="0.35">
      <c r="B768" s="31">
        <v>0.52</v>
      </c>
      <c r="C768" s="30" t="s">
        <v>24</v>
      </c>
      <c r="D768" s="30" t="s">
        <v>21</v>
      </c>
      <c r="E768" s="36">
        <v>1100</v>
      </c>
      <c r="F768" s="36">
        <v>3900</v>
      </c>
      <c r="G768" s="36">
        <v>1560</v>
      </c>
      <c r="H768" s="37">
        <f t="shared" si="124"/>
        <v>6287.9142857142861</v>
      </c>
      <c r="I768" s="37">
        <f t="shared" si="125"/>
        <v>6000</v>
      </c>
      <c r="J768" s="37">
        <f t="shared" si="126"/>
        <v>210</v>
      </c>
      <c r="K768" s="36"/>
      <c r="L768" s="36">
        <f>L767+11</f>
        <v>732</v>
      </c>
      <c r="M768" s="36"/>
      <c r="N768" s="36"/>
      <c r="O768" s="21">
        <f t="shared" si="129"/>
        <v>732</v>
      </c>
      <c r="P768" s="38">
        <f t="shared" si="127"/>
        <v>1677.5000000000002</v>
      </c>
      <c r="Q768" s="41"/>
      <c r="R768" t="str">
        <f t="shared" si="128"/>
        <v>6290 Litre Aquaplate Steel Slimline Water Tank (1100mm W x 3900mm L x  1560mm H)</v>
      </c>
    </row>
    <row r="769" spans="2:18" x14ac:dyDescent="0.35">
      <c r="B769" s="31">
        <v>0.52</v>
      </c>
      <c r="C769" s="30" t="s">
        <v>24</v>
      </c>
      <c r="D769" s="30" t="s">
        <v>21</v>
      </c>
      <c r="E769" s="36">
        <v>1100</v>
      </c>
      <c r="F769" s="36">
        <v>4000</v>
      </c>
      <c r="G769" s="36">
        <v>1560</v>
      </c>
      <c r="H769" s="37">
        <f t="shared" si="124"/>
        <v>6459.5142857142855</v>
      </c>
      <c r="I769" s="37">
        <f t="shared" si="125"/>
        <v>6000</v>
      </c>
      <c r="J769" s="37">
        <f t="shared" si="126"/>
        <v>210</v>
      </c>
      <c r="K769" s="36"/>
      <c r="L769" s="36">
        <v>744</v>
      </c>
      <c r="M769" s="36"/>
      <c r="N769" s="36"/>
      <c r="O769" s="21">
        <f t="shared" si="129"/>
        <v>744</v>
      </c>
      <c r="P769" s="38">
        <f t="shared" si="127"/>
        <v>1705.0000000000002</v>
      </c>
      <c r="Q769" s="41"/>
      <c r="R769" t="str">
        <f t="shared" si="128"/>
        <v>6460 Litre Aquaplate Steel Slimline Water Tank (1100mm W x 4000mm L x  1560mm H)</v>
      </c>
    </row>
    <row r="770" spans="2:18" x14ac:dyDescent="0.35">
      <c r="B770" s="31">
        <v>0.52</v>
      </c>
      <c r="C770" s="30" t="s">
        <v>24</v>
      </c>
      <c r="D770" s="30" t="s">
        <v>21</v>
      </c>
      <c r="E770" s="36">
        <v>1150</v>
      </c>
      <c r="F770" s="36">
        <v>800</v>
      </c>
      <c r="G770" s="36">
        <v>1560</v>
      </c>
      <c r="H770" s="37">
        <f t="shared" si="124"/>
        <v>993.10714285714289</v>
      </c>
      <c r="I770" s="37">
        <f t="shared" si="125"/>
        <v>1000</v>
      </c>
      <c r="J770" s="37">
        <f t="shared" si="126"/>
        <v>90</v>
      </c>
      <c r="K770" s="36"/>
      <c r="L770" s="44">
        <v>280</v>
      </c>
      <c r="M770" s="44"/>
      <c r="N770" s="36"/>
      <c r="O770" s="21">
        <f t="shared" si="129"/>
        <v>280</v>
      </c>
      <c r="P770" s="38">
        <f t="shared" si="127"/>
        <v>641.66666666666674</v>
      </c>
      <c r="Q770" s="41"/>
      <c r="R770" t="str">
        <f t="shared" si="128"/>
        <v>990 Litre Aquaplate Steel Slimline Water Tank (1150mm W x 800mm L x  1560mm H)</v>
      </c>
    </row>
    <row r="771" spans="2:18" x14ac:dyDescent="0.35">
      <c r="B771" s="31">
        <v>0.52</v>
      </c>
      <c r="C771" s="30" t="s">
        <v>24</v>
      </c>
      <c r="D771" s="30" t="s">
        <v>21</v>
      </c>
      <c r="E771" s="36">
        <v>1150</v>
      </c>
      <c r="F771" s="36">
        <v>900</v>
      </c>
      <c r="G771" s="36">
        <v>1560</v>
      </c>
      <c r="H771" s="37">
        <f t="shared" si="124"/>
        <v>1172.507142857143</v>
      </c>
      <c r="I771" s="37">
        <f t="shared" si="125"/>
        <v>1000</v>
      </c>
      <c r="J771" s="37">
        <f t="shared" si="126"/>
        <v>90</v>
      </c>
      <c r="K771" s="36"/>
      <c r="L771" s="36">
        <f>L770+11</f>
        <v>291</v>
      </c>
      <c r="M771" s="36"/>
      <c r="N771" s="36"/>
      <c r="O771" s="21">
        <f t="shared" si="129"/>
        <v>291</v>
      </c>
      <c r="P771" s="38">
        <f t="shared" si="127"/>
        <v>666.875</v>
      </c>
      <c r="Q771" s="41"/>
      <c r="R771" t="str">
        <f t="shared" si="128"/>
        <v>1170 Litre Aquaplate Steel Slimline Water Tank (1150mm W x 900mm L x  1560mm H)</v>
      </c>
    </row>
    <row r="772" spans="2:18" x14ac:dyDescent="0.35">
      <c r="B772" s="31">
        <v>0.52</v>
      </c>
      <c r="C772" s="30" t="s">
        <v>24</v>
      </c>
      <c r="D772" s="30" t="s">
        <v>21</v>
      </c>
      <c r="E772" s="36">
        <v>1150</v>
      </c>
      <c r="F772" s="36">
        <v>1000</v>
      </c>
      <c r="G772" s="36">
        <v>1560</v>
      </c>
      <c r="H772" s="37">
        <f t="shared" si="124"/>
        <v>1351.9071428571428</v>
      </c>
      <c r="I772" s="37">
        <f t="shared" si="125"/>
        <v>1000</v>
      </c>
      <c r="J772" s="37">
        <f t="shared" si="126"/>
        <v>90</v>
      </c>
      <c r="K772" s="36"/>
      <c r="L772" s="36">
        <f>L771+11</f>
        <v>302</v>
      </c>
      <c r="M772" s="36"/>
      <c r="N772" s="36"/>
      <c r="O772" s="21">
        <f t="shared" si="129"/>
        <v>302</v>
      </c>
      <c r="P772" s="38">
        <f t="shared" si="127"/>
        <v>692.08333333333348</v>
      </c>
      <c r="Q772" s="41"/>
      <c r="R772" t="str">
        <f t="shared" si="128"/>
        <v>1350 Litre Aquaplate Steel Slimline Water Tank (1150mm W x 1000mm L x  1560mm H)</v>
      </c>
    </row>
    <row r="773" spans="2:18" x14ac:dyDescent="0.35">
      <c r="B773" s="31">
        <v>0.52</v>
      </c>
      <c r="C773" s="30" t="s">
        <v>24</v>
      </c>
      <c r="D773" s="30" t="s">
        <v>21</v>
      </c>
      <c r="E773" s="36">
        <v>1150</v>
      </c>
      <c r="F773" s="36">
        <v>1100</v>
      </c>
      <c r="G773" s="36">
        <v>1560</v>
      </c>
      <c r="H773" s="37">
        <f t="shared" ref="H773:H836" si="130">(((22/7*(E773/2)^2)*G773)+((F773-E773)*G773*E773))/1000000</f>
        <v>1531.3071428571429</v>
      </c>
      <c r="I773" s="37">
        <f t="shared" ref="I773:I836" si="131">ROUND(H773,-3)</f>
        <v>2000</v>
      </c>
      <c r="J773" s="37">
        <f t="shared" ref="J773:J836" si="132">IF(I773&lt;1000,90,IF(I773=1000,90,IF(I773=2000,120,IF(I773=3000,135,IF(I773=4000,150,IF(I773=5000,180,IF(I773=6000,210,IF(I773=7000,240,IF(I773=8000,255,IF(I773=9000,B1038,IF(I773=10000,285)))))))))))</f>
        <v>120</v>
      </c>
      <c r="K773" s="36"/>
      <c r="L773" s="36">
        <v>313</v>
      </c>
      <c r="M773" s="36"/>
      <c r="N773" s="36"/>
      <c r="O773" s="21">
        <f t="shared" si="129"/>
        <v>313</v>
      </c>
      <c r="P773" s="38">
        <f t="shared" ref="P773:P836" si="133">(L773/(1-B773))*1.1</f>
        <v>717.29166666666674</v>
      </c>
      <c r="Q773" s="41"/>
      <c r="R773" t="str">
        <f t="shared" ref="R773:R836" si="134">ROUND(H773,-1)&amp;" "&amp;"Litre"&amp;" "&amp;C773&amp;" "&amp;D773&amp;" "&amp;"Water Tank"&amp;" ("&amp;E773&amp;"mm W x "&amp;F773&amp;"mm L x  "&amp;G773&amp;"mm H)"</f>
        <v>1530 Litre Aquaplate Steel Slimline Water Tank (1150mm W x 1100mm L x  1560mm H)</v>
      </c>
    </row>
    <row r="774" spans="2:18" x14ac:dyDescent="0.35">
      <c r="B774" s="31">
        <v>0.52</v>
      </c>
      <c r="C774" s="30" t="s">
        <v>24</v>
      </c>
      <c r="D774" s="30" t="s">
        <v>21</v>
      </c>
      <c r="E774" s="36">
        <v>1150</v>
      </c>
      <c r="F774" s="36">
        <v>1200</v>
      </c>
      <c r="G774" s="36">
        <v>1560</v>
      </c>
      <c r="H774" s="37">
        <f t="shared" si="130"/>
        <v>1710.707142857143</v>
      </c>
      <c r="I774" s="37">
        <f t="shared" si="131"/>
        <v>2000</v>
      </c>
      <c r="J774" s="37">
        <f t="shared" si="132"/>
        <v>120</v>
      </c>
      <c r="K774" s="36"/>
      <c r="L774" s="36">
        <f>L773+11</f>
        <v>324</v>
      </c>
      <c r="M774" s="36"/>
      <c r="N774" s="36"/>
      <c r="O774" s="21">
        <f t="shared" ref="O774:O837" si="135">SUM(K774:N774)</f>
        <v>324</v>
      </c>
      <c r="P774" s="38">
        <f t="shared" si="133"/>
        <v>742.50000000000011</v>
      </c>
      <c r="Q774" s="41"/>
      <c r="R774" t="str">
        <f t="shared" si="134"/>
        <v>1710 Litre Aquaplate Steel Slimline Water Tank (1150mm W x 1200mm L x  1560mm H)</v>
      </c>
    </row>
    <row r="775" spans="2:18" x14ac:dyDescent="0.35">
      <c r="B775" s="31">
        <v>0.52</v>
      </c>
      <c r="C775" s="30" t="s">
        <v>24</v>
      </c>
      <c r="D775" s="30" t="s">
        <v>21</v>
      </c>
      <c r="E775" s="36">
        <v>1150</v>
      </c>
      <c r="F775" s="36">
        <v>1300</v>
      </c>
      <c r="G775" s="36">
        <v>1560</v>
      </c>
      <c r="H775" s="37">
        <f t="shared" si="130"/>
        <v>1890.1071428571429</v>
      </c>
      <c r="I775" s="37">
        <f t="shared" si="131"/>
        <v>2000</v>
      </c>
      <c r="J775" s="37">
        <f t="shared" si="132"/>
        <v>120</v>
      </c>
      <c r="K775" s="36"/>
      <c r="L775" s="36">
        <f>L774+11</f>
        <v>335</v>
      </c>
      <c r="M775" s="36"/>
      <c r="N775" s="36"/>
      <c r="O775" s="21">
        <f t="shared" si="135"/>
        <v>335</v>
      </c>
      <c r="P775" s="38">
        <f t="shared" si="133"/>
        <v>767.70833333333348</v>
      </c>
      <c r="Q775" s="41"/>
      <c r="R775" t="str">
        <f t="shared" si="134"/>
        <v>1890 Litre Aquaplate Steel Slimline Water Tank (1150mm W x 1300mm L x  1560mm H)</v>
      </c>
    </row>
    <row r="776" spans="2:18" x14ac:dyDescent="0.35">
      <c r="B776" s="31">
        <v>0.52</v>
      </c>
      <c r="C776" s="30" t="s">
        <v>24</v>
      </c>
      <c r="D776" s="30" t="s">
        <v>21</v>
      </c>
      <c r="E776" s="36">
        <v>1150</v>
      </c>
      <c r="F776" s="36">
        <v>1400</v>
      </c>
      <c r="G776" s="36">
        <v>1560</v>
      </c>
      <c r="H776" s="37">
        <f t="shared" si="130"/>
        <v>2069.5071428571428</v>
      </c>
      <c r="I776" s="37">
        <f t="shared" si="131"/>
        <v>2000</v>
      </c>
      <c r="J776" s="37">
        <f t="shared" si="132"/>
        <v>120</v>
      </c>
      <c r="K776" s="36"/>
      <c r="L776" s="36">
        <f>L775+11</f>
        <v>346</v>
      </c>
      <c r="M776" s="36"/>
      <c r="N776" s="36"/>
      <c r="O776" s="21">
        <f t="shared" si="135"/>
        <v>346</v>
      </c>
      <c r="P776" s="38">
        <f t="shared" si="133"/>
        <v>792.91666666666674</v>
      </c>
      <c r="Q776" s="41"/>
      <c r="R776" t="str">
        <f t="shared" si="134"/>
        <v>2070 Litre Aquaplate Steel Slimline Water Tank (1150mm W x 1400mm L x  1560mm H)</v>
      </c>
    </row>
    <row r="777" spans="2:18" x14ac:dyDescent="0.35">
      <c r="B777" s="31">
        <v>0.52</v>
      </c>
      <c r="C777" s="30" t="s">
        <v>24</v>
      </c>
      <c r="D777" s="30" t="s">
        <v>21</v>
      </c>
      <c r="E777" s="36">
        <v>1150</v>
      </c>
      <c r="F777" s="36">
        <v>1500</v>
      </c>
      <c r="G777" s="36">
        <v>1560</v>
      </c>
      <c r="H777" s="37">
        <f t="shared" si="130"/>
        <v>2248.9071428571428</v>
      </c>
      <c r="I777" s="37">
        <f t="shared" si="131"/>
        <v>2000</v>
      </c>
      <c r="J777" s="37">
        <f t="shared" si="132"/>
        <v>120</v>
      </c>
      <c r="K777" s="36"/>
      <c r="L777" s="36">
        <f>L776+11</f>
        <v>357</v>
      </c>
      <c r="M777" s="36"/>
      <c r="N777" s="36"/>
      <c r="O777" s="21">
        <f t="shared" si="135"/>
        <v>357</v>
      </c>
      <c r="P777" s="38">
        <f t="shared" si="133"/>
        <v>818.12500000000011</v>
      </c>
      <c r="Q777" s="41"/>
      <c r="R777" t="str">
        <f t="shared" si="134"/>
        <v>2250 Litre Aquaplate Steel Slimline Water Tank (1150mm W x 1500mm L x  1560mm H)</v>
      </c>
    </row>
    <row r="778" spans="2:18" x14ac:dyDescent="0.35">
      <c r="B778" s="31">
        <v>0.52</v>
      </c>
      <c r="C778" s="30" t="s">
        <v>24</v>
      </c>
      <c r="D778" s="30" t="s">
        <v>21</v>
      </c>
      <c r="E778" s="36">
        <v>1150</v>
      </c>
      <c r="F778" s="36">
        <v>1600</v>
      </c>
      <c r="G778" s="36">
        <v>1560</v>
      </c>
      <c r="H778" s="37">
        <f t="shared" si="130"/>
        <v>2428.3071428571429</v>
      </c>
      <c r="I778" s="37">
        <f t="shared" si="131"/>
        <v>2000</v>
      </c>
      <c r="J778" s="37">
        <f t="shared" si="132"/>
        <v>120</v>
      </c>
      <c r="K778" s="36"/>
      <c r="L778" s="36">
        <f>L777+11</f>
        <v>368</v>
      </c>
      <c r="M778" s="36"/>
      <c r="N778" s="36"/>
      <c r="O778" s="21">
        <f t="shared" si="135"/>
        <v>368</v>
      </c>
      <c r="P778" s="38">
        <f t="shared" si="133"/>
        <v>843.33333333333348</v>
      </c>
      <c r="Q778" s="41"/>
      <c r="R778" t="str">
        <f t="shared" si="134"/>
        <v>2430 Litre Aquaplate Steel Slimline Water Tank (1150mm W x 1600mm L x  1560mm H)</v>
      </c>
    </row>
    <row r="779" spans="2:18" x14ac:dyDescent="0.35">
      <c r="B779" s="31">
        <v>0.52</v>
      </c>
      <c r="C779" s="30" t="s">
        <v>24</v>
      </c>
      <c r="D779" s="30" t="s">
        <v>21</v>
      </c>
      <c r="E779" s="36">
        <v>1150</v>
      </c>
      <c r="F779" s="36">
        <v>1700</v>
      </c>
      <c r="G779" s="36">
        <v>1560</v>
      </c>
      <c r="H779" s="37">
        <f t="shared" si="130"/>
        <v>2607.707142857143</v>
      </c>
      <c r="I779" s="37">
        <f t="shared" si="131"/>
        <v>3000</v>
      </c>
      <c r="J779" s="37">
        <f t="shared" si="132"/>
        <v>135</v>
      </c>
      <c r="K779" s="36"/>
      <c r="L779" s="36">
        <v>426</v>
      </c>
      <c r="M779" s="36"/>
      <c r="N779" s="36"/>
      <c r="O779" s="21">
        <f t="shared" si="135"/>
        <v>426</v>
      </c>
      <c r="P779" s="38">
        <f t="shared" si="133"/>
        <v>976.25000000000011</v>
      </c>
      <c r="Q779" s="41"/>
      <c r="R779" t="str">
        <f t="shared" si="134"/>
        <v>2610 Litre Aquaplate Steel Slimline Water Tank (1150mm W x 1700mm L x  1560mm H)</v>
      </c>
    </row>
    <row r="780" spans="2:18" x14ac:dyDescent="0.35">
      <c r="B780" s="31">
        <v>0.52</v>
      </c>
      <c r="C780" s="30" t="s">
        <v>24</v>
      </c>
      <c r="D780" s="30" t="s">
        <v>21</v>
      </c>
      <c r="E780" s="36">
        <v>1150</v>
      </c>
      <c r="F780" s="36">
        <v>1800</v>
      </c>
      <c r="G780" s="36">
        <v>1560</v>
      </c>
      <c r="H780" s="37">
        <f t="shared" si="130"/>
        <v>2787.1071428571431</v>
      </c>
      <c r="I780" s="37">
        <f t="shared" si="131"/>
        <v>3000</v>
      </c>
      <c r="J780" s="37">
        <f t="shared" si="132"/>
        <v>135</v>
      </c>
      <c r="K780" s="36"/>
      <c r="L780" s="36">
        <f>L779+11</f>
        <v>437</v>
      </c>
      <c r="M780" s="36"/>
      <c r="N780" s="36"/>
      <c r="O780" s="21">
        <f t="shared" si="135"/>
        <v>437</v>
      </c>
      <c r="P780" s="38">
        <f t="shared" si="133"/>
        <v>1001.4583333333335</v>
      </c>
      <c r="Q780" s="41"/>
      <c r="R780" t="str">
        <f t="shared" si="134"/>
        <v>2790 Litre Aquaplate Steel Slimline Water Tank (1150mm W x 1800mm L x  1560mm H)</v>
      </c>
    </row>
    <row r="781" spans="2:18" x14ac:dyDescent="0.35">
      <c r="B781" s="31">
        <v>0.52</v>
      </c>
      <c r="C781" s="30" t="s">
        <v>24</v>
      </c>
      <c r="D781" s="30" t="s">
        <v>21</v>
      </c>
      <c r="E781" s="36">
        <v>1150</v>
      </c>
      <c r="F781" s="36">
        <v>1900</v>
      </c>
      <c r="G781" s="36">
        <v>1560</v>
      </c>
      <c r="H781" s="37">
        <f t="shared" si="130"/>
        <v>2966.5071428571428</v>
      </c>
      <c r="I781" s="37">
        <f t="shared" si="131"/>
        <v>3000</v>
      </c>
      <c r="J781" s="37">
        <f t="shared" si="132"/>
        <v>135</v>
      </c>
      <c r="K781" s="36"/>
      <c r="L781" s="36">
        <f>L780+11</f>
        <v>448</v>
      </c>
      <c r="M781" s="36"/>
      <c r="N781" s="36"/>
      <c r="O781" s="21">
        <f t="shared" si="135"/>
        <v>448</v>
      </c>
      <c r="P781" s="38">
        <f t="shared" si="133"/>
        <v>1026.6666666666667</v>
      </c>
      <c r="Q781" s="41"/>
      <c r="R781" t="str">
        <f t="shared" si="134"/>
        <v>2970 Litre Aquaplate Steel Slimline Water Tank (1150mm W x 1900mm L x  1560mm H)</v>
      </c>
    </row>
    <row r="782" spans="2:18" x14ac:dyDescent="0.35">
      <c r="B782" s="31">
        <v>0.52</v>
      </c>
      <c r="C782" s="30" t="s">
        <v>24</v>
      </c>
      <c r="D782" s="30" t="s">
        <v>21</v>
      </c>
      <c r="E782" s="36">
        <v>1150</v>
      </c>
      <c r="F782" s="36">
        <v>2000</v>
      </c>
      <c r="G782" s="36">
        <v>1560</v>
      </c>
      <c r="H782" s="37">
        <f t="shared" si="130"/>
        <v>3145.9071428571428</v>
      </c>
      <c r="I782" s="37">
        <f t="shared" si="131"/>
        <v>3000</v>
      </c>
      <c r="J782" s="37">
        <f t="shared" si="132"/>
        <v>135</v>
      </c>
      <c r="K782" s="36"/>
      <c r="L782" s="36">
        <f>L781+11</f>
        <v>459</v>
      </c>
      <c r="M782" s="36"/>
      <c r="N782" s="36"/>
      <c r="O782" s="21">
        <f t="shared" si="135"/>
        <v>459</v>
      </c>
      <c r="P782" s="38">
        <f t="shared" si="133"/>
        <v>1051.875</v>
      </c>
      <c r="Q782" s="41"/>
      <c r="R782" t="str">
        <f t="shared" si="134"/>
        <v>3150 Litre Aquaplate Steel Slimline Water Tank (1150mm W x 2000mm L x  1560mm H)</v>
      </c>
    </row>
    <row r="783" spans="2:18" x14ac:dyDescent="0.35">
      <c r="B783" s="31">
        <v>0.52</v>
      </c>
      <c r="C783" s="30" t="s">
        <v>24</v>
      </c>
      <c r="D783" s="30" t="s">
        <v>21</v>
      </c>
      <c r="E783" s="36">
        <v>1150</v>
      </c>
      <c r="F783" s="36">
        <v>2100</v>
      </c>
      <c r="G783" s="36">
        <v>1560</v>
      </c>
      <c r="H783" s="37">
        <f t="shared" si="130"/>
        <v>3325.3071428571429</v>
      </c>
      <c r="I783" s="37">
        <f t="shared" si="131"/>
        <v>3000</v>
      </c>
      <c r="J783" s="37">
        <f t="shared" si="132"/>
        <v>135</v>
      </c>
      <c r="K783" s="36"/>
      <c r="L783" s="36">
        <f>L782+11</f>
        <v>470</v>
      </c>
      <c r="M783" s="36"/>
      <c r="N783" s="36"/>
      <c r="O783" s="21">
        <f t="shared" si="135"/>
        <v>470</v>
      </c>
      <c r="P783" s="38">
        <f t="shared" si="133"/>
        <v>1077.0833333333335</v>
      </c>
      <c r="Q783" s="41"/>
      <c r="R783" t="str">
        <f t="shared" si="134"/>
        <v>3330 Litre Aquaplate Steel Slimline Water Tank (1150mm W x 2100mm L x  1560mm H)</v>
      </c>
    </row>
    <row r="784" spans="2:18" x14ac:dyDescent="0.35">
      <c r="B784" s="31">
        <v>0.52</v>
      </c>
      <c r="C784" s="30" t="s">
        <v>24</v>
      </c>
      <c r="D784" s="30" t="s">
        <v>21</v>
      </c>
      <c r="E784" s="36">
        <v>1150</v>
      </c>
      <c r="F784" s="36">
        <v>2200</v>
      </c>
      <c r="G784" s="36">
        <v>1560</v>
      </c>
      <c r="H784" s="37">
        <f t="shared" si="130"/>
        <v>3504.707142857143</v>
      </c>
      <c r="I784" s="37">
        <f t="shared" si="131"/>
        <v>4000</v>
      </c>
      <c r="J784" s="37">
        <f t="shared" si="132"/>
        <v>150</v>
      </c>
      <c r="K784" s="36"/>
      <c r="L784" s="36">
        <v>481</v>
      </c>
      <c r="M784" s="36"/>
      <c r="N784" s="36"/>
      <c r="O784" s="21">
        <f t="shared" si="135"/>
        <v>481</v>
      </c>
      <c r="P784" s="38">
        <f t="shared" si="133"/>
        <v>1102.2916666666667</v>
      </c>
      <c r="Q784" s="41"/>
      <c r="R784" t="str">
        <f t="shared" si="134"/>
        <v>3500 Litre Aquaplate Steel Slimline Water Tank (1150mm W x 2200mm L x  1560mm H)</v>
      </c>
    </row>
    <row r="785" spans="2:18" x14ac:dyDescent="0.35">
      <c r="B785" s="31">
        <v>0.52</v>
      </c>
      <c r="C785" s="30" t="s">
        <v>24</v>
      </c>
      <c r="D785" s="30" t="s">
        <v>21</v>
      </c>
      <c r="E785" s="36">
        <v>1150</v>
      </c>
      <c r="F785" s="36">
        <v>2300</v>
      </c>
      <c r="G785" s="36">
        <v>1560</v>
      </c>
      <c r="H785" s="37">
        <f t="shared" si="130"/>
        <v>3684.1071428571431</v>
      </c>
      <c r="I785" s="37">
        <f t="shared" si="131"/>
        <v>4000</v>
      </c>
      <c r="J785" s="37">
        <f t="shared" si="132"/>
        <v>150</v>
      </c>
      <c r="K785" s="36"/>
      <c r="L785" s="36">
        <f>L784+11</f>
        <v>492</v>
      </c>
      <c r="M785" s="36"/>
      <c r="N785" s="36"/>
      <c r="O785" s="21">
        <f t="shared" si="135"/>
        <v>492</v>
      </c>
      <c r="P785" s="38">
        <f t="shared" si="133"/>
        <v>1127.5</v>
      </c>
      <c r="Q785" s="41"/>
      <c r="R785" t="str">
        <f t="shared" si="134"/>
        <v>3680 Litre Aquaplate Steel Slimline Water Tank (1150mm W x 2300mm L x  1560mm H)</v>
      </c>
    </row>
    <row r="786" spans="2:18" x14ac:dyDescent="0.35">
      <c r="B786" s="31">
        <v>0.52</v>
      </c>
      <c r="C786" s="30" t="s">
        <v>24</v>
      </c>
      <c r="D786" s="30" t="s">
        <v>21</v>
      </c>
      <c r="E786" s="36">
        <v>1150</v>
      </c>
      <c r="F786" s="36">
        <v>2400</v>
      </c>
      <c r="G786" s="36">
        <v>1560</v>
      </c>
      <c r="H786" s="37">
        <f t="shared" si="130"/>
        <v>3863.5071428571428</v>
      </c>
      <c r="I786" s="37">
        <f t="shared" si="131"/>
        <v>4000</v>
      </c>
      <c r="J786" s="37">
        <f t="shared" si="132"/>
        <v>150</v>
      </c>
      <c r="K786" s="36"/>
      <c r="L786" s="36">
        <f>L785+11</f>
        <v>503</v>
      </c>
      <c r="M786" s="36"/>
      <c r="N786" s="36"/>
      <c r="O786" s="21">
        <f t="shared" si="135"/>
        <v>503</v>
      </c>
      <c r="P786" s="38">
        <f t="shared" si="133"/>
        <v>1152.7083333333335</v>
      </c>
      <c r="Q786" s="41"/>
      <c r="R786" t="str">
        <f t="shared" si="134"/>
        <v>3860 Litre Aquaplate Steel Slimline Water Tank (1150mm W x 2400mm L x  1560mm H)</v>
      </c>
    </row>
    <row r="787" spans="2:18" x14ac:dyDescent="0.35">
      <c r="B787" s="31">
        <v>0.52</v>
      </c>
      <c r="C787" s="30" t="s">
        <v>24</v>
      </c>
      <c r="D787" s="30" t="s">
        <v>21</v>
      </c>
      <c r="E787" s="36">
        <v>1150</v>
      </c>
      <c r="F787" s="36">
        <v>2500</v>
      </c>
      <c r="G787" s="36">
        <v>1560</v>
      </c>
      <c r="H787" s="37">
        <f t="shared" si="130"/>
        <v>4042.9071428571428</v>
      </c>
      <c r="I787" s="37">
        <f t="shared" si="131"/>
        <v>4000</v>
      </c>
      <c r="J787" s="37">
        <f t="shared" si="132"/>
        <v>150</v>
      </c>
      <c r="K787" s="36"/>
      <c r="L787" s="36">
        <f>L786+11</f>
        <v>514</v>
      </c>
      <c r="M787" s="36"/>
      <c r="N787" s="36"/>
      <c r="O787" s="21">
        <f t="shared" si="135"/>
        <v>514</v>
      </c>
      <c r="P787" s="38">
        <f t="shared" si="133"/>
        <v>1177.916666666667</v>
      </c>
      <c r="Q787" s="41"/>
      <c r="R787" t="str">
        <f t="shared" si="134"/>
        <v>4040 Litre Aquaplate Steel Slimline Water Tank (1150mm W x 2500mm L x  1560mm H)</v>
      </c>
    </row>
    <row r="788" spans="2:18" x14ac:dyDescent="0.35">
      <c r="B788" s="31">
        <v>0.52</v>
      </c>
      <c r="C788" s="30" t="s">
        <v>24</v>
      </c>
      <c r="D788" s="30" t="s">
        <v>21</v>
      </c>
      <c r="E788" s="36">
        <v>1150</v>
      </c>
      <c r="F788" s="36">
        <v>2600</v>
      </c>
      <c r="G788" s="36">
        <v>1560</v>
      </c>
      <c r="H788" s="37">
        <f t="shared" si="130"/>
        <v>4222.3071428571429</v>
      </c>
      <c r="I788" s="37">
        <f t="shared" si="131"/>
        <v>4000</v>
      </c>
      <c r="J788" s="37">
        <f t="shared" si="132"/>
        <v>150</v>
      </c>
      <c r="K788" s="36"/>
      <c r="L788" s="36">
        <f>L787+11</f>
        <v>525</v>
      </c>
      <c r="M788" s="36"/>
      <c r="N788" s="36"/>
      <c r="O788" s="21">
        <f t="shared" si="135"/>
        <v>525</v>
      </c>
      <c r="P788" s="38">
        <f t="shared" si="133"/>
        <v>1203.125</v>
      </c>
      <c r="Q788" s="41"/>
      <c r="R788" t="str">
        <f t="shared" si="134"/>
        <v>4220 Litre Aquaplate Steel Slimline Water Tank (1150mm W x 2600mm L x  1560mm H)</v>
      </c>
    </row>
    <row r="789" spans="2:18" x14ac:dyDescent="0.35">
      <c r="B789" s="31">
        <v>0.52</v>
      </c>
      <c r="C789" s="30" t="s">
        <v>24</v>
      </c>
      <c r="D789" s="30" t="s">
        <v>21</v>
      </c>
      <c r="E789" s="36">
        <v>1150</v>
      </c>
      <c r="F789" s="36">
        <v>2700</v>
      </c>
      <c r="G789" s="36">
        <v>1560</v>
      </c>
      <c r="H789" s="37">
        <f t="shared" si="130"/>
        <v>4401.7071428571435</v>
      </c>
      <c r="I789" s="37">
        <f t="shared" si="131"/>
        <v>4000</v>
      </c>
      <c r="J789" s="37">
        <f t="shared" si="132"/>
        <v>150</v>
      </c>
      <c r="K789" s="36"/>
      <c r="L789" s="36">
        <f>L788+11</f>
        <v>536</v>
      </c>
      <c r="M789" s="36"/>
      <c r="N789" s="36"/>
      <c r="O789" s="21">
        <f t="shared" si="135"/>
        <v>536</v>
      </c>
      <c r="P789" s="38">
        <f t="shared" si="133"/>
        <v>1228.3333333333335</v>
      </c>
      <c r="Q789" s="41"/>
      <c r="R789" t="str">
        <f t="shared" si="134"/>
        <v>4400 Litre Aquaplate Steel Slimline Water Tank (1150mm W x 2700mm L x  1560mm H)</v>
      </c>
    </row>
    <row r="790" spans="2:18" x14ac:dyDescent="0.35">
      <c r="B790" s="31">
        <v>0.52</v>
      </c>
      <c r="C790" s="30" t="s">
        <v>24</v>
      </c>
      <c r="D790" s="30" t="s">
        <v>21</v>
      </c>
      <c r="E790" s="36">
        <v>1150</v>
      </c>
      <c r="F790" s="36">
        <v>2800</v>
      </c>
      <c r="G790" s="36">
        <v>1560</v>
      </c>
      <c r="H790" s="37">
        <f t="shared" si="130"/>
        <v>4581.1071428571431</v>
      </c>
      <c r="I790" s="37">
        <f t="shared" si="131"/>
        <v>5000</v>
      </c>
      <c r="J790" s="37">
        <f t="shared" si="132"/>
        <v>180</v>
      </c>
      <c r="K790" s="36"/>
      <c r="L790" s="36">
        <v>548</v>
      </c>
      <c r="M790" s="36"/>
      <c r="N790" s="36"/>
      <c r="O790" s="21">
        <f t="shared" si="135"/>
        <v>548</v>
      </c>
      <c r="P790" s="38">
        <f t="shared" si="133"/>
        <v>1255.8333333333335</v>
      </c>
      <c r="Q790" s="41"/>
      <c r="R790" t="str">
        <f t="shared" si="134"/>
        <v>4580 Litre Aquaplate Steel Slimline Water Tank (1150mm W x 2800mm L x  1560mm H)</v>
      </c>
    </row>
    <row r="791" spans="2:18" x14ac:dyDescent="0.35">
      <c r="B791" s="31">
        <v>0.52</v>
      </c>
      <c r="C791" s="30" t="s">
        <v>24</v>
      </c>
      <c r="D791" s="30" t="s">
        <v>21</v>
      </c>
      <c r="E791" s="36">
        <v>1150</v>
      </c>
      <c r="F791" s="36">
        <v>2900</v>
      </c>
      <c r="G791" s="36">
        <v>1560</v>
      </c>
      <c r="H791" s="37">
        <f t="shared" si="130"/>
        <v>4760.5071428571437</v>
      </c>
      <c r="I791" s="37">
        <f t="shared" si="131"/>
        <v>5000</v>
      </c>
      <c r="J791" s="37">
        <f t="shared" si="132"/>
        <v>180</v>
      </c>
      <c r="K791" s="36"/>
      <c r="L791" s="36">
        <f>L790+11</f>
        <v>559</v>
      </c>
      <c r="M791" s="36"/>
      <c r="N791" s="36"/>
      <c r="O791" s="21">
        <f t="shared" si="135"/>
        <v>559</v>
      </c>
      <c r="P791" s="38">
        <f t="shared" si="133"/>
        <v>1281.041666666667</v>
      </c>
      <c r="Q791" s="41"/>
      <c r="R791" t="str">
        <f t="shared" si="134"/>
        <v>4760 Litre Aquaplate Steel Slimline Water Tank (1150mm W x 2900mm L x  1560mm H)</v>
      </c>
    </row>
    <row r="792" spans="2:18" x14ac:dyDescent="0.35">
      <c r="B792" s="31">
        <v>0.52</v>
      </c>
      <c r="C792" s="30" t="s">
        <v>24</v>
      </c>
      <c r="D792" s="30" t="s">
        <v>21</v>
      </c>
      <c r="E792" s="36">
        <v>1150</v>
      </c>
      <c r="F792" s="36">
        <v>3000</v>
      </c>
      <c r="G792" s="36">
        <v>1560</v>
      </c>
      <c r="H792" s="37">
        <f t="shared" si="130"/>
        <v>4939.9071428571433</v>
      </c>
      <c r="I792" s="37">
        <f t="shared" si="131"/>
        <v>5000</v>
      </c>
      <c r="J792" s="37">
        <f t="shared" si="132"/>
        <v>180</v>
      </c>
      <c r="K792" s="36"/>
      <c r="L792" s="36">
        <f>L791+11</f>
        <v>570</v>
      </c>
      <c r="M792" s="36"/>
      <c r="N792" s="36"/>
      <c r="O792" s="21">
        <f t="shared" si="135"/>
        <v>570</v>
      </c>
      <c r="P792" s="38">
        <f t="shared" si="133"/>
        <v>1306.25</v>
      </c>
      <c r="Q792" s="41"/>
      <c r="R792" t="str">
        <f t="shared" si="134"/>
        <v>4940 Litre Aquaplate Steel Slimline Water Tank (1150mm W x 3000mm L x  1560mm H)</v>
      </c>
    </row>
    <row r="793" spans="2:18" x14ac:dyDescent="0.35">
      <c r="B793" s="55">
        <v>0.64</v>
      </c>
      <c r="C793" s="30" t="s">
        <v>24</v>
      </c>
      <c r="D793" s="43" t="s">
        <v>21</v>
      </c>
      <c r="E793" s="44">
        <v>1150</v>
      </c>
      <c r="F793" s="44">
        <v>3100</v>
      </c>
      <c r="G793" s="44">
        <v>1560</v>
      </c>
      <c r="H793" s="37">
        <f t="shared" si="130"/>
        <v>5119.3071428571438</v>
      </c>
      <c r="I793" s="37">
        <f t="shared" si="131"/>
        <v>5000</v>
      </c>
      <c r="J793" s="37">
        <f t="shared" si="132"/>
        <v>180</v>
      </c>
      <c r="K793" s="36"/>
      <c r="L793" s="36">
        <f>L792+11</f>
        <v>581</v>
      </c>
      <c r="M793" s="36"/>
      <c r="N793" s="36"/>
      <c r="O793" s="21">
        <f t="shared" si="135"/>
        <v>581</v>
      </c>
      <c r="P793" s="38">
        <f t="shared" si="133"/>
        <v>1775.2777777777781</v>
      </c>
      <c r="Q793" s="41"/>
      <c r="R793" t="str">
        <f t="shared" si="134"/>
        <v>5120 Litre Aquaplate Steel Slimline Water Tank (1150mm W x 3100mm L x  1560mm H)</v>
      </c>
    </row>
    <row r="794" spans="2:18" x14ac:dyDescent="0.35">
      <c r="B794" s="31">
        <v>0.52</v>
      </c>
      <c r="C794" s="30" t="s">
        <v>24</v>
      </c>
      <c r="D794" s="30" t="s">
        <v>21</v>
      </c>
      <c r="E794" s="36">
        <v>1150</v>
      </c>
      <c r="F794" s="36">
        <v>3200</v>
      </c>
      <c r="G794" s="36">
        <v>1560</v>
      </c>
      <c r="H794" s="37">
        <f t="shared" si="130"/>
        <v>5298.7071428571435</v>
      </c>
      <c r="I794" s="37">
        <f t="shared" si="131"/>
        <v>5000</v>
      </c>
      <c r="J794" s="37">
        <f t="shared" si="132"/>
        <v>180</v>
      </c>
      <c r="K794" s="36"/>
      <c r="L794" s="36">
        <f>L793+11</f>
        <v>592</v>
      </c>
      <c r="M794" s="36"/>
      <c r="N794" s="36"/>
      <c r="O794" s="21">
        <f t="shared" si="135"/>
        <v>592</v>
      </c>
      <c r="P794" s="38">
        <f t="shared" si="133"/>
        <v>1356.666666666667</v>
      </c>
      <c r="Q794" s="41"/>
      <c r="R794" t="str">
        <f t="shared" si="134"/>
        <v>5300 Litre Aquaplate Steel Slimline Water Tank (1150mm W x 3200mm L x  1560mm H)</v>
      </c>
    </row>
    <row r="795" spans="2:18" x14ac:dyDescent="0.35">
      <c r="B795" s="31">
        <v>0.52</v>
      </c>
      <c r="C795" s="30" t="s">
        <v>24</v>
      </c>
      <c r="D795" s="30" t="s">
        <v>21</v>
      </c>
      <c r="E795" s="36">
        <v>1150</v>
      </c>
      <c r="F795" s="36">
        <v>3300</v>
      </c>
      <c r="G795" s="36">
        <v>1560</v>
      </c>
      <c r="H795" s="37">
        <f t="shared" si="130"/>
        <v>5478.1071428571431</v>
      </c>
      <c r="I795" s="37">
        <f t="shared" si="131"/>
        <v>5000</v>
      </c>
      <c r="J795" s="37">
        <f t="shared" si="132"/>
        <v>180</v>
      </c>
      <c r="K795" s="36"/>
      <c r="L795" s="36">
        <f>L794+11</f>
        <v>603</v>
      </c>
      <c r="M795" s="36"/>
      <c r="N795" s="36"/>
      <c r="O795" s="21">
        <f t="shared" si="135"/>
        <v>603</v>
      </c>
      <c r="P795" s="38">
        <f t="shared" si="133"/>
        <v>1381.875</v>
      </c>
      <c r="Q795" s="41"/>
      <c r="R795" t="str">
        <f t="shared" si="134"/>
        <v>5480 Litre Aquaplate Steel Slimline Water Tank (1150mm W x 3300mm L x  1560mm H)</v>
      </c>
    </row>
    <row r="796" spans="2:18" x14ac:dyDescent="0.35">
      <c r="B796" s="31">
        <v>0.52</v>
      </c>
      <c r="C796" s="30" t="s">
        <v>24</v>
      </c>
      <c r="D796" s="30" t="s">
        <v>21</v>
      </c>
      <c r="E796" s="36">
        <v>1150</v>
      </c>
      <c r="F796" s="36">
        <v>3400</v>
      </c>
      <c r="G796" s="36">
        <v>1560</v>
      </c>
      <c r="H796" s="37">
        <f t="shared" si="130"/>
        <v>5657.5071428571437</v>
      </c>
      <c r="I796" s="37">
        <f t="shared" si="131"/>
        <v>6000</v>
      </c>
      <c r="J796" s="37">
        <f t="shared" si="132"/>
        <v>210</v>
      </c>
      <c r="K796" s="36"/>
      <c r="L796" s="36">
        <v>679</v>
      </c>
      <c r="M796" s="36"/>
      <c r="N796" s="36"/>
      <c r="O796" s="21">
        <f t="shared" si="135"/>
        <v>679</v>
      </c>
      <c r="P796" s="38">
        <f t="shared" si="133"/>
        <v>1556.041666666667</v>
      </c>
      <c r="Q796" s="41"/>
      <c r="R796" t="str">
        <f t="shared" si="134"/>
        <v>5660 Litre Aquaplate Steel Slimline Water Tank (1150mm W x 3400mm L x  1560mm H)</v>
      </c>
    </row>
    <row r="797" spans="2:18" x14ac:dyDescent="0.35">
      <c r="B797" s="31">
        <v>0.52</v>
      </c>
      <c r="C797" s="30" t="s">
        <v>24</v>
      </c>
      <c r="D797" s="30" t="s">
        <v>21</v>
      </c>
      <c r="E797" s="36">
        <v>1150</v>
      </c>
      <c r="F797" s="36">
        <v>3500</v>
      </c>
      <c r="G797" s="36">
        <v>1560</v>
      </c>
      <c r="H797" s="37">
        <f t="shared" si="130"/>
        <v>5836.9071428571433</v>
      </c>
      <c r="I797" s="37">
        <f t="shared" si="131"/>
        <v>6000</v>
      </c>
      <c r="J797" s="37">
        <f t="shared" si="132"/>
        <v>210</v>
      </c>
      <c r="K797" s="36"/>
      <c r="L797" s="36">
        <f>L796+11</f>
        <v>690</v>
      </c>
      <c r="M797" s="36"/>
      <c r="N797" s="36"/>
      <c r="O797" s="21">
        <f t="shared" si="135"/>
        <v>690</v>
      </c>
      <c r="P797" s="38">
        <f t="shared" si="133"/>
        <v>1581.2500000000002</v>
      </c>
      <c r="Q797" s="41"/>
      <c r="R797" t="str">
        <f t="shared" si="134"/>
        <v>5840 Litre Aquaplate Steel Slimline Water Tank (1150mm W x 3500mm L x  1560mm H)</v>
      </c>
    </row>
    <row r="798" spans="2:18" x14ac:dyDescent="0.35">
      <c r="B798" s="31">
        <v>0.52</v>
      </c>
      <c r="C798" s="30" t="s">
        <v>24</v>
      </c>
      <c r="D798" s="30" t="s">
        <v>21</v>
      </c>
      <c r="E798" s="36">
        <v>1150</v>
      </c>
      <c r="F798" s="36">
        <v>3600</v>
      </c>
      <c r="G798" s="36">
        <v>1560</v>
      </c>
      <c r="H798" s="37">
        <f t="shared" si="130"/>
        <v>6016.3071428571438</v>
      </c>
      <c r="I798" s="37">
        <f t="shared" si="131"/>
        <v>6000</v>
      </c>
      <c r="J798" s="37">
        <f t="shared" si="132"/>
        <v>210</v>
      </c>
      <c r="K798" s="36"/>
      <c r="L798" s="36">
        <f>L797+11</f>
        <v>701</v>
      </c>
      <c r="M798" s="36"/>
      <c r="N798" s="36"/>
      <c r="O798" s="21">
        <f t="shared" si="135"/>
        <v>701</v>
      </c>
      <c r="P798" s="38">
        <f t="shared" si="133"/>
        <v>1606.4583333333335</v>
      </c>
      <c r="Q798" s="41"/>
      <c r="R798" t="str">
        <f t="shared" si="134"/>
        <v>6020 Litre Aquaplate Steel Slimline Water Tank (1150mm W x 3600mm L x  1560mm H)</v>
      </c>
    </row>
    <row r="799" spans="2:18" x14ac:dyDescent="0.35">
      <c r="B799" s="31">
        <v>0.52</v>
      </c>
      <c r="C799" s="30" t="s">
        <v>24</v>
      </c>
      <c r="D799" s="30" t="s">
        <v>21</v>
      </c>
      <c r="E799" s="36">
        <v>1150</v>
      </c>
      <c r="F799" s="36">
        <v>3700</v>
      </c>
      <c r="G799" s="36">
        <v>1560</v>
      </c>
      <c r="H799" s="37">
        <f t="shared" si="130"/>
        <v>6195.7071428571435</v>
      </c>
      <c r="I799" s="37">
        <f t="shared" si="131"/>
        <v>6000</v>
      </c>
      <c r="J799" s="37">
        <f t="shared" si="132"/>
        <v>210</v>
      </c>
      <c r="K799" s="36"/>
      <c r="L799" s="36">
        <f>L798+11</f>
        <v>712</v>
      </c>
      <c r="M799" s="36"/>
      <c r="N799" s="36"/>
      <c r="O799" s="21">
        <f t="shared" si="135"/>
        <v>712</v>
      </c>
      <c r="P799" s="38">
        <f t="shared" si="133"/>
        <v>1631.666666666667</v>
      </c>
      <c r="Q799" s="41"/>
      <c r="R799" t="str">
        <f t="shared" si="134"/>
        <v>6200 Litre Aquaplate Steel Slimline Water Tank (1150mm W x 3700mm L x  1560mm H)</v>
      </c>
    </row>
    <row r="800" spans="2:18" x14ac:dyDescent="0.35">
      <c r="B800" s="31">
        <v>0.52</v>
      </c>
      <c r="C800" s="30" t="s">
        <v>24</v>
      </c>
      <c r="D800" s="30" t="s">
        <v>21</v>
      </c>
      <c r="E800" s="36">
        <v>1150</v>
      </c>
      <c r="F800" s="36">
        <v>3800</v>
      </c>
      <c r="G800" s="36">
        <v>1560</v>
      </c>
      <c r="H800" s="37">
        <f t="shared" si="130"/>
        <v>6375.1071428571431</v>
      </c>
      <c r="I800" s="37">
        <f t="shared" si="131"/>
        <v>6000</v>
      </c>
      <c r="J800" s="37">
        <f t="shared" si="132"/>
        <v>210</v>
      </c>
      <c r="K800" s="36"/>
      <c r="L800" s="36">
        <f>L799+11</f>
        <v>723</v>
      </c>
      <c r="M800" s="36"/>
      <c r="N800" s="36"/>
      <c r="O800" s="21">
        <f t="shared" si="135"/>
        <v>723</v>
      </c>
      <c r="P800" s="38">
        <f t="shared" si="133"/>
        <v>1656.8750000000002</v>
      </c>
      <c r="Q800" s="41"/>
      <c r="R800" t="str">
        <f t="shared" si="134"/>
        <v>6380 Litre Aquaplate Steel Slimline Water Tank (1150mm W x 3800mm L x  1560mm H)</v>
      </c>
    </row>
    <row r="801" spans="2:18" x14ac:dyDescent="0.35">
      <c r="B801" s="31">
        <v>0.52</v>
      </c>
      <c r="C801" s="30" t="s">
        <v>24</v>
      </c>
      <c r="D801" s="30" t="s">
        <v>21</v>
      </c>
      <c r="E801" s="36">
        <v>1150</v>
      </c>
      <c r="F801" s="36">
        <v>3900</v>
      </c>
      <c r="G801" s="36">
        <v>1560</v>
      </c>
      <c r="H801" s="37">
        <f t="shared" si="130"/>
        <v>6554.5071428571437</v>
      </c>
      <c r="I801" s="37">
        <f t="shared" si="131"/>
        <v>7000</v>
      </c>
      <c r="J801" s="37">
        <f t="shared" si="132"/>
        <v>240</v>
      </c>
      <c r="K801" s="36"/>
      <c r="L801" s="36">
        <v>754</v>
      </c>
      <c r="M801" s="36"/>
      <c r="N801" s="36"/>
      <c r="O801" s="21">
        <f t="shared" si="135"/>
        <v>754</v>
      </c>
      <c r="P801" s="38">
        <f t="shared" si="133"/>
        <v>1727.916666666667</v>
      </c>
      <c r="Q801" s="41"/>
      <c r="R801" t="str">
        <f t="shared" si="134"/>
        <v>6550 Litre Aquaplate Steel Slimline Water Tank (1150mm W x 3900mm L x  1560mm H)</v>
      </c>
    </row>
    <row r="802" spans="2:18" x14ac:dyDescent="0.35">
      <c r="B802" s="31">
        <v>0.52</v>
      </c>
      <c r="C802" s="30" t="s">
        <v>24</v>
      </c>
      <c r="D802" s="30" t="s">
        <v>21</v>
      </c>
      <c r="E802" s="36">
        <v>1150</v>
      </c>
      <c r="F802" s="36">
        <v>4000</v>
      </c>
      <c r="G802" s="36">
        <v>1560</v>
      </c>
      <c r="H802" s="37">
        <f t="shared" si="130"/>
        <v>6733.9071428571433</v>
      </c>
      <c r="I802" s="37">
        <f t="shared" si="131"/>
        <v>7000</v>
      </c>
      <c r="J802" s="37">
        <f t="shared" si="132"/>
        <v>240</v>
      </c>
      <c r="K802" s="36"/>
      <c r="L802" s="36">
        <v>765</v>
      </c>
      <c r="M802" s="36"/>
      <c r="N802" s="36"/>
      <c r="O802" s="21">
        <f t="shared" si="135"/>
        <v>765</v>
      </c>
      <c r="P802" s="38">
        <f t="shared" si="133"/>
        <v>1753.1250000000002</v>
      </c>
      <c r="Q802" s="41"/>
      <c r="R802" t="str">
        <f t="shared" si="134"/>
        <v>6730 Litre Aquaplate Steel Slimline Water Tank (1150mm W x 4000mm L x  1560mm H)</v>
      </c>
    </row>
    <row r="803" spans="2:18" x14ac:dyDescent="0.35">
      <c r="B803" s="31">
        <v>0.52</v>
      </c>
      <c r="C803" s="30" t="s">
        <v>24</v>
      </c>
      <c r="D803" s="30" t="s">
        <v>21</v>
      </c>
      <c r="E803" s="36">
        <v>550</v>
      </c>
      <c r="F803" s="36">
        <v>800</v>
      </c>
      <c r="G803" s="36">
        <v>1880</v>
      </c>
      <c r="H803" s="37">
        <f t="shared" si="130"/>
        <v>705.33571428571429</v>
      </c>
      <c r="I803" s="37">
        <f t="shared" si="131"/>
        <v>1000</v>
      </c>
      <c r="J803" s="37">
        <f t="shared" si="132"/>
        <v>90</v>
      </c>
      <c r="K803" s="36"/>
      <c r="L803" s="44">
        <v>278</v>
      </c>
      <c r="M803" s="44"/>
      <c r="N803" s="36"/>
      <c r="O803" s="21">
        <f t="shared" si="135"/>
        <v>278</v>
      </c>
      <c r="P803" s="38">
        <f t="shared" si="133"/>
        <v>637.08333333333348</v>
      </c>
      <c r="Q803" s="41"/>
      <c r="R803" t="str">
        <f t="shared" si="134"/>
        <v>710 Litre Aquaplate Steel Slimline Water Tank (550mm W x 800mm L x  1880mm H)</v>
      </c>
    </row>
    <row r="804" spans="2:18" x14ac:dyDescent="0.35">
      <c r="B804" s="31">
        <v>0.52</v>
      </c>
      <c r="C804" s="30" t="s">
        <v>24</v>
      </c>
      <c r="D804" s="30" t="s">
        <v>21</v>
      </c>
      <c r="E804" s="36">
        <v>550</v>
      </c>
      <c r="F804" s="36">
        <v>900</v>
      </c>
      <c r="G804" s="36">
        <v>1880</v>
      </c>
      <c r="H804" s="37">
        <f t="shared" si="130"/>
        <v>808.73571428571427</v>
      </c>
      <c r="I804" s="37">
        <f t="shared" si="131"/>
        <v>1000</v>
      </c>
      <c r="J804" s="37">
        <f t="shared" si="132"/>
        <v>90</v>
      </c>
      <c r="K804" s="36"/>
      <c r="L804" s="36">
        <f t="shared" ref="L804:L810" si="136">L803+13</f>
        <v>291</v>
      </c>
      <c r="M804" s="36"/>
      <c r="N804" s="36"/>
      <c r="O804" s="21">
        <f t="shared" si="135"/>
        <v>291</v>
      </c>
      <c r="P804" s="38">
        <f t="shared" si="133"/>
        <v>666.875</v>
      </c>
      <c r="Q804" s="41"/>
      <c r="R804" t="str">
        <f t="shared" si="134"/>
        <v>810 Litre Aquaplate Steel Slimline Water Tank (550mm W x 900mm L x  1880mm H)</v>
      </c>
    </row>
    <row r="805" spans="2:18" x14ac:dyDescent="0.35">
      <c r="B805" s="31">
        <v>0.52</v>
      </c>
      <c r="C805" s="30" t="s">
        <v>24</v>
      </c>
      <c r="D805" s="30" t="s">
        <v>21</v>
      </c>
      <c r="E805" s="36">
        <v>550</v>
      </c>
      <c r="F805" s="36">
        <v>1000</v>
      </c>
      <c r="G805" s="36">
        <v>1880</v>
      </c>
      <c r="H805" s="37">
        <f t="shared" si="130"/>
        <v>912.13571428571424</v>
      </c>
      <c r="I805" s="37">
        <f t="shared" si="131"/>
        <v>1000</v>
      </c>
      <c r="J805" s="37">
        <f t="shared" si="132"/>
        <v>90</v>
      </c>
      <c r="K805" s="36"/>
      <c r="L805" s="36">
        <f t="shared" si="136"/>
        <v>304</v>
      </c>
      <c r="M805" s="36"/>
      <c r="N805" s="36"/>
      <c r="O805" s="21">
        <f t="shared" si="135"/>
        <v>304</v>
      </c>
      <c r="P805" s="38">
        <f t="shared" si="133"/>
        <v>696.66666666666674</v>
      </c>
      <c r="Q805" s="41"/>
      <c r="R805" t="str">
        <f t="shared" si="134"/>
        <v>910 Litre Aquaplate Steel Slimline Water Tank (550mm W x 1000mm L x  1880mm H)</v>
      </c>
    </row>
    <row r="806" spans="2:18" x14ac:dyDescent="0.35">
      <c r="B806" s="31">
        <v>0.52</v>
      </c>
      <c r="C806" s="30" t="s">
        <v>24</v>
      </c>
      <c r="D806" s="30" t="s">
        <v>21</v>
      </c>
      <c r="E806" s="36">
        <v>550</v>
      </c>
      <c r="F806" s="36">
        <v>1100</v>
      </c>
      <c r="G806" s="36">
        <v>1880</v>
      </c>
      <c r="H806" s="37">
        <f t="shared" si="130"/>
        <v>1015.5357142857142</v>
      </c>
      <c r="I806" s="37">
        <f t="shared" si="131"/>
        <v>1000</v>
      </c>
      <c r="J806" s="37">
        <f t="shared" si="132"/>
        <v>90</v>
      </c>
      <c r="K806" s="36"/>
      <c r="L806" s="36">
        <f t="shared" si="136"/>
        <v>317</v>
      </c>
      <c r="M806" s="36"/>
      <c r="N806" s="36"/>
      <c r="O806" s="21">
        <f t="shared" si="135"/>
        <v>317</v>
      </c>
      <c r="P806" s="38">
        <f t="shared" si="133"/>
        <v>726.45833333333348</v>
      </c>
      <c r="Q806" s="41"/>
      <c r="R806" t="str">
        <f t="shared" si="134"/>
        <v>1020 Litre Aquaplate Steel Slimline Water Tank (550mm W x 1100mm L x  1880mm H)</v>
      </c>
    </row>
    <row r="807" spans="2:18" x14ac:dyDescent="0.35">
      <c r="B807" s="31">
        <v>0.52</v>
      </c>
      <c r="C807" s="30" t="s">
        <v>24</v>
      </c>
      <c r="D807" s="30" t="s">
        <v>21</v>
      </c>
      <c r="E807" s="36">
        <v>550</v>
      </c>
      <c r="F807" s="36">
        <v>1200</v>
      </c>
      <c r="G807" s="36">
        <v>1880</v>
      </c>
      <c r="H807" s="37">
        <f t="shared" si="130"/>
        <v>1118.9357142857141</v>
      </c>
      <c r="I807" s="37">
        <f t="shared" si="131"/>
        <v>1000</v>
      </c>
      <c r="J807" s="37">
        <f t="shared" si="132"/>
        <v>90</v>
      </c>
      <c r="K807" s="36"/>
      <c r="L807" s="36">
        <f t="shared" si="136"/>
        <v>330</v>
      </c>
      <c r="M807" s="36"/>
      <c r="N807" s="36"/>
      <c r="O807" s="21">
        <f t="shared" si="135"/>
        <v>330</v>
      </c>
      <c r="P807" s="38">
        <f t="shared" si="133"/>
        <v>756.25000000000011</v>
      </c>
      <c r="Q807" s="41"/>
      <c r="R807" t="str">
        <f t="shared" si="134"/>
        <v>1120 Litre Aquaplate Steel Slimline Water Tank (550mm W x 1200mm L x  1880mm H)</v>
      </c>
    </row>
    <row r="808" spans="2:18" x14ac:dyDescent="0.35">
      <c r="B808" s="31">
        <v>0.52</v>
      </c>
      <c r="C808" s="30" t="s">
        <v>24</v>
      </c>
      <c r="D808" s="30" t="s">
        <v>21</v>
      </c>
      <c r="E808" s="36">
        <v>550</v>
      </c>
      <c r="F808" s="36">
        <v>1300</v>
      </c>
      <c r="G808" s="36">
        <v>1880</v>
      </c>
      <c r="H808" s="37">
        <f t="shared" si="130"/>
        <v>1222.3357142857142</v>
      </c>
      <c r="I808" s="37">
        <f t="shared" si="131"/>
        <v>1000</v>
      </c>
      <c r="J808" s="37">
        <f t="shared" si="132"/>
        <v>90</v>
      </c>
      <c r="K808" s="36"/>
      <c r="L808" s="36">
        <f t="shared" si="136"/>
        <v>343</v>
      </c>
      <c r="M808" s="36"/>
      <c r="N808" s="36"/>
      <c r="O808" s="21">
        <f t="shared" si="135"/>
        <v>343</v>
      </c>
      <c r="P808" s="38">
        <f t="shared" si="133"/>
        <v>786.04166666666674</v>
      </c>
      <c r="Q808" s="41"/>
      <c r="R808" t="str">
        <f t="shared" si="134"/>
        <v>1220 Litre Aquaplate Steel Slimline Water Tank (550mm W x 1300mm L x  1880mm H)</v>
      </c>
    </row>
    <row r="809" spans="2:18" x14ac:dyDescent="0.35">
      <c r="B809" s="31">
        <v>0.52</v>
      </c>
      <c r="C809" s="30" t="s">
        <v>24</v>
      </c>
      <c r="D809" s="30" t="s">
        <v>21</v>
      </c>
      <c r="E809" s="36">
        <v>550</v>
      </c>
      <c r="F809" s="36">
        <v>1400</v>
      </c>
      <c r="G809" s="36">
        <v>1880</v>
      </c>
      <c r="H809" s="37">
        <f t="shared" si="130"/>
        <v>1325.735714285714</v>
      </c>
      <c r="I809" s="37">
        <f t="shared" si="131"/>
        <v>1000</v>
      </c>
      <c r="J809" s="37">
        <f t="shared" si="132"/>
        <v>90</v>
      </c>
      <c r="K809" s="36"/>
      <c r="L809" s="36">
        <f t="shared" si="136"/>
        <v>356</v>
      </c>
      <c r="M809" s="36"/>
      <c r="N809" s="36"/>
      <c r="O809" s="21">
        <f t="shared" si="135"/>
        <v>356</v>
      </c>
      <c r="P809" s="38">
        <f t="shared" si="133"/>
        <v>815.83333333333348</v>
      </c>
      <c r="Q809" s="41"/>
      <c r="R809" t="str">
        <f t="shared" si="134"/>
        <v>1330 Litre Aquaplate Steel Slimline Water Tank (550mm W x 1400mm L x  1880mm H)</v>
      </c>
    </row>
    <row r="810" spans="2:18" x14ac:dyDescent="0.35">
      <c r="B810" s="31">
        <v>0.52</v>
      </c>
      <c r="C810" s="30" t="s">
        <v>24</v>
      </c>
      <c r="D810" s="30" t="s">
        <v>21</v>
      </c>
      <c r="E810" s="36">
        <v>550</v>
      </c>
      <c r="F810" s="36">
        <v>1500</v>
      </c>
      <c r="G810" s="36">
        <v>1880</v>
      </c>
      <c r="H810" s="37">
        <f t="shared" si="130"/>
        <v>1429.1357142857141</v>
      </c>
      <c r="I810" s="37">
        <f t="shared" si="131"/>
        <v>1000</v>
      </c>
      <c r="J810" s="37">
        <f t="shared" si="132"/>
        <v>90</v>
      </c>
      <c r="K810" s="36"/>
      <c r="L810" s="36">
        <f t="shared" si="136"/>
        <v>369</v>
      </c>
      <c r="M810" s="36"/>
      <c r="N810" s="36"/>
      <c r="O810" s="21">
        <f t="shared" si="135"/>
        <v>369</v>
      </c>
      <c r="P810" s="38">
        <f t="shared" si="133"/>
        <v>845.62500000000011</v>
      </c>
      <c r="Q810" s="41"/>
      <c r="R810" t="str">
        <f t="shared" si="134"/>
        <v>1430 Litre Aquaplate Steel Slimline Water Tank (550mm W x 1500mm L x  1880mm H)</v>
      </c>
    </row>
    <row r="811" spans="2:18" x14ac:dyDescent="0.35">
      <c r="B811" s="31">
        <v>0.52</v>
      </c>
      <c r="C811" s="30" t="s">
        <v>24</v>
      </c>
      <c r="D811" s="30" t="s">
        <v>21</v>
      </c>
      <c r="E811" s="36">
        <v>550</v>
      </c>
      <c r="F811" s="36">
        <v>1600</v>
      </c>
      <c r="G811" s="36">
        <v>1880</v>
      </c>
      <c r="H811" s="37">
        <f t="shared" si="130"/>
        <v>1532.5357142857142</v>
      </c>
      <c r="I811" s="37">
        <f t="shared" si="131"/>
        <v>2000</v>
      </c>
      <c r="J811" s="37">
        <f t="shared" si="132"/>
        <v>120</v>
      </c>
      <c r="K811" s="36"/>
      <c r="L811" s="44">
        <v>381</v>
      </c>
      <c r="M811" s="44"/>
      <c r="N811" s="36"/>
      <c r="O811" s="21">
        <f t="shared" si="135"/>
        <v>381</v>
      </c>
      <c r="P811" s="38">
        <f t="shared" si="133"/>
        <v>873.12500000000011</v>
      </c>
      <c r="Q811" s="41"/>
      <c r="R811" t="str">
        <f t="shared" si="134"/>
        <v>1530 Litre Aquaplate Steel Slimline Water Tank (550mm W x 1600mm L x  1880mm H)</v>
      </c>
    </row>
    <row r="812" spans="2:18" x14ac:dyDescent="0.35">
      <c r="B812" s="31">
        <v>0.52</v>
      </c>
      <c r="C812" s="30" t="s">
        <v>24</v>
      </c>
      <c r="D812" s="30" t="s">
        <v>21</v>
      </c>
      <c r="E812" s="36">
        <v>550</v>
      </c>
      <c r="F812" s="36">
        <v>1700</v>
      </c>
      <c r="G812" s="36">
        <v>1880</v>
      </c>
      <c r="H812" s="37">
        <f t="shared" si="130"/>
        <v>1635.9357142857141</v>
      </c>
      <c r="I812" s="37">
        <f t="shared" si="131"/>
        <v>2000</v>
      </c>
      <c r="J812" s="37">
        <f t="shared" si="132"/>
        <v>120</v>
      </c>
      <c r="K812" s="36"/>
      <c r="L812" s="36">
        <f t="shared" ref="L812:L820" si="137">L811+13</f>
        <v>394</v>
      </c>
      <c r="M812" s="36"/>
      <c r="N812" s="36"/>
      <c r="O812" s="21">
        <f t="shared" si="135"/>
        <v>394</v>
      </c>
      <c r="P812" s="38">
        <f t="shared" si="133"/>
        <v>902.91666666666674</v>
      </c>
      <c r="Q812" s="41"/>
      <c r="R812" t="str">
        <f t="shared" si="134"/>
        <v>1640 Litre Aquaplate Steel Slimline Water Tank (550mm W x 1700mm L x  1880mm H)</v>
      </c>
    </row>
    <row r="813" spans="2:18" x14ac:dyDescent="0.35">
      <c r="B813" s="31">
        <v>0.52</v>
      </c>
      <c r="C813" s="30" t="s">
        <v>24</v>
      </c>
      <c r="D813" s="30" t="s">
        <v>21</v>
      </c>
      <c r="E813" s="36">
        <v>550</v>
      </c>
      <c r="F813" s="36">
        <v>1800</v>
      </c>
      <c r="G813" s="36">
        <v>1880</v>
      </c>
      <c r="H813" s="37">
        <f t="shared" si="130"/>
        <v>1739.3357142857142</v>
      </c>
      <c r="I813" s="37">
        <f t="shared" si="131"/>
        <v>2000</v>
      </c>
      <c r="J813" s="37">
        <f t="shared" si="132"/>
        <v>120</v>
      </c>
      <c r="K813" s="36"/>
      <c r="L813" s="36">
        <f t="shared" si="137"/>
        <v>407</v>
      </c>
      <c r="M813" s="36"/>
      <c r="N813" s="36"/>
      <c r="O813" s="21">
        <f t="shared" si="135"/>
        <v>407</v>
      </c>
      <c r="P813" s="38">
        <f t="shared" si="133"/>
        <v>932.70833333333348</v>
      </c>
      <c r="Q813" s="41"/>
      <c r="R813" t="str">
        <f t="shared" si="134"/>
        <v>1740 Litre Aquaplate Steel Slimline Water Tank (550mm W x 1800mm L x  1880mm H)</v>
      </c>
    </row>
    <row r="814" spans="2:18" x14ac:dyDescent="0.35">
      <c r="B814" s="31">
        <v>0.52</v>
      </c>
      <c r="C814" s="30" t="s">
        <v>24</v>
      </c>
      <c r="D814" s="30" t="s">
        <v>21</v>
      </c>
      <c r="E814" s="36">
        <v>550</v>
      </c>
      <c r="F814" s="36">
        <v>1900</v>
      </c>
      <c r="G814" s="36">
        <v>1880</v>
      </c>
      <c r="H814" s="37">
        <f t="shared" si="130"/>
        <v>1842.735714285714</v>
      </c>
      <c r="I814" s="37">
        <f t="shared" si="131"/>
        <v>2000</v>
      </c>
      <c r="J814" s="37">
        <f t="shared" si="132"/>
        <v>120</v>
      </c>
      <c r="K814" s="36"/>
      <c r="L814" s="36">
        <f t="shared" si="137"/>
        <v>420</v>
      </c>
      <c r="M814" s="36"/>
      <c r="N814" s="36"/>
      <c r="O814" s="21">
        <f t="shared" si="135"/>
        <v>420</v>
      </c>
      <c r="P814" s="38">
        <f t="shared" si="133"/>
        <v>962.50000000000011</v>
      </c>
      <c r="Q814" s="41"/>
      <c r="R814" t="str">
        <f t="shared" si="134"/>
        <v>1840 Litre Aquaplate Steel Slimline Water Tank (550mm W x 1900mm L x  1880mm H)</v>
      </c>
    </row>
    <row r="815" spans="2:18" x14ac:dyDescent="0.35">
      <c r="B815" s="31">
        <v>0.52</v>
      </c>
      <c r="C815" s="30" t="s">
        <v>24</v>
      </c>
      <c r="D815" s="30" t="s">
        <v>21</v>
      </c>
      <c r="E815" s="36">
        <v>550</v>
      </c>
      <c r="F815" s="36">
        <v>2000</v>
      </c>
      <c r="G815" s="36">
        <v>1880</v>
      </c>
      <c r="H815" s="37">
        <f t="shared" si="130"/>
        <v>1946.1357142857141</v>
      </c>
      <c r="I815" s="37">
        <f t="shared" si="131"/>
        <v>2000</v>
      </c>
      <c r="J815" s="37">
        <f t="shared" si="132"/>
        <v>120</v>
      </c>
      <c r="K815" s="36"/>
      <c r="L815" s="36">
        <f t="shared" si="137"/>
        <v>433</v>
      </c>
      <c r="M815" s="36"/>
      <c r="N815" s="36"/>
      <c r="O815" s="21">
        <f t="shared" si="135"/>
        <v>433</v>
      </c>
      <c r="P815" s="38">
        <f t="shared" si="133"/>
        <v>992.29166666666674</v>
      </c>
      <c r="Q815" s="41"/>
      <c r="R815" t="str">
        <f t="shared" si="134"/>
        <v>1950 Litre Aquaplate Steel Slimline Water Tank (550mm W x 2000mm L x  1880mm H)</v>
      </c>
    </row>
    <row r="816" spans="2:18" x14ac:dyDescent="0.35">
      <c r="B816" s="31">
        <v>0.52</v>
      </c>
      <c r="C816" s="30" t="s">
        <v>24</v>
      </c>
      <c r="D816" s="30" t="s">
        <v>21</v>
      </c>
      <c r="E816" s="36">
        <v>550</v>
      </c>
      <c r="F816" s="36">
        <v>2100</v>
      </c>
      <c r="G816" s="36">
        <v>1880</v>
      </c>
      <c r="H816" s="37">
        <f t="shared" si="130"/>
        <v>2049.5357142857142</v>
      </c>
      <c r="I816" s="37">
        <f t="shared" si="131"/>
        <v>2000</v>
      </c>
      <c r="J816" s="37">
        <f t="shared" si="132"/>
        <v>120</v>
      </c>
      <c r="K816" s="36"/>
      <c r="L816" s="36">
        <f t="shared" si="137"/>
        <v>446</v>
      </c>
      <c r="M816" s="36"/>
      <c r="N816" s="36"/>
      <c r="O816" s="21">
        <f t="shared" si="135"/>
        <v>446</v>
      </c>
      <c r="P816" s="38">
        <f t="shared" si="133"/>
        <v>1022.0833333333335</v>
      </c>
      <c r="Q816" s="41"/>
      <c r="R816" t="str">
        <f t="shared" si="134"/>
        <v>2050 Litre Aquaplate Steel Slimline Water Tank (550mm W x 2100mm L x  1880mm H)</v>
      </c>
    </row>
    <row r="817" spans="2:18" x14ac:dyDescent="0.35">
      <c r="B817" s="31">
        <v>0.52</v>
      </c>
      <c r="C817" s="30" t="s">
        <v>24</v>
      </c>
      <c r="D817" s="30" t="s">
        <v>21</v>
      </c>
      <c r="E817" s="36">
        <v>550</v>
      </c>
      <c r="F817" s="36">
        <v>2200</v>
      </c>
      <c r="G817" s="36">
        <v>1880</v>
      </c>
      <c r="H817" s="37">
        <f t="shared" si="130"/>
        <v>2152.9357142857143</v>
      </c>
      <c r="I817" s="37">
        <f t="shared" si="131"/>
        <v>2000</v>
      </c>
      <c r="J817" s="37">
        <f t="shared" si="132"/>
        <v>120</v>
      </c>
      <c r="K817" s="36"/>
      <c r="L817" s="36">
        <f t="shared" si="137"/>
        <v>459</v>
      </c>
      <c r="M817" s="36"/>
      <c r="N817" s="36"/>
      <c r="O817" s="21">
        <f t="shared" si="135"/>
        <v>459</v>
      </c>
      <c r="P817" s="38">
        <f t="shared" si="133"/>
        <v>1051.875</v>
      </c>
      <c r="Q817" s="41"/>
      <c r="R817" t="str">
        <f t="shared" si="134"/>
        <v>2150 Litre Aquaplate Steel Slimline Water Tank (550mm W x 2200mm L x  1880mm H)</v>
      </c>
    </row>
    <row r="818" spans="2:18" x14ac:dyDescent="0.35">
      <c r="B818" s="31">
        <v>0.52</v>
      </c>
      <c r="C818" s="30" t="s">
        <v>24</v>
      </c>
      <c r="D818" s="30" t="s">
        <v>21</v>
      </c>
      <c r="E818" s="36">
        <v>550</v>
      </c>
      <c r="F818" s="36">
        <v>2300</v>
      </c>
      <c r="G818" s="36">
        <v>1880</v>
      </c>
      <c r="H818" s="37">
        <f t="shared" si="130"/>
        <v>2256.3357142857139</v>
      </c>
      <c r="I818" s="37">
        <f t="shared" si="131"/>
        <v>2000</v>
      </c>
      <c r="J818" s="37">
        <f t="shared" si="132"/>
        <v>120</v>
      </c>
      <c r="K818" s="36"/>
      <c r="L818" s="36">
        <f t="shared" si="137"/>
        <v>472</v>
      </c>
      <c r="M818" s="36"/>
      <c r="N818" s="36"/>
      <c r="O818" s="21">
        <f t="shared" si="135"/>
        <v>472</v>
      </c>
      <c r="P818" s="38">
        <f t="shared" si="133"/>
        <v>1081.6666666666667</v>
      </c>
      <c r="Q818" s="41"/>
      <c r="R818" t="str">
        <f t="shared" si="134"/>
        <v>2260 Litre Aquaplate Steel Slimline Water Tank (550mm W x 2300mm L x  1880mm H)</v>
      </c>
    </row>
    <row r="819" spans="2:18" x14ac:dyDescent="0.35">
      <c r="B819" s="31">
        <v>0.52</v>
      </c>
      <c r="C819" s="30" t="s">
        <v>24</v>
      </c>
      <c r="D819" s="30" t="s">
        <v>21</v>
      </c>
      <c r="E819" s="36">
        <v>550</v>
      </c>
      <c r="F819" s="36">
        <v>2400</v>
      </c>
      <c r="G819" s="36">
        <v>1880</v>
      </c>
      <c r="H819" s="37">
        <f t="shared" si="130"/>
        <v>2359.735714285714</v>
      </c>
      <c r="I819" s="37">
        <f t="shared" si="131"/>
        <v>2000</v>
      </c>
      <c r="J819" s="37">
        <f t="shared" si="132"/>
        <v>120</v>
      </c>
      <c r="K819" s="36"/>
      <c r="L819" s="36">
        <f t="shared" si="137"/>
        <v>485</v>
      </c>
      <c r="M819" s="36"/>
      <c r="N819" s="36"/>
      <c r="O819" s="21">
        <f t="shared" si="135"/>
        <v>485</v>
      </c>
      <c r="P819" s="38">
        <f t="shared" si="133"/>
        <v>1111.4583333333335</v>
      </c>
      <c r="Q819" s="41"/>
      <c r="R819" t="str">
        <f t="shared" si="134"/>
        <v>2360 Litre Aquaplate Steel Slimline Water Tank (550mm W x 2400mm L x  1880mm H)</v>
      </c>
    </row>
    <row r="820" spans="2:18" x14ac:dyDescent="0.35">
      <c r="B820" s="31">
        <v>0.52</v>
      </c>
      <c r="C820" s="30" t="s">
        <v>24</v>
      </c>
      <c r="D820" s="30" t="s">
        <v>21</v>
      </c>
      <c r="E820" s="36">
        <v>550</v>
      </c>
      <c r="F820" s="36">
        <v>2500</v>
      </c>
      <c r="G820" s="36">
        <v>1880</v>
      </c>
      <c r="H820" s="37">
        <f t="shared" si="130"/>
        <v>2463.1357142857141</v>
      </c>
      <c r="I820" s="37">
        <f t="shared" si="131"/>
        <v>2000</v>
      </c>
      <c r="J820" s="37">
        <f t="shared" si="132"/>
        <v>120</v>
      </c>
      <c r="K820" s="36"/>
      <c r="L820" s="36">
        <f t="shared" si="137"/>
        <v>498</v>
      </c>
      <c r="M820" s="36"/>
      <c r="N820" s="36"/>
      <c r="O820" s="21">
        <f t="shared" si="135"/>
        <v>498</v>
      </c>
      <c r="P820" s="38">
        <f t="shared" si="133"/>
        <v>1141.25</v>
      </c>
      <c r="Q820" s="41"/>
      <c r="R820" t="str">
        <f t="shared" si="134"/>
        <v>2460 Litre Aquaplate Steel Slimline Water Tank (550mm W x 2500mm L x  1880mm H)</v>
      </c>
    </row>
    <row r="821" spans="2:18" x14ac:dyDescent="0.35">
      <c r="B821" s="31">
        <v>0.52</v>
      </c>
      <c r="C821" s="30" t="s">
        <v>24</v>
      </c>
      <c r="D821" s="30" t="s">
        <v>21</v>
      </c>
      <c r="E821" s="36">
        <v>550</v>
      </c>
      <c r="F821" s="36">
        <v>2600</v>
      </c>
      <c r="G821" s="36">
        <v>1880</v>
      </c>
      <c r="H821" s="37">
        <f t="shared" si="130"/>
        <v>2566.5357142857142</v>
      </c>
      <c r="I821" s="37">
        <f t="shared" si="131"/>
        <v>3000</v>
      </c>
      <c r="J821" s="37">
        <f t="shared" si="132"/>
        <v>135</v>
      </c>
      <c r="K821" s="36"/>
      <c r="L821" s="44">
        <v>555</v>
      </c>
      <c r="M821" s="44"/>
      <c r="N821" s="36"/>
      <c r="O821" s="21">
        <f t="shared" si="135"/>
        <v>555</v>
      </c>
      <c r="P821" s="38">
        <f t="shared" si="133"/>
        <v>1271.875</v>
      </c>
      <c r="Q821" s="41"/>
      <c r="R821" t="str">
        <f t="shared" si="134"/>
        <v>2570 Litre Aquaplate Steel Slimline Water Tank (550mm W x 2600mm L x  1880mm H)</v>
      </c>
    </row>
    <row r="822" spans="2:18" x14ac:dyDescent="0.35">
      <c r="B822" s="31">
        <v>0.52</v>
      </c>
      <c r="C822" s="30" t="s">
        <v>24</v>
      </c>
      <c r="D822" s="30" t="s">
        <v>21</v>
      </c>
      <c r="E822" s="36">
        <v>550</v>
      </c>
      <c r="F822" s="36">
        <v>2700</v>
      </c>
      <c r="G822" s="36">
        <v>1880</v>
      </c>
      <c r="H822" s="37">
        <f t="shared" si="130"/>
        <v>2669.9357142857143</v>
      </c>
      <c r="I822" s="37">
        <f t="shared" si="131"/>
        <v>3000</v>
      </c>
      <c r="J822" s="37">
        <f t="shared" si="132"/>
        <v>135</v>
      </c>
      <c r="K822" s="36"/>
      <c r="L822" s="36">
        <f>L821+13</f>
        <v>568</v>
      </c>
      <c r="M822" s="36"/>
      <c r="N822" s="36"/>
      <c r="O822" s="21">
        <f t="shared" si="135"/>
        <v>568</v>
      </c>
      <c r="P822" s="38">
        <f t="shared" si="133"/>
        <v>1301.666666666667</v>
      </c>
      <c r="Q822" s="41"/>
      <c r="R822" t="str">
        <f t="shared" si="134"/>
        <v>2670 Litre Aquaplate Steel Slimline Water Tank (550mm W x 2700mm L x  1880mm H)</v>
      </c>
    </row>
    <row r="823" spans="2:18" x14ac:dyDescent="0.35">
      <c r="B823" s="31">
        <v>0.52</v>
      </c>
      <c r="C823" s="30" t="s">
        <v>24</v>
      </c>
      <c r="D823" s="30" t="s">
        <v>21</v>
      </c>
      <c r="E823" s="36">
        <v>550</v>
      </c>
      <c r="F823" s="36">
        <v>2800</v>
      </c>
      <c r="G823" s="36">
        <v>1880</v>
      </c>
      <c r="H823" s="37">
        <f t="shared" si="130"/>
        <v>2773.3357142857139</v>
      </c>
      <c r="I823" s="37">
        <f t="shared" si="131"/>
        <v>3000</v>
      </c>
      <c r="J823" s="37">
        <f t="shared" si="132"/>
        <v>135</v>
      </c>
      <c r="K823" s="36"/>
      <c r="L823" s="36">
        <f>L822+13</f>
        <v>581</v>
      </c>
      <c r="M823" s="36"/>
      <c r="N823" s="36"/>
      <c r="O823" s="21">
        <f t="shared" si="135"/>
        <v>581</v>
      </c>
      <c r="P823" s="38">
        <f t="shared" si="133"/>
        <v>1331.4583333333335</v>
      </c>
      <c r="Q823" s="41"/>
      <c r="R823" t="str">
        <f t="shared" si="134"/>
        <v>2770 Litre Aquaplate Steel Slimline Water Tank (550mm W x 2800mm L x  1880mm H)</v>
      </c>
    </row>
    <row r="824" spans="2:18" x14ac:dyDescent="0.35">
      <c r="B824" s="31">
        <v>0.52</v>
      </c>
      <c r="C824" s="30" t="s">
        <v>24</v>
      </c>
      <c r="D824" s="30" t="s">
        <v>21</v>
      </c>
      <c r="E824" s="36">
        <v>550</v>
      </c>
      <c r="F824" s="36">
        <v>2900</v>
      </c>
      <c r="G824" s="36">
        <v>1880</v>
      </c>
      <c r="H824" s="37">
        <f t="shared" si="130"/>
        <v>2876.735714285714</v>
      </c>
      <c r="I824" s="37">
        <f t="shared" si="131"/>
        <v>3000</v>
      </c>
      <c r="J824" s="37">
        <f t="shared" si="132"/>
        <v>135</v>
      </c>
      <c r="K824" s="36"/>
      <c r="L824" s="36">
        <f>L823+13</f>
        <v>594</v>
      </c>
      <c r="M824" s="36"/>
      <c r="N824" s="36"/>
      <c r="O824" s="21">
        <f t="shared" si="135"/>
        <v>594</v>
      </c>
      <c r="P824" s="38">
        <f t="shared" si="133"/>
        <v>1361.25</v>
      </c>
      <c r="Q824" s="41"/>
      <c r="R824" t="str">
        <f t="shared" si="134"/>
        <v>2880 Litre Aquaplate Steel Slimline Water Tank (550mm W x 2900mm L x  1880mm H)</v>
      </c>
    </row>
    <row r="825" spans="2:18" x14ac:dyDescent="0.35">
      <c r="B825" s="31">
        <v>0.52</v>
      </c>
      <c r="C825" s="30" t="s">
        <v>24</v>
      </c>
      <c r="D825" s="30" t="s">
        <v>21</v>
      </c>
      <c r="E825" s="36">
        <v>550</v>
      </c>
      <c r="F825" s="36">
        <v>3000</v>
      </c>
      <c r="G825" s="36">
        <v>1880</v>
      </c>
      <c r="H825" s="37">
        <f t="shared" si="130"/>
        <v>2980.1357142857141</v>
      </c>
      <c r="I825" s="37">
        <f t="shared" si="131"/>
        <v>3000</v>
      </c>
      <c r="J825" s="37">
        <f t="shared" si="132"/>
        <v>135</v>
      </c>
      <c r="K825" s="36"/>
      <c r="L825" s="36">
        <f>L824+13</f>
        <v>607</v>
      </c>
      <c r="M825" s="36"/>
      <c r="N825" s="36"/>
      <c r="O825" s="21">
        <f t="shared" si="135"/>
        <v>607</v>
      </c>
      <c r="P825" s="38">
        <f t="shared" si="133"/>
        <v>1391.041666666667</v>
      </c>
      <c r="Q825" s="41"/>
      <c r="R825" t="str">
        <f t="shared" si="134"/>
        <v>2980 Litre Aquaplate Steel Slimline Water Tank (550mm W x 3000mm L x  1880mm H)</v>
      </c>
    </row>
    <row r="826" spans="2:18" x14ac:dyDescent="0.35">
      <c r="B826" s="31">
        <v>0.52</v>
      </c>
      <c r="C826" s="30" t="s">
        <v>24</v>
      </c>
      <c r="D826" s="30" t="s">
        <v>21</v>
      </c>
      <c r="E826" s="36">
        <v>600</v>
      </c>
      <c r="F826" s="36">
        <v>800</v>
      </c>
      <c r="G826" s="36">
        <v>1880</v>
      </c>
      <c r="H826" s="37">
        <f t="shared" si="130"/>
        <v>757.37142857142851</v>
      </c>
      <c r="I826" s="37">
        <f t="shared" si="131"/>
        <v>1000</v>
      </c>
      <c r="J826" s="37">
        <f t="shared" si="132"/>
        <v>90</v>
      </c>
      <c r="K826" s="36"/>
      <c r="L826" s="44">
        <v>280</v>
      </c>
      <c r="M826" s="44"/>
      <c r="N826" s="36"/>
      <c r="O826" s="21">
        <f t="shared" si="135"/>
        <v>280</v>
      </c>
      <c r="P826" s="38">
        <f t="shared" si="133"/>
        <v>641.66666666666674</v>
      </c>
      <c r="Q826" s="41"/>
      <c r="R826" t="str">
        <f t="shared" si="134"/>
        <v>760 Litre Aquaplate Steel Slimline Water Tank (600mm W x 800mm L x  1880mm H)</v>
      </c>
    </row>
    <row r="827" spans="2:18" x14ac:dyDescent="0.35">
      <c r="B827" s="31">
        <v>0.52</v>
      </c>
      <c r="C827" s="30" t="s">
        <v>24</v>
      </c>
      <c r="D827" s="30" t="s">
        <v>21</v>
      </c>
      <c r="E827" s="36">
        <v>600</v>
      </c>
      <c r="F827" s="36">
        <v>900</v>
      </c>
      <c r="G827" s="36">
        <v>1880</v>
      </c>
      <c r="H827" s="37">
        <f t="shared" si="130"/>
        <v>870.17142857142858</v>
      </c>
      <c r="I827" s="37">
        <f t="shared" si="131"/>
        <v>1000</v>
      </c>
      <c r="J827" s="37">
        <f t="shared" si="132"/>
        <v>90</v>
      </c>
      <c r="K827" s="36"/>
      <c r="L827" s="36">
        <f t="shared" ref="L827:L832" si="138">L826+13</f>
        <v>293</v>
      </c>
      <c r="M827" s="36"/>
      <c r="N827" s="36"/>
      <c r="O827" s="21">
        <f t="shared" si="135"/>
        <v>293</v>
      </c>
      <c r="P827" s="38">
        <f t="shared" si="133"/>
        <v>671.45833333333348</v>
      </c>
      <c r="Q827" s="41"/>
      <c r="R827" t="str">
        <f t="shared" si="134"/>
        <v>870 Litre Aquaplate Steel Slimline Water Tank (600mm W x 900mm L x  1880mm H)</v>
      </c>
    </row>
    <row r="828" spans="2:18" x14ac:dyDescent="0.35">
      <c r="B828" s="31">
        <v>0.52</v>
      </c>
      <c r="C828" s="30" t="s">
        <v>24</v>
      </c>
      <c r="D828" s="30" t="s">
        <v>21</v>
      </c>
      <c r="E828" s="36">
        <v>600</v>
      </c>
      <c r="F828" s="36">
        <v>1000</v>
      </c>
      <c r="G828" s="36">
        <v>1880</v>
      </c>
      <c r="H828" s="37">
        <f t="shared" si="130"/>
        <v>982.97142857142853</v>
      </c>
      <c r="I828" s="37">
        <f t="shared" si="131"/>
        <v>1000</v>
      </c>
      <c r="J828" s="37">
        <f t="shared" si="132"/>
        <v>90</v>
      </c>
      <c r="K828" s="36"/>
      <c r="L828" s="36">
        <f t="shared" si="138"/>
        <v>306</v>
      </c>
      <c r="M828" s="36"/>
      <c r="N828" s="36"/>
      <c r="O828" s="21">
        <f t="shared" si="135"/>
        <v>306</v>
      </c>
      <c r="P828" s="38">
        <f t="shared" si="133"/>
        <v>701.25</v>
      </c>
      <c r="Q828" s="41"/>
      <c r="R828" t="str">
        <f t="shared" si="134"/>
        <v>980 Litre Aquaplate Steel Slimline Water Tank (600mm W x 1000mm L x  1880mm H)</v>
      </c>
    </row>
    <row r="829" spans="2:18" x14ac:dyDescent="0.35">
      <c r="B829" s="31">
        <v>0.52</v>
      </c>
      <c r="C829" s="30" t="s">
        <v>24</v>
      </c>
      <c r="D829" s="30" t="s">
        <v>21</v>
      </c>
      <c r="E829" s="36">
        <v>600</v>
      </c>
      <c r="F829" s="36">
        <v>1100</v>
      </c>
      <c r="G829" s="36">
        <v>1880</v>
      </c>
      <c r="H829" s="37">
        <f t="shared" si="130"/>
        <v>1095.7714285714285</v>
      </c>
      <c r="I829" s="37">
        <f t="shared" si="131"/>
        <v>1000</v>
      </c>
      <c r="J829" s="37">
        <f t="shared" si="132"/>
        <v>90</v>
      </c>
      <c r="K829" s="36"/>
      <c r="L829" s="36">
        <f t="shared" si="138"/>
        <v>319</v>
      </c>
      <c r="M829" s="36"/>
      <c r="N829" s="36"/>
      <c r="O829" s="21">
        <f t="shared" si="135"/>
        <v>319</v>
      </c>
      <c r="P829" s="38">
        <f t="shared" si="133"/>
        <v>731.04166666666674</v>
      </c>
      <c r="Q829" s="41"/>
      <c r="R829" t="str">
        <f t="shared" si="134"/>
        <v>1100 Litre Aquaplate Steel Slimline Water Tank (600mm W x 1100mm L x  1880mm H)</v>
      </c>
    </row>
    <row r="830" spans="2:18" x14ac:dyDescent="0.35">
      <c r="B830" s="31">
        <v>0.52</v>
      </c>
      <c r="C830" s="30" t="s">
        <v>24</v>
      </c>
      <c r="D830" s="30" t="s">
        <v>21</v>
      </c>
      <c r="E830" s="36">
        <v>600</v>
      </c>
      <c r="F830" s="36">
        <v>1200</v>
      </c>
      <c r="G830" s="36">
        <v>1880</v>
      </c>
      <c r="H830" s="37">
        <f t="shared" si="130"/>
        <v>1208.5714285714284</v>
      </c>
      <c r="I830" s="37">
        <f t="shared" si="131"/>
        <v>1000</v>
      </c>
      <c r="J830" s="37">
        <f t="shared" si="132"/>
        <v>90</v>
      </c>
      <c r="K830" s="36"/>
      <c r="L830" s="36">
        <f t="shared" si="138"/>
        <v>332</v>
      </c>
      <c r="M830" s="36"/>
      <c r="N830" s="36"/>
      <c r="O830" s="21">
        <f t="shared" si="135"/>
        <v>332</v>
      </c>
      <c r="P830" s="38">
        <f t="shared" si="133"/>
        <v>760.83333333333348</v>
      </c>
      <c r="Q830" s="41"/>
      <c r="R830" t="str">
        <f t="shared" si="134"/>
        <v>1210 Litre Aquaplate Steel Slimline Water Tank (600mm W x 1200mm L x  1880mm H)</v>
      </c>
    </row>
    <row r="831" spans="2:18" x14ac:dyDescent="0.35">
      <c r="B831" s="31">
        <v>0.52</v>
      </c>
      <c r="C831" s="30" t="s">
        <v>24</v>
      </c>
      <c r="D831" s="30" t="s">
        <v>21</v>
      </c>
      <c r="E831" s="36">
        <v>600</v>
      </c>
      <c r="F831" s="36">
        <v>1300</v>
      </c>
      <c r="G831" s="36">
        <v>1880</v>
      </c>
      <c r="H831" s="37">
        <f t="shared" si="130"/>
        <v>1321.3714285714286</v>
      </c>
      <c r="I831" s="37">
        <f t="shared" si="131"/>
        <v>1000</v>
      </c>
      <c r="J831" s="37">
        <f t="shared" si="132"/>
        <v>90</v>
      </c>
      <c r="K831" s="36"/>
      <c r="L831" s="36">
        <f t="shared" si="138"/>
        <v>345</v>
      </c>
      <c r="M831" s="36"/>
      <c r="N831" s="36"/>
      <c r="O831" s="21">
        <f t="shared" si="135"/>
        <v>345</v>
      </c>
      <c r="P831" s="38">
        <f t="shared" si="133"/>
        <v>790.62500000000011</v>
      </c>
      <c r="Q831" s="41"/>
      <c r="R831" t="str">
        <f t="shared" si="134"/>
        <v>1320 Litre Aquaplate Steel Slimline Water Tank (600mm W x 1300mm L x  1880mm H)</v>
      </c>
    </row>
    <row r="832" spans="2:18" x14ac:dyDescent="0.35">
      <c r="B832" s="31">
        <v>0.52</v>
      </c>
      <c r="C832" s="30" t="s">
        <v>24</v>
      </c>
      <c r="D832" s="30" t="s">
        <v>21</v>
      </c>
      <c r="E832" s="36">
        <v>600</v>
      </c>
      <c r="F832" s="36">
        <v>1400</v>
      </c>
      <c r="G832" s="36">
        <v>1880</v>
      </c>
      <c r="H832" s="37">
        <f t="shared" si="130"/>
        <v>1434.1714285714286</v>
      </c>
      <c r="I832" s="37">
        <f t="shared" si="131"/>
        <v>1000</v>
      </c>
      <c r="J832" s="37">
        <f t="shared" si="132"/>
        <v>90</v>
      </c>
      <c r="K832" s="36"/>
      <c r="L832" s="36">
        <f t="shared" si="138"/>
        <v>358</v>
      </c>
      <c r="M832" s="36"/>
      <c r="N832" s="36"/>
      <c r="O832" s="21">
        <f t="shared" si="135"/>
        <v>358</v>
      </c>
      <c r="P832" s="38">
        <f t="shared" si="133"/>
        <v>820.41666666666674</v>
      </c>
      <c r="Q832" s="41"/>
      <c r="R832" t="str">
        <f t="shared" si="134"/>
        <v>1430 Litre Aquaplate Steel Slimline Water Tank (600mm W x 1400mm L x  1880mm H)</v>
      </c>
    </row>
    <row r="833" spans="2:18" x14ac:dyDescent="0.35">
      <c r="B833" s="31">
        <v>0.52</v>
      </c>
      <c r="C833" s="30" t="s">
        <v>24</v>
      </c>
      <c r="D833" s="30" t="s">
        <v>21</v>
      </c>
      <c r="E833" s="36">
        <v>600</v>
      </c>
      <c r="F833" s="36">
        <v>1500</v>
      </c>
      <c r="G833" s="36">
        <v>1880</v>
      </c>
      <c r="H833" s="37">
        <f t="shared" si="130"/>
        <v>1546.9714285714285</v>
      </c>
      <c r="I833" s="37">
        <f t="shared" si="131"/>
        <v>2000</v>
      </c>
      <c r="J833" s="37">
        <f t="shared" si="132"/>
        <v>120</v>
      </c>
      <c r="K833" s="36"/>
      <c r="L833" s="36">
        <v>371</v>
      </c>
      <c r="M833" s="36"/>
      <c r="N833" s="36"/>
      <c r="O833" s="21">
        <f t="shared" si="135"/>
        <v>371</v>
      </c>
      <c r="P833" s="38">
        <f t="shared" si="133"/>
        <v>850.20833333333348</v>
      </c>
      <c r="Q833" s="41"/>
      <c r="R833" t="str">
        <f t="shared" si="134"/>
        <v>1550 Litre Aquaplate Steel Slimline Water Tank (600mm W x 1500mm L x  1880mm H)</v>
      </c>
    </row>
    <row r="834" spans="2:18" x14ac:dyDescent="0.35">
      <c r="B834" s="31">
        <v>0.52</v>
      </c>
      <c r="C834" s="30" t="s">
        <v>24</v>
      </c>
      <c r="D834" s="30" t="s">
        <v>21</v>
      </c>
      <c r="E834" s="36">
        <v>600</v>
      </c>
      <c r="F834" s="36">
        <v>1600</v>
      </c>
      <c r="G834" s="36">
        <v>1880</v>
      </c>
      <c r="H834" s="37">
        <f t="shared" si="130"/>
        <v>1659.7714285714285</v>
      </c>
      <c r="I834" s="37">
        <f t="shared" si="131"/>
        <v>2000</v>
      </c>
      <c r="J834" s="37">
        <f t="shared" si="132"/>
        <v>120</v>
      </c>
      <c r="K834" s="36"/>
      <c r="L834" s="36">
        <f t="shared" ref="L834:L841" si="139">L833+13</f>
        <v>384</v>
      </c>
      <c r="M834" s="36"/>
      <c r="N834" s="36"/>
      <c r="O834" s="21">
        <f t="shared" si="135"/>
        <v>384</v>
      </c>
      <c r="P834" s="38">
        <f t="shared" si="133"/>
        <v>880.00000000000011</v>
      </c>
      <c r="Q834" s="41"/>
      <c r="R834" t="str">
        <f t="shared" si="134"/>
        <v>1660 Litre Aquaplate Steel Slimline Water Tank (600mm W x 1600mm L x  1880mm H)</v>
      </c>
    </row>
    <row r="835" spans="2:18" x14ac:dyDescent="0.35">
      <c r="B835" s="31">
        <v>0.52</v>
      </c>
      <c r="C835" s="30" t="s">
        <v>24</v>
      </c>
      <c r="D835" s="30" t="s">
        <v>21</v>
      </c>
      <c r="E835" s="36">
        <v>600</v>
      </c>
      <c r="F835" s="36">
        <v>1700</v>
      </c>
      <c r="G835" s="36">
        <v>1880</v>
      </c>
      <c r="H835" s="37">
        <f t="shared" si="130"/>
        <v>1772.5714285714284</v>
      </c>
      <c r="I835" s="37">
        <f t="shared" si="131"/>
        <v>2000</v>
      </c>
      <c r="J835" s="37">
        <f t="shared" si="132"/>
        <v>120</v>
      </c>
      <c r="K835" s="36"/>
      <c r="L835" s="36">
        <f t="shared" si="139"/>
        <v>397</v>
      </c>
      <c r="M835" s="36"/>
      <c r="N835" s="36"/>
      <c r="O835" s="21">
        <f t="shared" si="135"/>
        <v>397</v>
      </c>
      <c r="P835" s="38">
        <f t="shared" si="133"/>
        <v>909.79166666666674</v>
      </c>
      <c r="Q835" s="41"/>
      <c r="R835" t="str">
        <f t="shared" si="134"/>
        <v>1770 Litre Aquaplate Steel Slimline Water Tank (600mm W x 1700mm L x  1880mm H)</v>
      </c>
    </row>
    <row r="836" spans="2:18" x14ac:dyDescent="0.35">
      <c r="B836" s="31">
        <v>0.52</v>
      </c>
      <c r="C836" s="30" t="s">
        <v>24</v>
      </c>
      <c r="D836" s="30" t="s">
        <v>21</v>
      </c>
      <c r="E836" s="36">
        <v>600</v>
      </c>
      <c r="F836" s="36">
        <v>1800</v>
      </c>
      <c r="G836" s="36">
        <v>1880</v>
      </c>
      <c r="H836" s="37">
        <f t="shared" si="130"/>
        <v>1885.3714285714286</v>
      </c>
      <c r="I836" s="37">
        <f t="shared" si="131"/>
        <v>2000</v>
      </c>
      <c r="J836" s="37">
        <f t="shared" si="132"/>
        <v>120</v>
      </c>
      <c r="K836" s="36"/>
      <c r="L836" s="36">
        <f t="shared" si="139"/>
        <v>410</v>
      </c>
      <c r="M836" s="36"/>
      <c r="N836" s="36"/>
      <c r="O836" s="21">
        <f t="shared" si="135"/>
        <v>410</v>
      </c>
      <c r="P836" s="38">
        <f t="shared" si="133"/>
        <v>939.58333333333348</v>
      </c>
      <c r="Q836" s="41"/>
      <c r="R836" t="str">
        <f t="shared" si="134"/>
        <v>1890 Litre Aquaplate Steel Slimline Water Tank (600mm W x 1800mm L x  1880mm H)</v>
      </c>
    </row>
    <row r="837" spans="2:18" x14ac:dyDescent="0.35">
      <c r="B837" s="31">
        <v>0.52</v>
      </c>
      <c r="C837" s="30" t="s">
        <v>24</v>
      </c>
      <c r="D837" s="30" t="s">
        <v>21</v>
      </c>
      <c r="E837" s="36">
        <v>600</v>
      </c>
      <c r="F837" s="36">
        <v>1900</v>
      </c>
      <c r="G837" s="36">
        <v>1880</v>
      </c>
      <c r="H837" s="37">
        <f t="shared" ref="H837:H900" si="140">(((22/7*(E837/2)^2)*G837)+((F837-E837)*G837*E837))/1000000</f>
        <v>1998.1714285714286</v>
      </c>
      <c r="I837" s="37">
        <f t="shared" ref="I837:I900" si="141">ROUND(H837,-3)</f>
        <v>2000</v>
      </c>
      <c r="J837" s="37">
        <f t="shared" ref="J837:J900" si="142">IF(I837&lt;1000,90,IF(I837=1000,90,IF(I837=2000,120,IF(I837=3000,135,IF(I837=4000,150,IF(I837=5000,180,IF(I837=6000,210,IF(I837=7000,240,IF(I837=8000,255,IF(I837=9000,B1102,IF(I837=10000,285)))))))))))</f>
        <v>120</v>
      </c>
      <c r="K837" s="36"/>
      <c r="L837" s="36">
        <f t="shared" si="139"/>
        <v>423</v>
      </c>
      <c r="M837" s="36"/>
      <c r="N837" s="36"/>
      <c r="O837" s="21">
        <f t="shared" si="135"/>
        <v>423</v>
      </c>
      <c r="P837" s="38">
        <f t="shared" ref="P837:P900" si="143">(L837/(1-B837))*1.1</f>
        <v>969.37500000000011</v>
      </c>
      <c r="Q837" s="41"/>
      <c r="R837" t="str">
        <f t="shared" ref="R837:R900" si="144">ROUND(H837,-1)&amp;" "&amp;"Litre"&amp;" "&amp;C837&amp;" "&amp;D837&amp;" "&amp;"Water Tank"&amp;" ("&amp;E837&amp;"mm W x "&amp;F837&amp;"mm L x  "&amp;G837&amp;"mm H)"</f>
        <v>2000 Litre Aquaplate Steel Slimline Water Tank (600mm W x 1900mm L x  1880mm H)</v>
      </c>
    </row>
    <row r="838" spans="2:18" x14ac:dyDescent="0.35">
      <c r="B838" s="31">
        <v>0.52</v>
      </c>
      <c r="C838" s="30" t="s">
        <v>24</v>
      </c>
      <c r="D838" s="30" t="s">
        <v>21</v>
      </c>
      <c r="E838" s="36">
        <v>600</v>
      </c>
      <c r="F838" s="36">
        <v>2000</v>
      </c>
      <c r="G838" s="36">
        <v>1880</v>
      </c>
      <c r="H838" s="37">
        <f t="shared" si="140"/>
        <v>2110.9714285714285</v>
      </c>
      <c r="I838" s="37">
        <f t="shared" si="141"/>
        <v>2000</v>
      </c>
      <c r="J838" s="37">
        <f t="shared" si="142"/>
        <v>120</v>
      </c>
      <c r="K838" s="36"/>
      <c r="L838" s="36">
        <f t="shared" si="139"/>
        <v>436</v>
      </c>
      <c r="M838" s="36"/>
      <c r="N838" s="36"/>
      <c r="O838" s="21">
        <f t="shared" ref="O838:O901" si="145">SUM(K838:N838)</f>
        <v>436</v>
      </c>
      <c r="P838" s="38">
        <f t="shared" si="143"/>
        <v>999.16666666666674</v>
      </c>
      <c r="Q838" s="41"/>
      <c r="R838" t="str">
        <f t="shared" si="144"/>
        <v>2110 Litre Aquaplate Steel Slimline Water Tank (600mm W x 2000mm L x  1880mm H)</v>
      </c>
    </row>
    <row r="839" spans="2:18" x14ac:dyDescent="0.35">
      <c r="B839" s="31">
        <v>0.52</v>
      </c>
      <c r="C839" s="30" t="s">
        <v>24</v>
      </c>
      <c r="D839" s="30" t="s">
        <v>21</v>
      </c>
      <c r="E839" s="36">
        <v>600</v>
      </c>
      <c r="F839" s="36">
        <v>2100</v>
      </c>
      <c r="G839" s="36">
        <v>1880</v>
      </c>
      <c r="H839" s="37">
        <f t="shared" si="140"/>
        <v>2223.7714285714283</v>
      </c>
      <c r="I839" s="37">
        <f t="shared" si="141"/>
        <v>2000</v>
      </c>
      <c r="J839" s="37">
        <f t="shared" si="142"/>
        <v>120</v>
      </c>
      <c r="K839" s="36"/>
      <c r="L839" s="36">
        <f t="shared" si="139"/>
        <v>449</v>
      </c>
      <c r="M839" s="36"/>
      <c r="N839" s="36"/>
      <c r="O839" s="21">
        <f t="shared" si="145"/>
        <v>449</v>
      </c>
      <c r="P839" s="38">
        <f t="shared" si="143"/>
        <v>1028.9583333333335</v>
      </c>
      <c r="Q839" s="41"/>
      <c r="R839" t="str">
        <f t="shared" si="144"/>
        <v>2220 Litre Aquaplate Steel Slimline Water Tank (600mm W x 2100mm L x  1880mm H)</v>
      </c>
    </row>
    <row r="840" spans="2:18" x14ac:dyDescent="0.35">
      <c r="B840" s="31">
        <v>0.52</v>
      </c>
      <c r="C840" s="30" t="s">
        <v>24</v>
      </c>
      <c r="D840" s="30" t="s">
        <v>21</v>
      </c>
      <c r="E840" s="36">
        <v>600</v>
      </c>
      <c r="F840" s="36">
        <v>2200</v>
      </c>
      <c r="G840" s="36">
        <v>1880</v>
      </c>
      <c r="H840" s="37">
        <f t="shared" si="140"/>
        <v>2336.5714285714284</v>
      </c>
      <c r="I840" s="37">
        <f t="shared" si="141"/>
        <v>2000</v>
      </c>
      <c r="J840" s="37">
        <f t="shared" si="142"/>
        <v>120</v>
      </c>
      <c r="K840" s="36"/>
      <c r="L840" s="36">
        <f t="shared" si="139"/>
        <v>462</v>
      </c>
      <c r="M840" s="36"/>
      <c r="N840" s="36"/>
      <c r="O840" s="21">
        <f t="shared" si="145"/>
        <v>462</v>
      </c>
      <c r="P840" s="38">
        <f t="shared" si="143"/>
        <v>1058.75</v>
      </c>
      <c r="Q840" s="41"/>
      <c r="R840" t="str">
        <f t="shared" si="144"/>
        <v>2340 Litre Aquaplate Steel Slimline Water Tank (600mm W x 2200mm L x  1880mm H)</v>
      </c>
    </row>
    <row r="841" spans="2:18" x14ac:dyDescent="0.35">
      <c r="B841" s="31">
        <v>0.52</v>
      </c>
      <c r="C841" s="30" t="s">
        <v>24</v>
      </c>
      <c r="D841" s="30" t="s">
        <v>21</v>
      </c>
      <c r="E841" s="36">
        <v>600</v>
      </c>
      <c r="F841" s="36">
        <v>2300</v>
      </c>
      <c r="G841" s="36">
        <v>1880</v>
      </c>
      <c r="H841" s="37">
        <f t="shared" si="140"/>
        <v>2449.3714285714282</v>
      </c>
      <c r="I841" s="37">
        <f t="shared" si="141"/>
        <v>2000</v>
      </c>
      <c r="J841" s="37">
        <f t="shared" si="142"/>
        <v>120</v>
      </c>
      <c r="K841" s="36"/>
      <c r="L841" s="36">
        <f t="shared" si="139"/>
        <v>475</v>
      </c>
      <c r="M841" s="36"/>
      <c r="N841" s="36"/>
      <c r="O841" s="21">
        <f t="shared" si="145"/>
        <v>475</v>
      </c>
      <c r="P841" s="38">
        <f t="shared" si="143"/>
        <v>1088.5416666666667</v>
      </c>
      <c r="Q841" s="41"/>
      <c r="R841" t="str">
        <f t="shared" si="144"/>
        <v>2450 Litre Aquaplate Steel Slimline Water Tank (600mm W x 2300mm L x  1880mm H)</v>
      </c>
    </row>
    <row r="842" spans="2:18" x14ac:dyDescent="0.35">
      <c r="B842" s="31">
        <v>0.52</v>
      </c>
      <c r="C842" s="30" t="s">
        <v>24</v>
      </c>
      <c r="D842" s="30" t="s">
        <v>21</v>
      </c>
      <c r="E842" s="36">
        <v>600</v>
      </c>
      <c r="F842" s="36">
        <v>2400</v>
      </c>
      <c r="G842" s="36">
        <v>1880</v>
      </c>
      <c r="H842" s="37">
        <f t="shared" si="140"/>
        <v>2562.1714285714284</v>
      </c>
      <c r="I842" s="37">
        <f t="shared" si="141"/>
        <v>3000</v>
      </c>
      <c r="J842" s="37">
        <f t="shared" si="142"/>
        <v>135</v>
      </c>
      <c r="K842" s="36"/>
      <c r="L842" s="36">
        <v>532</v>
      </c>
      <c r="M842" s="36"/>
      <c r="N842" s="36"/>
      <c r="O842" s="21">
        <f t="shared" si="145"/>
        <v>532</v>
      </c>
      <c r="P842" s="38">
        <f t="shared" si="143"/>
        <v>1219.166666666667</v>
      </c>
      <c r="Q842" s="41"/>
      <c r="R842" t="str">
        <f t="shared" si="144"/>
        <v>2560 Litre Aquaplate Steel Slimline Water Tank (600mm W x 2400mm L x  1880mm H)</v>
      </c>
    </row>
    <row r="843" spans="2:18" x14ac:dyDescent="0.35">
      <c r="B843" s="31">
        <v>0.52</v>
      </c>
      <c r="C843" s="30" t="s">
        <v>24</v>
      </c>
      <c r="D843" s="30" t="s">
        <v>21</v>
      </c>
      <c r="E843" s="36">
        <v>600</v>
      </c>
      <c r="F843" s="36">
        <v>2500</v>
      </c>
      <c r="G843" s="36">
        <v>1880</v>
      </c>
      <c r="H843" s="37">
        <f t="shared" si="140"/>
        <v>2674.9714285714281</v>
      </c>
      <c r="I843" s="37">
        <f t="shared" si="141"/>
        <v>3000</v>
      </c>
      <c r="J843" s="37">
        <f t="shared" si="142"/>
        <v>135</v>
      </c>
      <c r="K843" s="36"/>
      <c r="L843" s="36">
        <f>L842+13</f>
        <v>545</v>
      </c>
      <c r="M843" s="36"/>
      <c r="N843" s="36"/>
      <c r="O843" s="21">
        <f t="shared" si="145"/>
        <v>545</v>
      </c>
      <c r="P843" s="38">
        <f t="shared" si="143"/>
        <v>1248.9583333333335</v>
      </c>
      <c r="Q843" s="41"/>
      <c r="R843" t="str">
        <f t="shared" si="144"/>
        <v>2670 Litre Aquaplate Steel Slimline Water Tank (600mm W x 2500mm L x  1880mm H)</v>
      </c>
    </row>
    <row r="844" spans="2:18" x14ac:dyDescent="0.35">
      <c r="B844" s="31">
        <v>0.52</v>
      </c>
      <c r="C844" s="30" t="s">
        <v>24</v>
      </c>
      <c r="D844" s="30" t="s">
        <v>21</v>
      </c>
      <c r="E844" s="36">
        <v>600</v>
      </c>
      <c r="F844" s="36">
        <v>2600</v>
      </c>
      <c r="G844" s="36">
        <v>1880</v>
      </c>
      <c r="H844" s="37">
        <f t="shared" si="140"/>
        <v>2787.7714285714283</v>
      </c>
      <c r="I844" s="37">
        <f t="shared" si="141"/>
        <v>3000</v>
      </c>
      <c r="J844" s="37">
        <f t="shared" si="142"/>
        <v>135</v>
      </c>
      <c r="K844" s="36"/>
      <c r="L844" s="36">
        <f>L843+13</f>
        <v>558</v>
      </c>
      <c r="M844" s="36"/>
      <c r="N844" s="36"/>
      <c r="O844" s="21">
        <f t="shared" si="145"/>
        <v>558</v>
      </c>
      <c r="P844" s="38">
        <f t="shared" si="143"/>
        <v>1278.75</v>
      </c>
      <c r="Q844" s="41"/>
      <c r="R844" t="str">
        <f t="shared" si="144"/>
        <v>2790 Litre Aquaplate Steel Slimline Water Tank (600mm W x 2600mm L x  1880mm H)</v>
      </c>
    </row>
    <row r="845" spans="2:18" x14ac:dyDescent="0.35">
      <c r="B845" s="31">
        <v>0.52</v>
      </c>
      <c r="C845" s="30" t="s">
        <v>24</v>
      </c>
      <c r="D845" s="30" t="s">
        <v>21</v>
      </c>
      <c r="E845" s="36">
        <v>600</v>
      </c>
      <c r="F845" s="36">
        <v>2700</v>
      </c>
      <c r="G845" s="36">
        <v>1880</v>
      </c>
      <c r="H845" s="37">
        <f t="shared" si="140"/>
        <v>2900.5714285714284</v>
      </c>
      <c r="I845" s="37">
        <f t="shared" si="141"/>
        <v>3000</v>
      </c>
      <c r="J845" s="37">
        <f t="shared" si="142"/>
        <v>135</v>
      </c>
      <c r="K845" s="36"/>
      <c r="L845" s="36">
        <f>L844+13</f>
        <v>571</v>
      </c>
      <c r="M845" s="36"/>
      <c r="N845" s="36"/>
      <c r="O845" s="21">
        <f t="shared" si="145"/>
        <v>571</v>
      </c>
      <c r="P845" s="38">
        <f t="shared" si="143"/>
        <v>1308.541666666667</v>
      </c>
      <c r="Q845" s="41"/>
      <c r="R845" t="str">
        <f t="shared" si="144"/>
        <v>2900 Litre Aquaplate Steel Slimline Water Tank (600mm W x 2700mm L x  1880mm H)</v>
      </c>
    </row>
    <row r="846" spans="2:18" x14ac:dyDescent="0.35">
      <c r="B846" s="31">
        <v>0.52</v>
      </c>
      <c r="C846" s="30" t="s">
        <v>24</v>
      </c>
      <c r="D846" s="30" t="s">
        <v>21</v>
      </c>
      <c r="E846" s="36">
        <v>600</v>
      </c>
      <c r="F846" s="36">
        <v>2800</v>
      </c>
      <c r="G846" s="36">
        <v>1880</v>
      </c>
      <c r="H846" s="37">
        <f t="shared" si="140"/>
        <v>3013.3714285714282</v>
      </c>
      <c r="I846" s="37">
        <f t="shared" si="141"/>
        <v>3000</v>
      </c>
      <c r="J846" s="37">
        <f t="shared" si="142"/>
        <v>135</v>
      </c>
      <c r="K846" s="36">
        <v>30</v>
      </c>
      <c r="L846" s="36">
        <f>L845+13</f>
        <v>584</v>
      </c>
      <c r="M846" s="36"/>
      <c r="N846" s="36"/>
      <c r="O846" s="21">
        <f t="shared" si="145"/>
        <v>614</v>
      </c>
      <c r="P846" s="38">
        <f t="shared" si="143"/>
        <v>1338.3333333333335</v>
      </c>
      <c r="Q846" s="41"/>
      <c r="R846" t="str">
        <f t="shared" si="144"/>
        <v>3010 Litre Aquaplate Steel Slimline Water Tank (600mm W x 2800mm L x  1880mm H)</v>
      </c>
    </row>
    <row r="847" spans="2:18" x14ac:dyDescent="0.35">
      <c r="B847" s="31">
        <v>0.52</v>
      </c>
      <c r="C847" s="30" t="s">
        <v>24</v>
      </c>
      <c r="D847" s="30" t="s">
        <v>21</v>
      </c>
      <c r="E847" s="36">
        <v>600</v>
      </c>
      <c r="F847" s="36">
        <v>2900</v>
      </c>
      <c r="G847" s="36">
        <v>1880</v>
      </c>
      <c r="H847" s="37">
        <f t="shared" si="140"/>
        <v>3126.1714285714284</v>
      </c>
      <c r="I847" s="37">
        <f t="shared" si="141"/>
        <v>3000</v>
      </c>
      <c r="J847" s="37">
        <f t="shared" si="142"/>
        <v>135</v>
      </c>
      <c r="K847" s="36">
        <v>30</v>
      </c>
      <c r="L847" s="36">
        <f>L846+13</f>
        <v>597</v>
      </c>
      <c r="M847" s="36"/>
      <c r="N847" s="36"/>
      <c r="O847" s="21">
        <f t="shared" si="145"/>
        <v>627</v>
      </c>
      <c r="P847" s="38">
        <f t="shared" si="143"/>
        <v>1368.125</v>
      </c>
      <c r="Q847" s="41"/>
      <c r="R847" t="str">
        <f t="shared" si="144"/>
        <v>3130 Litre Aquaplate Steel Slimline Water Tank (600mm W x 2900mm L x  1880mm H)</v>
      </c>
    </row>
    <row r="848" spans="2:18" x14ac:dyDescent="0.35">
      <c r="B848" s="31">
        <v>0.52</v>
      </c>
      <c r="C848" s="30" t="s">
        <v>24</v>
      </c>
      <c r="D848" s="30" t="s">
        <v>21</v>
      </c>
      <c r="E848" s="36">
        <v>600</v>
      </c>
      <c r="F848" s="36">
        <v>3000</v>
      </c>
      <c r="G848" s="36">
        <v>1880</v>
      </c>
      <c r="H848" s="37">
        <f t="shared" si="140"/>
        <v>3238.9714285714281</v>
      </c>
      <c r="I848" s="37">
        <f t="shared" si="141"/>
        <v>3000</v>
      </c>
      <c r="J848" s="37">
        <f t="shared" si="142"/>
        <v>135</v>
      </c>
      <c r="K848" s="36">
        <v>30</v>
      </c>
      <c r="L848" s="36">
        <v>609</v>
      </c>
      <c r="M848" s="36"/>
      <c r="N848" s="36"/>
      <c r="O848" s="21">
        <f t="shared" si="145"/>
        <v>639</v>
      </c>
      <c r="P848" s="38">
        <f t="shared" si="143"/>
        <v>1395.625</v>
      </c>
      <c r="Q848" s="41"/>
      <c r="R848" t="str">
        <f t="shared" si="144"/>
        <v>3240 Litre Aquaplate Steel Slimline Water Tank (600mm W x 3000mm L x  1880mm H)</v>
      </c>
    </row>
    <row r="849" spans="2:18" x14ac:dyDescent="0.35">
      <c r="B849" s="31">
        <v>0.52</v>
      </c>
      <c r="C849" s="30" t="s">
        <v>24</v>
      </c>
      <c r="D849" s="30" t="s">
        <v>21</v>
      </c>
      <c r="E849" s="36">
        <v>650</v>
      </c>
      <c r="F849" s="36">
        <v>800</v>
      </c>
      <c r="G849" s="36">
        <v>1880</v>
      </c>
      <c r="H849" s="37">
        <f t="shared" si="140"/>
        <v>807.39285714285711</v>
      </c>
      <c r="I849" s="37">
        <f t="shared" si="141"/>
        <v>1000</v>
      </c>
      <c r="J849" s="37">
        <f t="shared" si="142"/>
        <v>90</v>
      </c>
      <c r="K849" s="36"/>
      <c r="L849" s="44">
        <v>283</v>
      </c>
      <c r="M849" s="44"/>
      <c r="N849" s="36"/>
      <c r="O849" s="21">
        <f t="shared" si="145"/>
        <v>283</v>
      </c>
      <c r="P849" s="38">
        <f t="shared" si="143"/>
        <v>648.54166666666674</v>
      </c>
      <c r="Q849" s="41"/>
      <c r="R849" t="str">
        <f t="shared" si="144"/>
        <v>810 Litre Aquaplate Steel Slimline Water Tank (650mm W x 800mm L x  1880mm H)</v>
      </c>
    </row>
    <row r="850" spans="2:18" x14ac:dyDescent="0.35">
      <c r="B850" s="31">
        <v>0.52</v>
      </c>
      <c r="C850" s="30" t="s">
        <v>24</v>
      </c>
      <c r="D850" s="30" t="s">
        <v>21</v>
      </c>
      <c r="E850" s="36">
        <v>650</v>
      </c>
      <c r="F850" s="36">
        <v>900</v>
      </c>
      <c r="G850" s="36">
        <v>1880</v>
      </c>
      <c r="H850" s="37">
        <f t="shared" si="140"/>
        <v>929.59285714285704</v>
      </c>
      <c r="I850" s="37">
        <f t="shared" si="141"/>
        <v>1000</v>
      </c>
      <c r="J850" s="37">
        <f t="shared" si="142"/>
        <v>90</v>
      </c>
      <c r="K850" s="36"/>
      <c r="L850" s="36">
        <f>L849+13</f>
        <v>296</v>
      </c>
      <c r="M850" s="36"/>
      <c r="N850" s="36"/>
      <c r="O850" s="21">
        <f t="shared" si="145"/>
        <v>296</v>
      </c>
      <c r="P850" s="38">
        <f t="shared" si="143"/>
        <v>678.33333333333348</v>
      </c>
      <c r="Q850" s="41"/>
      <c r="R850" t="str">
        <f t="shared" si="144"/>
        <v>930 Litre Aquaplate Steel Slimline Water Tank (650mm W x 900mm L x  1880mm H)</v>
      </c>
    </row>
    <row r="851" spans="2:18" x14ac:dyDescent="0.35">
      <c r="B851" s="31">
        <v>0.52</v>
      </c>
      <c r="C851" s="30" t="s">
        <v>24</v>
      </c>
      <c r="D851" s="30" t="s">
        <v>21</v>
      </c>
      <c r="E851" s="36">
        <v>650</v>
      </c>
      <c r="F851" s="36">
        <v>1000</v>
      </c>
      <c r="G851" s="36">
        <v>1880</v>
      </c>
      <c r="H851" s="37">
        <f t="shared" si="140"/>
        <v>1051.792857142857</v>
      </c>
      <c r="I851" s="37">
        <f t="shared" si="141"/>
        <v>1000</v>
      </c>
      <c r="J851" s="37">
        <f t="shared" si="142"/>
        <v>90</v>
      </c>
      <c r="K851" s="36"/>
      <c r="L851" s="36">
        <f>L850+13</f>
        <v>309</v>
      </c>
      <c r="M851" s="36"/>
      <c r="N851" s="36"/>
      <c r="O851" s="21">
        <f t="shared" si="145"/>
        <v>309</v>
      </c>
      <c r="P851" s="38">
        <f t="shared" si="143"/>
        <v>708.12500000000011</v>
      </c>
      <c r="Q851" s="41"/>
      <c r="R851" t="str">
        <f t="shared" si="144"/>
        <v>1050 Litre Aquaplate Steel Slimline Water Tank (650mm W x 1000mm L x  1880mm H)</v>
      </c>
    </row>
    <row r="852" spans="2:18" x14ac:dyDescent="0.35">
      <c r="B852" s="31">
        <v>0.52</v>
      </c>
      <c r="C852" s="30" t="s">
        <v>24</v>
      </c>
      <c r="D852" s="30" t="s">
        <v>21</v>
      </c>
      <c r="E852" s="36">
        <v>650</v>
      </c>
      <c r="F852" s="36">
        <v>1100</v>
      </c>
      <c r="G852" s="36">
        <v>1880</v>
      </c>
      <c r="H852" s="37">
        <f t="shared" si="140"/>
        <v>1173.992857142857</v>
      </c>
      <c r="I852" s="37">
        <f t="shared" si="141"/>
        <v>1000</v>
      </c>
      <c r="J852" s="37">
        <f t="shared" si="142"/>
        <v>90</v>
      </c>
      <c r="K852" s="36"/>
      <c r="L852" s="36">
        <f>L851+13</f>
        <v>322</v>
      </c>
      <c r="M852" s="36"/>
      <c r="N852" s="36"/>
      <c r="O852" s="21">
        <f t="shared" si="145"/>
        <v>322</v>
      </c>
      <c r="P852" s="38">
        <f t="shared" si="143"/>
        <v>737.91666666666674</v>
      </c>
      <c r="Q852" s="41"/>
      <c r="R852" t="str">
        <f t="shared" si="144"/>
        <v>1170 Litre Aquaplate Steel Slimline Water Tank (650mm W x 1100mm L x  1880mm H)</v>
      </c>
    </row>
    <row r="853" spans="2:18" x14ac:dyDescent="0.35">
      <c r="B853" s="31">
        <v>0.52</v>
      </c>
      <c r="C853" s="30" t="s">
        <v>24</v>
      </c>
      <c r="D853" s="30" t="s">
        <v>21</v>
      </c>
      <c r="E853" s="36">
        <v>650</v>
      </c>
      <c r="F853" s="36">
        <v>1200</v>
      </c>
      <c r="G853" s="36">
        <v>1880</v>
      </c>
      <c r="H853" s="37">
        <f t="shared" si="140"/>
        <v>1296.1928571428571</v>
      </c>
      <c r="I853" s="37">
        <f t="shared" si="141"/>
        <v>1000</v>
      </c>
      <c r="J853" s="37">
        <f t="shared" si="142"/>
        <v>90</v>
      </c>
      <c r="K853" s="36"/>
      <c r="L853" s="36">
        <f>L852+13</f>
        <v>335</v>
      </c>
      <c r="M853" s="36"/>
      <c r="N853" s="36"/>
      <c r="O853" s="21">
        <f t="shared" si="145"/>
        <v>335</v>
      </c>
      <c r="P853" s="38">
        <f t="shared" si="143"/>
        <v>767.70833333333348</v>
      </c>
      <c r="Q853" s="41"/>
      <c r="R853" t="str">
        <f t="shared" si="144"/>
        <v>1300 Litre Aquaplate Steel Slimline Water Tank (650mm W x 1200mm L x  1880mm H)</v>
      </c>
    </row>
    <row r="854" spans="2:18" x14ac:dyDescent="0.35">
      <c r="B854" s="31">
        <v>0.52</v>
      </c>
      <c r="C854" s="30" t="s">
        <v>24</v>
      </c>
      <c r="D854" s="30" t="s">
        <v>21</v>
      </c>
      <c r="E854" s="36">
        <v>650</v>
      </c>
      <c r="F854" s="36">
        <v>1300</v>
      </c>
      <c r="G854" s="36">
        <v>1880</v>
      </c>
      <c r="H854" s="37">
        <f t="shared" si="140"/>
        <v>1418.3928571428571</v>
      </c>
      <c r="I854" s="37">
        <f t="shared" si="141"/>
        <v>1000</v>
      </c>
      <c r="J854" s="37">
        <f t="shared" si="142"/>
        <v>90</v>
      </c>
      <c r="K854" s="36"/>
      <c r="L854" s="36">
        <f>L853+13</f>
        <v>348</v>
      </c>
      <c r="M854" s="36"/>
      <c r="N854" s="36"/>
      <c r="O854" s="21">
        <f t="shared" si="145"/>
        <v>348</v>
      </c>
      <c r="P854" s="38">
        <f t="shared" si="143"/>
        <v>797.50000000000011</v>
      </c>
      <c r="Q854" s="41"/>
      <c r="R854" t="str">
        <f t="shared" si="144"/>
        <v>1420 Litre Aquaplate Steel Slimline Water Tank (650mm W x 1300mm L x  1880mm H)</v>
      </c>
    </row>
    <row r="855" spans="2:18" x14ac:dyDescent="0.35">
      <c r="B855" s="31">
        <v>0.52</v>
      </c>
      <c r="C855" s="30" t="s">
        <v>24</v>
      </c>
      <c r="D855" s="30" t="s">
        <v>21</v>
      </c>
      <c r="E855" s="36">
        <v>650</v>
      </c>
      <c r="F855" s="36">
        <v>1400</v>
      </c>
      <c r="G855" s="36">
        <v>1880</v>
      </c>
      <c r="H855" s="37">
        <f t="shared" si="140"/>
        <v>1540.5928571428572</v>
      </c>
      <c r="I855" s="37">
        <f t="shared" si="141"/>
        <v>2000</v>
      </c>
      <c r="J855" s="37">
        <f t="shared" si="142"/>
        <v>120</v>
      </c>
      <c r="K855" s="36"/>
      <c r="L855" s="36">
        <v>360</v>
      </c>
      <c r="M855" s="36"/>
      <c r="N855" s="36"/>
      <c r="O855" s="21">
        <f t="shared" si="145"/>
        <v>360</v>
      </c>
      <c r="P855" s="38">
        <f t="shared" si="143"/>
        <v>825.00000000000011</v>
      </c>
      <c r="Q855" s="41"/>
      <c r="R855" t="str">
        <f t="shared" si="144"/>
        <v>1540 Litre Aquaplate Steel Slimline Water Tank (650mm W x 1400mm L x  1880mm H)</v>
      </c>
    </row>
    <row r="856" spans="2:18" x14ac:dyDescent="0.35">
      <c r="B856" s="31">
        <v>0.52</v>
      </c>
      <c r="C856" s="30" t="s">
        <v>24</v>
      </c>
      <c r="D856" s="30" t="s">
        <v>21</v>
      </c>
      <c r="E856" s="36">
        <v>650</v>
      </c>
      <c r="F856" s="36">
        <v>1500</v>
      </c>
      <c r="G856" s="36">
        <v>1880</v>
      </c>
      <c r="H856" s="37">
        <f t="shared" si="140"/>
        <v>1662.792857142857</v>
      </c>
      <c r="I856" s="37">
        <f t="shared" si="141"/>
        <v>2000</v>
      </c>
      <c r="J856" s="37">
        <f t="shared" si="142"/>
        <v>120</v>
      </c>
      <c r="K856" s="36"/>
      <c r="L856" s="36">
        <f t="shared" ref="L856:L862" si="146">L855+13</f>
        <v>373</v>
      </c>
      <c r="M856" s="36"/>
      <c r="N856" s="36"/>
      <c r="O856" s="21">
        <f t="shared" si="145"/>
        <v>373</v>
      </c>
      <c r="P856" s="38">
        <f t="shared" si="143"/>
        <v>854.79166666666674</v>
      </c>
      <c r="Q856" s="41"/>
      <c r="R856" t="str">
        <f t="shared" si="144"/>
        <v>1660 Litre Aquaplate Steel Slimline Water Tank (650mm W x 1500mm L x  1880mm H)</v>
      </c>
    </row>
    <row r="857" spans="2:18" x14ac:dyDescent="0.35">
      <c r="B857" s="31">
        <v>0.52</v>
      </c>
      <c r="C857" s="30" t="s">
        <v>24</v>
      </c>
      <c r="D857" s="30" t="s">
        <v>21</v>
      </c>
      <c r="E857" s="36">
        <v>650</v>
      </c>
      <c r="F857" s="36">
        <v>1600</v>
      </c>
      <c r="G857" s="36">
        <v>1880</v>
      </c>
      <c r="H857" s="37">
        <f t="shared" si="140"/>
        <v>1784.992857142857</v>
      </c>
      <c r="I857" s="37">
        <f t="shared" si="141"/>
        <v>2000</v>
      </c>
      <c r="J857" s="37">
        <f t="shared" si="142"/>
        <v>120</v>
      </c>
      <c r="K857" s="36"/>
      <c r="L857" s="36">
        <f t="shared" si="146"/>
        <v>386</v>
      </c>
      <c r="M857" s="36"/>
      <c r="N857" s="36"/>
      <c r="O857" s="21">
        <f t="shared" si="145"/>
        <v>386</v>
      </c>
      <c r="P857" s="38">
        <f t="shared" si="143"/>
        <v>884.58333333333348</v>
      </c>
      <c r="Q857" s="41"/>
      <c r="R857" t="str">
        <f t="shared" si="144"/>
        <v>1780 Litre Aquaplate Steel Slimline Water Tank (650mm W x 1600mm L x  1880mm H)</v>
      </c>
    </row>
    <row r="858" spans="2:18" x14ac:dyDescent="0.35">
      <c r="B858" s="31">
        <v>0.52</v>
      </c>
      <c r="C858" s="30" t="s">
        <v>24</v>
      </c>
      <c r="D858" s="30" t="s">
        <v>21</v>
      </c>
      <c r="E858" s="36">
        <v>650</v>
      </c>
      <c r="F858" s="36">
        <v>1700</v>
      </c>
      <c r="G858" s="36">
        <v>1880</v>
      </c>
      <c r="H858" s="37">
        <f t="shared" si="140"/>
        <v>1907.1928571428571</v>
      </c>
      <c r="I858" s="37">
        <f t="shared" si="141"/>
        <v>2000</v>
      </c>
      <c r="J858" s="37">
        <f t="shared" si="142"/>
        <v>120</v>
      </c>
      <c r="K858" s="36"/>
      <c r="L858" s="36">
        <f t="shared" si="146"/>
        <v>399</v>
      </c>
      <c r="M858" s="36"/>
      <c r="N858" s="36"/>
      <c r="O858" s="21">
        <f t="shared" si="145"/>
        <v>399</v>
      </c>
      <c r="P858" s="38">
        <f t="shared" si="143"/>
        <v>914.37500000000011</v>
      </c>
      <c r="Q858" s="41"/>
      <c r="R858" t="str">
        <f t="shared" si="144"/>
        <v>1910 Litre Aquaplate Steel Slimline Water Tank (650mm W x 1700mm L x  1880mm H)</v>
      </c>
    </row>
    <row r="859" spans="2:18" x14ac:dyDescent="0.35">
      <c r="B859" s="31">
        <v>0.52</v>
      </c>
      <c r="C859" s="30" t="s">
        <v>24</v>
      </c>
      <c r="D859" s="30" t="s">
        <v>21</v>
      </c>
      <c r="E859" s="36">
        <v>650</v>
      </c>
      <c r="F859" s="36">
        <v>1800</v>
      </c>
      <c r="G859" s="36">
        <v>1880</v>
      </c>
      <c r="H859" s="37">
        <f t="shared" si="140"/>
        <v>2029.3928571428571</v>
      </c>
      <c r="I859" s="37">
        <f t="shared" si="141"/>
        <v>2000</v>
      </c>
      <c r="J859" s="37">
        <f t="shared" si="142"/>
        <v>120</v>
      </c>
      <c r="K859" s="36"/>
      <c r="L859" s="36">
        <f t="shared" si="146"/>
        <v>412</v>
      </c>
      <c r="M859" s="36"/>
      <c r="N859" s="36"/>
      <c r="O859" s="21">
        <f t="shared" si="145"/>
        <v>412</v>
      </c>
      <c r="P859" s="38">
        <f t="shared" si="143"/>
        <v>944.16666666666674</v>
      </c>
      <c r="Q859" s="41"/>
      <c r="R859" t="str">
        <f t="shared" si="144"/>
        <v>2030 Litre Aquaplate Steel Slimline Water Tank (650mm W x 1800mm L x  1880mm H)</v>
      </c>
    </row>
    <row r="860" spans="2:18" x14ac:dyDescent="0.35">
      <c r="B860" s="31">
        <v>0.52</v>
      </c>
      <c r="C860" s="30" t="s">
        <v>24</v>
      </c>
      <c r="D860" s="30" t="s">
        <v>21</v>
      </c>
      <c r="E860" s="36">
        <v>650</v>
      </c>
      <c r="F860" s="36">
        <v>1900</v>
      </c>
      <c r="G860" s="36">
        <v>1880</v>
      </c>
      <c r="H860" s="37">
        <f t="shared" si="140"/>
        <v>2151.5928571428572</v>
      </c>
      <c r="I860" s="37">
        <f t="shared" si="141"/>
        <v>2000</v>
      </c>
      <c r="J860" s="37">
        <f t="shared" si="142"/>
        <v>120</v>
      </c>
      <c r="K860" s="36"/>
      <c r="L860" s="36">
        <f t="shared" si="146"/>
        <v>425</v>
      </c>
      <c r="M860" s="36"/>
      <c r="N860" s="36"/>
      <c r="O860" s="21">
        <f t="shared" si="145"/>
        <v>425</v>
      </c>
      <c r="P860" s="38">
        <f t="shared" si="143"/>
        <v>973.95833333333348</v>
      </c>
      <c r="Q860" s="41"/>
      <c r="R860" t="str">
        <f t="shared" si="144"/>
        <v>2150 Litre Aquaplate Steel Slimline Water Tank (650mm W x 1900mm L x  1880mm H)</v>
      </c>
    </row>
    <row r="861" spans="2:18" x14ac:dyDescent="0.35">
      <c r="B861" s="31">
        <v>0.52</v>
      </c>
      <c r="C861" s="30" t="s">
        <v>24</v>
      </c>
      <c r="D861" s="30" t="s">
        <v>21</v>
      </c>
      <c r="E861" s="36">
        <v>650</v>
      </c>
      <c r="F861" s="36">
        <v>2000</v>
      </c>
      <c r="G861" s="36">
        <v>1880</v>
      </c>
      <c r="H861" s="37">
        <f t="shared" si="140"/>
        <v>2273.792857142857</v>
      </c>
      <c r="I861" s="37">
        <f t="shared" si="141"/>
        <v>2000</v>
      </c>
      <c r="J861" s="37">
        <f t="shared" si="142"/>
        <v>120</v>
      </c>
      <c r="K861" s="36"/>
      <c r="L861" s="36">
        <f t="shared" si="146"/>
        <v>438</v>
      </c>
      <c r="M861" s="36"/>
      <c r="N861" s="36"/>
      <c r="O861" s="21">
        <f t="shared" si="145"/>
        <v>438</v>
      </c>
      <c r="P861" s="38">
        <f t="shared" si="143"/>
        <v>1003.7500000000001</v>
      </c>
      <c r="Q861" s="41"/>
      <c r="R861" t="str">
        <f t="shared" si="144"/>
        <v>2270 Litre Aquaplate Steel Slimline Water Tank (650mm W x 2000mm L x  1880mm H)</v>
      </c>
    </row>
    <row r="862" spans="2:18" x14ac:dyDescent="0.35">
      <c r="B862" s="31">
        <v>0.52</v>
      </c>
      <c r="C862" s="30" t="s">
        <v>24</v>
      </c>
      <c r="D862" s="30" t="s">
        <v>21</v>
      </c>
      <c r="E862" s="36">
        <v>650</v>
      </c>
      <c r="F862" s="36">
        <v>2100</v>
      </c>
      <c r="G862" s="36">
        <v>1880</v>
      </c>
      <c r="H862" s="37">
        <f t="shared" si="140"/>
        <v>2395.9928571428572</v>
      </c>
      <c r="I862" s="37">
        <f t="shared" si="141"/>
        <v>2000</v>
      </c>
      <c r="J862" s="37">
        <f t="shared" si="142"/>
        <v>120</v>
      </c>
      <c r="K862" s="36"/>
      <c r="L862" s="36">
        <f t="shared" si="146"/>
        <v>451</v>
      </c>
      <c r="M862" s="36"/>
      <c r="N862" s="36"/>
      <c r="O862" s="21">
        <f t="shared" si="145"/>
        <v>451</v>
      </c>
      <c r="P862" s="38">
        <f t="shared" si="143"/>
        <v>1033.5416666666667</v>
      </c>
      <c r="Q862" s="41"/>
      <c r="R862" t="str">
        <f t="shared" si="144"/>
        <v>2400 Litre Aquaplate Steel Slimline Water Tank (650mm W x 2100mm L x  1880mm H)</v>
      </c>
    </row>
    <row r="863" spans="2:18" x14ac:dyDescent="0.35">
      <c r="B863" s="31">
        <v>0.52</v>
      </c>
      <c r="C863" s="30" t="s">
        <v>24</v>
      </c>
      <c r="D863" s="30" t="s">
        <v>21</v>
      </c>
      <c r="E863" s="36">
        <v>650</v>
      </c>
      <c r="F863" s="36">
        <v>2200</v>
      </c>
      <c r="G863" s="36">
        <v>1880</v>
      </c>
      <c r="H863" s="37">
        <f t="shared" si="140"/>
        <v>2518.1928571428571</v>
      </c>
      <c r="I863" s="37">
        <f t="shared" si="141"/>
        <v>3000</v>
      </c>
      <c r="J863" s="37">
        <f t="shared" si="142"/>
        <v>135</v>
      </c>
      <c r="K863" s="36"/>
      <c r="L863" s="36">
        <v>509</v>
      </c>
      <c r="M863" s="36"/>
      <c r="N863" s="36"/>
      <c r="O863" s="21">
        <f t="shared" si="145"/>
        <v>509</v>
      </c>
      <c r="P863" s="38">
        <f t="shared" si="143"/>
        <v>1166.4583333333335</v>
      </c>
      <c r="Q863" s="41"/>
      <c r="R863" t="str">
        <f t="shared" si="144"/>
        <v>2520 Litre Aquaplate Steel Slimline Water Tank (650mm W x 2200mm L x  1880mm H)</v>
      </c>
    </row>
    <row r="864" spans="2:18" x14ac:dyDescent="0.35">
      <c r="B864" s="31">
        <v>0.52</v>
      </c>
      <c r="C864" s="30" t="s">
        <v>24</v>
      </c>
      <c r="D864" s="30" t="s">
        <v>21</v>
      </c>
      <c r="E864" s="36">
        <v>650</v>
      </c>
      <c r="F864" s="36">
        <v>2300</v>
      </c>
      <c r="G864" s="36">
        <v>1880</v>
      </c>
      <c r="H864" s="37">
        <f t="shared" si="140"/>
        <v>2640.3928571428569</v>
      </c>
      <c r="I864" s="37">
        <f t="shared" si="141"/>
        <v>3000</v>
      </c>
      <c r="J864" s="37">
        <f t="shared" si="142"/>
        <v>135</v>
      </c>
      <c r="K864" s="36"/>
      <c r="L864" s="36">
        <f t="shared" ref="L864:L870" si="147">L863+13</f>
        <v>522</v>
      </c>
      <c r="M864" s="36"/>
      <c r="N864" s="36"/>
      <c r="O864" s="21">
        <f t="shared" si="145"/>
        <v>522</v>
      </c>
      <c r="P864" s="38">
        <f t="shared" si="143"/>
        <v>1196.25</v>
      </c>
      <c r="Q864" s="41"/>
      <c r="R864" t="str">
        <f t="shared" si="144"/>
        <v>2640 Litre Aquaplate Steel Slimline Water Tank (650mm W x 2300mm L x  1880mm H)</v>
      </c>
    </row>
    <row r="865" spans="2:18" x14ac:dyDescent="0.35">
      <c r="B865" s="31">
        <v>0.52</v>
      </c>
      <c r="C865" s="30" t="s">
        <v>24</v>
      </c>
      <c r="D865" s="30" t="s">
        <v>21</v>
      </c>
      <c r="E865" s="36">
        <v>650</v>
      </c>
      <c r="F865" s="36">
        <v>2400</v>
      </c>
      <c r="G865" s="36">
        <v>1880</v>
      </c>
      <c r="H865" s="37">
        <f t="shared" si="140"/>
        <v>2762.5928571428572</v>
      </c>
      <c r="I865" s="37">
        <f t="shared" si="141"/>
        <v>3000</v>
      </c>
      <c r="J865" s="37">
        <f t="shared" si="142"/>
        <v>135</v>
      </c>
      <c r="K865" s="36"/>
      <c r="L865" s="36">
        <f t="shared" si="147"/>
        <v>535</v>
      </c>
      <c r="M865" s="36"/>
      <c r="N865" s="36"/>
      <c r="O865" s="21">
        <f t="shared" si="145"/>
        <v>535</v>
      </c>
      <c r="P865" s="38">
        <f t="shared" si="143"/>
        <v>1226.041666666667</v>
      </c>
      <c r="Q865" s="41"/>
      <c r="R865" t="str">
        <f t="shared" si="144"/>
        <v>2760 Litre Aquaplate Steel Slimline Water Tank (650mm W x 2400mm L x  1880mm H)</v>
      </c>
    </row>
    <row r="866" spans="2:18" x14ac:dyDescent="0.35">
      <c r="B866" s="31">
        <v>0.52</v>
      </c>
      <c r="C866" s="30" t="s">
        <v>24</v>
      </c>
      <c r="D866" s="30" t="s">
        <v>21</v>
      </c>
      <c r="E866" s="36">
        <v>650</v>
      </c>
      <c r="F866" s="36">
        <v>2500</v>
      </c>
      <c r="G866" s="36">
        <v>1880</v>
      </c>
      <c r="H866" s="37">
        <f t="shared" si="140"/>
        <v>2884.792857142857</v>
      </c>
      <c r="I866" s="37">
        <f t="shared" si="141"/>
        <v>3000</v>
      </c>
      <c r="J866" s="37">
        <f t="shared" si="142"/>
        <v>135</v>
      </c>
      <c r="K866" s="36"/>
      <c r="L866" s="36">
        <f t="shared" si="147"/>
        <v>548</v>
      </c>
      <c r="M866" s="36"/>
      <c r="N866" s="36"/>
      <c r="O866" s="21">
        <f t="shared" si="145"/>
        <v>548</v>
      </c>
      <c r="P866" s="38">
        <f t="shared" si="143"/>
        <v>1255.8333333333335</v>
      </c>
      <c r="Q866" s="41"/>
      <c r="R866" t="str">
        <f t="shared" si="144"/>
        <v>2880 Litre Aquaplate Steel Slimline Water Tank (650mm W x 2500mm L x  1880mm H)</v>
      </c>
    </row>
    <row r="867" spans="2:18" x14ac:dyDescent="0.35">
      <c r="B867" s="31">
        <v>0.52</v>
      </c>
      <c r="C867" s="30" t="s">
        <v>24</v>
      </c>
      <c r="D867" s="30" t="s">
        <v>21</v>
      </c>
      <c r="E867" s="36">
        <v>650</v>
      </c>
      <c r="F867" s="36">
        <v>2600</v>
      </c>
      <c r="G867" s="36">
        <v>1880</v>
      </c>
      <c r="H867" s="37">
        <f t="shared" si="140"/>
        <v>3006.9928571428572</v>
      </c>
      <c r="I867" s="37">
        <f t="shared" si="141"/>
        <v>3000</v>
      </c>
      <c r="J867" s="37">
        <f t="shared" si="142"/>
        <v>135</v>
      </c>
      <c r="K867" s="36">
        <v>30</v>
      </c>
      <c r="L867" s="36">
        <f t="shared" si="147"/>
        <v>561</v>
      </c>
      <c r="M867" s="36"/>
      <c r="N867" s="36"/>
      <c r="O867" s="21">
        <f t="shared" si="145"/>
        <v>591</v>
      </c>
      <c r="P867" s="38">
        <f t="shared" si="143"/>
        <v>1285.625</v>
      </c>
      <c r="Q867" s="41"/>
      <c r="R867" t="str">
        <f t="shared" si="144"/>
        <v>3010 Litre Aquaplate Steel Slimline Water Tank (650mm W x 2600mm L x  1880mm H)</v>
      </c>
    </row>
    <row r="868" spans="2:18" x14ac:dyDescent="0.35">
      <c r="B868" s="31">
        <v>0.52</v>
      </c>
      <c r="C868" s="30" t="s">
        <v>24</v>
      </c>
      <c r="D868" s="30" t="s">
        <v>21</v>
      </c>
      <c r="E868" s="36">
        <v>650</v>
      </c>
      <c r="F868" s="36">
        <v>2700</v>
      </c>
      <c r="G868" s="36">
        <v>1880</v>
      </c>
      <c r="H868" s="37">
        <f t="shared" si="140"/>
        <v>3129.1928571428571</v>
      </c>
      <c r="I868" s="37">
        <f t="shared" si="141"/>
        <v>3000</v>
      </c>
      <c r="J868" s="37">
        <f t="shared" si="142"/>
        <v>135</v>
      </c>
      <c r="K868" s="36">
        <v>30</v>
      </c>
      <c r="L868" s="36">
        <f t="shared" si="147"/>
        <v>574</v>
      </c>
      <c r="M868" s="36"/>
      <c r="N868" s="36"/>
      <c r="O868" s="21">
        <f t="shared" si="145"/>
        <v>604</v>
      </c>
      <c r="P868" s="38">
        <f t="shared" si="143"/>
        <v>1315.416666666667</v>
      </c>
      <c r="Q868" s="41"/>
      <c r="R868" t="str">
        <f t="shared" si="144"/>
        <v>3130 Litre Aquaplate Steel Slimline Water Tank (650mm W x 2700mm L x  1880mm H)</v>
      </c>
    </row>
    <row r="869" spans="2:18" x14ac:dyDescent="0.35">
      <c r="B869" s="31">
        <v>0.52</v>
      </c>
      <c r="C869" s="30" t="s">
        <v>24</v>
      </c>
      <c r="D869" s="43" t="s">
        <v>21</v>
      </c>
      <c r="E869" s="44">
        <v>650</v>
      </c>
      <c r="F869" s="44">
        <v>2800</v>
      </c>
      <c r="G869" s="44">
        <v>1880</v>
      </c>
      <c r="H869" s="37">
        <f t="shared" si="140"/>
        <v>3251.3928571428569</v>
      </c>
      <c r="I869" s="37">
        <f t="shared" si="141"/>
        <v>3000</v>
      </c>
      <c r="J869" s="37">
        <f t="shared" si="142"/>
        <v>135</v>
      </c>
      <c r="K869" s="36">
        <v>30</v>
      </c>
      <c r="L869" s="36">
        <f t="shared" si="147"/>
        <v>587</v>
      </c>
      <c r="M869" s="36"/>
      <c r="N869" s="36"/>
      <c r="O869" s="21">
        <f t="shared" si="145"/>
        <v>617</v>
      </c>
      <c r="P869" s="38">
        <f t="shared" si="143"/>
        <v>1345.2083333333335</v>
      </c>
      <c r="Q869" s="41"/>
      <c r="R869" t="str">
        <f t="shared" si="144"/>
        <v>3250 Litre Aquaplate Steel Slimline Water Tank (650mm W x 2800mm L x  1880mm H)</v>
      </c>
    </row>
    <row r="870" spans="2:18" x14ac:dyDescent="0.35">
      <c r="B870" s="31">
        <v>0.52</v>
      </c>
      <c r="C870" s="30" t="s">
        <v>24</v>
      </c>
      <c r="D870" s="30" t="s">
        <v>21</v>
      </c>
      <c r="E870" s="36">
        <v>650</v>
      </c>
      <c r="F870" s="36">
        <v>2900</v>
      </c>
      <c r="G870" s="36">
        <v>1880</v>
      </c>
      <c r="H870" s="37">
        <f t="shared" si="140"/>
        <v>3373.5928571428572</v>
      </c>
      <c r="I870" s="37">
        <f t="shared" si="141"/>
        <v>3000</v>
      </c>
      <c r="J870" s="37">
        <f t="shared" si="142"/>
        <v>135</v>
      </c>
      <c r="K870" s="36">
        <v>30</v>
      </c>
      <c r="L870" s="36">
        <f t="shared" si="147"/>
        <v>600</v>
      </c>
      <c r="M870" s="36"/>
      <c r="N870" s="36"/>
      <c r="O870" s="21">
        <f t="shared" si="145"/>
        <v>630</v>
      </c>
      <c r="P870" s="38">
        <f t="shared" si="143"/>
        <v>1375</v>
      </c>
      <c r="Q870" s="41"/>
      <c r="R870" t="str">
        <f t="shared" si="144"/>
        <v>3370 Litre Aquaplate Steel Slimline Water Tank (650mm W x 2900mm L x  1880mm H)</v>
      </c>
    </row>
    <row r="871" spans="2:18" x14ac:dyDescent="0.35">
      <c r="B871" s="31">
        <v>0.52</v>
      </c>
      <c r="C871" s="30" t="s">
        <v>24</v>
      </c>
      <c r="D871" s="30" t="s">
        <v>21</v>
      </c>
      <c r="E871" s="36">
        <v>650</v>
      </c>
      <c r="F871" s="36">
        <v>3000</v>
      </c>
      <c r="G871" s="36">
        <v>1880</v>
      </c>
      <c r="H871" s="37">
        <f t="shared" si="140"/>
        <v>3495.792857142857</v>
      </c>
      <c r="I871" s="37">
        <f t="shared" si="141"/>
        <v>3000</v>
      </c>
      <c r="J871" s="37">
        <f t="shared" si="142"/>
        <v>135</v>
      </c>
      <c r="K871" s="36">
        <v>30</v>
      </c>
      <c r="L871" s="36">
        <v>612</v>
      </c>
      <c r="M871" s="36"/>
      <c r="N871" s="36"/>
      <c r="O871" s="21">
        <f t="shared" si="145"/>
        <v>642</v>
      </c>
      <c r="P871" s="38">
        <f t="shared" si="143"/>
        <v>1402.5</v>
      </c>
      <c r="Q871" s="41"/>
      <c r="R871" t="str">
        <f t="shared" si="144"/>
        <v>3500 Litre Aquaplate Steel Slimline Water Tank (650mm W x 3000mm L x  1880mm H)</v>
      </c>
    </row>
    <row r="872" spans="2:18" x14ac:dyDescent="0.35">
      <c r="B872" s="31">
        <v>0.52</v>
      </c>
      <c r="C872" s="30" t="s">
        <v>24</v>
      </c>
      <c r="D872" s="30" t="s">
        <v>21</v>
      </c>
      <c r="E872" s="36">
        <v>700</v>
      </c>
      <c r="F872" s="36">
        <v>800</v>
      </c>
      <c r="G872" s="36">
        <v>1880</v>
      </c>
      <c r="H872" s="37">
        <f t="shared" si="140"/>
        <v>855.4</v>
      </c>
      <c r="I872" s="37">
        <f t="shared" si="141"/>
        <v>1000</v>
      </c>
      <c r="J872" s="37">
        <f t="shared" si="142"/>
        <v>90</v>
      </c>
      <c r="K872" s="36"/>
      <c r="L872" s="44">
        <v>285</v>
      </c>
      <c r="M872" s="44"/>
      <c r="N872" s="36"/>
      <c r="O872" s="21">
        <f t="shared" si="145"/>
        <v>285</v>
      </c>
      <c r="P872" s="38">
        <f t="shared" si="143"/>
        <v>653.125</v>
      </c>
      <c r="Q872" s="41"/>
      <c r="R872" t="str">
        <f t="shared" si="144"/>
        <v>860 Litre Aquaplate Steel Slimline Water Tank (700mm W x 800mm L x  1880mm H)</v>
      </c>
    </row>
    <row r="873" spans="2:18" x14ac:dyDescent="0.35">
      <c r="B873" s="31">
        <v>0.52</v>
      </c>
      <c r="C873" s="30" t="s">
        <v>24</v>
      </c>
      <c r="D873" s="30" t="s">
        <v>21</v>
      </c>
      <c r="E873" s="36">
        <v>700</v>
      </c>
      <c r="F873" s="36">
        <v>900</v>
      </c>
      <c r="G873" s="36">
        <v>1880</v>
      </c>
      <c r="H873" s="37">
        <f t="shared" si="140"/>
        <v>987</v>
      </c>
      <c r="I873" s="37">
        <f t="shared" si="141"/>
        <v>1000</v>
      </c>
      <c r="J873" s="37">
        <f t="shared" si="142"/>
        <v>90</v>
      </c>
      <c r="K873" s="36"/>
      <c r="L873" s="36">
        <f>L872+13</f>
        <v>298</v>
      </c>
      <c r="M873" s="36"/>
      <c r="N873" s="36"/>
      <c r="O873" s="21">
        <f t="shared" si="145"/>
        <v>298</v>
      </c>
      <c r="P873" s="38">
        <f t="shared" si="143"/>
        <v>682.91666666666674</v>
      </c>
      <c r="Q873" s="41"/>
      <c r="R873" t="str">
        <f t="shared" si="144"/>
        <v>990 Litre Aquaplate Steel Slimline Water Tank (700mm W x 900mm L x  1880mm H)</v>
      </c>
    </row>
    <row r="874" spans="2:18" x14ac:dyDescent="0.35">
      <c r="B874" s="31">
        <v>0.52</v>
      </c>
      <c r="C874" s="30" t="s">
        <v>24</v>
      </c>
      <c r="D874" s="30" t="s">
        <v>21</v>
      </c>
      <c r="E874" s="36">
        <v>700</v>
      </c>
      <c r="F874" s="36">
        <v>1000</v>
      </c>
      <c r="G874" s="36">
        <v>1880</v>
      </c>
      <c r="H874" s="37">
        <f t="shared" si="140"/>
        <v>1118.5999999999999</v>
      </c>
      <c r="I874" s="37">
        <f t="shared" si="141"/>
        <v>1000</v>
      </c>
      <c r="J874" s="37">
        <f t="shared" si="142"/>
        <v>90</v>
      </c>
      <c r="K874" s="36"/>
      <c r="L874" s="36">
        <f>L873+13</f>
        <v>311</v>
      </c>
      <c r="M874" s="36"/>
      <c r="N874" s="36"/>
      <c r="O874" s="21">
        <f t="shared" si="145"/>
        <v>311</v>
      </c>
      <c r="P874" s="38">
        <f t="shared" si="143"/>
        <v>712.70833333333348</v>
      </c>
      <c r="Q874" s="41"/>
      <c r="R874" t="str">
        <f t="shared" si="144"/>
        <v>1120 Litre Aquaplate Steel Slimline Water Tank (700mm W x 1000mm L x  1880mm H)</v>
      </c>
    </row>
    <row r="875" spans="2:18" x14ac:dyDescent="0.35">
      <c r="B875" s="31">
        <v>0.52</v>
      </c>
      <c r="C875" s="30" t="s">
        <v>24</v>
      </c>
      <c r="D875" s="30" t="s">
        <v>21</v>
      </c>
      <c r="E875" s="36">
        <v>700</v>
      </c>
      <c r="F875" s="36">
        <v>1100</v>
      </c>
      <c r="G875" s="36">
        <v>1880</v>
      </c>
      <c r="H875" s="37">
        <f t="shared" si="140"/>
        <v>1250.2</v>
      </c>
      <c r="I875" s="37">
        <f t="shared" si="141"/>
        <v>1000</v>
      </c>
      <c r="J875" s="37">
        <f t="shared" si="142"/>
        <v>90</v>
      </c>
      <c r="K875" s="36"/>
      <c r="L875" s="36">
        <f>L874+13</f>
        <v>324</v>
      </c>
      <c r="M875" s="36"/>
      <c r="N875" s="36"/>
      <c r="O875" s="21">
        <f t="shared" si="145"/>
        <v>324</v>
      </c>
      <c r="P875" s="38">
        <f t="shared" si="143"/>
        <v>742.50000000000011</v>
      </c>
      <c r="Q875" s="41"/>
      <c r="R875" t="str">
        <f t="shared" si="144"/>
        <v>1250 Litre Aquaplate Steel Slimline Water Tank (700mm W x 1100mm L x  1880mm H)</v>
      </c>
    </row>
    <row r="876" spans="2:18" x14ac:dyDescent="0.35">
      <c r="B876" s="31">
        <v>0.52</v>
      </c>
      <c r="C876" s="30" t="s">
        <v>24</v>
      </c>
      <c r="D876" s="30" t="s">
        <v>21</v>
      </c>
      <c r="E876" s="36">
        <v>700</v>
      </c>
      <c r="F876" s="36">
        <v>1200</v>
      </c>
      <c r="G876" s="36">
        <v>1880</v>
      </c>
      <c r="H876" s="37">
        <f t="shared" si="140"/>
        <v>1381.8</v>
      </c>
      <c r="I876" s="37">
        <f t="shared" si="141"/>
        <v>1000</v>
      </c>
      <c r="J876" s="37">
        <f t="shared" si="142"/>
        <v>90</v>
      </c>
      <c r="K876" s="36"/>
      <c r="L876" s="36">
        <f>L875+13</f>
        <v>337</v>
      </c>
      <c r="M876" s="36"/>
      <c r="N876" s="36"/>
      <c r="O876" s="21">
        <f t="shared" si="145"/>
        <v>337</v>
      </c>
      <c r="P876" s="38">
        <f t="shared" si="143"/>
        <v>772.29166666666674</v>
      </c>
      <c r="Q876" s="41"/>
      <c r="R876" t="str">
        <f t="shared" si="144"/>
        <v>1380 Litre Aquaplate Steel Slimline Water Tank (700mm W x 1200mm L x  1880mm H)</v>
      </c>
    </row>
    <row r="877" spans="2:18" x14ac:dyDescent="0.35">
      <c r="B877" s="31">
        <v>0.52</v>
      </c>
      <c r="C877" s="30" t="s">
        <v>24</v>
      </c>
      <c r="D877" s="30" t="s">
        <v>21</v>
      </c>
      <c r="E877" s="36">
        <v>700</v>
      </c>
      <c r="F877" s="36">
        <v>1300</v>
      </c>
      <c r="G877" s="36">
        <v>1880</v>
      </c>
      <c r="H877" s="37">
        <f t="shared" si="140"/>
        <v>1513.4</v>
      </c>
      <c r="I877" s="37">
        <f t="shared" si="141"/>
        <v>2000</v>
      </c>
      <c r="J877" s="37">
        <f t="shared" si="142"/>
        <v>120</v>
      </c>
      <c r="K877" s="36"/>
      <c r="L877" s="36">
        <v>350</v>
      </c>
      <c r="M877" s="36"/>
      <c r="N877" s="36"/>
      <c r="O877" s="21">
        <f t="shared" si="145"/>
        <v>350</v>
      </c>
      <c r="P877" s="38">
        <f t="shared" si="143"/>
        <v>802.08333333333348</v>
      </c>
      <c r="Q877" s="41"/>
      <c r="R877" t="str">
        <f t="shared" si="144"/>
        <v>1510 Litre Aquaplate Steel Slimline Water Tank (700mm W x 1300mm L x  1880mm H)</v>
      </c>
    </row>
    <row r="878" spans="2:18" x14ac:dyDescent="0.35">
      <c r="B878" s="31">
        <v>0.52</v>
      </c>
      <c r="C878" s="30" t="s">
        <v>24</v>
      </c>
      <c r="D878" s="30" t="s">
        <v>21</v>
      </c>
      <c r="E878" s="36">
        <v>700</v>
      </c>
      <c r="F878" s="36">
        <v>1400</v>
      </c>
      <c r="G878" s="36">
        <v>1880</v>
      </c>
      <c r="H878" s="37">
        <f t="shared" si="140"/>
        <v>1645</v>
      </c>
      <c r="I878" s="37">
        <f t="shared" si="141"/>
        <v>2000</v>
      </c>
      <c r="J878" s="37">
        <f t="shared" si="142"/>
        <v>120</v>
      </c>
      <c r="K878" s="36"/>
      <c r="L878" s="36">
        <f t="shared" ref="L878:L884" si="148">L877+13</f>
        <v>363</v>
      </c>
      <c r="M878" s="36"/>
      <c r="N878" s="36"/>
      <c r="O878" s="21">
        <f t="shared" si="145"/>
        <v>363</v>
      </c>
      <c r="P878" s="38">
        <f t="shared" si="143"/>
        <v>831.87500000000011</v>
      </c>
      <c r="Q878" s="41"/>
      <c r="R878" t="str">
        <f t="shared" si="144"/>
        <v>1650 Litre Aquaplate Steel Slimline Water Tank (700mm W x 1400mm L x  1880mm H)</v>
      </c>
    </row>
    <row r="879" spans="2:18" x14ac:dyDescent="0.35">
      <c r="B879" s="31">
        <v>0.52</v>
      </c>
      <c r="C879" s="30" t="s">
        <v>24</v>
      </c>
      <c r="D879" s="30" t="s">
        <v>21</v>
      </c>
      <c r="E879" s="36">
        <v>700</v>
      </c>
      <c r="F879" s="36">
        <v>1500</v>
      </c>
      <c r="G879" s="36">
        <v>1880</v>
      </c>
      <c r="H879" s="37">
        <f t="shared" si="140"/>
        <v>1776.6</v>
      </c>
      <c r="I879" s="37">
        <f t="shared" si="141"/>
        <v>2000</v>
      </c>
      <c r="J879" s="37">
        <f t="shared" si="142"/>
        <v>120</v>
      </c>
      <c r="K879" s="36"/>
      <c r="L879" s="36">
        <f t="shared" si="148"/>
        <v>376</v>
      </c>
      <c r="M879" s="36"/>
      <c r="N879" s="36"/>
      <c r="O879" s="21">
        <f t="shared" si="145"/>
        <v>376</v>
      </c>
      <c r="P879" s="38">
        <f t="shared" si="143"/>
        <v>861.66666666666674</v>
      </c>
      <c r="Q879" s="41"/>
      <c r="R879" t="str">
        <f t="shared" si="144"/>
        <v>1780 Litre Aquaplate Steel Slimline Water Tank (700mm W x 1500mm L x  1880mm H)</v>
      </c>
    </row>
    <row r="880" spans="2:18" x14ac:dyDescent="0.35">
      <c r="B880" s="31">
        <v>0.52</v>
      </c>
      <c r="C880" s="30" t="s">
        <v>24</v>
      </c>
      <c r="D880" s="30" t="s">
        <v>21</v>
      </c>
      <c r="E880" s="36">
        <v>700</v>
      </c>
      <c r="F880" s="36">
        <v>1600</v>
      </c>
      <c r="G880" s="36">
        <v>1880</v>
      </c>
      <c r="H880" s="37">
        <f t="shared" si="140"/>
        <v>1908.2</v>
      </c>
      <c r="I880" s="37">
        <f t="shared" si="141"/>
        <v>2000</v>
      </c>
      <c r="J880" s="37">
        <f t="shared" si="142"/>
        <v>120</v>
      </c>
      <c r="K880" s="36"/>
      <c r="L880" s="36">
        <f t="shared" si="148"/>
        <v>389</v>
      </c>
      <c r="M880" s="36"/>
      <c r="N880" s="36"/>
      <c r="O880" s="21">
        <f t="shared" si="145"/>
        <v>389</v>
      </c>
      <c r="P880" s="38">
        <f t="shared" si="143"/>
        <v>891.45833333333348</v>
      </c>
      <c r="Q880" s="41"/>
      <c r="R880" t="str">
        <f t="shared" si="144"/>
        <v>1910 Litre Aquaplate Steel Slimline Water Tank (700mm W x 1600mm L x  1880mm H)</v>
      </c>
    </row>
    <row r="881" spans="2:18" x14ac:dyDescent="0.35">
      <c r="B881" s="31">
        <v>0.52</v>
      </c>
      <c r="C881" s="30" t="s">
        <v>24</v>
      </c>
      <c r="D881" s="30" t="s">
        <v>21</v>
      </c>
      <c r="E881" s="36">
        <v>700</v>
      </c>
      <c r="F881" s="36">
        <v>1700</v>
      </c>
      <c r="G881" s="36">
        <v>1880</v>
      </c>
      <c r="H881" s="37">
        <f t="shared" si="140"/>
        <v>2039.8</v>
      </c>
      <c r="I881" s="37">
        <f t="shared" si="141"/>
        <v>2000</v>
      </c>
      <c r="J881" s="37">
        <f t="shared" si="142"/>
        <v>120</v>
      </c>
      <c r="K881" s="36"/>
      <c r="L881" s="36">
        <f t="shared" si="148"/>
        <v>402</v>
      </c>
      <c r="M881" s="36"/>
      <c r="N881" s="36"/>
      <c r="O881" s="21">
        <f t="shared" si="145"/>
        <v>402</v>
      </c>
      <c r="P881" s="38">
        <f t="shared" si="143"/>
        <v>921.25000000000011</v>
      </c>
      <c r="Q881" s="41"/>
      <c r="R881" t="str">
        <f t="shared" si="144"/>
        <v>2040 Litre Aquaplate Steel Slimline Water Tank (700mm W x 1700mm L x  1880mm H)</v>
      </c>
    </row>
    <row r="882" spans="2:18" x14ac:dyDescent="0.35">
      <c r="B882" s="31">
        <v>0.52</v>
      </c>
      <c r="C882" s="30" t="s">
        <v>24</v>
      </c>
      <c r="D882" s="30" t="s">
        <v>21</v>
      </c>
      <c r="E882" s="36">
        <v>700</v>
      </c>
      <c r="F882" s="36">
        <v>1800</v>
      </c>
      <c r="G882" s="36">
        <v>1880</v>
      </c>
      <c r="H882" s="37">
        <f t="shared" si="140"/>
        <v>2171.4</v>
      </c>
      <c r="I882" s="37">
        <f t="shared" si="141"/>
        <v>2000</v>
      </c>
      <c r="J882" s="37">
        <f t="shared" si="142"/>
        <v>120</v>
      </c>
      <c r="K882" s="36"/>
      <c r="L882" s="36">
        <f t="shared" si="148"/>
        <v>415</v>
      </c>
      <c r="M882" s="36"/>
      <c r="N882" s="36"/>
      <c r="O882" s="21">
        <f t="shared" si="145"/>
        <v>415</v>
      </c>
      <c r="P882" s="38">
        <f t="shared" si="143"/>
        <v>951.04166666666674</v>
      </c>
      <c r="Q882" s="41"/>
      <c r="R882" t="str">
        <f t="shared" si="144"/>
        <v>2170 Litre Aquaplate Steel Slimline Water Tank (700mm W x 1800mm L x  1880mm H)</v>
      </c>
    </row>
    <row r="883" spans="2:18" x14ac:dyDescent="0.35">
      <c r="B883" s="31">
        <v>0.52</v>
      </c>
      <c r="C883" s="30" t="s">
        <v>24</v>
      </c>
      <c r="D883" s="30" t="s">
        <v>21</v>
      </c>
      <c r="E883" s="36">
        <v>700</v>
      </c>
      <c r="F883" s="36">
        <v>1900</v>
      </c>
      <c r="G883" s="36">
        <v>1880</v>
      </c>
      <c r="H883" s="37">
        <f t="shared" si="140"/>
        <v>2303</v>
      </c>
      <c r="I883" s="37">
        <f t="shared" si="141"/>
        <v>2000</v>
      </c>
      <c r="J883" s="37">
        <f t="shared" si="142"/>
        <v>120</v>
      </c>
      <c r="K883" s="36"/>
      <c r="L883" s="36">
        <f t="shared" si="148"/>
        <v>428</v>
      </c>
      <c r="M883" s="36"/>
      <c r="N883" s="36"/>
      <c r="O883" s="21">
        <f t="shared" si="145"/>
        <v>428</v>
      </c>
      <c r="P883" s="38">
        <f t="shared" si="143"/>
        <v>980.83333333333348</v>
      </c>
      <c r="Q883" s="41"/>
      <c r="R883" t="str">
        <f t="shared" si="144"/>
        <v>2300 Litre Aquaplate Steel Slimline Water Tank (700mm W x 1900mm L x  1880mm H)</v>
      </c>
    </row>
    <row r="884" spans="2:18" x14ac:dyDescent="0.35">
      <c r="B884" s="31">
        <v>0.52</v>
      </c>
      <c r="C884" s="30" t="s">
        <v>24</v>
      </c>
      <c r="D884" s="30" t="s">
        <v>21</v>
      </c>
      <c r="E884" s="36">
        <v>700</v>
      </c>
      <c r="F884" s="36">
        <v>2000</v>
      </c>
      <c r="G884" s="36">
        <v>1880</v>
      </c>
      <c r="H884" s="37">
        <f t="shared" si="140"/>
        <v>2434.6</v>
      </c>
      <c r="I884" s="37">
        <f t="shared" si="141"/>
        <v>2000</v>
      </c>
      <c r="J884" s="37">
        <f t="shared" si="142"/>
        <v>120</v>
      </c>
      <c r="K884" s="36"/>
      <c r="L884" s="36">
        <f t="shared" si="148"/>
        <v>441</v>
      </c>
      <c r="M884" s="36"/>
      <c r="N884" s="36"/>
      <c r="O884" s="21">
        <f t="shared" si="145"/>
        <v>441</v>
      </c>
      <c r="P884" s="38">
        <f t="shared" si="143"/>
        <v>1010.6250000000001</v>
      </c>
      <c r="Q884" s="41"/>
      <c r="R884" t="str">
        <f t="shared" si="144"/>
        <v>2430 Litre Aquaplate Steel Slimline Water Tank (700mm W x 2000mm L x  1880mm H)</v>
      </c>
    </row>
    <row r="885" spans="2:18" x14ac:dyDescent="0.35">
      <c r="B885" s="31">
        <v>0.52</v>
      </c>
      <c r="C885" s="30" t="s">
        <v>24</v>
      </c>
      <c r="D885" s="30" t="s">
        <v>21</v>
      </c>
      <c r="E885" s="36">
        <v>700</v>
      </c>
      <c r="F885" s="36">
        <v>2100</v>
      </c>
      <c r="G885" s="36">
        <v>1880</v>
      </c>
      <c r="H885" s="37">
        <f t="shared" si="140"/>
        <v>2566.1999999999998</v>
      </c>
      <c r="I885" s="37">
        <f t="shared" si="141"/>
        <v>3000</v>
      </c>
      <c r="J885" s="37">
        <f t="shared" si="142"/>
        <v>135</v>
      </c>
      <c r="K885" s="36"/>
      <c r="L885" s="36">
        <v>498</v>
      </c>
      <c r="M885" s="36"/>
      <c r="N885" s="36"/>
      <c r="O885" s="21">
        <f t="shared" si="145"/>
        <v>498</v>
      </c>
      <c r="P885" s="38">
        <f t="shared" si="143"/>
        <v>1141.25</v>
      </c>
      <c r="Q885" s="41"/>
      <c r="R885" t="str">
        <f t="shared" si="144"/>
        <v>2570 Litre Aquaplate Steel Slimline Water Tank (700mm W x 2100mm L x  1880mm H)</v>
      </c>
    </row>
    <row r="886" spans="2:18" x14ac:dyDescent="0.35">
      <c r="B886" s="31">
        <v>0.52</v>
      </c>
      <c r="C886" s="30" t="s">
        <v>24</v>
      </c>
      <c r="D886" s="30" t="s">
        <v>21</v>
      </c>
      <c r="E886" s="36">
        <v>700</v>
      </c>
      <c r="F886" s="36">
        <v>2200</v>
      </c>
      <c r="G886" s="36">
        <v>1880</v>
      </c>
      <c r="H886" s="37">
        <f t="shared" si="140"/>
        <v>2697.8</v>
      </c>
      <c r="I886" s="37">
        <f t="shared" si="141"/>
        <v>3000</v>
      </c>
      <c r="J886" s="37">
        <f t="shared" si="142"/>
        <v>135</v>
      </c>
      <c r="K886" s="36"/>
      <c r="L886" s="36">
        <f t="shared" ref="L886:L892" si="149">L885+13</f>
        <v>511</v>
      </c>
      <c r="M886" s="36"/>
      <c r="N886" s="36"/>
      <c r="O886" s="21">
        <f t="shared" si="145"/>
        <v>511</v>
      </c>
      <c r="P886" s="38">
        <f t="shared" si="143"/>
        <v>1171.041666666667</v>
      </c>
      <c r="Q886" s="41"/>
      <c r="R886" t="str">
        <f t="shared" si="144"/>
        <v>2700 Litre Aquaplate Steel Slimline Water Tank (700mm W x 2200mm L x  1880mm H)</v>
      </c>
    </row>
    <row r="887" spans="2:18" x14ac:dyDescent="0.35">
      <c r="B887" s="31">
        <v>0.52</v>
      </c>
      <c r="C887" s="30" t="s">
        <v>24</v>
      </c>
      <c r="D887" s="30" t="s">
        <v>21</v>
      </c>
      <c r="E887" s="36">
        <v>700</v>
      </c>
      <c r="F887" s="36">
        <v>2300</v>
      </c>
      <c r="G887" s="36">
        <v>1880</v>
      </c>
      <c r="H887" s="37">
        <f t="shared" si="140"/>
        <v>2829.4</v>
      </c>
      <c r="I887" s="37">
        <f t="shared" si="141"/>
        <v>3000</v>
      </c>
      <c r="J887" s="37">
        <f t="shared" si="142"/>
        <v>135</v>
      </c>
      <c r="K887" s="36"/>
      <c r="L887" s="36">
        <f t="shared" si="149"/>
        <v>524</v>
      </c>
      <c r="M887" s="36"/>
      <c r="N887" s="36"/>
      <c r="O887" s="21">
        <f t="shared" si="145"/>
        <v>524</v>
      </c>
      <c r="P887" s="38">
        <f t="shared" si="143"/>
        <v>1200.8333333333335</v>
      </c>
      <c r="Q887" s="41"/>
      <c r="R887" t="str">
        <f t="shared" si="144"/>
        <v>2830 Litre Aquaplate Steel Slimline Water Tank (700mm W x 2300mm L x  1880mm H)</v>
      </c>
    </row>
    <row r="888" spans="2:18" x14ac:dyDescent="0.35">
      <c r="B888" s="31">
        <v>0.52</v>
      </c>
      <c r="C888" s="30" t="s">
        <v>24</v>
      </c>
      <c r="D888" s="30" t="s">
        <v>21</v>
      </c>
      <c r="E888" s="36">
        <v>700</v>
      </c>
      <c r="F888" s="36">
        <v>2400</v>
      </c>
      <c r="G888" s="36">
        <v>1880</v>
      </c>
      <c r="H888" s="37">
        <f t="shared" si="140"/>
        <v>2961</v>
      </c>
      <c r="I888" s="37">
        <f t="shared" si="141"/>
        <v>3000</v>
      </c>
      <c r="J888" s="37">
        <f t="shared" si="142"/>
        <v>135</v>
      </c>
      <c r="K888" s="36"/>
      <c r="L888" s="36">
        <f t="shared" si="149"/>
        <v>537</v>
      </c>
      <c r="M888" s="36"/>
      <c r="N888" s="36"/>
      <c r="O888" s="21">
        <f t="shared" si="145"/>
        <v>537</v>
      </c>
      <c r="P888" s="38">
        <f t="shared" si="143"/>
        <v>1230.625</v>
      </c>
      <c r="Q888" s="41"/>
      <c r="R888" t="str">
        <f t="shared" si="144"/>
        <v>2960 Litre Aquaplate Steel Slimline Water Tank (700mm W x 2400mm L x  1880mm H)</v>
      </c>
    </row>
    <row r="889" spans="2:18" x14ac:dyDescent="0.35">
      <c r="B889" s="31">
        <v>0.52</v>
      </c>
      <c r="C889" s="30" t="s">
        <v>24</v>
      </c>
      <c r="D889" s="30" t="s">
        <v>21</v>
      </c>
      <c r="E889" s="36">
        <v>700</v>
      </c>
      <c r="F889" s="36">
        <v>2500</v>
      </c>
      <c r="G889" s="36">
        <v>1880</v>
      </c>
      <c r="H889" s="37">
        <f t="shared" si="140"/>
        <v>3092.6</v>
      </c>
      <c r="I889" s="37">
        <f t="shared" si="141"/>
        <v>3000</v>
      </c>
      <c r="J889" s="37">
        <f t="shared" si="142"/>
        <v>135</v>
      </c>
      <c r="K889" s="36">
        <v>30</v>
      </c>
      <c r="L889" s="36">
        <f t="shared" si="149"/>
        <v>550</v>
      </c>
      <c r="M889" s="36"/>
      <c r="N889" s="36"/>
      <c r="O889" s="21">
        <f t="shared" si="145"/>
        <v>580</v>
      </c>
      <c r="P889" s="38">
        <f t="shared" si="143"/>
        <v>1260.416666666667</v>
      </c>
      <c r="Q889" s="41"/>
      <c r="R889" t="str">
        <f t="shared" si="144"/>
        <v>3090 Litre Aquaplate Steel Slimline Water Tank (700mm W x 2500mm L x  1880mm H)</v>
      </c>
    </row>
    <row r="890" spans="2:18" x14ac:dyDescent="0.35">
      <c r="B890" s="31">
        <v>0.52</v>
      </c>
      <c r="C890" s="30" t="s">
        <v>24</v>
      </c>
      <c r="D890" s="30" t="s">
        <v>21</v>
      </c>
      <c r="E890" s="36">
        <v>700</v>
      </c>
      <c r="F890" s="36">
        <v>2600</v>
      </c>
      <c r="G890" s="36">
        <v>1880</v>
      </c>
      <c r="H890" s="37">
        <f t="shared" si="140"/>
        <v>3224.2</v>
      </c>
      <c r="I890" s="37">
        <f t="shared" si="141"/>
        <v>3000</v>
      </c>
      <c r="J890" s="37">
        <f t="shared" si="142"/>
        <v>135</v>
      </c>
      <c r="K890" s="36">
        <v>30</v>
      </c>
      <c r="L890" s="36">
        <f t="shared" si="149"/>
        <v>563</v>
      </c>
      <c r="M890" s="36"/>
      <c r="N890" s="36"/>
      <c r="O890" s="21">
        <f t="shared" si="145"/>
        <v>593</v>
      </c>
      <c r="P890" s="38">
        <f t="shared" si="143"/>
        <v>1290.2083333333335</v>
      </c>
      <c r="Q890" s="41"/>
      <c r="R890" t="str">
        <f t="shared" si="144"/>
        <v>3220 Litre Aquaplate Steel Slimline Water Tank (700mm W x 2600mm L x  1880mm H)</v>
      </c>
    </row>
    <row r="891" spans="2:18" x14ac:dyDescent="0.35">
      <c r="B891" s="31">
        <v>0.52</v>
      </c>
      <c r="C891" s="30" t="s">
        <v>24</v>
      </c>
      <c r="D891" s="30" t="s">
        <v>21</v>
      </c>
      <c r="E891" s="36">
        <v>700</v>
      </c>
      <c r="F891" s="36">
        <v>2700</v>
      </c>
      <c r="G891" s="36">
        <v>1880</v>
      </c>
      <c r="H891" s="37">
        <f t="shared" si="140"/>
        <v>3355.8</v>
      </c>
      <c r="I891" s="37">
        <f t="shared" si="141"/>
        <v>3000</v>
      </c>
      <c r="J891" s="37">
        <f t="shared" si="142"/>
        <v>135</v>
      </c>
      <c r="K891" s="36">
        <v>30</v>
      </c>
      <c r="L891" s="36">
        <f t="shared" si="149"/>
        <v>576</v>
      </c>
      <c r="M891" s="36"/>
      <c r="N891" s="36"/>
      <c r="O891" s="21">
        <f t="shared" si="145"/>
        <v>606</v>
      </c>
      <c r="P891" s="38">
        <f t="shared" si="143"/>
        <v>1320</v>
      </c>
      <c r="Q891" s="41"/>
      <c r="R891" t="str">
        <f t="shared" si="144"/>
        <v>3360 Litre Aquaplate Steel Slimline Water Tank (700mm W x 2700mm L x  1880mm H)</v>
      </c>
    </row>
    <row r="892" spans="2:18" x14ac:dyDescent="0.35">
      <c r="B892" s="31">
        <v>0.52</v>
      </c>
      <c r="C892" s="30" t="s">
        <v>24</v>
      </c>
      <c r="D892" s="30" t="s">
        <v>21</v>
      </c>
      <c r="E892" s="36">
        <v>700</v>
      </c>
      <c r="F892" s="36">
        <v>2800</v>
      </c>
      <c r="G892" s="36">
        <v>1880</v>
      </c>
      <c r="H892" s="37">
        <f t="shared" si="140"/>
        <v>3487.4</v>
      </c>
      <c r="I892" s="37">
        <f t="shared" si="141"/>
        <v>3000</v>
      </c>
      <c r="J892" s="37">
        <f t="shared" si="142"/>
        <v>135</v>
      </c>
      <c r="K892" s="36">
        <v>30</v>
      </c>
      <c r="L892" s="36">
        <f t="shared" si="149"/>
        <v>589</v>
      </c>
      <c r="M892" s="36"/>
      <c r="N892" s="36"/>
      <c r="O892" s="21">
        <f t="shared" si="145"/>
        <v>619</v>
      </c>
      <c r="P892" s="38">
        <f t="shared" si="143"/>
        <v>1349.791666666667</v>
      </c>
      <c r="Q892" s="41"/>
      <c r="R892" t="str">
        <f t="shared" si="144"/>
        <v>3490 Litre Aquaplate Steel Slimline Water Tank (700mm W x 2800mm L x  1880mm H)</v>
      </c>
    </row>
    <row r="893" spans="2:18" x14ac:dyDescent="0.35">
      <c r="B893" s="31">
        <v>0.52</v>
      </c>
      <c r="C893" s="30" t="s">
        <v>24</v>
      </c>
      <c r="D893" s="30" t="s">
        <v>21</v>
      </c>
      <c r="E893" s="36">
        <v>700</v>
      </c>
      <c r="F893" s="36">
        <v>2900</v>
      </c>
      <c r="G893" s="36">
        <v>1880</v>
      </c>
      <c r="H893" s="37">
        <f t="shared" si="140"/>
        <v>3619</v>
      </c>
      <c r="I893" s="37">
        <f t="shared" si="141"/>
        <v>4000</v>
      </c>
      <c r="J893" s="37">
        <f t="shared" si="142"/>
        <v>150</v>
      </c>
      <c r="K893" s="36">
        <v>30</v>
      </c>
      <c r="L893" s="36">
        <v>601</v>
      </c>
      <c r="M893" s="36"/>
      <c r="N893" s="36"/>
      <c r="O893" s="21">
        <f t="shared" si="145"/>
        <v>631</v>
      </c>
      <c r="P893" s="38">
        <f t="shared" si="143"/>
        <v>1377.291666666667</v>
      </c>
      <c r="Q893" s="41"/>
      <c r="R893" t="str">
        <f t="shared" si="144"/>
        <v>3620 Litre Aquaplate Steel Slimline Water Tank (700mm W x 2900mm L x  1880mm H)</v>
      </c>
    </row>
    <row r="894" spans="2:18" x14ac:dyDescent="0.35">
      <c r="B894" s="31">
        <v>0.52</v>
      </c>
      <c r="C894" s="30" t="s">
        <v>24</v>
      </c>
      <c r="D894" s="30" t="s">
        <v>21</v>
      </c>
      <c r="E894" s="36">
        <v>700</v>
      </c>
      <c r="F894" s="36">
        <v>3000</v>
      </c>
      <c r="G894" s="36">
        <v>1880</v>
      </c>
      <c r="H894" s="37">
        <f t="shared" si="140"/>
        <v>3750.6</v>
      </c>
      <c r="I894" s="37">
        <f t="shared" si="141"/>
        <v>4000</v>
      </c>
      <c r="J894" s="37">
        <f t="shared" si="142"/>
        <v>150</v>
      </c>
      <c r="K894" s="36">
        <v>30</v>
      </c>
      <c r="L894" s="36">
        <f t="shared" ref="L894:L899" si="150">L893+13</f>
        <v>614</v>
      </c>
      <c r="M894" s="36"/>
      <c r="N894" s="36"/>
      <c r="O894" s="21">
        <f t="shared" si="145"/>
        <v>644</v>
      </c>
      <c r="P894" s="38">
        <f t="shared" si="143"/>
        <v>1407.0833333333335</v>
      </c>
      <c r="Q894" s="41"/>
      <c r="R894" t="str">
        <f t="shared" si="144"/>
        <v>3750 Litre Aquaplate Steel Slimline Water Tank (700mm W x 3000mm L x  1880mm H)</v>
      </c>
    </row>
    <row r="895" spans="2:18" x14ac:dyDescent="0.35">
      <c r="B895" s="31">
        <v>0.52</v>
      </c>
      <c r="C895" s="30" t="s">
        <v>24</v>
      </c>
      <c r="D895" s="30" t="s">
        <v>21</v>
      </c>
      <c r="E895" s="36">
        <v>700</v>
      </c>
      <c r="F895" s="36">
        <v>3100</v>
      </c>
      <c r="G895" s="36">
        <v>1880</v>
      </c>
      <c r="H895" s="37">
        <f t="shared" si="140"/>
        <v>3882.2</v>
      </c>
      <c r="I895" s="37">
        <f t="shared" si="141"/>
        <v>4000</v>
      </c>
      <c r="J895" s="37">
        <f t="shared" si="142"/>
        <v>150</v>
      </c>
      <c r="K895" s="36">
        <v>30</v>
      </c>
      <c r="L895" s="36">
        <f t="shared" si="150"/>
        <v>627</v>
      </c>
      <c r="M895" s="36"/>
      <c r="N895" s="36"/>
      <c r="O895" s="21">
        <f t="shared" si="145"/>
        <v>657</v>
      </c>
      <c r="P895" s="38">
        <f t="shared" si="143"/>
        <v>1436.8750000000002</v>
      </c>
      <c r="Q895" s="41"/>
      <c r="R895" t="str">
        <f t="shared" si="144"/>
        <v>3880 Litre Aquaplate Steel Slimline Water Tank (700mm W x 3100mm L x  1880mm H)</v>
      </c>
    </row>
    <row r="896" spans="2:18" x14ac:dyDescent="0.35">
      <c r="B896" s="31">
        <v>0.52</v>
      </c>
      <c r="C896" s="30" t="s">
        <v>24</v>
      </c>
      <c r="D896" s="30" t="s">
        <v>21</v>
      </c>
      <c r="E896" s="36">
        <v>700</v>
      </c>
      <c r="F896" s="36">
        <v>3200</v>
      </c>
      <c r="G896" s="36">
        <v>1880</v>
      </c>
      <c r="H896" s="37">
        <f t="shared" si="140"/>
        <v>4013.8</v>
      </c>
      <c r="I896" s="37">
        <f t="shared" si="141"/>
        <v>4000</v>
      </c>
      <c r="J896" s="37">
        <f t="shared" si="142"/>
        <v>150</v>
      </c>
      <c r="K896" s="36">
        <v>45</v>
      </c>
      <c r="L896" s="36">
        <f t="shared" si="150"/>
        <v>640</v>
      </c>
      <c r="M896" s="36"/>
      <c r="N896" s="36"/>
      <c r="O896" s="21">
        <f t="shared" si="145"/>
        <v>685</v>
      </c>
      <c r="P896" s="38">
        <f t="shared" si="143"/>
        <v>1466.666666666667</v>
      </c>
      <c r="Q896" s="41"/>
      <c r="R896" t="str">
        <f t="shared" si="144"/>
        <v>4010 Litre Aquaplate Steel Slimline Water Tank (700mm W x 3200mm L x  1880mm H)</v>
      </c>
    </row>
    <row r="897" spans="2:18" x14ac:dyDescent="0.35">
      <c r="B897" s="31">
        <v>0.52</v>
      </c>
      <c r="C897" s="30" t="s">
        <v>24</v>
      </c>
      <c r="D897" s="30" t="s">
        <v>21</v>
      </c>
      <c r="E897" s="36">
        <v>700</v>
      </c>
      <c r="F897" s="36">
        <v>3300</v>
      </c>
      <c r="G897" s="36">
        <v>1880</v>
      </c>
      <c r="H897" s="37">
        <f t="shared" si="140"/>
        <v>4145.3999999999996</v>
      </c>
      <c r="I897" s="37">
        <f t="shared" si="141"/>
        <v>4000</v>
      </c>
      <c r="J897" s="37">
        <f t="shared" si="142"/>
        <v>150</v>
      </c>
      <c r="K897" s="36">
        <v>45</v>
      </c>
      <c r="L897" s="36">
        <f t="shared" si="150"/>
        <v>653</v>
      </c>
      <c r="M897" s="36"/>
      <c r="N897" s="36"/>
      <c r="O897" s="21">
        <f t="shared" si="145"/>
        <v>698</v>
      </c>
      <c r="P897" s="38">
        <f t="shared" si="143"/>
        <v>1496.4583333333335</v>
      </c>
      <c r="Q897" s="41"/>
      <c r="R897" t="str">
        <f t="shared" si="144"/>
        <v>4150 Litre Aquaplate Steel Slimline Water Tank (700mm W x 3300mm L x  1880mm H)</v>
      </c>
    </row>
    <row r="898" spans="2:18" x14ac:dyDescent="0.35">
      <c r="B898" s="31">
        <v>0.52</v>
      </c>
      <c r="C898" s="30" t="s">
        <v>24</v>
      </c>
      <c r="D898" s="30" t="s">
        <v>21</v>
      </c>
      <c r="E898" s="36">
        <v>700</v>
      </c>
      <c r="F898" s="36">
        <v>3400</v>
      </c>
      <c r="G898" s="36">
        <v>1880</v>
      </c>
      <c r="H898" s="37">
        <f t="shared" si="140"/>
        <v>4277</v>
      </c>
      <c r="I898" s="37">
        <f t="shared" si="141"/>
        <v>4000</v>
      </c>
      <c r="J898" s="37">
        <f t="shared" si="142"/>
        <v>150</v>
      </c>
      <c r="K898" s="36">
        <v>45</v>
      </c>
      <c r="L898" s="36">
        <f t="shared" si="150"/>
        <v>666</v>
      </c>
      <c r="M898" s="36"/>
      <c r="N898" s="36"/>
      <c r="O898" s="21">
        <f t="shared" si="145"/>
        <v>711</v>
      </c>
      <c r="P898" s="38">
        <f t="shared" si="143"/>
        <v>1526.2500000000002</v>
      </c>
      <c r="Q898" s="41"/>
      <c r="R898" t="str">
        <f t="shared" si="144"/>
        <v>4280 Litre Aquaplate Steel Slimline Water Tank (700mm W x 3400mm L x  1880mm H)</v>
      </c>
    </row>
    <row r="899" spans="2:18" x14ac:dyDescent="0.35">
      <c r="B899" s="31">
        <v>0.52</v>
      </c>
      <c r="C899" s="30" t="s">
        <v>24</v>
      </c>
      <c r="D899" s="30" t="s">
        <v>21</v>
      </c>
      <c r="E899" s="36">
        <v>700</v>
      </c>
      <c r="F899" s="36">
        <v>3500</v>
      </c>
      <c r="G899" s="36">
        <v>1880</v>
      </c>
      <c r="H899" s="37">
        <f t="shared" si="140"/>
        <v>4408.6000000000004</v>
      </c>
      <c r="I899" s="37">
        <f t="shared" si="141"/>
        <v>4000</v>
      </c>
      <c r="J899" s="37">
        <f t="shared" si="142"/>
        <v>150</v>
      </c>
      <c r="K899" s="36">
        <v>45</v>
      </c>
      <c r="L899" s="36">
        <f t="shared" si="150"/>
        <v>679</v>
      </c>
      <c r="M899" s="36"/>
      <c r="N899" s="36"/>
      <c r="O899" s="21">
        <f t="shared" si="145"/>
        <v>724</v>
      </c>
      <c r="P899" s="38">
        <f t="shared" si="143"/>
        <v>1556.041666666667</v>
      </c>
      <c r="Q899" s="41"/>
      <c r="R899" t="str">
        <f t="shared" si="144"/>
        <v>4410 Litre Aquaplate Steel Slimline Water Tank (700mm W x 3500mm L x  1880mm H)</v>
      </c>
    </row>
    <row r="900" spans="2:18" x14ac:dyDescent="0.35">
      <c r="B900" s="31">
        <v>0.52</v>
      </c>
      <c r="C900" s="30" t="s">
        <v>24</v>
      </c>
      <c r="D900" s="30" t="s">
        <v>21</v>
      </c>
      <c r="E900" s="36">
        <v>700</v>
      </c>
      <c r="F900" s="36">
        <v>3600</v>
      </c>
      <c r="G900" s="36">
        <v>1880</v>
      </c>
      <c r="H900" s="37">
        <f t="shared" si="140"/>
        <v>4540.2</v>
      </c>
      <c r="I900" s="37">
        <f t="shared" si="141"/>
        <v>5000</v>
      </c>
      <c r="J900" s="37">
        <f t="shared" si="142"/>
        <v>180</v>
      </c>
      <c r="K900" s="36">
        <v>45</v>
      </c>
      <c r="L900" s="36">
        <v>692</v>
      </c>
      <c r="M900" s="36"/>
      <c r="N900" s="36"/>
      <c r="O900" s="21">
        <f t="shared" si="145"/>
        <v>737</v>
      </c>
      <c r="P900" s="38">
        <f t="shared" si="143"/>
        <v>1585.8333333333335</v>
      </c>
      <c r="Q900" s="41"/>
      <c r="R900" t="str">
        <f t="shared" si="144"/>
        <v>4540 Litre Aquaplate Steel Slimline Water Tank (700mm W x 3600mm L x  1880mm H)</v>
      </c>
    </row>
    <row r="901" spans="2:18" x14ac:dyDescent="0.35">
      <c r="B901" s="31">
        <v>0.52</v>
      </c>
      <c r="C901" s="30" t="s">
        <v>24</v>
      </c>
      <c r="D901" s="30" t="s">
        <v>21</v>
      </c>
      <c r="E901" s="36">
        <v>700</v>
      </c>
      <c r="F901" s="36">
        <v>3700</v>
      </c>
      <c r="G901" s="36">
        <v>1880</v>
      </c>
      <c r="H901" s="37">
        <f t="shared" ref="H901:H964" si="151">(((22/7*(E901/2)^2)*G901)+((F901-E901)*G901*E901))/1000000</f>
        <v>4671.8</v>
      </c>
      <c r="I901" s="37">
        <f t="shared" ref="I901:I964" si="152">ROUND(H901,-3)</f>
        <v>5000</v>
      </c>
      <c r="J901" s="37">
        <f t="shared" ref="J901:J964" si="153">IF(I901&lt;1000,90,IF(I901=1000,90,IF(I901=2000,120,IF(I901=3000,135,IF(I901=4000,150,IF(I901=5000,180,IF(I901=6000,210,IF(I901=7000,240,IF(I901=8000,255,IF(I901=9000,B1166,IF(I901=10000,285)))))))))))</f>
        <v>180</v>
      </c>
      <c r="K901" s="36">
        <v>45</v>
      </c>
      <c r="L901" s="36">
        <f>L900+13</f>
        <v>705</v>
      </c>
      <c r="M901" s="36"/>
      <c r="N901" s="36"/>
      <c r="O901" s="21">
        <f t="shared" si="145"/>
        <v>750</v>
      </c>
      <c r="P901" s="38">
        <f t="shared" ref="P901:P964" si="154">(L901/(1-B901))*1.1</f>
        <v>1615.6250000000002</v>
      </c>
      <c r="Q901" s="41"/>
      <c r="R901" t="str">
        <f t="shared" ref="R901:R964" si="155">ROUND(H901,-1)&amp;" "&amp;"Litre"&amp;" "&amp;C901&amp;" "&amp;D901&amp;" "&amp;"Water Tank"&amp;" ("&amp;E901&amp;"mm W x "&amp;F901&amp;"mm L x  "&amp;G901&amp;"mm H)"</f>
        <v>4670 Litre Aquaplate Steel Slimline Water Tank (700mm W x 3700mm L x  1880mm H)</v>
      </c>
    </row>
    <row r="902" spans="2:18" x14ac:dyDescent="0.35">
      <c r="B902" s="31">
        <v>0.52</v>
      </c>
      <c r="C902" s="30" t="s">
        <v>24</v>
      </c>
      <c r="D902" s="30" t="s">
        <v>21</v>
      </c>
      <c r="E902" s="36">
        <v>700</v>
      </c>
      <c r="F902" s="36">
        <v>3800</v>
      </c>
      <c r="G902" s="36">
        <v>1880</v>
      </c>
      <c r="H902" s="37">
        <f t="shared" si="151"/>
        <v>4803.3999999999996</v>
      </c>
      <c r="I902" s="37">
        <f t="shared" si="152"/>
        <v>5000</v>
      </c>
      <c r="J902" s="37">
        <f t="shared" si="153"/>
        <v>180</v>
      </c>
      <c r="K902" s="36">
        <v>45</v>
      </c>
      <c r="L902" s="36">
        <f>L901+13</f>
        <v>718</v>
      </c>
      <c r="M902" s="36"/>
      <c r="N902" s="36"/>
      <c r="O902" s="21">
        <f t="shared" ref="O902:O965" si="156">SUM(K902:N902)</f>
        <v>763</v>
      </c>
      <c r="P902" s="38">
        <f t="shared" si="154"/>
        <v>1645.416666666667</v>
      </c>
      <c r="Q902" s="41"/>
      <c r="R902" t="str">
        <f t="shared" si="155"/>
        <v>4800 Litre Aquaplate Steel Slimline Water Tank (700mm W x 3800mm L x  1880mm H)</v>
      </c>
    </row>
    <row r="903" spans="2:18" x14ac:dyDescent="0.35">
      <c r="B903" s="31">
        <v>0.52</v>
      </c>
      <c r="C903" s="30" t="s">
        <v>24</v>
      </c>
      <c r="D903" s="30" t="s">
        <v>21</v>
      </c>
      <c r="E903" s="36">
        <v>700</v>
      </c>
      <c r="F903" s="36">
        <v>3900</v>
      </c>
      <c r="G903" s="36">
        <v>1880</v>
      </c>
      <c r="H903" s="37">
        <f t="shared" si="151"/>
        <v>4935</v>
      </c>
      <c r="I903" s="37">
        <f t="shared" si="152"/>
        <v>5000</v>
      </c>
      <c r="J903" s="37">
        <f t="shared" si="153"/>
        <v>180</v>
      </c>
      <c r="K903" s="36">
        <v>45</v>
      </c>
      <c r="L903" s="36">
        <f>L902+13</f>
        <v>731</v>
      </c>
      <c r="M903" s="36"/>
      <c r="N903" s="36"/>
      <c r="O903" s="21">
        <f t="shared" si="156"/>
        <v>776</v>
      </c>
      <c r="P903" s="38">
        <f t="shared" si="154"/>
        <v>1675.2083333333335</v>
      </c>
      <c r="Q903" s="41"/>
      <c r="R903" t="str">
        <f t="shared" si="155"/>
        <v>4940 Litre Aquaplate Steel Slimline Water Tank (700mm W x 3900mm L x  1880mm H)</v>
      </c>
    </row>
    <row r="904" spans="2:18" x14ac:dyDescent="0.35">
      <c r="B904" s="31">
        <v>0.52</v>
      </c>
      <c r="C904" s="30" t="s">
        <v>24</v>
      </c>
      <c r="D904" s="43" t="s">
        <v>21</v>
      </c>
      <c r="E904" s="44">
        <v>700</v>
      </c>
      <c r="F904" s="44">
        <v>4000</v>
      </c>
      <c r="G904" s="44">
        <v>1880</v>
      </c>
      <c r="H904" s="37">
        <f t="shared" si="151"/>
        <v>5066.6000000000004</v>
      </c>
      <c r="I904" s="37">
        <f t="shared" si="152"/>
        <v>5000</v>
      </c>
      <c r="J904" s="37">
        <f t="shared" si="153"/>
        <v>180</v>
      </c>
      <c r="K904" s="21">
        <v>75</v>
      </c>
      <c r="L904" s="36">
        <v>743</v>
      </c>
      <c r="M904" s="36"/>
      <c r="N904" s="36"/>
      <c r="O904" s="21">
        <f t="shared" si="156"/>
        <v>818</v>
      </c>
      <c r="P904" s="38">
        <f t="shared" si="154"/>
        <v>1702.7083333333335</v>
      </c>
      <c r="Q904" s="41"/>
      <c r="R904" t="str">
        <f t="shared" si="155"/>
        <v>5070 Litre Aquaplate Steel Slimline Water Tank (700mm W x 4000mm L x  1880mm H)</v>
      </c>
    </row>
    <row r="905" spans="2:18" x14ac:dyDescent="0.35">
      <c r="B905" s="31">
        <v>0.52</v>
      </c>
      <c r="C905" s="30" t="s">
        <v>24</v>
      </c>
      <c r="D905" s="30" t="s">
        <v>21</v>
      </c>
      <c r="E905" s="36">
        <v>750</v>
      </c>
      <c r="F905" s="36">
        <v>800</v>
      </c>
      <c r="G905" s="36">
        <v>1880</v>
      </c>
      <c r="H905" s="37">
        <f t="shared" si="151"/>
        <v>901.39285714285711</v>
      </c>
      <c r="I905" s="37">
        <f t="shared" si="152"/>
        <v>1000</v>
      </c>
      <c r="J905" s="37">
        <f t="shared" si="153"/>
        <v>90</v>
      </c>
      <c r="K905" s="36"/>
      <c r="L905" s="44">
        <v>288</v>
      </c>
      <c r="M905" s="44"/>
      <c r="N905" s="36"/>
      <c r="O905" s="21">
        <f t="shared" si="156"/>
        <v>288</v>
      </c>
      <c r="P905" s="38">
        <f t="shared" si="154"/>
        <v>660</v>
      </c>
      <c r="Q905" s="41"/>
      <c r="R905" t="str">
        <f t="shared" si="155"/>
        <v>900 Litre Aquaplate Steel Slimline Water Tank (750mm W x 800mm L x  1880mm H)</v>
      </c>
    </row>
    <row r="906" spans="2:18" x14ac:dyDescent="0.35">
      <c r="B906" s="31">
        <v>0.52</v>
      </c>
      <c r="C906" s="30" t="s">
        <v>24</v>
      </c>
      <c r="D906" s="30" t="s">
        <v>21</v>
      </c>
      <c r="E906" s="36">
        <v>750</v>
      </c>
      <c r="F906" s="36">
        <v>900</v>
      </c>
      <c r="G906" s="36">
        <v>1880</v>
      </c>
      <c r="H906" s="37">
        <f t="shared" si="151"/>
        <v>1042.3928571428571</v>
      </c>
      <c r="I906" s="37">
        <f t="shared" si="152"/>
        <v>1000</v>
      </c>
      <c r="J906" s="37">
        <f t="shared" si="153"/>
        <v>90</v>
      </c>
      <c r="K906" s="36"/>
      <c r="L906" s="36">
        <f>L905+13</f>
        <v>301</v>
      </c>
      <c r="M906" s="36"/>
      <c r="N906" s="36"/>
      <c r="O906" s="21">
        <f t="shared" si="156"/>
        <v>301</v>
      </c>
      <c r="P906" s="38">
        <f t="shared" si="154"/>
        <v>689.79166666666674</v>
      </c>
      <c r="Q906" s="41"/>
      <c r="R906" t="str">
        <f t="shared" si="155"/>
        <v>1040 Litre Aquaplate Steel Slimline Water Tank (750mm W x 900mm L x  1880mm H)</v>
      </c>
    </row>
    <row r="907" spans="2:18" x14ac:dyDescent="0.35">
      <c r="B907" s="31">
        <v>0.52</v>
      </c>
      <c r="C907" s="30" t="s">
        <v>24</v>
      </c>
      <c r="D907" s="30" t="s">
        <v>21</v>
      </c>
      <c r="E907" s="36">
        <v>750</v>
      </c>
      <c r="F907" s="36">
        <v>1000</v>
      </c>
      <c r="G907" s="36">
        <v>1880</v>
      </c>
      <c r="H907" s="37">
        <f t="shared" si="151"/>
        <v>1183.3928571428571</v>
      </c>
      <c r="I907" s="37">
        <f t="shared" si="152"/>
        <v>1000</v>
      </c>
      <c r="J907" s="37">
        <f t="shared" si="153"/>
        <v>90</v>
      </c>
      <c r="K907" s="36"/>
      <c r="L907" s="36">
        <f>L906+13</f>
        <v>314</v>
      </c>
      <c r="M907" s="36"/>
      <c r="N907" s="36"/>
      <c r="O907" s="21">
        <f t="shared" si="156"/>
        <v>314</v>
      </c>
      <c r="P907" s="38">
        <f t="shared" si="154"/>
        <v>719.58333333333348</v>
      </c>
      <c r="Q907" s="41"/>
      <c r="R907" t="str">
        <f t="shared" si="155"/>
        <v>1180 Litre Aquaplate Steel Slimline Water Tank (750mm W x 1000mm L x  1880mm H)</v>
      </c>
    </row>
    <row r="908" spans="2:18" x14ac:dyDescent="0.35">
      <c r="B908" s="31">
        <v>0.52</v>
      </c>
      <c r="C908" s="30" t="s">
        <v>24</v>
      </c>
      <c r="D908" s="30" t="s">
        <v>21</v>
      </c>
      <c r="E908" s="36">
        <v>750</v>
      </c>
      <c r="F908" s="36">
        <v>1100</v>
      </c>
      <c r="G908" s="36">
        <v>1880</v>
      </c>
      <c r="H908" s="37">
        <f t="shared" si="151"/>
        <v>1324.3928571428571</v>
      </c>
      <c r="I908" s="37">
        <f t="shared" si="152"/>
        <v>1000</v>
      </c>
      <c r="J908" s="37">
        <f t="shared" si="153"/>
        <v>90</v>
      </c>
      <c r="K908" s="36"/>
      <c r="L908" s="36">
        <f>L907+13</f>
        <v>327</v>
      </c>
      <c r="M908" s="36"/>
      <c r="N908" s="36"/>
      <c r="O908" s="21">
        <f t="shared" si="156"/>
        <v>327</v>
      </c>
      <c r="P908" s="38">
        <f t="shared" si="154"/>
        <v>749.37500000000011</v>
      </c>
      <c r="Q908" s="41"/>
      <c r="R908" t="str">
        <f t="shared" si="155"/>
        <v>1320 Litre Aquaplate Steel Slimline Water Tank (750mm W x 1100mm L x  1880mm H)</v>
      </c>
    </row>
    <row r="909" spans="2:18" x14ac:dyDescent="0.35">
      <c r="B909" s="31">
        <v>0.52</v>
      </c>
      <c r="C909" s="30" t="s">
        <v>24</v>
      </c>
      <c r="D909" s="30" t="s">
        <v>21</v>
      </c>
      <c r="E909" s="36">
        <v>750</v>
      </c>
      <c r="F909" s="36">
        <v>1200</v>
      </c>
      <c r="G909" s="36">
        <v>1880</v>
      </c>
      <c r="H909" s="37">
        <f t="shared" si="151"/>
        <v>1465.3928571428571</v>
      </c>
      <c r="I909" s="37">
        <f t="shared" si="152"/>
        <v>1000</v>
      </c>
      <c r="J909" s="37">
        <f t="shared" si="153"/>
        <v>90</v>
      </c>
      <c r="K909" s="36"/>
      <c r="L909" s="36">
        <f>L908+13</f>
        <v>340</v>
      </c>
      <c r="M909" s="36"/>
      <c r="N909" s="36"/>
      <c r="O909" s="21">
        <f t="shared" si="156"/>
        <v>340</v>
      </c>
      <c r="P909" s="38">
        <f t="shared" si="154"/>
        <v>779.16666666666674</v>
      </c>
      <c r="Q909" s="41"/>
      <c r="R909" t="str">
        <f t="shared" si="155"/>
        <v>1470 Litre Aquaplate Steel Slimline Water Tank (750mm W x 1200mm L x  1880mm H)</v>
      </c>
    </row>
    <row r="910" spans="2:18" x14ac:dyDescent="0.35">
      <c r="B910" s="31">
        <v>0.52</v>
      </c>
      <c r="C910" s="30" t="s">
        <v>24</v>
      </c>
      <c r="D910" s="30" t="s">
        <v>21</v>
      </c>
      <c r="E910" s="36">
        <v>750</v>
      </c>
      <c r="F910" s="36">
        <v>1300</v>
      </c>
      <c r="G910" s="36">
        <v>1880</v>
      </c>
      <c r="H910" s="37">
        <f t="shared" si="151"/>
        <v>1606.3928571428571</v>
      </c>
      <c r="I910" s="37">
        <f t="shared" si="152"/>
        <v>2000</v>
      </c>
      <c r="J910" s="37">
        <f t="shared" si="153"/>
        <v>120</v>
      </c>
      <c r="K910" s="36"/>
      <c r="L910" s="36">
        <v>352</v>
      </c>
      <c r="M910" s="36"/>
      <c r="N910" s="36"/>
      <c r="O910" s="21">
        <f t="shared" si="156"/>
        <v>352</v>
      </c>
      <c r="P910" s="38">
        <f t="shared" si="154"/>
        <v>806.66666666666674</v>
      </c>
      <c r="Q910" s="41"/>
      <c r="R910" t="str">
        <f t="shared" si="155"/>
        <v>1610 Litre Aquaplate Steel Slimline Water Tank (750mm W x 1300mm L x  1880mm H)</v>
      </c>
    </row>
    <row r="911" spans="2:18" x14ac:dyDescent="0.35">
      <c r="B911" s="31">
        <v>0.52</v>
      </c>
      <c r="C911" s="30" t="s">
        <v>24</v>
      </c>
      <c r="D911" s="30" t="s">
        <v>21</v>
      </c>
      <c r="E911" s="36">
        <v>750</v>
      </c>
      <c r="F911" s="36">
        <v>1400</v>
      </c>
      <c r="G911" s="36">
        <v>1880</v>
      </c>
      <c r="H911" s="37">
        <f t="shared" si="151"/>
        <v>1747.3928571428571</v>
      </c>
      <c r="I911" s="37">
        <f t="shared" si="152"/>
        <v>2000</v>
      </c>
      <c r="J911" s="37">
        <f t="shared" si="153"/>
        <v>120</v>
      </c>
      <c r="K911" s="36"/>
      <c r="L911" s="36">
        <f t="shared" ref="L911:L916" si="157">L910+13</f>
        <v>365</v>
      </c>
      <c r="M911" s="36"/>
      <c r="N911" s="36"/>
      <c r="O911" s="21">
        <f t="shared" si="156"/>
        <v>365</v>
      </c>
      <c r="P911" s="38">
        <f t="shared" si="154"/>
        <v>836.45833333333348</v>
      </c>
      <c r="Q911" s="41"/>
      <c r="R911" t="str">
        <f t="shared" si="155"/>
        <v>1750 Litre Aquaplate Steel Slimline Water Tank (750mm W x 1400mm L x  1880mm H)</v>
      </c>
    </row>
    <row r="912" spans="2:18" x14ac:dyDescent="0.35">
      <c r="B912" s="31">
        <v>0.52</v>
      </c>
      <c r="C912" s="30" t="s">
        <v>24</v>
      </c>
      <c r="D912" s="30" t="s">
        <v>21</v>
      </c>
      <c r="E912" s="36">
        <v>750</v>
      </c>
      <c r="F912" s="36">
        <v>1500</v>
      </c>
      <c r="G912" s="36">
        <v>1880</v>
      </c>
      <c r="H912" s="37">
        <f t="shared" si="151"/>
        <v>1888.3928571428571</v>
      </c>
      <c r="I912" s="37">
        <f t="shared" si="152"/>
        <v>2000</v>
      </c>
      <c r="J912" s="37">
        <f t="shared" si="153"/>
        <v>120</v>
      </c>
      <c r="K912" s="36"/>
      <c r="L912" s="36">
        <f t="shared" si="157"/>
        <v>378</v>
      </c>
      <c r="M912" s="36"/>
      <c r="N912" s="36"/>
      <c r="O912" s="21">
        <f t="shared" si="156"/>
        <v>378</v>
      </c>
      <c r="P912" s="38">
        <f t="shared" si="154"/>
        <v>866.25000000000011</v>
      </c>
      <c r="Q912" s="41"/>
      <c r="R912" t="str">
        <f t="shared" si="155"/>
        <v>1890 Litre Aquaplate Steel Slimline Water Tank (750mm W x 1500mm L x  1880mm H)</v>
      </c>
    </row>
    <row r="913" spans="2:18" x14ac:dyDescent="0.35">
      <c r="B913" s="31">
        <v>0.52</v>
      </c>
      <c r="C913" s="30" t="s">
        <v>24</v>
      </c>
      <c r="D913" s="30" t="s">
        <v>21</v>
      </c>
      <c r="E913" s="36">
        <v>750</v>
      </c>
      <c r="F913" s="36">
        <v>1600</v>
      </c>
      <c r="G913" s="36">
        <v>1880</v>
      </c>
      <c r="H913" s="37">
        <f t="shared" si="151"/>
        <v>2029.3928571428571</v>
      </c>
      <c r="I913" s="37">
        <f t="shared" si="152"/>
        <v>2000</v>
      </c>
      <c r="J913" s="37">
        <f t="shared" si="153"/>
        <v>120</v>
      </c>
      <c r="K913" s="36"/>
      <c r="L913" s="36">
        <f t="shared" si="157"/>
        <v>391</v>
      </c>
      <c r="M913" s="36"/>
      <c r="N913" s="36"/>
      <c r="O913" s="21">
        <f t="shared" si="156"/>
        <v>391</v>
      </c>
      <c r="P913" s="38">
        <f t="shared" si="154"/>
        <v>896.04166666666674</v>
      </c>
      <c r="Q913" s="41"/>
      <c r="R913" t="str">
        <f t="shared" si="155"/>
        <v>2030 Litre Aquaplate Steel Slimline Water Tank (750mm W x 1600mm L x  1880mm H)</v>
      </c>
    </row>
    <row r="914" spans="2:18" x14ac:dyDescent="0.35">
      <c r="B914" s="31">
        <v>0.52</v>
      </c>
      <c r="C914" s="30" t="s">
        <v>24</v>
      </c>
      <c r="D914" s="30" t="s">
        <v>21</v>
      </c>
      <c r="E914" s="36">
        <v>750</v>
      </c>
      <c r="F914" s="36">
        <v>1700</v>
      </c>
      <c r="G914" s="36">
        <v>1880</v>
      </c>
      <c r="H914" s="37">
        <f t="shared" si="151"/>
        <v>2170.3928571428569</v>
      </c>
      <c r="I914" s="37">
        <f t="shared" si="152"/>
        <v>2000</v>
      </c>
      <c r="J914" s="37">
        <f t="shared" si="153"/>
        <v>120</v>
      </c>
      <c r="K914" s="36"/>
      <c r="L914" s="36">
        <f t="shared" si="157"/>
        <v>404</v>
      </c>
      <c r="M914" s="36"/>
      <c r="N914" s="36"/>
      <c r="O914" s="21">
        <f t="shared" si="156"/>
        <v>404</v>
      </c>
      <c r="P914" s="38">
        <f t="shared" si="154"/>
        <v>925.83333333333348</v>
      </c>
      <c r="Q914" s="41"/>
      <c r="R914" t="str">
        <f t="shared" si="155"/>
        <v>2170 Litre Aquaplate Steel Slimline Water Tank (750mm W x 1700mm L x  1880mm H)</v>
      </c>
    </row>
    <row r="915" spans="2:18" x14ac:dyDescent="0.35">
      <c r="B915" s="31">
        <v>0.52</v>
      </c>
      <c r="C915" s="30" t="s">
        <v>24</v>
      </c>
      <c r="D915" s="30" t="s">
        <v>21</v>
      </c>
      <c r="E915" s="36">
        <v>750</v>
      </c>
      <c r="F915" s="36">
        <v>1800</v>
      </c>
      <c r="G915" s="36">
        <v>1880</v>
      </c>
      <c r="H915" s="37">
        <f t="shared" si="151"/>
        <v>2311.3928571428569</v>
      </c>
      <c r="I915" s="37">
        <f t="shared" si="152"/>
        <v>2000</v>
      </c>
      <c r="J915" s="37">
        <f t="shared" si="153"/>
        <v>120</v>
      </c>
      <c r="K915" s="36"/>
      <c r="L915" s="36">
        <f t="shared" si="157"/>
        <v>417</v>
      </c>
      <c r="M915" s="36"/>
      <c r="N915" s="36"/>
      <c r="O915" s="21">
        <f t="shared" si="156"/>
        <v>417</v>
      </c>
      <c r="P915" s="38">
        <f t="shared" si="154"/>
        <v>955.62500000000011</v>
      </c>
      <c r="Q915" s="41"/>
      <c r="R915" t="str">
        <f t="shared" si="155"/>
        <v>2310 Litre Aquaplate Steel Slimline Water Tank (750mm W x 1800mm L x  1880mm H)</v>
      </c>
    </row>
    <row r="916" spans="2:18" x14ac:dyDescent="0.35">
      <c r="B916" s="31">
        <v>0.52</v>
      </c>
      <c r="C916" s="30" t="s">
        <v>24</v>
      </c>
      <c r="D916" s="30" t="s">
        <v>21</v>
      </c>
      <c r="E916" s="36">
        <v>750</v>
      </c>
      <c r="F916" s="36">
        <v>1900</v>
      </c>
      <c r="G916" s="36">
        <v>1880</v>
      </c>
      <c r="H916" s="37">
        <f t="shared" si="151"/>
        <v>2452.3928571428569</v>
      </c>
      <c r="I916" s="37">
        <f t="shared" si="152"/>
        <v>2000</v>
      </c>
      <c r="J916" s="37">
        <f t="shared" si="153"/>
        <v>120</v>
      </c>
      <c r="K916" s="36"/>
      <c r="L916" s="36">
        <f t="shared" si="157"/>
        <v>430</v>
      </c>
      <c r="M916" s="36"/>
      <c r="N916" s="36"/>
      <c r="O916" s="21">
        <f t="shared" si="156"/>
        <v>430</v>
      </c>
      <c r="P916" s="38">
        <f t="shared" si="154"/>
        <v>985.41666666666674</v>
      </c>
      <c r="Q916" s="41"/>
      <c r="R916" t="str">
        <f t="shared" si="155"/>
        <v>2450 Litre Aquaplate Steel Slimline Water Tank (750mm W x 1900mm L x  1880mm H)</v>
      </c>
    </row>
    <row r="917" spans="2:18" x14ac:dyDescent="0.35">
      <c r="B917" s="31">
        <v>0.52</v>
      </c>
      <c r="C917" s="30" t="s">
        <v>24</v>
      </c>
      <c r="D917" s="30" t="s">
        <v>21</v>
      </c>
      <c r="E917" s="36">
        <v>750</v>
      </c>
      <c r="F917" s="36">
        <v>2000</v>
      </c>
      <c r="G917" s="36">
        <v>1880</v>
      </c>
      <c r="H917" s="37">
        <f t="shared" si="151"/>
        <v>2593.3928571428569</v>
      </c>
      <c r="I917" s="37">
        <f t="shared" si="152"/>
        <v>3000</v>
      </c>
      <c r="J917" s="37">
        <f t="shared" si="153"/>
        <v>135</v>
      </c>
      <c r="K917" s="36"/>
      <c r="L917" s="36">
        <v>488</v>
      </c>
      <c r="M917" s="36"/>
      <c r="N917" s="36"/>
      <c r="O917" s="21">
        <f t="shared" si="156"/>
        <v>488</v>
      </c>
      <c r="P917" s="38">
        <f t="shared" si="154"/>
        <v>1118.3333333333335</v>
      </c>
      <c r="Q917" s="41"/>
      <c r="R917" t="str">
        <f t="shared" si="155"/>
        <v>2590 Litre Aquaplate Steel Slimline Water Tank (750mm W x 2000mm L x  1880mm H)</v>
      </c>
    </row>
    <row r="918" spans="2:18" x14ac:dyDescent="0.35">
      <c r="B918" s="31">
        <v>0.52</v>
      </c>
      <c r="C918" s="30" t="s">
        <v>24</v>
      </c>
      <c r="D918" s="30" t="s">
        <v>21</v>
      </c>
      <c r="E918" s="36">
        <v>750</v>
      </c>
      <c r="F918" s="36">
        <v>2100</v>
      </c>
      <c r="G918" s="36">
        <v>1880</v>
      </c>
      <c r="H918" s="37">
        <f t="shared" si="151"/>
        <v>2734.3928571428569</v>
      </c>
      <c r="I918" s="37">
        <f t="shared" si="152"/>
        <v>3000</v>
      </c>
      <c r="J918" s="37">
        <f t="shared" si="153"/>
        <v>135</v>
      </c>
      <c r="K918" s="36"/>
      <c r="L918" s="36">
        <f t="shared" ref="L918:L923" si="158">L917+13</f>
        <v>501</v>
      </c>
      <c r="M918" s="36"/>
      <c r="N918" s="36"/>
      <c r="O918" s="21">
        <f t="shared" si="156"/>
        <v>501</v>
      </c>
      <c r="P918" s="38">
        <f t="shared" si="154"/>
        <v>1148.125</v>
      </c>
      <c r="Q918" s="41"/>
      <c r="R918" t="str">
        <f t="shared" si="155"/>
        <v>2730 Litre Aquaplate Steel Slimline Water Tank (750mm W x 2100mm L x  1880mm H)</v>
      </c>
    </row>
    <row r="919" spans="2:18" x14ac:dyDescent="0.35">
      <c r="B919" s="31">
        <v>0.52</v>
      </c>
      <c r="C919" s="30" t="s">
        <v>24</v>
      </c>
      <c r="D919" s="30" t="s">
        <v>21</v>
      </c>
      <c r="E919" s="36">
        <v>750</v>
      </c>
      <c r="F919" s="36">
        <v>2200</v>
      </c>
      <c r="G919" s="36">
        <v>1880</v>
      </c>
      <c r="H919" s="37">
        <f t="shared" si="151"/>
        <v>2875.3928571428569</v>
      </c>
      <c r="I919" s="37">
        <f t="shared" si="152"/>
        <v>3000</v>
      </c>
      <c r="J919" s="37">
        <f t="shared" si="153"/>
        <v>135</v>
      </c>
      <c r="K919" s="36"/>
      <c r="L919" s="36">
        <f t="shared" si="158"/>
        <v>514</v>
      </c>
      <c r="M919" s="36"/>
      <c r="N919" s="36"/>
      <c r="O919" s="21">
        <f t="shared" si="156"/>
        <v>514</v>
      </c>
      <c r="P919" s="38">
        <f t="shared" si="154"/>
        <v>1177.916666666667</v>
      </c>
      <c r="Q919" s="41"/>
      <c r="R919" t="str">
        <f t="shared" si="155"/>
        <v>2880 Litre Aquaplate Steel Slimline Water Tank (750mm W x 2200mm L x  1880mm H)</v>
      </c>
    </row>
    <row r="920" spans="2:18" x14ac:dyDescent="0.35">
      <c r="B920" s="31">
        <v>0.52</v>
      </c>
      <c r="C920" s="30" t="s">
        <v>24</v>
      </c>
      <c r="D920" s="30" t="s">
        <v>21</v>
      </c>
      <c r="E920" s="36">
        <v>750</v>
      </c>
      <c r="F920" s="36">
        <v>2300</v>
      </c>
      <c r="G920" s="36">
        <v>1880</v>
      </c>
      <c r="H920" s="37">
        <f t="shared" si="151"/>
        <v>3016.3928571428569</v>
      </c>
      <c r="I920" s="37">
        <f t="shared" si="152"/>
        <v>3000</v>
      </c>
      <c r="J920" s="37">
        <f t="shared" si="153"/>
        <v>135</v>
      </c>
      <c r="K920" s="36">
        <v>30</v>
      </c>
      <c r="L920" s="36">
        <f t="shared" si="158"/>
        <v>527</v>
      </c>
      <c r="M920" s="36"/>
      <c r="N920" s="36"/>
      <c r="O920" s="21">
        <f t="shared" si="156"/>
        <v>557</v>
      </c>
      <c r="P920" s="38">
        <f t="shared" si="154"/>
        <v>1207.7083333333335</v>
      </c>
      <c r="Q920" s="41"/>
      <c r="R920" t="str">
        <f t="shared" si="155"/>
        <v>3020 Litre Aquaplate Steel Slimline Water Tank (750mm W x 2300mm L x  1880mm H)</v>
      </c>
    </row>
    <row r="921" spans="2:18" x14ac:dyDescent="0.35">
      <c r="B921" s="31">
        <v>0.52</v>
      </c>
      <c r="C921" s="30" t="s">
        <v>24</v>
      </c>
      <c r="D921" s="30" t="s">
        <v>21</v>
      </c>
      <c r="E921" s="36">
        <v>750</v>
      </c>
      <c r="F921" s="36">
        <v>2400</v>
      </c>
      <c r="G921" s="36">
        <v>1880</v>
      </c>
      <c r="H921" s="37">
        <f t="shared" si="151"/>
        <v>3157.3928571428569</v>
      </c>
      <c r="I921" s="37">
        <f t="shared" si="152"/>
        <v>3000</v>
      </c>
      <c r="J921" s="37">
        <f t="shared" si="153"/>
        <v>135</v>
      </c>
      <c r="K921" s="36">
        <v>30</v>
      </c>
      <c r="L921" s="36">
        <f t="shared" si="158"/>
        <v>540</v>
      </c>
      <c r="M921" s="36"/>
      <c r="N921" s="36"/>
      <c r="O921" s="21">
        <f t="shared" si="156"/>
        <v>570</v>
      </c>
      <c r="P921" s="38">
        <f t="shared" si="154"/>
        <v>1237.5</v>
      </c>
      <c r="Q921" s="41"/>
      <c r="R921" t="str">
        <f t="shared" si="155"/>
        <v>3160 Litre Aquaplate Steel Slimline Water Tank (750mm W x 2400mm L x  1880mm H)</v>
      </c>
    </row>
    <row r="922" spans="2:18" x14ac:dyDescent="0.35">
      <c r="B922" s="31">
        <v>0.52</v>
      </c>
      <c r="C922" s="30" t="s">
        <v>24</v>
      </c>
      <c r="D922" s="30" t="s">
        <v>21</v>
      </c>
      <c r="E922" s="36">
        <v>750</v>
      </c>
      <c r="F922" s="36">
        <v>2500</v>
      </c>
      <c r="G922" s="36">
        <v>1880</v>
      </c>
      <c r="H922" s="37">
        <f t="shared" si="151"/>
        <v>3298.3928571428569</v>
      </c>
      <c r="I922" s="37">
        <f t="shared" si="152"/>
        <v>3000</v>
      </c>
      <c r="J922" s="37">
        <f t="shared" si="153"/>
        <v>135</v>
      </c>
      <c r="K922" s="36">
        <v>30</v>
      </c>
      <c r="L922" s="36">
        <f t="shared" si="158"/>
        <v>553</v>
      </c>
      <c r="M922" s="36"/>
      <c r="N922" s="36"/>
      <c r="O922" s="21">
        <f t="shared" si="156"/>
        <v>583</v>
      </c>
      <c r="P922" s="38">
        <f t="shared" si="154"/>
        <v>1267.291666666667</v>
      </c>
      <c r="Q922" s="41"/>
      <c r="R922" t="str">
        <f t="shared" si="155"/>
        <v>3300 Litre Aquaplate Steel Slimline Water Tank (750mm W x 2500mm L x  1880mm H)</v>
      </c>
    </row>
    <row r="923" spans="2:18" x14ac:dyDescent="0.35">
      <c r="B923" s="31">
        <v>0.52</v>
      </c>
      <c r="C923" s="30" t="s">
        <v>24</v>
      </c>
      <c r="D923" s="30" t="s">
        <v>21</v>
      </c>
      <c r="E923" s="36">
        <v>750</v>
      </c>
      <c r="F923" s="36">
        <v>2600</v>
      </c>
      <c r="G923" s="36">
        <v>1880</v>
      </c>
      <c r="H923" s="37">
        <f t="shared" si="151"/>
        <v>3439.3928571428569</v>
      </c>
      <c r="I923" s="37">
        <f t="shared" si="152"/>
        <v>3000</v>
      </c>
      <c r="J923" s="37">
        <f t="shared" si="153"/>
        <v>135</v>
      </c>
      <c r="K923" s="36">
        <v>30</v>
      </c>
      <c r="L923" s="36">
        <f t="shared" si="158"/>
        <v>566</v>
      </c>
      <c r="M923" s="36"/>
      <c r="N923" s="36"/>
      <c r="O923" s="21">
        <f t="shared" si="156"/>
        <v>596</v>
      </c>
      <c r="P923" s="38">
        <f t="shared" si="154"/>
        <v>1297.0833333333335</v>
      </c>
      <c r="Q923" s="41"/>
      <c r="R923" t="str">
        <f t="shared" si="155"/>
        <v>3440 Litre Aquaplate Steel Slimline Water Tank (750mm W x 2600mm L x  1880mm H)</v>
      </c>
    </row>
    <row r="924" spans="2:18" x14ac:dyDescent="0.35">
      <c r="B924" s="31">
        <v>0.52</v>
      </c>
      <c r="C924" s="30" t="s">
        <v>24</v>
      </c>
      <c r="D924" s="30" t="s">
        <v>21</v>
      </c>
      <c r="E924" s="36">
        <v>750</v>
      </c>
      <c r="F924" s="36">
        <v>2700</v>
      </c>
      <c r="G924" s="36">
        <v>1880</v>
      </c>
      <c r="H924" s="37">
        <f t="shared" si="151"/>
        <v>3580.3928571428569</v>
      </c>
      <c r="I924" s="37">
        <f t="shared" si="152"/>
        <v>4000</v>
      </c>
      <c r="J924" s="37">
        <f t="shared" si="153"/>
        <v>150</v>
      </c>
      <c r="K924" s="36">
        <v>30</v>
      </c>
      <c r="L924" s="36">
        <v>578</v>
      </c>
      <c r="M924" s="36"/>
      <c r="N924" s="36"/>
      <c r="O924" s="21">
        <f t="shared" si="156"/>
        <v>608</v>
      </c>
      <c r="P924" s="38">
        <f t="shared" si="154"/>
        <v>1324.5833333333335</v>
      </c>
      <c r="Q924" s="41"/>
      <c r="R924" t="str">
        <f t="shared" si="155"/>
        <v>3580 Litre Aquaplate Steel Slimline Water Tank (750mm W x 2700mm L x  1880mm H)</v>
      </c>
    </row>
    <row r="925" spans="2:18" x14ac:dyDescent="0.35">
      <c r="B925" s="31">
        <v>0.52</v>
      </c>
      <c r="C925" s="30" t="s">
        <v>24</v>
      </c>
      <c r="D925" s="30" t="s">
        <v>21</v>
      </c>
      <c r="E925" s="36">
        <v>750</v>
      </c>
      <c r="F925" s="36">
        <v>2800</v>
      </c>
      <c r="G925" s="36">
        <v>1880</v>
      </c>
      <c r="H925" s="37">
        <f t="shared" si="151"/>
        <v>3721.3928571428569</v>
      </c>
      <c r="I925" s="37">
        <f t="shared" si="152"/>
        <v>4000</v>
      </c>
      <c r="J925" s="37">
        <f t="shared" si="153"/>
        <v>150</v>
      </c>
      <c r="K925" s="36">
        <v>30</v>
      </c>
      <c r="L925" s="36">
        <f t="shared" ref="L925:L930" si="159">L924+13</f>
        <v>591</v>
      </c>
      <c r="M925" s="36"/>
      <c r="N925" s="36"/>
      <c r="O925" s="21">
        <f t="shared" si="156"/>
        <v>621</v>
      </c>
      <c r="P925" s="38">
        <f t="shared" si="154"/>
        <v>1354.375</v>
      </c>
      <c r="Q925" s="41"/>
      <c r="R925" t="str">
        <f t="shared" si="155"/>
        <v>3720 Litre Aquaplate Steel Slimline Water Tank (750mm W x 2800mm L x  1880mm H)</v>
      </c>
    </row>
    <row r="926" spans="2:18" x14ac:dyDescent="0.35">
      <c r="B926" s="31">
        <v>0.52</v>
      </c>
      <c r="C926" s="30" t="s">
        <v>24</v>
      </c>
      <c r="D926" s="30" t="s">
        <v>21</v>
      </c>
      <c r="E926" s="36">
        <v>750</v>
      </c>
      <c r="F926" s="36">
        <v>2900</v>
      </c>
      <c r="G926" s="36">
        <v>1880</v>
      </c>
      <c r="H926" s="37">
        <f t="shared" si="151"/>
        <v>3862.3928571428569</v>
      </c>
      <c r="I926" s="37">
        <f t="shared" si="152"/>
        <v>4000</v>
      </c>
      <c r="J926" s="37">
        <f t="shared" si="153"/>
        <v>150</v>
      </c>
      <c r="K926" s="36">
        <v>30</v>
      </c>
      <c r="L926" s="36">
        <f t="shared" si="159"/>
        <v>604</v>
      </c>
      <c r="M926" s="36"/>
      <c r="N926" s="36"/>
      <c r="O926" s="21">
        <f t="shared" si="156"/>
        <v>634</v>
      </c>
      <c r="P926" s="38">
        <f t="shared" si="154"/>
        <v>1384.166666666667</v>
      </c>
      <c r="Q926" s="41"/>
      <c r="R926" t="str">
        <f t="shared" si="155"/>
        <v>3860 Litre Aquaplate Steel Slimline Water Tank (750mm W x 2900mm L x  1880mm H)</v>
      </c>
    </row>
    <row r="927" spans="2:18" x14ac:dyDescent="0.35">
      <c r="B927" s="31">
        <v>0.52</v>
      </c>
      <c r="C927" s="30" t="s">
        <v>24</v>
      </c>
      <c r="D927" s="30" t="s">
        <v>21</v>
      </c>
      <c r="E927" s="36">
        <v>750</v>
      </c>
      <c r="F927" s="36">
        <v>3000</v>
      </c>
      <c r="G927" s="36">
        <v>1880</v>
      </c>
      <c r="H927" s="37">
        <f t="shared" si="151"/>
        <v>4003.3928571428569</v>
      </c>
      <c r="I927" s="37">
        <f t="shared" si="152"/>
        <v>4000</v>
      </c>
      <c r="J927" s="37">
        <f t="shared" si="153"/>
        <v>150</v>
      </c>
      <c r="K927" s="36">
        <v>45</v>
      </c>
      <c r="L927" s="36">
        <f t="shared" si="159"/>
        <v>617</v>
      </c>
      <c r="M927" s="36"/>
      <c r="N927" s="36"/>
      <c r="O927" s="21">
        <f t="shared" si="156"/>
        <v>662</v>
      </c>
      <c r="P927" s="38">
        <f t="shared" si="154"/>
        <v>1413.9583333333335</v>
      </c>
      <c r="Q927" s="41"/>
      <c r="R927" t="str">
        <f t="shared" si="155"/>
        <v>4000 Litre Aquaplate Steel Slimline Water Tank (750mm W x 3000mm L x  1880mm H)</v>
      </c>
    </row>
    <row r="928" spans="2:18" x14ac:dyDescent="0.35">
      <c r="B928" s="31">
        <v>0.52</v>
      </c>
      <c r="C928" s="30" t="s">
        <v>24</v>
      </c>
      <c r="D928" s="30" t="s">
        <v>21</v>
      </c>
      <c r="E928" s="36">
        <v>750</v>
      </c>
      <c r="F928" s="36">
        <v>3100</v>
      </c>
      <c r="G928" s="36">
        <v>1880</v>
      </c>
      <c r="H928" s="37">
        <f t="shared" si="151"/>
        <v>4144.3928571428569</v>
      </c>
      <c r="I928" s="37">
        <f t="shared" si="152"/>
        <v>4000</v>
      </c>
      <c r="J928" s="37">
        <f t="shared" si="153"/>
        <v>150</v>
      </c>
      <c r="K928" s="36">
        <v>45</v>
      </c>
      <c r="L928" s="36">
        <f t="shared" si="159"/>
        <v>630</v>
      </c>
      <c r="M928" s="36"/>
      <c r="N928" s="36"/>
      <c r="O928" s="21">
        <f t="shared" si="156"/>
        <v>675</v>
      </c>
      <c r="P928" s="38">
        <f t="shared" si="154"/>
        <v>1443.7500000000002</v>
      </c>
      <c r="Q928" s="41"/>
      <c r="R928" t="str">
        <f t="shared" si="155"/>
        <v>4140 Litre Aquaplate Steel Slimline Water Tank (750mm W x 3100mm L x  1880mm H)</v>
      </c>
    </row>
    <row r="929" spans="2:18" x14ac:dyDescent="0.35">
      <c r="B929" s="31">
        <v>0.52</v>
      </c>
      <c r="C929" s="30" t="s">
        <v>24</v>
      </c>
      <c r="D929" s="30" t="s">
        <v>21</v>
      </c>
      <c r="E929" s="36">
        <v>750</v>
      </c>
      <c r="F929" s="36">
        <v>3200</v>
      </c>
      <c r="G929" s="36">
        <v>1880</v>
      </c>
      <c r="H929" s="37">
        <f t="shared" si="151"/>
        <v>4285.3928571428569</v>
      </c>
      <c r="I929" s="37">
        <f t="shared" si="152"/>
        <v>4000</v>
      </c>
      <c r="J929" s="37">
        <f t="shared" si="153"/>
        <v>150</v>
      </c>
      <c r="K929" s="36">
        <v>45</v>
      </c>
      <c r="L929" s="36">
        <f t="shared" si="159"/>
        <v>643</v>
      </c>
      <c r="M929" s="36"/>
      <c r="N929" s="36"/>
      <c r="O929" s="21">
        <f t="shared" si="156"/>
        <v>688</v>
      </c>
      <c r="P929" s="38">
        <f t="shared" si="154"/>
        <v>1473.541666666667</v>
      </c>
      <c r="Q929" s="41"/>
      <c r="R929" t="str">
        <f t="shared" si="155"/>
        <v>4290 Litre Aquaplate Steel Slimline Water Tank (750mm W x 3200mm L x  1880mm H)</v>
      </c>
    </row>
    <row r="930" spans="2:18" x14ac:dyDescent="0.35">
      <c r="B930" s="31">
        <v>0.52</v>
      </c>
      <c r="C930" s="30" t="s">
        <v>24</v>
      </c>
      <c r="D930" s="30" t="s">
        <v>21</v>
      </c>
      <c r="E930" s="36">
        <v>750</v>
      </c>
      <c r="F930" s="36">
        <v>3300</v>
      </c>
      <c r="G930" s="36">
        <v>1880</v>
      </c>
      <c r="H930" s="37">
        <f t="shared" si="151"/>
        <v>4426.3928571428569</v>
      </c>
      <c r="I930" s="37">
        <f t="shared" si="152"/>
        <v>4000</v>
      </c>
      <c r="J930" s="37">
        <f t="shared" si="153"/>
        <v>150</v>
      </c>
      <c r="K930" s="36">
        <v>45</v>
      </c>
      <c r="L930" s="36">
        <f t="shared" si="159"/>
        <v>656</v>
      </c>
      <c r="M930" s="36"/>
      <c r="N930" s="36"/>
      <c r="O930" s="21">
        <f t="shared" si="156"/>
        <v>701</v>
      </c>
      <c r="P930" s="38">
        <f t="shared" si="154"/>
        <v>1503.3333333333335</v>
      </c>
      <c r="Q930" s="41"/>
      <c r="R930" t="str">
        <f t="shared" si="155"/>
        <v>4430 Litre Aquaplate Steel Slimline Water Tank (750mm W x 3300mm L x  1880mm H)</v>
      </c>
    </row>
    <row r="931" spans="2:18" x14ac:dyDescent="0.35">
      <c r="B931" s="31">
        <v>0.52</v>
      </c>
      <c r="C931" s="30" t="s">
        <v>24</v>
      </c>
      <c r="D931" s="30" t="s">
        <v>21</v>
      </c>
      <c r="E931" s="36">
        <v>750</v>
      </c>
      <c r="F931" s="36">
        <v>3400</v>
      </c>
      <c r="G931" s="36">
        <v>1880</v>
      </c>
      <c r="H931" s="37">
        <f t="shared" si="151"/>
        <v>4567.3928571428569</v>
      </c>
      <c r="I931" s="37">
        <f t="shared" si="152"/>
        <v>5000</v>
      </c>
      <c r="J931" s="37">
        <f t="shared" si="153"/>
        <v>180</v>
      </c>
      <c r="K931" s="36">
        <v>45</v>
      </c>
      <c r="L931" s="36">
        <v>668</v>
      </c>
      <c r="M931" s="36"/>
      <c r="N931" s="36"/>
      <c r="O931" s="21">
        <f t="shared" si="156"/>
        <v>713</v>
      </c>
      <c r="P931" s="38">
        <f t="shared" si="154"/>
        <v>1530.8333333333335</v>
      </c>
      <c r="Q931" s="41"/>
      <c r="R931" t="str">
        <f t="shared" si="155"/>
        <v>4570 Litre Aquaplate Steel Slimline Water Tank (750mm W x 3400mm L x  1880mm H)</v>
      </c>
    </row>
    <row r="932" spans="2:18" x14ac:dyDescent="0.35">
      <c r="B932" s="31">
        <v>0.52</v>
      </c>
      <c r="C932" s="30" t="s">
        <v>24</v>
      </c>
      <c r="D932" s="30" t="s">
        <v>21</v>
      </c>
      <c r="E932" s="36">
        <v>750</v>
      </c>
      <c r="F932" s="36">
        <v>3500</v>
      </c>
      <c r="G932" s="36">
        <v>1880</v>
      </c>
      <c r="H932" s="37">
        <f t="shared" si="151"/>
        <v>4708.3928571428569</v>
      </c>
      <c r="I932" s="37">
        <f t="shared" si="152"/>
        <v>5000</v>
      </c>
      <c r="J932" s="37">
        <f t="shared" si="153"/>
        <v>180</v>
      </c>
      <c r="K932" s="36">
        <v>45</v>
      </c>
      <c r="L932" s="36">
        <f>L931+13</f>
        <v>681</v>
      </c>
      <c r="M932" s="36"/>
      <c r="N932" s="36"/>
      <c r="O932" s="21">
        <f t="shared" si="156"/>
        <v>726</v>
      </c>
      <c r="P932" s="38">
        <f t="shared" si="154"/>
        <v>1560.6250000000002</v>
      </c>
      <c r="Q932" s="41"/>
      <c r="R932" t="str">
        <f t="shared" si="155"/>
        <v>4710 Litre Aquaplate Steel Slimline Water Tank (750mm W x 3500mm L x  1880mm H)</v>
      </c>
    </row>
    <row r="933" spans="2:18" x14ac:dyDescent="0.35">
      <c r="B933" s="31">
        <v>0.52</v>
      </c>
      <c r="C933" s="30" t="s">
        <v>24</v>
      </c>
      <c r="D933" s="30" t="s">
        <v>21</v>
      </c>
      <c r="E933" s="36">
        <v>750</v>
      </c>
      <c r="F933" s="36">
        <v>3600</v>
      </c>
      <c r="G933" s="36">
        <v>1880</v>
      </c>
      <c r="H933" s="37">
        <f t="shared" si="151"/>
        <v>4849.3928571428569</v>
      </c>
      <c r="I933" s="37">
        <f t="shared" si="152"/>
        <v>5000</v>
      </c>
      <c r="J933" s="37">
        <f t="shared" si="153"/>
        <v>180</v>
      </c>
      <c r="K933" s="36">
        <v>45</v>
      </c>
      <c r="L933" s="36">
        <f>L932+13</f>
        <v>694</v>
      </c>
      <c r="M933" s="36"/>
      <c r="N933" s="36"/>
      <c r="O933" s="21">
        <f t="shared" si="156"/>
        <v>739</v>
      </c>
      <c r="P933" s="38">
        <f t="shared" si="154"/>
        <v>1590.416666666667</v>
      </c>
      <c r="Q933" s="41"/>
      <c r="R933" t="str">
        <f t="shared" si="155"/>
        <v>4850 Litre Aquaplate Steel Slimline Water Tank (750mm W x 3600mm L x  1880mm H)</v>
      </c>
    </row>
    <row r="934" spans="2:18" x14ac:dyDescent="0.35">
      <c r="B934" s="31">
        <v>0.52</v>
      </c>
      <c r="C934" s="30" t="s">
        <v>24</v>
      </c>
      <c r="D934" s="30" t="s">
        <v>21</v>
      </c>
      <c r="E934" s="36">
        <v>750</v>
      </c>
      <c r="F934" s="36">
        <v>3700</v>
      </c>
      <c r="G934" s="36">
        <v>1880</v>
      </c>
      <c r="H934" s="37">
        <f t="shared" si="151"/>
        <v>4990.3928571428569</v>
      </c>
      <c r="I934" s="37">
        <f t="shared" si="152"/>
        <v>5000</v>
      </c>
      <c r="J934" s="37">
        <f t="shared" si="153"/>
        <v>180</v>
      </c>
      <c r="K934" s="36">
        <v>45</v>
      </c>
      <c r="L934" s="36">
        <f>L933+13</f>
        <v>707</v>
      </c>
      <c r="M934" s="36"/>
      <c r="N934" s="36"/>
      <c r="O934" s="21">
        <f t="shared" si="156"/>
        <v>752</v>
      </c>
      <c r="P934" s="38">
        <f t="shared" si="154"/>
        <v>1620.2083333333335</v>
      </c>
      <c r="Q934" s="41"/>
      <c r="R934" t="str">
        <f t="shared" si="155"/>
        <v>4990 Litre Aquaplate Steel Slimline Water Tank (750mm W x 3700mm L x  1880mm H)</v>
      </c>
    </row>
    <row r="935" spans="2:18" x14ac:dyDescent="0.35">
      <c r="B935" s="31">
        <v>0.52</v>
      </c>
      <c r="C935" s="30" t="s">
        <v>24</v>
      </c>
      <c r="D935" s="30" t="s">
        <v>21</v>
      </c>
      <c r="E935" s="36">
        <v>750</v>
      </c>
      <c r="F935" s="36">
        <v>3800</v>
      </c>
      <c r="G935" s="36">
        <v>1880</v>
      </c>
      <c r="H935" s="37">
        <f t="shared" si="151"/>
        <v>5131.3928571428569</v>
      </c>
      <c r="I935" s="37">
        <f t="shared" si="152"/>
        <v>5000</v>
      </c>
      <c r="J935" s="37">
        <f t="shared" si="153"/>
        <v>180</v>
      </c>
      <c r="K935" s="21">
        <v>75</v>
      </c>
      <c r="L935" s="36">
        <f>L934+13</f>
        <v>720</v>
      </c>
      <c r="M935" s="36"/>
      <c r="N935" s="36"/>
      <c r="O935" s="21">
        <f t="shared" si="156"/>
        <v>795</v>
      </c>
      <c r="P935" s="38">
        <f t="shared" si="154"/>
        <v>1650.0000000000002</v>
      </c>
      <c r="Q935" s="41"/>
      <c r="R935" t="str">
        <f t="shared" si="155"/>
        <v>5130 Litre Aquaplate Steel Slimline Water Tank (750mm W x 3800mm L x  1880mm H)</v>
      </c>
    </row>
    <row r="936" spans="2:18" x14ac:dyDescent="0.35">
      <c r="B936" s="31">
        <v>0.52</v>
      </c>
      <c r="C936" s="30" t="s">
        <v>24</v>
      </c>
      <c r="D936" s="30" t="s">
        <v>21</v>
      </c>
      <c r="E936" s="36">
        <v>750</v>
      </c>
      <c r="F936" s="36">
        <v>3900</v>
      </c>
      <c r="G936" s="36">
        <v>1880</v>
      </c>
      <c r="H936" s="37">
        <f t="shared" si="151"/>
        <v>5272.3928571428569</v>
      </c>
      <c r="I936" s="37">
        <f t="shared" si="152"/>
        <v>5000</v>
      </c>
      <c r="J936" s="37">
        <f t="shared" si="153"/>
        <v>180</v>
      </c>
      <c r="K936" s="21">
        <v>75</v>
      </c>
      <c r="L936" s="36">
        <f>L935+13</f>
        <v>733</v>
      </c>
      <c r="M936" s="36"/>
      <c r="N936" s="36"/>
      <c r="O936" s="21">
        <f t="shared" si="156"/>
        <v>808</v>
      </c>
      <c r="P936" s="38">
        <f t="shared" si="154"/>
        <v>1679.791666666667</v>
      </c>
      <c r="Q936" s="41"/>
      <c r="R936" t="str">
        <f t="shared" si="155"/>
        <v>5270 Litre Aquaplate Steel Slimline Water Tank (750mm W x 3900mm L x  1880mm H)</v>
      </c>
    </row>
    <row r="937" spans="2:18" x14ac:dyDescent="0.35">
      <c r="B937" s="31">
        <v>0.52</v>
      </c>
      <c r="C937" s="30" t="s">
        <v>24</v>
      </c>
      <c r="D937" s="30" t="s">
        <v>21</v>
      </c>
      <c r="E937" s="36">
        <v>750</v>
      </c>
      <c r="F937" s="36">
        <v>4000</v>
      </c>
      <c r="G937" s="36">
        <v>1880</v>
      </c>
      <c r="H937" s="37">
        <f t="shared" si="151"/>
        <v>5413.3928571428569</v>
      </c>
      <c r="I937" s="37">
        <f t="shared" si="152"/>
        <v>5000</v>
      </c>
      <c r="J937" s="37">
        <f t="shared" si="153"/>
        <v>180</v>
      </c>
      <c r="K937" s="21">
        <v>75</v>
      </c>
      <c r="L937" s="36">
        <v>746</v>
      </c>
      <c r="M937" s="36"/>
      <c r="N937" s="36"/>
      <c r="O937" s="21">
        <f t="shared" si="156"/>
        <v>821</v>
      </c>
      <c r="P937" s="38">
        <f t="shared" si="154"/>
        <v>1709.5833333333335</v>
      </c>
      <c r="Q937" s="41"/>
      <c r="R937" t="str">
        <f t="shared" si="155"/>
        <v>5410 Litre Aquaplate Steel Slimline Water Tank (750mm W x 4000mm L x  1880mm H)</v>
      </c>
    </row>
    <row r="938" spans="2:18" x14ac:dyDescent="0.35">
      <c r="B938" s="31">
        <v>0.52</v>
      </c>
      <c r="C938" s="30" t="s">
        <v>24</v>
      </c>
      <c r="D938" s="30" t="s">
        <v>21</v>
      </c>
      <c r="E938" s="36">
        <v>800</v>
      </c>
      <c r="F938" s="36">
        <v>800</v>
      </c>
      <c r="G938" s="36">
        <v>1880</v>
      </c>
      <c r="H938" s="37">
        <f t="shared" si="151"/>
        <v>945.37142857142851</v>
      </c>
      <c r="I938" s="37">
        <f t="shared" si="152"/>
        <v>1000</v>
      </c>
      <c r="J938" s="37">
        <f t="shared" si="153"/>
        <v>90</v>
      </c>
      <c r="K938" s="36"/>
      <c r="L938" s="44">
        <v>290</v>
      </c>
      <c r="M938" s="44"/>
      <c r="N938" s="36"/>
      <c r="O938" s="21">
        <f t="shared" si="156"/>
        <v>290</v>
      </c>
      <c r="P938" s="38">
        <f t="shared" si="154"/>
        <v>664.58333333333348</v>
      </c>
      <c r="Q938" s="41"/>
      <c r="R938" t="str">
        <f t="shared" si="155"/>
        <v>950 Litre Aquaplate Steel Slimline Water Tank (800mm W x 800mm L x  1880mm H)</v>
      </c>
    </row>
    <row r="939" spans="2:18" x14ac:dyDescent="0.35">
      <c r="B939" s="31">
        <v>0.52</v>
      </c>
      <c r="C939" s="30" t="s">
        <v>24</v>
      </c>
      <c r="D939" s="30" t="s">
        <v>21</v>
      </c>
      <c r="E939" s="36">
        <v>800</v>
      </c>
      <c r="F939" s="36">
        <v>900</v>
      </c>
      <c r="G939" s="36">
        <v>1880</v>
      </c>
      <c r="H939" s="37">
        <f t="shared" si="151"/>
        <v>1095.7714285714285</v>
      </c>
      <c r="I939" s="37">
        <f t="shared" si="152"/>
        <v>1000</v>
      </c>
      <c r="J939" s="37">
        <f t="shared" si="153"/>
        <v>90</v>
      </c>
      <c r="K939" s="36"/>
      <c r="L939" s="36">
        <f>L938+13</f>
        <v>303</v>
      </c>
      <c r="M939" s="36"/>
      <c r="N939" s="36"/>
      <c r="O939" s="21">
        <f t="shared" si="156"/>
        <v>303</v>
      </c>
      <c r="P939" s="38">
        <f t="shared" si="154"/>
        <v>694.375</v>
      </c>
      <c r="Q939" s="41"/>
      <c r="R939" t="str">
        <f t="shared" si="155"/>
        <v>1100 Litre Aquaplate Steel Slimline Water Tank (800mm W x 900mm L x  1880mm H)</v>
      </c>
    </row>
    <row r="940" spans="2:18" x14ac:dyDescent="0.35">
      <c r="B940" s="31">
        <v>0.52</v>
      </c>
      <c r="C940" s="30" t="s">
        <v>24</v>
      </c>
      <c r="D940" s="30" t="s">
        <v>21</v>
      </c>
      <c r="E940" s="36">
        <v>800</v>
      </c>
      <c r="F940" s="36">
        <v>1000</v>
      </c>
      <c r="G940" s="36">
        <v>1880</v>
      </c>
      <c r="H940" s="37">
        <f t="shared" si="151"/>
        <v>1246.1714285714286</v>
      </c>
      <c r="I940" s="37">
        <f t="shared" si="152"/>
        <v>1000</v>
      </c>
      <c r="J940" s="37">
        <f t="shared" si="153"/>
        <v>90</v>
      </c>
      <c r="K940" s="36"/>
      <c r="L940" s="36">
        <f>L939+13</f>
        <v>316</v>
      </c>
      <c r="M940" s="36"/>
      <c r="N940" s="36"/>
      <c r="O940" s="21">
        <f t="shared" si="156"/>
        <v>316</v>
      </c>
      <c r="P940" s="38">
        <f t="shared" si="154"/>
        <v>724.16666666666674</v>
      </c>
      <c r="Q940" s="41"/>
      <c r="R940" t="str">
        <f t="shared" si="155"/>
        <v>1250 Litre Aquaplate Steel Slimline Water Tank (800mm W x 1000mm L x  1880mm H)</v>
      </c>
    </row>
    <row r="941" spans="2:18" x14ac:dyDescent="0.35">
      <c r="B941" s="31">
        <v>0.52</v>
      </c>
      <c r="C941" s="30" t="s">
        <v>24</v>
      </c>
      <c r="D941" s="30" t="s">
        <v>21</v>
      </c>
      <c r="E941" s="36">
        <v>800</v>
      </c>
      <c r="F941" s="36">
        <v>1100</v>
      </c>
      <c r="G941" s="36">
        <v>1880</v>
      </c>
      <c r="H941" s="37">
        <f t="shared" si="151"/>
        <v>1396.5714285714284</v>
      </c>
      <c r="I941" s="37">
        <f t="shared" si="152"/>
        <v>1000</v>
      </c>
      <c r="J941" s="37">
        <f t="shared" si="153"/>
        <v>90</v>
      </c>
      <c r="K941" s="36"/>
      <c r="L941" s="36">
        <f>L940+13</f>
        <v>329</v>
      </c>
      <c r="M941" s="36"/>
      <c r="N941" s="36"/>
      <c r="O941" s="21">
        <f t="shared" si="156"/>
        <v>329</v>
      </c>
      <c r="P941" s="38">
        <f t="shared" si="154"/>
        <v>753.95833333333348</v>
      </c>
      <c r="Q941" s="41"/>
      <c r="R941" t="str">
        <f t="shared" si="155"/>
        <v>1400 Litre Aquaplate Steel Slimline Water Tank (800mm W x 1100mm L x  1880mm H)</v>
      </c>
    </row>
    <row r="942" spans="2:18" x14ac:dyDescent="0.35">
      <c r="B942" s="31">
        <v>0.52</v>
      </c>
      <c r="C942" s="30" t="s">
        <v>24</v>
      </c>
      <c r="D942" s="30" t="s">
        <v>21</v>
      </c>
      <c r="E942" s="36">
        <v>800</v>
      </c>
      <c r="F942" s="36">
        <v>1200</v>
      </c>
      <c r="G942" s="36">
        <v>1880</v>
      </c>
      <c r="H942" s="37">
        <f t="shared" si="151"/>
        <v>1546.9714285714285</v>
      </c>
      <c r="I942" s="37">
        <f t="shared" si="152"/>
        <v>2000</v>
      </c>
      <c r="J942" s="37">
        <f t="shared" si="153"/>
        <v>120</v>
      </c>
      <c r="K942" s="36"/>
      <c r="L942" s="36">
        <v>342</v>
      </c>
      <c r="M942" s="36"/>
      <c r="N942" s="36"/>
      <c r="O942" s="21">
        <f t="shared" si="156"/>
        <v>342</v>
      </c>
      <c r="P942" s="38">
        <f t="shared" si="154"/>
        <v>783.75000000000011</v>
      </c>
      <c r="Q942" s="41"/>
      <c r="R942" t="str">
        <f t="shared" si="155"/>
        <v>1550 Litre Aquaplate Steel Slimline Water Tank (800mm W x 1200mm L x  1880mm H)</v>
      </c>
    </row>
    <row r="943" spans="2:18" x14ac:dyDescent="0.35">
      <c r="B943" s="31">
        <v>0.52</v>
      </c>
      <c r="C943" s="30" t="s">
        <v>24</v>
      </c>
      <c r="D943" s="30" t="s">
        <v>21</v>
      </c>
      <c r="E943" s="36">
        <v>800</v>
      </c>
      <c r="F943" s="36">
        <v>1300</v>
      </c>
      <c r="G943" s="36">
        <v>1880</v>
      </c>
      <c r="H943" s="37">
        <f t="shared" si="151"/>
        <v>1697.3714285714286</v>
      </c>
      <c r="I943" s="37">
        <f t="shared" si="152"/>
        <v>2000</v>
      </c>
      <c r="J943" s="37">
        <f t="shared" si="153"/>
        <v>120</v>
      </c>
      <c r="K943" s="36"/>
      <c r="L943" s="36">
        <f t="shared" ref="L943:L948" si="160">L942+13</f>
        <v>355</v>
      </c>
      <c r="M943" s="36"/>
      <c r="N943" s="36"/>
      <c r="O943" s="21">
        <f t="shared" si="156"/>
        <v>355</v>
      </c>
      <c r="P943" s="38">
        <f t="shared" si="154"/>
        <v>813.54166666666674</v>
      </c>
      <c r="Q943" s="41"/>
      <c r="R943" t="str">
        <f t="shared" si="155"/>
        <v>1700 Litre Aquaplate Steel Slimline Water Tank (800mm W x 1300mm L x  1880mm H)</v>
      </c>
    </row>
    <row r="944" spans="2:18" x14ac:dyDescent="0.35">
      <c r="B944" s="31">
        <v>0.52</v>
      </c>
      <c r="C944" s="30" t="s">
        <v>24</v>
      </c>
      <c r="D944" s="30" t="s">
        <v>21</v>
      </c>
      <c r="E944" s="36">
        <v>800</v>
      </c>
      <c r="F944" s="36">
        <v>1400</v>
      </c>
      <c r="G944" s="36">
        <v>1880</v>
      </c>
      <c r="H944" s="37">
        <f t="shared" si="151"/>
        <v>1847.7714285714285</v>
      </c>
      <c r="I944" s="37">
        <f t="shared" si="152"/>
        <v>2000</v>
      </c>
      <c r="J944" s="37">
        <f t="shared" si="153"/>
        <v>120</v>
      </c>
      <c r="K944" s="36"/>
      <c r="L944" s="36">
        <f t="shared" si="160"/>
        <v>368</v>
      </c>
      <c r="M944" s="36"/>
      <c r="N944" s="36"/>
      <c r="O944" s="21">
        <f t="shared" si="156"/>
        <v>368</v>
      </c>
      <c r="P944" s="38">
        <f t="shared" si="154"/>
        <v>843.33333333333348</v>
      </c>
      <c r="Q944" s="41"/>
      <c r="R944" t="str">
        <f t="shared" si="155"/>
        <v>1850 Litre Aquaplate Steel Slimline Water Tank (800mm W x 1400mm L x  1880mm H)</v>
      </c>
    </row>
    <row r="945" spans="2:18" x14ac:dyDescent="0.35">
      <c r="B945" s="31">
        <v>0.52</v>
      </c>
      <c r="C945" s="30" t="s">
        <v>24</v>
      </c>
      <c r="D945" s="30" t="s">
        <v>21</v>
      </c>
      <c r="E945" s="36">
        <v>800</v>
      </c>
      <c r="F945" s="36">
        <v>1500</v>
      </c>
      <c r="G945" s="36">
        <v>1880</v>
      </c>
      <c r="H945" s="37">
        <f t="shared" si="151"/>
        <v>1998.1714285714286</v>
      </c>
      <c r="I945" s="37">
        <f t="shared" si="152"/>
        <v>2000</v>
      </c>
      <c r="J945" s="37">
        <f t="shared" si="153"/>
        <v>120</v>
      </c>
      <c r="K945" s="36"/>
      <c r="L945" s="36">
        <f t="shared" si="160"/>
        <v>381</v>
      </c>
      <c r="M945" s="36"/>
      <c r="N945" s="36"/>
      <c r="O945" s="21">
        <f t="shared" si="156"/>
        <v>381</v>
      </c>
      <c r="P945" s="38">
        <f t="shared" si="154"/>
        <v>873.12500000000011</v>
      </c>
      <c r="Q945" s="41"/>
      <c r="R945" t="str">
        <f t="shared" si="155"/>
        <v>2000 Litre Aquaplate Steel Slimline Water Tank (800mm W x 1500mm L x  1880mm H)</v>
      </c>
    </row>
    <row r="946" spans="2:18" x14ac:dyDescent="0.35">
      <c r="B946" s="31">
        <v>0.52</v>
      </c>
      <c r="C946" s="30" t="s">
        <v>24</v>
      </c>
      <c r="D946" s="43" t="s">
        <v>21</v>
      </c>
      <c r="E946" s="44">
        <v>800</v>
      </c>
      <c r="F946" s="44">
        <v>1600</v>
      </c>
      <c r="G946" s="44">
        <v>1880</v>
      </c>
      <c r="H946" s="37">
        <f t="shared" si="151"/>
        <v>2148.5714285714284</v>
      </c>
      <c r="I946" s="37">
        <f t="shared" si="152"/>
        <v>2000</v>
      </c>
      <c r="J946" s="37">
        <f t="shared" si="153"/>
        <v>120</v>
      </c>
      <c r="K946" s="36"/>
      <c r="L946" s="36">
        <f t="shared" si="160"/>
        <v>394</v>
      </c>
      <c r="M946" s="36"/>
      <c r="N946" s="36"/>
      <c r="O946" s="21">
        <f t="shared" si="156"/>
        <v>394</v>
      </c>
      <c r="P946" s="38">
        <f t="shared" si="154"/>
        <v>902.91666666666674</v>
      </c>
      <c r="Q946" s="41"/>
      <c r="R946" t="str">
        <f t="shared" si="155"/>
        <v>2150 Litre Aquaplate Steel Slimline Water Tank (800mm W x 1600mm L x  1880mm H)</v>
      </c>
    </row>
    <row r="947" spans="2:18" x14ac:dyDescent="0.35">
      <c r="B947" s="31">
        <v>0.52</v>
      </c>
      <c r="C947" s="30" t="s">
        <v>24</v>
      </c>
      <c r="D947" s="30" t="s">
        <v>21</v>
      </c>
      <c r="E947" s="36">
        <v>800</v>
      </c>
      <c r="F947" s="36">
        <v>1700</v>
      </c>
      <c r="G947" s="36">
        <v>1880</v>
      </c>
      <c r="H947" s="37">
        <f t="shared" si="151"/>
        <v>2298.9714285714281</v>
      </c>
      <c r="I947" s="37">
        <f t="shared" si="152"/>
        <v>2000</v>
      </c>
      <c r="J947" s="37">
        <f t="shared" si="153"/>
        <v>120</v>
      </c>
      <c r="K947" s="36"/>
      <c r="L947" s="36">
        <f t="shared" si="160"/>
        <v>407</v>
      </c>
      <c r="M947" s="36"/>
      <c r="N947" s="36"/>
      <c r="O947" s="21">
        <f t="shared" si="156"/>
        <v>407</v>
      </c>
      <c r="P947" s="38">
        <f t="shared" si="154"/>
        <v>932.70833333333348</v>
      </c>
      <c r="Q947" s="41"/>
      <c r="R947" t="str">
        <f t="shared" si="155"/>
        <v>2300 Litre Aquaplate Steel Slimline Water Tank (800mm W x 1700mm L x  1880mm H)</v>
      </c>
    </row>
    <row r="948" spans="2:18" x14ac:dyDescent="0.35">
      <c r="B948" s="31">
        <v>0.52</v>
      </c>
      <c r="C948" s="30" t="s">
        <v>24</v>
      </c>
      <c r="D948" s="30" t="s">
        <v>21</v>
      </c>
      <c r="E948" s="36">
        <v>800</v>
      </c>
      <c r="F948" s="36">
        <v>1800</v>
      </c>
      <c r="G948" s="36">
        <v>1880</v>
      </c>
      <c r="H948" s="37">
        <f t="shared" si="151"/>
        <v>2449.3714285714282</v>
      </c>
      <c r="I948" s="37">
        <f t="shared" si="152"/>
        <v>2000</v>
      </c>
      <c r="J948" s="37">
        <f t="shared" si="153"/>
        <v>120</v>
      </c>
      <c r="K948" s="36"/>
      <c r="L948" s="36">
        <f t="shared" si="160"/>
        <v>420</v>
      </c>
      <c r="M948" s="36"/>
      <c r="N948" s="36"/>
      <c r="O948" s="21">
        <f t="shared" si="156"/>
        <v>420</v>
      </c>
      <c r="P948" s="38">
        <f t="shared" si="154"/>
        <v>962.50000000000011</v>
      </c>
      <c r="Q948" s="41"/>
      <c r="R948" t="str">
        <f t="shared" si="155"/>
        <v>2450 Litre Aquaplate Steel Slimline Water Tank (800mm W x 1800mm L x  1880mm H)</v>
      </c>
    </row>
    <row r="949" spans="2:18" x14ac:dyDescent="0.35">
      <c r="B949" s="31">
        <v>0.52</v>
      </c>
      <c r="C949" s="30" t="s">
        <v>24</v>
      </c>
      <c r="D949" s="30" t="s">
        <v>21</v>
      </c>
      <c r="E949" s="36">
        <v>800</v>
      </c>
      <c r="F949" s="36">
        <v>1900</v>
      </c>
      <c r="G949" s="36">
        <v>1880</v>
      </c>
      <c r="H949" s="37">
        <f t="shared" si="151"/>
        <v>2599.7714285714283</v>
      </c>
      <c r="I949" s="37">
        <f t="shared" si="152"/>
        <v>3000</v>
      </c>
      <c r="J949" s="37">
        <f t="shared" si="153"/>
        <v>135</v>
      </c>
      <c r="K949" s="36"/>
      <c r="L949" s="36">
        <v>478</v>
      </c>
      <c r="M949" s="36"/>
      <c r="N949" s="36"/>
      <c r="O949" s="21">
        <f t="shared" si="156"/>
        <v>478</v>
      </c>
      <c r="P949" s="38">
        <f t="shared" si="154"/>
        <v>1095.4166666666667</v>
      </c>
      <c r="Q949" s="41"/>
      <c r="R949" t="str">
        <f t="shared" si="155"/>
        <v>2600 Litre Aquaplate Steel Slimline Water Tank (800mm W x 1900mm L x  1880mm H)</v>
      </c>
    </row>
    <row r="950" spans="2:18" x14ac:dyDescent="0.35">
      <c r="B950" s="31">
        <v>0.52</v>
      </c>
      <c r="C950" s="30" t="s">
        <v>24</v>
      </c>
      <c r="D950" s="30" t="s">
        <v>21</v>
      </c>
      <c r="E950" s="36">
        <v>800</v>
      </c>
      <c r="F950" s="36">
        <v>2000</v>
      </c>
      <c r="G950" s="36">
        <v>1880</v>
      </c>
      <c r="H950" s="37">
        <f t="shared" si="151"/>
        <v>2750.1714285714284</v>
      </c>
      <c r="I950" s="37">
        <f t="shared" si="152"/>
        <v>3000</v>
      </c>
      <c r="J950" s="37">
        <f t="shared" si="153"/>
        <v>135</v>
      </c>
      <c r="K950" s="36"/>
      <c r="L950" s="36">
        <f>L949+13</f>
        <v>491</v>
      </c>
      <c r="M950" s="36"/>
      <c r="N950" s="36"/>
      <c r="O950" s="21">
        <f t="shared" si="156"/>
        <v>491</v>
      </c>
      <c r="P950" s="38">
        <f t="shared" si="154"/>
        <v>1125.2083333333335</v>
      </c>
      <c r="Q950" s="41"/>
      <c r="R950" t="str">
        <f t="shared" si="155"/>
        <v>2750 Litre Aquaplate Steel Slimline Water Tank (800mm W x 2000mm L x  1880mm H)</v>
      </c>
    </row>
    <row r="951" spans="2:18" x14ac:dyDescent="0.35">
      <c r="B951" s="31">
        <v>0.52</v>
      </c>
      <c r="C951" s="30" t="s">
        <v>24</v>
      </c>
      <c r="D951" s="30" t="s">
        <v>21</v>
      </c>
      <c r="E951" s="36">
        <v>800</v>
      </c>
      <c r="F951" s="36">
        <v>2100</v>
      </c>
      <c r="G951" s="36">
        <v>1880</v>
      </c>
      <c r="H951" s="37">
        <f t="shared" si="151"/>
        <v>2900.5714285714284</v>
      </c>
      <c r="I951" s="37">
        <f t="shared" si="152"/>
        <v>3000</v>
      </c>
      <c r="J951" s="37">
        <f t="shared" si="153"/>
        <v>135</v>
      </c>
      <c r="K951" s="36"/>
      <c r="L951" s="36">
        <f>L950+13</f>
        <v>504</v>
      </c>
      <c r="M951" s="36"/>
      <c r="N951" s="36"/>
      <c r="O951" s="21">
        <f t="shared" si="156"/>
        <v>504</v>
      </c>
      <c r="P951" s="38">
        <f t="shared" si="154"/>
        <v>1155</v>
      </c>
      <c r="Q951" s="41"/>
      <c r="R951" t="str">
        <f t="shared" si="155"/>
        <v>2900 Litre Aquaplate Steel Slimline Water Tank (800mm W x 2100mm L x  1880mm H)</v>
      </c>
    </row>
    <row r="952" spans="2:18" x14ac:dyDescent="0.35">
      <c r="B952" s="31">
        <v>0.52</v>
      </c>
      <c r="C952" s="30" t="s">
        <v>24</v>
      </c>
      <c r="D952" s="30" t="s">
        <v>21</v>
      </c>
      <c r="E952" s="36">
        <v>800</v>
      </c>
      <c r="F952" s="36">
        <v>2200</v>
      </c>
      <c r="G952" s="36">
        <v>1880</v>
      </c>
      <c r="H952" s="37">
        <f t="shared" si="151"/>
        <v>3050.9714285714281</v>
      </c>
      <c r="I952" s="37">
        <f t="shared" si="152"/>
        <v>3000</v>
      </c>
      <c r="J952" s="37">
        <f t="shared" si="153"/>
        <v>135</v>
      </c>
      <c r="K952" s="36"/>
      <c r="L952" s="36">
        <f>L951+13</f>
        <v>517</v>
      </c>
      <c r="M952" s="36"/>
      <c r="N952" s="36"/>
      <c r="O952" s="21">
        <f t="shared" si="156"/>
        <v>517</v>
      </c>
      <c r="P952" s="38">
        <f t="shared" si="154"/>
        <v>1184.791666666667</v>
      </c>
      <c r="Q952" s="41"/>
      <c r="R952" t="str">
        <f t="shared" si="155"/>
        <v>3050 Litre Aquaplate Steel Slimline Water Tank (800mm W x 2200mm L x  1880mm H)</v>
      </c>
    </row>
    <row r="953" spans="2:18" x14ac:dyDescent="0.35">
      <c r="B953" s="31">
        <v>0.52</v>
      </c>
      <c r="C953" s="30" t="s">
        <v>24</v>
      </c>
      <c r="D953" s="30" t="s">
        <v>21</v>
      </c>
      <c r="E953" s="36">
        <v>800</v>
      </c>
      <c r="F953" s="36">
        <v>2300</v>
      </c>
      <c r="G953" s="36">
        <v>1880</v>
      </c>
      <c r="H953" s="37">
        <f t="shared" si="151"/>
        <v>3201.3714285714282</v>
      </c>
      <c r="I953" s="37">
        <f t="shared" si="152"/>
        <v>3000</v>
      </c>
      <c r="J953" s="37">
        <f t="shared" si="153"/>
        <v>135</v>
      </c>
      <c r="K953" s="36"/>
      <c r="L953" s="36">
        <f>L952+13</f>
        <v>530</v>
      </c>
      <c r="M953" s="36"/>
      <c r="N953" s="36"/>
      <c r="O953" s="21">
        <f t="shared" si="156"/>
        <v>530</v>
      </c>
      <c r="P953" s="38">
        <f t="shared" si="154"/>
        <v>1214.5833333333335</v>
      </c>
      <c r="Q953" s="41"/>
      <c r="R953" t="str">
        <f t="shared" si="155"/>
        <v>3200 Litre Aquaplate Steel Slimline Water Tank (800mm W x 2300mm L x  1880mm H)</v>
      </c>
    </row>
    <row r="954" spans="2:18" x14ac:dyDescent="0.35">
      <c r="B954" s="31">
        <v>0.52</v>
      </c>
      <c r="C954" s="30" t="s">
        <v>24</v>
      </c>
      <c r="D954" s="30" t="s">
        <v>21</v>
      </c>
      <c r="E954" s="36">
        <v>800</v>
      </c>
      <c r="F954" s="36">
        <v>2400</v>
      </c>
      <c r="G954" s="36">
        <v>1880</v>
      </c>
      <c r="H954" s="37">
        <f t="shared" si="151"/>
        <v>3351.7714285714283</v>
      </c>
      <c r="I954" s="37">
        <f t="shared" si="152"/>
        <v>3000</v>
      </c>
      <c r="J954" s="37">
        <f t="shared" si="153"/>
        <v>135</v>
      </c>
      <c r="K954" s="36"/>
      <c r="L954" s="36">
        <f>L953+13</f>
        <v>543</v>
      </c>
      <c r="M954" s="36"/>
      <c r="N954" s="36"/>
      <c r="O954" s="21">
        <f t="shared" si="156"/>
        <v>543</v>
      </c>
      <c r="P954" s="38">
        <f t="shared" si="154"/>
        <v>1244.375</v>
      </c>
      <c r="Q954" s="41"/>
      <c r="R954" t="str">
        <f t="shared" si="155"/>
        <v>3350 Litre Aquaplate Steel Slimline Water Tank (800mm W x 2400mm L x  1880mm H)</v>
      </c>
    </row>
    <row r="955" spans="2:18" x14ac:dyDescent="0.35">
      <c r="B955" s="31">
        <v>0.52</v>
      </c>
      <c r="C955" s="30" t="s">
        <v>24</v>
      </c>
      <c r="D955" s="30" t="s">
        <v>21</v>
      </c>
      <c r="E955" s="36">
        <v>800</v>
      </c>
      <c r="F955" s="36">
        <v>2500</v>
      </c>
      <c r="G955" s="36">
        <v>1880</v>
      </c>
      <c r="H955" s="37">
        <f t="shared" si="151"/>
        <v>3502.1714285714284</v>
      </c>
      <c r="I955" s="37">
        <f t="shared" si="152"/>
        <v>4000</v>
      </c>
      <c r="J955" s="37">
        <f t="shared" si="153"/>
        <v>150</v>
      </c>
      <c r="K955" s="36"/>
      <c r="L955" s="36">
        <v>555</v>
      </c>
      <c r="M955" s="36"/>
      <c r="N955" s="36"/>
      <c r="O955" s="21">
        <f t="shared" si="156"/>
        <v>555</v>
      </c>
      <c r="P955" s="38">
        <f t="shared" si="154"/>
        <v>1271.875</v>
      </c>
      <c r="Q955" s="41"/>
      <c r="R955" t="str">
        <f t="shared" si="155"/>
        <v>3500 Litre Aquaplate Steel Slimline Water Tank (800mm W x 2500mm L x  1880mm H)</v>
      </c>
    </row>
    <row r="956" spans="2:18" x14ac:dyDescent="0.35">
      <c r="B956" s="31">
        <v>0.52</v>
      </c>
      <c r="C956" s="30" t="s">
        <v>24</v>
      </c>
      <c r="D956" s="30" t="s">
        <v>21</v>
      </c>
      <c r="E956" s="36">
        <v>800</v>
      </c>
      <c r="F956" s="36">
        <v>2600</v>
      </c>
      <c r="G956" s="36">
        <v>1880</v>
      </c>
      <c r="H956" s="37">
        <f t="shared" si="151"/>
        <v>3652.5714285714284</v>
      </c>
      <c r="I956" s="37">
        <f t="shared" si="152"/>
        <v>4000</v>
      </c>
      <c r="J956" s="37">
        <f t="shared" si="153"/>
        <v>150</v>
      </c>
      <c r="K956" s="36"/>
      <c r="L956" s="36">
        <f t="shared" ref="L956:L961" si="161">L955+13</f>
        <v>568</v>
      </c>
      <c r="M956" s="36"/>
      <c r="N956" s="36"/>
      <c r="O956" s="21">
        <f t="shared" si="156"/>
        <v>568</v>
      </c>
      <c r="P956" s="38">
        <f t="shared" si="154"/>
        <v>1301.666666666667</v>
      </c>
      <c r="Q956" s="41"/>
      <c r="R956" t="str">
        <f t="shared" si="155"/>
        <v>3650 Litre Aquaplate Steel Slimline Water Tank (800mm W x 2600mm L x  1880mm H)</v>
      </c>
    </row>
    <row r="957" spans="2:18" x14ac:dyDescent="0.35">
      <c r="B957" s="31">
        <v>0.52</v>
      </c>
      <c r="C957" s="30" t="s">
        <v>24</v>
      </c>
      <c r="D957" s="30" t="s">
        <v>21</v>
      </c>
      <c r="E957" s="36">
        <v>800</v>
      </c>
      <c r="F957" s="36">
        <v>2700</v>
      </c>
      <c r="G957" s="36">
        <v>1880</v>
      </c>
      <c r="H957" s="37">
        <f t="shared" si="151"/>
        <v>3802.9714285714281</v>
      </c>
      <c r="I957" s="37">
        <f t="shared" si="152"/>
        <v>4000</v>
      </c>
      <c r="J957" s="37">
        <f t="shared" si="153"/>
        <v>150</v>
      </c>
      <c r="K957" s="36"/>
      <c r="L957" s="36">
        <f t="shared" si="161"/>
        <v>581</v>
      </c>
      <c r="M957" s="36"/>
      <c r="N957" s="36"/>
      <c r="O957" s="21">
        <f t="shared" si="156"/>
        <v>581</v>
      </c>
      <c r="P957" s="38">
        <f t="shared" si="154"/>
        <v>1331.4583333333335</v>
      </c>
      <c r="Q957" s="41"/>
      <c r="R957" t="str">
        <f t="shared" si="155"/>
        <v>3800 Litre Aquaplate Steel Slimline Water Tank (800mm W x 2700mm L x  1880mm H)</v>
      </c>
    </row>
    <row r="958" spans="2:18" x14ac:dyDescent="0.35">
      <c r="B958" s="31">
        <v>0.52</v>
      </c>
      <c r="C958" s="30" t="s">
        <v>24</v>
      </c>
      <c r="D958" s="30" t="s">
        <v>21</v>
      </c>
      <c r="E958" s="36">
        <v>800</v>
      </c>
      <c r="F958" s="36">
        <v>2800</v>
      </c>
      <c r="G958" s="36">
        <v>1880</v>
      </c>
      <c r="H958" s="37">
        <f t="shared" si="151"/>
        <v>3953.3714285714282</v>
      </c>
      <c r="I958" s="37">
        <f t="shared" si="152"/>
        <v>4000</v>
      </c>
      <c r="J958" s="37">
        <f t="shared" si="153"/>
        <v>150</v>
      </c>
      <c r="K958" s="36"/>
      <c r="L958" s="36">
        <f t="shared" si="161"/>
        <v>594</v>
      </c>
      <c r="M958" s="36"/>
      <c r="N958" s="36"/>
      <c r="O958" s="21">
        <f t="shared" si="156"/>
        <v>594</v>
      </c>
      <c r="P958" s="38">
        <f t="shared" si="154"/>
        <v>1361.25</v>
      </c>
      <c r="Q958" s="41"/>
      <c r="R958" t="str">
        <f t="shared" si="155"/>
        <v>3950 Litre Aquaplate Steel Slimline Water Tank (800mm W x 2800mm L x  1880mm H)</v>
      </c>
    </row>
    <row r="959" spans="2:18" x14ac:dyDescent="0.35">
      <c r="B959" s="31">
        <v>0.52</v>
      </c>
      <c r="C959" s="30" t="s">
        <v>24</v>
      </c>
      <c r="D959" s="30" t="s">
        <v>21</v>
      </c>
      <c r="E959" s="36">
        <v>800</v>
      </c>
      <c r="F959" s="36">
        <v>2900</v>
      </c>
      <c r="G959" s="36">
        <v>1880</v>
      </c>
      <c r="H959" s="37">
        <f t="shared" si="151"/>
        <v>4103.7714285714283</v>
      </c>
      <c r="I959" s="37">
        <f t="shared" si="152"/>
        <v>4000</v>
      </c>
      <c r="J959" s="37">
        <f t="shared" si="153"/>
        <v>150</v>
      </c>
      <c r="K959" s="36"/>
      <c r="L959" s="36">
        <f t="shared" si="161"/>
        <v>607</v>
      </c>
      <c r="M959" s="36"/>
      <c r="N959" s="36"/>
      <c r="O959" s="21">
        <f t="shared" si="156"/>
        <v>607</v>
      </c>
      <c r="P959" s="38">
        <f t="shared" si="154"/>
        <v>1391.041666666667</v>
      </c>
      <c r="Q959" s="41"/>
      <c r="R959" t="str">
        <f t="shared" si="155"/>
        <v>4100 Litre Aquaplate Steel Slimline Water Tank (800mm W x 2900mm L x  1880mm H)</v>
      </c>
    </row>
    <row r="960" spans="2:18" x14ac:dyDescent="0.35">
      <c r="B960" s="31">
        <v>0.52</v>
      </c>
      <c r="C960" s="30" t="s">
        <v>24</v>
      </c>
      <c r="D960" s="30" t="s">
        <v>21</v>
      </c>
      <c r="E960" s="36">
        <v>800</v>
      </c>
      <c r="F960" s="36">
        <v>3000</v>
      </c>
      <c r="G960" s="36">
        <v>1880</v>
      </c>
      <c r="H960" s="37">
        <f t="shared" si="151"/>
        <v>4254.1714285714279</v>
      </c>
      <c r="I960" s="37">
        <f t="shared" si="152"/>
        <v>4000</v>
      </c>
      <c r="J960" s="37">
        <f t="shared" si="153"/>
        <v>150</v>
      </c>
      <c r="K960" s="36"/>
      <c r="L960" s="36">
        <f t="shared" si="161"/>
        <v>620</v>
      </c>
      <c r="M960" s="36"/>
      <c r="N960" s="36"/>
      <c r="O960" s="21">
        <f t="shared" si="156"/>
        <v>620</v>
      </c>
      <c r="P960" s="38">
        <f t="shared" si="154"/>
        <v>1420.8333333333335</v>
      </c>
      <c r="Q960" s="41"/>
      <c r="R960" t="str">
        <f t="shared" si="155"/>
        <v>4250 Litre Aquaplate Steel Slimline Water Tank (800mm W x 3000mm L x  1880mm H)</v>
      </c>
    </row>
    <row r="961" spans="2:18" x14ac:dyDescent="0.35">
      <c r="B961" s="31">
        <v>0.52</v>
      </c>
      <c r="C961" s="30" t="s">
        <v>24</v>
      </c>
      <c r="D961" s="30" t="s">
        <v>21</v>
      </c>
      <c r="E961" s="36">
        <v>800</v>
      </c>
      <c r="F961" s="36">
        <v>3100</v>
      </c>
      <c r="G961" s="36">
        <v>1880</v>
      </c>
      <c r="H961" s="37">
        <f t="shared" si="151"/>
        <v>4404.5714285714284</v>
      </c>
      <c r="I961" s="37">
        <f t="shared" si="152"/>
        <v>4000</v>
      </c>
      <c r="J961" s="37">
        <f t="shared" si="153"/>
        <v>150</v>
      </c>
      <c r="K961" s="36"/>
      <c r="L961" s="36">
        <f t="shared" si="161"/>
        <v>633</v>
      </c>
      <c r="M961" s="36"/>
      <c r="N961" s="36"/>
      <c r="O961" s="21">
        <f t="shared" si="156"/>
        <v>633</v>
      </c>
      <c r="P961" s="38">
        <f t="shared" si="154"/>
        <v>1450.6250000000002</v>
      </c>
      <c r="Q961" s="41"/>
      <c r="R961" t="str">
        <f t="shared" si="155"/>
        <v>4400 Litre Aquaplate Steel Slimline Water Tank (800mm W x 3100mm L x  1880mm H)</v>
      </c>
    </row>
    <row r="962" spans="2:18" x14ac:dyDescent="0.35">
      <c r="B962" s="31">
        <v>0.52</v>
      </c>
      <c r="C962" s="30" t="s">
        <v>24</v>
      </c>
      <c r="D962" s="30" t="s">
        <v>21</v>
      </c>
      <c r="E962" s="36">
        <v>800</v>
      </c>
      <c r="F962" s="36">
        <v>3200</v>
      </c>
      <c r="G962" s="36">
        <v>1880</v>
      </c>
      <c r="H962" s="37">
        <f t="shared" si="151"/>
        <v>4554.9714285714281</v>
      </c>
      <c r="I962" s="37">
        <f t="shared" si="152"/>
        <v>5000</v>
      </c>
      <c r="J962" s="37">
        <f t="shared" si="153"/>
        <v>180</v>
      </c>
      <c r="K962" s="36"/>
      <c r="L962" s="36">
        <v>645</v>
      </c>
      <c r="M962" s="36"/>
      <c r="N962" s="36"/>
      <c r="O962" s="21">
        <f t="shared" si="156"/>
        <v>645</v>
      </c>
      <c r="P962" s="38">
        <f t="shared" si="154"/>
        <v>1478.1250000000002</v>
      </c>
      <c r="Q962" s="41"/>
      <c r="R962" t="str">
        <f t="shared" si="155"/>
        <v>4550 Litre Aquaplate Steel Slimline Water Tank (800mm W x 3200mm L x  1880mm H)</v>
      </c>
    </row>
    <row r="963" spans="2:18" x14ac:dyDescent="0.35">
      <c r="B963" s="31">
        <v>0.52</v>
      </c>
      <c r="C963" s="30" t="s">
        <v>24</v>
      </c>
      <c r="D963" s="30" t="s">
        <v>21</v>
      </c>
      <c r="E963" s="36">
        <v>800</v>
      </c>
      <c r="F963" s="36">
        <v>3300</v>
      </c>
      <c r="G963" s="36">
        <v>1880</v>
      </c>
      <c r="H963" s="37">
        <f t="shared" si="151"/>
        <v>4705.3714285714286</v>
      </c>
      <c r="I963" s="37">
        <f t="shared" si="152"/>
        <v>5000</v>
      </c>
      <c r="J963" s="37">
        <f t="shared" si="153"/>
        <v>180</v>
      </c>
      <c r="K963" s="36"/>
      <c r="L963" s="36">
        <f t="shared" ref="L963:L968" si="162">L962+13</f>
        <v>658</v>
      </c>
      <c r="M963" s="36"/>
      <c r="N963" s="36"/>
      <c r="O963" s="21">
        <f t="shared" si="156"/>
        <v>658</v>
      </c>
      <c r="P963" s="38">
        <f t="shared" si="154"/>
        <v>1507.916666666667</v>
      </c>
      <c r="Q963" s="41"/>
      <c r="R963" t="str">
        <f t="shared" si="155"/>
        <v>4710 Litre Aquaplate Steel Slimline Water Tank (800mm W x 3300mm L x  1880mm H)</v>
      </c>
    </row>
    <row r="964" spans="2:18" x14ac:dyDescent="0.35">
      <c r="B964" s="31">
        <v>0.52</v>
      </c>
      <c r="C964" s="30" t="s">
        <v>24</v>
      </c>
      <c r="D964" s="30" t="s">
        <v>21</v>
      </c>
      <c r="E964" s="36">
        <v>800</v>
      </c>
      <c r="F964" s="36">
        <v>3400</v>
      </c>
      <c r="G964" s="36">
        <v>1880</v>
      </c>
      <c r="H964" s="37">
        <f t="shared" si="151"/>
        <v>4855.7714285714283</v>
      </c>
      <c r="I964" s="37">
        <f t="shared" si="152"/>
        <v>5000</v>
      </c>
      <c r="J964" s="37">
        <f t="shared" si="153"/>
        <v>180</v>
      </c>
      <c r="K964" s="36"/>
      <c r="L964" s="36">
        <f t="shared" si="162"/>
        <v>671</v>
      </c>
      <c r="M964" s="36"/>
      <c r="N964" s="36"/>
      <c r="O964" s="21">
        <f t="shared" si="156"/>
        <v>671</v>
      </c>
      <c r="P964" s="38">
        <f t="shared" si="154"/>
        <v>1537.7083333333335</v>
      </c>
      <c r="Q964" s="41"/>
      <c r="R964" t="str">
        <f t="shared" si="155"/>
        <v>4860 Litre Aquaplate Steel Slimline Water Tank (800mm W x 3400mm L x  1880mm H)</v>
      </c>
    </row>
    <row r="965" spans="2:18" x14ac:dyDescent="0.35">
      <c r="B965" s="31">
        <v>0.52</v>
      </c>
      <c r="C965" s="30" t="s">
        <v>24</v>
      </c>
      <c r="D965" s="30" t="s">
        <v>21</v>
      </c>
      <c r="E965" s="36">
        <v>800</v>
      </c>
      <c r="F965" s="36">
        <v>3500</v>
      </c>
      <c r="G965" s="36">
        <v>1880</v>
      </c>
      <c r="H965" s="37">
        <f t="shared" ref="H965:H1028" si="163">(((22/7*(E965/2)^2)*G965)+((F965-E965)*G965*E965))/1000000</f>
        <v>5006.1714285714279</v>
      </c>
      <c r="I965" s="37">
        <f t="shared" ref="I965:I1028" si="164">ROUND(H965,-3)</f>
        <v>5000</v>
      </c>
      <c r="J965" s="37">
        <f t="shared" ref="J965:J1028" si="165">IF(I965&lt;1000,90,IF(I965=1000,90,IF(I965=2000,120,IF(I965=3000,135,IF(I965=4000,150,IF(I965=5000,180,IF(I965=6000,210,IF(I965=7000,240,IF(I965=8000,255,IF(I965=9000,B1230,IF(I965=10000,285)))))))))))</f>
        <v>180</v>
      </c>
      <c r="K965" s="21">
        <v>75</v>
      </c>
      <c r="L965" s="36">
        <f t="shared" si="162"/>
        <v>684</v>
      </c>
      <c r="M965" s="36"/>
      <c r="N965" s="36"/>
      <c r="O965" s="21">
        <f t="shared" si="156"/>
        <v>759</v>
      </c>
      <c r="P965" s="38">
        <f t="shared" ref="P965:P1028" si="166">(L965/(1-B965))*1.1</f>
        <v>1567.5000000000002</v>
      </c>
      <c r="Q965" s="41"/>
      <c r="R965" t="str">
        <f t="shared" ref="R965:R1028" si="167">ROUND(H965,-1)&amp;" "&amp;"Litre"&amp;" "&amp;C965&amp;" "&amp;D965&amp;" "&amp;"Water Tank"&amp;" ("&amp;E965&amp;"mm W x "&amp;F965&amp;"mm L x  "&amp;G965&amp;"mm H)"</f>
        <v>5010 Litre Aquaplate Steel Slimline Water Tank (800mm W x 3500mm L x  1880mm H)</v>
      </c>
    </row>
    <row r="966" spans="2:18" x14ac:dyDescent="0.35">
      <c r="B966" s="31">
        <v>0.52</v>
      </c>
      <c r="C966" s="30" t="s">
        <v>24</v>
      </c>
      <c r="D966" s="30" t="s">
        <v>21</v>
      </c>
      <c r="E966" s="36">
        <v>800</v>
      </c>
      <c r="F966" s="36">
        <v>3600</v>
      </c>
      <c r="G966" s="36">
        <v>1880</v>
      </c>
      <c r="H966" s="37">
        <f t="shared" si="163"/>
        <v>5156.5714285714284</v>
      </c>
      <c r="I966" s="37">
        <f t="shared" si="164"/>
        <v>5000</v>
      </c>
      <c r="J966" s="37">
        <f t="shared" si="165"/>
        <v>180</v>
      </c>
      <c r="K966" s="21">
        <v>75</v>
      </c>
      <c r="L966" s="36">
        <f t="shared" si="162"/>
        <v>697</v>
      </c>
      <c r="M966" s="36"/>
      <c r="N966" s="36"/>
      <c r="O966" s="21">
        <f t="shared" ref="O966:O1029" si="168">SUM(K966:N966)</f>
        <v>772</v>
      </c>
      <c r="P966" s="38">
        <f t="shared" si="166"/>
        <v>1597.291666666667</v>
      </c>
      <c r="Q966" s="41"/>
      <c r="R966" t="str">
        <f t="shared" si="167"/>
        <v>5160 Litre Aquaplate Steel Slimline Water Tank (800mm W x 3600mm L x  1880mm H)</v>
      </c>
    </row>
    <row r="967" spans="2:18" x14ac:dyDescent="0.35">
      <c r="B967" s="31">
        <v>0.52</v>
      </c>
      <c r="C967" s="30" t="s">
        <v>24</v>
      </c>
      <c r="D967" s="30" t="s">
        <v>21</v>
      </c>
      <c r="E967" s="36">
        <v>800</v>
      </c>
      <c r="F967" s="36">
        <v>3700</v>
      </c>
      <c r="G967" s="36">
        <v>1880</v>
      </c>
      <c r="H967" s="37">
        <f t="shared" si="163"/>
        <v>5306.9714285714281</v>
      </c>
      <c r="I967" s="37">
        <f t="shared" si="164"/>
        <v>5000</v>
      </c>
      <c r="J967" s="37">
        <f t="shared" si="165"/>
        <v>180</v>
      </c>
      <c r="K967" s="21">
        <v>75</v>
      </c>
      <c r="L967" s="36">
        <f t="shared" si="162"/>
        <v>710</v>
      </c>
      <c r="M967" s="36"/>
      <c r="N967" s="36"/>
      <c r="O967" s="21">
        <f t="shared" si="168"/>
        <v>785</v>
      </c>
      <c r="P967" s="38">
        <f t="shared" si="166"/>
        <v>1627.0833333333335</v>
      </c>
      <c r="Q967" s="41"/>
      <c r="R967" t="str">
        <f t="shared" si="167"/>
        <v>5310 Litre Aquaplate Steel Slimline Water Tank (800mm W x 3700mm L x  1880mm H)</v>
      </c>
    </row>
    <row r="968" spans="2:18" x14ac:dyDescent="0.35">
      <c r="B968" s="31">
        <v>0.52</v>
      </c>
      <c r="C968" s="30" t="s">
        <v>24</v>
      </c>
      <c r="D968" s="30" t="s">
        <v>21</v>
      </c>
      <c r="E968" s="36">
        <v>800</v>
      </c>
      <c r="F968" s="36">
        <v>3800</v>
      </c>
      <c r="G968" s="36">
        <v>1880</v>
      </c>
      <c r="H968" s="37">
        <f t="shared" si="163"/>
        <v>5457.3714285714286</v>
      </c>
      <c r="I968" s="37">
        <f t="shared" si="164"/>
        <v>5000</v>
      </c>
      <c r="J968" s="37">
        <f t="shared" si="165"/>
        <v>180</v>
      </c>
      <c r="K968" s="21">
        <v>75</v>
      </c>
      <c r="L968" s="36">
        <f t="shared" si="162"/>
        <v>723</v>
      </c>
      <c r="M968" s="36"/>
      <c r="N968" s="36"/>
      <c r="O968" s="21">
        <f t="shared" si="168"/>
        <v>798</v>
      </c>
      <c r="P968" s="38">
        <f t="shared" si="166"/>
        <v>1656.8750000000002</v>
      </c>
      <c r="Q968" s="41"/>
      <c r="R968" t="str">
        <f t="shared" si="167"/>
        <v>5460 Litre Aquaplate Steel Slimline Water Tank (800mm W x 3800mm L x  1880mm H)</v>
      </c>
    </row>
    <row r="969" spans="2:18" x14ac:dyDescent="0.35">
      <c r="B969" s="31">
        <v>0.52</v>
      </c>
      <c r="C969" s="30" t="s">
        <v>24</v>
      </c>
      <c r="D969" s="30" t="s">
        <v>21</v>
      </c>
      <c r="E969" s="36">
        <v>800</v>
      </c>
      <c r="F969" s="36">
        <v>3900</v>
      </c>
      <c r="G969" s="36">
        <v>1880</v>
      </c>
      <c r="H969" s="37">
        <f t="shared" si="163"/>
        <v>5607.7714285714283</v>
      </c>
      <c r="I969" s="37">
        <f t="shared" si="164"/>
        <v>6000</v>
      </c>
      <c r="J969" s="37">
        <f t="shared" si="165"/>
        <v>210</v>
      </c>
      <c r="K969" s="21">
        <v>75</v>
      </c>
      <c r="L969" s="36">
        <v>799</v>
      </c>
      <c r="M969" s="36"/>
      <c r="N969" s="36"/>
      <c r="O969" s="21">
        <f t="shared" si="168"/>
        <v>874</v>
      </c>
      <c r="P969" s="38">
        <f t="shared" si="166"/>
        <v>1831.041666666667</v>
      </c>
      <c r="Q969" s="41"/>
      <c r="R969" t="str">
        <f t="shared" si="167"/>
        <v>5610 Litre Aquaplate Steel Slimline Water Tank (800mm W x 3900mm L x  1880mm H)</v>
      </c>
    </row>
    <row r="970" spans="2:18" x14ac:dyDescent="0.35">
      <c r="B970" s="31">
        <v>0.52</v>
      </c>
      <c r="C970" s="30" t="s">
        <v>24</v>
      </c>
      <c r="D970" s="30" t="s">
        <v>21</v>
      </c>
      <c r="E970" s="36">
        <v>800</v>
      </c>
      <c r="F970" s="36">
        <v>4000</v>
      </c>
      <c r="G970" s="36">
        <v>1880</v>
      </c>
      <c r="H970" s="37">
        <f t="shared" si="163"/>
        <v>5758.1714285714279</v>
      </c>
      <c r="I970" s="37">
        <f t="shared" si="164"/>
        <v>6000</v>
      </c>
      <c r="J970" s="37">
        <f t="shared" si="165"/>
        <v>210</v>
      </c>
      <c r="K970" s="21">
        <v>75</v>
      </c>
      <c r="L970" s="36">
        <v>812</v>
      </c>
      <c r="M970" s="36"/>
      <c r="N970" s="36"/>
      <c r="O970" s="21">
        <f t="shared" si="168"/>
        <v>887</v>
      </c>
      <c r="P970" s="38">
        <f t="shared" si="166"/>
        <v>1860.8333333333335</v>
      </c>
      <c r="Q970" s="41"/>
      <c r="R970" t="str">
        <f t="shared" si="167"/>
        <v>5760 Litre Aquaplate Steel Slimline Water Tank (800mm W x 4000mm L x  1880mm H)</v>
      </c>
    </row>
    <row r="971" spans="2:18" x14ac:dyDescent="0.35">
      <c r="B971" s="31">
        <v>0.52</v>
      </c>
      <c r="C971" s="30" t="s">
        <v>24</v>
      </c>
      <c r="D971" s="30" t="s">
        <v>21</v>
      </c>
      <c r="E971" s="36">
        <v>850</v>
      </c>
      <c r="F971" s="36">
        <v>800</v>
      </c>
      <c r="G971" s="36">
        <v>1880</v>
      </c>
      <c r="H971" s="37">
        <f t="shared" si="163"/>
        <v>987.33571428571418</v>
      </c>
      <c r="I971" s="37">
        <f t="shared" si="164"/>
        <v>1000</v>
      </c>
      <c r="J971" s="37">
        <f t="shared" si="165"/>
        <v>90</v>
      </c>
      <c r="K971" s="36"/>
      <c r="L971" s="44">
        <v>293</v>
      </c>
      <c r="M971" s="44"/>
      <c r="N971" s="36"/>
      <c r="O971" s="21">
        <f t="shared" si="168"/>
        <v>293</v>
      </c>
      <c r="P971" s="38">
        <f t="shared" si="166"/>
        <v>671.45833333333348</v>
      </c>
      <c r="Q971" s="41"/>
      <c r="R971" t="str">
        <f t="shared" si="167"/>
        <v>990 Litre Aquaplate Steel Slimline Water Tank (850mm W x 800mm L x  1880mm H)</v>
      </c>
    </row>
    <row r="972" spans="2:18" x14ac:dyDescent="0.35">
      <c r="B972" s="31">
        <v>0.52</v>
      </c>
      <c r="C972" s="30" t="s">
        <v>24</v>
      </c>
      <c r="D972" s="30" t="s">
        <v>21</v>
      </c>
      <c r="E972" s="36">
        <v>850</v>
      </c>
      <c r="F972" s="36">
        <v>900</v>
      </c>
      <c r="G972" s="36">
        <v>1880</v>
      </c>
      <c r="H972" s="37">
        <f t="shared" si="163"/>
        <v>1147.1357142857141</v>
      </c>
      <c r="I972" s="37">
        <f t="shared" si="164"/>
        <v>1000</v>
      </c>
      <c r="J972" s="37">
        <f t="shared" si="165"/>
        <v>90</v>
      </c>
      <c r="K972" s="36"/>
      <c r="L972" s="36">
        <f>L971+13</f>
        <v>306</v>
      </c>
      <c r="M972" s="36"/>
      <c r="N972" s="36"/>
      <c r="O972" s="21">
        <f t="shared" si="168"/>
        <v>306</v>
      </c>
      <c r="P972" s="38">
        <f t="shared" si="166"/>
        <v>701.25</v>
      </c>
      <c r="Q972" s="41"/>
      <c r="R972" t="str">
        <f t="shared" si="167"/>
        <v>1150 Litre Aquaplate Steel Slimline Water Tank (850mm W x 900mm L x  1880mm H)</v>
      </c>
    </row>
    <row r="973" spans="2:18" x14ac:dyDescent="0.35">
      <c r="B973" s="31">
        <v>0.52</v>
      </c>
      <c r="C973" s="30" t="s">
        <v>24</v>
      </c>
      <c r="D973" s="30" t="s">
        <v>21</v>
      </c>
      <c r="E973" s="36">
        <v>850</v>
      </c>
      <c r="F973" s="36">
        <v>1000</v>
      </c>
      <c r="G973" s="36">
        <v>1880</v>
      </c>
      <c r="H973" s="37">
        <f t="shared" si="163"/>
        <v>1306.9357142857141</v>
      </c>
      <c r="I973" s="37">
        <f t="shared" si="164"/>
        <v>1000</v>
      </c>
      <c r="J973" s="37">
        <f t="shared" si="165"/>
        <v>90</v>
      </c>
      <c r="K973" s="36"/>
      <c r="L973" s="36">
        <f>L972+13</f>
        <v>319</v>
      </c>
      <c r="M973" s="36"/>
      <c r="N973" s="36"/>
      <c r="O973" s="21">
        <f t="shared" si="168"/>
        <v>319</v>
      </c>
      <c r="P973" s="38">
        <f t="shared" si="166"/>
        <v>731.04166666666674</v>
      </c>
      <c r="Q973" s="41"/>
      <c r="R973" t="str">
        <f t="shared" si="167"/>
        <v>1310 Litre Aquaplate Steel Slimline Water Tank (850mm W x 1000mm L x  1880mm H)</v>
      </c>
    </row>
    <row r="974" spans="2:18" x14ac:dyDescent="0.35">
      <c r="B974" s="31">
        <v>0.52</v>
      </c>
      <c r="C974" s="30" t="s">
        <v>24</v>
      </c>
      <c r="D974" s="30" t="s">
        <v>21</v>
      </c>
      <c r="E974" s="36">
        <v>850</v>
      </c>
      <c r="F974" s="36">
        <v>1100</v>
      </c>
      <c r="G974" s="36">
        <v>1880</v>
      </c>
      <c r="H974" s="37">
        <f t="shared" si="163"/>
        <v>1466.735714285714</v>
      </c>
      <c r="I974" s="37">
        <f t="shared" si="164"/>
        <v>1000</v>
      </c>
      <c r="J974" s="37">
        <f t="shared" si="165"/>
        <v>90</v>
      </c>
      <c r="K974" s="36"/>
      <c r="L974" s="36">
        <f>L973+13</f>
        <v>332</v>
      </c>
      <c r="M974" s="36"/>
      <c r="N974" s="36"/>
      <c r="O974" s="21">
        <f t="shared" si="168"/>
        <v>332</v>
      </c>
      <c r="P974" s="38">
        <f t="shared" si="166"/>
        <v>760.83333333333348</v>
      </c>
      <c r="Q974" s="41"/>
      <c r="R974" t="str">
        <f t="shared" si="167"/>
        <v>1470 Litre Aquaplate Steel Slimline Water Tank (850mm W x 1100mm L x  1880mm H)</v>
      </c>
    </row>
    <row r="975" spans="2:18" x14ac:dyDescent="0.35">
      <c r="B975" s="31">
        <v>0.52</v>
      </c>
      <c r="C975" s="30" t="s">
        <v>24</v>
      </c>
      <c r="D975" s="30" t="s">
        <v>21</v>
      </c>
      <c r="E975" s="36">
        <v>850</v>
      </c>
      <c r="F975" s="36">
        <v>1200</v>
      </c>
      <c r="G975" s="36">
        <v>1880</v>
      </c>
      <c r="H975" s="37">
        <f t="shared" si="163"/>
        <v>1626.5357142857142</v>
      </c>
      <c r="I975" s="37">
        <f t="shared" si="164"/>
        <v>2000</v>
      </c>
      <c r="J975" s="37">
        <f t="shared" si="165"/>
        <v>120</v>
      </c>
      <c r="K975" s="36"/>
      <c r="L975" s="36">
        <v>344</v>
      </c>
      <c r="M975" s="36"/>
      <c r="N975" s="36"/>
      <c r="O975" s="21">
        <f t="shared" si="168"/>
        <v>344</v>
      </c>
      <c r="P975" s="38">
        <f t="shared" si="166"/>
        <v>788.33333333333348</v>
      </c>
      <c r="Q975" s="41"/>
      <c r="R975" t="str">
        <f t="shared" si="167"/>
        <v>1630 Litre Aquaplate Steel Slimline Water Tank (850mm W x 1200mm L x  1880mm H)</v>
      </c>
    </row>
    <row r="976" spans="2:18" x14ac:dyDescent="0.35">
      <c r="B976" s="31">
        <v>0.52</v>
      </c>
      <c r="C976" s="30" t="s">
        <v>24</v>
      </c>
      <c r="D976" s="30" t="s">
        <v>21</v>
      </c>
      <c r="E976" s="36">
        <v>850</v>
      </c>
      <c r="F976" s="36">
        <v>1300</v>
      </c>
      <c r="G976" s="36">
        <v>1880</v>
      </c>
      <c r="H976" s="37">
        <f t="shared" si="163"/>
        <v>1786.3357142857142</v>
      </c>
      <c r="I976" s="37">
        <f t="shared" si="164"/>
        <v>2000</v>
      </c>
      <c r="J976" s="37">
        <f t="shared" si="165"/>
        <v>120</v>
      </c>
      <c r="K976" s="36"/>
      <c r="L976" s="36">
        <f>L975+13</f>
        <v>357</v>
      </c>
      <c r="M976" s="36"/>
      <c r="N976" s="36"/>
      <c r="O976" s="21">
        <f t="shared" si="168"/>
        <v>357</v>
      </c>
      <c r="P976" s="38">
        <f t="shared" si="166"/>
        <v>818.12500000000011</v>
      </c>
      <c r="Q976" s="41"/>
      <c r="R976" t="str">
        <f t="shared" si="167"/>
        <v>1790 Litre Aquaplate Steel Slimline Water Tank (850mm W x 1300mm L x  1880mm H)</v>
      </c>
    </row>
    <row r="977" spans="2:18" x14ac:dyDescent="0.35">
      <c r="B977" s="31">
        <v>0.52</v>
      </c>
      <c r="C977" s="30" t="s">
        <v>24</v>
      </c>
      <c r="D977" s="30" t="s">
        <v>21</v>
      </c>
      <c r="E977" s="36">
        <v>850</v>
      </c>
      <c r="F977" s="36">
        <v>1400</v>
      </c>
      <c r="G977" s="36">
        <v>1880</v>
      </c>
      <c r="H977" s="37">
        <f t="shared" si="163"/>
        <v>1946.1357142857141</v>
      </c>
      <c r="I977" s="37">
        <f t="shared" si="164"/>
        <v>2000</v>
      </c>
      <c r="J977" s="37">
        <f t="shared" si="165"/>
        <v>120</v>
      </c>
      <c r="K977" s="36"/>
      <c r="L977" s="36">
        <f>L976+13</f>
        <v>370</v>
      </c>
      <c r="M977" s="36"/>
      <c r="N977" s="36"/>
      <c r="O977" s="21">
        <f t="shared" si="168"/>
        <v>370</v>
      </c>
      <c r="P977" s="38">
        <f t="shared" si="166"/>
        <v>847.91666666666674</v>
      </c>
      <c r="Q977" s="41"/>
      <c r="R977" t="str">
        <f t="shared" si="167"/>
        <v>1950 Litre Aquaplate Steel Slimline Water Tank (850mm W x 1400mm L x  1880mm H)</v>
      </c>
    </row>
    <row r="978" spans="2:18" x14ac:dyDescent="0.35">
      <c r="B978" s="31">
        <v>0.52</v>
      </c>
      <c r="C978" s="30" t="s">
        <v>24</v>
      </c>
      <c r="D978" s="30" t="s">
        <v>21</v>
      </c>
      <c r="E978" s="36">
        <v>850</v>
      </c>
      <c r="F978" s="36">
        <v>1500</v>
      </c>
      <c r="G978" s="36">
        <v>1880</v>
      </c>
      <c r="H978" s="37">
        <f t="shared" si="163"/>
        <v>2105.9357142857143</v>
      </c>
      <c r="I978" s="37">
        <f t="shared" si="164"/>
        <v>2000</v>
      </c>
      <c r="J978" s="37">
        <f t="shared" si="165"/>
        <v>120</v>
      </c>
      <c r="K978" s="36"/>
      <c r="L978" s="36">
        <f>L977+13</f>
        <v>383</v>
      </c>
      <c r="M978" s="36"/>
      <c r="N978" s="36"/>
      <c r="O978" s="21">
        <f t="shared" si="168"/>
        <v>383</v>
      </c>
      <c r="P978" s="38">
        <f t="shared" si="166"/>
        <v>877.70833333333348</v>
      </c>
      <c r="Q978" s="41"/>
      <c r="R978" t="str">
        <f t="shared" si="167"/>
        <v>2110 Litre Aquaplate Steel Slimline Water Tank (850mm W x 1500mm L x  1880mm H)</v>
      </c>
    </row>
    <row r="979" spans="2:18" x14ac:dyDescent="0.35">
      <c r="B979" s="31">
        <v>0.52</v>
      </c>
      <c r="C979" s="30" t="s">
        <v>24</v>
      </c>
      <c r="D979" s="30" t="s">
        <v>21</v>
      </c>
      <c r="E979" s="36">
        <v>850</v>
      </c>
      <c r="F979" s="36">
        <v>1600</v>
      </c>
      <c r="G979" s="36">
        <v>1880</v>
      </c>
      <c r="H979" s="37">
        <f t="shared" si="163"/>
        <v>2265.735714285714</v>
      </c>
      <c r="I979" s="37">
        <f t="shared" si="164"/>
        <v>2000</v>
      </c>
      <c r="J979" s="37">
        <f t="shared" si="165"/>
        <v>120</v>
      </c>
      <c r="K979" s="36"/>
      <c r="L979" s="36">
        <f>L978+13</f>
        <v>396</v>
      </c>
      <c r="M979" s="36"/>
      <c r="N979" s="36"/>
      <c r="O979" s="21">
        <f t="shared" si="168"/>
        <v>396</v>
      </c>
      <c r="P979" s="38">
        <f t="shared" si="166"/>
        <v>907.50000000000011</v>
      </c>
      <c r="Q979" s="41"/>
      <c r="R979" t="str">
        <f t="shared" si="167"/>
        <v>2270 Litre Aquaplate Steel Slimline Water Tank (850mm W x 1600mm L x  1880mm H)</v>
      </c>
    </row>
    <row r="980" spans="2:18" x14ac:dyDescent="0.35">
      <c r="B980" s="31">
        <v>0.52</v>
      </c>
      <c r="C980" s="30" t="s">
        <v>24</v>
      </c>
      <c r="D980" s="30" t="s">
        <v>21</v>
      </c>
      <c r="E980" s="36">
        <v>850</v>
      </c>
      <c r="F980" s="36">
        <v>1700</v>
      </c>
      <c r="G980" s="36">
        <v>1880</v>
      </c>
      <c r="H980" s="37">
        <f t="shared" si="163"/>
        <v>2425.5357142857142</v>
      </c>
      <c r="I980" s="37">
        <f t="shared" si="164"/>
        <v>2000</v>
      </c>
      <c r="J980" s="37">
        <f t="shared" si="165"/>
        <v>120</v>
      </c>
      <c r="K980" s="36"/>
      <c r="L980" s="36">
        <f>L979+13</f>
        <v>409</v>
      </c>
      <c r="M980" s="36"/>
      <c r="N980" s="36"/>
      <c r="O980" s="21">
        <f t="shared" si="168"/>
        <v>409</v>
      </c>
      <c r="P980" s="38">
        <f t="shared" si="166"/>
        <v>937.29166666666674</v>
      </c>
      <c r="Q980" s="41"/>
      <c r="R980" t="str">
        <f t="shared" si="167"/>
        <v>2430 Litre Aquaplate Steel Slimline Water Tank (850mm W x 1700mm L x  1880mm H)</v>
      </c>
    </row>
    <row r="981" spans="2:18" x14ac:dyDescent="0.35">
      <c r="B981" s="31">
        <v>0.52</v>
      </c>
      <c r="C981" s="30" t="s">
        <v>24</v>
      </c>
      <c r="D981" s="30" t="s">
        <v>21</v>
      </c>
      <c r="E981" s="36">
        <v>850</v>
      </c>
      <c r="F981" s="36">
        <v>1800</v>
      </c>
      <c r="G981" s="36">
        <v>1880</v>
      </c>
      <c r="H981" s="37">
        <f t="shared" si="163"/>
        <v>2585.3357142857139</v>
      </c>
      <c r="I981" s="37">
        <f t="shared" si="164"/>
        <v>3000</v>
      </c>
      <c r="J981" s="37">
        <f t="shared" si="165"/>
        <v>135</v>
      </c>
      <c r="K981" s="36"/>
      <c r="L981" s="36">
        <v>467</v>
      </c>
      <c r="M981" s="36"/>
      <c r="N981" s="36"/>
      <c r="O981" s="21">
        <f t="shared" si="168"/>
        <v>467</v>
      </c>
      <c r="P981" s="38">
        <f t="shared" si="166"/>
        <v>1070.2083333333335</v>
      </c>
      <c r="Q981" s="41"/>
      <c r="R981" t="str">
        <f t="shared" si="167"/>
        <v>2590 Litre Aquaplate Steel Slimline Water Tank (850mm W x 1800mm L x  1880mm H)</v>
      </c>
    </row>
    <row r="982" spans="2:18" x14ac:dyDescent="0.35">
      <c r="B982" s="31">
        <v>0.52</v>
      </c>
      <c r="C982" s="30" t="s">
        <v>24</v>
      </c>
      <c r="D982" s="30" t="s">
        <v>21</v>
      </c>
      <c r="E982" s="36">
        <v>850</v>
      </c>
      <c r="F982" s="36">
        <v>1900</v>
      </c>
      <c r="G982" s="36">
        <v>1880</v>
      </c>
      <c r="H982" s="37">
        <f t="shared" si="163"/>
        <v>2745.1357142857141</v>
      </c>
      <c r="I982" s="37">
        <f t="shared" si="164"/>
        <v>3000</v>
      </c>
      <c r="J982" s="37">
        <f t="shared" si="165"/>
        <v>135</v>
      </c>
      <c r="K982" s="36"/>
      <c r="L982" s="36">
        <f>L981+13</f>
        <v>480</v>
      </c>
      <c r="M982" s="36"/>
      <c r="N982" s="36"/>
      <c r="O982" s="21">
        <f t="shared" si="168"/>
        <v>480</v>
      </c>
      <c r="P982" s="38">
        <f t="shared" si="166"/>
        <v>1100</v>
      </c>
      <c r="Q982" s="41"/>
      <c r="R982" t="str">
        <f t="shared" si="167"/>
        <v>2750 Litre Aquaplate Steel Slimline Water Tank (850mm W x 1900mm L x  1880mm H)</v>
      </c>
    </row>
    <row r="983" spans="2:18" x14ac:dyDescent="0.35">
      <c r="B983" s="31">
        <v>0.52</v>
      </c>
      <c r="C983" s="30" t="s">
        <v>24</v>
      </c>
      <c r="D983" s="30" t="s">
        <v>21</v>
      </c>
      <c r="E983" s="36">
        <v>850</v>
      </c>
      <c r="F983" s="36">
        <v>2000</v>
      </c>
      <c r="G983" s="36">
        <v>1880</v>
      </c>
      <c r="H983" s="37">
        <f t="shared" si="163"/>
        <v>2904.9357142857143</v>
      </c>
      <c r="I983" s="37">
        <f t="shared" si="164"/>
        <v>3000</v>
      </c>
      <c r="J983" s="37">
        <f t="shared" si="165"/>
        <v>135</v>
      </c>
      <c r="K983" s="36"/>
      <c r="L983" s="36">
        <f>L982+13</f>
        <v>493</v>
      </c>
      <c r="M983" s="36"/>
      <c r="N983" s="36"/>
      <c r="O983" s="21">
        <f t="shared" si="168"/>
        <v>493</v>
      </c>
      <c r="P983" s="38">
        <f t="shared" si="166"/>
        <v>1129.791666666667</v>
      </c>
      <c r="Q983" s="41"/>
      <c r="R983" t="str">
        <f t="shared" si="167"/>
        <v>2900 Litre Aquaplate Steel Slimline Water Tank (850mm W x 2000mm L x  1880mm H)</v>
      </c>
    </row>
    <row r="984" spans="2:18" x14ac:dyDescent="0.35">
      <c r="B984" s="31">
        <v>0.52</v>
      </c>
      <c r="C984" s="30" t="s">
        <v>24</v>
      </c>
      <c r="D984" s="30" t="s">
        <v>21</v>
      </c>
      <c r="E984" s="36">
        <v>850</v>
      </c>
      <c r="F984" s="36">
        <v>2100</v>
      </c>
      <c r="G984" s="36">
        <v>1880</v>
      </c>
      <c r="H984" s="37">
        <f t="shared" si="163"/>
        <v>3064.735714285714</v>
      </c>
      <c r="I984" s="37">
        <f t="shared" si="164"/>
        <v>3000</v>
      </c>
      <c r="J984" s="37">
        <f t="shared" si="165"/>
        <v>135</v>
      </c>
      <c r="K984" s="36"/>
      <c r="L984" s="36">
        <f>L983+13</f>
        <v>506</v>
      </c>
      <c r="M984" s="36"/>
      <c r="N984" s="36"/>
      <c r="O984" s="21">
        <f t="shared" si="168"/>
        <v>506</v>
      </c>
      <c r="P984" s="38">
        <f t="shared" si="166"/>
        <v>1159.5833333333335</v>
      </c>
      <c r="Q984" s="41"/>
      <c r="R984" t="str">
        <f t="shared" si="167"/>
        <v>3060 Litre Aquaplate Steel Slimline Water Tank (850mm W x 2100mm L x  1880mm H)</v>
      </c>
    </row>
    <row r="985" spans="2:18" x14ac:dyDescent="0.35">
      <c r="B985" s="31">
        <v>0.52</v>
      </c>
      <c r="C985" s="30" t="s">
        <v>24</v>
      </c>
      <c r="D985" s="30" t="s">
        <v>21</v>
      </c>
      <c r="E985" s="36">
        <v>850</v>
      </c>
      <c r="F985" s="36">
        <v>2200</v>
      </c>
      <c r="G985" s="36">
        <v>1880</v>
      </c>
      <c r="H985" s="37">
        <f t="shared" si="163"/>
        <v>3224.5357142857142</v>
      </c>
      <c r="I985" s="37">
        <f t="shared" si="164"/>
        <v>3000</v>
      </c>
      <c r="J985" s="37">
        <f t="shared" si="165"/>
        <v>135</v>
      </c>
      <c r="K985" s="36"/>
      <c r="L985" s="36">
        <f>L984+13</f>
        <v>519</v>
      </c>
      <c r="M985" s="36"/>
      <c r="N985" s="36"/>
      <c r="O985" s="21">
        <f t="shared" si="168"/>
        <v>519</v>
      </c>
      <c r="P985" s="38">
        <f t="shared" si="166"/>
        <v>1189.375</v>
      </c>
      <c r="Q985" s="41"/>
      <c r="R985" t="str">
        <f t="shared" si="167"/>
        <v>3220 Litre Aquaplate Steel Slimline Water Tank (850mm W x 2200mm L x  1880mm H)</v>
      </c>
    </row>
    <row r="986" spans="2:18" x14ac:dyDescent="0.35">
      <c r="B986" s="31">
        <v>0.52</v>
      </c>
      <c r="C986" s="30" t="s">
        <v>24</v>
      </c>
      <c r="D986" s="30" t="s">
        <v>21</v>
      </c>
      <c r="E986" s="36">
        <v>850</v>
      </c>
      <c r="F986" s="36">
        <v>2300</v>
      </c>
      <c r="G986" s="36">
        <v>1880</v>
      </c>
      <c r="H986" s="37">
        <f t="shared" si="163"/>
        <v>3384.3357142857139</v>
      </c>
      <c r="I986" s="37">
        <f t="shared" si="164"/>
        <v>3000</v>
      </c>
      <c r="J986" s="37">
        <f t="shared" si="165"/>
        <v>135</v>
      </c>
      <c r="K986" s="36"/>
      <c r="L986" s="36">
        <f>L985+13</f>
        <v>532</v>
      </c>
      <c r="M986" s="36"/>
      <c r="N986" s="36"/>
      <c r="O986" s="21">
        <f t="shared" si="168"/>
        <v>532</v>
      </c>
      <c r="P986" s="38">
        <f t="shared" si="166"/>
        <v>1219.166666666667</v>
      </c>
      <c r="Q986" s="41"/>
      <c r="R986" t="str">
        <f t="shared" si="167"/>
        <v>3380 Litre Aquaplate Steel Slimline Water Tank (850mm W x 2300mm L x  1880mm H)</v>
      </c>
    </row>
    <row r="987" spans="2:18" x14ac:dyDescent="0.35">
      <c r="B987" s="31">
        <v>0.52</v>
      </c>
      <c r="C987" s="30" t="s">
        <v>24</v>
      </c>
      <c r="D987" s="30" t="s">
        <v>21</v>
      </c>
      <c r="E987" s="36">
        <v>850</v>
      </c>
      <c r="F987" s="36">
        <v>2400</v>
      </c>
      <c r="G987" s="36">
        <v>1880</v>
      </c>
      <c r="H987" s="37">
        <f t="shared" si="163"/>
        <v>3544.1357142857141</v>
      </c>
      <c r="I987" s="37">
        <f t="shared" si="164"/>
        <v>4000</v>
      </c>
      <c r="J987" s="37">
        <f t="shared" si="165"/>
        <v>150</v>
      </c>
      <c r="K987" s="36"/>
      <c r="L987" s="36">
        <v>544</v>
      </c>
      <c r="M987" s="36"/>
      <c r="N987" s="36"/>
      <c r="O987" s="21">
        <f t="shared" si="168"/>
        <v>544</v>
      </c>
      <c r="P987" s="38">
        <f t="shared" si="166"/>
        <v>1246.666666666667</v>
      </c>
      <c r="Q987" s="41"/>
      <c r="R987" t="str">
        <f t="shared" si="167"/>
        <v>3540 Litre Aquaplate Steel Slimline Water Tank (850mm W x 2400mm L x  1880mm H)</v>
      </c>
    </row>
    <row r="988" spans="2:18" x14ac:dyDescent="0.35">
      <c r="B988" s="31">
        <v>0.52</v>
      </c>
      <c r="C988" s="30" t="s">
        <v>24</v>
      </c>
      <c r="D988" s="30" t="s">
        <v>21</v>
      </c>
      <c r="E988" s="36">
        <v>850</v>
      </c>
      <c r="F988" s="36">
        <v>2500</v>
      </c>
      <c r="G988" s="36">
        <v>1880</v>
      </c>
      <c r="H988" s="37">
        <f t="shared" si="163"/>
        <v>3703.9357142857143</v>
      </c>
      <c r="I988" s="37">
        <f t="shared" si="164"/>
        <v>4000</v>
      </c>
      <c r="J988" s="37">
        <f t="shared" si="165"/>
        <v>150</v>
      </c>
      <c r="K988" s="36"/>
      <c r="L988" s="36">
        <f>L987+13</f>
        <v>557</v>
      </c>
      <c r="M988" s="36"/>
      <c r="N988" s="36"/>
      <c r="O988" s="21">
        <f t="shared" si="168"/>
        <v>557</v>
      </c>
      <c r="P988" s="38">
        <f t="shared" si="166"/>
        <v>1276.4583333333335</v>
      </c>
      <c r="Q988" s="41"/>
      <c r="R988" t="str">
        <f t="shared" si="167"/>
        <v>3700 Litre Aquaplate Steel Slimline Water Tank (850mm W x 2500mm L x  1880mm H)</v>
      </c>
    </row>
    <row r="989" spans="2:18" x14ac:dyDescent="0.35">
      <c r="B989" s="31">
        <v>0.52</v>
      </c>
      <c r="C989" s="30" t="s">
        <v>24</v>
      </c>
      <c r="D989" s="30" t="s">
        <v>21</v>
      </c>
      <c r="E989" s="36">
        <v>850</v>
      </c>
      <c r="F989" s="36">
        <v>2600</v>
      </c>
      <c r="G989" s="36">
        <v>1880</v>
      </c>
      <c r="H989" s="37">
        <f t="shared" si="163"/>
        <v>3863.735714285714</v>
      </c>
      <c r="I989" s="37">
        <f t="shared" si="164"/>
        <v>4000</v>
      </c>
      <c r="J989" s="37">
        <f t="shared" si="165"/>
        <v>150</v>
      </c>
      <c r="K989" s="36"/>
      <c r="L989" s="36">
        <f>L988+13</f>
        <v>570</v>
      </c>
      <c r="M989" s="36"/>
      <c r="N989" s="36"/>
      <c r="O989" s="21">
        <f t="shared" si="168"/>
        <v>570</v>
      </c>
      <c r="P989" s="38">
        <f t="shared" si="166"/>
        <v>1306.25</v>
      </c>
      <c r="Q989" s="41"/>
      <c r="R989" t="str">
        <f t="shared" si="167"/>
        <v>3860 Litre Aquaplate Steel Slimline Water Tank (850mm W x 2600mm L x  1880mm H)</v>
      </c>
    </row>
    <row r="990" spans="2:18" x14ac:dyDescent="0.35">
      <c r="B990" s="31">
        <v>0.52</v>
      </c>
      <c r="C990" s="30" t="s">
        <v>24</v>
      </c>
      <c r="D990" s="30" t="s">
        <v>21</v>
      </c>
      <c r="E990" s="36">
        <v>850</v>
      </c>
      <c r="F990" s="36">
        <v>2700</v>
      </c>
      <c r="G990" s="36">
        <v>1880</v>
      </c>
      <c r="H990" s="37">
        <f t="shared" si="163"/>
        <v>4023.5357142857142</v>
      </c>
      <c r="I990" s="37">
        <f t="shared" si="164"/>
        <v>4000</v>
      </c>
      <c r="J990" s="37">
        <f t="shared" si="165"/>
        <v>150</v>
      </c>
      <c r="K990" s="36"/>
      <c r="L990" s="36">
        <f>L989+13</f>
        <v>583</v>
      </c>
      <c r="M990" s="36"/>
      <c r="N990" s="36"/>
      <c r="O990" s="21">
        <f t="shared" si="168"/>
        <v>583</v>
      </c>
      <c r="P990" s="38">
        <f t="shared" si="166"/>
        <v>1336.041666666667</v>
      </c>
      <c r="Q990" s="41"/>
      <c r="R990" t="str">
        <f t="shared" si="167"/>
        <v>4020 Litre Aquaplate Steel Slimline Water Tank (850mm W x 2700mm L x  1880mm H)</v>
      </c>
    </row>
    <row r="991" spans="2:18" x14ac:dyDescent="0.35">
      <c r="B991" s="31">
        <v>0.52</v>
      </c>
      <c r="C991" s="30" t="s">
        <v>24</v>
      </c>
      <c r="D991" s="30" t="s">
        <v>21</v>
      </c>
      <c r="E991" s="36">
        <v>850</v>
      </c>
      <c r="F991" s="36">
        <v>2800</v>
      </c>
      <c r="G991" s="36">
        <v>1880</v>
      </c>
      <c r="H991" s="37">
        <f t="shared" si="163"/>
        <v>4183.3357142857139</v>
      </c>
      <c r="I991" s="37">
        <f t="shared" si="164"/>
        <v>4000</v>
      </c>
      <c r="J991" s="37">
        <f t="shared" si="165"/>
        <v>150</v>
      </c>
      <c r="K991" s="36"/>
      <c r="L991" s="36">
        <f>L990+13</f>
        <v>596</v>
      </c>
      <c r="M991" s="36"/>
      <c r="N991" s="36"/>
      <c r="O991" s="21">
        <f t="shared" si="168"/>
        <v>596</v>
      </c>
      <c r="P991" s="38">
        <f t="shared" si="166"/>
        <v>1365.8333333333335</v>
      </c>
      <c r="Q991" s="41"/>
      <c r="R991" t="str">
        <f t="shared" si="167"/>
        <v>4180 Litre Aquaplate Steel Slimline Water Tank (850mm W x 2800mm L x  1880mm H)</v>
      </c>
    </row>
    <row r="992" spans="2:18" x14ac:dyDescent="0.35">
      <c r="B992" s="31">
        <v>0.52</v>
      </c>
      <c r="C992" s="30" t="s">
        <v>24</v>
      </c>
      <c r="D992" s="30" t="s">
        <v>21</v>
      </c>
      <c r="E992" s="36">
        <v>850</v>
      </c>
      <c r="F992" s="36">
        <v>2900</v>
      </c>
      <c r="G992" s="36">
        <v>1880</v>
      </c>
      <c r="H992" s="37">
        <f t="shared" si="163"/>
        <v>4343.1357142857141</v>
      </c>
      <c r="I992" s="37">
        <f t="shared" si="164"/>
        <v>4000</v>
      </c>
      <c r="J992" s="37">
        <f t="shared" si="165"/>
        <v>150</v>
      </c>
      <c r="K992" s="36"/>
      <c r="L992" s="36">
        <f>L991+13</f>
        <v>609</v>
      </c>
      <c r="M992" s="36"/>
      <c r="N992" s="36"/>
      <c r="O992" s="21">
        <f t="shared" si="168"/>
        <v>609</v>
      </c>
      <c r="P992" s="38">
        <f t="shared" si="166"/>
        <v>1395.625</v>
      </c>
      <c r="Q992" s="41"/>
      <c r="R992" t="str">
        <f t="shared" si="167"/>
        <v>4340 Litre Aquaplate Steel Slimline Water Tank (850mm W x 2900mm L x  1880mm H)</v>
      </c>
    </row>
    <row r="993" spans="2:18" x14ac:dyDescent="0.35">
      <c r="B993" s="31">
        <v>0.52</v>
      </c>
      <c r="C993" s="30" t="s">
        <v>24</v>
      </c>
      <c r="D993" s="30" t="s">
        <v>21</v>
      </c>
      <c r="E993" s="36">
        <v>850</v>
      </c>
      <c r="F993" s="36">
        <v>3000</v>
      </c>
      <c r="G993" s="36">
        <v>1880</v>
      </c>
      <c r="H993" s="37">
        <f t="shared" si="163"/>
        <v>4502.9357142857143</v>
      </c>
      <c r="I993" s="37">
        <f t="shared" si="164"/>
        <v>5000</v>
      </c>
      <c r="J993" s="37">
        <f t="shared" si="165"/>
        <v>180</v>
      </c>
      <c r="K993" s="36"/>
      <c r="L993" s="36">
        <v>622</v>
      </c>
      <c r="M993" s="36"/>
      <c r="N993" s="36"/>
      <c r="O993" s="21">
        <f t="shared" si="168"/>
        <v>622</v>
      </c>
      <c r="P993" s="38">
        <f t="shared" si="166"/>
        <v>1425.416666666667</v>
      </c>
      <c r="Q993" s="41"/>
      <c r="R993" t="str">
        <f t="shared" si="167"/>
        <v>4500 Litre Aquaplate Steel Slimline Water Tank (850mm W x 3000mm L x  1880mm H)</v>
      </c>
    </row>
    <row r="994" spans="2:18" x14ac:dyDescent="0.35">
      <c r="B994" s="31">
        <v>0.52</v>
      </c>
      <c r="C994" s="30" t="s">
        <v>24</v>
      </c>
      <c r="D994" s="30" t="s">
        <v>21</v>
      </c>
      <c r="E994" s="36">
        <v>850</v>
      </c>
      <c r="F994" s="36">
        <v>3100</v>
      </c>
      <c r="G994" s="36">
        <v>1880</v>
      </c>
      <c r="H994" s="37">
        <f t="shared" si="163"/>
        <v>4662.7357142857145</v>
      </c>
      <c r="I994" s="37">
        <f t="shared" si="164"/>
        <v>5000</v>
      </c>
      <c r="J994" s="37">
        <f t="shared" si="165"/>
        <v>180</v>
      </c>
      <c r="K994" s="36"/>
      <c r="L994" s="36">
        <f t="shared" ref="L994:L999" si="169">L993+13</f>
        <v>635</v>
      </c>
      <c r="M994" s="36"/>
      <c r="N994" s="36"/>
      <c r="O994" s="21">
        <f t="shared" si="168"/>
        <v>635</v>
      </c>
      <c r="P994" s="38">
        <f t="shared" si="166"/>
        <v>1455.2083333333335</v>
      </c>
      <c r="Q994" s="41"/>
      <c r="R994" t="str">
        <f t="shared" si="167"/>
        <v>4660 Litre Aquaplate Steel Slimline Water Tank (850mm W x 3100mm L x  1880mm H)</v>
      </c>
    </row>
    <row r="995" spans="2:18" x14ac:dyDescent="0.35">
      <c r="B995" s="31">
        <v>0.52</v>
      </c>
      <c r="C995" s="30" t="s">
        <v>24</v>
      </c>
      <c r="D995" s="30" t="s">
        <v>21</v>
      </c>
      <c r="E995" s="36">
        <v>850</v>
      </c>
      <c r="F995" s="36">
        <v>3200</v>
      </c>
      <c r="G995" s="36">
        <v>1880</v>
      </c>
      <c r="H995" s="37">
        <f t="shared" si="163"/>
        <v>4822.5357142857138</v>
      </c>
      <c r="I995" s="37">
        <f t="shared" si="164"/>
        <v>5000</v>
      </c>
      <c r="J995" s="37">
        <f t="shared" si="165"/>
        <v>180</v>
      </c>
      <c r="K995" s="36"/>
      <c r="L995" s="36">
        <f t="shared" si="169"/>
        <v>648</v>
      </c>
      <c r="M995" s="36"/>
      <c r="N995" s="36"/>
      <c r="O995" s="21">
        <f t="shared" si="168"/>
        <v>648</v>
      </c>
      <c r="P995" s="38">
        <f t="shared" si="166"/>
        <v>1485.0000000000002</v>
      </c>
      <c r="Q995" s="41"/>
      <c r="R995" t="str">
        <f t="shared" si="167"/>
        <v>4820 Litre Aquaplate Steel Slimline Water Tank (850mm W x 3200mm L x  1880mm H)</v>
      </c>
    </row>
    <row r="996" spans="2:18" x14ac:dyDescent="0.35">
      <c r="B996" s="31">
        <v>0.52</v>
      </c>
      <c r="C996" s="30" t="s">
        <v>24</v>
      </c>
      <c r="D996" s="30" t="s">
        <v>21</v>
      </c>
      <c r="E996" s="36">
        <v>850</v>
      </c>
      <c r="F996" s="36">
        <v>3300</v>
      </c>
      <c r="G996" s="36">
        <v>1880</v>
      </c>
      <c r="H996" s="37">
        <f t="shared" si="163"/>
        <v>4982.3357142857139</v>
      </c>
      <c r="I996" s="37">
        <f t="shared" si="164"/>
        <v>5000</v>
      </c>
      <c r="J996" s="37">
        <f t="shared" si="165"/>
        <v>180</v>
      </c>
      <c r="K996" s="36"/>
      <c r="L996" s="36">
        <f t="shared" si="169"/>
        <v>661</v>
      </c>
      <c r="M996" s="36"/>
      <c r="N996" s="36"/>
      <c r="O996" s="21">
        <f t="shared" si="168"/>
        <v>661</v>
      </c>
      <c r="P996" s="38">
        <f t="shared" si="166"/>
        <v>1514.791666666667</v>
      </c>
      <c r="Q996" s="41"/>
      <c r="R996" t="str">
        <f t="shared" si="167"/>
        <v>4980 Litre Aquaplate Steel Slimline Water Tank (850mm W x 3300mm L x  1880mm H)</v>
      </c>
    </row>
    <row r="997" spans="2:18" x14ac:dyDescent="0.35">
      <c r="B997" s="31">
        <v>0.52</v>
      </c>
      <c r="C997" s="30" t="s">
        <v>24</v>
      </c>
      <c r="D997" s="30" t="s">
        <v>21</v>
      </c>
      <c r="E997" s="36">
        <v>850</v>
      </c>
      <c r="F997" s="36">
        <v>3400</v>
      </c>
      <c r="G997" s="36">
        <v>1880</v>
      </c>
      <c r="H997" s="37">
        <f t="shared" si="163"/>
        <v>5142.1357142857141</v>
      </c>
      <c r="I997" s="37">
        <f t="shared" si="164"/>
        <v>5000</v>
      </c>
      <c r="J997" s="37">
        <f t="shared" si="165"/>
        <v>180</v>
      </c>
      <c r="K997" s="36"/>
      <c r="L997" s="36">
        <f t="shared" si="169"/>
        <v>674</v>
      </c>
      <c r="M997" s="36"/>
      <c r="N997" s="36"/>
      <c r="O997" s="21">
        <f t="shared" si="168"/>
        <v>674</v>
      </c>
      <c r="P997" s="38">
        <f t="shared" si="166"/>
        <v>1544.5833333333335</v>
      </c>
      <c r="Q997" s="41"/>
      <c r="R997" t="str">
        <f t="shared" si="167"/>
        <v>5140 Litre Aquaplate Steel Slimline Water Tank (850mm W x 3400mm L x  1880mm H)</v>
      </c>
    </row>
    <row r="998" spans="2:18" x14ac:dyDescent="0.35">
      <c r="B998" s="31">
        <v>0.52</v>
      </c>
      <c r="C998" s="30" t="s">
        <v>24</v>
      </c>
      <c r="D998" s="30" t="s">
        <v>21</v>
      </c>
      <c r="E998" s="36">
        <v>850</v>
      </c>
      <c r="F998" s="36">
        <v>3500</v>
      </c>
      <c r="G998" s="36">
        <v>1880</v>
      </c>
      <c r="H998" s="37">
        <f t="shared" si="163"/>
        <v>5301.9357142857143</v>
      </c>
      <c r="I998" s="37">
        <f t="shared" si="164"/>
        <v>5000</v>
      </c>
      <c r="J998" s="37">
        <f t="shared" si="165"/>
        <v>180</v>
      </c>
      <c r="K998" s="36"/>
      <c r="L998" s="36">
        <f t="shared" si="169"/>
        <v>687</v>
      </c>
      <c r="M998" s="36"/>
      <c r="N998" s="36"/>
      <c r="O998" s="21">
        <f t="shared" si="168"/>
        <v>687</v>
      </c>
      <c r="P998" s="38">
        <f t="shared" si="166"/>
        <v>1574.3750000000002</v>
      </c>
      <c r="Q998" s="41"/>
      <c r="R998" t="str">
        <f t="shared" si="167"/>
        <v>5300 Litre Aquaplate Steel Slimline Water Tank (850mm W x 3500mm L x  1880mm H)</v>
      </c>
    </row>
    <row r="999" spans="2:18" x14ac:dyDescent="0.35">
      <c r="B999" s="31">
        <v>0.52</v>
      </c>
      <c r="C999" s="30" t="s">
        <v>24</v>
      </c>
      <c r="D999" s="30" t="s">
        <v>21</v>
      </c>
      <c r="E999" s="36">
        <v>850</v>
      </c>
      <c r="F999" s="36">
        <v>3600</v>
      </c>
      <c r="G999" s="36">
        <v>1880</v>
      </c>
      <c r="H999" s="37">
        <f t="shared" si="163"/>
        <v>5461.7357142857145</v>
      </c>
      <c r="I999" s="37">
        <f t="shared" si="164"/>
        <v>5000</v>
      </c>
      <c r="J999" s="37">
        <f t="shared" si="165"/>
        <v>180</v>
      </c>
      <c r="K999" s="36"/>
      <c r="L999" s="36">
        <f t="shared" si="169"/>
        <v>700</v>
      </c>
      <c r="M999" s="36"/>
      <c r="N999" s="36"/>
      <c r="O999" s="21">
        <f t="shared" si="168"/>
        <v>700</v>
      </c>
      <c r="P999" s="38">
        <f t="shared" si="166"/>
        <v>1604.166666666667</v>
      </c>
      <c r="Q999" s="41"/>
      <c r="R999" t="str">
        <f t="shared" si="167"/>
        <v>5460 Litre Aquaplate Steel Slimline Water Tank (850mm W x 3600mm L x  1880mm H)</v>
      </c>
    </row>
    <row r="1000" spans="2:18" x14ac:dyDescent="0.35">
      <c r="B1000" s="31">
        <v>0.52</v>
      </c>
      <c r="C1000" s="30" t="s">
        <v>24</v>
      </c>
      <c r="D1000" s="30" t="s">
        <v>21</v>
      </c>
      <c r="E1000" s="36">
        <v>850</v>
      </c>
      <c r="F1000" s="36">
        <v>3700</v>
      </c>
      <c r="G1000" s="36">
        <v>1880</v>
      </c>
      <c r="H1000" s="37">
        <f t="shared" si="163"/>
        <v>5621.5357142857138</v>
      </c>
      <c r="I1000" s="37">
        <f t="shared" si="164"/>
        <v>6000</v>
      </c>
      <c r="J1000" s="37">
        <f t="shared" si="165"/>
        <v>210</v>
      </c>
      <c r="K1000" s="36"/>
      <c r="L1000" s="36">
        <v>776</v>
      </c>
      <c r="M1000" s="36"/>
      <c r="N1000" s="36"/>
      <c r="O1000" s="21">
        <f t="shared" si="168"/>
        <v>776</v>
      </c>
      <c r="P1000" s="38">
        <f t="shared" si="166"/>
        <v>1778.3333333333335</v>
      </c>
      <c r="Q1000" s="41"/>
      <c r="R1000" t="str">
        <f t="shared" si="167"/>
        <v>5620 Litre Aquaplate Steel Slimline Water Tank (850mm W x 3700mm L x  1880mm H)</v>
      </c>
    </row>
    <row r="1001" spans="2:18" x14ac:dyDescent="0.35">
      <c r="B1001" s="31">
        <v>0.52</v>
      </c>
      <c r="C1001" s="30" t="s">
        <v>24</v>
      </c>
      <c r="D1001" s="30" t="s">
        <v>21</v>
      </c>
      <c r="E1001" s="36">
        <v>850</v>
      </c>
      <c r="F1001" s="36">
        <v>3800</v>
      </c>
      <c r="G1001" s="36">
        <v>1880</v>
      </c>
      <c r="H1001" s="37">
        <f t="shared" si="163"/>
        <v>5781.3357142857139</v>
      </c>
      <c r="I1001" s="37">
        <f t="shared" si="164"/>
        <v>6000</v>
      </c>
      <c r="J1001" s="37">
        <f t="shared" si="165"/>
        <v>210</v>
      </c>
      <c r="K1001" s="36"/>
      <c r="L1001" s="36">
        <f>L1000+13</f>
        <v>789</v>
      </c>
      <c r="M1001" s="36"/>
      <c r="N1001" s="36"/>
      <c r="O1001" s="21">
        <f t="shared" si="168"/>
        <v>789</v>
      </c>
      <c r="P1001" s="38">
        <f t="shared" si="166"/>
        <v>1808.1250000000002</v>
      </c>
      <c r="Q1001" s="41"/>
      <c r="R1001" t="str">
        <f t="shared" si="167"/>
        <v>5780 Litre Aquaplate Steel Slimline Water Tank (850mm W x 3800mm L x  1880mm H)</v>
      </c>
    </row>
    <row r="1002" spans="2:18" x14ac:dyDescent="0.35">
      <c r="B1002" s="31">
        <v>0.52</v>
      </c>
      <c r="C1002" s="30" t="s">
        <v>24</v>
      </c>
      <c r="D1002" s="30" t="s">
        <v>21</v>
      </c>
      <c r="E1002" s="36">
        <v>850</v>
      </c>
      <c r="F1002" s="36">
        <v>3900</v>
      </c>
      <c r="G1002" s="36">
        <v>1880</v>
      </c>
      <c r="H1002" s="37">
        <f t="shared" si="163"/>
        <v>5941.1357142857141</v>
      </c>
      <c r="I1002" s="37">
        <f t="shared" si="164"/>
        <v>6000</v>
      </c>
      <c r="J1002" s="37">
        <f t="shared" si="165"/>
        <v>210</v>
      </c>
      <c r="K1002" s="36"/>
      <c r="L1002" s="36">
        <f>L1001+13</f>
        <v>802</v>
      </c>
      <c r="M1002" s="36"/>
      <c r="N1002" s="36"/>
      <c r="O1002" s="21">
        <f t="shared" si="168"/>
        <v>802</v>
      </c>
      <c r="P1002" s="38">
        <f t="shared" si="166"/>
        <v>1837.916666666667</v>
      </c>
      <c r="Q1002" s="41"/>
      <c r="R1002" t="str">
        <f t="shared" si="167"/>
        <v>5940 Litre Aquaplate Steel Slimline Water Tank (850mm W x 3900mm L x  1880mm H)</v>
      </c>
    </row>
    <row r="1003" spans="2:18" x14ac:dyDescent="0.35">
      <c r="B1003" s="31">
        <v>0.52</v>
      </c>
      <c r="C1003" s="30" t="s">
        <v>24</v>
      </c>
      <c r="D1003" s="30" t="s">
        <v>21</v>
      </c>
      <c r="E1003" s="36">
        <v>850</v>
      </c>
      <c r="F1003" s="36">
        <v>4000</v>
      </c>
      <c r="G1003" s="36">
        <v>1880</v>
      </c>
      <c r="H1003" s="37">
        <f t="shared" si="163"/>
        <v>6100.9357142857143</v>
      </c>
      <c r="I1003" s="37">
        <f t="shared" si="164"/>
        <v>6000</v>
      </c>
      <c r="J1003" s="37">
        <f t="shared" si="165"/>
        <v>210</v>
      </c>
      <c r="K1003" s="36">
        <v>90</v>
      </c>
      <c r="L1003" s="36">
        <v>814</v>
      </c>
      <c r="M1003" s="36"/>
      <c r="N1003" s="36"/>
      <c r="O1003" s="21">
        <f t="shared" si="168"/>
        <v>904</v>
      </c>
      <c r="P1003" s="38">
        <f t="shared" si="166"/>
        <v>1865.416666666667</v>
      </c>
      <c r="Q1003" s="41"/>
      <c r="R1003" t="str">
        <f t="shared" si="167"/>
        <v>6100 Litre Aquaplate Steel Slimline Water Tank (850mm W x 4000mm L x  1880mm H)</v>
      </c>
    </row>
    <row r="1004" spans="2:18" x14ac:dyDescent="0.35">
      <c r="B1004" s="31">
        <v>0.52</v>
      </c>
      <c r="C1004" s="30" t="s">
        <v>24</v>
      </c>
      <c r="D1004" s="30" t="s">
        <v>21</v>
      </c>
      <c r="E1004" s="36">
        <v>900</v>
      </c>
      <c r="F1004" s="36">
        <v>800</v>
      </c>
      <c r="G1004" s="36">
        <v>1880</v>
      </c>
      <c r="H1004" s="37">
        <f t="shared" si="163"/>
        <v>1027.2857142857142</v>
      </c>
      <c r="I1004" s="37">
        <f t="shared" si="164"/>
        <v>1000</v>
      </c>
      <c r="J1004" s="37">
        <f t="shared" si="165"/>
        <v>90</v>
      </c>
      <c r="K1004" s="36"/>
      <c r="L1004" s="44">
        <v>295</v>
      </c>
      <c r="M1004" s="44"/>
      <c r="N1004" s="36"/>
      <c r="O1004" s="21">
        <f t="shared" si="168"/>
        <v>295</v>
      </c>
      <c r="P1004" s="38">
        <f t="shared" si="166"/>
        <v>676.04166666666674</v>
      </c>
      <c r="Q1004" s="41"/>
      <c r="R1004" t="str">
        <f t="shared" si="167"/>
        <v>1030 Litre Aquaplate Steel Slimline Water Tank (900mm W x 800mm L x  1880mm H)</v>
      </c>
    </row>
    <row r="1005" spans="2:18" x14ac:dyDescent="0.35">
      <c r="B1005" s="31">
        <v>0.52</v>
      </c>
      <c r="C1005" s="30" t="s">
        <v>24</v>
      </c>
      <c r="D1005" s="30" t="s">
        <v>21</v>
      </c>
      <c r="E1005" s="36">
        <v>900</v>
      </c>
      <c r="F1005" s="36">
        <v>900</v>
      </c>
      <c r="G1005" s="36">
        <v>1880</v>
      </c>
      <c r="H1005" s="37">
        <f t="shared" si="163"/>
        <v>1196.485714285714</v>
      </c>
      <c r="I1005" s="37">
        <f t="shared" si="164"/>
        <v>1000</v>
      </c>
      <c r="J1005" s="37">
        <f t="shared" si="165"/>
        <v>90</v>
      </c>
      <c r="K1005" s="36"/>
      <c r="L1005" s="36">
        <f>L1004+13</f>
        <v>308</v>
      </c>
      <c r="M1005" s="36"/>
      <c r="N1005" s="36"/>
      <c r="O1005" s="21">
        <f t="shared" si="168"/>
        <v>308</v>
      </c>
      <c r="P1005" s="38">
        <f t="shared" si="166"/>
        <v>705.83333333333348</v>
      </c>
      <c r="Q1005" s="41"/>
      <c r="R1005" t="str">
        <f t="shared" si="167"/>
        <v>1200 Litre Aquaplate Steel Slimline Water Tank (900mm W x 900mm L x  1880mm H)</v>
      </c>
    </row>
    <row r="1006" spans="2:18" x14ac:dyDescent="0.35">
      <c r="B1006" s="31">
        <v>0.52</v>
      </c>
      <c r="C1006" s="30" t="s">
        <v>24</v>
      </c>
      <c r="D1006" s="30" t="s">
        <v>21</v>
      </c>
      <c r="E1006" s="36">
        <v>900</v>
      </c>
      <c r="F1006" s="36">
        <v>1000</v>
      </c>
      <c r="G1006" s="36">
        <v>1880</v>
      </c>
      <c r="H1006" s="37">
        <f t="shared" si="163"/>
        <v>1365.6857142857141</v>
      </c>
      <c r="I1006" s="37">
        <f t="shared" si="164"/>
        <v>1000</v>
      </c>
      <c r="J1006" s="37">
        <f t="shared" si="165"/>
        <v>90</v>
      </c>
      <c r="K1006" s="36"/>
      <c r="L1006" s="36">
        <f>L1005+13</f>
        <v>321</v>
      </c>
      <c r="M1006" s="36"/>
      <c r="N1006" s="36"/>
      <c r="O1006" s="21">
        <f t="shared" si="168"/>
        <v>321</v>
      </c>
      <c r="P1006" s="38">
        <f t="shared" si="166"/>
        <v>735.62500000000011</v>
      </c>
      <c r="Q1006" s="41"/>
      <c r="R1006" t="str">
        <f t="shared" si="167"/>
        <v>1370 Litre Aquaplate Steel Slimline Water Tank (900mm W x 1000mm L x  1880mm H)</v>
      </c>
    </row>
    <row r="1007" spans="2:18" x14ac:dyDescent="0.35">
      <c r="B1007" s="31">
        <v>0.52</v>
      </c>
      <c r="C1007" s="30" t="s">
        <v>24</v>
      </c>
      <c r="D1007" s="30" t="s">
        <v>21</v>
      </c>
      <c r="E1007" s="36">
        <v>900</v>
      </c>
      <c r="F1007" s="36">
        <v>1100</v>
      </c>
      <c r="G1007" s="36">
        <v>1880</v>
      </c>
      <c r="H1007" s="37">
        <f t="shared" si="163"/>
        <v>1534.8857142857141</v>
      </c>
      <c r="I1007" s="37">
        <f t="shared" si="164"/>
        <v>2000</v>
      </c>
      <c r="J1007" s="37">
        <f t="shared" si="165"/>
        <v>120</v>
      </c>
      <c r="K1007" s="36"/>
      <c r="L1007" s="36">
        <v>334</v>
      </c>
      <c r="M1007" s="36"/>
      <c r="N1007" s="36"/>
      <c r="O1007" s="21">
        <f t="shared" si="168"/>
        <v>334</v>
      </c>
      <c r="P1007" s="38">
        <f t="shared" si="166"/>
        <v>765.41666666666674</v>
      </c>
      <c r="Q1007" s="41"/>
      <c r="R1007" t="str">
        <f t="shared" si="167"/>
        <v>1530 Litre Aquaplate Steel Slimline Water Tank (900mm W x 1100mm L x  1880mm H)</v>
      </c>
    </row>
    <row r="1008" spans="2:18" x14ac:dyDescent="0.35">
      <c r="B1008" s="31">
        <v>0.52</v>
      </c>
      <c r="C1008" s="30" t="s">
        <v>24</v>
      </c>
      <c r="D1008" s="30" t="s">
        <v>21</v>
      </c>
      <c r="E1008" s="36">
        <v>900</v>
      </c>
      <c r="F1008" s="36">
        <v>1200</v>
      </c>
      <c r="G1008" s="36">
        <v>1880</v>
      </c>
      <c r="H1008" s="37">
        <f t="shared" si="163"/>
        <v>1704.0857142857142</v>
      </c>
      <c r="I1008" s="37">
        <f t="shared" si="164"/>
        <v>2000</v>
      </c>
      <c r="J1008" s="37">
        <f t="shared" si="165"/>
        <v>120</v>
      </c>
      <c r="K1008" s="36"/>
      <c r="L1008" s="36">
        <f>L1007+13</f>
        <v>347</v>
      </c>
      <c r="M1008" s="36"/>
      <c r="N1008" s="36"/>
      <c r="O1008" s="21">
        <f t="shared" si="168"/>
        <v>347</v>
      </c>
      <c r="P1008" s="38">
        <f t="shared" si="166"/>
        <v>795.20833333333348</v>
      </c>
      <c r="Q1008" s="41"/>
      <c r="R1008" t="str">
        <f t="shared" si="167"/>
        <v>1700 Litre Aquaplate Steel Slimline Water Tank (900mm W x 1200mm L x  1880mm H)</v>
      </c>
    </row>
    <row r="1009" spans="2:18" x14ac:dyDescent="0.35">
      <c r="B1009" s="31">
        <v>0.52</v>
      </c>
      <c r="C1009" s="30" t="s">
        <v>24</v>
      </c>
      <c r="D1009" s="30" t="s">
        <v>21</v>
      </c>
      <c r="E1009" s="36">
        <v>900</v>
      </c>
      <c r="F1009" s="36">
        <v>1300</v>
      </c>
      <c r="G1009" s="36">
        <v>1880</v>
      </c>
      <c r="H1009" s="37">
        <f t="shared" si="163"/>
        <v>1873.2857142857142</v>
      </c>
      <c r="I1009" s="37">
        <f t="shared" si="164"/>
        <v>2000</v>
      </c>
      <c r="J1009" s="37">
        <f t="shared" si="165"/>
        <v>120</v>
      </c>
      <c r="K1009" s="36"/>
      <c r="L1009" s="36">
        <f>L1008+13</f>
        <v>360</v>
      </c>
      <c r="M1009" s="36"/>
      <c r="N1009" s="36"/>
      <c r="O1009" s="21">
        <f t="shared" si="168"/>
        <v>360</v>
      </c>
      <c r="P1009" s="38">
        <f t="shared" si="166"/>
        <v>825.00000000000011</v>
      </c>
      <c r="Q1009" s="41"/>
      <c r="R1009" t="str">
        <f t="shared" si="167"/>
        <v>1870 Litre Aquaplate Steel Slimline Water Tank (900mm W x 1300mm L x  1880mm H)</v>
      </c>
    </row>
    <row r="1010" spans="2:18" x14ac:dyDescent="0.35">
      <c r="B1010" s="31">
        <v>0.52</v>
      </c>
      <c r="C1010" s="30" t="s">
        <v>24</v>
      </c>
      <c r="D1010" s="30" t="s">
        <v>21</v>
      </c>
      <c r="E1010" s="36">
        <v>900</v>
      </c>
      <c r="F1010" s="36">
        <v>1400</v>
      </c>
      <c r="G1010" s="36">
        <v>1880</v>
      </c>
      <c r="H1010" s="37">
        <f t="shared" si="163"/>
        <v>2042.485714285714</v>
      </c>
      <c r="I1010" s="37">
        <f t="shared" si="164"/>
        <v>2000</v>
      </c>
      <c r="J1010" s="37">
        <f t="shared" si="165"/>
        <v>120</v>
      </c>
      <c r="K1010" s="36"/>
      <c r="L1010" s="36">
        <f>L1009+13</f>
        <v>373</v>
      </c>
      <c r="M1010" s="36"/>
      <c r="N1010" s="36"/>
      <c r="O1010" s="21">
        <f t="shared" si="168"/>
        <v>373</v>
      </c>
      <c r="P1010" s="38">
        <f t="shared" si="166"/>
        <v>854.79166666666674</v>
      </c>
      <c r="Q1010" s="41"/>
      <c r="R1010" t="str">
        <f t="shared" si="167"/>
        <v>2040 Litre Aquaplate Steel Slimline Water Tank (900mm W x 1400mm L x  1880mm H)</v>
      </c>
    </row>
    <row r="1011" spans="2:18" x14ac:dyDescent="0.35">
      <c r="B1011" s="31">
        <v>0.52</v>
      </c>
      <c r="C1011" s="30" t="s">
        <v>24</v>
      </c>
      <c r="D1011" s="30" t="s">
        <v>21</v>
      </c>
      <c r="E1011" s="36">
        <v>900</v>
      </c>
      <c r="F1011" s="36">
        <v>1500</v>
      </c>
      <c r="G1011" s="36">
        <v>1880</v>
      </c>
      <c r="H1011" s="37">
        <f t="shared" si="163"/>
        <v>2211.6857142857143</v>
      </c>
      <c r="I1011" s="37">
        <f t="shared" si="164"/>
        <v>2000</v>
      </c>
      <c r="J1011" s="37">
        <f t="shared" si="165"/>
        <v>120</v>
      </c>
      <c r="K1011" s="36"/>
      <c r="L1011" s="36">
        <f>L1010+13</f>
        <v>386</v>
      </c>
      <c r="M1011" s="36"/>
      <c r="N1011" s="36"/>
      <c r="O1011" s="21">
        <f t="shared" si="168"/>
        <v>386</v>
      </c>
      <c r="P1011" s="38">
        <f t="shared" si="166"/>
        <v>884.58333333333348</v>
      </c>
      <c r="Q1011" s="41"/>
      <c r="R1011" t="str">
        <f t="shared" si="167"/>
        <v>2210 Litre Aquaplate Steel Slimline Water Tank (900mm W x 1500mm L x  1880mm H)</v>
      </c>
    </row>
    <row r="1012" spans="2:18" x14ac:dyDescent="0.35">
      <c r="B1012" s="31">
        <v>0.52</v>
      </c>
      <c r="C1012" s="30" t="s">
        <v>24</v>
      </c>
      <c r="D1012" s="30" t="s">
        <v>21</v>
      </c>
      <c r="E1012" s="36">
        <v>900</v>
      </c>
      <c r="F1012" s="36">
        <v>1600</v>
      </c>
      <c r="G1012" s="36">
        <v>1880</v>
      </c>
      <c r="H1012" s="37">
        <f t="shared" si="163"/>
        <v>2380.8857142857141</v>
      </c>
      <c r="I1012" s="37">
        <f t="shared" si="164"/>
        <v>2000</v>
      </c>
      <c r="J1012" s="37">
        <f t="shared" si="165"/>
        <v>120</v>
      </c>
      <c r="K1012" s="36"/>
      <c r="L1012" s="36">
        <f>L1011+13</f>
        <v>399</v>
      </c>
      <c r="M1012" s="36"/>
      <c r="N1012" s="36"/>
      <c r="O1012" s="21">
        <f t="shared" si="168"/>
        <v>399</v>
      </c>
      <c r="P1012" s="38">
        <f t="shared" si="166"/>
        <v>914.37500000000011</v>
      </c>
      <c r="Q1012" s="41"/>
      <c r="R1012" t="str">
        <f t="shared" si="167"/>
        <v>2380 Litre Aquaplate Steel Slimline Water Tank (900mm W x 1600mm L x  1880mm H)</v>
      </c>
    </row>
    <row r="1013" spans="2:18" x14ac:dyDescent="0.35">
      <c r="B1013" s="31">
        <v>0.52</v>
      </c>
      <c r="C1013" s="30" t="s">
        <v>24</v>
      </c>
      <c r="D1013" s="30" t="s">
        <v>21</v>
      </c>
      <c r="E1013" s="36">
        <v>900</v>
      </c>
      <c r="F1013" s="36">
        <v>1700</v>
      </c>
      <c r="G1013" s="36">
        <v>1880</v>
      </c>
      <c r="H1013" s="37">
        <f t="shared" si="163"/>
        <v>2550.0857142857139</v>
      </c>
      <c r="I1013" s="37">
        <f t="shared" si="164"/>
        <v>3000</v>
      </c>
      <c r="J1013" s="37">
        <f t="shared" si="165"/>
        <v>135</v>
      </c>
      <c r="K1013" s="36"/>
      <c r="L1013" s="36">
        <v>457</v>
      </c>
      <c r="M1013" s="36"/>
      <c r="N1013" s="36"/>
      <c r="O1013" s="21">
        <f t="shared" si="168"/>
        <v>457</v>
      </c>
      <c r="P1013" s="38">
        <f t="shared" si="166"/>
        <v>1047.2916666666667</v>
      </c>
      <c r="Q1013" s="41"/>
      <c r="R1013" t="str">
        <f t="shared" si="167"/>
        <v>2550 Litre Aquaplate Steel Slimline Water Tank (900mm W x 1700mm L x  1880mm H)</v>
      </c>
    </row>
    <row r="1014" spans="2:18" x14ac:dyDescent="0.35">
      <c r="B1014" s="31">
        <v>0.52</v>
      </c>
      <c r="C1014" s="30" t="s">
        <v>24</v>
      </c>
      <c r="D1014" s="30" t="s">
        <v>21</v>
      </c>
      <c r="E1014" s="36">
        <v>900</v>
      </c>
      <c r="F1014" s="36">
        <v>1800</v>
      </c>
      <c r="G1014" s="36">
        <v>1880</v>
      </c>
      <c r="H1014" s="37">
        <f t="shared" si="163"/>
        <v>2719.2857142857142</v>
      </c>
      <c r="I1014" s="37">
        <f t="shared" si="164"/>
        <v>3000</v>
      </c>
      <c r="J1014" s="37">
        <f t="shared" si="165"/>
        <v>135</v>
      </c>
      <c r="K1014" s="36"/>
      <c r="L1014" s="36">
        <f>L1013+13</f>
        <v>470</v>
      </c>
      <c r="M1014" s="36"/>
      <c r="N1014" s="36"/>
      <c r="O1014" s="21">
        <f t="shared" si="168"/>
        <v>470</v>
      </c>
      <c r="P1014" s="38">
        <f t="shared" si="166"/>
        <v>1077.0833333333335</v>
      </c>
      <c r="Q1014" s="41"/>
      <c r="R1014" t="str">
        <f t="shared" si="167"/>
        <v>2720 Litre Aquaplate Steel Slimline Water Tank (900mm W x 1800mm L x  1880mm H)</v>
      </c>
    </row>
    <row r="1015" spans="2:18" x14ac:dyDescent="0.35">
      <c r="B1015" s="31">
        <v>0.52</v>
      </c>
      <c r="C1015" s="30" t="s">
        <v>24</v>
      </c>
      <c r="D1015" s="30" t="s">
        <v>21</v>
      </c>
      <c r="E1015" s="36">
        <v>900</v>
      </c>
      <c r="F1015" s="36">
        <v>1900</v>
      </c>
      <c r="G1015" s="36">
        <v>1880</v>
      </c>
      <c r="H1015" s="37">
        <f t="shared" si="163"/>
        <v>2888.485714285714</v>
      </c>
      <c r="I1015" s="37">
        <f t="shared" si="164"/>
        <v>3000</v>
      </c>
      <c r="J1015" s="37">
        <f t="shared" si="165"/>
        <v>135</v>
      </c>
      <c r="K1015" s="36"/>
      <c r="L1015" s="36">
        <f>L1014+13</f>
        <v>483</v>
      </c>
      <c r="M1015" s="36"/>
      <c r="N1015" s="36"/>
      <c r="O1015" s="21">
        <f t="shared" si="168"/>
        <v>483</v>
      </c>
      <c r="P1015" s="38">
        <f t="shared" si="166"/>
        <v>1106.875</v>
      </c>
      <c r="Q1015" s="41"/>
      <c r="R1015" t="str">
        <f t="shared" si="167"/>
        <v>2890 Litre Aquaplate Steel Slimline Water Tank (900mm W x 1900mm L x  1880mm H)</v>
      </c>
    </row>
    <row r="1016" spans="2:18" x14ac:dyDescent="0.35">
      <c r="B1016" s="31">
        <v>0.52</v>
      </c>
      <c r="C1016" s="30" t="s">
        <v>24</v>
      </c>
      <c r="D1016" s="30" t="s">
        <v>21</v>
      </c>
      <c r="E1016" s="36">
        <v>900</v>
      </c>
      <c r="F1016" s="36">
        <v>2000</v>
      </c>
      <c r="G1016" s="36">
        <v>1880</v>
      </c>
      <c r="H1016" s="37">
        <f t="shared" si="163"/>
        <v>3057.6857142857143</v>
      </c>
      <c r="I1016" s="37">
        <f t="shared" si="164"/>
        <v>3000</v>
      </c>
      <c r="J1016" s="37">
        <f t="shared" si="165"/>
        <v>135</v>
      </c>
      <c r="K1016" s="36"/>
      <c r="L1016" s="36">
        <f>L1015+13</f>
        <v>496</v>
      </c>
      <c r="M1016" s="36"/>
      <c r="N1016" s="36"/>
      <c r="O1016" s="21">
        <f t="shared" si="168"/>
        <v>496</v>
      </c>
      <c r="P1016" s="38">
        <f t="shared" si="166"/>
        <v>1136.666666666667</v>
      </c>
      <c r="Q1016" s="41"/>
      <c r="R1016" t="str">
        <f t="shared" si="167"/>
        <v>3060 Litre Aquaplate Steel Slimline Water Tank (900mm W x 2000mm L x  1880mm H)</v>
      </c>
    </row>
    <row r="1017" spans="2:18" x14ac:dyDescent="0.35">
      <c r="B1017" s="31">
        <v>0.52</v>
      </c>
      <c r="C1017" s="30" t="s">
        <v>24</v>
      </c>
      <c r="D1017" s="30" t="s">
        <v>21</v>
      </c>
      <c r="E1017" s="36">
        <v>900</v>
      </c>
      <c r="F1017" s="36">
        <v>2100</v>
      </c>
      <c r="G1017" s="36">
        <v>1880</v>
      </c>
      <c r="H1017" s="37">
        <f t="shared" si="163"/>
        <v>3226.8857142857141</v>
      </c>
      <c r="I1017" s="37">
        <f t="shared" si="164"/>
        <v>3000</v>
      </c>
      <c r="J1017" s="37">
        <f t="shared" si="165"/>
        <v>135</v>
      </c>
      <c r="K1017" s="36"/>
      <c r="L1017" s="36">
        <f>L1016+13</f>
        <v>509</v>
      </c>
      <c r="M1017" s="36"/>
      <c r="N1017" s="36"/>
      <c r="O1017" s="21">
        <f t="shared" si="168"/>
        <v>509</v>
      </c>
      <c r="P1017" s="38">
        <f t="shared" si="166"/>
        <v>1166.4583333333335</v>
      </c>
      <c r="Q1017" s="41"/>
      <c r="R1017" t="str">
        <f t="shared" si="167"/>
        <v>3230 Litre Aquaplate Steel Slimline Water Tank (900mm W x 2100mm L x  1880mm H)</v>
      </c>
    </row>
    <row r="1018" spans="2:18" x14ac:dyDescent="0.35">
      <c r="B1018" s="31">
        <v>0.52</v>
      </c>
      <c r="C1018" s="30" t="s">
        <v>24</v>
      </c>
      <c r="D1018" s="30" t="s">
        <v>21</v>
      </c>
      <c r="E1018" s="36">
        <v>900</v>
      </c>
      <c r="F1018" s="36">
        <v>2200</v>
      </c>
      <c r="G1018" s="36">
        <v>1880</v>
      </c>
      <c r="H1018" s="37">
        <f t="shared" si="163"/>
        <v>3396.0857142857139</v>
      </c>
      <c r="I1018" s="37">
        <f t="shared" si="164"/>
        <v>3000</v>
      </c>
      <c r="J1018" s="37">
        <f t="shared" si="165"/>
        <v>135</v>
      </c>
      <c r="K1018" s="36"/>
      <c r="L1018" s="36">
        <f>L1017+13</f>
        <v>522</v>
      </c>
      <c r="M1018" s="36"/>
      <c r="N1018" s="36"/>
      <c r="O1018" s="21">
        <f t="shared" si="168"/>
        <v>522</v>
      </c>
      <c r="P1018" s="38">
        <f t="shared" si="166"/>
        <v>1196.25</v>
      </c>
      <c r="Q1018" s="41"/>
      <c r="R1018" t="str">
        <f t="shared" si="167"/>
        <v>3400 Litre Aquaplate Steel Slimline Water Tank (900mm W x 2200mm L x  1880mm H)</v>
      </c>
    </row>
    <row r="1019" spans="2:18" x14ac:dyDescent="0.35">
      <c r="B1019" s="31">
        <v>0.52</v>
      </c>
      <c r="C1019" s="30" t="s">
        <v>24</v>
      </c>
      <c r="D1019" s="30" t="s">
        <v>21</v>
      </c>
      <c r="E1019" s="36">
        <v>900</v>
      </c>
      <c r="F1019" s="36">
        <v>2300</v>
      </c>
      <c r="G1019" s="36">
        <v>1880</v>
      </c>
      <c r="H1019" s="37">
        <f t="shared" si="163"/>
        <v>3565.2857142857142</v>
      </c>
      <c r="I1019" s="37">
        <f t="shared" si="164"/>
        <v>4000</v>
      </c>
      <c r="J1019" s="37">
        <f t="shared" si="165"/>
        <v>150</v>
      </c>
      <c r="K1019" s="36"/>
      <c r="L1019" s="36">
        <v>534</v>
      </c>
      <c r="M1019" s="36"/>
      <c r="N1019" s="36"/>
      <c r="O1019" s="21">
        <f t="shared" si="168"/>
        <v>534</v>
      </c>
      <c r="P1019" s="38">
        <f t="shared" si="166"/>
        <v>1223.75</v>
      </c>
      <c r="Q1019" s="41"/>
      <c r="R1019" t="str">
        <f t="shared" si="167"/>
        <v>3570 Litre Aquaplate Steel Slimline Water Tank (900mm W x 2300mm L x  1880mm H)</v>
      </c>
    </row>
    <row r="1020" spans="2:18" x14ac:dyDescent="0.35">
      <c r="B1020" s="31">
        <v>0.52</v>
      </c>
      <c r="C1020" s="30" t="s">
        <v>24</v>
      </c>
      <c r="D1020" s="30" t="s">
        <v>21</v>
      </c>
      <c r="E1020" s="36">
        <v>900</v>
      </c>
      <c r="F1020" s="36">
        <v>2400</v>
      </c>
      <c r="G1020" s="36">
        <v>1880</v>
      </c>
      <c r="H1020" s="37">
        <f t="shared" si="163"/>
        <v>3734.485714285714</v>
      </c>
      <c r="I1020" s="37">
        <f t="shared" si="164"/>
        <v>4000</v>
      </c>
      <c r="J1020" s="37">
        <f t="shared" si="165"/>
        <v>150</v>
      </c>
      <c r="K1020" s="36"/>
      <c r="L1020" s="36">
        <f>L1019+13</f>
        <v>547</v>
      </c>
      <c r="M1020" s="36"/>
      <c r="N1020" s="36"/>
      <c r="O1020" s="21">
        <f t="shared" si="168"/>
        <v>547</v>
      </c>
      <c r="P1020" s="38">
        <f t="shared" si="166"/>
        <v>1253.541666666667</v>
      </c>
      <c r="Q1020" s="41"/>
      <c r="R1020" t="str">
        <f t="shared" si="167"/>
        <v>3730 Litre Aquaplate Steel Slimline Water Tank (900mm W x 2400mm L x  1880mm H)</v>
      </c>
    </row>
    <row r="1021" spans="2:18" x14ac:dyDescent="0.35">
      <c r="B1021" s="31">
        <v>0.52</v>
      </c>
      <c r="C1021" s="30" t="s">
        <v>24</v>
      </c>
      <c r="D1021" s="30" t="s">
        <v>21</v>
      </c>
      <c r="E1021" s="36">
        <v>900</v>
      </c>
      <c r="F1021" s="36">
        <v>2500</v>
      </c>
      <c r="G1021" s="36">
        <v>1880</v>
      </c>
      <c r="H1021" s="37">
        <f t="shared" si="163"/>
        <v>3903.6857142857143</v>
      </c>
      <c r="I1021" s="37">
        <f t="shared" si="164"/>
        <v>4000</v>
      </c>
      <c r="J1021" s="37">
        <f t="shared" si="165"/>
        <v>150</v>
      </c>
      <c r="K1021" s="36"/>
      <c r="L1021" s="36">
        <f>L1020+13</f>
        <v>560</v>
      </c>
      <c r="M1021" s="36"/>
      <c r="N1021" s="36"/>
      <c r="O1021" s="21">
        <f t="shared" si="168"/>
        <v>560</v>
      </c>
      <c r="P1021" s="38">
        <f t="shared" si="166"/>
        <v>1283.3333333333335</v>
      </c>
      <c r="Q1021" s="41"/>
      <c r="R1021" t="str">
        <f t="shared" si="167"/>
        <v>3900 Litre Aquaplate Steel Slimline Water Tank (900mm W x 2500mm L x  1880mm H)</v>
      </c>
    </row>
    <row r="1022" spans="2:18" x14ac:dyDescent="0.35">
      <c r="B1022" s="31">
        <v>0.52</v>
      </c>
      <c r="C1022" s="30" t="s">
        <v>24</v>
      </c>
      <c r="D1022" s="30" t="s">
        <v>21</v>
      </c>
      <c r="E1022" s="36">
        <v>900</v>
      </c>
      <c r="F1022" s="36">
        <v>2600</v>
      </c>
      <c r="G1022" s="36">
        <v>1880</v>
      </c>
      <c r="H1022" s="37">
        <f t="shared" si="163"/>
        <v>4072.8857142857141</v>
      </c>
      <c r="I1022" s="37">
        <f t="shared" si="164"/>
        <v>4000</v>
      </c>
      <c r="J1022" s="37">
        <f t="shared" si="165"/>
        <v>150</v>
      </c>
      <c r="K1022" s="36"/>
      <c r="L1022" s="36">
        <f>L1021+13</f>
        <v>573</v>
      </c>
      <c r="M1022" s="36"/>
      <c r="N1022" s="36"/>
      <c r="O1022" s="21">
        <f t="shared" si="168"/>
        <v>573</v>
      </c>
      <c r="P1022" s="38">
        <f t="shared" si="166"/>
        <v>1313.125</v>
      </c>
      <c r="Q1022" s="41"/>
      <c r="R1022" t="str">
        <f t="shared" si="167"/>
        <v>4070 Litre Aquaplate Steel Slimline Water Tank (900mm W x 2600mm L x  1880mm H)</v>
      </c>
    </row>
    <row r="1023" spans="2:18" x14ac:dyDescent="0.35">
      <c r="B1023" s="31">
        <v>0.52</v>
      </c>
      <c r="C1023" s="30" t="s">
        <v>24</v>
      </c>
      <c r="D1023" s="30" t="s">
        <v>21</v>
      </c>
      <c r="E1023" s="36">
        <v>900</v>
      </c>
      <c r="F1023" s="36">
        <v>2700</v>
      </c>
      <c r="G1023" s="36">
        <v>1880</v>
      </c>
      <c r="H1023" s="37">
        <f t="shared" si="163"/>
        <v>4242.0857142857139</v>
      </c>
      <c r="I1023" s="37">
        <f t="shared" si="164"/>
        <v>4000</v>
      </c>
      <c r="J1023" s="37">
        <f t="shared" si="165"/>
        <v>150</v>
      </c>
      <c r="K1023" s="36"/>
      <c r="L1023" s="36">
        <f>L1022+13</f>
        <v>586</v>
      </c>
      <c r="M1023" s="36"/>
      <c r="N1023" s="36"/>
      <c r="O1023" s="21">
        <f t="shared" si="168"/>
        <v>586</v>
      </c>
      <c r="P1023" s="38">
        <f t="shared" si="166"/>
        <v>1342.916666666667</v>
      </c>
      <c r="Q1023" s="41"/>
      <c r="R1023" t="str">
        <f t="shared" si="167"/>
        <v>4240 Litre Aquaplate Steel Slimline Water Tank (900mm W x 2700mm L x  1880mm H)</v>
      </c>
    </row>
    <row r="1024" spans="2:18" x14ac:dyDescent="0.35">
      <c r="B1024" s="31">
        <v>0.52</v>
      </c>
      <c r="C1024" s="30" t="s">
        <v>24</v>
      </c>
      <c r="D1024" s="30" t="s">
        <v>21</v>
      </c>
      <c r="E1024" s="36">
        <v>900</v>
      </c>
      <c r="F1024" s="36">
        <v>2800</v>
      </c>
      <c r="G1024" s="36">
        <v>1880</v>
      </c>
      <c r="H1024" s="37">
        <f t="shared" si="163"/>
        <v>4411.2857142857138</v>
      </c>
      <c r="I1024" s="37">
        <f t="shared" si="164"/>
        <v>4000</v>
      </c>
      <c r="J1024" s="37">
        <f t="shared" si="165"/>
        <v>150</v>
      </c>
      <c r="K1024" s="36"/>
      <c r="L1024" s="36">
        <f>L1023+13</f>
        <v>599</v>
      </c>
      <c r="M1024" s="36"/>
      <c r="N1024" s="36"/>
      <c r="O1024" s="21">
        <f t="shared" si="168"/>
        <v>599</v>
      </c>
      <c r="P1024" s="38">
        <f t="shared" si="166"/>
        <v>1372.7083333333335</v>
      </c>
      <c r="Q1024" s="41"/>
      <c r="R1024" t="str">
        <f t="shared" si="167"/>
        <v>4410 Litre Aquaplate Steel Slimline Water Tank (900mm W x 2800mm L x  1880mm H)</v>
      </c>
    </row>
    <row r="1025" spans="2:18" x14ac:dyDescent="0.35">
      <c r="B1025" s="31">
        <v>0.52</v>
      </c>
      <c r="C1025" s="30" t="s">
        <v>24</v>
      </c>
      <c r="D1025" s="30" t="s">
        <v>21</v>
      </c>
      <c r="E1025" s="36">
        <v>900</v>
      </c>
      <c r="F1025" s="36">
        <v>2900</v>
      </c>
      <c r="G1025" s="36">
        <v>1880</v>
      </c>
      <c r="H1025" s="37">
        <f t="shared" si="163"/>
        <v>4580.4857142857145</v>
      </c>
      <c r="I1025" s="37">
        <f t="shared" si="164"/>
        <v>5000</v>
      </c>
      <c r="J1025" s="37">
        <f t="shared" si="165"/>
        <v>180</v>
      </c>
      <c r="K1025" s="36"/>
      <c r="L1025" s="36">
        <v>611</v>
      </c>
      <c r="M1025" s="36"/>
      <c r="N1025" s="36"/>
      <c r="O1025" s="21">
        <f t="shared" si="168"/>
        <v>611</v>
      </c>
      <c r="P1025" s="38">
        <f t="shared" si="166"/>
        <v>1400.2083333333335</v>
      </c>
      <c r="Q1025" s="41"/>
      <c r="R1025" t="str">
        <f t="shared" si="167"/>
        <v>4580 Litre Aquaplate Steel Slimline Water Tank (900mm W x 2900mm L x  1880mm H)</v>
      </c>
    </row>
    <row r="1026" spans="2:18" x14ac:dyDescent="0.35">
      <c r="B1026" s="31">
        <v>0.52</v>
      </c>
      <c r="C1026" s="30" t="s">
        <v>24</v>
      </c>
      <c r="D1026" s="30" t="s">
        <v>21</v>
      </c>
      <c r="E1026" s="36">
        <v>900</v>
      </c>
      <c r="F1026" s="36">
        <v>3000</v>
      </c>
      <c r="G1026" s="36">
        <v>1880</v>
      </c>
      <c r="H1026" s="37">
        <f t="shared" si="163"/>
        <v>4749.6857142857143</v>
      </c>
      <c r="I1026" s="37">
        <f t="shared" si="164"/>
        <v>5000</v>
      </c>
      <c r="J1026" s="37">
        <f t="shared" si="165"/>
        <v>180</v>
      </c>
      <c r="K1026" s="36"/>
      <c r="L1026" s="36">
        <f>L1025+13</f>
        <v>624</v>
      </c>
      <c r="M1026" s="36"/>
      <c r="N1026" s="36"/>
      <c r="O1026" s="21">
        <f t="shared" si="168"/>
        <v>624</v>
      </c>
      <c r="P1026" s="38">
        <f t="shared" si="166"/>
        <v>1430.0000000000002</v>
      </c>
      <c r="Q1026" s="41"/>
      <c r="R1026" t="str">
        <f t="shared" si="167"/>
        <v>4750 Litre Aquaplate Steel Slimline Water Tank (900mm W x 3000mm L x  1880mm H)</v>
      </c>
    </row>
    <row r="1027" spans="2:18" x14ac:dyDescent="0.35">
      <c r="B1027" s="31">
        <v>0.52</v>
      </c>
      <c r="C1027" s="30" t="s">
        <v>24</v>
      </c>
      <c r="D1027" s="30" t="s">
        <v>21</v>
      </c>
      <c r="E1027" s="36">
        <v>900</v>
      </c>
      <c r="F1027" s="36">
        <v>3100</v>
      </c>
      <c r="G1027" s="36">
        <v>1880</v>
      </c>
      <c r="H1027" s="37">
        <f t="shared" si="163"/>
        <v>4918.8857142857141</v>
      </c>
      <c r="I1027" s="37">
        <f t="shared" si="164"/>
        <v>5000</v>
      </c>
      <c r="J1027" s="37">
        <f t="shared" si="165"/>
        <v>180</v>
      </c>
      <c r="K1027" s="36"/>
      <c r="L1027" s="36">
        <f>L1026+13</f>
        <v>637</v>
      </c>
      <c r="M1027" s="36"/>
      <c r="N1027" s="36"/>
      <c r="O1027" s="21">
        <f t="shared" si="168"/>
        <v>637</v>
      </c>
      <c r="P1027" s="38">
        <f t="shared" si="166"/>
        <v>1459.791666666667</v>
      </c>
      <c r="Q1027" s="41"/>
      <c r="R1027" t="str">
        <f t="shared" si="167"/>
        <v>4920 Litre Aquaplate Steel Slimline Water Tank (900mm W x 3100mm L x  1880mm H)</v>
      </c>
    </row>
    <row r="1028" spans="2:18" x14ac:dyDescent="0.35">
      <c r="B1028" s="31">
        <v>0.52</v>
      </c>
      <c r="C1028" s="30" t="s">
        <v>24</v>
      </c>
      <c r="D1028" s="30" t="s">
        <v>21</v>
      </c>
      <c r="E1028" s="36">
        <v>900</v>
      </c>
      <c r="F1028" s="36">
        <v>3200</v>
      </c>
      <c r="G1028" s="36">
        <v>1880</v>
      </c>
      <c r="H1028" s="37">
        <f t="shared" si="163"/>
        <v>5088.0857142857139</v>
      </c>
      <c r="I1028" s="37">
        <f t="shared" si="164"/>
        <v>5000</v>
      </c>
      <c r="J1028" s="37">
        <f t="shared" si="165"/>
        <v>180</v>
      </c>
      <c r="K1028" s="36"/>
      <c r="L1028" s="36">
        <f>L1027+13</f>
        <v>650</v>
      </c>
      <c r="M1028" s="36"/>
      <c r="N1028" s="36"/>
      <c r="O1028" s="21">
        <f t="shared" si="168"/>
        <v>650</v>
      </c>
      <c r="P1028" s="38">
        <f t="shared" si="166"/>
        <v>1489.5833333333335</v>
      </c>
      <c r="Q1028" s="41"/>
      <c r="R1028" t="str">
        <f t="shared" si="167"/>
        <v>5090 Litre Aquaplate Steel Slimline Water Tank (900mm W x 3200mm L x  1880mm H)</v>
      </c>
    </row>
    <row r="1029" spans="2:18" x14ac:dyDescent="0.35">
      <c r="B1029" s="31">
        <v>0.52</v>
      </c>
      <c r="C1029" s="30" t="s">
        <v>24</v>
      </c>
      <c r="D1029" s="30" t="s">
        <v>21</v>
      </c>
      <c r="E1029" s="36">
        <v>900</v>
      </c>
      <c r="F1029" s="36">
        <v>3300</v>
      </c>
      <c r="G1029" s="36">
        <v>1880</v>
      </c>
      <c r="H1029" s="37">
        <f t="shared" ref="H1029:H1092" si="170">(((22/7*(E1029/2)^2)*G1029)+((F1029-E1029)*G1029*E1029))/1000000</f>
        <v>5257.2857142857138</v>
      </c>
      <c r="I1029" s="37">
        <f t="shared" ref="I1029:I1092" si="171">ROUND(H1029,-3)</f>
        <v>5000</v>
      </c>
      <c r="J1029" s="37">
        <f t="shared" ref="J1029:J1092" si="172">IF(I1029&lt;1000,90,IF(I1029=1000,90,IF(I1029=2000,120,IF(I1029=3000,135,IF(I1029=4000,150,IF(I1029=5000,180,IF(I1029=6000,210,IF(I1029=7000,240,IF(I1029=8000,255,IF(I1029=9000,B1294,IF(I1029=10000,285)))))))))))</f>
        <v>180</v>
      </c>
      <c r="K1029" s="36"/>
      <c r="L1029" s="36">
        <f>L1028+13</f>
        <v>663</v>
      </c>
      <c r="M1029" s="36"/>
      <c r="N1029" s="36"/>
      <c r="O1029" s="21">
        <f t="shared" si="168"/>
        <v>663</v>
      </c>
      <c r="P1029" s="38">
        <f t="shared" ref="P1029:P1092" si="173">(L1029/(1-B1029))*1.1</f>
        <v>1519.3750000000002</v>
      </c>
      <c r="Q1029" s="41"/>
      <c r="R1029" t="str">
        <f t="shared" ref="R1029:R1092" si="174">ROUND(H1029,-1)&amp;" "&amp;"Litre"&amp;" "&amp;C1029&amp;" "&amp;D1029&amp;" "&amp;"Water Tank"&amp;" ("&amp;E1029&amp;"mm W x "&amp;F1029&amp;"mm L x  "&amp;G1029&amp;"mm H)"</f>
        <v>5260 Litre Aquaplate Steel Slimline Water Tank (900mm W x 3300mm L x  1880mm H)</v>
      </c>
    </row>
    <row r="1030" spans="2:18" x14ac:dyDescent="0.35">
      <c r="B1030" s="31">
        <v>0.52</v>
      </c>
      <c r="C1030" s="30" t="s">
        <v>24</v>
      </c>
      <c r="D1030" s="30" t="s">
        <v>21</v>
      </c>
      <c r="E1030" s="36">
        <v>900</v>
      </c>
      <c r="F1030" s="36">
        <v>3400</v>
      </c>
      <c r="G1030" s="36">
        <v>1880</v>
      </c>
      <c r="H1030" s="37">
        <f t="shared" si="170"/>
        <v>5426.4857142857145</v>
      </c>
      <c r="I1030" s="37">
        <f t="shared" si="171"/>
        <v>5000</v>
      </c>
      <c r="J1030" s="37">
        <f t="shared" si="172"/>
        <v>180</v>
      </c>
      <c r="K1030" s="36"/>
      <c r="L1030" s="36">
        <f>L1029+13</f>
        <v>676</v>
      </c>
      <c r="M1030" s="36"/>
      <c r="N1030" s="36"/>
      <c r="O1030" s="21">
        <f t="shared" ref="O1030:O1093" si="175">SUM(K1030:N1030)</f>
        <v>676</v>
      </c>
      <c r="P1030" s="38">
        <f t="shared" si="173"/>
        <v>1549.166666666667</v>
      </c>
      <c r="Q1030" s="41"/>
      <c r="R1030" t="str">
        <f t="shared" si="174"/>
        <v>5430 Litre Aquaplate Steel Slimline Water Tank (900mm W x 3400mm L x  1880mm H)</v>
      </c>
    </row>
    <row r="1031" spans="2:18" x14ac:dyDescent="0.35">
      <c r="B1031" s="31">
        <v>0.52</v>
      </c>
      <c r="C1031" s="30" t="s">
        <v>24</v>
      </c>
      <c r="D1031" s="30" t="s">
        <v>21</v>
      </c>
      <c r="E1031" s="36">
        <v>900</v>
      </c>
      <c r="F1031" s="36">
        <v>3500</v>
      </c>
      <c r="G1031" s="36">
        <v>1880</v>
      </c>
      <c r="H1031" s="37">
        <f t="shared" si="170"/>
        <v>5595.6857142857143</v>
      </c>
      <c r="I1031" s="37">
        <f t="shared" si="171"/>
        <v>6000</v>
      </c>
      <c r="J1031" s="37">
        <f t="shared" si="172"/>
        <v>210</v>
      </c>
      <c r="K1031" s="36"/>
      <c r="L1031" s="36">
        <v>753</v>
      </c>
      <c r="M1031" s="36"/>
      <c r="N1031" s="36"/>
      <c r="O1031" s="21">
        <f t="shared" si="175"/>
        <v>753</v>
      </c>
      <c r="P1031" s="38">
        <f t="shared" si="173"/>
        <v>1725.6250000000002</v>
      </c>
      <c r="Q1031" s="41"/>
      <c r="R1031" t="str">
        <f t="shared" si="174"/>
        <v>5600 Litre Aquaplate Steel Slimline Water Tank (900mm W x 3500mm L x  1880mm H)</v>
      </c>
    </row>
    <row r="1032" spans="2:18" x14ac:dyDescent="0.35">
      <c r="B1032" s="31">
        <v>0.52</v>
      </c>
      <c r="C1032" s="30" t="s">
        <v>24</v>
      </c>
      <c r="D1032" s="30" t="s">
        <v>21</v>
      </c>
      <c r="E1032" s="36">
        <v>900</v>
      </c>
      <c r="F1032" s="36">
        <v>3600</v>
      </c>
      <c r="G1032" s="36">
        <v>1880</v>
      </c>
      <c r="H1032" s="37">
        <f t="shared" si="170"/>
        <v>5764.8857142857141</v>
      </c>
      <c r="I1032" s="37">
        <f t="shared" si="171"/>
        <v>6000</v>
      </c>
      <c r="J1032" s="37">
        <f t="shared" si="172"/>
        <v>210</v>
      </c>
      <c r="K1032" s="36"/>
      <c r="L1032" s="36">
        <f>L1031+13</f>
        <v>766</v>
      </c>
      <c r="M1032" s="36"/>
      <c r="N1032" s="36"/>
      <c r="O1032" s="21">
        <f t="shared" si="175"/>
        <v>766</v>
      </c>
      <c r="P1032" s="38">
        <f t="shared" si="173"/>
        <v>1755.416666666667</v>
      </c>
      <c r="Q1032" s="41"/>
      <c r="R1032" t="str">
        <f t="shared" si="174"/>
        <v>5760 Litre Aquaplate Steel Slimline Water Tank (900mm W x 3600mm L x  1880mm H)</v>
      </c>
    </row>
    <row r="1033" spans="2:18" x14ac:dyDescent="0.35">
      <c r="B1033" s="31">
        <v>0.52</v>
      </c>
      <c r="C1033" s="30" t="s">
        <v>24</v>
      </c>
      <c r="D1033" s="30" t="s">
        <v>21</v>
      </c>
      <c r="E1033" s="36">
        <v>900</v>
      </c>
      <c r="F1033" s="36">
        <v>3700</v>
      </c>
      <c r="G1033" s="36">
        <v>1880</v>
      </c>
      <c r="H1033" s="37">
        <f t="shared" si="170"/>
        <v>5934.0857142857139</v>
      </c>
      <c r="I1033" s="37">
        <f t="shared" si="171"/>
        <v>6000</v>
      </c>
      <c r="J1033" s="37">
        <f t="shared" si="172"/>
        <v>210</v>
      </c>
      <c r="K1033" s="36"/>
      <c r="L1033" s="36">
        <f>L1032+13</f>
        <v>779</v>
      </c>
      <c r="M1033" s="36"/>
      <c r="N1033" s="36"/>
      <c r="O1033" s="21">
        <f t="shared" si="175"/>
        <v>779</v>
      </c>
      <c r="P1033" s="38">
        <f t="shared" si="173"/>
        <v>1785.2083333333335</v>
      </c>
      <c r="Q1033" s="41"/>
      <c r="R1033" t="str">
        <f t="shared" si="174"/>
        <v>5930 Litre Aquaplate Steel Slimline Water Tank (900mm W x 3700mm L x  1880mm H)</v>
      </c>
    </row>
    <row r="1034" spans="2:18" x14ac:dyDescent="0.35">
      <c r="B1034" s="31">
        <v>0.52</v>
      </c>
      <c r="C1034" s="30" t="s">
        <v>24</v>
      </c>
      <c r="D1034" s="30" t="s">
        <v>21</v>
      </c>
      <c r="E1034" s="36">
        <v>900</v>
      </c>
      <c r="F1034" s="36">
        <v>3800</v>
      </c>
      <c r="G1034" s="36">
        <v>1880</v>
      </c>
      <c r="H1034" s="37">
        <f t="shared" si="170"/>
        <v>6103.2857142857138</v>
      </c>
      <c r="I1034" s="37">
        <f t="shared" si="171"/>
        <v>6000</v>
      </c>
      <c r="J1034" s="37">
        <f t="shared" si="172"/>
        <v>210</v>
      </c>
      <c r="K1034" s="36"/>
      <c r="L1034" s="36">
        <f>L1033+13</f>
        <v>792</v>
      </c>
      <c r="M1034" s="36"/>
      <c r="N1034" s="36"/>
      <c r="O1034" s="21">
        <f t="shared" si="175"/>
        <v>792</v>
      </c>
      <c r="P1034" s="38">
        <f t="shared" si="173"/>
        <v>1815.0000000000002</v>
      </c>
      <c r="Q1034" s="41"/>
      <c r="R1034" t="str">
        <f t="shared" si="174"/>
        <v>6100 Litre Aquaplate Steel Slimline Water Tank (900mm W x 3800mm L x  1880mm H)</v>
      </c>
    </row>
    <row r="1035" spans="2:18" x14ac:dyDescent="0.35">
      <c r="B1035" s="31">
        <v>0.52</v>
      </c>
      <c r="C1035" s="30" t="s">
        <v>24</v>
      </c>
      <c r="D1035" s="30" t="s">
        <v>21</v>
      </c>
      <c r="E1035" s="36">
        <v>900</v>
      </c>
      <c r="F1035" s="36">
        <v>3900</v>
      </c>
      <c r="G1035" s="36">
        <v>1880</v>
      </c>
      <c r="H1035" s="37">
        <f t="shared" si="170"/>
        <v>6272.4857142857145</v>
      </c>
      <c r="I1035" s="37">
        <f t="shared" si="171"/>
        <v>6000</v>
      </c>
      <c r="J1035" s="37">
        <f t="shared" si="172"/>
        <v>210</v>
      </c>
      <c r="K1035" s="36"/>
      <c r="L1035" s="36">
        <f>L1034+13</f>
        <v>805</v>
      </c>
      <c r="M1035" s="36"/>
      <c r="N1035" s="36"/>
      <c r="O1035" s="21">
        <f t="shared" si="175"/>
        <v>805</v>
      </c>
      <c r="P1035" s="38">
        <f t="shared" si="173"/>
        <v>1844.791666666667</v>
      </c>
      <c r="Q1035" s="41"/>
      <c r="R1035" t="str">
        <f t="shared" si="174"/>
        <v>6270 Litre Aquaplate Steel Slimline Water Tank (900mm W x 3900mm L x  1880mm H)</v>
      </c>
    </row>
    <row r="1036" spans="2:18" x14ac:dyDescent="0.35">
      <c r="B1036" s="31">
        <v>0.52</v>
      </c>
      <c r="C1036" s="30" t="s">
        <v>24</v>
      </c>
      <c r="D1036" s="30" t="s">
        <v>21</v>
      </c>
      <c r="E1036" s="36">
        <v>900</v>
      </c>
      <c r="F1036" s="36">
        <v>4000</v>
      </c>
      <c r="G1036" s="36">
        <v>1880</v>
      </c>
      <c r="H1036" s="37">
        <f t="shared" si="170"/>
        <v>6441.6857142857143</v>
      </c>
      <c r="I1036" s="37">
        <f t="shared" si="171"/>
        <v>6000</v>
      </c>
      <c r="J1036" s="37">
        <f t="shared" si="172"/>
        <v>210</v>
      </c>
      <c r="K1036" s="36"/>
      <c r="L1036" s="36">
        <v>817</v>
      </c>
      <c r="M1036" s="36"/>
      <c r="N1036" s="36"/>
      <c r="O1036" s="21">
        <f t="shared" si="175"/>
        <v>817</v>
      </c>
      <c r="P1036" s="38">
        <f t="shared" si="173"/>
        <v>1872.291666666667</v>
      </c>
      <c r="Q1036" s="41"/>
      <c r="R1036" t="str">
        <f t="shared" si="174"/>
        <v>6440 Litre Aquaplate Steel Slimline Water Tank (900mm W x 4000mm L x  1880mm H)</v>
      </c>
    </row>
    <row r="1037" spans="2:18" x14ac:dyDescent="0.35">
      <c r="B1037" s="31">
        <v>0.52</v>
      </c>
      <c r="C1037" s="30" t="s">
        <v>24</v>
      </c>
      <c r="D1037" s="30" t="s">
        <v>21</v>
      </c>
      <c r="E1037" s="36">
        <v>950</v>
      </c>
      <c r="F1037" s="36">
        <v>800</v>
      </c>
      <c r="G1037" s="36">
        <v>1880</v>
      </c>
      <c r="H1037" s="37">
        <f t="shared" si="170"/>
        <v>1065.2214285714285</v>
      </c>
      <c r="I1037" s="37">
        <f t="shared" si="171"/>
        <v>1000</v>
      </c>
      <c r="J1037" s="37">
        <f t="shared" si="172"/>
        <v>90</v>
      </c>
      <c r="K1037" s="36"/>
      <c r="L1037" s="44">
        <v>298</v>
      </c>
      <c r="M1037" s="44"/>
      <c r="N1037" s="36"/>
      <c r="O1037" s="21">
        <f t="shared" si="175"/>
        <v>298</v>
      </c>
      <c r="P1037" s="38">
        <f t="shared" si="173"/>
        <v>682.91666666666674</v>
      </c>
      <c r="Q1037" s="41"/>
      <c r="R1037" t="str">
        <f t="shared" si="174"/>
        <v>1070 Litre Aquaplate Steel Slimline Water Tank (950mm W x 800mm L x  1880mm H)</v>
      </c>
    </row>
    <row r="1038" spans="2:18" x14ac:dyDescent="0.35">
      <c r="B1038" s="31">
        <v>0.52</v>
      </c>
      <c r="C1038" s="30" t="s">
        <v>24</v>
      </c>
      <c r="D1038" s="30" t="s">
        <v>21</v>
      </c>
      <c r="E1038" s="36">
        <v>950</v>
      </c>
      <c r="F1038" s="36">
        <v>900</v>
      </c>
      <c r="G1038" s="36">
        <v>1880</v>
      </c>
      <c r="H1038" s="37">
        <f t="shared" si="170"/>
        <v>1243.8214285714284</v>
      </c>
      <c r="I1038" s="37">
        <f t="shared" si="171"/>
        <v>1000</v>
      </c>
      <c r="J1038" s="37">
        <f t="shared" si="172"/>
        <v>90</v>
      </c>
      <c r="K1038" s="36"/>
      <c r="L1038" s="36">
        <v>311</v>
      </c>
      <c r="M1038" s="36"/>
      <c r="N1038" s="36"/>
      <c r="O1038" s="21">
        <f t="shared" si="175"/>
        <v>311</v>
      </c>
      <c r="P1038" s="38">
        <f t="shared" si="173"/>
        <v>712.70833333333348</v>
      </c>
      <c r="Q1038" s="41"/>
      <c r="R1038" t="str">
        <f t="shared" si="174"/>
        <v>1240 Litre Aquaplate Steel Slimline Water Tank (950mm W x 900mm L x  1880mm H)</v>
      </c>
    </row>
    <row r="1039" spans="2:18" x14ac:dyDescent="0.35">
      <c r="B1039" s="31">
        <v>0.52</v>
      </c>
      <c r="C1039" s="30" t="s">
        <v>24</v>
      </c>
      <c r="D1039" s="30" t="s">
        <v>21</v>
      </c>
      <c r="E1039" s="36">
        <v>950</v>
      </c>
      <c r="F1039" s="36">
        <v>1000</v>
      </c>
      <c r="G1039" s="36">
        <v>1880</v>
      </c>
      <c r="H1039" s="37">
        <f t="shared" si="170"/>
        <v>1422.4214285714286</v>
      </c>
      <c r="I1039" s="37">
        <f t="shared" si="171"/>
        <v>1000</v>
      </c>
      <c r="J1039" s="37">
        <f t="shared" si="172"/>
        <v>90</v>
      </c>
      <c r="K1039" s="36"/>
      <c r="L1039" s="36">
        <f>L1038+13</f>
        <v>324</v>
      </c>
      <c r="M1039" s="36"/>
      <c r="N1039" s="36"/>
      <c r="O1039" s="21">
        <f t="shared" si="175"/>
        <v>324</v>
      </c>
      <c r="P1039" s="38">
        <f t="shared" si="173"/>
        <v>742.50000000000011</v>
      </c>
      <c r="Q1039" s="41"/>
      <c r="R1039" t="str">
        <f t="shared" si="174"/>
        <v>1420 Litre Aquaplate Steel Slimline Water Tank (950mm W x 1000mm L x  1880mm H)</v>
      </c>
    </row>
    <row r="1040" spans="2:18" x14ac:dyDescent="0.35">
      <c r="B1040" s="31">
        <v>0.52</v>
      </c>
      <c r="C1040" s="30" t="s">
        <v>24</v>
      </c>
      <c r="D1040" s="30" t="s">
        <v>21</v>
      </c>
      <c r="E1040" s="36">
        <v>950</v>
      </c>
      <c r="F1040" s="36">
        <v>1100</v>
      </c>
      <c r="G1040" s="36">
        <v>1880</v>
      </c>
      <c r="H1040" s="37">
        <f t="shared" si="170"/>
        <v>1601.0214285714285</v>
      </c>
      <c r="I1040" s="37">
        <f t="shared" si="171"/>
        <v>2000</v>
      </c>
      <c r="J1040" s="37">
        <f t="shared" si="172"/>
        <v>120</v>
      </c>
      <c r="K1040" s="36"/>
      <c r="L1040" s="36">
        <v>336</v>
      </c>
      <c r="M1040" s="36"/>
      <c r="N1040" s="36"/>
      <c r="O1040" s="21">
        <f t="shared" si="175"/>
        <v>336</v>
      </c>
      <c r="P1040" s="38">
        <f t="shared" si="173"/>
        <v>770.00000000000011</v>
      </c>
      <c r="Q1040" s="41"/>
      <c r="R1040" t="str">
        <f t="shared" si="174"/>
        <v>1600 Litre Aquaplate Steel Slimline Water Tank (950mm W x 1100mm L x  1880mm H)</v>
      </c>
    </row>
    <row r="1041" spans="2:18" x14ac:dyDescent="0.35">
      <c r="B1041" s="31">
        <v>0.52</v>
      </c>
      <c r="C1041" s="30" t="s">
        <v>24</v>
      </c>
      <c r="D1041" s="30" t="s">
        <v>21</v>
      </c>
      <c r="E1041" s="36">
        <v>950</v>
      </c>
      <c r="F1041" s="36">
        <v>1200</v>
      </c>
      <c r="G1041" s="36">
        <v>1880</v>
      </c>
      <c r="H1041" s="37">
        <f t="shared" si="170"/>
        <v>1779.6214285714286</v>
      </c>
      <c r="I1041" s="37">
        <f t="shared" si="171"/>
        <v>2000</v>
      </c>
      <c r="J1041" s="37">
        <f t="shared" si="172"/>
        <v>120</v>
      </c>
      <c r="K1041" s="36"/>
      <c r="L1041" s="36">
        <f>L1040+13</f>
        <v>349</v>
      </c>
      <c r="M1041" s="36"/>
      <c r="N1041" s="36"/>
      <c r="O1041" s="21">
        <f t="shared" si="175"/>
        <v>349</v>
      </c>
      <c r="P1041" s="38">
        <f t="shared" si="173"/>
        <v>799.79166666666674</v>
      </c>
      <c r="Q1041" s="41"/>
      <c r="R1041" t="str">
        <f t="shared" si="174"/>
        <v>1780 Litre Aquaplate Steel Slimline Water Tank (950mm W x 1200mm L x  1880mm H)</v>
      </c>
    </row>
    <row r="1042" spans="2:18" x14ac:dyDescent="0.35">
      <c r="B1042" s="31">
        <v>0.52</v>
      </c>
      <c r="C1042" s="30" t="s">
        <v>24</v>
      </c>
      <c r="D1042" s="30" t="s">
        <v>21</v>
      </c>
      <c r="E1042" s="36">
        <v>950</v>
      </c>
      <c r="F1042" s="36">
        <v>1300</v>
      </c>
      <c r="G1042" s="36">
        <v>1880</v>
      </c>
      <c r="H1042" s="37">
        <f t="shared" si="170"/>
        <v>1958.2214285714285</v>
      </c>
      <c r="I1042" s="37">
        <f t="shared" si="171"/>
        <v>2000</v>
      </c>
      <c r="J1042" s="37">
        <f t="shared" si="172"/>
        <v>120</v>
      </c>
      <c r="K1042" s="36"/>
      <c r="L1042" s="36">
        <f>L1041+13</f>
        <v>362</v>
      </c>
      <c r="M1042" s="36"/>
      <c r="N1042" s="36"/>
      <c r="O1042" s="21">
        <f t="shared" si="175"/>
        <v>362</v>
      </c>
      <c r="P1042" s="38">
        <f t="shared" si="173"/>
        <v>829.58333333333348</v>
      </c>
      <c r="Q1042" s="41"/>
      <c r="R1042" t="str">
        <f t="shared" si="174"/>
        <v>1960 Litre Aquaplate Steel Slimline Water Tank (950mm W x 1300mm L x  1880mm H)</v>
      </c>
    </row>
    <row r="1043" spans="2:18" x14ac:dyDescent="0.35">
      <c r="B1043" s="31">
        <v>0.52</v>
      </c>
      <c r="C1043" s="30" t="s">
        <v>24</v>
      </c>
      <c r="D1043" s="30" t="s">
        <v>21</v>
      </c>
      <c r="E1043" s="36">
        <v>950</v>
      </c>
      <c r="F1043" s="36">
        <v>1400</v>
      </c>
      <c r="G1043" s="36">
        <v>1880</v>
      </c>
      <c r="H1043" s="37">
        <f t="shared" si="170"/>
        <v>2136.8214285714284</v>
      </c>
      <c r="I1043" s="37">
        <f t="shared" si="171"/>
        <v>2000</v>
      </c>
      <c r="J1043" s="37">
        <f t="shared" si="172"/>
        <v>120</v>
      </c>
      <c r="K1043" s="36"/>
      <c r="L1043" s="36">
        <f>L1042+13</f>
        <v>375</v>
      </c>
      <c r="M1043" s="36"/>
      <c r="N1043" s="36"/>
      <c r="O1043" s="21">
        <f t="shared" si="175"/>
        <v>375</v>
      </c>
      <c r="P1043" s="38">
        <f t="shared" si="173"/>
        <v>859.37500000000011</v>
      </c>
      <c r="Q1043" s="41"/>
      <c r="R1043" t="str">
        <f t="shared" si="174"/>
        <v>2140 Litre Aquaplate Steel Slimline Water Tank (950mm W x 1400mm L x  1880mm H)</v>
      </c>
    </row>
    <row r="1044" spans="2:18" x14ac:dyDescent="0.35">
      <c r="B1044" s="31">
        <v>0.52</v>
      </c>
      <c r="C1044" s="30" t="s">
        <v>24</v>
      </c>
      <c r="D1044" s="30" t="s">
        <v>21</v>
      </c>
      <c r="E1044" s="36">
        <v>950</v>
      </c>
      <c r="F1044" s="36">
        <v>1500</v>
      </c>
      <c r="G1044" s="36">
        <v>1880</v>
      </c>
      <c r="H1044" s="37">
        <f t="shared" si="170"/>
        <v>2315.4214285714284</v>
      </c>
      <c r="I1044" s="37">
        <f t="shared" si="171"/>
        <v>2000</v>
      </c>
      <c r="J1044" s="37">
        <f t="shared" si="172"/>
        <v>120</v>
      </c>
      <c r="K1044" s="36"/>
      <c r="L1044" s="36">
        <f>L1043+13</f>
        <v>388</v>
      </c>
      <c r="M1044" s="36"/>
      <c r="N1044" s="36"/>
      <c r="O1044" s="21">
        <f t="shared" si="175"/>
        <v>388</v>
      </c>
      <c r="P1044" s="38">
        <f t="shared" si="173"/>
        <v>889.16666666666674</v>
      </c>
      <c r="Q1044" s="41"/>
      <c r="R1044" t="str">
        <f t="shared" si="174"/>
        <v>2320 Litre Aquaplate Steel Slimline Water Tank (950mm W x 1500mm L x  1880mm H)</v>
      </c>
    </row>
    <row r="1045" spans="2:18" x14ac:dyDescent="0.35">
      <c r="B1045" s="31">
        <v>0.52</v>
      </c>
      <c r="C1045" s="30" t="s">
        <v>24</v>
      </c>
      <c r="D1045" s="30" t="s">
        <v>21</v>
      </c>
      <c r="E1045" s="36">
        <v>950</v>
      </c>
      <c r="F1045" s="36">
        <v>1600</v>
      </c>
      <c r="G1045" s="36">
        <v>1880</v>
      </c>
      <c r="H1045" s="37">
        <f t="shared" si="170"/>
        <v>2494.0214285714283</v>
      </c>
      <c r="I1045" s="37">
        <f t="shared" si="171"/>
        <v>2000</v>
      </c>
      <c r="J1045" s="37">
        <f t="shared" si="172"/>
        <v>120</v>
      </c>
      <c r="K1045" s="36"/>
      <c r="L1045" s="36">
        <f>L1044+13</f>
        <v>401</v>
      </c>
      <c r="M1045" s="36"/>
      <c r="N1045" s="36"/>
      <c r="O1045" s="21">
        <f t="shared" si="175"/>
        <v>401</v>
      </c>
      <c r="P1045" s="38">
        <f t="shared" si="173"/>
        <v>918.95833333333348</v>
      </c>
      <c r="Q1045" s="41"/>
      <c r="R1045" t="str">
        <f t="shared" si="174"/>
        <v>2490 Litre Aquaplate Steel Slimline Water Tank (950mm W x 1600mm L x  1880mm H)</v>
      </c>
    </row>
    <row r="1046" spans="2:18" x14ac:dyDescent="0.35">
      <c r="B1046" s="31">
        <v>0.52</v>
      </c>
      <c r="C1046" s="30" t="s">
        <v>24</v>
      </c>
      <c r="D1046" s="30" t="s">
        <v>21</v>
      </c>
      <c r="E1046" s="36">
        <v>950</v>
      </c>
      <c r="F1046" s="36">
        <v>1700</v>
      </c>
      <c r="G1046" s="36">
        <v>1880</v>
      </c>
      <c r="H1046" s="37">
        <f t="shared" si="170"/>
        <v>2672.6214285714282</v>
      </c>
      <c r="I1046" s="37">
        <f t="shared" si="171"/>
        <v>3000</v>
      </c>
      <c r="J1046" s="37">
        <f t="shared" si="172"/>
        <v>135</v>
      </c>
      <c r="K1046" s="36"/>
      <c r="L1046" s="36">
        <v>459</v>
      </c>
      <c r="M1046" s="36"/>
      <c r="N1046" s="36"/>
      <c r="O1046" s="21">
        <f t="shared" si="175"/>
        <v>459</v>
      </c>
      <c r="P1046" s="38">
        <f t="shared" si="173"/>
        <v>1051.875</v>
      </c>
      <c r="Q1046" s="41"/>
      <c r="R1046" t="str">
        <f t="shared" si="174"/>
        <v>2670 Litre Aquaplate Steel Slimline Water Tank (950mm W x 1700mm L x  1880mm H)</v>
      </c>
    </row>
    <row r="1047" spans="2:18" x14ac:dyDescent="0.35">
      <c r="B1047" s="31">
        <v>0.52</v>
      </c>
      <c r="C1047" s="30" t="s">
        <v>24</v>
      </c>
      <c r="D1047" s="30" t="s">
        <v>21</v>
      </c>
      <c r="E1047" s="36">
        <v>950</v>
      </c>
      <c r="F1047" s="36">
        <v>1800</v>
      </c>
      <c r="G1047" s="36">
        <v>1880</v>
      </c>
      <c r="H1047" s="37">
        <f t="shared" si="170"/>
        <v>2851.2214285714281</v>
      </c>
      <c r="I1047" s="37">
        <f t="shared" si="171"/>
        <v>3000</v>
      </c>
      <c r="J1047" s="37">
        <f t="shared" si="172"/>
        <v>135</v>
      </c>
      <c r="K1047" s="36"/>
      <c r="L1047" s="36">
        <f>L1046+13</f>
        <v>472</v>
      </c>
      <c r="M1047" s="36"/>
      <c r="N1047" s="36"/>
      <c r="O1047" s="21">
        <f t="shared" si="175"/>
        <v>472</v>
      </c>
      <c r="P1047" s="38">
        <f t="shared" si="173"/>
        <v>1081.6666666666667</v>
      </c>
      <c r="Q1047" s="41"/>
      <c r="R1047" t="str">
        <f t="shared" si="174"/>
        <v>2850 Litre Aquaplate Steel Slimline Water Tank (950mm W x 1800mm L x  1880mm H)</v>
      </c>
    </row>
    <row r="1048" spans="2:18" x14ac:dyDescent="0.35">
      <c r="B1048" s="31">
        <v>0.52</v>
      </c>
      <c r="C1048" s="30" t="s">
        <v>24</v>
      </c>
      <c r="D1048" s="30" t="s">
        <v>21</v>
      </c>
      <c r="E1048" s="36">
        <v>950</v>
      </c>
      <c r="F1048" s="36">
        <v>1900</v>
      </c>
      <c r="G1048" s="36">
        <v>1880</v>
      </c>
      <c r="H1048" s="37">
        <f t="shared" si="170"/>
        <v>3029.8214285714284</v>
      </c>
      <c r="I1048" s="37">
        <f t="shared" si="171"/>
        <v>3000</v>
      </c>
      <c r="J1048" s="37">
        <f t="shared" si="172"/>
        <v>135</v>
      </c>
      <c r="K1048" s="36"/>
      <c r="L1048" s="36">
        <f>L1047+13</f>
        <v>485</v>
      </c>
      <c r="M1048" s="36"/>
      <c r="N1048" s="36"/>
      <c r="O1048" s="21">
        <f t="shared" si="175"/>
        <v>485</v>
      </c>
      <c r="P1048" s="38">
        <f t="shared" si="173"/>
        <v>1111.4583333333335</v>
      </c>
      <c r="Q1048" s="41"/>
      <c r="R1048" t="str">
        <f t="shared" si="174"/>
        <v>3030 Litre Aquaplate Steel Slimline Water Tank (950mm W x 1900mm L x  1880mm H)</v>
      </c>
    </row>
    <row r="1049" spans="2:18" x14ac:dyDescent="0.35">
      <c r="B1049" s="31">
        <v>0.52</v>
      </c>
      <c r="C1049" s="30" t="s">
        <v>24</v>
      </c>
      <c r="D1049" s="30" t="s">
        <v>21</v>
      </c>
      <c r="E1049" s="36">
        <v>950</v>
      </c>
      <c r="F1049" s="36">
        <v>2000</v>
      </c>
      <c r="G1049" s="36">
        <v>1880</v>
      </c>
      <c r="H1049" s="37">
        <f t="shared" si="170"/>
        <v>3208.4214285714284</v>
      </c>
      <c r="I1049" s="37">
        <f t="shared" si="171"/>
        <v>3000</v>
      </c>
      <c r="J1049" s="37">
        <f t="shared" si="172"/>
        <v>135</v>
      </c>
      <c r="K1049" s="36"/>
      <c r="L1049" s="36">
        <f>L1048+13</f>
        <v>498</v>
      </c>
      <c r="M1049" s="36"/>
      <c r="N1049" s="36"/>
      <c r="O1049" s="21">
        <f t="shared" si="175"/>
        <v>498</v>
      </c>
      <c r="P1049" s="38">
        <f t="shared" si="173"/>
        <v>1141.25</v>
      </c>
      <c r="Q1049" s="41"/>
      <c r="R1049" t="str">
        <f t="shared" si="174"/>
        <v>3210 Litre Aquaplate Steel Slimline Water Tank (950mm W x 2000mm L x  1880mm H)</v>
      </c>
    </row>
    <row r="1050" spans="2:18" x14ac:dyDescent="0.35">
      <c r="B1050" s="31">
        <v>0.52</v>
      </c>
      <c r="C1050" s="30" t="s">
        <v>24</v>
      </c>
      <c r="D1050" s="30" t="s">
        <v>21</v>
      </c>
      <c r="E1050" s="36">
        <v>950</v>
      </c>
      <c r="F1050" s="36">
        <v>2100</v>
      </c>
      <c r="G1050" s="36">
        <v>1880</v>
      </c>
      <c r="H1050" s="37">
        <f t="shared" si="170"/>
        <v>3387.0214285714283</v>
      </c>
      <c r="I1050" s="37">
        <f t="shared" si="171"/>
        <v>3000</v>
      </c>
      <c r="J1050" s="37">
        <f t="shared" si="172"/>
        <v>135</v>
      </c>
      <c r="K1050" s="36"/>
      <c r="L1050" s="36">
        <f>L1049+13</f>
        <v>511</v>
      </c>
      <c r="M1050" s="36"/>
      <c r="N1050" s="36"/>
      <c r="O1050" s="21">
        <f t="shared" si="175"/>
        <v>511</v>
      </c>
      <c r="P1050" s="38">
        <f t="shared" si="173"/>
        <v>1171.041666666667</v>
      </c>
      <c r="Q1050" s="41"/>
      <c r="R1050" t="str">
        <f t="shared" si="174"/>
        <v>3390 Litre Aquaplate Steel Slimline Water Tank (950mm W x 2100mm L x  1880mm H)</v>
      </c>
    </row>
    <row r="1051" spans="2:18" x14ac:dyDescent="0.35">
      <c r="B1051" s="31">
        <v>0.52</v>
      </c>
      <c r="C1051" s="30" t="s">
        <v>24</v>
      </c>
      <c r="D1051" s="30" t="s">
        <v>21</v>
      </c>
      <c r="E1051" s="36">
        <v>950</v>
      </c>
      <c r="F1051" s="36">
        <v>2200</v>
      </c>
      <c r="G1051" s="36">
        <v>1880</v>
      </c>
      <c r="H1051" s="37">
        <f t="shared" si="170"/>
        <v>3565.6214285714282</v>
      </c>
      <c r="I1051" s="37">
        <f t="shared" si="171"/>
        <v>4000</v>
      </c>
      <c r="J1051" s="37">
        <f t="shared" si="172"/>
        <v>150</v>
      </c>
      <c r="K1051" s="36"/>
      <c r="L1051" s="36">
        <v>524</v>
      </c>
      <c r="M1051" s="36"/>
      <c r="N1051" s="36"/>
      <c r="O1051" s="21">
        <f t="shared" si="175"/>
        <v>524</v>
      </c>
      <c r="P1051" s="38">
        <f t="shared" si="173"/>
        <v>1200.8333333333335</v>
      </c>
      <c r="Q1051" s="41"/>
      <c r="R1051" t="str">
        <f t="shared" si="174"/>
        <v>3570 Litre Aquaplate Steel Slimline Water Tank (950mm W x 2200mm L x  1880mm H)</v>
      </c>
    </row>
    <row r="1052" spans="2:18" x14ac:dyDescent="0.35">
      <c r="B1052" s="31">
        <v>0.52</v>
      </c>
      <c r="C1052" s="30" t="s">
        <v>24</v>
      </c>
      <c r="D1052" s="30" t="s">
        <v>21</v>
      </c>
      <c r="E1052" s="36">
        <v>950</v>
      </c>
      <c r="F1052" s="36">
        <v>2300</v>
      </c>
      <c r="G1052" s="36">
        <v>1880</v>
      </c>
      <c r="H1052" s="37">
        <f t="shared" si="170"/>
        <v>3744.2214285714281</v>
      </c>
      <c r="I1052" s="37">
        <f t="shared" si="171"/>
        <v>4000</v>
      </c>
      <c r="J1052" s="37">
        <f t="shared" si="172"/>
        <v>150</v>
      </c>
      <c r="K1052" s="36"/>
      <c r="L1052" s="36">
        <f>L1051+13</f>
        <v>537</v>
      </c>
      <c r="M1052" s="36"/>
      <c r="N1052" s="36"/>
      <c r="O1052" s="21">
        <f t="shared" si="175"/>
        <v>537</v>
      </c>
      <c r="P1052" s="38">
        <f t="shared" si="173"/>
        <v>1230.625</v>
      </c>
      <c r="Q1052" s="41"/>
      <c r="R1052" t="str">
        <f t="shared" si="174"/>
        <v>3740 Litre Aquaplate Steel Slimline Water Tank (950mm W x 2300mm L x  1880mm H)</v>
      </c>
    </row>
    <row r="1053" spans="2:18" x14ac:dyDescent="0.35">
      <c r="B1053" s="31">
        <v>0.52</v>
      </c>
      <c r="C1053" s="30" t="s">
        <v>24</v>
      </c>
      <c r="D1053" s="30" t="s">
        <v>21</v>
      </c>
      <c r="E1053" s="36">
        <v>950</v>
      </c>
      <c r="F1053" s="36">
        <v>2400</v>
      </c>
      <c r="G1053" s="36">
        <v>1880</v>
      </c>
      <c r="H1053" s="37">
        <f t="shared" si="170"/>
        <v>3922.8214285714284</v>
      </c>
      <c r="I1053" s="37">
        <f t="shared" si="171"/>
        <v>4000</v>
      </c>
      <c r="J1053" s="37">
        <f t="shared" si="172"/>
        <v>150</v>
      </c>
      <c r="K1053" s="36"/>
      <c r="L1053" s="36">
        <f>L1052+13</f>
        <v>550</v>
      </c>
      <c r="M1053" s="36"/>
      <c r="N1053" s="36"/>
      <c r="O1053" s="21">
        <f t="shared" si="175"/>
        <v>550</v>
      </c>
      <c r="P1053" s="38">
        <f t="shared" si="173"/>
        <v>1260.416666666667</v>
      </c>
      <c r="Q1053" s="41"/>
      <c r="R1053" t="str">
        <f t="shared" si="174"/>
        <v>3920 Litre Aquaplate Steel Slimline Water Tank (950mm W x 2400mm L x  1880mm H)</v>
      </c>
    </row>
    <row r="1054" spans="2:18" x14ac:dyDescent="0.35">
      <c r="B1054" s="31">
        <v>0.52</v>
      </c>
      <c r="C1054" s="30" t="s">
        <v>24</v>
      </c>
      <c r="D1054" s="30" t="s">
        <v>21</v>
      </c>
      <c r="E1054" s="36">
        <v>950</v>
      </c>
      <c r="F1054" s="36">
        <v>2500</v>
      </c>
      <c r="G1054" s="36">
        <v>1880</v>
      </c>
      <c r="H1054" s="37">
        <f t="shared" si="170"/>
        <v>4101.4214285714279</v>
      </c>
      <c r="I1054" s="37">
        <f t="shared" si="171"/>
        <v>4000</v>
      </c>
      <c r="J1054" s="37">
        <f t="shared" si="172"/>
        <v>150</v>
      </c>
      <c r="K1054" s="36"/>
      <c r="L1054" s="36">
        <f>L1053+13</f>
        <v>563</v>
      </c>
      <c r="M1054" s="36"/>
      <c r="N1054" s="36"/>
      <c r="O1054" s="21">
        <f t="shared" si="175"/>
        <v>563</v>
      </c>
      <c r="P1054" s="38">
        <f t="shared" si="173"/>
        <v>1290.2083333333335</v>
      </c>
      <c r="Q1054" s="41"/>
      <c r="R1054" t="str">
        <f t="shared" si="174"/>
        <v>4100 Litre Aquaplate Steel Slimline Water Tank (950mm W x 2500mm L x  1880mm H)</v>
      </c>
    </row>
    <row r="1055" spans="2:18" x14ac:dyDescent="0.35">
      <c r="B1055" s="31">
        <v>0.52</v>
      </c>
      <c r="C1055" s="30" t="s">
        <v>24</v>
      </c>
      <c r="D1055" s="30" t="s">
        <v>21</v>
      </c>
      <c r="E1055" s="36">
        <v>950</v>
      </c>
      <c r="F1055" s="36">
        <v>2600</v>
      </c>
      <c r="G1055" s="36">
        <v>1880</v>
      </c>
      <c r="H1055" s="37">
        <f t="shared" si="170"/>
        <v>4280.0214285714283</v>
      </c>
      <c r="I1055" s="37">
        <f t="shared" si="171"/>
        <v>4000</v>
      </c>
      <c r="J1055" s="37">
        <f t="shared" si="172"/>
        <v>150</v>
      </c>
      <c r="K1055" s="36"/>
      <c r="L1055" s="36">
        <f>L1054+13</f>
        <v>576</v>
      </c>
      <c r="M1055" s="36"/>
      <c r="N1055" s="36"/>
      <c r="O1055" s="21">
        <f t="shared" si="175"/>
        <v>576</v>
      </c>
      <c r="P1055" s="38">
        <f t="shared" si="173"/>
        <v>1320</v>
      </c>
      <c r="Q1055" s="41"/>
      <c r="R1055" t="str">
        <f t="shared" si="174"/>
        <v>4280 Litre Aquaplate Steel Slimline Water Tank (950mm W x 2600mm L x  1880mm H)</v>
      </c>
    </row>
    <row r="1056" spans="2:18" x14ac:dyDescent="0.35">
      <c r="B1056" s="31">
        <v>0.52</v>
      </c>
      <c r="C1056" s="30" t="s">
        <v>24</v>
      </c>
      <c r="D1056" s="30" t="s">
        <v>21</v>
      </c>
      <c r="E1056" s="36">
        <v>950</v>
      </c>
      <c r="F1056" s="36">
        <v>2700</v>
      </c>
      <c r="G1056" s="36">
        <v>1880</v>
      </c>
      <c r="H1056" s="37">
        <f t="shared" si="170"/>
        <v>4458.6214285714286</v>
      </c>
      <c r="I1056" s="37">
        <f t="shared" si="171"/>
        <v>4000</v>
      </c>
      <c r="J1056" s="37">
        <f t="shared" si="172"/>
        <v>150</v>
      </c>
      <c r="K1056" s="36"/>
      <c r="L1056" s="36">
        <f>L1055+13</f>
        <v>589</v>
      </c>
      <c r="M1056" s="36"/>
      <c r="N1056" s="36"/>
      <c r="O1056" s="21">
        <f t="shared" si="175"/>
        <v>589</v>
      </c>
      <c r="P1056" s="38">
        <f t="shared" si="173"/>
        <v>1349.791666666667</v>
      </c>
      <c r="Q1056" s="41"/>
      <c r="R1056" t="str">
        <f t="shared" si="174"/>
        <v>4460 Litre Aquaplate Steel Slimline Water Tank (950mm W x 2700mm L x  1880mm H)</v>
      </c>
    </row>
    <row r="1057" spans="2:18" x14ac:dyDescent="0.35">
      <c r="B1057" s="31">
        <v>0.52</v>
      </c>
      <c r="C1057" s="30" t="s">
        <v>24</v>
      </c>
      <c r="D1057" s="30" t="s">
        <v>21</v>
      </c>
      <c r="E1057" s="36">
        <v>950</v>
      </c>
      <c r="F1057" s="36">
        <v>2800</v>
      </c>
      <c r="G1057" s="36">
        <v>1880</v>
      </c>
      <c r="H1057" s="37">
        <f t="shared" si="170"/>
        <v>4637.2214285714281</v>
      </c>
      <c r="I1057" s="37">
        <f t="shared" si="171"/>
        <v>5000</v>
      </c>
      <c r="J1057" s="37">
        <f t="shared" si="172"/>
        <v>180</v>
      </c>
      <c r="K1057" s="36"/>
      <c r="L1057" s="36">
        <v>601</v>
      </c>
      <c r="M1057" s="36"/>
      <c r="N1057" s="36"/>
      <c r="O1057" s="21">
        <f t="shared" si="175"/>
        <v>601</v>
      </c>
      <c r="P1057" s="38">
        <f t="shared" si="173"/>
        <v>1377.291666666667</v>
      </c>
      <c r="Q1057" s="41"/>
      <c r="R1057" t="str">
        <f t="shared" si="174"/>
        <v>4640 Litre Aquaplate Steel Slimline Water Tank (950mm W x 2800mm L x  1880mm H)</v>
      </c>
    </row>
    <row r="1058" spans="2:18" x14ac:dyDescent="0.35">
      <c r="B1058" s="31">
        <v>0.52</v>
      </c>
      <c r="C1058" s="30" t="s">
        <v>24</v>
      </c>
      <c r="D1058" s="30" t="s">
        <v>21</v>
      </c>
      <c r="E1058" s="36">
        <v>950</v>
      </c>
      <c r="F1058" s="36">
        <v>2900</v>
      </c>
      <c r="G1058" s="36">
        <v>1880</v>
      </c>
      <c r="H1058" s="37">
        <f t="shared" si="170"/>
        <v>4815.8214285714284</v>
      </c>
      <c r="I1058" s="37">
        <f t="shared" si="171"/>
        <v>5000</v>
      </c>
      <c r="J1058" s="37">
        <f t="shared" si="172"/>
        <v>180</v>
      </c>
      <c r="K1058" s="36"/>
      <c r="L1058" s="36">
        <f>L1057+13</f>
        <v>614</v>
      </c>
      <c r="M1058" s="36"/>
      <c r="N1058" s="36"/>
      <c r="O1058" s="21">
        <f t="shared" si="175"/>
        <v>614</v>
      </c>
      <c r="P1058" s="38">
        <f t="shared" si="173"/>
        <v>1407.0833333333335</v>
      </c>
      <c r="Q1058" s="41"/>
      <c r="R1058" t="str">
        <f t="shared" si="174"/>
        <v>4820 Litre Aquaplate Steel Slimline Water Tank (950mm W x 2900mm L x  1880mm H)</v>
      </c>
    </row>
    <row r="1059" spans="2:18" x14ac:dyDescent="0.35">
      <c r="B1059" s="31">
        <v>0.52</v>
      </c>
      <c r="C1059" s="30" t="s">
        <v>24</v>
      </c>
      <c r="D1059" s="30" t="s">
        <v>21</v>
      </c>
      <c r="E1059" s="36">
        <v>950</v>
      </c>
      <c r="F1059" s="36">
        <v>3000</v>
      </c>
      <c r="G1059" s="36">
        <v>1880</v>
      </c>
      <c r="H1059" s="37">
        <f t="shared" si="170"/>
        <v>4994.4214285714279</v>
      </c>
      <c r="I1059" s="37">
        <f t="shared" si="171"/>
        <v>5000</v>
      </c>
      <c r="J1059" s="37">
        <f t="shared" si="172"/>
        <v>180</v>
      </c>
      <c r="K1059" s="36"/>
      <c r="L1059" s="36">
        <f>L1058+13</f>
        <v>627</v>
      </c>
      <c r="M1059" s="36"/>
      <c r="N1059" s="36"/>
      <c r="O1059" s="21">
        <f t="shared" si="175"/>
        <v>627</v>
      </c>
      <c r="P1059" s="38">
        <f t="shared" si="173"/>
        <v>1436.8750000000002</v>
      </c>
      <c r="Q1059" s="41"/>
      <c r="R1059" t="str">
        <f t="shared" si="174"/>
        <v>4990 Litre Aquaplate Steel Slimline Water Tank (950mm W x 3000mm L x  1880mm H)</v>
      </c>
    </row>
    <row r="1060" spans="2:18" x14ac:dyDescent="0.35">
      <c r="B1060" s="31">
        <v>0.52</v>
      </c>
      <c r="C1060" s="30" t="s">
        <v>24</v>
      </c>
      <c r="D1060" s="30" t="s">
        <v>21</v>
      </c>
      <c r="E1060" s="36">
        <v>950</v>
      </c>
      <c r="F1060" s="36">
        <v>3100</v>
      </c>
      <c r="G1060" s="36">
        <v>1880</v>
      </c>
      <c r="H1060" s="37">
        <f t="shared" si="170"/>
        <v>5173.0214285714283</v>
      </c>
      <c r="I1060" s="37">
        <f t="shared" si="171"/>
        <v>5000</v>
      </c>
      <c r="J1060" s="37">
        <f t="shared" si="172"/>
        <v>180</v>
      </c>
      <c r="K1060" s="36"/>
      <c r="L1060" s="36">
        <f>L1059+13</f>
        <v>640</v>
      </c>
      <c r="M1060" s="36"/>
      <c r="N1060" s="36"/>
      <c r="O1060" s="21">
        <f t="shared" si="175"/>
        <v>640</v>
      </c>
      <c r="P1060" s="38">
        <f t="shared" si="173"/>
        <v>1466.666666666667</v>
      </c>
      <c r="Q1060" s="41"/>
      <c r="R1060" t="str">
        <f t="shared" si="174"/>
        <v>5170 Litre Aquaplate Steel Slimline Water Tank (950mm W x 3100mm L x  1880mm H)</v>
      </c>
    </row>
    <row r="1061" spans="2:18" x14ac:dyDescent="0.35">
      <c r="B1061" s="31">
        <v>0.52</v>
      </c>
      <c r="C1061" s="30" t="s">
        <v>24</v>
      </c>
      <c r="D1061" s="43" t="s">
        <v>21</v>
      </c>
      <c r="E1061" s="44">
        <v>950</v>
      </c>
      <c r="F1061" s="44">
        <v>3200</v>
      </c>
      <c r="G1061" s="44">
        <v>1880</v>
      </c>
      <c r="H1061" s="37">
        <f t="shared" si="170"/>
        <v>5351.6214285714286</v>
      </c>
      <c r="I1061" s="37">
        <f t="shared" si="171"/>
        <v>5000</v>
      </c>
      <c r="J1061" s="37">
        <f t="shared" si="172"/>
        <v>180</v>
      </c>
      <c r="K1061" s="36"/>
      <c r="L1061" s="36">
        <f>L1060+13</f>
        <v>653</v>
      </c>
      <c r="M1061" s="36"/>
      <c r="N1061" s="36"/>
      <c r="O1061" s="21">
        <f t="shared" si="175"/>
        <v>653</v>
      </c>
      <c r="P1061" s="38">
        <f t="shared" si="173"/>
        <v>1496.4583333333335</v>
      </c>
      <c r="Q1061" s="41"/>
      <c r="R1061" t="str">
        <f t="shared" si="174"/>
        <v>5350 Litre Aquaplate Steel Slimline Water Tank (950mm W x 3200mm L x  1880mm H)</v>
      </c>
    </row>
    <row r="1062" spans="2:18" x14ac:dyDescent="0.35">
      <c r="B1062" s="31">
        <v>0.52</v>
      </c>
      <c r="C1062" s="30" t="s">
        <v>24</v>
      </c>
      <c r="D1062" s="30" t="s">
        <v>21</v>
      </c>
      <c r="E1062" s="36">
        <v>950</v>
      </c>
      <c r="F1062" s="36">
        <v>3300</v>
      </c>
      <c r="G1062" s="36">
        <v>1880</v>
      </c>
      <c r="H1062" s="37">
        <f t="shared" si="170"/>
        <v>5530.2214285714281</v>
      </c>
      <c r="I1062" s="37">
        <f t="shared" si="171"/>
        <v>6000</v>
      </c>
      <c r="J1062" s="37">
        <f t="shared" si="172"/>
        <v>210</v>
      </c>
      <c r="K1062" s="36"/>
      <c r="L1062" s="36">
        <v>729</v>
      </c>
      <c r="M1062" s="36"/>
      <c r="N1062" s="36"/>
      <c r="O1062" s="21">
        <f t="shared" si="175"/>
        <v>729</v>
      </c>
      <c r="P1062" s="38">
        <f t="shared" si="173"/>
        <v>1670.6250000000002</v>
      </c>
      <c r="Q1062" s="41"/>
      <c r="R1062" t="str">
        <f t="shared" si="174"/>
        <v>5530 Litre Aquaplate Steel Slimline Water Tank (950mm W x 3300mm L x  1880mm H)</v>
      </c>
    </row>
    <row r="1063" spans="2:18" x14ac:dyDescent="0.35">
      <c r="B1063" s="31">
        <v>0.52</v>
      </c>
      <c r="C1063" s="30" t="s">
        <v>24</v>
      </c>
      <c r="D1063" s="30" t="s">
        <v>21</v>
      </c>
      <c r="E1063" s="36">
        <v>950</v>
      </c>
      <c r="F1063" s="36">
        <v>3400</v>
      </c>
      <c r="G1063" s="36">
        <v>1880</v>
      </c>
      <c r="H1063" s="37">
        <f t="shared" si="170"/>
        <v>5708.8214285714284</v>
      </c>
      <c r="I1063" s="37">
        <f t="shared" si="171"/>
        <v>6000</v>
      </c>
      <c r="J1063" s="37">
        <f t="shared" si="172"/>
        <v>210</v>
      </c>
      <c r="K1063" s="36"/>
      <c r="L1063" s="36">
        <f>L1062+13</f>
        <v>742</v>
      </c>
      <c r="M1063" s="36"/>
      <c r="N1063" s="36"/>
      <c r="O1063" s="21">
        <f t="shared" si="175"/>
        <v>742</v>
      </c>
      <c r="P1063" s="38">
        <f t="shared" si="173"/>
        <v>1700.416666666667</v>
      </c>
      <c r="Q1063" s="41"/>
      <c r="R1063" t="str">
        <f t="shared" si="174"/>
        <v>5710 Litre Aquaplate Steel Slimline Water Tank (950mm W x 3400mm L x  1880mm H)</v>
      </c>
    </row>
    <row r="1064" spans="2:18" x14ac:dyDescent="0.35">
      <c r="B1064" s="31">
        <v>0.52</v>
      </c>
      <c r="C1064" s="30" t="s">
        <v>24</v>
      </c>
      <c r="D1064" s="30" t="s">
        <v>21</v>
      </c>
      <c r="E1064" s="36">
        <v>950</v>
      </c>
      <c r="F1064" s="36">
        <v>3500</v>
      </c>
      <c r="G1064" s="36">
        <v>1880</v>
      </c>
      <c r="H1064" s="37">
        <f t="shared" si="170"/>
        <v>5887.4214285714279</v>
      </c>
      <c r="I1064" s="37">
        <f t="shared" si="171"/>
        <v>6000</v>
      </c>
      <c r="J1064" s="37">
        <f t="shared" si="172"/>
        <v>210</v>
      </c>
      <c r="K1064" s="36"/>
      <c r="L1064" s="36">
        <f>L1063+13</f>
        <v>755</v>
      </c>
      <c r="M1064" s="36"/>
      <c r="N1064" s="36"/>
      <c r="O1064" s="21">
        <f t="shared" si="175"/>
        <v>755</v>
      </c>
      <c r="P1064" s="38">
        <f t="shared" si="173"/>
        <v>1730.2083333333335</v>
      </c>
      <c r="Q1064" s="41"/>
      <c r="R1064" t="str">
        <f t="shared" si="174"/>
        <v>5890 Litre Aquaplate Steel Slimline Water Tank (950mm W x 3500mm L x  1880mm H)</v>
      </c>
    </row>
    <row r="1065" spans="2:18" x14ac:dyDescent="0.35">
      <c r="B1065" s="31">
        <v>0.52</v>
      </c>
      <c r="C1065" s="30" t="s">
        <v>24</v>
      </c>
      <c r="D1065" s="30" t="s">
        <v>21</v>
      </c>
      <c r="E1065" s="36">
        <v>950</v>
      </c>
      <c r="F1065" s="36">
        <v>3600</v>
      </c>
      <c r="G1065" s="36">
        <v>1880</v>
      </c>
      <c r="H1065" s="37">
        <f t="shared" si="170"/>
        <v>6066.0214285714283</v>
      </c>
      <c r="I1065" s="37">
        <f t="shared" si="171"/>
        <v>6000</v>
      </c>
      <c r="J1065" s="37">
        <f t="shared" si="172"/>
        <v>210</v>
      </c>
      <c r="K1065" s="36"/>
      <c r="L1065" s="36">
        <f>L1064+13</f>
        <v>768</v>
      </c>
      <c r="M1065" s="36"/>
      <c r="N1065" s="36"/>
      <c r="O1065" s="21">
        <f t="shared" si="175"/>
        <v>768</v>
      </c>
      <c r="P1065" s="38">
        <f t="shared" si="173"/>
        <v>1760.0000000000002</v>
      </c>
      <c r="Q1065" s="41"/>
      <c r="R1065" t="str">
        <f t="shared" si="174"/>
        <v>6070 Litre Aquaplate Steel Slimline Water Tank (950mm W x 3600mm L x  1880mm H)</v>
      </c>
    </row>
    <row r="1066" spans="2:18" x14ac:dyDescent="0.35">
      <c r="B1066" s="31">
        <v>0.52</v>
      </c>
      <c r="C1066" s="30" t="s">
        <v>24</v>
      </c>
      <c r="D1066" s="30" t="s">
        <v>21</v>
      </c>
      <c r="E1066" s="36">
        <v>950</v>
      </c>
      <c r="F1066" s="36">
        <v>3700</v>
      </c>
      <c r="G1066" s="36">
        <v>1880</v>
      </c>
      <c r="H1066" s="37">
        <f t="shared" si="170"/>
        <v>6244.6214285714286</v>
      </c>
      <c r="I1066" s="37">
        <f t="shared" si="171"/>
        <v>6000</v>
      </c>
      <c r="J1066" s="37">
        <f t="shared" si="172"/>
        <v>210</v>
      </c>
      <c r="K1066" s="36"/>
      <c r="L1066" s="36">
        <f>L1065+13</f>
        <v>781</v>
      </c>
      <c r="M1066" s="36"/>
      <c r="N1066" s="36"/>
      <c r="O1066" s="21">
        <f t="shared" si="175"/>
        <v>781</v>
      </c>
      <c r="P1066" s="38">
        <f t="shared" si="173"/>
        <v>1789.791666666667</v>
      </c>
      <c r="Q1066" s="41"/>
      <c r="R1066" t="str">
        <f t="shared" si="174"/>
        <v>6240 Litre Aquaplate Steel Slimline Water Tank (950mm W x 3700mm L x  1880mm H)</v>
      </c>
    </row>
    <row r="1067" spans="2:18" x14ac:dyDescent="0.35">
      <c r="B1067" s="31">
        <v>0.52</v>
      </c>
      <c r="C1067" s="30" t="s">
        <v>24</v>
      </c>
      <c r="D1067" s="30" t="s">
        <v>21</v>
      </c>
      <c r="E1067" s="36">
        <v>950</v>
      </c>
      <c r="F1067" s="36">
        <v>3800</v>
      </c>
      <c r="G1067" s="36">
        <v>1880</v>
      </c>
      <c r="H1067" s="37">
        <f t="shared" si="170"/>
        <v>6423.2214285714281</v>
      </c>
      <c r="I1067" s="37">
        <f t="shared" si="171"/>
        <v>6000</v>
      </c>
      <c r="J1067" s="37">
        <f t="shared" si="172"/>
        <v>210</v>
      </c>
      <c r="K1067" s="36"/>
      <c r="L1067" s="36">
        <f>L1066+13</f>
        <v>794</v>
      </c>
      <c r="M1067" s="36"/>
      <c r="N1067" s="36"/>
      <c r="O1067" s="21">
        <f t="shared" si="175"/>
        <v>794</v>
      </c>
      <c r="P1067" s="38">
        <f t="shared" si="173"/>
        <v>1819.5833333333335</v>
      </c>
      <c r="Q1067" s="41"/>
      <c r="R1067" t="str">
        <f t="shared" si="174"/>
        <v>6420 Litre Aquaplate Steel Slimline Water Tank (950mm W x 3800mm L x  1880mm H)</v>
      </c>
    </row>
    <row r="1068" spans="2:18" x14ac:dyDescent="0.35">
      <c r="B1068" s="31">
        <v>0.52</v>
      </c>
      <c r="C1068" s="30" t="s">
        <v>24</v>
      </c>
      <c r="D1068" s="30" t="s">
        <v>21</v>
      </c>
      <c r="E1068" s="36">
        <v>950</v>
      </c>
      <c r="F1068" s="36">
        <v>3900</v>
      </c>
      <c r="G1068" s="36">
        <v>1880</v>
      </c>
      <c r="H1068" s="37">
        <f t="shared" si="170"/>
        <v>6601.8214285714284</v>
      </c>
      <c r="I1068" s="37">
        <f t="shared" si="171"/>
        <v>7000</v>
      </c>
      <c r="J1068" s="37">
        <f t="shared" si="172"/>
        <v>240</v>
      </c>
      <c r="K1068" s="36"/>
      <c r="L1068" s="36">
        <v>825</v>
      </c>
      <c r="M1068" s="36"/>
      <c r="N1068" s="36"/>
      <c r="O1068" s="21">
        <f t="shared" si="175"/>
        <v>825</v>
      </c>
      <c r="P1068" s="38">
        <f t="shared" si="173"/>
        <v>1890.6250000000002</v>
      </c>
      <c r="Q1068" s="41"/>
      <c r="R1068" t="str">
        <f t="shared" si="174"/>
        <v>6600 Litre Aquaplate Steel Slimline Water Tank (950mm W x 3900mm L x  1880mm H)</v>
      </c>
    </row>
    <row r="1069" spans="2:18" x14ac:dyDescent="0.35">
      <c r="B1069" s="31">
        <v>0.52</v>
      </c>
      <c r="C1069" s="30" t="s">
        <v>24</v>
      </c>
      <c r="D1069" s="30" t="s">
        <v>21</v>
      </c>
      <c r="E1069" s="36">
        <v>950</v>
      </c>
      <c r="F1069" s="36">
        <v>4000</v>
      </c>
      <c r="G1069" s="36">
        <v>1880</v>
      </c>
      <c r="H1069" s="37">
        <f t="shared" si="170"/>
        <v>6780.4214285714279</v>
      </c>
      <c r="I1069" s="37">
        <f t="shared" si="171"/>
        <v>7000</v>
      </c>
      <c r="J1069" s="37">
        <f t="shared" si="172"/>
        <v>240</v>
      </c>
      <c r="K1069" s="36"/>
      <c r="L1069" s="36">
        <v>838</v>
      </c>
      <c r="M1069" s="36"/>
      <c r="N1069" s="36"/>
      <c r="O1069" s="21">
        <f t="shared" si="175"/>
        <v>838</v>
      </c>
      <c r="P1069" s="38">
        <f t="shared" si="173"/>
        <v>1920.416666666667</v>
      </c>
      <c r="Q1069" s="41"/>
      <c r="R1069" t="str">
        <f t="shared" si="174"/>
        <v>6780 Litre Aquaplate Steel Slimline Water Tank (950mm W x 4000mm L x  1880mm H)</v>
      </c>
    </row>
    <row r="1070" spans="2:18" x14ac:dyDescent="0.35">
      <c r="B1070" s="31">
        <v>0.52</v>
      </c>
      <c r="C1070" s="30" t="s">
        <v>24</v>
      </c>
      <c r="D1070" s="30" t="s">
        <v>21</v>
      </c>
      <c r="E1070" s="36">
        <v>1000</v>
      </c>
      <c r="F1070" s="36">
        <v>800</v>
      </c>
      <c r="G1070" s="36">
        <v>1880</v>
      </c>
      <c r="H1070" s="37">
        <f t="shared" si="170"/>
        <v>1101.1428571428571</v>
      </c>
      <c r="I1070" s="37">
        <f t="shared" si="171"/>
        <v>1000</v>
      </c>
      <c r="J1070" s="37">
        <f t="shared" si="172"/>
        <v>90</v>
      </c>
      <c r="K1070" s="36"/>
      <c r="L1070" s="44">
        <v>300</v>
      </c>
      <c r="M1070" s="44"/>
      <c r="N1070" s="36"/>
      <c r="O1070" s="21">
        <f t="shared" si="175"/>
        <v>300</v>
      </c>
      <c r="P1070" s="38">
        <f t="shared" si="173"/>
        <v>687.5</v>
      </c>
      <c r="Q1070" s="41"/>
      <c r="R1070" t="str">
        <f t="shared" si="174"/>
        <v>1100 Litre Aquaplate Steel Slimline Water Tank (1000mm W x 800mm L x  1880mm H)</v>
      </c>
    </row>
    <row r="1071" spans="2:18" x14ac:dyDescent="0.35">
      <c r="B1071" s="31">
        <v>0.52</v>
      </c>
      <c r="C1071" s="30" t="s">
        <v>24</v>
      </c>
      <c r="D1071" s="30" t="s">
        <v>21</v>
      </c>
      <c r="E1071" s="36">
        <v>1000</v>
      </c>
      <c r="F1071" s="36">
        <v>900</v>
      </c>
      <c r="G1071" s="36">
        <v>1880</v>
      </c>
      <c r="H1071" s="37">
        <f t="shared" si="170"/>
        <v>1289.1428571428571</v>
      </c>
      <c r="I1071" s="37">
        <f t="shared" si="171"/>
        <v>1000</v>
      </c>
      <c r="J1071" s="37">
        <f t="shared" si="172"/>
        <v>90</v>
      </c>
      <c r="K1071" s="36"/>
      <c r="L1071" s="36">
        <f>L1070+13</f>
        <v>313</v>
      </c>
      <c r="M1071" s="36"/>
      <c r="N1071" s="36"/>
      <c r="O1071" s="21">
        <f t="shared" si="175"/>
        <v>313</v>
      </c>
      <c r="P1071" s="38">
        <f t="shared" si="173"/>
        <v>717.29166666666674</v>
      </c>
      <c r="Q1071" s="41"/>
      <c r="R1071" t="str">
        <f t="shared" si="174"/>
        <v>1290 Litre Aquaplate Steel Slimline Water Tank (1000mm W x 900mm L x  1880mm H)</v>
      </c>
    </row>
    <row r="1072" spans="2:18" x14ac:dyDescent="0.35">
      <c r="B1072" s="31">
        <v>0.52</v>
      </c>
      <c r="C1072" s="30" t="s">
        <v>24</v>
      </c>
      <c r="D1072" s="30" t="s">
        <v>21</v>
      </c>
      <c r="E1072" s="36">
        <v>1000</v>
      </c>
      <c r="F1072" s="36">
        <v>1000</v>
      </c>
      <c r="G1072" s="36">
        <v>1880</v>
      </c>
      <c r="H1072" s="37">
        <f t="shared" si="170"/>
        <v>1477.1428571428571</v>
      </c>
      <c r="I1072" s="37">
        <f t="shared" si="171"/>
        <v>1000</v>
      </c>
      <c r="J1072" s="37">
        <f t="shared" si="172"/>
        <v>90</v>
      </c>
      <c r="K1072" s="36"/>
      <c r="L1072" s="36">
        <f>L1071+13</f>
        <v>326</v>
      </c>
      <c r="M1072" s="36"/>
      <c r="N1072" s="36"/>
      <c r="O1072" s="21">
        <f t="shared" si="175"/>
        <v>326</v>
      </c>
      <c r="P1072" s="38">
        <f t="shared" si="173"/>
        <v>747.08333333333348</v>
      </c>
      <c r="Q1072" s="41"/>
      <c r="R1072" t="str">
        <f t="shared" si="174"/>
        <v>1480 Litre Aquaplate Steel Slimline Water Tank (1000mm W x 1000mm L x  1880mm H)</v>
      </c>
    </row>
    <row r="1073" spans="2:18" x14ac:dyDescent="0.35">
      <c r="B1073" s="31">
        <v>0.52</v>
      </c>
      <c r="C1073" s="30" t="s">
        <v>24</v>
      </c>
      <c r="D1073" s="30" t="s">
        <v>21</v>
      </c>
      <c r="E1073" s="36">
        <v>1000</v>
      </c>
      <c r="F1073" s="36">
        <v>1100</v>
      </c>
      <c r="G1073" s="36">
        <v>1880</v>
      </c>
      <c r="H1073" s="37">
        <f t="shared" si="170"/>
        <v>1665.1428571428571</v>
      </c>
      <c r="I1073" s="37">
        <f t="shared" si="171"/>
        <v>2000</v>
      </c>
      <c r="J1073" s="37">
        <f t="shared" si="172"/>
        <v>120</v>
      </c>
      <c r="K1073" s="36"/>
      <c r="L1073" s="36">
        <v>339</v>
      </c>
      <c r="M1073" s="36"/>
      <c r="N1073" s="36"/>
      <c r="O1073" s="21">
        <f t="shared" si="175"/>
        <v>339</v>
      </c>
      <c r="P1073" s="38">
        <f t="shared" si="173"/>
        <v>776.87500000000011</v>
      </c>
      <c r="Q1073" s="41"/>
      <c r="R1073" t="str">
        <f t="shared" si="174"/>
        <v>1670 Litre Aquaplate Steel Slimline Water Tank (1000mm W x 1100mm L x  1880mm H)</v>
      </c>
    </row>
    <row r="1074" spans="2:18" x14ac:dyDescent="0.35">
      <c r="B1074" s="31">
        <v>0.52</v>
      </c>
      <c r="C1074" s="30" t="s">
        <v>24</v>
      </c>
      <c r="D1074" s="30" t="s">
        <v>21</v>
      </c>
      <c r="E1074" s="36">
        <v>1000</v>
      </c>
      <c r="F1074" s="36">
        <v>1200</v>
      </c>
      <c r="G1074" s="36">
        <v>1880</v>
      </c>
      <c r="H1074" s="37">
        <f t="shared" si="170"/>
        <v>1853.1428571428571</v>
      </c>
      <c r="I1074" s="37">
        <f t="shared" si="171"/>
        <v>2000</v>
      </c>
      <c r="J1074" s="37">
        <f t="shared" si="172"/>
        <v>120</v>
      </c>
      <c r="K1074" s="36"/>
      <c r="L1074" s="36">
        <f>L1073+13</f>
        <v>352</v>
      </c>
      <c r="M1074" s="36"/>
      <c r="N1074" s="36"/>
      <c r="O1074" s="21">
        <f t="shared" si="175"/>
        <v>352</v>
      </c>
      <c r="P1074" s="38">
        <f t="shared" si="173"/>
        <v>806.66666666666674</v>
      </c>
      <c r="Q1074" s="41"/>
      <c r="R1074" t="str">
        <f t="shared" si="174"/>
        <v>1850 Litre Aquaplate Steel Slimline Water Tank (1000mm W x 1200mm L x  1880mm H)</v>
      </c>
    </row>
    <row r="1075" spans="2:18" x14ac:dyDescent="0.35">
      <c r="B1075" s="31">
        <v>0.52</v>
      </c>
      <c r="C1075" s="30" t="s">
        <v>24</v>
      </c>
      <c r="D1075" s="30" t="s">
        <v>21</v>
      </c>
      <c r="E1075" s="36">
        <v>1000</v>
      </c>
      <c r="F1075" s="36">
        <v>1300</v>
      </c>
      <c r="G1075" s="36">
        <v>1880</v>
      </c>
      <c r="H1075" s="37">
        <f t="shared" si="170"/>
        <v>2041.1428571428571</v>
      </c>
      <c r="I1075" s="37">
        <f t="shared" si="171"/>
        <v>2000</v>
      </c>
      <c r="J1075" s="37">
        <f t="shared" si="172"/>
        <v>120</v>
      </c>
      <c r="K1075" s="36"/>
      <c r="L1075" s="36">
        <f>L1074+13</f>
        <v>365</v>
      </c>
      <c r="M1075" s="36"/>
      <c r="N1075" s="36"/>
      <c r="O1075" s="21">
        <f t="shared" si="175"/>
        <v>365</v>
      </c>
      <c r="P1075" s="38">
        <f t="shared" si="173"/>
        <v>836.45833333333348</v>
      </c>
      <c r="Q1075" s="41"/>
      <c r="R1075" t="str">
        <f t="shared" si="174"/>
        <v>2040 Litre Aquaplate Steel Slimline Water Tank (1000mm W x 1300mm L x  1880mm H)</v>
      </c>
    </row>
    <row r="1076" spans="2:18" x14ac:dyDescent="0.35">
      <c r="B1076" s="31">
        <v>0.52</v>
      </c>
      <c r="C1076" s="30" t="s">
        <v>24</v>
      </c>
      <c r="D1076" s="30" t="s">
        <v>21</v>
      </c>
      <c r="E1076" s="36">
        <v>1000</v>
      </c>
      <c r="F1076" s="36">
        <v>1400</v>
      </c>
      <c r="G1076" s="36">
        <v>1880</v>
      </c>
      <c r="H1076" s="37">
        <f t="shared" si="170"/>
        <v>2229.1428571428569</v>
      </c>
      <c r="I1076" s="37">
        <f t="shared" si="171"/>
        <v>2000</v>
      </c>
      <c r="J1076" s="37">
        <f t="shared" si="172"/>
        <v>120</v>
      </c>
      <c r="K1076" s="36"/>
      <c r="L1076" s="36">
        <f>L1075+13</f>
        <v>378</v>
      </c>
      <c r="M1076" s="36"/>
      <c r="N1076" s="36"/>
      <c r="O1076" s="21">
        <f t="shared" si="175"/>
        <v>378</v>
      </c>
      <c r="P1076" s="38">
        <f t="shared" si="173"/>
        <v>866.25000000000011</v>
      </c>
      <c r="Q1076" s="41"/>
      <c r="R1076" t="str">
        <f t="shared" si="174"/>
        <v>2230 Litre Aquaplate Steel Slimline Water Tank (1000mm W x 1400mm L x  1880mm H)</v>
      </c>
    </row>
    <row r="1077" spans="2:18" x14ac:dyDescent="0.35">
      <c r="B1077" s="31">
        <v>0.52</v>
      </c>
      <c r="C1077" s="30" t="s">
        <v>24</v>
      </c>
      <c r="D1077" s="30" t="s">
        <v>21</v>
      </c>
      <c r="E1077" s="36">
        <v>1000</v>
      </c>
      <c r="F1077" s="36">
        <v>1500</v>
      </c>
      <c r="G1077" s="36">
        <v>1880</v>
      </c>
      <c r="H1077" s="37">
        <f t="shared" si="170"/>
        <v>2417.1428571428569</v>
      </c>
      <c r="I1077" s="37">
        <f t="shared" si="171"/>
        <v>2000</v>
      </c>
      <c r="J1077" s="37">
        <f t="shared" si="172"/>
        <v>120</v>
      </c>
      <c r="K1077" s="36"/>
      <c r="L1077" s="36">
        <f>L1076+13</f>
        <v>391</v>
      </c>
      <c r="M1077" s="36"/>
      <c r="N1077" s="36"/>
      <c r="O1077" s="21">
        <f t="shared" si="175"/>
        <v>391</v>
      </c>
      <c r="P1077" s="38">
        <f t="shared" si="173"/>
        <v>896.04166666666674</v>
      </c>
      <c r="Q1077" s="41"/>
      <c r="R1077" t="str">
        <f t="shared" si="174"/>
        <v>2420 Litre Aquaplate Steel Slimline Water Tank (1000mm W x 1500mm L x  1880mm H)</v>
      </c>
    </row>
    <row r="1078" spans="2:18" x14ac:dyDescent="0.35">
      <c r="B1078" s="31">
        <v>0.52</v>
      </c>
      <c r="C1078" s="30" t="s">
        <v>24</v>
      </c>
      <c r="D1078" s="30" t="s">
        <v>21</v>
      </c>
      <c r="E1078" s="36">
        <v>1000</v>
      </c>
      <c r="F1078" s="36">
        <v>1600</v>
      </c>
      <c r="G1078" s="36">
        <v>1880</v>
      </c>
      <c r="H1078" s="37">
        <f t="shared" si="170"/>
        <v>2605.1428571428569</v>
      </c>
      <c r="I1078" s="37">
        <f t="shared" si="171"/>
        <v>3000</v>
      </c>
      <c r="J1078" s="37">
        <f t="shared" si="172"/>
        <v>135</v>
      </c>
      <c r="K1078" s="36"/>
      <c r="L1078" s="36">
        <v>449</v>
      </c>
      <c r="M1078" s="36"/>
      <c r="N1078" s="36"/>
      <c r="O1078" s="21">
        <f t="shared" si="175"/>
        <v>449</v>
      </c>
      <c r="P1078" s="38">
        <f t="shared" si="173"/>
        <v>1028.9583333333335</v>
      </c>
      <c r="Q1078" s="41"/>
      <c r="R1078" t="str">
        <f t="shared" si="174"/>
        <v>2610 Litre Aquaplate Steel Slimline Water Tank (1000mm W x 1600mm L x  1880mm H)</v>
      </c>
    </row>
    <row r="1079" spans="2:18" x14ac:dyDescent="0.35">
      <c r="B1079" s="31">
        <v>0.52</v>
      </c>
      <c r="C1079" s="30" t="s">
        <v>24</v>
      </c>
      <c r="D1079" s="30" t="s">
        <v>21</v>
      </c>
      <c r="E1079" s="36">
        <v>1000</v>
      </c>
      <c r="F1079" s="36">
        <v>1700</v>
      </c>
      <c r="G1079" s="36">
        <v>1880</v>
      </c>
      <c r="H1079" s="37">
        <f t="shared" si="170"/>
        <v>2793.1428571428569</v>
      </c>
      <c r="I1079" s="37">
        <f t="shared" si="171"/>
        <v>3000</v>
      </c>
      <c r="J1079" s="37">
        <f t="shared" si="172"/>
        <v>135</v>
      </c>
      <c r="K1079" s="36"/>
      <c r="L1079" s="36">
        <f>L1078+13</f>
        <v>462</v>
      </c>
      <c r="M1079" s="36"/>
      <c r="N1079" s="36"/>
      <c r="O1079" s="21">
        <f t="shared" si="175"/>
        <v>462</v>
      </c>
      <c r="P1079" s="38">
        <f t="shared" si="173"/>
        <v>1058.75</v>
      </c>
      <c r="Q1079" s="41"/>
      <c r="R1079" t="str">
        <f t="shared" si="174"/>
        <v>2790 Litre Aquaplate Steel Slimline Water Tank (1000mm W x 1700mm L x  1880mm H)</v>
      </c>
    </row>
    <row r="1080" spans="2:18" x14ac:dyDescent="0.35">
      <c r="B1080" s="31">
        <v>0.52</v>
      </c>
      <c r="C1080" s="30" t="s">
        <v>24</v>
      </c>
      <c r="D1080" s="30" t="s">
        <v>21</v>
      </c>
      <c r="E1080" s="36">
        <v>1000</v>
      </c>
      <c r="F1080" s="36">
        <v>1800</v>
      </c>
      <c r="G1080" s="36">
        <v>1880</v>
      </c>
      <c r="H1080" s="37">
        <f t="shared" si="170"/>
        <v>2981.1428571428569</v>
      </c>
      <c r="I1080" s="37">
        <f t="shared" si="171"/>
        <v>3000</v>
      </c>
      <c r="J1080" s="37">
        <f t="shared" si="172"/>
        <v>135</v>
      </c>
      <c r="K1080" s="36"/>
      <c r="L1080" s="36">
        <f>L1079+13</f>
        <v>475</v>
      </c>
      <c r="M1080" s="36"/>
      <c r="N1080" s="36"/>
      <c r="O1080" s="21">
        <f t="shared" si="175"/>
        <v>475</v>
      </c>
      <c r="P1080" s="38">
        <f t="shared" si="173"/>
        <v>1088.5416666666667</v>
      </c>
      <c r="Q1080" s="41"/>
      <c r="R1080" t="str">
        <f t="shared" si="174"/>
        <v>2980 Litre Aquaplate Steel Slimline Water Tank (1000mm W x 1800mm L x  1880mm H)</v>
      </c>
    </row>
    <row r="1081" spans="2:18" x14ac:dyDescent="0.35">
      <c r="B1081" s="31">
        <v>0.52</v>
      </c>
      <c r="C1081" s="30" t="s">
        <v>24</v>
      </c>
      <c r="D1081" s="30" t="s">
        <v>21</v>
      </c>
      <c r="E1081" s="36">
        <v>1000</v>
      </c>
      <c r="F1081" s="36">
        <v>1900</v>
      </c>
      <c r="G1081" s="36">
        <v>1880</v>
      </c>
      <c r="H1081" s="37">
        <f t="shared" si="170"/>
        <v>3169.1428571428569</v>
      </c>
      <c r="I1081" s="37">
        <f t="shared" si="171"/>
        <v>3000</v>
      </c>
      <c r="J1081" s="37">
        <f t="shared" si="172"/>
        <v>135</v>
      </c>
      <c r="K1081" s="36"/>
      <c r="L1081" s="36">
        <f>L1080+13</f>
        <v>488</v>
      </c>
      <c r="M1081" s="36"/>
      <c r="N1081" s="36"/>
      <c r="O1081" s="21">
        <f t="shared" si="175"/>
        <v>488</v>
      </c>
      <c r="P1081" s="38">
        <f t="shared" si="173"/>
        <v>1118.3333333333335</v>
      </c>
      <c r="Q1081" s="41"/>
      <c r="R1081" t="str">
        <f t="shared" si="174"/>
        <v>3170 Litre Aquaplate Steel Slimline Water Tank (1000mm W x 1900mm L x  1880mm H)</v>
      </c>
    </row>
    <row r="1082" spans="2:18" x14ac:dyDescent="0.35">
      <c r="B1082" s="31">
        <v>0.52</v>
      </c>
      <c r="C1082" s="30" t="s">
        <v>24</v>
      </c>
      <c r="D1082" s="30" t="s">
        <v>21</v>
      </c>
      <c r="E1082" s="36">
        <v>1000</v>
      </c>
      <c r="F1082" s="36">
        <v>2000</v>
      </c>
      <c r="G1082" s="36">
        <v>1880</v>
      </c>
      <c r="H1082" s="37">
        <f t="shared" si="170"/>
        <v>3357.1428571428569</v>
      </c>
      <c r="I1082" s="37">
        <f t="shared" si="171"/>
        <v>3000</v>
      </c>
      <c r="J1082" s="37">
        <f t="shared" si="172"/>
        <v>135</v>
      </c>
      <c r="K1082" s="36"/>
      <c r="L1082" s="36">
        <f>L1081+13</f>
        <v>501</v>
      </c>
      <c r="M1082" s="36"/>
      <c r="N1082" s="36"/>
      <c r="O1082" s="21">
        <f t="shared" si="175"/>
        <v>501</v>
      </c>
      <c r="P1082" s="38">
        <f t="shared" si="173"/>
        <v>1148.125</v>
      </c>
      <c r="Q1082" s="41"/>
      <c r="R1082" t="str">
        <f t="shared" si="174"/>
        <v>3360 Litre Aquaplate Steel Slimline Water Tank (1000mm W x 2000mm L x  1880mm H)</v>
      </c>
    </row>
    <row r="1083" spans="2:18" x14ac:dyDescent="0.35">
      <c r="B1083" s="31">
        <v>0.52</v>
      </c>
      <c r="C1083" s="30" t="s">
        <v>24</v>
      </c>
      <c r="D1083" s="30" t="s">
        <v>21</v>
      </c>
      <c r="E1083" s="36">
        <v>1000</v>
      </c>
      <c r="F1083" s="36">
        <v>2100</v>
      </c>
      <c r="G1083" s="36">
        <v>1880</v>
      </c>
      <c r="H1083" s="37">
        <f t="shared" si="170"/>
        <v>3545.1428571428569</v>
      </c>
      <c r="I1083" s="37">
        <f t="shared" si="171"/>
        <v>4000</v>
      </c>
      <c r="J1083" s="37">
        <f t="shared" si="172"/>
        <v>150</v>
      </c>
      <c r="K1083" s="36"/>
      <c r="L1083" s="36">
        <v>513</v>
      </c>
      <c r="M1083" s="36"/>
      <c r="N1083" s="36"/>
      <c r="O1083" s="21">
        <f t="shared" si="175"/>
        <v>513</v>
      </c>
      <c r="P1083" s="38">
        <f t="shared" si="173"/>
        <v>1175.625</v>
      </c>
      <c r="Q1083" s="41"/>
      <c r="R1083" t="str">
        <f t="shared" si="174"/>
        <v>3550 Litre Aquaplate Steel Slimline Water Tank (1000mm W x 2100mm L x  1880mm H)</v>
      </c>
    </row>
    <row r="1084" spans="2:18" x14ac:dyDescent="0.35">
      <c r="B1084" s="31">
        <v>0.52</v>
      </c>
      <c r="C1084" s="30" t="s">
        <v>24</v>
      </c>
      <c r="D1084" s="30" t="s">
        <v>21</v>
      </c>
      <c r="E1084" s="36">
        <v>1000</v>
      </c>
      <c r="F1084" s="36">
        <v>2200</v>
      </c>
      <c r="G1084" s="36">
        <v>1880</v>
      </c>
      <c r="H1084" s="37">
        <f t="shared" si="170"/>
        <v>3733.1428571428569</v>
      </c>
      <c r="I1084" s="37">
        <f t="shared" si="171"/>
        <v>4000</v>
      </c>
      <c r="J1084" s="37">
        <f t="shared" si="172"/>
        <v>150</v>
      </c>
      <c r="K1084" s="36"/>
      <c r="L1084" s="36">
        <f>L1083+13</f>
        <v>526</v>
      </c>
      <c r="M1084" s="36"/>
      <c r="N1084" s="36"/>
      <c r="O1084" s="21">
        <f t="shared" si="175"/>
        <v>526</v>
      </c>
      <c r="P1084" s="38">
        <f t="shared" si="173"/>
        <v>1205.416666666667</v>
      </c>
      <c r="Q1084" s="41"/>
      <c r="R1084" t="str">
        <f t="shared" si="174"/>
        <v>3730 Litre Aquaplate Steel Slimline Water Tank (1000mm W x 2200mm L x  1880mm H)</v>
      </c>
    </row>
    <row r="1085" spans="2:18" x14ac:dyDescent="0.35">
      <c r="B1085" s="31">
        <v>0.52</v>
      </c>
      <c r="C1085" s="30" t="s">
        <v>24</v>
      </c>
      <c r="D1085" s="30" t="s">
        <v>21</v>
      </c>
      <c r="E1085" s="36">
        <v>1000</v>
      </c>
      <c r="F1085" s="36">
        <v>2300</v>
      </c>
      <c r="G1085" s="36">
        <v>1880</v>
      </c>
      <c r="H1085" s="37">
        <f t="shared" si="170"/>
        <v>3921.1428571428569</v>
      </c>
      <c r="I1085" s="37">
        <f t="shared" si="171"/>
        <v>4000</v>
      </c>
      <c r="J1085" s="37">
        <f t="shared" si="172"/>
        <v>150</v>
      </c>
      <c r="K1085" s="36"/>
      <c r="L1085" s="36">
        <f>L1084+13</f>
        <v>539</v>
      </c>
      <c r="M1085" s="36"/>
      <c r="N1085" s="36"/>
      <c r="O1085" s="21">
        <f t="shared" si="175"/>
        <v>539</v>
      </c>
      <c r="P1085" s="38">
        <f t="shared" si="173"/>
        <v>1235.2083333333335</v>
      </c>
      <c r="Q1085" s="41"/>
      <c r="R1085" t="str">
        <f t="shared" si="174"/>
        <v>3920 Litre Aquaplate Steel Slimline Water Tank (1000mm W x 2300mm L x  1880mm H)</v>
      </c>
    </row>
    <row r="1086" spans="2:18" x14ac:dyDescent="0.35">
      <c r="B1086" s="31">
        <v>0.52</v>
      </c>
      <c r="C1086" s="30" t="s">
        <v>24</v>
      </c>
      <c r="D1086" s="30" t="s">
        <v>21</v>
      </c>
      <c r="E1086" s="36">
        <v>1000</v>
      </c>
      <c r="F1086" s="36">
        <v>2400</v>
      </c>
      <c r="G1086" s="36">
        <v>1880</v>
      </c>
      <c r="H1086" s="37">
        <f t="shared" si="170"/>
        <v>4109.1428571428569</v>
      </c>
      <c r="I1086" s="37">
        <f t="shared" si="171"/>
        <v>4000</v>
      </c>
      <c r="J1086" s="37">
        <f t="shared" si="172"/>
        <v>150</v>
      </c>
      <c r="K1086" s="36"/>
      <c r="L1086" s="36">
        <f>L1085+13</f>
        <v>552</v>
      </c>
      <c r="M1086" s="36"/>
      <c r="N1086" s="36"/>
      <c r="O1086" s="21">
        <f t="shared" si="175"/>
        <v>552</v>
      </c>
      <c r="P1086" s="38">
        <f t="shared" si="173"/>
        <v>1265</v>
      </c>
      <c r="Q1086" s="41"/>
      <c r="R1086" t="str">
        <f t="shared" si="174"/>
        <v>4110 Litre Aquaplate Steel Slimline Water Tank (1000mm W x 2400mm L x  1880mm H)</v>
      </c>
    </row>
    <row r="1087" spans="2:18" x14ac:dyDescent="0.35">
      <c r="B1087" s="31">
        <v>0.52</v>
      </c>
      <c r="C1087" s="30" t="s">
        <v>24</v>
      </c>
      <c r="D1087" s="30" t="s">
        <v>21</v>
      </c>
      <c r="E1087" s="36">
        <v>1000</v>
      </c>
      <c r="F1087" s="36">
        <v>2500</v>
      </c>
      <c r="G1087" s="36">
        <v>1880</v>
      </c>
      <c r="H1087" s="37">
        <f t="shared" si="170"/>
        <v>4297.1428571428569</v>
      </c>
      <c r="I1087" s="37">
        <f t="shared" si="171"/>
        <v>4000</v>
      </c>
      <c r="J1087" s="37">
        <f t="shared" si="172"/>
        <v>150</v>
      </c>
      <c r="K1087" s="36"/>
      <c r="L1087" s="36">
        <f>L1086+13</f>
        <v>565</v>
      </c>
      <c r="M1087" s="36"/>
      <c r="N1087" s="36"/>
      <c r="O1087" s="21">
        <f t="shared" si="175"/>
        <v>565</v>
      </c>
      <c r="P1087" s="38">
        <f t="shared" si="173"/>
        <v>1294.791666666667</v>
      </c>
      <c r="Q1087" s="41"/>
      <c r="R1087" t="str">
        <f t="shared" si="174"/>
        <v>4300 Litre Aquaplate Steel Slimline Water Tank (1000mm W x 2500mm L x  1880mm H)</v>
      </c>
    </row>
    <row r="1088" spans="2:18" x14ac:dyDescent="0.35">
      <c r="B1088" s="31">
        <v>0.52</v>
      </c>
      <c r="C1088" s="30" t="s">
        <v>24</v>
      </c>
      <c r="D1088" s="30" t="s">
        <v>21</v>
      </c>
      <c r="E1088" s="36">
        <v>1000</v>
      </c>
      <c r="F1088" s="36">
        <v>2600</v>
      </c>
      <c r="G1088" s="36">
        <v>1880</v>
      </c>
      <c r="H1088" s="37">
        <f t="shared" si="170"/>
        <v>4485.1428571428569</v>
      </c>
      <c r="I1088" s="37">
        <f t="shared" si="171"/>
        <v>4000</v>
      </c>
      <c r="J1088" s="37">
        <f t="shared" si="172"/>
        <v>150</v>
      </c>
      <c r="K1088" s="36"/>
      <c r="L1088" s="36">
        <f>L1087+13</f>
        <v>578</v>
      </c>
      <c r="M1088" s="36"/>
      <c r="N1088" s="36"/>
      <c r="O1088" s="21">
        <f t="shared" si="175"/>
        <v>578</v>
      </c>
      <c r="P1088" s="38">
        <f t="shared" si="173"/>
        <v>1324.5833333333335</v>
      </c>
      <c r="Q1088" s="41"/>
      <c r="R1088" t="str">
        <f t="shared" si="174"/>
        <v>4490 Litre Aquaplate Steel Slimline Water Tank (1000mm W x 2600mm L x  1880mm H)</v>
      </c>
    </row>
    <row r="1089" spans="2:18" x14ac:dyDescent="0.35">
      <c r="B1089" s="31">
        <v>0.52</v>
      </c>
      <c r="C1089" s="30" t="s">
        <v>24</v>
      </c>
      <c r="D1089" s="30" t="s">
        <v>21</v>
      </c>
      <c r="E1089" s="36">
        <v>1000</v>
      </c>
      <c r="F1089" s="36">
        <v>2700</v>
      </c>
      <c r="G1089" s="36">
        <v>1880</v>
      </c>
      <c r="H1089" s="37">
        <f t="shared" si="170"/>
        <v>4673.1428571428569</v>
      </c>
      <c r="I1089" s="37">
        <f t="shared" si="171"/>
        <v>5000</v>
      </c>
      <c r="J1089" s="37">
        <f t="shared" si="172"/>
        <v>180</v>
      </c>
      <c r="K1089" s="36"/>
      <c r="L1089" s="36">
        <v>591</v>
      </c>
      <c r="M1089" s="36"/>
      <c r="N1089" s="36"/>
      <c r="O1089" s="21">
        <f t="shared" si="175"/>
        <v>591</v>
      </c>
      <c r="P1089" s="38">
        <f t="shared" si="173"/>
        <v>1354.375</v>
      </c>
      <c r="Q1089" s="41"/>
      <c r="R1089" t="str">
        <f t="shared" si="174"/>
        <v>4670 Litre Aquaplate Steel Slimline Water Tank (1000mm W x 2700mm L x  1880mm H)</v>
      </c>
    </row>
    <row r="1090" spans="2:18" x14ac:dyDescent="0.35">
      <c r="B1090" s="31">
        <v>0.52</v>
      </c>
      <c r="C1090" s="30" t="s">
        <v>24</v>
      </c>
      <c r="D1090" s="30" t="s">
        <v>21</v>
      </c>
      <c r="E1090" s="36">
        <v>1000</v>
      </c>
      <c r="F1090" s="36">
        <v>2800</v>
      </c>
      <c r="G1090" s="36">
        <v>1880</v>
      </c>
      <c r="H1090" s="37">
        <f t="shared" si="170"/>
        <v>4861.1428571428569</v>
      </c>
      <c r="I1090" s="37">
        <f t="shared" si="171"/>
        <v>5000</v>
      </c>
      <c r="J1090" s="37">
        <f t="shared" si="172"/>
        <v>180</v>
      </c>
      <c r="K1090" s="36"/>
      <c r="L1090" s="36">
        <f>L1089+13</f>
        <v>604</v>
      </c>
      <c r="M1090" s="36"/>
      <c r="N1090" s="36"/>
      <c r="O1090" s="21">
        <f t="shared" si="175"/>
        <v>604</v>
      </c>
      <c r="P1090" s="38">
        <f t="shared" si="173"/>
        <v>1384.166666666667</v>
      </c>
      <c r="Q1090" s="41"/>
      <c r="R1090" t="str">
        <f t="shared" si="174"/>
        <v>4860 Litre Aquaplate Steel Slimline Water Tank (1000mm W x 2800mm L x  1880mm H)</v>
      </c>
    </row>
    <row r="1091" spans="2:18" x14ac:dyDescent="0.35">
      <c r="B1091" s="31">
        <v>0.52</v>
      </c>
      <c r="C1091" s="30" t="s">
        <v>24</v>
      </c>
      <c r="D1091" s="30" t="s">
        <v>21</v>
      </c>
      <c r="E1091" s="36">
        <v>1000</v>
      </c>
      <c r="F1091" s="36">
        <v>2900</v>
      </c>
      <c r="G1091" s="36">
        <v>1880</v>
      </c>
      <c r="H1091" s="37">
        <f t="shared" si="170"/>
        <v>5049.1428571428569</v>
      </c>
      <c r="I1091" s="37">
        <f t="shared" si="171"/>
        <v>5000</v>
      </c>
      <c r="J1091" s="37">
        <f t="shared" si="172"/>
        <v>180</v>
      </c>
      <c r="K1091" s="36"/>
      <c r="L1091" s="36">
        <f>L1090+13</f>
        <v>617</v>
      </c>
      <c r="M1091" s="36"/>
      <c r="N1091" s="36"/>
      <c r="O1091" s="21">
        <f t="shared" si="175"/>
        <v>617</v>
      </c>
      <c r="P1091" s="38">
        <f t="shared" si="173"/>
        <v>1413.9583333333335</v>
      </c>
      <c r="Q1091" s="41"/>
      <c r="R1091" t="str">
        <f t="shared" si="174"/>
        <v>5050 Litre Aquaplate Steel Slimline Water Tank (1000mm W x 2900mm L x  1880mm H)</v>
      </c>
    </row>
    <row r="1092" spans="2:18" x14ac:dyDescent="0.35">
      <c r="B1092" s="31">
        <v>0.52</v>
      </c>
      <c r="C1092" s="30" t="s">
        <v>24</v>
      </c>
      <c r="D1092" s="30" t="s">
        <v>21</v>
      </c>
      <c r="E1092" s="36">
        <v>1000</v>
      </c>
      <c r="F1092" s="36">
        <v>3000</v>
      </c>
      <c r="G1092" s="36">
        <v>1880</v>
      </c>
      <c r="H1092" s="37">
        <f t="shared" si="170"/>
        <v>5237.1428571428569</v>
      </c>
      <c r="I1092" s="37">
        <f t="shared" si="171"/>
        <v>5000</v>
      </c>
      <c r="J1092" s="37">
        <f t="shared" si="172"/>
        <v>180</v>
      </c>
      <c r="K1092" s="36"/>
      <c r="L1092" s="36">
        <f>L1091+13</f>
        <v>630</v>
      </c>
      <c r="M1092" s="36"/>
      <c r="N1092" s="36"/>
      <c r="O1092" s="21">
        <f t="shared" si="175"/>
        <v>630</v>
      </c>
      <c r="P1092" s="38">
        <f t="shared" si="173"/>
        <v>1443.7500000000002</v>
      </c>
      <c r="Q1092" s="41"/>
      <c r="R1092" t="str">
        <f t="shared" si="174"/>
        <v>5240 Litre Aquaplate Steel Slimline Water Tank (1000mm W x 3000mm L x  1880mm H)</v>
      </c>
    </row>
    <row r="1093" spans="2:18" x14ac:dyDescent="0.35">
      <c r="B1093" s="31">
        <v>0.52</v>
      </c>
      <c r="C1093" s="30" t="s">
        <v>24</v>
      </c>
      <c r="D1093" s="30" t="s">
        <v>21</v>
      </c>
      <c r="E1093" s="36">
        <v>1000</v>
      </c>
      <c r="F1093" s="36">
        <v>3100</v>
      </c>
      <c r="G1093" s="36">
        <v>1880</v>
      </c>
      <c r="H1093" s="37">
        <f t="shared" ref="H1093:H1156" si="176">(((22/7*(E1093/2)^2)*G1093)+((F1093-E1093)*G1093*E1093))/1000000</f>
        <v>5425.1428571428569</v>
      </c>
      <c r="I1093" s="37">
        <f t="shared" ref="I1093:I1156" si="177">ROUND(H1093,-3)</f>
        <v>5000</v>
      </c>
      <c r="J1093" s="37">
        <f t="shared" ref="J1093:J1156" si="178">IF(I1093&lt;1000,90,IF(I1093=1000,90,IF(I1093=2000,120,IF(I1093=3000,135,IF(I1093=4000,150,IF(I1093=5000,180,IF(I1093=6000,210,IF(I1093=7000,240,IF(I1093=8000,255,IF(I1093=9000,B1358,IF(I1093=10000,285)))))))))))</f>
        <v>180</v>
      </c>
      <c r="K1093" s="36"/>
      <c r="L1093" s="36">
        <f>L1092+13</f>
        <v>643</v>
      </c>
      <c r="M1093" s="36"/>
      <c r="N1093" s="36"/>
      <c r="O1093" s="21">
        <f t="shared" si="175"/>
        <v>643</v>
      </c>
      <c r="P1093" s="38">
        <f t="shared" ref="P1093:P1156" si="179">(L1093/(1-B1093))*1.1</f>
        <v>1473.541666666667</v>
      </c>
      <c r="Q1093" s="41"/>
      <c r="R1093" t="str">
        <f t="shared" ref="R1093:R1156" si="180">ROUND(H1093,-1)&amp;" "&amp;"Litre"&amp;" "&amp;C1093&amp;" "&amp;D1093&amp;" "&amp;"Water Tank"&amp;" ("&amp;E1093&amp;"mm W x "&amp;F1093&amp;"mm L x  "&amp;G1093&amp;"mm H)"</f>
        <v>5430 Litre Aquaplate Steel Slimline Water Tank (1000mm W x 3100mm L x  1880mm H)</v>
      </c>
    </row>
    <row r="1094" spans="2:18" x14ac:dyDescent="0.35">
      <c r="B1094" s="31">
        <v>0.52</v>
      </c>
      <c r="C1094" s="30" t="s">
        <v>24</v>
      </c>
      <c r="D1094" s="30" t="s">
        <v>21</v>
      </c>
      <c r="E1094" s="36">
        <v>1000</v>
      </c>
      <c r="F1094" s="36">
        <v>3200</v>
      </c>
      <c r="G1094" s="36">
        <v>1880</v>
      </c>
      <c r="H1094" s="37">
        <f t="shared" si="176"/>
        <v>5613.1428571428569</v>
      </c>
      <c r="I1094" s="37">
        <f t="shared" si="177"/>
        <v>6000</v>
      </c>
      <c r="J1094" s="37">
        <f t="shared" si="178"/>
        <v>210</v>
      </c>
      <c r="K1094" s="36"/>
      <c r="L1094" s="36">
        <v>719</v>
      </c>
      <c r="M1094" s="36"/>
      <c r="N1094" s="36"/>
      <c r="O1094" s="21">
        <f t="shared" ref="O1094:O1157" si="181">SUM(K1094:N1094)</f>
        <v>719</v>
      </c>
      <c r="P1094" s="38">
        <f t="shared" si="179"/>
        <v>1647.7083333333335</v>
      </c>
      <c r="Q1094" s="41"/>
      <c r="R1094" t="str">
        <f t="shared" si="180"/>
        <v>5610 Litre Aquaplate Steel Slimline Water Tank (1000mm W x 3200mm L x  1880mm H)</v>
      </c>
    </row>
    <row r="1095" spans="2:18" x14ac:dyDescent="0.35">
      <c r="B1095" s="31">
        <v>0.52</v>
      </c>
      <c r="C1095" s="30" t="s">
        <v>24</v>
      </c>
      <c r="D1095" s="30" t="s">
        <v>21</v>
      </c>
      <c r="E1095" s="36">
        <v>1000</v>
      </c>
      <c r="F1095" s="36">
        <v>3300</v>
      </c>
      <c r="G1095" s="36">
        <v>1880</v>
      </c>
      <c r="H1095" s="37">
        <f t="shared" si="176"/>
        <v>5801.1428571428569</v>
      </c>
      <c r="I1095" s="37">
        <f t="shared" si="177"/>
        <v>6000</v>
      </c>
      <c r="J1095" s="37">
        <f t="shared" si="178"/>
        <v>210</v>
      </c>
      <c r="K1095" s="36"/>
      <c r="L1095" s="36">
        <f>L1094+13</f>
        <v>732</v>
      </c>
      <c r="M1095" s="36"/>
      <c r="N1095" s="36"/>
      <c r="O1095" s="21">
        <f t="shared" si="181"/>
        <v>732</v>
      </c>
      <c r="P1095" s="38">
        <f t="shared" si="179"/>
        <v>1677.5000000000002</v>
      </c>
      <c r="Q1095" s="41"/>
      <c r="R1095" t="str">
        <f t="shared" si="180"/>
        <v>5800 Litre Aquaplate Steel Slimline Water Tank (1000mm W x 3300mm L x  1880mm H)</v>
      </c>
    </row>
    <row r="1096" spans="2:18" x14ac:dyDescent="0.35">
      <c r="B1096" s="31">
        <v>0.52</v>
      </c>
      <c r="C1096" s="30" t="s">
        <v>24</v>
      </c>
      <c r="D1096" s="30" t="s">
        <v>21</v>
      </c>
      <c r="E1096" s="36">
        <v>1000</v>
      </c>
      <c r="F1096" s="36">
        <v>3400</v>
      </c>
      <c r="G1096" s="36">
        <v>1880</v>
      </c>
      <c r="H1096" s="37">
        <f t="shared" si="176"/>
        <v>5989.1428571428569</v>
      </c>
      <c r="I1096" s="37">
        <f t="shared" si="177"/>
        <v>6000</v>
      </c>
      <c r="J1096" s="37">
        <f t="shared" si="178"/>
        <v>210</v>
      </c>
      <c r="K1096" s="36"/>
      <c r="L1096" s="36">
        <f>L1095+13</f>
        <v>745</v>
      </c>
      <c r="M1096" s="36"/>
      <c r="N1096" s="36"/>
      <c r="O1096" s="21">
        <f t="shared" si="181"/>
        <v>745</v>
      </c>
      <c r="P1096" s="38">
        <f t="shared" si="179"/>
        <v>1707.291666666667</v>
      </c>
      <c r="Q1096" s="41"/>
      <c r="R1096" t="str">
        <f t="shared" si="180"/>
        <v>5990 Litre Aquaplate Steel Slimline Water Tank (1000mm W x 3400mm L x  1880mm H)</v>
      </c>
    </row>
    <row r="1097" spans="2:18" x14ac:dyDescent="0.35">
      <c r="B1097" s="31">
        <v>0.52</v>
      </c>
      <c r="C1097" s="30" t="s">
        <v>24</v>
      </c>
      <c r="D1097" s="30" t="s">
        <v>21</v>
      </c>
      <c r="E1097" s="36">
        <v>1000</v>
      </c>
      <c r="F1097" s="36">
        <v>3500</v>
      </c>
      <c r="G1097" s="36">
        <v>1880</v>
      </c>
      <c r="H1097" s="37">
        <f t="shared" si="176"/>
        <v>6177.1428571428569</v>
      </c>
      <c r="I1097" s="37">
        <f t="shared" si="177"/>
        <v>6000</v>
      </c>
      <c r="J1097" s="37">
        <f t="shared" si="178"/>
        <v>210</v>
      </c>
      <c r="K1097" s="36"/>
      <c r="L1097" s="36">
        <f>L1096+13</f>
        <v>758</v>
      </c>
      <c r="M1097" s="36"/>
      <c r="N1097" s="36"/>
      <c r="O1097" s="21">
        <f t="shared" si="181"/>
        <v>758</v>
      </c>
      <c r="P1097" s="38">
        <f t="shared" si="179"/>
        <v>1737.0833333333335</v>
      </c>
      <c r="Q1097" s="41"/>
      <c r="R1097" t="str">
        <f t="shared" si="180"/>
        <v>6180 Litre Aquaplate Steel Slimline Water Tank (1000mm W x 3500mm L x  1880mm H)</v>
      </c>
    </row>
    <row r="1098" spans="2:18" x14ac:dyDescent="0.35">
      <c r="B1098" s="31">
        <v>0.52</v>
      </c>
      <c r="C1098" s="30" t="s">
        <v>24</v>
      </c>
      <c r="D1098" s="30" t="s">
        <v>21</v>
      </c>
      <c r="E1098" s="36">
        <v>1000</v>
      </c>
      <c r="F1098" s="36">
        <v>3600</v>
      </c>
      <c r="G1098" s="36">
        <v>1880</v>
      </c>
      <c r="H1098" s="37">
        <f t="shared" si="176"/>
        <v>6365.1428571428569</v>
      </c>
      <c r="I1098" s="37">
        <f t="shared" si="177"/>
        <v>6000</v>
      </c>
      <c r="J1098" s="37">
        <f t="shared" si="178"/>
        <v>210</v>
      </c>
      <c r="K1098" s="36"/>
      <c r="L1098" s="36">
        <f>L1097+13</f>
        <v>771</v>
      </c>
      <c r="M1098" s="36"/>
      <c r="N1098" s="36"/>
      <c r="O1098" s="21">
        <f t="shared" si="181"/>
        <v>771</v>
      </c>
      <c r="P1098" s="38">
        <f t="shared" si="179"/>
        <v>1766.8750000000002</v>
      </c>
      <c r="Q1098" s="41"/>
      <c r="R1098" t="str">
        <f t="shared" si="180"/>
        <v>6370 Litre Aquaplate Steel Slimline Water Tank (1000mm W x 3600mm L x  1880mm H)</v>
      </c>
    </row>
    <row r="1099" spans="2:18" x14ac:dyDescent="0.35">
      <c r="B1099" s="31">
        <v>0.52</v>
      </c>
      <c r="C1099" s="30" t="s">
        <v>24</v>
      </c>
      <c r="D1099" s="30" t="s">
        <v>21</v>
      </c>
      <c r="E1099" s="36">
        <v>1000</v>
      </c>
      <c r="F1099" s="36">
        <v>3700</v>
      </c>
      <c r="G1099" s="36">
        <v>1880</v>
      </c>
      <c r="H1099" s="37">
        <f t="shared" si="176"/>
        <v>6553.1428571428569</v>
      </c>
      <c r="I1099" s="37">
        <f t="shared" si="177"/>
        <v>7000</v>
      </c>
      <c r="J1099" s="37">
        <f t="shared" si="178"/>
        <v>240</v>
      </c>
      <c r="K1099" s="36"/>
      <c r="L1099" s="36">
        <v>802</v>
      </c>
      <c r="M1099" s="36"/>
      <c r="N1099" s="36"/>
      <c r="O1099" s="21">
        <f t="shared" si="181"/>
        <v>802</v>
      </c>
      <c r="P1099" s="38">
        <f t="shared" si="179"/>
        <v>1837.916666666667</v>
      </c>
      <c r="Q1099" s="41"/>
      <c r="R1099" t="str">
        <f t="shared" si="180"/>
        <v>6550 Litre Aquaplate Steel Slimline Water Tank (1000mm W x 3700mm L x  1880mm H)</v>
      </c>
    </row>
    <row r="1100" spans="2:18" x14ac:dyDescent="0.35">
      <c r="B1100" s="31">
        <v>0.52</v>
      </c>
      <c r="C1100" s="30" t="s">
        <v>24</v>
      </c>
      <c r="D1100" s="30" t="s">
        <v>21</v>
      </c>
      <c r="E1100" s="36">
        <v>1000</v>
      </c>
      <c r="F1100" s="36">
        <v>3800</v>
      </c>
      <c r="G1100" s="36">
        <v>1880</v>
      </c>
      <c r="H1100" s="37">
        <f t="shared" si="176"/>
        <v>6741.1428571428569</v>
      </c>
      <c r="I1100" s="37">
        <f t="shared" si="177"/>
        <v>7000</v>
      </c>
      <c r="J1100" s="37">
        <f t="shared" si="178"/>
        <v>240</v>
      </c>
      <c r="K1100" s="36"/>
      <c r="L1100" s="36">
        <f>L1099+13</f>
        <v>815</v>
      </c>
      <c r="M1100" s="36"/>
      <c r="N1100" s="36"/>
      <c r="O1100" s="21">
        <f t="shared" si="181"/>
        <v>815</v>
      </c>
      <c r="P1100" s="38">
        <f t="shared" si="179"/>
        <v>1867.7083333333335</v>
      </c>
      <c r="Q1100" s="41"/>
      <c r="R1100" t="str">
        <f t="shared" si="180"/>
        <v>6740 Litre Aquaplate Steel Slimline Water Tank (1000mm W x 3800mm L x  1880mm H)</v>
      </c>
    </row>
    <row r="1101" spans="2:18" x14ac:dyDescent="0.35">
      <c r="B1101" s="31">
        <v>0.52</v>
      </c>
      <c r="C1101" s="30" t="s">
        <v>24</v>
      </c>
      <c r="D1101" s="30" t="s">
        <v>21</v>
      </c>
      <c r="E1101" s="36">
        <v>1000</v>
      </c>
      <c r="F1101" s="36">
        <v>3900</v>
      </c>
      <c r="G1101" s="36">
        <v>1880</v>
      </c>
      <c r="H1101" s="37">
        <f t="shared" si="176"/>
        <v>6929.1428571428569</v>
      </c>
      <c r="I1101" s="37">
        <f t="shared" si="177"/>
        <v>7000</v>
      </c>
      <c r="J1101" s="37">
        <f t="shared" si="178"/>
        <v>240</v>
      </c>
      <c r="K1101" s="36"/>
      <c r="L1101" s="36">
        <f>L1100+13</f>
        <v>828</v>
      </c>
      <c r="M1101" s="36"/>
      <c r="N1101" s="36"/>
      <c r="O1101" s="21">
        <f t="shared" si="181"/>
        <v>828</v>
      </c>
      <c r="P1101" s="38">
        <f t="shared" si="179"/>
        <v>1897.5000000000002</v>
      </c>
      <c r="Q1101" s="41"/>
      <c r="R1101" t="str">
        <f t="shared" si="180"/>
        <v>6930 Litre Aquaplate Steel Slimline Water Tank (1000mm W x 3900mm L x  1880mm H)</v>
      </c>
    </row>
    <row r="1102" spans="2:18" x14ac:dyDescent="0.35">
      <c r="B1102" s="31">
        <v>0.52</v>
      </c>
      <c r="C1102" s="30" t="s">
        <v>24</v>
      </c>
      <c r="D1102" s="30" t="s">
        <v>21</v>
      </c>
      <c r="E1102" s="36">
        <v>1000</v>
      </c>
      <c r="F1102" s="36">
        <v>4000</v>
      </c>
      <c r="G1102" s="36">
        <v>1880</v>
      </c>
      <c r="H1102" s="37">
        <f t="shared" si="176"/>
        <v>7117.1428571428569</v>
      </c>
      <c r="I1102" s="37">
        <f t="shared" si="177"/>
        <v>7000</v>
      </c>
      <c r="J1102" s="37">
        <f t="shared" si="178"/>
        <v>240</v>
      </c>
      <c r="K1102" s="36"/>
      <c r="L1102" s="36">
        <v>841</v>
      </c>
      <c r="M1102" s="36"/>
      <c r="N1102" s="36"/>
      <c r="O1102" s="21">
        <f t="shared" si="181"/>
        <v>841</v>
      </c>
      <c r="P1102" s="38">
        <f t="shared" si="179"/>
        <v>1927.291666666667</v>
      </c>
      <c r="Q1102" s="41"/>
      <c r="R1102" t="str">
        <f t="shared" si="180"/>
        <v>7120 Litre Aquaplate Steel Slimline Water Tank (1000mm W x 4000mm L x  1880mm H)</v>
      </c>
    </row>
    <row r="1103" spans="2:18" x14ac:dyDescent="0.35">
      <c r="B1103" s="31">
        <v>0.52</v>
      </c>
      <c r="C1103" s="30" t="s">
        <v>24</v>
      </c>
      <c r="D1103" s="30" t="s">
        <v>21</v>
      </c>
      <c r="E1103" s="36">
        <v>1050</v>
      </c>
      <c r="F1103" s="36">
        <v>800</v>
      </c>
      <c r="G1103" s="36">
        <v>1880</v>
      </c>
      <c r="H1103" s="37">
        <f t="shared" si="176"/>
        <v>1135.05</v>
      </c>
      <c r="I1103" s="37">
        <f t="shared" si="177"/>
        <v>1000</v>
      </c>
      <c r="J1103" s="37">
        <f t="shared" si="178"/>
        <v>90</v>
      </c>
      <c r="K1103" s="36"/>
      <c r="L1103" s="44">
        <v>303</v>
      </c>
      <c r="M1103" s="44"/>
      <c r="N1103" s="36"/>
      <c r="O1103" s="21">
        <f t="shared" si="181"/>
        <v>303</v>
      </c>
      <c r="P1103" s="38">
        <f t="shared" si="179"/>
        <v>694.375</v>
      </c>
      <c r="Q1103" s="41"/>
      <c r="R1103" t="str">
        <f t="shared" si="180"/>
        <v>1140 Litre Aquaplate Steel Slimline Water Tank (1050mm W x 800mm L x  1880mm H)</v>
      </c>
    </row>
    <row r="1104" spans="2:18" x14ac:dyDescent="0.35">
      <c r="B1104" s="31">
        <v>0.52</v>
      </c>
      <c r="C1104" s="30" t="s">
        <v>24</v>
      </c>
      <c r="D1104" s="30" t="s">
        <v>21</v>
      </c>
      <c r="E1104" s="36">
        <v>1050</v>
      </c>
      <c r="F1104" s="36">
        <v>900</v>
      </c>
      <c r="G1104" s="36">
        <v>1880</v>
      </c>
      <c r="H1104" s="37">
        <f t="shared" si="176"/>
        <v>1332.45</v>
      </c>
      <c r="I1104" s="37">
        <f t="shared" si="177"/>
        <v>1000</v>
      </c>
      <c r="J1104" s="37">
        <f t="shared" si="178"/>
        <v>90</v>
      </c>
      <c r="K1104" s="36"/>
      <c r="L1104" s="36">
        <f>L1103+13</f>
        <v>316</v>
      </c>
      <c r="M1104" s="36"/>
      <c r="N1104" s="36"/>
      <c r="O1104" s="21">
        <f t="shared" si="181"/>
        <v>316</v>
      </c>
      <c r="P1104" s="38">
        <f t="shared" si="179"/>
        <v>724.16666666666674</v>
      </c>
      <c r="Q1104" s="41"/>
      <c r="R1104" t="str">
        <f t="shared" si="180"/>
        <v>1330 Litre Aquaplate Steel Slimline Water Tank (1050mm W x 900mm L x  1880mm H)</v>
      </c>
    </row>
    <row r="1105" spans="2:18" x14ac:dyDescent="0.35">
      <c r="B1105" s="31">
        <v>0.52</v>
      </c>
      <c r="C1105" s="30" t="s">
        <v>24</v>
      </c>
      <c r="D1105" s="30" t="s">
        <v>21</v>
      </c>
      <c r="E1105" s="36">
        <v>1050</v>
      </c>
      <c r="F1105" s="36">
        <v>1000</v>
      </c>
      <c r="G1105" s="36">
        <v>1880</v>
      </c>
      <c r="H1105" s="37">
        <f t="shared" si="176"/>
        <v>1529.85</v>
      </c>
      <c r="I1105" s="37">
        <f t="shared" si="177"/>
        <v>2000</v>
      </c>
      <c r="J1105" s="37">
        <f t="shared" si="178"/>
        <v>120</v>
      </c>
      <c r="K1105" s="36"/>
      <c r="L1105" s="36">
        <v>328</v>
      </c>
      <c r="M1105" s="36"/>
      <c r="N1105" s="36"/>
      <c r="O1105" s="21">
        <f t="shared" si="181"/>
        <v>328</v>
      </c>
      <c r="P1105" s="38">
        <f t="shared" si="179"/>
        <v>751.66666666666674</v>
      </c>
      <c r="Q1105" s="41"/>
      <c r="R1105" t="str">
        <f t="shared" si="180"/>
        <v>1530 Litre Aquaplate Steel Slimline Water Tank (1050mm W x 1000mm L x  1880mm H)</v>
      </c>
    </row>
    <row r="1106" spans="2:18" x14ac:dyDescent="0.35">
      <c r="B1106" s="31">
        <v>0.52</v>
      </c>
      <c r="C1106" s="30" t="s">
        <v>24</v>
      </c>
      <c r="D1106" s="30" t="s">
        <v>21</v>
      </c>
      <c r="E1106" s="36">
        <v>1050</v>
      </c>
      <c r="F1106" s="36">
        <v>1100</v>
      </c>
      <c r="G1106" s="36">
        <v>1880</v>
      </c>
      <c r="H1106" s="37">
        <f t="shared" si="176"/>
        <v>1727.25</v>
      </c>
      <c r="I1106" s="37">
        <f t="shared" si="177"/>
        <v>2000</v>
      </c>
      <c r="J1106" s="37">
        <f t="shared" si="178"/>
        <v>120</v>
      </c>
      <c r="K1106" s="36"/>
      <c r="L1106" s="36">
        <f>L1105+13</f>
        <v>341</v>
      </c>
      <c r="M1106" s="36"/>
      <c r="N1106" s="36"/>
      <c r="O1106" s="21">
        <f t="shared" si="181"/>
        <v>341</v>
      </c>
      <c r="P1106" s="38">
        <f t="shared" si="179"/>
        <v>781.45833333333348</v>
      </c>
      <c r="Q1106" s="41"/>
      <c r="R1106" t="str">
        <f t="shared" si="180"/>
        <v>1730 Litre Aquaplate Steel Slimline Water Tank (1050mm W x 1100mm L x  1880mm H)</v>
      </c>
    </row>
    <row r="1107" spans="2:18" x14ac:dyDescent="0.35">
      <c r="B1107" s="31">
        <v>0.52</v>
      </c>
      <c r="C1107" s="30" t="s">
        <v>24</v>
      </c>
      <c r="D1107" s="30" t="s">
        <v>21</v>
      </c>
      <c r="E1107" s="36">
        <v>1050</v>
      </c>
      <c r="F1107" s="36">
        <v>1200</v>
      </c>
      <c r="G1107" s="36">
        <v>1880</v>
      </c>
      <c r="H1107" s="37">
        <f t="shared" si="176"/>
        <v>1924.65</v>
      </c>
      <c r="I1107" s="37">
        <f t="shared" si="177"/>
        <v>2000</v>
      </c>
      <c r="J1107" s="37">
        <f t="shared" si="178"/>
        <v>120</v>
      </c>
      <c r="K1107" s="36"/>
      <c r="L1107" s="36">
        <f>L1106+13</f>
        <v>354</v>
      </c>
      <c r="M1107" s="36"/>
      <c r="N1107" s="36"/>
      <c r="O1107" s="21">
        <f t="shared" si="181"/>
        <v>354</v>
      </c>
      <c r="P1107" s="38">
        <f t="shared" si="179"/>
        <v>811.25000000000011</v>
      </c>
      <c r="Q1107" s="41"/>
      <c r="R1107" t="str">
        <f t="shared" si="180"/>
        <v>1920 Litre Aquaplate Steel Slimline Water Tank (1050mm W x 1200mm L x  1880mm H)</v>
      </c>
    </row>
    <row r="1108" spans="2:18" x14ac:dyDescent="0.35">
      <c r="B1108" s="31">
        <v>0.52</v>
      </c>
      <c r="C1108" s="30" t="s">
        <v>24</v>
      </c>
      <c r="D1108" s="30" t="s">
        <v>21</v>
      </c>
      <c r="E1108" s="36">
        <v>1050</v>
      </c>
      <c r="F1108" s="36">
        <v>1300</v>
      </c>
      <c r="G1108" s="36">
        <v>1880</v>
      </c>
      <c r="H1108" s="37">
        <f t="shared" si="176"/>
        <v>2122.0500000000002</v>
      </c>
      <c r="I1108" s="37">
        <f t="shared" si="177"/>
        <v>2000</v>
      </c>
      <c r="J1108" s="37">
        <f t="shared" si="178"/>
        <v>120</v>
      </c>
      <c r="K1108" s="36"/>
      <c r="L1108" s="36">
        <f>L1107+13</f>
        <v>367</v>
      </c>
      <c r="M1108" s="36"/>
      <c r="N1108" s="36"/>
      <c r="O1108" s="21">
        <f t="shared" si="181"/>
        <v>367</v>
      </c>
      <c r="P1108" s="38">
        <f t="shared" si="179"/>
        <v>841.04166666666674</v>
      </c>
      <c r="Q1108" s="41"/>
      <c r="R1108" t="str">
        <f t="shared" si="180"/>
        <v>2120 Litre Aquaplate Steel Slimline Water Tank (1050mm W x 1300mm L x  1880mm H)</v>
      </c>
    </row>
    <row r="1109" spans="2:18" x14ac:dyDescent="0.35">
      <c r="B1109" s="31">
        <v>0.52</v>
      </c>
      <c r="C1109" s="30" t="s">
        <v>24</v>
      </c>
      <c r="D1109" s="30" t="s">
        <v>21</v>
      </c>
      <c r="E1109" s="36">
        <v>1050</v>
      </c>
      <c r="F1109" s="36">
        <v>1400</v>
      </c>
      <c r="G1109" s="36">
        <v>1880</v>
      </c>
      <c r="H1109" s="37">
        <f t="shared" si="176"/>
        <v>2319.4499999999998</v>
      </c>
      <c r="I1109" s="37">
        <f t="shared" si="177"/>
        <v>2000</v>
      </c>
      <c r="J1109" s="37">
        <f t="shared" si="178"/>
        <v>120</v>
      </c>
      <c r="K1109" s="36"/>
      <c r="L1109" s="36">
        <f>L1108+13</f>
        <v>380</v>
      </c>
      <c r="M1109" s="36"/>
      <c r="N1109" s="36"/>
      <c r="O1109" s="21">
        <f t="shared" si="181"/>
        <v>380</v>
      </c>
      <c r="P1109" s="38">
        <f t="shared" si="179"/>
        <v>870.83333333333348</v>
      </c>
      <c r="Q1109" s="41"/>
      <c r="R1109" t="str">
        <f t="shared" si="180"/>
        <v>2320 Litre Aquaplate Steel Slimline Water Tank (1050mm W x 1400mm L x  1880mm H)</v>
      </c>
    </row>
    <row r="1110" spans="2:18" x14ac:dyDescent="0.35">
      <c r="B1110" s="31">
        <v>0.52</v>
      </c>
      <c r="C1110" s="30" t="s">
        <v>24</v>
      </c>
      <c r="D1110" s="30" t="s">
        <v>21</v>
      </c>
      <c r="E1110" s="36">
        <v>1050</v>
      </c>
      <c r="F1110" s="36">
        <v>1500</v>
      </c>
      <c r="G1110" s="36">
        <v>1880</v>
      </c>
      <c r="H1110" s="37">
        <f t="shared" si="176"/>
        <v>2516.85</v>
      </c>
      <c r="I1110" s="37">
        <f t="shared" si="177"/>
        <v>3000</v>
      </c>
      <c r="J1110" s="37">
        <f t="shared" si="178"/>
        <v>135</v>
      </c>
      <c r="K1110" s="36"/>
      <c r="L1110" s="36">
        <v>438</v>
      </c>
      <c r="M1110" s="36"/>
      <c r="N1110" s="36"/>
      <c r="O1110" s="21">
        <f t="shared" si="181"/>
        <v>438</v>
      </c>
      <c r="P1110" s="38">
        <f t="shared" si="179"/>
        <v>1003.7500000000001</v>
      </c>
      <c r="Q1110" s="41"/>
      <c r="R1110" t="str">
        <f t="shared" si="180"/>
        <v>2520 Litre Aquaplate Steel Slimline Water Tank (1050mm W x 1500mm L x  1880mm H)</v>
      </c>
    </row>
    <row r="1111" spans="2:18" x14ac:dyDescent="0.35">
      <c r="B1111" s="31">
        <v>0.52</v>
      </c>
      <c r="C1111" s="30" t="s">
        <v>24</v>
      </c>
      <c r="D1111" s="30" t="s">
        <v>21</v>
      </c>
      <c r="E1111" s="36">
        <v>1050</v>
      </c>
      <c r="F1111" s="36">
        <v>1600</v>
      </c>
      <c r="G1111" s="36">
        <v>1880</v>
      </c>
      <c r="H1111" s="37">
        <f t="shared" si="176"/>
        <v>2714.25</v>
      </c>
      <c r="I1111" s="37">
        <f t="shared" si="177"/>
        <v>3000</v>
      </c>
      <c r="J1111" s="37">
        <f t="shared" si="178"/>
        <v>135</v>
      </c>
      <c r="K1111" s="36"/>
      <c r="L1111" s="36">
        <f>L1110+13</f>
        <v>451</v>
      </c>
      <c r="M1111" s="36"/>
      <c r="N1111" s="36"/>
      <c r="O1111" s="21">
        <f t="shared" si="181"/>
        <v>451</v>
      </c>
      <c r="P1111" s="38">
        <f t="shared" si="179"/>
        <v>1033.5416666666667</v>
      </c>
      <c r="Q1111" s="41"/>
      <c r="R1111" t="str">
        <f t="shared" si="180"/>
        <v>2710 Litre Aquaplate Steel Slimline Water Tank (1050mm W x 1600mm L x  1880mm H)</v>
      </c>
    </row>
    <row r="1112" spans="2:18" x14ac:dyDescent="0.35">
      <c r="B1112" s="31">
        <v>0.52</v>
      </c>
      <c r="C1112" s="30" t="s">
        <v>24</v>
      </c>
      <c r="D1112" s="30" t="s">
        <v>21</v>
      </c>
      <c r="E1112" s="36">
        <v>1050</v>
      </c>
      <c r="F1112" s="36">
        <v>1700</v>
      </c>
      <c r="G1112" s="36">
        <v>1880</v>
      </c>
      <c r="H1112" s="37">
        <f t="shared" si="176"/>
        <v>2911.65</v>
      </c>
      <c r="I1112" s="37">
        <f t="shared" si="177"/>
        <v>3000</v>
      </c>
      <c r="J1112" s="37">
        <f t="shared" si="178"/>
        <v>135</v>
      </c>
      <c r="K1112" s="36"/>
      <c r="L1112" s="36">
        <f>L1111+13</f>
        <v>464</v>
      </c>
      <c r="M1112" s="36"/>
      <c r="N1112" s="36"/>
      <c r="O1112" s="21">
        <f t="shared" si="181"/>
        <v>464</v>
      </c>
      <c r="P1112" s="38">
        <f t="shared" si="179"/>
        <v>1063.3333333333335</v>
      </c>
      <c r="Q1112" s="41"/>
      <c r="R1112" t="str">
        <f t="shared" si="180"/>
        <v>2910 Litre Aquaplate Steel Slimline Water Tank (1050mm W x 1700mm L x  1880mm H)</v>
      </c>
    </row>
    <row r="1113" spans="2:18" x14ac:dyDescent="0.35">
      <c r="B1113" s="31">
        <v>0.52</v>
      </c>
      <c r="C1113" s="30" t="s">
        <v>24</v>
      </c>
      <c r="D1113" s="30" t="s">
        <v>21</v>
      </c>
      <c r="E1113" s="36">
        <v>1050</v>
      </c>
      <c r="F1113" s="36">
        <v>1800</v>
      </c>
      <c r="G1113" s="36">
        <v>1880</v>
      </c>
      <c r="H1113" s="37">
        <f t="shared" si="176"/>
        <v>3109.05</v>
      </c>
      <c r="I1113" s="37">
        <f t="shared" si="177"/>
        <v>3000</v>
      </c>
      <c r="J1113" s="37">
        <f t="shared" si="178"/>
        <v>135</v>
      </c>
      <c r="K1113" s="36"/>
      <c r="L1113" s="36">
        <f>L1112+13</f>
        <v>477</v>
      </c>
      <c r="M1113" s="36"/>
      <c r="N1113" s="36"/>
      <c r="O1113" s="21">
        <f t="shared" si="181"/>
        <v>477</v>
      </c>
      <c r="P1113" s="38">
        <f t="shared" si="179"/>
        <v>1093.125</v>
      </c>
      <c r="Q1113" s="41"/>
      <c r="R1113" t="str">
        <f t="shared" si="180"/>
        <v>3110 Litre Aquaplate Steel Slimline Water Tank (1050mm W x 1800mm L x  1880mm H)</v>
      </c>
    </row>
    <row r="1114" spans="2:18" x14ac:dyDescent="0.35">
      <c r="B1114" s="31">
        <v>0.52</v>
      </c>
      <c r="C1114" s="30" t="s">
        <v>24</v>
      </c>
      <c r="D1114" s="30" t="s">
        <v>21</v>
      </c>
      <c r="E1114" s="36">
        <v>1050</v>
      </c>
      <c r="F1114" s="36">
        <v>1900</v>
      </c>
      <c r="G1114" s="36">
        <v>1880</v>
      </c>
      <c r="H1114" s="37">
        <f t="shared" si="176"/>
        <v>3306.45</v>
      </c>
      <c r="I1114" s="37">
        <f t="shared" si="177"/>
        <v>3000</v>
      </c>
      <c r="J1114" s="37">
        <f t="shared" si="178"/>
        <v>135</v>
      </c>
      <c r="K1114" s="36"/>
      <c r="L1114" s="36">
        <f>L1113+13</f>
        <v>490</v>
      </c>
      <c r="M1114" s="36"/>
      <c r="N1114" s="36"/>
      <c r="O1114" s="21">
        <f t="shared" si="181"/>
        <v>490</v>
      </c>
      <c r="P1114" s="38">
        <f t="shared" si="179"/>
        <v>1122.9166666666667</v>
      </c>
      <c r="Q1114" s="41"/>
      <c r="R1114" t="str">
        <f t="shared" si="180"/>
        <v>3310 Litre Aquaplate Steel Slimline Water Tank (1050mm W x 1900mm L x  1880mm H)</v>
      </c>
    </row>
    <row r="1115" spans="2:18" x14ac:dyDescent="0.35">
      <c r="B1115" s="31">
        <v>0.52</v>
      </c>
      <c r="C1115" s="30" t="s">
        <v>24</v>
      </c>
      <c r="D1115" s="30" t="s">
        <v>21</v>
      </c>
      <c r="E1115" s="36">
        <v>1050</v>
      </c>
      <c r="F1115" s="36">
        <v>2000</v>
      </c>
      <c r="G1115" s="36">
        <v>1880</v>
      </c>
      <c r="H1115" s="37">
        <f t="shared" si="176"/>
        <v>3503.85</v>
      </c>
      <c r="I1115" s="37">
        <f t="shared" si="177"/>
        <v>4000</v>
      </c>
      <c r="J1115" s="37">
        <f t="shared" si="178"/>
        <v>150</v>
      </c>
      <c r="K1115" s="36"/>
      <c r="L1115" s="36">
        <v>503</v>
      </c>
      <c r="M1115" s="36"/>
      <c r="N1115" s="36"/>
      <c r="O1115" s="21">
        <f t="shared" si="181"/>
        <v>503</v>
      </c>
      <c r="P1115" s="38">
        <f t="shared" si="179"/>
        <v>1152.7083333333335</v>
      </c>
      <c r="Q1115" s="41"/>
      <c r="R1115" t="str">
        <f t="shared" si="180"/>
        <v>3500 Litre Aquaplate Steel Slimline Water Tank (1050mm W x 2000mm L x  1880mm H)</v>
      </c>
    </row>
    <row r="1116" spans="2:18" x14ac:dyDescent="0.35">
      <c r="B1116" s="31">
        <v>0.52</v>
      </c>
      <c r="C1116" s="30" t="s">
        <v>24</v>
      </c>
      <c r="D1116" s="30" t="s">
        <v>21</v>
      </c>
      <c r="E1116" s="36">
        <v>1050</v>
      </c>
      <c r="F1116" s="36">
        <v>2100</v>
      </c>
      <c r="G1116" s="36">
        <v>1880</v>
      </c>
      <c r="H1116" s="37">
        <f t="shared" si="176"/>
        <v>3701.25</v>
      </c>
      <c r="I1116" s="37">
        <f t="shared" si="177"/>
        <v>4000</v>
      </c>
      <c r="J1116" s="37">
        <f t="shared" si="178"/>
        <v>150</v>
      </c>
      <c r="K1116" s="36"/>
      <c r="L1116" s="36">
        <f>L1115+13</f>
        <v>516</v>
      </c>
      <c r="M1116" s="36"/>
      <c r="N1116" s="36"/>
      <c r="O1116" s="21">
        <f t="shared" si="181"/>
        <v>516</v>
      </c>
      <c r="P1116" s="38">
        <f t="shared" si="179"/>
        <v>1182.5</v>
      </c>
      <c r="Q1116" s="41"/>
      <c r="R1116" t="str">
        <f t="shared" si="180"/>
        <v>3700 Litre Aquaplate Steel Slimline Water Tank (1050mm W x 2100mm L x  1880mm H)</v>
      </c>
    </row>
    <row r="1117" spans="2:18" x14ac:dyDescent="0.35">
      <c r="B1117" s="31">
        <v>0.52</v>
      </c>
      <c r="C1117" s="30" t="s">
        <v>24</v>
      </c>
      <c r="D1117" s="30" t="s">
        <v>21</v>
      </c>
      <c r="E1117" s="36">
        <v>1050</v>
      </c>
      <c r="F1117" s="36">
        <v>2200</v>
      </c>
      <c r="G1117" s="36">
        <v>1880</v>
      </c>
      <c r="H1117" s="37">
        <f t="shared" si="176"/>
        <v>3898.65</v>
      </c>
      <c r="I1117" s="37">
        <f t="shared" si="177"/>
        <v>4000</v>
      </c>
      <c r="J1117" s="37">
        <f t="shared" si="178"/>
        <v>150</v>
      </c>
      <c r="K1117" s="36"/>
      <c r="L1117" s="36">
        <f>L1116+13</f>
        <v>529</v>
      </c>
      <c r="M1117" s="36"/>
      <c r="N1117" s="36"/>
      <c r="O1117" s="21">
        <f t="shared" si="181"/>
        <v>529</v>
      </c>
      <c r="P1117" s="38">
        <f t="shared" si="179"/>
        <v>1212.291666666667</v>
      </c>
      <c r="Q1117" s="41"/>
      <c r="R1117" t="str">
        <f t="shared" si="180"/>
        <v>3900 Litre Aquaplate Steel Slimline Water Tank (1050mm W x 2200mm L x  1880mm H)</v>
      </c>
    </row>
    <row r="1118" spans="2:18" x14ac:dyDescent="0.35">
      <c r="B1118" s="31">
        <v>0.52</v>
      </c>
      <c r="C1118" s="30" t="s">
        <v>24</v>
      </c>
      <c r="D1118" s="30" t="s">
        <v>21</v>
      </c>
      <c r="E1118" s="36">
        <v>1050</v>
      </c>
      <c r="F1118" s="36">
        <v>2300</v>
      </c>
      <c r="G1118" s="36">
        <v>1880</v>
      </c>
      <c r="H1118" s="37">
        <f t="shared" si="176"/>
        <v>4096.05</v>
      </c>
      <c r="I1118" s="37">
        <f t="shared" si="177"/>
        <v>4000</v>
      </c>
      <c r="J1118" s="37">
        <f t="shared" si="178"/>
        <v>150</v>
      </c>
      <c r="K1118" s="36"/>
      <c r="L1118" s="36">
        <f>L1117+13</f>
        <v>542</v>
      </c>
      <c r="M1118" s="36"/>
      <c r="N1118" s="36"/>
      <c r="O1118" s="21">
        <f t="shared" si="181"/>
        <v>542</v>
      </c>
      <c r="P1118" s="38">
        <f t="shared" si="179"/>
        <v>1242.0833333333335</v>
      </c>
      <c r="Q1118" s="41"/>
      <c r="R1118" t="str">
        <f t="shared" si="180"/>
        <v>4100 Litre Aquaplate Steel Slimline Water Tank (1050mm W x 2300mm L x  1880mm H)</v>
      </c>
    </row>
    <row r="1119" spans="2:18" x14ac:dyDescent="0.35">
      <c r="B1119" s="31">
        <v>0.52</v>
      </c>
      <c r="C1119" s="30" t="s">
        <v>24</v>
      </c>
      <c r="D1119" s="30" t="s">
        <v>21</v>
      </c>
      <c r="E1119" s="36">
        <v>1050</v>
      </c>
      <c r="F1119" s="36">
        <v>2400</v>
      </c>
      <c r="G1119" s="36">
        <v>1880</v>
      </c>
      <c r="H1119" s="37">
        <f t="shared" si="176"/>
        <v>4293.45</v>
      </c>
      <c r="I1119" s="37">
        <f t="shared" si="177"/>
        <v>4000</v>
      </c>
      <c r="J1119" s="37">
        <f t="shared" si="178"/>
        <v>150</v>
      </c>
      <c r="K1119" s="36"/>
      <c r="L1119" s="36">
        <f>L1118+13</f>
        <v>555</v>
      </c>
      <c r="M1119" s="36"/>
      <c r="N1119" s="36"/>
      <c r="O1119" s="21">
        <f t="shared" si="181"/>
        <v>555</v>
      </c>
      <c r="P1119" s="38">
        <f t="shared" si="179"/>
        <v>1271.875</v>
      </c>
      <c r="Q1119" s="41"/>
      <c r="R1119" t="str">
        <f t="shared" si="180"/>
        <v>4290 Litre Aquaplate Steel Slimline Water Tank (1050mm W x 2400mm L x  1880mm H)</v>
      </c>
    </row>
    <row r="1120" spans="2:18" x14ac:dyDescent="0.35">
      <c r="B1120" s="31">
        <v>0.52</v>
      </c>
      <c r="C1120" s="30" t="s">
        <v>24</v>
      </c>
      <c r="D1120" s="30" t="s">
        <v>21</v>
      </c>
      <c r="E1120" s="36">
        <v>1050</v>
      </c>
      <c r="F1120" s="36">
        <v>2500</v>
      </c>
      <c r="G1120" s="36">
        <v>1880</v>
      </c>
      <c r="H1120" s="37">
        <f t="shared" si="176"/>
        <v>4490.8500000000004</v>
      </c>
      <c r="I1120" s="37">
        <f t="shared" si="177"/>
        <v>4000</v>
      </c>
      <c r="J1120" s="37">
        <f t="shared" si="178"/>
        <v>150</v>
      </c>
      <c r="K1120" s="36"/>
      <c r="L1120" s="36">
        <f>L1119+13</f>
        <v>568</v>
      </c>
      <c r="M1120" s="36"/>
      <c r="N1120" s="36"/>
      <c r="O1120" s="21">
        <f t="shared" si="181"/>
        <v>568</v>
      </c>
      <c r="P1120" s="38">
        <f t="shared" si="179"/>
        <v>1301.666666666667</v>
      </c>
      <c r="Q1120" s="41"/>
      <c r="R1120" t="str">
        <f t="shared" si="180"/>
        <v>4490 Litre Aquaplate Steel Slimline Water Tank (1050mm W x 2500mm L x  1880mm H)</v>
      </c>
    </row>
    <row r="1121" spans="2:18" x14ac:dyDescent="0.35">
      <c r="B1121" s="31">
        <v>0.52</v>
      </c>
      <c r="C1121" s="30" t="s">
        <v>24</v>
      </c>
      <c r="D1121" s="30" t="s">
        <v>21</v>
      </c>
      <c r="E1121" s="36">
        <v>1050</v>
      </c>
      <c r="F1121" s="36">
        <v>2600</v>
      </c>
      <c r="G1121" s="36">
        <v>1880</v>
      </c>
      <c r="H1121" s="37">
        <f t="shared" si="176"/>
        <v>4688.25</v>
      </c>
      <c r="I1121" s="37">
        <f t="shared" si="177"/>
        <v>5000</v>
      </c>
      <c r="J1121" s="37">
        <f t="shared" si="178"/>
        <v>180</v>
      </c>
      <c r="K1121" s="36"/>
      <c r="L1121" s="36">
        <v>580</v>
      </c>
      <c r="M1121" s="36"/>
      <c r="N1121" s="36"/>
      <c r="O1121" s="21">
        <f t="shared" si="181"/>
        <v>580</v>
      </c>
      <c r="P1121" s="38">
        <f t="shared" si="179"/>
        <v>1329.166666666667</v>
      </c>
      <c r="Q1121" s="41"/>
      <c r="R1121" t="str">
        <f t="shared" si="180"/>
        <v>4690 Litre Aquaplate Steel Slimline Water Tank (1050mm W x 2600mm L x  1880mm H)</v>
      </c>
    </row>
    <row r="1122" spans="2:18" x14ac:dyDescent="0.35">
      <c r="B1122" s="31">
        <v>0.52</v>
      </c>
      <c r="C1122" s="30" t="s">
        <v>24</v>
      </c>
      <c r="D1122" s="30" t="s">
        <v>21</v>
      </c>
      <c r="E1122" s="36">
        <v>1050</v>
      </c>
      <c r="F1122" s="36">
        <v>2700</v>
      </c>
      <c r="G1122" s="36">
        <v>1880</v>
      </c>
      <c r="H1122" s="37">
        <f t="shared" si="176"/>
        <v>4885.6499999999996</v>
      </c>
      <c r="I1122" s="37">
        <f t="shared" si="177"/>
        <v>5000</v>
      </c>
      <c r="J1122" s="37">
        <f t="shared" si="178"/>
        <v>180</v>
      </c>
      <c r="K1122" s="36"/>
      <c r="L1122" s="36">
        <f t="shared" ref="L1122:L1130" si="182">L1121+13</f>
        <v>593</v>
      </c>
      <c r="M1122" s="36"/>
      <c r="N1122" s="36"/>
      <c r="O1122" s="21">
        <f t="shared" si="181"/>
        <v>593</v>
      </c>
      <c r="P1122" s="38">
        <f t="shared" si="179"/>
        <v>1358.9583333333335</v>
      </c>
      <c r="Q1122" s="41"/>
      <c r="R1122" t="str">
        <f t="shared" si="180"/>
        <v>4890 Litre Aquaplate Steel Slimline Water Tank (1050mm W x 2700mm L x  1880mm H)</v>
      </c>
    </row>
    <row r="1123" spans="2:18" x14ac:dyDescent="0.35">
      <c r="B1123" s="31">
        <v>0.52</v>
      </c>
      <c r="C1123" s="30" t="s">
        <v>24</v>
      </c>
      <c r="D1123" s="30" t="s">
        <v>21</v>
      </c>
      <c r="E1123" s="36">
        <v>1050</v>
      </c>
      <c r="F1123" s="36">
        <v>2800</v>
      </c>
      <c r="G1123" s="36">
        <v>1880</v>
      </c>
      <c r="H1123" s="37">
        <f t="shared" si="176"/>
        <v>5083.05</v>
      </c>
      <c r="I1123" s="37">
        <f t="shared" si="177"/>
        <v>5000</v>
      </c>
      <c r="J1123" s="37">
        <f t="shared" si="178"/>
        <v>180</v>
      </c>
      <c r="K1123" s="36"/>
      <c r="L1123" s="36">
        <f t="shared" si="182"/>
        <v>606</v>
      </c>
      <c r="M1123" s="36"/>
      <c r="N1123" s="36"/>
      <c r="O1123" s="21">
        <f t="shared" si="181"/>
        <v>606</v>
      </c>
      <c r="P1123" s="38">
        <f t="shared" si="179"/>
        <v>1388.75</v>
      </c>
      <c r="Q1123" s="41"/>
      <c r="R1123" t="str">
        <f t="shared" si="180"/>
        <v>5080 Litre Aquaplate Steel Slimline Water Tank (1050mm W x 2800mm L x  1880mm H)</v>
      </c>
    </row>
    <row r="1124" spans="2:18" x14ac:dyDescent="0.35">
      <c r="B1124" s="31">
        <v>0.52</v>
      </c>
      <c r="C1124" s="30" t="s">
        <v>24</v>
      </c>
      <c r="D1124" s="30" t="s">
        <v>21</v>
      </c>
      <c r="E1124" s="36">
        <v>1050</v>
      </c>
      <c r="F1124" s="36">
        <v>2900</v>
      </c>
      <c r="G1124" s="36">
        <v>1880</v>
      </c>
      <c r="H1124" s="37">
        <f t="shared" si="176"/>
        <v>5280.45</v>
      </c>
      <c r="I1124" s="37">
        <f t="shared" si="177"/>
        <v>5000</v>
      </c>
      <c r="J1124" s="37">
        <f t="shared" si="178"/>
        <v>180</v>
      </c>
      <c r="K1124" s="36"/>
      <c r="L1124" s="36">
        <f t="shared" si="182"/>
        <v>619</v>
      </c>
      <c r="M1124" s="36"/>
      <c r="N1124" s="36"/>
      <c r="O1124" s="21">
        <f t="shared" si="181"/>
        <v>619</v>
      </c>
      <c r="P1124" s="38">
        <f t="shared" si="179"/>
        <v>1418.541666666667</v>
      </c>
      <c r="Q1124" s="41"/>
      <c r="R1124" t="str">
        <f t="shared" si="180"/>
        <v>5280 Litre Aquaplate Steel Slimline Water Tank (1050mm W x 2900mm L x  1880mm H)</v>
      </c>
    </row>
    <row r="1125" spans="2:18" x14ac:dyDescent="0.35">
      <c r="B1125" s="31">
        <v>0.52</v>
      </c>
      <c r="C1125" s="30" t="s">
        <v>24</v>
      </c>
      <c r="D1125" s="30" t="s">
        <v>21</v>
      </c>
      <c r="E1125" s="36">
        <v>1050</v>
      </c>
      <c r="F1125" s="36">
        <v>3000</v>
      </c>
      <c r="G1125" s="36">
        <v>1880</v>
      </c>
      <c r="H1125" s="37">
        <f t="shared" si="176"/>
        <v>5477.85</v>
      </c>
      <c r="I1125" s="37">
        <f t="shared" si="177"/>
        <v>5000</v>
      </c>
      <c r="J1125" s="37">
        <f t="shared" si="178"/>
        <v>180</v>
      </c>
      <c r="K1125" s="36"/>
      <c r="L1125" s="36">
        <f t="shared" si="182"/>
        <v>632</v>
      </c>
      <c r="M1125" s="36"/>
      <c r="N1125" s="36"/>
      <c r="O1125" s="21">
        <f t="shared" si="181"/>
        <v>632</v>
      </c>
      <c r="P1125" s="38">
        <f t="shared" si="179"/>
        <v>1448.3333333333335</v>
      </c>
      <c r="Q1125" s="41"/>
      <c r="R1125" t="str">
        <f t="shared" si="180"/>
        <v>5480 Litre Aquaplate Steel Slimline Water Tank (1050mm W x 3000mm L x  1880mm H)</v>
      </c>
    </row>
    <row r="1126" spans="2:18" x14ac:dyDescent="0.35">
      <c r="B1126" s="31">
        <v>0.52</v>
      </c>
      <c r="C1126" s="30" t="s">
        <v>24</v>
      </c>
      <c r="D1126" s="30" t="s">
        <v>21</v>
      </c>
      <c r="E1126" s="36">
        <v>1050</v>
      </c>
      <c r="F1126" s="36">
        <v>3100</v>
      </c>
      <c r="G1126" s="36">
        <v>1880</v>
      </c>
      <c r="H1126" s="37">
        <f t="shared" si="176"/>
        <v>5675.25</v>
      </c>
      <c r="I1126" s="37">
        <f t="shared" si="177"/>
        <v>6000</v>
      </c>
      <c r="J1126" s="37">
        <f t="shared" si="178"/>
        <v>210</v>
      </c>
      <c r="K1126" s="36"/>
      <c r="L1126" s="36">
        <f t="shared" si="182"/>
        <v>645</v>
      </c>
      <c r="M1126" s="36"/>
      <c r="N1126" s="36"/>
      <c r="O1126" s="21">
        <f t="shared" si="181"/>
        <v>645</v>
      </c>
      <c r="P1126" s="38">
        <f t="shared" si="179"/>
        <v>1478.1250000000002</v>
      </c>
      <c r="Q1126" s="41"/>
      <c r="R1126" t="str">
        <f t="shared" si="180"/>
        <v>5680 Litre Aquaplate Steel Slimline Water Tank (1050mm W x 3100mm L x  1880mm H)</v>
      </c>
    </row>
    <row r="1127" spans="2:18" x14ac:dyDescent="0.35">
      <c r="B1127" s="31">
        <v>0.52</v>
      </c>
      <c r="C1127" s="30" t="s">
        <v>24</v>
      </c>
      <c r="D1127" s="30" t="s">
        <v>21</v>
      </c>
      <c r="E1127" s="36">
        <v>1050</v>
      </c>
      <c r="F1127" s="36">
        <v>3200</v>
      </c>
      <c r="G1127" s="36">
        <v>1880</v>
      </c>
      <c r="H1127" s="37">
        <f t="shared" si="176"/>
        <v>5872.65</v>
      </c>
      <c r="I1127" s="37">
        <f t="shared" si="177"/>
        <v>6000</v>
      </c>
      <c r="J1127" s="37">
        <f t="shared" si="178"/>
        <v>210</v>
      </c>
      <c r="K1127" s="36"/>
      <c r="L1127" s="36">
        <f t="shared" si="182"/>
        <v>658</v>
      </c>
      <c r="M1127" s="36"/>
      <c r="N1127" s="36"/>
      <c r="O1127" s="21">
        <f t="shared" si="181"/>
        <v>658</v>
      </c>
      <c r="P1127" s="38">
        <f t="shared" si="179"/>
        <v>1507.916666666667</v>
      </c>
      <c r="Q1127" s="41"/>
      <c r="R1127" t="str">
        <f t="shared" si="180"/>
        <v>5870 Litre Aquaplate Steel Slimline Water Tank (1050mm W x 3200mm L x  1880mm H)</v>
      </c>
    </row>
    <row r="1128" spans="2:18" x14ac:dyDescent="0.35">
      <c r="B1128" s="31">
        <v>0.52</v>
      </c>
      <c r="C1128" s="30" t="s">
        <v>24</v>
      </c>
      <c r="D1128" s="30" t="s">
        <v>21</v>
      </c>
      <c r="E1128" s="36">
        <v>1050</v>
      </c>
      <c r="F1128" s="36">
        <v>3300</v>
      </c>
      <c r="G1128" s="36">
        <v>1880</v>
      </c>
      <c r="H1128" s="37">
        <f t="shared" si="176"/>
        <v>6070.05</v>
      </c>
      <c r="I1128" s="37">
        <f t="shared" si="177"/>
        <v>6000</v>
      </c>
      <c r="J1128" s="37">
        <f t="shared" si="178"/>
        <v>210</v>
      </c>
      <c r="K1128" s="36"/>
      <c r="L1128" s="36">
        <f t="shared" si="182"/>
        <v>671</v>
      </c>
      <c r="M1128" s="36"/>
      <c r="N1128" s="36"/>
      <c r="O1128" s="21">
        <f t="shared" si="181"/>
        <v>671</v>
      </c>
      <c r="P1128" s="38">
        <f t="shared" si="179"/>
        <v>1537.7083333333335</v>
      </c>
      <c r="Q1128" s="41"/>
      <c r="R1128" t="str">
        <f t="shared" si="180"/>
        <v>6070 Litre Aquaplate Steel Slimline Water Tank (1050mm W x 3300mm L x  1880mm H)</v>
      </c>
    </row>
    <row r="1129" spans="2:18" x14ac:dyDescent="0.35">
      <c r="B1129" s="31">
        <v>0.52</v>
      </c>
      <c r="C1129" s="30" t="s">
        <v>24</v>
      </c>
      <c r="D1129" s="30" t="s">
        <v>21</v>
      </c>
      <c r="E1129" s="36">
        <v>1050</v>
      </c>
      <c r="F1129" s="36">
        <v>3400</v>
      </c>
      <c r="G1129" s="36">
        <v>1880</v>
      </c>
      <c r="H1129" s="37">
        <f t="shared" si="176"/>
        <v>6267.45</v>
      </c>
      <c r="I1129" s="37">
        <f t="shared" si="177"/>
        <v>6000</v>
      </c>
      <c r="J1129" s="37">
        <f t="shared" si="178"/>
        <v>210</v>
      </c>
      <c r="K1129" s="36"/>
      <c r="L1129" s="36">
        <f t="shared" si="182"/>
        <v>684</v>
      </c>
      <c r="M1129" s="36"/>
      <c r="N1129" s="36"/>
      <c r="O1129" s="21">
        <f t="shared" si="181"/>
        <v>684</v>
      </c>
      <c r="P1129" s="38">
        <f t="shared" si="179"/>
        <v>1567.5000000000002</v>
      </c>
      <c r="Q1129" s="41"/>
      <c r="R1129" t="str">
        <f t="shared" si="180"/>
        <v>6270 Litre Aquaplate Steel Slimline Water Tank (1050mm W x 3400mm L x  1880mm H)</v>
      </c>
    </row>
    <row r="1130" spans="2:18" x14ac:dyDescent="0.35">
      <c r="B1130" s="31">
        <v>0.52</v>
      </c>
      <c r="C1130" s="30" t="s">
        <v>24</v>
      </c>
      <c r="D1130" s="30" t="s">
        <v>21</v>
      </c>
      <c r="E1130" s="36">
        <v>1050</v>
      </c>
      <c r="F1130" s="36">
        <v>3500</v>
      </c>
      <c r="G1130" s="36">
        <v>1880</v>
      </c>
      <c r="H1130" s="37">
        <f t="shared" si="176"/>
        <v>6464.85</v>
      </c>
      <c r="I1130" s="37">
        <f t="shared" si="177"/>
        <v>6000</v>
      </c>
      <c r="J1130" s="37">
        <f t="shared" si="178"/>
        <v>210</v>
      </c>
      <c r="K1130" s="36"/>
      <c r="L1130" s="36">
        <f t="shared" si="182"/>
        <v>697</v>
      </c>
      <c r="M1130" s="36"/>
      <c r="N1130" s="36"/>
      <c r="O1130" s="21">
        <f t="shared" si="181"/>
        <v>697</v>
      </c>
      <c r="P1130" s="38">
        <f t="shared" si="179"/>
        <v>1597.291666666667</v>
      </c>
      <c r="Q1130" s="41"/>
      <c r="R1130" t="str">
        <f t="shared" si="180"/>
        <v>6460 Litre Aquaplate Steel Slimline Water Tank (1050mm W x 3500mm L x  1880mm H)</v>
      </c>
    </row>
    <row r="1131" spans="2:18" x14ac:dyDescent="0.35">
      <c r="B1131" s="31">
        <v>0.52</v>
      </c>
      <c r="C1131" s="30" t="s">
        <v>24</v>
      </c>
      <c r="D1131" s="30" t="s">
        <v>21</v>
      </c>
      <c r="E1131" s="36">
        <v>1050</v>
      </c>
      <c r="F1131" s="36">
        <v>3600</v>
      </c>
      <c r="G1131" s="36">
        <v>1880</v>
      </c>
      <c r="H1131" s="37">
        <f t="shared" si="176"/>
        <v>6662.25</v>
      </c>
      <c r="I1131" s="37">
        <f t="shared" si="177"/>
        <v>7000</v>
      </c>
      <c r="J1131" s="37">
        <f t="shared" si="178"/>
        <v>240</v>
      </c>
      <c r="K1131" s="36"/>
      <c r="L1131" s="36">
        <v>792</v>
      </c>
      <c r="M1131" s="36"/>
      <c r="N1131" s="36"/>
      <c r="O1131" s="21">
        <f t="shared" si="181"/>
        <v>792</v>
      </c>
      <c r="P1131" s="38">
        <f t="shared" si="179"/>
        <v>1815.0000000000002</v>
      </c>
      <c r="Q1131" s="41"/>
      <c r="R1131" t="str">
        <f t="shared" si="180"/>
        <v>6660 Litre Aquaplate Steel Slimline Water Tank (1050mm W x 3600mm L x  1880mm H)</v>
      </c>
    </row>
    <row r="1132" spans="2:18" x14ac:dyDescent="0.35">
      <c r="B1132" s="31">
        <v>0.52</v>
      </c>
      <c r="C1132" s="30" t="s">
        <v>24</v>
      </c>
      <c r="D1132" s="30" t="s">
        <v>21</v>
      </c>
      <c r="E1132" s="36">
        <v>1050</v>
      </c>
      <c r="F1132" s="36">
        <v>3700</v>
      </c>
      <c r="G1132" s="36">
        <v>1880</v>
      </c>
      <c r="H1132" s="37">
        <f t="shared" si="176"/>
        <v>6859.65</v>
      </c>
      <c r="I1132" s="37">
        <f t="shared" si="177"/>
        <v>7000</v>
      </c>
      <c r="J1132" s="37">
        <f t="shared" si="178"/>
        <v>240</v>
      </c>
      <c r="K1132" s="36"/>
      <c r="L1132" s="36">
        <f>L1131+13</f>
        <v>805</v>
      </c>
      <c r="M1132" s="36"/>
      <c r="N1132" s="36"/>
      <c r="O1132" s="21">
        <f t="shared" si="181"/>
        <v>805</v>
      </c>
      <c r="P1132" s="38">
        <f t="shared" si="179"/>
        <v>1844.791666666667</v>
      </c>
      <c r="Q1132" s="41"/>
      <c r="R1132" t="str">
        <f t="shared" si="180"/>
        <v>6860 Litre Aquaplate Steel Slimline Water Tank (1050mm W x 3700mm L x  1880mm H)</v>
      </c>
    </row>
    <row r="1133" spans="2:18" x14ac:dyDescent="0.35">
      <c r="B1133" s="31">
        <v>0.52</v>
      </c>
      <c r="C1133" s="30" t="s">
        <v>24</v>
      </c>
      <c r="D1133" s="30" t="s">
        <v>21</v>
      </c>
      <c r="E1133" s="36">
        <v>1050</v>
      </c>
      <c r="F1133" s="36">
        <v>3800</v>
      </c>
      <c r="G1133" s="36">
        <v>1880</v>
      </c>
      <c r="H1133" s="37">
        <f t="shared" si="176"/>
        <v>7057.05</v>
      </c>
      <c r="I1133" s="37">
        <f t="shared" si="177"/>
        <v>7000</v>
      </c>
      <c r="J1133" s="37">
        <f t="shared" si="178"/>
        <v>240</v>
      </c>
      <c r="K1133" s="36"/>
      <c r="L1133" s="36">
        <f>L1132+13</f>
        <v>818</v>
      </c>
      <c r="M1133" s="36"/>
      <c r="N1133" s="36"/>
      <c r="O1133" s="21">
        <f t="shared" si="181"/>
        <v>818</v>
      </c>
      <c r="P1133" s="38">
        <f t="shared" si="179"/>
        <v>1874.5833333333335</v>
      </c>
      <c r="Q1133" s="41"/>
      <c r="R1133" t="str">
        <f t="shared" si="180"/>
        <v>7060 Litre Aquaplate Steel Slimline Water Tank (1050mm W x 3800mm L x  1880mm H)</v>
      </c>
    </row>
    <row r="1134" spans="2:18" x14ac:dyDescent="0.35">
      <c r="B1134" s="31">
        <v>0.52</v>
      </c>
      <c r="C1134" s="30" t="s">
        <v>24</v>
      </c>
      <c r="D1134" s="30" t="s">
        <v>21</v>
      </c>
      <c r="E1134" s="36">
        <v>1050</v>
      </c>
      <c r="F1134" s="36">
        <v>3900</v>
      </c>
      <c r="G1134" s="36">
        <v>1880</v>
      </c>
      <c r="H1134" s="37">
        <f t="shared" si="176"/>
        <v>7254.45</v>
      </c>
      <c r="I1134" s="37">
        <f t="shared" si="177"/>
        <v>7000</v>
      </c>
      <c r="J1134" s="37">
        <f t="shared" si="178"/>
        <v>240</v>
      </c>
      <c r="K1134" s="36"/>
      <c r="L1134" s="36">
        <f>L1133+13</f>
        <v>831</v>
      </c>
      <c r="M1134" s="36"/>
      <c r="N1134" s="36"/>
      <c r="O1134" s="21">
        <f t="shared" si="181"/>
        <v>831</v>
      </c>
      <c r="P1134" s="38">
        <f t="shared" si="179"/>
        <v>1904.3750000000002</v>
      </c>
      <c r="Q1134" s="41"/>
      <c r="R1134" t="str">
        <f t="shared" si="180"/>
        <v>7250 Litre Aquaplate Steel Slimline Water Tank (1050mm W x 3900mm L x  1880mm H)</v>
      </c>
    </row>
    <row r="1135" spans="2:18" x14ac:dyDescent="0.35">
      <c r="B1135" s="31">
        <v>0.52</v>
      </c>
      <c r="C1135" s="30" t="s">
        <v>24</v>
      </c>
      <c r="D1135" s="30" t="s">
        <v>21</v>
      </c>
      <c r="E1135" s="36">
        <v>1050</v>
      </c>
      <c r="F1135" s="36">
        <v>4000</v>
      </c>
      <c r="G1135" s="36">
        <v>1880</v>
      </c>
      <c r="H1135" s="37">
        <f t="shared" si="176"/>
        <v>7451.85</v>
      </c>
      <c r="I1135" s="37">
        <f t="shared" si="177"/>
        <v>7000</v>
      </c>
      <c r="J1135" s="37">
        <f t="shared" si="178"/>
        <v>240</v>
      </c>
      <c r="K1135" s="36"/>
      <c r="L1135" s="36">
        <v>843</v>
      </c>
      <c r="M1135" s="36"/>
      <c r="N1135" s="36"/>
      <c r="O1135" s="21">
        <f t="shared" si="181"/>
        <v>843</v>
      </c>
      <c r="P1135" s="38">
        <f t="shared" si="179"/>
        <v>1931.8750000000002</v>
      </c>
      <c r="Q1135" s="41"/>
      <c r="R1135" t="str">
        <f t="shared" si="180"/>
        <v>7450 Litre Aquaplate Steel Slimline Water Tank (1050mm W x 4000mm L x  1880mm H)</v>
      </c>
    </row>
    <row r="1136" spans="2:18" x14ac:dyDescent="0.35">
      <c r="B1136" s="31">
        <v>0.52</v>
      </c>
      <c r="C1136" s="30" t="s">
        <v>24</v>
      </c>
      <c r="D1136" s="30" t="s">
        <v>21</v>
      </c>
      <c r="E1136" s="36">
        <v>1100</v>
      </c>
      <c r="F1136" s="36">
        <v>800</v>
      </c>
      <c r="G1136" s="36">
        <v>1880</v>
      </c>
      <c r="H1136" s="37">
        <f t="shared" si="176"/>
        <v>1166.9428571428571</v>
      </c>
      <c r="I1136" s="37">
        <f t="shared" si="177"/>
        <v>1000</v>
      </c>
      <c r="J1136" s="37">
        <f t="shared" si="178"/>
        <v>90</v>
      </c>
      <c r="K1136" s="36"/>
      <c r="L1136" s="44">
        <v>305</v>
      </c>
      <c r="M1136" s="44"/>
      <c r="N1136" s="36"/>
      <c r="O1136" s="21">
        <f t="shared" si="181"/>
        <v>305</v>
      </c>
      <c r="P1136" s="38">
        <f t="shared" si="179"/>
        <v>698.95833333333348</v>
      </c>
      <c r="Q1136" s="41"/>
      <c r="R1136" t="str">
        <f t="shared" si="180"/>
        <v>1170 Litre Aquaplate Steel Slimline Water Tank (1100mm W x 800mm L x  1880mm H)</v>
      </c>
    </row>
    <row r="1137" spans="2:18" x14ac:dyDescent="0.35">
      <c r="B1137" s="31">
        <v>0.52</v>
      </c>
      <c r="C1137" s="30" t="s">
        <v>24</v>
      </c>
      <c r="D1137" s="30" t="s">
        <v>21</v>
      </c>
      <c r="E1137" s="36">
        <v>1100</v>
      </c>
      <c r="F1137" s="36">
        <v>900</v>
      </c>
      <c r="G1137" s="36">
        <v>1880</v>
      </c>
      <c r="H1137" s="37">
        <f t="shared" si="176"/>
        <v>1373.742857142857</v>
      </c>
      <c r="I1137" s="37">
        <f t="shared" si="177"/>
        <v>1000</v>
      </c>
      <c r="J1137" s="37">
        <f t="shared" si="178"/>
        <v>90</v>
      </c>
      <c r="K1137" s="36"/>
      <c r="L1137" s="36">
        <f>L1136+13</f>
        <v>318</v>
      </c>
      <c r="M1137" s="36"/>
      <c r="N1137" s="36"/>
      <c r="O1137" s="21">
        <f t="shared" si="181"/>
        <v>318</v>
      </c>
      <c r="P1137" s="38">
        <f t="shared" si="179"/>
        <v>728.75000000000011</v>
      </c>
      <c r="Q1137" s="41"/>
      <c r="R1137" t="str">
        <f t="shared" si="180"/>
        <v>1370 Litre Aquaplate Steel Slimline Water Tank (1100mm W x 900mm L x  1880mm H)</v>
      </c>
    </row>
    <row r="1138" spans="2:18" x14ac:dyDescent="0.35">
      <c r="B1138" s="31">
        <v>0.52</v>
      </c>
      <c r="C1138" s="30" t="s">
        <v>24</v>
      </c>
      <c r="D1138" s="30" t="s">
        <v>21</v>
      </c>
      <c r="E1138" s="36">
        <v>1100</v>
      </c>
      <c r="F1138" s="36">
        <v>1000</v>
      </c>
      <c r="G1138" s="36">
        <v>1880</v>
      </c>
      <c r="H1138" s="37">
        <f t="shared" si="176"/>
        <v>1580.542857142857</v>
      </c>
      <c r="I1138" s="37">
        <f t="shared" si="177"/>
        <v>2000</v>
      </c>
      <c r="J1138" s="37">
        <f t="shared" si="178"/>
        <v>120</v>
      </c>
      <c r="K1138" s="36"/>
      <c r="L1138" s="36">
        <v>331</v>
      </c>
      <c r="M1138" s="36"/>
      <c r="N1138" s="36"/>
      <c r="O1138" s="21">
        <f t="shared" si="181"/>
        <v>331</v>
      </c>
      <c r="P1138" s="38">
        <f t="shared" si="179"/>
        <v>758.54166666666674</v>
      </c>
      <c r="Q1138" s="41"/>
      <c r="R1138" t="str">
        <f t="shared" si="180"/>
        <v>1580 Litre Aquaplate Steel Slimline Water Tank (1100mm W x 1000mm L x  1880mm H)</v>
      </c>
    </row>
    <row r="1139" spans="2:18" x14ac:dyDescent="0.35">
      <c r="B1139" s="31">
        <v>0.52</v>
      </c>
      <c r="C1139" s="30" t="s">
        <v>24</v>
      </c>
      <c r="D1139" s="30" t="s">
        <v>21</v>
      </c>
      <c r="E1139" s="36">
        <v>1100</v>
      </c>
      <c r="F1139" s="36">
        <v>1100</v>
      </c>
      <c r="G1139" s="36">
        <v>1880</v>
      </c>
      <c r="H1139" s="37">
        <f t="shared" si="176"/>
        <v>1787.3428571428572</v>
      </c>
      <c r="I1139" s="37">
        <f t="shared" si="177"/>
        <v>2000</v>
      </c>
      <c r="J1139" s="37">
        <f t="shared" si="178"/>
        <v>120</v>
      </c>
      <c r="K1139" s="36"/>
      <c r="L1139" s="36">
        <f>L1138+13</f>
        <v>344</v>
      </c>
      <c r="M1139" s="36"/>
      <c r="N1139" s="36"/>
      <c r="O1139" s="21">
        <f t="shared" si="181"/>
        <v>344</v>
      </c>
      <c r="P1139" s="38">
        <f t="shared" si="179"/>
        <v>788.33333333333348</v>
      </c>
      <c r="Q1139" s="41"/>
      <c r="R1139" t="str">
        <f t="shared" si="180"/>
        <v>1790 Litre Aquaplate Steel Slimline Water Tank (1100mm W x 1100mm L x  1880mm H)</v>
      </c>
    </row>
    <row r="1140" spans="2:18" x14ac:dyDescent="0.35">
      <c r="B1140" s="31">
        <v>0.52</v>
      </c>
      <c r="C1140" s="30" t="s">
        <v>24</v>
      </c>
      <c r="D1140" s="30" t="s">
        <v>21</v>
      </c>
      <c r="E1140" s="36">
        <v>1100</v>
      </c>
      <c r="F1140" s="36">
        <v>1200</v>
      </c>
      <c r="G1140" s="36">
        <v>1880</v>
      </c>
      <c r="H1140" s="37">
        <f t="shared" si="176"/>
        <v>1994.1428571428571</v>
      </c>
      <c r="I1140" s="37">
        <f t="shared" si="177"/>
        <v>2000</v>
      </c>
      <c r="J1140" s="37">
        <f t="shared" si="178"/>
        <v>120</v>
      </c>
      <c r="K1140" s="36"/>
      <c r="L1140" s="36">
        <f>L1139+13</f>
        <v>357</v>
      </c>
      <c r="M1140" s="36"/>
      <c r="N1140" s="36"/>
      <c r="O1140" s="21">
        <f t="shared" si="181"/>
        <v>357</v>
      </c>
      <c r="P1140" s="38">
        <f t="shared" si="179"/>
        <v>818.12500000000011</v>
      </c>
      <c r="Q1140" s="41"/>
      <c r="R1140" t="str">
        <f t="shared" si="180"/>
        <v>1990 Litre Aquaplate Steel Slimline Water Tank (1100mm W x 1200mm L x  1880mm H)</v>
      </c>
    </row>
    <row r="1141" spans="2:18" x14ac:dyDescent="0.35">
      <c r="B1141" s="31">
        <v>0.52</v>
      </c>
      <c r="C1141" s="30" t="s">
        <v>24</v>
      </c>
      <c r="D1141" s="30" t="s">
        <v>21</v>
      </c>
      <c r="E1141" s="36">
        <v>1100</v>
      </c>
      <c r="F1141" s="36">
        <v>1300</v>
      </c>
      <c r="G1141" s="36">
        <v>1880</v>
      </c>
      <c r="H1141" s="37">
        <f t="shared" si="176"/>
        <v>2200.9428571428571</v>
      </c>
      <c r="I1141" s="37">
        <f t="shared" si="177"/>
        <v>2000</v>
      </c>
      <c r="J1141" s="37">
        <f t="shared" si="178"/>
        <v>120</v>
      </c>
      <c r="K1141" s="36"/>
      <c r="L1141" s="36">
        <f>L1140+13</f>
        <v>370</v>
      </c>
      <c r="M1141" s="36"/>
      <c r="N1141" s="36"/>
      <c r="O1141" s="21">
        <f t="shared" si="181"/>
        <v>370</v>
      </c>
      <c r="P1141" s="38">
        <f t="shared" si="179"/>
        <v>847.91666666666674</v>
      </c>
      <c r="Q1141" s="41"/>
      <c r="R1141" t="str">
        <f t="shared" si="180"/>
        <v>2200 Litre Aquaplate Steel Slimline Water Tank (1100mm W x 1300mm L x  1880mm H)</v>
      </c>
    </row>
    <row r="1142" spans="2:18" x14ac:dyDescent="0.35">
      <c r="B1142" s="31">
        <v>0.52</v>
      </c>
      <c r="C1142" s="30" t="s">
        <v>24</v>
      </c>
      <c r="D1142" s="30" t="s">
        <v>21</v>
      </c>
      <c r="E1142" s="36">
        <v>1100</v>
      </c>
      <c r="F1142" s="36">
        <v>1400</v>
      </c>
      <c r="G1142" s="36">
        <v>1880</v>
      </c>
      <c r="H1142" s="37">
        <f t="shared" si="176"/>
        <v>2407.7428571428572</v>
      </c>
      <c r="I1142" s="37">
        <f t="shared" si="177"/>
        <v>2000</v>
      </c>
      <c r="J1142" s="37">
        <f t="shared" si="178"/>
        <v>120</v>
      </c>
      <c r="K1142" s="36"/>
      <c r="L1142" s="36">
        <f>L1141+13</f>
        <v>383</v>
      </c>
      <c r="M1142" s="36"/>
      <c r="N1142" s="36"/>
      <c r="O1142" s="21">
        <f t="shared" si="181"/>
        <v>383</v>
      </c>
      <c r="P1142" s="38">
        <f t="shared" si="179"/>
        <v>877.70833333333348</v>
      </c>
      <c r="Q1142" s="41"/>
      <c r="R1142" t="str">
        <f t="shared" si="180"/>
        <v>2410 Litre Aquaplate Steel Slimline Water Tank (1100mm W x 1400mm L x  1880mm H)</v>
      </c>
    </row>
    <row r="1143" spans="2:18" x14ac:dyDescent="0.35">
      <c r="B1143" s="31">
        <v>0.52</v>
      </c>
      <c r="C1143" s="30" t="s">
        <v>24</v>
      </c>
      <c r="D1143" s="30" t="s">
        <v>21</v>
      </c>
      <c r="E1143" s="36">
        <v>1100</v>
      </c>
      <c r="F1143" s="36">
        <v>1500</v>
      </c>
      <c r="G1143" s="36">
        <v>1880</v>
      </c>
      <c r="H1143" s="37">
        <f t="shared" si="176"/>
        <v>2614.542857142857</v>
      </c>
      <c r="I1143" s="37">
        <f t="shared" si="177"/>
        <v>3000</v>
      </c>
      <c r="J1143" s="37">
        <f t="shared" si="178"/>
        <v>135</v>
      </c>
      <c r="K1143" s="36"/>
      <c r="L1143" s="36">
        <v>441</v>
      </c>
      <c r="M1143" s="36"/>
      <c r="N1143" s="36"/>
      <c r="O1143" s="21">
        <f t="shared" si="181"/>
        <v>441</v>
      </c>
      <c r="P1143" s="38">
        <f t="shared" si="179"/>
        <v>1010.6250000000001</v>
      </c>
      <c r="Q1143" s="41"/>
      <c r="R1143" t="str">
        <f t="shared" si="180"/>
        <v>2610 Litre Aquaplate Steel Slimline Water Tank (1100mm W x 1500mm L x  1880mm H)</v>
      </c>
    </row>
    <row r="1144" spans="2:18" x14ac:dyDescent="0.35">
      <c r="B1144" s="31">
        <v>0.52</v>
      </c>
      <c r="C1144" s="30" t="s">
        <v>24</v>
      </c>
      <c r="D1144" s="30" t="s">
        <v>21</v>
      </c>
      <c r="E1144" s="36">
        <v>1100</v>
      </c>
      <c r="F1144" s="36">
        <v>1600</v>
      </c>
      <c r="G1144" s="36">
        <v>1880</v>
      </c>
      <c r="H1144" s="37">
        <f t="shared" si="176"/>
        <v>2821.3428571428572</v>
      </c>
      <c r="I1144" s="37">
        <f t="shared" si="177"/>
        <v>3000</v>
      </c>
      <c r="J1144" s="37">
        <f t="shared" si="178"/>
        <v>135</v>
      </c>
      <c r="K1144" s="36"/>
      <c r="L1144" s="36">
        <f>L1143+13</f>
        <v>454</v>
      </c>
      <c r="M1144" s="36"/>
      <c r="N1144" s="36"/>
      <c r="O1144" s="21">
        <f t="shared" si="181"/>
        <v>454</v>
      </c>
      <c r="P1144" s="38">
        <f t="shared" si="179"/>
        <v>1040.4166666666667</v>
      </c>
      <c r="Q1144" s="41"/>
      <c r="R1144" t="str">
        <f t="shared" si="180"/>
        <v>2820 Litre Aquaplate Steel Slimline Water Tank (1100mm W x 1600mm L x  1880mm H)</v>
      </c>
    </row>
    <row r="1145" spans="2:18" x14ac:dyDescent="0.35">
      <c r="B1145" s="31">
        <v>0.52</v>
      </c>
      <c r="C1145" s="30" t="s">
        <v>24</v>
      </c>
      <c r="D1145" s="30" t="s">
        <v>21</v>
      </c>
      <c r="E1145" s="36">
        <v>1100</v>
      </c>
      <c r="F1145" s="36">
        <v>1700</v>
      </c>
      <c r="G1145" s="36">
        <v>1880</v>
      </c>
      <c r="H1145" s="37">
        <f t="shared" si="176"/>
        <v>3028.1428571428569</v>
      </c>
      <c r="I1145" s="37">
        <f t="shared" si="177"/>
        <v>3000</v>
      </c>
      <c r="J1145" s="37">
        <f t="shared" si="178"/>
        <v>135</v>
      </c>
      <c r="K1145" s="36"/>
      <c r="L1145" s="36">
        <f>L1144+13</f>
        <v>467</v>
      </c>
      <c r="M1145" s="36"/>
      <c r="N1145" s="36"/>
      <c r="O1145" s="21">
        <f t="shared" si="181"/>
        <v>467</v>
      </c>
      <c r="P1145" s="38">
        <f t="shared" si="179"/>
        <v>1070.2083333333335</v>
      </c>
      <c r="Q1145" s="41"/>
      <c r="R1145" t="str">
        <f t="shared" si="180"/>
        <v>3030 Litre Aquaplate Steel Slimline Water Tank (1100mm W x 1700mm L x  1880mm H)</v>
      </c>
    </row>
    <row r="1146" spans="2:18" x14ac:dyDescent="0.35">
      <c r="B1146" s="31">
        <v>0.52</v>
      </c>
      <c r="C1146" s="30" t="s">
        <v>24</v>
      </c>
      <c r="D1146" s="30" t="s">
        <v>21</v>
      </c>
      <c r="E1146" s="36">
        <v>1100</v>
      </c>
      <c r="F1146" s="36">
        <v>1800</v>
      </c>
      <c r="G1146" s="36">
        <v>1880</v>
      </c>
      <c r="H1146" s="37">
        <f t="shared" si="176"/>
        <v>3234.9428571428571</v>
      </c>
      <c r="I1146" s="37">
        <f t="shared" si="177"/>
        <v>3000</v>
      </c>
      <c r="J1146" s="37">
        <f t="shared" si="178"/>
        <v>135</v>
      </c>
      <c r="K1146" s="36"/>
      <c r="L1146" s="36">
        <f>L1145+13</f>
        <v>480</v>
      </c>
      <c r="M1146" s="36"/>
      <c r="N1146" s="36"/>
      <c r="O1146" s="21">
        <f t="shared" si="181"/>
        <v>480</v>
      </c>
      <c r="P1146" s="38">
        <f t="shared" si="179"/>
        <v>1100</v>
      </c>
      <c r="Q1146" s="41"/>
      <c r="R1146" t="str">
        <f t="shared" si="180"/>
        <v>3230 Litre Aquaplate Steel Slimline Water Tank (1100mm W x 1800mm L x  1880mm H)</v>
      </c>
    </row>
    <row r="1147" spans="2:18" x14ac:dyDescent="0.35">
      <c r="B1147" s="31">
        <v>0.52</v>
      </c>
      <c r="C1147" s="30" t="s">
        <v>24</v>
      </c>
      <c r="D1147" s="30" t="s">
        <v>21</v>
      </c>
      <c r="E1147" s="36">
        <v>1100</v>
      </c>
      <c r="F1147" s="36">
        <v>1900</v>
      </c>
      <c r="G1147" s="36">
        <v>1880</v>
      </c>
      <c r="H1147" s="37">
        <f t="shared" si="176"/>
        <v>3441.7428571428572</v>
      </c>
      <c r="I1147" s="37">
        <f t="shared" si="177"/>
        <v>3000</v>
      </c>
      <c r="J1147" s="37">
        <f t="shared" si="178"/>
        <v>135</v>
      </c>
      <c r="K1147" s="36"/>
      <c r="L1147" s="36">
        <f>L1146+13</f>
        <v>493</v>
      </c>
      <c r="M1147" s="36"/>
      <c r="N1147" s="36"/>
      <c r="O1147" s="21">
        <f t="shared" si="181"/>
        <v>493</v>
      </c>
      <c r="P1147" s="38">
        <f t="shared" si="179"/>
        <v>1129.791666666667</v>
      </c>
      <c r="Q1147" s="41"/>
      <c r="R1147" t="str">
        <f t="shared" si="180"/>
        <v>3440 Litre Aquaplate Steel Slimline Water Tank (1100mm W x 1900mm L x  1880mm H)</v>
      </c>
    </row>
    <row r="1148" spans="2:18" x14ac:dyDescent="0.35">
      <c r="B1148" s="31">
        <v>0.52</v>
      </c>
      <c r="C1148" s="30" t="s">
        <v>24</v>
      </c>
      <c r="D1148" s="30" t="s">
        <v>21</v>
      </c>
      <c r="E1148" s="36">
        <v>1100</v>
      </c>
      <c r="F1148" s="36">
        <v>2000</v>
      </c>
      <c r="G1148" s="36">
        <v>1880</v>
      </c>
      <c r="H1148" s="37">
        <f t="shared" si="176"/>
        <v>3648.542857142857</v>
      </c>
      <c r="I1148" s="37">
        <f t="shared" si="177"/>
        <v>4000</v>
      </c>
      <c r="J1148" s="37">
        <f t="shared" si="178"/>
        <v>150</v>
      </c>
      <c r="K1148" s="36"/>
      <c r="L1148" s="36">
        <v>505</v>
      </c>
      <c r="M1148" s="36"/>
      <c r="N1148" s="36"/>
      <c r="O1148" s="21">
        <f t="shared" si="181"/>
        <v>505</v>
      </c>
      <c r="P1148" s="38">
        <f t="shared" si="179"/>
        <v>1157.291666666667</v>
      </c>
      <c r="Q1148" s="41"/>
      <c r="R1148" t="str">
        <f t="shared" si="180"/>
        <v>3650 Litre Aquaplate Steel Slimline Water Tank (1100mm W x 2000mm L x  1880mm H)</v>
      </c>
    </row>
    <row r="1149" spans="2:18" x14ac:dyDescent="0.35">
      <c r="B1149" s="31">
        <v>0.52</v>
      </c>
      <c r="C1149" s="30" t="s">
        <v>24</v>
      </c>
      <c r="D1149" s="30" t="s">
        <v>21</v>
      </c>
      <c r="E1149" s="36">
        <v>1100</v>
      </c>
      <c r="F1149" s="36">
        <v>2100</v>
      </c>
      <c r="G1149" s="36">
        <v>1880</v>
      </c>
      <c r="H1149" s="37">
        <f t="shared" si="176"/>
        <v>3855.3428571428572</v>
      </c>
      <c r="I1149" s="37">
        <f t="shared" si="177"/>
        <v>4000</v>
      </c>
      <c r="J1149" s="37">
        <f t="shared" si="178"/>
        <v>150</v>
      </c>
      <c r="K1149" s="36"/>
      <c r="L1149" s="36">
        <f>L1148+13</f>
        <v>518</v>
      </c>
      <c r="M1149" s="36"/>
      <c r="N1149" s="36"/>
      <c r="O1149" s="21">
        <f t="shared" si="181"/>
        <v>518</v>
      </c>
      <c r="P1149" s="38">
        <f t="shared" si="179"/>
        <v>1187.0833333333335</v>
      </c>
      <c r="Q1149" s="41"/>
      <c r="R1149" t="str">
        <f t="shared" si="180"/>
        <v>3860 Litre Aquaplate Steel Slimline Water Tank (1100mm W x 2100mm L x  1880mm H)</v>
      </c>
    </row>
    <row r="1150" spans="2:18" x14ac:dyDescent="0.35">
      <c r="B1150" s="31">
        <v>0.52</v>
      </c>
      <c r="C1150" s="30" t="s">
        <v>24</v>
      </c>
      <c r="D1150" s="30" t="s">
        <v>21</v>
      </c>
      <c r="E1150" s="36">
        <v>1100</v>
      </c>
      <c r="F1150" s="36">
        <v>2200</v>
      </c>
      <c r="G1150" s="36">
        <v>1880</v>
      </c>
      <c r="H1150" s="37">
        <f t="shared" si="176"/>
        <v>4062.1428571428569</v>
      </c>
      <c r="I1150" s="37">
        <f t="shared" si="177"/>
        <v>4000</v>
      </c>
      <c r="J1150" s="37">
        <f t="shared" si="178"/>
        <v>150</v>
      </c>
      <c r="K1150" s="36"/>
      <c r="L1150" s="36">
        <f>L1149+13</f>
        <v>531</v>
      </c>
      <c r="M1150" s="36"/>
      <c r="N1150" s="36"/>
      <c r="O1150" s="21">
        <f t="shared" si="181"/>
        <v>531</v>
      </c>
      <c r="P1150" s="38">
        <f t="shared" si="179"/>
        <v>1216.875</v>
      </c>
      <c r="Q1150" s="41"/>
      <c r="R1150" t="str">
        <f t="shared" si="180"/>
        <v>4060 Litre Aquaplate Steel Slimline Water Tank (1100mm W x 2200mm L x  1880mm H)</v>
      </c>
    </row>
    <row r="1151" spans="2:18" x14ac:dyDescent="0.35">
      <c r="B1151" s="31">
        <v>0.52</v>
      </c>
      <c r="C1151" s="30" t="s">
        <v>24</v>
      </c>
      <c r="D1151" s="30" t="s">
        <v>21</v>
      </c>
      <c r="E1151" s="36">
        <v>1100</v>
      </c>
      <c r="F1151" s="36">
        <v>2300</v>
      </c>
      <c r="G1151" s="36">
        <v>1880</v>
      </c>
      <c r="H1151" s="37">
        <f t="shared" si="176"/>
        <v>4268.9428571428571</v>
      </c>
      <c r="I1151" s="37">
        <f t="shared" si="177"/>
        <v>4000</v>
      </c>
      <c r="J1151" s="37">
        <f t="shared" si="178"/>
        <v>150</v>
      </c>
      <c r="K1151" s="36"/>
      <c r="L1151" s="36">
        <f>L1150+13</f>
        <v>544</v>
      </c>
      <c r="M1151" s="36"/>
      <c r="N1151" s="36"/>
      <c r="O1151" s="21">
        <f t="shared" si="181"/>
        <v>544</v>
      </c>
      <c r="P1151" s="38">
        <f t="shared" si="179"/>
        <v>1246.666666666667</v>
      </c>
      <c r="Q1151" s="41"/>
      <c r="R1151" t="str">
        <f t="shared" si="180"/>
        <v>4270 Litre Aquaplate Steel Slimline Water Tank (1100mm W x 2300mm L x  1880mm H)</v>
      </c>
    </row>
    <row r="1152" spans="2:18" x14ac:dyDescent="0.35">
      <c r="B1152" s="31">
        <v>0.52</v>
      </c>
      <c r="C1152" s="30" t="s">
        <v>24</v>
      </c>
      <c r="D1152" s="30" t="s">
        <v>21</v>
      </c>
      <c r="E1152" s="36">
        <v>1100</v>
      </c>
      <c r="F1152" s="36">
        <v>2400</v>
      </c>
      <c r="G1152" s="36">
        <v>1880</v>
      </c>
      <c r="H1152" s="37">
        <f t="shared" si="176"/>
        <v>4475.7428571428563</v>
      </c>
      <c r="I1152" s="37">
        <f t="shared" si="177"/>
        <v>4000</v>
      </c>
      <c r="J1152" s="37">
        <f t="shared" si="178"/>
        <v>150</v>
      </c>
      <c r="K1152" s="36"/>
      <c r="L1152" s="36">
        <f>L1151+13</f>
        <v>557</v>
      </c>
      <c r="M1152" s="36"/>
      <c r="N1152" s="36"/>
      <c r="O1152" s="21">
        <f t="shared" si="181"/>
        <v>557</v>
      </c>
      <c r="P1152" s="38">
        <f t="shared" si="179"/>
        <v>1276.4583333333335</v>
      </c>
      <c r="Q1152" s="41"/>
      <c r="R1152" t="str">
        <f t="shared" si="180"/>
        <v>4480 Litre Aquaplate Steel Slimline Water Tank (1100mm W x 2400mm L x  1880mm H)</v>
      </c>
    </row>
    <row r="1153" spans="2:18" x14ac:dyDescent="0.35">
      <c r="B1153" s="31">
        <v>0.52</v>
      </c>
      <c r="C1153" s="30" t="s">
        <v>24</v>
      </c>
      <c r="D1153" s="30" t="s">
        <v>21</v>
      </c>
      <c r="E1153" s="36">
        <v>1100</v>
      </c>
      <c r="F1153" s="36">
        <v>2500</v>
      </c>
      <c r="G1153" s="36">
        <v>1880</v>
      </c>
      <c r="H1153" s="37">
        <f t="shared" si="176"/>
        <v>4682.5428571428565</v>
      </c>
      <c r="I1153" s="37">
        <f t="shared" si="177"/>
        <v>5000</v>
      </c>
      <c r="J1153" s="37">
        <f t="shared" si="178"/>
        <v>180</v>
      </c>
      <c r="K1153" s="36"/>
      <c r="L1153" s="36">
        <v>570</v>
      </c>
      <c r="M1153" s="36"/>
      <c r="N1153" s="36"/>
      <c r="O1153" s="21">
        <f t="shared" si="181"/>
        <v>570</v>
      </c>
      <c r="P1153" s="38">
        <f t="shared" si="179"/>
        <v>1306.25</v>
      </c>
      <c r="Q1153" s="41"/>
      <c r="R1153" t="str">
        <f t="shared" si="180"/>
        <v>4680 Litre Aquaplate Steel Slimline Water Tank (1100mm W x 2500mm L x  1880mm H)</v>
      </c>
    </row>
    <row r="1154" spans="2:18" x14ac:dyDescent="0.35">
      <c r="B1154" s="31">
        <v>0.52</v>
      </c>
      <c r="C1154" s="30" t="s">
        <v>24</v>
      </c>
      <c r="D1154" s="30" t="s">
        <v>21</v>
      </c>
      <c r="E1154" s="36">
        <v>1100</v>
      </c>
      <c r="F1154" s="36">
        <v>2600</v>
      </c>
      <c r="G1154" s="36">
        <v>1880</v>
      </c>
      <c r="H1154" s="37">
        <f t="shared" si="176"/>
        <v>4889.3428571428567</v>
      </c>
      <c r="I1154" s="37">
        <f t="shared" si="177"/>
        <v>5000</v>
      </c>
      <c r="J1154" s="37">
        <f t="shared" si="178"/>
        <v>180</v>
      </c>
      <c r="K1154" s="36"/>
      <c r="L1154" s="36">
        <f>L1153+13</f>
        <v>583</v>
      </c>
      <c r="M1154" s="36"/>
      <c r="N1154" s="36"/>
      <c r="O1154" s="21">
        <f t="shared" si="181"/>
        <v>583</v>
      </c>
      <c r="P1154" s="38">
        <f t="shared" si="179"/>
        <v>1336.041666666667</v>
      </c>
      <c r="Q1154" s="41"/>
      <c r="R1154" t="str">
        <f t="shared" si="180"/>
        <v>4890 Litre Aquaplate Steel Slimline Water Tank (1100mm W x 2600mm L x  1880mm H)</v>
      </c>
    </row>
    <row r="1155" spans="2:18" x14ac:dyDescent="0.35">
      <c r="B1155" s="31">
        <v>0.52</v>
      </c>
      <c r="C1155" s="30" t="s">
        <v>24</v>
      </c>
      <c r="D1155" s="30" t="s">
        <v>21</v>
      </c>
      <c r="E1155" s="36">
        <v>1100</v>
      </c>
      <c r="F1155" s="36">
        <v>2700</v>
      </c>
      <c r="G1155" s="36">
        <v>1880</v>
      </c>
      <c r="H1155" s="37">
        <f t="shared" si="176"/>
        <v>5096.1428571428569</v>
      </c>
      <c r="I1155" s="37">
        <f t="shared" si="177"/>
        <v>5000</v>
      </c>
      <c r="J1155" s="37">
        <f t="shared" si="178"/>
        <v>180</v>
      </c>
      <c r="K1155" s="36"/>
      <c r="L1155" s="36">
        <f>L1154+13</f>
        <v>596</v>
      </c>
      <c r="M1155" s="36"/>
      <c r="N1155" s="36"/>
      <c r="O1155" s="21">
        <f t="shared" si="181"/>
        <v>596</v>
      </c>
      <c r="P1155" s="38">
        <f t="shared" si="179"/>
        <v>1365.8333333333335</v>
      </c>
      <c r="Q1155" s="41"/>
      <c r="R1155" t="str">
        <f t="shared" si="180"/>
        <v>5100 Litre Aquaplate Steel Slimline Water Tank (1100mm W x 2700mm L x  1880mm H)</v>
      </c>
    </row>
    <row r="1156" spans="2:18" x14ac:dyDescent="0.35">
      <c r="B1156" s="31">
        <v>0.52</v>
      </c>
      <c r="C1156" s="30" t="s">
        <v>24</v>
      </c>
      <c r="D1156" s="30" t="s">
        <v>21</v>
      </c>
      <c r="E1156" s="36">
        <v>1100</v>
      </c>
      <c r="F1156" s="36">
        <v>2800</v>
      </c>
      <c r="G1156" s="36">
        <v>1880</v>
      </c>
      <c r="H1156" s="37">
        <f t="shared" si="176"/>
        <v>5302.9428571428562</v>
      </c>
      <c r="I1156" s="37">
        <f t="shared" si="177"/>
        <v>5000</v>
      </c>
      <c r="J1156" s="37">
        <f t="shared" si="178"/>
        <v>180</v>
      </c>
      <c r="K1156" s="36"/>
      <c r="L1156" s="36">
        <f>L1155+13</f>
        <v>609</v>
      </c>
      <c r="M1156" s="36"/>
      <c r="N1156" s="36"/>
      <c r="O1156" s="21">
        <f t="shared" si="181"/>
        <v>609</v>
      </c>
      <c r="P1156" s="38">
        <f t="shared" si="179"/>
        <v>1395.625</v>
      </c>
      <c r="Q1156" s="41"/>
      <c r="R1156" t="str">
        <f t="shared" si="180"/>
        <v>5300 Litre Aquaplate Steel Slimline Water Tank (1100mm W x 2800mm L x  1880mm H)</v>
      </c>
    </row>
    <row r="1157" spans="2:18" x14ac:dyDescent="0.35">
      <c r="B1157" s="31">
        <v>0.52</v>
      </c>
      <c r="C1157" s="30" t="s">
        <v>24</v>
      </c>
      <c r="D1157" s="30" t="s">
        <v>21</v>
      </c>
      <c r="E1157" s="36">
        <v>1100</v>
      </c>
      <c r="F1157" s="36">
        <v>2900</v>
      </c>
      <c r="G1157" s="36">
        <v>1880</v>
      </c>
      <c r="H1157" s="37">
        <f t="shared" ref="H1157:H1220" si="183">(((22/7*(E1157/2)^2)*G1157)+((F1157-E1157)*G1157*E1157))/1000000</f>
        <v>5509.7428571428563</v>
      </c>
      <c r="I1157" s="37">
        <f t="shared" ref="I1157:I1220" si="184">ROUND(H1157,-3)</f>
        <v>6000</v>
      </c>
      <c r="J1157" s="37">
        <f t="shared" ref="J1157:J1220" si="185">IF(I1157&lt;1000,90,IF(I1157=1000,90,IF(I1157=2000,120,IF(I1157=3000,135,IF(I1157=4000,150,IF(I1157=5000,180,IF(I1157=6000,210,IF(I1157=7000,240,IF(I1157=8000,255,IF(I1157=9000,B1422,IF(I1157=10000,285)))))))))))</f>
        <v>210</v>
      </c>
      <c r="K1157" s="36"/>
      <c r="L1157" s="36">
        <v>685</v>
      </c>
      <c r="M1157" s="36"/>
      <c r="N1157" s="36"/>
      <c r="O1157" s="21">
        <f t="shared" si="181"/>
        <v>685</v>
      </c>
      <c r="P1157" s="38">
        <f t="shared" ref="P1157:P1220" si="186">(L1157/(1-B1157))*1.1</f>
        <v>1569.791666666667</v>
      </c>
      <c r="Q1157" s="41"/>
      <c r="R1157" t="str">
        <f t="shared" ref="R1157:R1220" si="187">ROUND(H1157,-1)&amp;" "&amp;"Litre"&amp;" "&amp;C1157&amp;" "&amp;D1157&amp;" "&amp;"Water Tank"&amp;" ("&amp;E1157&amp;"mm W x "&amp;F1157&amp;"mm L x  "&amp;G1157&amp;"mm H)"</f>
        <v>5510 Litre Aquaplate Steel Slimline Water Tank (1100mm W x 2900mm L x  1880mm H)</v>
      </c>
    </row>
    <row r="1158" spans="2:18" x14ac:dyDescent="0.35">
      <c r="B1158" s="31">
        <v>0.52</v>
      </c>
      <c r="C1158" s="30" t="s">
        <v>24</v>
      </c>
      <c r="D1158" s="30" t="s">
        <v>21</v>
      </c>
      <c r="E1158" s="36">
        <v>1100</v>
      </c>
      <c r="F1158" s="36">
        <v>3000</v>
      </c>
      <c r="G1158" s="36">
        <v>1880</v>
      </c>
      <c r="H1158" s="37">
        <f t="shared" si="183"/>
        <v>5716.5428571428565</v>
      </c>
      <c r="I1158" s="37">
        <f t="shared" si="184"/>
        <v>6000</v>
      </c>
      <c r="J1158" s="37">
        <f t="shared" si="185"/>
        <v>210</v>
      </c>
      <c r="K1158" s="36"/>
      <c r="L1158" s="36">
        <f>L1157+13</f>
        <v>698</v>
      </c>
      <c r="M1158" s="36"/>
      <c r="N1158" s="36"/>
      <c r="O1158" s="21">
        <f t="shared" ref="O1158:O1221" si="188">SUM(K1158:N1158)</f>
        <v>698</v>
      </c>
      <c r="P1158" s="38">
        <f t="shared" si="186"/>
        <v>1599.5833333333335</v>
      </c>
      <c r="Q1158" s="41"/>
      <c r="R1158" t="str">
        <f t="shared" si="187"/>
        <v>5720 Litre Aquaplate Steel Slimline Water Tank (1100mm W x 3000mm L x  1880mm H)</v>
      </c>
    </row>
    <row r="1159" spans="2:18" x14ac:dyDescent="0.35">
      <c r="B1159" s="31">
        <v>0.52</v>
      </c>
      <c r="C1159" s="30" t="s">
        <v>24</v>
      </c>
      <c r="D1159" s="30" t="s">
        <v>21</v>
      </c>
      <c r="E1159" s="36">
        <v>1100</v>
      </c>
      <c r="F1159" s="36">
        <v>3100</v>
      </c>
      <c r="G1159" s="36">
        <v>1880</v>
      </c>
      <c r="H1159" s="37">
        <f t="shared" si="183"/>
        <v>5923.3428571428567</v>
      </c>
      <c r="I1159" s="37">
        <f t="shared" si="184"/>
        <v>6000</v>
      </c>
      <c r="J1159" s="37">
        <f t="shared" si="185"/>
        <v>210</v>
      </c>
      <c r="K1159" s="36"/>
      <c r="L1159" s="36">
        <f>L1158+13</f>
        <v>711</v>
      </c>
      <c r="M1159" s="36"/>
      <c r="N1159" s="36"/>
      <c r="O1159" s="21">
        <f t="shared" si="188"/>
        <v>711</v>
      </c>
      <c r="P1159" s="38">
        <f t="shared" si="186"/>
        <v>1629.3750000000002</v>
      </c>
      <c r="Q1159" s="41"/>
      <c r="R1159" t="str">
        <f t="shared" si="187"/>
        <v>5920 Litre Aquaplate Steel Slimline Water Tank (1100mm W x 3100mm L x  1880mm H)</v>
      </c>
    </row>
    <row r="1160" spans="2:18" x14ac:dyDescent="0.35">
      <c r="B1160" s="31">
        <v>0.52</v>
      </c>
      <c r="C1160" s="30" t="s">
        <v>24</v>
      </c>
      <c r="D1160" s="30" t="s">
        <v>21</v>
      </c>
      <c r="E1160" s="36">
        <v>1100</v>
      </c>
      <c r="F1160" s="36">
        <v>3200</v>
      </c>
      <c r="G1160" s="36">
        <v>1880</v>
      </c>
      <c r="H1160" s="37">
        <f t="shared" si="183"/>
        <v>6130.1428571428569</v>
      </c>
      <c r="I1160" s="37">
        <f t="shared" si="184"/>
        <v>6000</v>
      </c>
      <c r="J1160" s="37">
        <f t="shared" si="185"/>
        <v>210</v>
      </c>
      <c r="K1160" s="36"/>
      <c r="L1160" s="36">
        <f>L1159+13</f>
        <v>724</v>
      </c>
      <c r="M1160" s="36"/>
      <c r="N1160" s="36"/>
      <c r="O1160" s="21">
        <f t="shared" si="188"/>
        <v>724</v>
      </c>
      <c r="P1160" s="38">
        <f t="shared" si="186"/>
        <v>1659.166666666667</v>
      </c>
      <c r="Q1160" s="41"/>
      <c r="R1160" t="str">
        <f t="shared" si="187"/>
        <v>6130 Litre Aquaplate Steel Slimline Water Tank (1100mm W x 3200mm L x  1880mm H)</v>
      </c>
    </row>
    <row r="1161" spans="2:18" x14ac:dyDescent="0.35">
      <c r="B1161" s="31">
        <v>0.52</v>
      </c>
      <c r="C1161" s="30" t="s">
        <v>24</v>
      </c>
      <c r="D1161" s="30" t="s">
        <v>21</v>
      </c>
      <c r="E1161" s="36">
        <v>1100</v>
      </c>
      <c r="F1161" s="36">
        <v>3300</v>
      </c>
      <c r="G1161" s="36">
        <v>1880</v>
      </c>
      <c r="H1161" s="37">
        <f t="shared" si="183"/>
        <v>6336.9428571428562</v>
      </c>
      <c r="I1161" s="37">
        <f t="shared" si="184"/>
        <v>6000</v>
      </c>
      <c r="J1161" s="37">
        <f t="shared" si="185"/>
        <v>210</v>
      </c>
      <c r="K1161" s="36"/>
      <c r="L1161" s="36">
        <f>L1160+13</f>
        <v>737</v>
      </c>
      <c r="M1161" s="36"/>
      <c r="N1161" s="36"/>
      <c r="O1161" s="21">
        <f t="shared" si="188"/>
        <v>737</v>
      </c>
      <c r="P1161" s="38">
        <f t="shared" si="186"/>
        <v>1688.9583333333335</v>
      </c>
      <c r="Q1161" s="41"/>
      <c r="R1161" t="str">
        <f t="shared" si="187"/>
        <v>6340 Litre Aquaplate Steel Slimline Water Tank (1100mm W x 3300mm L x  1880mm H)</v>
      </c>
    </row>
    <row r="1162" spans="2:18" x14ac:dyDescent="0.35">
      <c r="B1162" s="31">
        <v>0.52</v>
      </c>
      <c r="C1162" s="30" t="s">
        <v>24</v>
      </c>
      <c r="D1162" s="30" t="s">
        <v>21</v>
      </c>
      <c r="E1162" s="36">
        <v>1100</v>
      </c>
      <c r="F1162" s="36">
        <v>3400</v>
      </c>
      <c r="G1162" s="36">
        <v>1880</v>
      </c>
      <c r="H1162" s="37">
        <f t="shared" si="183"/>
        <v>6543.7428571428563</v>
      </c>
      <c r="I1162" s="37">
        <f t="shared" si="184"/>
        <v>7000</v>
      </c>
      <c r="J1162" s="37">
        <f t="shared" si="185"/>
        <v>240</v>
      </c>
      <c r="K1162" s="36"/>
      <c r="L1162" s="36">
        <v>768</v>
      </c>
      <c r="M1162" s="36"/>
      <c r="N1162" s="36"/>
      <c r="O1162" s="21">
        <f t="shared" si="188"/>
        <v>768</v>
      </c>
      <c r="P1162" s="38">
        <f t="shared" si="186"/>
        <v>1760.0000000000002</v>
      </c>
      <c r="Q1162" s="41"/>
      <c r="R1162" t="str">
        <f t="shared" si="187"/>
        <v>6540 Litre Aquaplate Steel Slimline Water Tank (1100mm W x 3400mm L x  1880mm H)</v>
      </c>
    </row>
    <row r="1163" spans="2:18" x14ac:dyDescent="0.35">
      <c r="B1163" s="31">
        <v>0.52</v>
      </c>
      <c r="C1163" s="30" t="s">
        <v>24</v>
      </c>
      <c r="D1163" s="30" t="s">
        <v>21</v>
      </c>
      <c r="E1163" s="36">
        <v>1100</v>
      </c>
      <c r="F1163" s="36">
        <v>3500</v>
      </c>
      <c r="G1163" s="36">
        <v>1880</v>
      </c>
      <c r="H1163" s="37">
        <f t="shared" si="183"/>
        <v>6750.5428571428565</v>
      </c>
      <c r="I1163" s="37">
        <f t="shared" si="184"/>
        <v>7000</v>
      </c>
      <c r="J1163" s="37">
        <f t="shared" si="185"/>
        <v>240</v>
      </c>
      <c r="K1163" s="36"/>
      <c r="L1163" s="36">
        <f>L1162+13</f>
        <v>781</v>
      </c>
      <c r="M1163" s="36"/>
      <c r="N1163" s="36"/>
      <c r="O1163" s="21">
        <f t="shared" si="188"/>
        <v>781</v>
      </c>
      <c r="P1163" s="38">
        <f t="shared" si="186"/>
        <v>1789.791666666667</v>
      </c>
      <c r="Q1163" s="41"/>
      <c r="R1163" t="str">
        <f t="shared" si="187"/>
        <v>6750 Litre Aquaplate Steel Slimline Water Tank (1100mm W x 3500mm L x  1880mm H)</v>
      </c>
    </row>
    <row r="1164" spans="2:18" x14ac:dyDescent="0.35">
      <c r="B1164" s="31">
        <v>0.52</v>
      </c>
      <c r="C1164" s="30" t="s">
        <v>24</v>
      </c>
      <c r="D1164" s="30" t="s">
        <v>21</v>
      </c>
      <c r="E1164" s="36">
        <v>1100</v>
      </c>
      <c r="F1164" s="36">
        <v>3600</v>
      </c>
      <c r="G1164" s="36">
        <v>1880</v>
      </c>
      <c r="H1164" s="37">
        <f t="shared" si="183"/>
        <v>6957.3428571428567</v>
      </c>
      <c r="I1164" s="37">
        <f t="shared" si="184"/>
        <v>7000</v>
      </c>
      <c r="J1164" s="37">
        <f t="shared" si="185"/>
        <v>240</v>
      </c>
      <c r="K1164" s="36"/>
      <c r="L1164" s="36">
        <f>L1163+13</f>
        <v>794</v>
      </c>
      <c r="M1164" s="36"/>
      <c r="N1164" s="36"/>
      <c r="O1164" s="21">
        <f t="shared" si="188"/>
        <v>794</v>
      </c>
      <c r="P1164" s="38">
        <f t="shared" si="186"/>
        <v>1819.5833333333335</v>
      </c>
      <c r="Q1164" s="41"/>
      <c r="R1164" t="str">
        <f t="shared" si="187"/>
        <v>6960 Litre Aquaplate Steel Slimline Water Tank (1100mm W x 3600mm L x  1880mm H)</v>
      </c>
    </row>
    <row r="1165" spans="2:18" x14ac:dyDescent="0.35">
      <c r="B1165" s="31">
        <v>0.52</v>
      </c>
      <c r="C1165" s="30" t="s">
        <v>24</v>
      </c>
      <c r="D1165" s="30" t="s">
        <v>21</v>
      </c>
      <c r="E1165" s="36">
        <v>1100</v>
      </c>
      <c r="F1165" s="36">
        <v>3700</v>
      </c>
      <c r="G1165" s="36">
        <v>1880</v>
      </c>
      <c r="H1165" s="37">
        <f t="shared" si="183"/>
        <v>7164.1428571428569</v>
      </c>
      <c r="I1165" s="37">
        <f t="shared" si="184"/>
        <v>7000</v>
      </c>
      <c r="J1165" s="37">
        <f t="shared" si="185"/>
        <v>240</v>
      </c>
      <c r="K1165" s="36"/>
      <c r="L1165" s="36">
        <f>L1164+13</f>
        <v>807</v>
      </c>
      <c r="M1165" s="36"/>
      <c r="N1165" s="36"/>
      <c r="O1165" s="21">
        <f t="shared" si="188"/>
        <v>807</v>
      </c>
      <c r="P1165" s="38">
        <f t="shared" si="186"/>
        <v>1849.3750000000002</v>
      </c>
      <c r="Q1165" s="41"/>
      <c r="R1165" t="str">
        <f t="shared" si="187"/>
        <v>7160 Litre Aquaplate Steel Slimline Water Tank (1100mm W x 3700mm L x  1880mm H)</v>
      </c>
    </row>
    <row r="1166" spans="2:18" x14ac:dyDescent="0.35">
      <c r="B1166" s="31">
        <v>0.52</v>
      </c>
      <c r="C1166" s="30" t="s">
        <v>24</v>
      </c>
      <c r="D1166" s="30" t="s">
        <v>21</v>
      </c>
      <c r="E1166" s="36">
        <v>1100</v>
      </c>
      <c r="F1166" s="36">
        <v>3800</v>
      </c>
      <c r="G1166" s="36">
        <v>1880</v>
      </c>
      <c r="H1166" s="37">
        <f t="shared" si="183"/>
        <v>7370.9428571428562</v>
      </c>
      <c r="I1166" s="37">
        <f t="shared" si="184"/>
        <v>7000</v>
      </c>
      <c r="J1166" s="37">
        <f t="shared" si="185"/>
        <v>240</v>
      </c>
      <c r="K1166" s="36"/>
      <c r="L1166" s="36">
        <f>L1165+13</f>
        <v>820</v>
      </c>
      <c r="M1166" s="36"/>
      <c r="N1166" s="36"/>
      <c r="O1166" s="21">
        <f t="shared" si="188"/>
        <v>820</v>
      </c>
      <c r="P1166" s="38">
        <f t="shared" si="186"/>
        <v>1879.166666666667</v>
      </c>
      <c r="Q1166" s="41"/>
      <c r="R1166" t="str">
        <f t="shared" si="187"/>
        <v>7370 Litre Aquaplate Steel Slimline Water Tank (1100mm W x 3800mm L x  1880mm H)</v>
      </c>
    </row>
    <row r="1167" spans="2:18" x14ac:dyDescent="0.35">
      <c r="B1167" s="31">
        <v>0.52</v>
      </c>
      <c r="C1167" s="30" t="s">
        <v>24</v>
      </c>
      <c r="D1167" s="30" t="s">
        <v>21</v>
      </c>
      <c r="E1167" s="36">
        <v>1100</v>
      </c>
      <c r="F1167" s="36">
        <v>3900</v>
      </c>
      <c r="G1167" s="36">
        <v>1880</v>
      </c>
      <c r="H1167" s="37">
        <f t="shared" si="183"/>
        <v>7577.7428571428563</v>
      </c>
      <c r="I1167" s="37">
        <f t="shared" si="184"/>
        <v>8000</v>
      </c>
      <c r="J1167" s="37">
        <f t="shared" si="185"/>
        <v>255</v>
      </c>
      <c r="K1167" s="36"/>
      <c r="L1167" s="36">
        <v>848</v>
      </c>
      <c r="M1167" s="36"/>
      <c r="N1167" s="36"/>
      <c r="O1167" s="21">
        <f t="shared" si="188"/>
        <v>848</v>
      </c>
      <c r="P1167" s="38">
        <f t="shared" si="186"/>
        <v>1943.3333333333335</v>
      </c>
      <c r="Q1167" s="41"/>
      <c r="R1167" t="str">
        <f t="shared" si="187"/>
        <v>7580 Litre Aquaplate Steel Slimline Water Tank (1100mm W x 3900mm L x  1880mm H)</v>
      </c>
    </row>
    <row r="1168" spans="2:18" x14ac:dyDescent="0.35">
      <c r="B1168" s="31">
        <v>0.52</v>
      </c>
      <c r="C1168" s="30" t="s">
        <v>24</v>
      </c>
      <c r="D1168" s="30" t="s">
        <v>21</v>
      </c>
      <c r="E1168" s="36">
        <v>1100</v>
      </c>
      <c r="F1168" s="36">
        <v>4000</v>
      </c>
      <c r="G1168" s="36">
        <v>1880</v>
      </c>
      <c r="H1168" s="37">
        <f t="shared" si="183"/>
        <v>7784.5428571428565</v>
      </c>
      <c r="I1168" s="37">
        <f t="shared" si="184"/>
        <v>8000</v>
      </c>
      <c r="J1168" s="37">
        <f t="shared" si="185"/>
        <v>255</v>
      </c>
      <c r="K1168" s="36"/>
      <c r="L1168" s="36">
        <v>861</v>
      </c>
      <c r="M1168" s="36"/>
      <c r="N1168" s="36"/>
      <c r="O1168" s="21">
        <f t="shared" si="188"/>
        <v>861</v>
      </c>
      <c r="P1168" s="38">
        <f t="shared" si="186"/>
        <v>1973.1250000000002</v>
      </c>
      <c r="Q1168" s="41"/>
      <c r="R1168" t="str">
        <f t="shared" si="187"/>
        <v>7780 Litre Aquaplate Steel Slimline Water Tank (1100mm W x 4000mm L x  1880mm H)</v>
      </c>
    </row>
    <row r="1169" spans="2:18" x14ac:dyDescent="0.35">
      <c r="B1169" s="31">
        <v>0.52</v>
      </c>
      <c r="C1169" s="30" t="s">
        <v>24</v>
      </c>
      <c r="D1169" s="30" t="s">
        <v>21</v>
      </c>
      <c r="E1169" s="36">
        <v>1150</v>
      </c>
      <c r="F1169" s="36">
        <v>800</v>
      </c>
      <c r="G1169" s="36">
        <v>1880</v>
      </c>
      <c r="H1169" s="37">
        <f t="shared" si="183"/>
        <v>1196.8214285714284</v>
      </c>
      <c r="I1169" s="37">
        <f t="shared" si="184"/>
        <v>1000</v>
      </c>
      <c r="J1169" s="37">
        <f t="shared" si="185"/>
        <v>90</v>
      </c>
      <c r="K1169" s="36"/>
      <c r="L1169" s="44">
        <v>308</v>
      </c>
      <c r="M1169" s="44"/>
      <c r="N1169" s="36"/>
      <c r="O1169" s="21">
        <f t="shared" si="188"/>
        <v>308</v>
      </c>
      <c r="P1169" s="38">
        <f t="shared" si="186"/>
        <v>705.83333333333348</v>
      </c>
      <c r="Q1169" s="41"/>
      <c r="R1169" t="str">
        <f t="shared" si="187"/>
        <v>1200 Litre Aquaplate Steel Slimline Water Tank (1150mm W x 800mm L x  1880mm H)</v>
      </c>
    </row>
    <row r="1170" spans="2:18" x14ac:dyDescent="0.35">
      <c r="B1170" s="31">
        <v>0.52</v>
      </c>
      <c r="C1170" s="30" t="s">
        <v>24</v>
      </c>
      <c r="D1170" s="30" t="s">
        <v>21</v>
      </c>
      <c r="E1170" s="36">
        <v>1150</v>
      </c>
      <c r="F1170" s="36">
        <v>900</v>
      </c>
      <c r="G1170" s="36">
        <v>1880</v>
      </c>
      <c r="H1170" s="37">
        <f t="shared" si="183"/>
        <v>1413.0214285714285</v>
      </c>
      <c r="I1170" s="37">
        <f t="shared" si="184"/>
        <v>1000</v>
      </c>
      <c r="J1170" s="37">
        <f t="shared" si="185"/>
        <v>90</v>
      </c>
      <c r="K1170" s="36"/>
      <c r="L1170" s="36">
        <f>L1169+13</f>
        <v>321</v>
      </c>
      <c r="M1170" s="36"/>
      <c r="N1170" s="36"/>
      <c r="O1170" s="21">
        <f t="shared" si="188"/>
        <v>321</v>
      </c>
      <c r="P1170" s="38">
        <f t="shared" si="186"/>
        <v>735.62500000000011</v>
      </c>
      <c r="Q1170" s="41"/>
      <c r="R1170" t="str">
        <f t="shared" si="187"/>
        <v>1410 Litre Aquaplate Steel Slimline Water Tank (1150mm W x 900mm L x  1880mm H)</v>
      </c>
    </row>
    <row r="1171" spans="2:18" x14ac:dyDescent="0.35">
      <c r="B1171" s="31">
        <v>0.52</v>
      </c>
      <c r="C1171" s="30" t="s">
        <v>24</v>
      </c>
      <c r="D1171" s="30" t="s">
        <v>21</v>
      </c>
      <c r="E1171" s="36">
        <v>1150</v>
      </c>
      <c r="F1171" s="36">
        <v>1000</v>
      </c>
      <c r="G1171" s="36">
        <v>1880</v>
      </c>
      <c r="H1171" s="37">
        <f t="shared" si="183"/>
        <v>1629.2214285714285</v>
      </c>
      <c r="I1171" s="37">
        <f t="shared" si="184"/>
        <v>2000</v>
      </c>
      <c r="J1171" s="37">
        <f t="shared" si="185"/>
        <v>120</v>
      </c>
      <c r="K1171" s="36"/>
      <c r="L1171" s="36">
        <v>333</v>
      </c>
      <c r="M1171" s="36"/>
      <c r="N1171" s="36"/>
      <c r="O1171" s="21">
        <f t="shared" si="188"/>
        <v>333</v>
      </c>
      <c r="P1171" s="38">
        <f t="shared" si="186"/>
        <v>763.12500000000011</v>
      </c>
      <c r="Q1171" s="41"/>
      <c r="R1171" t="str">
        <f t="shared" si="187"/>
        <v>1630 Litre Aquaplate Steel Slimline Water Tank (1150mm W x 1000mm L x  1880mm H)</v>
      </c>
    </row>
    <row r="1172" spans="2:18" x14ac:dyDescent="0.35">
      <c r="B1172" s="31">
        <v>0.52</v>
      </c>
      <c r="C1172" s="30" t="s">
        <v>24</v>
      </c>
      <c r="D1172" s="30" t="s">
        <v>21</v>
      </c>
      <c r="E1172" s="36">
        <v>1150</v>
      </c>
      <c r="F1172" s="36">
        <v>1100</v>
      </c>
      <c r="G1172" s="36">
        <v>1880</v>
      </c>
      <c r="H1172" s="37">
        <f t="shared" si="183"/>
        <v>1845.4214285714286</v>
      </c>
      <c r="I1172" s="37">
        <f t="shared" si="184"/>
        <v>2000</v>
      </c>
      <c r="J1172" s="37">
        <f t="shared" si="185"/>
        <v>120</v>
      </c>
      <c r="K1172" s="36"/>
      <c r="L1172" s="36">
        <f>L1171+13</f>
        <v>346</v>
      </c>
      <c r="M1172" s="36"/>
      <c r="N1172" s="36"/>
      <c r="O1172" s="21">
        <f t="shared" si="188"/>
        <v>346</v>
      </c>
      <c r="P1172" s="38">
        <f t="shared" si="186"/>
        <v>792.91666666666674</v>
      </c>
      <c r="Q1172" s="41"/>
      <c r="R1172" t="str">
        <f t="shared" si="187"/>
        <v>1850 Litre Aquaplate Steel Slimline Water Tank (1150mm W x 1100mm L x  1880mm H)</v>
      </c>
    </row>
    <row r="1173" spans="2:18" x14ac:dyDescent="0.35">
      <c r="B1173" s="31">
        <v>0.52</v>
      </c>
      <c r="C1173" s="30" t="s">
        <v>24</v>
      </c>
      <c r="D1173" s="30" t="s">
        <v>21</v>
      </c>
      <c r="E1173" s="36">
        <v>1150</v>
      </c>
      <c r="F1173" s="36">
        <v>1200</v>
      </c>
      <c r="G1173" s="36">
        <v>1880</v>
      </c>
      <c r="H1173" s="37">
        <f t="shared" si="183"/>
        <v>2061.6214285714286</v>
      </c>
      <c r="I1173" s="37">
        <f t="shared" si="184"/>
        <v>2000</v>
      </c>
      <c r="J1173" s="37">
        <f t="shared" si="185"/>
        <v>120</v>
      </c>
      <c r="K1173" s="36"/>
      <c r="L1173" s="36">
        <f>L1172+13</f>
        <v>359</v>
      </c>
      <c r="M1173" s="36"/>
      <c r="N1173" s="36"/>
      <c r="O1173" s="21">
        <f t="shared" si="188"/>
        <v>359</v>
      </c>
      <c r="P1173" s="38">
        <f t="shared" si="186"/>
        <v>822.70833333333348</v>
      </c>
      <c r="Q1173" s="41"/>
      <c r="R1173" t="str">
        <f t="shared" si="187"/>
        <v>2060 Litre Aquaplate Steel Slimline Water Tank (1150mm W x 1200mm L x  1880mm H)</v>
      </c>
    </row>
    <row r="1174" spans="2:18" x14ac:dyDescent="0.35">
      <c r="B1174" s="31">
        <v>0.52</v>
      </c>
      <c r="C1174" s="30" t="s">
        <v>24</v>
      </c>
      <c r="D1174" s="30" t="s">
        <v>21</v>
      </c>
      <c r="E1174" s="36">
        <v>1150</v>
      </c>
      <c r="F1174" s="36">
        <v>1300</v>
      </c>
      <c r="G1174" s="36">
        <v>1880</v>
      </c>
      <c r="H1174" s="37">
        <f t="shared" si="183"/>
        <v>2277.8214285714284</v>
      </c>
      <c r="I1174" s="37">
        <f t="shared" si="184"/>
        <v>2000</v>
      </c>
      <c r="J1174" s="37">
        <f t="shared" si="185"/>
        <v>120</v>
      </c>
      <c r="K1174" s="36"/>
      <c r="L1174" s="36">
        <f>L1173+13</f>
        <v>372</v>
      </c>
      <c r="M1174" s="36"/>
      <c r="N1174" s="36"/>
      <c r="O1174" s="21">
        <f t="shared" si="188"/>
        <v>372</v>
      </c>
      <c r="P1174" s="38">
        <f t="shared" si="186"/>
        <v>852.50000000000011</v>
      </c>
      <c r="Q1174" s="41"/>
      <c r="R1174" t="str">
        <f t="shared" si="187"/>
        <v>2280 Litre Aquaplate Steel Slimline Water Tank (1150mm W x 1300mm L x  1880mm H)</v>
      </c>
    </row>
    <row r="1175" spans="2:18" x14ac:dyDescent="0.35">
      <c r="B1175" s="31">
        <v>0.52</v>
      </c>
      <c r="C1175" s="30" t="s">
        <v>24</v>
      </c>
      <c r="D1175" s="30" t="s">
        <v>21</v>
      </c>
      <c r="E1175" s="36">
        <v>1150</v>
      </c>
      <c r="F1175" s="36">
        <v>1400</v>
      </c>
      <c r="G1175" s="36">
        <v>1880</v>
      </c>
      <c r="H1175" s="37">
        <f t="shared" si="183"/>
        <v>2494.0214285714283</v>
      </c>
      <c r="I1175" s="37">
        <f t="shared" si="184"/>
        <v>2000</v>
      </c>
      <c r="J1175" s="37">
        <f t="shared" si="185"/>
        <v>120</v>
      </c>
      <c r="K1175" s="36"/>
      <c r="L1175" s="36">
        <f>L1174+13</f>
        <v>385</v>
      </c>
      <c r="M1175" s="36"/>
      <c r="N1175" s="36"/>
      <c r="O1175" s="21">
        <f t="shared" si="188"/>
        <v>385</v>
      </c>
      <c r="P1175" s="38">
        <f t="shared" si="186"/>
        <v>882.29166666666674</v>
      </c>
      <c r="Q1175" s="41"/>
      <c r="R1175" t="str">
        <f t="shared" si="187"/>
        <v>2490 Litre Aquaplate Steel Slimline Water Tank (1150mm W x 1400mm L x  1880mm H)</v>
      </c>
    </row>
    <row r="1176" spans="2:18" x14ac:dyDescent="0.35">
      <c r="B1176" s="31">
        <v>0.52</v>
      </c>
      <c r="C1176" s="30" t="s">
        <v>24</v>
      </c>
      <c r="D1176" s="30" t="s">
        <v>21</v>
      </c>
      <c r="E1176" s="36">
        <v>1150</v>
      </c>
      <c r="F1176" s="36">
        <v>1500</v>
      </c>
      <c r="G1176" s="36">
        <v>1880</v>
      </c>
      <c r="H1176" s="37">
        <f t="shared" si="183"/>
        <v>2710.2214285714281</v>
      </c>
      <c r="I1176" s="37">
        <f t="shared" si="184"/>
        <v>3000</v>
      </c>
      <c r="J1176" s="37">
        <f t="shared" si="185"/>
        <v>135</v>
      </c>
      <c r="K1176" s="36"/>
      <c r="L1176" s="36">
        <v>443</v>
      </c>
      <c r="M1176" s="36"/>
      <c r="N1176" s="36"/>
      <c r="O1176" s="21">
        <f t="shared" si="188"/>
        <v>443</v>
      </c>
      <c r="P1176" s="38">
        <f t="shared" si="186"/>
        <v>1015.2083333333335</v>
      </c>
      <c r="Q1176" s="41"/>
      <c r="R1176" t="str">
        <f t="shared" si="187"/>
        <v>2710 Litre Aquaplate Steel Slimline Water Tank (1150mm W x 1500mm L x  1880mm H)</v>
      </c>
    </row>
    <row r="1177" spans="2:18" x14ac:dyDescent="0.35">
      <c r="B1177" s="31">
        <v>0.52</v>
      </c>
      <c r="C1177" s="30" t="s">
        <v>24</v>
      </c>
      <c r="D1177" s="30" t="s">
        <v>21</v>
      </c>
      <c r="E1177" s="36">
        <v>1150</v>
      </c>
      <c r="F1177" s="36">
        <v>1600</v>
      </c>
      <c r="G1177" s="36">
        <v>1880</v>
      </c>
      <c r="H1177" s="37">
        <f t="shared" si="183"/>
        <v>2926.4214285714284</v>
      </c>
      <c r="I1177" s="37">
        <f t="shared" si="184"/>
        <v>3000</v>
      </c>
      <c r="J1177" s="37">
        <f t="shared" si="185"/>
        <v>135</v>
      </c>
      <c r="K1177" s="36"/>
      <c r="L1177" s="36">
        <f>L1176+13</f>
        <v>456</v>
      </c>
      <c r="M1177" s="36"/>
      <c r="N1177" s="36"/>
      <c r="O1177" s="21">
        <f t="shared" si="188"/>
        <v>456</v>
      </c>
      <c r="P1177" s="38">
        <f t="shared" si="186"/>
        <v>1045</v>
      </c>
      <c r="Q1177" s="41"/>
      <c r="R1177" t="str">
        <f t="shared" si="187"/>
        <v>2930 Litre Aquaplate Steel Slimline Water Tank (1150mm W x 1600mm L x  1880mm H)</v>
      </c>
    </row>
    <row r="1178" spans="2:18" x14ac:dyDescent="0.35">
      <c r="B1178" s="31">
        <v>0.52</v>
      </c>
      <c r="C1178" s="30" t="s">
        <v>24</v>
      </c>
      <c r="D1178" s="30" t="s">
        <v>21</v>
      </c>
      <c r="E1178" s="36">
        <v>1150</v>
      </c>
      <c r="F1178" s="36">
        <v>1700</v>
      </c>
      <c r="G1178" s="36">
        <v>1880</v>
      </c>
      <c r="H1178" s="37">
        <f t="shared" si="183"/>
        <v>3142.6214285714282</v>
      </c>
      <c r="I1178" s="37">
        <f t="shared" si="184"/>
        <v>3000</v>
      </c>
      <c r="J1178" s="37">
        <f t="shared" si="185"/>
        <v>135</v>
      </c>
      <c r="K1178" s="36"/>
      <c r="L1178" s="36">
        <f>L1177+13</f>
        <v>469</v>
      </c>
      <c r="M1178" s="36"/>
      <c r="N1178" s="36"/>
      <c r="O1178" s="21">
        <f t="shared" si="188"/>
        <v>469</v>
      </c>
      <c r="P1178" s="38">
        <f t="shared" si="186"/>
        <v>1074.7916666666667</v>
      </c>
      <c r="Q1178" s="41"/>
      <c r="R1178" t="str">
        <f t="shared" si="187"/>
        <v>3140 Litre Aquaplate Steel Slimline Water Tank (1150mm W x 1700mm L x  1880mm H)</v>
      </c>
    </row>
    <row r="1179" spans="2:18" x14ac:dyDescent="0.35">
      <c r="B1179" s="31">
        <v>0.52</v>
      </c>
      <c r="C1179" s="30" t="s">
        <v>24</v>
      </c>
      <c r="D1179" s="30" t="s">
        <v>21</v>
      </c>
      <c r="E1179" s="36">
        <v>1150</v>
      </c>
      <c r="F1179" s="36">
        <v>1800</v>
      </c>
      <c r="G1179" s="36">
        <v>1880</v>
      </c>
      <c r="H1179" s="37">
        <f t="shared" si="183"/>
        <v>3358.8214285714284</v>
      </c>
      <c r="I1179" s="37">
        <f t="shared" si="184"/>
        <v>3000</v>
      </c>
      <c r="J1179" s="37">
        <f t="shared" si="185"/>
        <v>135</v>
      </c>
      <c r="K1179" s="36"/>
      <c r="L1179" s="36">
        <f>L1178+13</f>
        <v>482</v>
      </c>
      <c r="M1179" s="36"/>
      <c r="N1179" s="36"/>
      <c r="O1179" s="21">
        <f t="shared" si="188"/>
        <v>482</v>
      </c>
      <c r="P1179" s="38">
        <f t="shared" si="186"/>
        <v>1104.5833333333335</v>
      </c>
      <c r="Q1179" s="41"/>
      <c r="R1179" t="str">
        <f t="shared" si="187"/>
        <v>3360 Litre Aquaplate Steel Slimline Water Tank (1150mm W x 1800mm L x  1880mm H)</v>
      </c>
    </row>
    <row r="1180" spans="2:18" x14ac:dyDescent="0.35">
      <c r="B1180" s="31">
        <v>0.52</v>
      </c>
      <c r="C1180" s="30" t="s">
        <v>24</v>
      </c>
      <c r="D1180" s="30" t="s">
        <v>21</v>
      </c>
      <c r="E1180" s="36">
        <v>1150</v>
      </c>
      <c r="F1180" s="36">
        <v>1900</v>
      </c>
      <c r="G1180" s="36">
        <v>1880</v>
      </c>
      <c r="H1180" s="37">
        <f t="shared" si="183"/>
        <v>3575.0214285714283</v>
      </c>
      <c r="I1180" s="37">
        <f t="shared" si="184"/>
        <v>4000</v>
      </c>
      <c r="J1180" s="37">
        <f t="shared" si="185"/>
        <v>150</v>
      </c>
      <c r="K1180" s="36"/>
      <c r="L1180" s="36">
        <v>495</v>
      </c>
      <c r="M1180" s="36"/>
      <c r="N1180" s="36"/>
      <c r="O1180" s="21">
        <f t="shared" si="188"/>
        <v>495</v>
      </c>
      <c r="P1180" s="38">
        <f t="shared" si="186"/>
        <v>1134.375</v>
      </c>
      <c r="Q1180" s="41"/>
      <c r="R1180" t="str">
        <f t="shared" si="187"/>
        <v>3580 Litre Aquaplate Steel Slimline Water Tank (1150mm W x 1900mm L x  1880mm H)</v>
      </c>
    </row>
    <row r="1181" spans="2:18" x14ac:dyDescent="0.35">
      <c r="B1181" s="31">
        <v>0.52</v>
      </c>
      <c r="C1181" s="30" t="s">
        <v>24</v>
      </c>
      <c r="D1181" s="30" t="s">
        <v>21</v>
      </c>
      <c r="E1181" s="36">
        <v>1150</v>
      </c>
      <c r="F1181" s="36">
        <v>2000</v>
      </c>
      <c r="G1181" s="36">
        <v>1880</v>
      </c>
      <c r="H1181" s="37">
        <f t="shared" si="183"/>
        <v>3791.2214285714281</v>
      </c>
      <c r="I1181" s="37">
        <f t="shared" si="184"/>
        <v>4000</v>
      </c>
      <c r="J1181" s="37">
        <f t="shared" si="185"/>
        <v>150</v>
      </c>
      <c r="K1181" s="36"/>
      <c r="L1181" s="36">
        <f>L1180+13</f>
        <v>508</v>
      </c>
      <c r="M1181" s="36"/>
      <c r="N1181" s="36"/>
      <c r="O1181" s="21">
        <f t="shared" si="188"/>
        <v>508</v>
      </c>
      <c r="P1181" s="38">
        <f t="shared" si="186"/>
        <v>1164.166666666667</v>
      </c>
      <c r="Q1181" s="41"/>
      <c r="R1181" t="str">
        <f t="shared" si="187"/>
        <v>3790 Litre Aquaplate Steel Slimline Water Tank (1150mm W x 2000mm L x  1880mm H)</v>
      </c>
    </row>
    <row r="1182" spans="2:18" x14ac:dyDescent="0.35">
      <c r="B1182" s="31">
        <v>0.52</v>
      </c>
      <c r="C1182" s="30" t="s">
        <v>24</v>
      </c>
      <c r="D1182" s="30" t="s">
        <v>21</v>
      </c>
      <c r="E1182" s="36">
        <v>1150</v>
      </c>
      <c r="F1182" s="36">
        <v>2100</v>
      </c>
      <c r="G1182" s="36">
        <v>1880</v>
      </c>
      <c r="H1182" s="37">
        <f t="shared" si="183"/>
        <v>4007.4214285714284</v>
      </c>
      <c r="I1182" s="37">
        <f t="shared" si="184"/>
        <v>4000</v>
      </c>
      <c r="J1182" s="37">
        <f t="shared" si="185"/>
        <v>150</v>
      </c>
      <c r="K1182" s="36"/>
      <c r="L1182" s="36">
        <f>L1181+13</f>
        <v>521</v>
      </c>
      <c r="M1182" s="36"/>
      <c r="N1182" s="36"/>
      <c r="O1182" s="21">
        <f t="shared" si="188"/>
        <v>521</v>
      </c>
      <c r="P1182" s="38">
        <f t="shared" si="186"/>
        <v>1193.9583333333335</v>
      </c>
      <c r="Q1182" s="41"/>
      <c r="R1182" t="str">
        <f t="shared" si="187"/>
        <v>4010 Litre Aquaplate Steel Slimline Water Tank (1150mm W x 2100mm L x  1880mm H)</v>
      </c>
    </row>
    <row r="1183" spans="2:18" x14ac:dyDescent="0.35">
      <c r="B1183" s="31">
        <v>0.52</v>
      </c>
      <c r="C1183" s="30" t="s">
        <v>24</v>
      </c>
      <c r="D1183" s="30" t="s">
        <v>21</v>
      </c>
      <c r="E1183" s="36">
        <v>1150</v>
      </c>
      <c r="F1183" s="36">
        <v>2200</v>
      </c>
      <c r="G1183" s="36">
        <v>1880</v>
      </c>
      <c r="H1183" s="37">
        <f t="shared" si="183"/>
        <v>4223.6214285714286</v>
      </c>
      <c r="I1183" s="37">
        <f t="shared" si="184"/>
        <v>4000</v>
      </c>
      <c r="J1183" s="37">
        <f t="shared" si="185"/>
        <v>150</v>
      </c>
      <c r="K1183" s="36"/>
      <c r="L1183" s="36">
        <f>L1182+13</f>
        <v>534</v>
      </c>
      <c r="M1183" s="36"/>
      <c r="N1183" s="36"/>
      <c r="O1183" s="21">
        <f t="shared" si="188"/>
        <v>534</v>
      </c>
      <c r="P1183" s="38">
        <f t="shared" si="186"/>
        <v>1223.75</v>
      </c>
      <c r="Q1183" s="41"/>
      <c r="R1183" t="str">
        <f t="shared" si="187"/>
        <v>4220 Litre Aquaplate Steel Slimline Water Tank (1150mm W x 2200mm L x  1880mm H)</v>
      </c>
    </row>
    <row r="1184" spans="2:18" x14ac:dyDescent="0.35">
      <c r="B1184" s="31">
        <v>0.52</v>
      </c>
      <c r="C1184" s="30" t="s">
        <v>24</v>
      </c>
      <c r="D1184" s="30" t="s">
        <v>21</v>
      </c>
      <c r="E1184" s="36">
        <v>1150</v>
      </c>
      <c r="F1184" s="36">
        <v>2300</v>
      </c>
      <c r="G1184" s="36">
        <v>1880</v>
      </c>
      <c r="H1184" s="37">
        <f t="shared" si="183"/>
        <v>4439.8214285714284</v>
      </c>
      <c r="I1184" s="37">
        <f t="shared" si="184"/>
        <v>4000</v>
      </c>
      <c r="J1184" s="37">
        <f t="shared" si="185"/>
        <v>150</v>
      </c>
      <c r="K1184" s="36"/>
      <c r="L1184" s="36">
        <f>L1183+13</f>
        <v>547</v>
      </c>
      <c r="M1184" s="36"/>
      <c r="N1184" s="36"/>
      <c r="O1184" s="21">
        <f t="shared" si="188"/>
        <v>547</v>
      </c>
      <c r="P1184" s="38">
        <f t="shared" si="186"/>
        <v>1253.541666666667</v>
      </c>
      <c r="Q1184" s="41"/>
      <c r="R1184" t="str">
        <f t="shared" si="187"/>
        <v>4440 Litre Aquaplate Steel Slimline Water Tank (1150mm W x 2300mm L x  1880mm H)</v>
      </c>
    </row>
    <row r="1185" spans="2:18" x14ac:dyDescent="0.35">
      <c r="B1185" s="31">
        <v>0.52</v>
      </c>
      <c r="C1185" s="30" t="s">
        <v>24</v>
      </c>
      <c r="D1185" s="30" t="s">
        <v>21</v>
      </c>
      <c r="E1185" s="36">
        <v>1150</v>
      </c>
      <c r="F1185" s="36">
        <v>2400</v>
      </c>
      <c r="G1185" s="36">
        <v>1880</v>
      </c>
      <c r="H1185" s="37">
        <f t="shared" si="183"/>
        <v>4656.0214285714283</v>
      </c>
      <c r="I1185" s="37">
        <f t="shared" si="184"/>
        <v>5000</v>
      </c>
      <c r="J1185" s="37">
        <f t="shared" si="185"/>
        <v>180</v>
      </c>
      <c r="K1185" s="36"/>
      <c r="L1185" s="36">
        <v>559</v>
      </c>
      <c r="M1185" s="36"/>
      <c r="N1185" s="36"/>
      <c r="O1185" s="21">
        <f t="shared" si="188"/>
        <v>559</v>
      </c>
      <c r="P1185" s="38">
        <f t="shared" si="186"/>
        <v>1281.041666666667</v>
      </c>
      <c r="Q1185" s="41"/>
      <c r="R1185" t="str">
        <f t="shared" si="187"/>
        <v>4660 Litre Aquaplate Steel Slimline Water Tank (1150mm W x 2400mm L x  1880mm H)</v>
      </c>
    </row>
    <row r="1186" spans="2:18" x14ac:dyDescent="0.35">
      <c r="B1186" s="31">
        <v>0.52</v>
      </c>
      <c r="C1186" s="30" t="s">
        <v>24</v>
      </c>
      <c r="D1186" s="30" t="s">
        <v>21</v>
      </c>
      <c r="E1186" s="36">
        <v>1150</v>
      </c>
      <c r="F1186" s="36">
        <v>2500</v>
      </c>
      <c r="G1186" s="36">
        <v>1880</v>
      </c>
      <c r="H1186" s="37">
        <f t="shared" si="183"/>
        <v>4872.2214285714281</v>
      </c>
      <c r="I1186" s="37">
        <f t="shared" si="184"/>
        <v>5000</v>
      </c>
      <c r="J1186" s="37">
        <f t="shared" si="185"/>
        <v>180</v>
      </c>
      <c r="K1186" s="36"/>
      <c r="L1186" s="36">
        <f>L1185+13</f>
        <v>572</v>
      </c>
      <c r="M1186" s="36"/>
      <c r="N1186" s="36"/>
      <c r="O1186" s="21">
        <f t="shared" si="188"/>
        <v>572</v>
      </c>
      <c r="P1186" s="38">
        <f t="shared" si="186"/>
        <v>1310.8333333333335</v>
      </c>
      <c r="Q1186" s="41"/>
      <c r="R1186" t="str">
        <f t="shared" si="187"/>
        <v>4870 Litre Aquaplate Steel Slimline Water Tank (1150mm W x 2500mm L x  1880mm H)</v>
      </c>
    </row>
    <row r="1187" spans="2:18" x14ac:dyDescent="0.35">
      <c r="B1187" s="31">
        <v>0.52</v>
      </c>
      <c r="C1187" s="30" t="s">
        <v>24</v>
      </c>
      <c r="D1187" s="43" t="s">
        <v>21</v>
      </c>
      <c r="E1187" s="44">
        <v>1150</v>
      </c>
      <c r="F1187" s="44">
        <v>2600</v>
      </c>
      <c r="G1187" s="44">
        <v>1880</v>
      </c>
      <c r="H1187" s="37">
        <f t="shared" si="183"/>
        <v>5088.4214285714279</v>
      </c>
      <c r="I1187" s="37">
        <f t="shared" si="184"/>
        <v>5000</v>
      </c>
      <c r="J1187" s="37">
        <f t="shared" si="185"/>
        <v>180</v>
      </c>
      <c r="K1187" s="36"/>
      <c r="L1187" s="36">
        <f>L1186+13</f>
        <v>585</v>
      </c>
      <c r="M1187" s="36"/>
      <c r="N1187" s="36"/>
      <c r="O1187" s="21">
        <f t="shared" si="188"/>
        <v>585</v>
      </c>
      <c r="P1187" s="38">
        <f t="shared" si="186"/>
        <v>1340.625</v>
      </c>
      <c r="Q1187" s="41"/>
      <c r="R1187" t="str">
        <f t="shared" si="187"/>
        <v>5090 Litre Aquaplate Steel Slimline Water Tank (1150mm W x 2600mm L x  1880mm H)</v>
      </c>
    </row>
    <row r="1188" spans="2:18" x14ac:dyDescent="0.35">
      <c r="B1188" s="31">
        <v>0.52</v>
      </c>
      <c r="C1188" s="30" t="s">
        <v>24</v>
      </c>
      <c r="D1188" s="30" t="s">
        <v>21</v>
      </c>
      <c r="E1188" s="36">
        <v>1150</v>
      </c>
      <c r="F1188" s="36">
        <v>2700</v>
      </c>
      <c r="G1188" s="36">
        <v>1880</v>
      </c>
      <c r="H1188" s="37">
        <f t="shared" si="183"/>
        <v>5304.6214285714286</v>
      </c>
      <c r="I1188" s="37">
        <f t="shared" si="184"/>
        <v>5000</v>
      </c>
      <c r="J1188" s="37">
        <f t="shared" si="185"/>
        <v>180</v>
      </c>
      <c r="K1188" s="36"/>
      <c r="L1188" s="36">
        <f>L1187+13</f>
        <v>598</v>
      </c>
      <c r="M1188" s="36"/>
      <c r="N1188" s="36"/>
      <c r="O1188" s="21">
        <f t="shared" si="188"/>
        <v>598</v>
      </c>
      <c r="P1188" s="38">
        <f t="shared" si="186"/>
        <v>1370.416666666667</v>
      </c>
      <c r="Q1188" s="41"/>
      <c r="R1188" t="str">
        <f t="shared" si="187"/>
        <v>5300 Litre Aquaplate Steel Slimline Water Tank (1150mm W x 2700mm L x  1880mm H)</v>
      </c>
    </row>
    <row r="1189" spans="2:18" x14ac:dyDescent="0.35">
      <c r="B1189" s="31">
        <v>0.52</v>
      </c>
      <c r="C1189" s="30" t="s">
        <v>24</v>
      </c>
      <c r="D1189" s="30" t="s">
        <v>21</v>
      </c>
      <c r="E1189" s="36">
        <v>1150</v>
      </c>
      <c r="F1189" s="36">
        <v>2800</v>
      </c>
      <c r="G1189" s="36">
        <v>1880</v>
      </c>
      <c r="H1189" s="37">
        <f t="shared" si="183"/>
        <v>5520.8214285714284</v>
      </c>
      <c r="I1189" s="37">
        <f t="shared" si="184"/>
        <v>6000</v>
      </c>
      <c r="J1189" s="37">
        <f t="shared" si="185"/>
        <v>210</v>
      </c>
      <c r="K1189" s="36"/>
      <c r="L1189" s="36">
        <v>675</v>
      </c>
      <c r="M1189" s="36"/>
      <c r="N1189" s="36"/>
      <c r="O1189" s="21">
        <f t="shared" si="188"/>
        <v>675</v>
      </c>
      <c r="P1189" s="38">
        <f t="shared" si="186"/>
        <v>1546.8750000000002</v>
      </c>
      <c r="Q1189" s="41"/>
      <c r="R1189" t="str">
        <f t="shared" si="187"/>
        <v>5520 Litre Aquaplate Steel Slimline Water Tank (1150mm W x 2800mm L x  1880mm H)</v>
      </c>
    </row>
    <row r="1190" spans="2:18" x14ac:dyDescent="0.35">
      <c r="B1190" s="31">
        <v>0.52</v>
      </c>
      <c r="C1190" s="30" t="s">
        <v>24</v>
      </c>
      <c r="D1190" s="30" t="s">
        <v>21</v>
      </c>
      <c r="E1190" s="36">
        <v>1150</v>
      </c>
      <c r="F1190" s="36">
        <v>2900</v>
      </c>
      <c r="G1190" s="36">
        <v>1880</v>
      </c>
      <c r="H1190" s="37">
        <f t="shared" si="183"/>
        <v>5737.0214285714283</v>
      </c>
      <c r="I1190" s="37">
        <f t="shared" si="184"/>
        <v>6000</v>
      </c>
      <c r="J1190" s="37">
        <f t="shared" si="185"/>
        <v>210</v>
      </c>
      <c r="K1190" s="36"/>
      <c r="L1190" s="36">
        <f>L1189+13</f>
        <v>688</v>
      </c>
      <c r="M1190" s="36"/>
      <c r="N1190" s="36"/>
      <c r="O1190" s="21">
        <f t="shared" si="188"/>
        <v>688</v>
      </c>
      <c r="P1190" s="38">
        <f t="shared" si="186"/>
        <v>1576.666666666667</v>
      </c>
      <c r="Q1190" s="41"/>
      <c r="R1190" t="str">
        <f t="shared" si="187"/>
        <v>5740 Litre Aquaplate Steel Slimline Water Tank (1150mm W x 2900mm L x  1880mm H)</v>
      </c>
    </row>
    <row r="1191" spans="2:18" x14ac:dyDescent="0.35">
      <c r="B1191" s="31">
        <v>0.52</v>
      </c>
      <c r="C1191" s="30" t="s">
        <v>24</v>
      </c>
      <c r="D1191" s="30" t="s">
        <v>21</v>
      </c>
      <c r="E1191" s="36">
        <v>1150</v>
      </c>
      <c r="F1191" s="36">
        <v>3000</v>
      </c>
      <c r="G1191" s="36">
        <v>1880</v>
      </c>
      <c r="H1191" s="37">
        <f t="shared" si="183"/>
        <v>5953.2214285714281</v>
      </c>
      <c r="I1191" s="37">
        <f t="shared" si="184"/>
        <v>6000</v>
      </c>
      <c r="J1191" s="37">
        <f t="shared" si="185"/>
        <v>210</v>
      </c>
      <c r="K1191" s="36"/>
      <c r="L1191" s="36">
        <f>L1190+13</f>
        <v>701</v>
      </c>
      <c r="M1191" s="36"/>
      <c r="N1191" s="36"/>
      <c r="O1191" s="21">
        <f t="shared" si="188"/>
        <v>701</v>
      </c>
      <c r="P1191" s="38">
        <f t="shared" si="186"/>
        <v>1606.4583333333335</v>
      </c>
      <c r="Q1191" s="41"/>
      <c r="R1191" t="str">
        <f t="shared" si="187"/>
        <v>5950 Litre Aquaplate Steel Slimline Water Tank (1150mm W x 3000mm L x  1880mm H)</v>
      </c>
    </row>
    <row r="1192" spans="2:18" x14ac:dyDescent="0.35">
      <c r="B1192" s="31">
        <v>0.52</v>
      </c>
      <c r="C1192" s="30" t="s">
        <v>24</v>
      </c>
      <c r="D1192" s="30" t="s">
        <v>21</v>
      </c>
      <c r="E1192" s="36">
        <v>1150</v>
      </c>
      <c r="F1192" s="36">
        <v>3100</v>
      </c>
      <c r="G1192" s="36">
        <v>1880</v>
      </c>
      <c r="H1192" s="37">
        <f t="shared" si="183"/>
        <v>6169.4214285714279</v>
      </c>
      <c r="I1192" s="37">
        <f t="shared" si="184"/>
        <v>6000</v>
      </c>
      <c r="J1192" s="37">
        <f t="shared" si="185"/>
        <v>210</v>
      </c>
      <c r="K1192" s="36"/>
      <c r="L1192" s="36">
        <f>L1191+13</f>
        <v>714</v>
      </c>
      <c r="M1192" s="36"/>
      <c r="N1192" s="36"/>
      <c r="O1192" s="21">
        <f t="shared" si="188"/>
        <v>714</v>
      </c>
      <c r="P1192" s="38">
        <f t="shared" si="186"/>
        <v>1636.2500000000002</v>
      </c>
      <c r="Q1192" s="41"/>
      <c r="R1192" t="str">
        <f t="shared" si="187"/>
        <v>6170 Litre Aquaplate Steel Slimline Water Tank (1150mm W x 3100mm L x  1880mm H)</v>
      </c>
    </row>
    <row r="1193" spans="2:18" x14ac:dyDescent="0.35">
      <c r="B1193" s="31">
        <v>0.52</v>
      </c>
      <c r="C1193" s="30" t="s">
        <v>24</v>
      </c>
      <c r="D1193" s="30" t="s">
        <v>21</v>
      </c>
      <c r="E1193" s="36">
        <v>1150</v>
      </c>
      <c r="F1193" s="36">
        <v>3200</v>
      </c>
      <c r="G1193" s="36">
        <v>1880</v>
      </c>
      <c r="H1193" s="37">
        <f t="shared" si="183"/>
        <v>6385.6214285714286</v>
      </c>
      <c r="I1193" s="37">
        <f t="shared" si="184"/>
        <v>6000</v>
      </c>
      <c r="J1193" s="37">
        <f t="shared" si="185"/>
        <v>210</v>
      </c>
      <c r="K1193" s="36"/>
      <c r="L1193" s="36">
        <f>L1192+13</f>
        <v>727</v>
      </c>
      <c r="M1193" s="36"/>
      <c r="N1193" s="36"/>
      <c r="O1193" s="21">
        <f t="shared" si="188"/>
        <v>727</v>
      </c>
      <c r="P1193" s="38">
        <f t="shared" si="186"/>
        <v>1666.041666666667</v>
      </c>
      <c r="Q1193" s="41"/>
      <c r="R1193" t="str">
        <f t="shared" si="187"/>
        <v>6390 Litre Aquaplate Steel Slimline Water Tank (1150mm W x 3200mm L x  1880mm H)</v>
      </c>
    </row>
    <row r="1194" spans="2:18" x14ac:dyDescent="0.35">
      <c r="B1194" s="31">
        <v>0.52</v>
      </c>
      <c r="C1194" s="30" t="s">
        <v>24</v>
      </c>
      <c r="D1194" s="30" t="s">
        <v>21</v>
      </c>
      <c r="E1194" s="36">
        <v>1150</v>
      </c>
      <c r="F1194" s="36">
        <v>3300</v>
      </c>
      <c r="G1194" s="36">
        <v>1880</v>
      </c>
      <c r="H1194" s="37">
        <f t="shared" si="183"/>
        <v>6601.8214285714284</v>
      </c>
      <c r="I1194" s="37">
        <f t="shared" si="184"/>
        <v>7000</v>
      </c>
      <c r="J1194" s="37">
        <f t="shared" si="185"/>
        <v>240</v>
      </c>
      <c r="K1194" s="36"/>
      <c r="L1194" s="36">
        <v>758</v>
      </c>
      <c r="M1194" s="36"/>
      <c r="N1194" s="36"/>
      <c r="O1194" s="21">
        <f t="shared" si="188"/>
        <v>758</v>
      </c>
      <c r="P1194" s="38">
        <f t="shared" si="186"/>
        <v>1737.0833333333335</v>
      </c>
      <c r="Q1194" s="41"/>
      <c r="R1194" t="str">
        <f t="shared" si="187"/>
        <v>6600 Litre Aquaplate Steel Slimline Water Tank (1150mm W x 3300mm L x  1880mm H)</v>
      </c>
    </row>
    <row r="1195" spans="2:18" x14ac:dyDescent="0.35">
      <c r="B1195" s="31">
        <v>0.52</v>
      </c>
      <c r="C1195" s="30" t="s">
        <v>24</v>
      </c>
      <c r="D1195" s="30" t="s">
        <v>21</v>
      </c>
      <c r="E1195" s="36">
        <v>1150</v>
      </c>
      <c r="F1195" s="36">
        <v>3400</v>
      </c>
      <c r="G1195" s="36">
        <v>1880</v>
      </c>
      <c r="H1195" s="37">
        <f t="shared" si="183"/>
        <v>6818.0214285714283</v>
      </c>
      <c r="I1195" s="37">
        <f t="shared" si="184"/>
        <v>7000</v>
      </c>
      <c r="J1195" s="37">
        <f t="shared" si="185"/>
        <v>240</v>
      </c>
      <c r="K1195" s="36"/>
      <c r="L1195" s="36">
        <f>L1194+13</f>
        <v>771</v>
      </c>
      <c r="M1195" s="36"/>
      <c r="N1195" s="36"/>
      <c r="O1195" s="21">
        <f t="shared" si="188"/>
        <v>771</v>
      </c>
      <c r="P1195" s="38">
        <f t="shared" si="186"/>
        <v>1766.8750000000002</v>
      </c>
      <c r="Q1195" s="41"/>
      <c r="R1195" t="str">
        <f t="shared" si="187"/>
        <v>6820 Litre Aquaplate Steel Slimline Water Tank (1150mm W x 3400mm L x  1880mm H)</v>
      </c>
    </row>
    <row r="1196" spans="2:18" x14ac:dyDescent="0.35">
      <c r="B1196" s="31">
        <v>0.52</v>
      </c>
      <c r="C1196" s="30" t="s">
        <v>24</v>
      </c>
      <c r="D1196" s="30" t="s">
        <v>21</v>
      </c>
      <c r="E1196" s="36">
        <v>1150</v>
      </c>
      <c r="F1196" s="36">
        <v>3500</v>
      </c>
      <c r="G1196" s="36">
        <v>1880</v>
      </c>
      <c r="H1196" s="37">
        <f t="shared" si="183"/>
        <v>7034.2214285714281</v>
      </c>
      <c r="I1196" s="37">
        <f t="shared" si="184"/>
        <v>7000</v>
      </c>
      <c r="J1196" s="37">
        <f t="shared" si="185"/>
        <v>240</v>
      </c>
      <c r="K1196" s="36"/>
      <c r="L1196" s="36">
        <f>L1195+13</f>
        <v>784</v>
      </c>
      <c r="M1196" s="36"/>
      <c r="N1196" s="36"/>
      <c r="O1196" s="21">
        <f t="shared" si="188"/>
        <v>784</v>
      </c>
      <c r="P1196" s="38">
        <f t="shared" si="186"/>
        <v>1796.666666666667</v>
      </c>
      <c r="Q1196" s="41"/>
      <c r="R1196" t="str">
        <f t="shared" si="187"/>
        <v>7030 Litre Aquaplate Steel Slimline Water Tank (1150mm W x 3500mm L x  1880mm H)</v>
      </c>
    </row>
    <row r="1197" spans="2:18" x14ac:dyDescent="0.35">
      <c r="B1197" s="31">
        <v>0.52</v>
      </c>
      <c r="C1197" s="30" t="s">
        <v>24</v>
      </c>
      <c r="D1197" s="30" t="s">
        <v>21</v>
      </c>
      <c r="E1197" s="36">
        <v>1150</v>
      </c>
      <c r="F1197" s="36">
        <v>3600</v>
      </c>
      <c r="G1197" s="36">
        <v>1880</v>
      </c>
      <c r="H1197" s="37">
        <f t="shared" si="183"/>
        <v>7250.4214285714279</v>
      </c>
      <c r="I1197" s="37">
        <f t="shared" si="184"/>
        <v>7000</v>
      </c>
      <c r="J1197" s="37">
        <f t="shared" si="185"/>
        <v>240</v>
      </c>
      <c r="K1197" s="36"/>
      <c r="L1197" s="36">
        <f>L1196+13</f>
        <v>797</v>
      </c>
      <c r="M1197" s="36"/>
      <c r="N1197" s="36"/>
      <c r="O1197" s="21">
        <f t="shared" si="188"/>
        <v>797</v>
      </c>
      <c r="P1197" s="38">
        <f t="shared" si="186"/>
        <v>1826.4583333333335</v>
      </c>
      <c r="Q1197" s="41"/>
      <c r="R1197" t="str">
        <f t="shared" si="187"/>
        <v>7250 Litre Aquaplate Steel Slimline Water Tank (1150mm W x 3600mm L x  1880mm H)</v>
      </c>
    </row>
    <row r="1198" spans="2:18" x14ac:dyDescent="0.35">
      <c r="B1198" s="31">
        <v>0.52</v>
      </c>
      <c r="C1198" s="30" t="s">
        <v>24</v>
      </c>
      <c r="D1198" s="30" t="s">
        <v>21</v>
      </c>
      <c r="E1198" s="36">
        <v>1150</v>
      </c>
      <c r="F1198" s="36">
        <v>3700</v>
      </c>
      <c r="G1198" s="36">
        <v>1880</v>
      </c>
      <c r="H1198" s="37">
        <f t="shared" si="183"/>
        <v>7466.6214285714286</v>
      </c>
      <c r="I1198" s="37">
        <f t="shared" si="184"/>
        <v>7000</v>
      </c>
      <c r="J1198" s="37">
        <f t="shared" si="185"/>
        <v>240</v>
      </c>
      <c r="K1198" s="36"/>
      <c r="L1198" s="36">
        <f>L1197+13</f>
        <v>810</v>
      </c>
      <c r="M1198" s="36"/>
      <c r="N1198" s="36"/>
      <c r="O1198" s="21">
        <f t="shared" si="188"/>
        <v>810</v>
      </c>
      <c r="P1198" s="38">
        <f t="shared" si="186"/>
        <v>1856.2500000000002</v>
      </c>
      <c r="Q1198" s="41"/>
      <c r="R1198" t="str">
        <f t="shared" si="187"/>
        <v>7470 Litre Aquaplate Steel Slimline Water Tank (1150mm W x 3700mm L x  1880mm H)</v>
      </c>
    </row>
    <row r="1199" spans="2:18" x14ac:dyDescent="0.35">
      <c r="B1199" s="31">
        <v>0.52</v>
      </c>
      <c r="C1199" s="30" t="s">
        <v>24</v>
      </c>
      <c r="D1199" s="30" t="s">
        <v>21</v>
      </c>
      <c r="E1199" s="36">
        <v>1150</v>
      </c>
      <c r="F1199" s="36">
        <v>3800</v>
      </c>
      <c r="G1199" s="36">
        <v>1880</v>
      </c>
      <c r="H1199" s="37">
        <f t="shared" si="183"/>
        <v>7682.8214285714284</v>
      </c>
      <c r="I1199" s="37">
        <f t="shared" si="184"/>
        <v>8000</v>
      </c>
      <c r="J1199" s="37">
        <f t="shared" si="185"/>
        <v>255</v>
      </c>
      <c r="K1199" s="36"/>
      <c r="L1199" s="36">
        <v>837</v>
      </c>
      <c r="M1199" s="36"/>
      <c r="N1199" s="36"/>
      <c r="O1199" s="21">
        <f t="shared" si="188"/>
        <v>837</v>
      </c>
      <c r="P1199" s="38">
        <f t="shared" si="186"/>
        <v>1918.1250000000002</v>
      </c>
      <c r="Q1199" s="41"/>
      <c r="R1199" t="str">
        <f t="shared" si="187"/>
        <v>7680 Litre Aquaplate Steel Slimline Water Tank (1150mm W x 3800mm L x  1880mm H)</v>
      </c>
    </row>
    <row r="1200" spans="2:18" x14ac:dyDescent="0.35">
      <c r="B1200" s="31">
        <v>0.52</v>
      </c>
      <c r="C1200" s="30" t="s">
        <v>24</v>
      </c>
      <c r="D1200" s="30" t="s">
        <v>21</v>
      </c>
      <c r="E1200" s="36">
        <v>1150</v>
      </c>
      <c r="F1200" s="36">
        <v>3900</v>
      </c>
      <c r="G1200" s="36">
        <v>1880</v>
      </c>
      <c r="H1200" s="37">
        <f t="shared" si="183"/>
        <v>7899.0214285714283</v>
      </c>
      <c r="I1200" s="37">
        <f t="shared" si="184"/>
        <v>8000</v>
      </c>
      <c r="J1200" s="37">
        <f t="shared" si="185"/>
        <v>255</v>
      </c>
      <c r="K1200" s="36"/>
      <c r="L1200" s="36">
        <v>850</v>
      </c>
      <c r="M1200" s="36"/>
      <c r="N1200" s="36"/>
      <c r="O1200" s="21">
        <f t="shared" si="188"/>
        <v>850</v>
      </c>
      <c r="P1200" s="38">
        <f t="shared" si="186"/>
        <v>1947.916666666667</v>
      </c>
      <c r="Q1200" s="41"/>
      <c r="R1200" t="str">
        <f t="shared" si="187"/>
        <v>7900 Litre Aquaplate Steel Slimline Water Tank (1150mm W x 3900mm L x  1880mm H)</v>
      </c>
    </row>
    <row r="1201" spans="2:18" x14ac:dyDescent="0.35">
      <c r="B1201" s="31">
        <v>0.52</v>
      </c>
      <c r="C1201" s="30" t="s">
        <v>24</v>
      </c>
      <c r="D1201" s="30" t="s">
        <v>21</v>
      </c>
      <c r="E1201" s="36">
        <v>1150</v>
      </c>
      <c r="F1201" s="36">
        <v>4000</v>
      </c>
      <c r="G1201" s="36">
        <v>1880</v>
      </c>
      <c r="H1201" s="37">
        <f t="shared" si="183"/>
        <v>8115.2214285714281</v>
      </c>
      <c r="I1201" s="37">
        <f t="shared" si="184"/>
        <v>8000</v>
      </c>
      <c r="J1201" s="37">
        <f t="shared" si="185"/>
        <v>255</v>
      </c>
      <c r="K1201" s="36"/>
      <c r="L1201" s="36">
        <v>863</v>
      </c>
      <c r="M1201" s="36"/>
      <c r="N1201" s="36"/>
      <c r="O1201" s="21">
        <f t="shared" si="188"/>
        <v>863</v>
      </c>
      <c r="P1201" s="38">
        <f t="shared" si="186"/>
        <v>1977.7083333333335</v>
      </c>
      <c r="Q1201" s="41"/>
      <c r="R1201" t="str">
        <f t="shared" si="187"/>
        <v>8120 Litre Aquaplate Steel Slimline Water Tank (1150mm W x 4000mm L x  1880mm H)</v>
      </c>
    </row>
    <row r="1202" spans="2:18" x14ac:dyDescent="0.35">
      <c r="B1202" s="31">
        <v>0.52</v>
      </c>
      <c r="C1202" s="30" t="s">
        <v>24</v>
      </c>
      <c r="D1202" s="30" t="s">
        <v>21</v>
      </c>
      <c r="E1202" s="36">
        <v>550</v>
      </c>
      <c r="F1202" s="36">
        <v>800</v>
      </c>
      <c r="G1202" s="36">
        <v>2350</v>
      </c>
      <c r="H1202" s="37">
        <f t="shared" si="183"/>
        <v>881.66964285714278</v>
      </c>
      <c r="I1202" s="37">
        <f t="shared" si="184"/>
        <v>1000</v>
      </c>
      <c r="J1202" s="37">
        <f t="shared" si="185"/>
        <v>90</v>
      </c>
      <c r="K1202" s="36"/>
      <c r="L1202" s="49">
        <v>300</v>
      </c>
      <c r="M1202" s="49"/>
      <c r="N1202" s="36">
        <v>30</v>
      </c>
      <c r="O1202" s="21">
        <f t="shared" si="188"/>
        <v>330</v>
      </c>
      <c r="P1202" s="38">
        <f t="shared" si="186"/>
        <v>687.5</v>
      </c>
      <c r="Q1202" s="41"/>
      <c r="R1202" t="str">
        <f t="shared" si="187"/>
        <v>880 Litre Aquaplate Steel Slimline Water Tank (550mm W x 800mm L x  2350mm H)</v>
      </c>
    </row>
    <row r="1203" spans="2:18" x14ac:dyDescent="0.35">
      <c r="B1203" s="31">
        <v>0.52</v>
      </c>
      <c r="C1203" s="30" t="s">
        <v>24</v>
      </c>
      <c r="D1203" s="30" t="s">
        <v>21</v>
      </c>
      <c r="E1203" s="36">
        <v>550</v>
      </c>
      <c r="F1203" s="36">
        <v>900</v>
      </c>
      <c r="G1203" s="36">
        <v>2350</v>
      </c>
      <c r="H1203" s="37">
        <f t="shared" si="183"/>
        <v>1010.9196428571428</v>
      </c>
      <c r="I1203" s="37">
        <f t="shared" si="184"/>
        <v>1000</v>
      </c>
      <c r="J1203" s="37">
        <f t="shared" si="185"/>
        <v>90</v>
      </c>
      <c r="K1203" s="36"/>
      <c r="L1203" s="56">
        <f>L1202+14.5</f>
        <v>314.5</v>
      </c>
      <c r="M1203" s="56"/>
      <c r="N1203" s="36">
        <v>30</v>
      </c>
      <c r="O1203" s="21">
        <f t="shared" si="188"/>
        <v>344.5</v>
      </c>
      <c r="P1203" s="38">
        <f t="shared" si="186"/>
        <v>720.72916666666674</v>
      </c>
      <c r="Q1203" s="41"/>
      <c r="R1203" t="str">
        <f t="shared" si="187"/>
        <v>1010 Litre Aquaplate Steel Slimline Water Tank (550mm W x 900mm L x  2350mm H)</v>
      </c>
    </row>
    <row r="1204" spans="2:18" x14ac:dyDescent="0.35">
      <c r="B1204" s="31">
        <v>0.52</v>
      </c>
      <c r="C1204" s="30" t="s">
        <v>24</v>
      </c>
      <c r="D1204" s="30" t="s">
        <v>21</v>
      </c>
      <c r="E1204" s="36">
        <v>550</v>
      </c>
      <c r="F1204" s="36">
        <v>1000</v>
      </c>
      <c r="G1204" s="36">
        <v>2350</v>
      </c>
      <c r="H1204" s="37">
        <f t="shared" si="183"/>
        <v>1140.1696428571429</v>
      </c>
      <c r="I1204" s="37">
        <f t="shared" si="184"/>
        <v>1000</v>
      </c>
      <c r="J1204" s="37">
        <f t="shared" si="185"/>
        <v>90</v>
      </c>
      <c r="K1204" s="36"/>
      <c r="L1204" s="56">
        <f>L1203+14.5</f>
        <v>329</v>
      </c>
      <c r="M1204" s="56"/>
      <c r="N1204" s="36">
        <v>30</v>
      </c>
      <c r="O1204" s="21">
        <f t="shared" si="188"/>
        <v>359</v>
      </c>
      <c r="P1204" s="38">
        <f t="shared" si="186"/>
        <v>753.95833333333348</v>
      </c>
      <c r="Q1204" s="41"/>
      <c r="R1204" t="str">
        <f t="shared" si="187"/>
        <v>1140 Litre Aquaplate Steel Slimline Water Tank (550mm W x 1000mm L x  2350mm H)</v>
      </c>
    </row>
    <row r="1205" spans="2:18" x14ac:dyDescent="0.35">
      <c r="B1205" s="31">
        <v>0.52</v>
      </c>
      <c r="C1205" s="30" t="s">
        <v>24</v>
      </c>
      <c r="D1205" s="30" t="s">
        <v>21</v>
      </c>
      <c r="E1205" s="36">
        <v>550</v>
      </c>
      <c r="F1205" s="36">
        <v>1100</v>
      </c>
      <c r="G1205" s="36">
        <v>2350</v>
      </c>
      <c r="H1205" s="37">
        <f t="shared" si="183"/>
        <v>1269.4196428571429</v>
      </c>
      <c r="I1205" s="37">
        <f t="shared" si="184"/>
        <v>1000</v>
      </c>
      <c r="J1205" s="37">
        <f t="shared" si="185"/>
        <v>90</v>
      </c>
      <c r="K1205" s="36"/>
      <c r="L1205" s="56">
        <f>L1204+14.5</f>
        <v>343.5</v>
      </c>
      <c r="M1205" s="56"/>
      <c r="N1205" s="36">
        <v>30</v>
      </c>
      <c r="O1205" s="21">
        <f t="shared" si="188"/>
        <v>373.5</v>
      </c>
      <c r="P1205" s="38">
        <f t="shared" si="186"/>
        <v>787.18750000000011</v>
      </c>
      <c r="Q1205" s="41"/>
      <c r="R1205" t="str">
        <f t="shared" si="187"/>
        <v>1270 Litre Aquaplate Steel Slimline Water Tank (550mm W x 1100mm L x  2350mm H)</v>
      </c>
    </row>
    <row r="1206" spans="2:18" x14ac:dyDescent="0.35">
      <c r="B1206" s="31">
        <v>0.52</v>
      </c>
      <c r="C1206" s="30" t="s">
        <v>24</v>
      </c>
      <c r="D1206" s="30" t="s">
        <v>21</v>
      </c>
      <c r="E1206" s="36">
        <v>550</v>
      </c>
      <c r="F1206" s="36">
        <v>1200</v>
      </c>
      <c r="G1206" s="36">
        <v>2350</v>
      </c>
      <c r="H1206" s="37">
        <f t="shared" si="183"/>
        <v>1398.6696428571429</v>
      </c>
      <c r="I1206" s="37">
        <f t="shared" si="184"/>
        <v>1000</v>
      </c>
      <c r="J1206" s="37">
        <f t="shared" si="185"/>
        <v>90</v>
      </c>
      <c r="K1206" s="36"/>
      <c r="L1206" s="56">
        <f>L1205+14.5</f>
        <v>358</v>
      </c>
      <c r="M1206" s="56"/>
      <c r="N1206" s="36">
        <v>30</v>
      </c>
      <c r="O1206" s="21">
        <f t="shared" si="188"/>
        <v>388</v>
      </c>
      <c r="P1206" s="38">
        <f t="shared" si="186"/>
        <v>820.41666666666674</v>
      </c>
      <c r="Q1206" s="41"/>
      <c r="R1206" t="str">
        <f t="shared" si="187"/>
        <v>1400 Litre Aquaplate Steel Slimline Water Tank (550mm W x 1200mm L x  2350mm H)</v>
      </c>
    </row>
    <row r="1207" spans="2:18" x14ac:dyDescent="0.35">
      <c r="B1207" s="31">
        <v>0.52</v>
      </c>
      <c r="C1207" s="30" t="s">
        <v>24</v>
      </c>
      <c r="D1207" s="30" t="s">
        <v>21</v>
      </c>
      <c r="E1207" s="36">
        <v>550</v>
      </c>
      <c r="F1207" s="36">
        <v>1300</v>
      </c>
      <c r="G1207" s="36">
        <v>2350</v>
      </c>
      <c r="H1207" s="37">
        <f t="shared" si="183"/>
        <v>1527.9196428571429</v>
      </c>
      <c r="I1207" s="37">
        <f t="shared" si="184"/>
        <v>2000</v>
      </c>
      <c r="J1207" s="37">
        <f t="shared" si="185"/>
        <v>120</v>
      </c>
      <c r="K1207" s="36"/>
      <c r="L1207" s="50">
        <v>374</v>
      </c>
      <c r="N1207" s="36">
        <v>30</v>
      </c>
      <c r="O1207" s="21">
        <f t="shared" si="188"/>
        <v>404</v>
      </c>
      <c r="P1207" s="38">
        <f t="shared" si="186"/>
        <v>857.08333333333348</v>
      </c>
      <c r="Q1207" s="41"/>
      <c r="R1207" t="str">
        <f t="shared" si="187"/>
        <v>1530 Litre Aquaplate Steel Slimline Water Tank (550mm W x 1300mm L x  2350mm H)</v>
      </c>
    </row>
    <row r="1208" spans="2:18" x14ac:dyDescent="0.35">
      <c r="B1208" s="31">
        <v>0.52</v>
      </c>
      <c r="C1208" s="30" t="s">
        <v>24</v>
      </c>
      <c r="D1208" s="30" t="s">
        <v>21</v>
      </c>
      <c r="E1208" s="36">
        <v>550</v>
      </c>
      <c r="F1208" s="36">
        <v>1400</v>
      </c>
      <c r="G1208" s="36">
        <v>2350</v>
      </c>
      <c r="H1208" s="37">
        <f t="shared" si="183"/>
        <v>1657.1696428571429</v>
      </c>
      <c r="I1208" s="37">
        <f t="shared" si="184"/>
        <v>2000</v>
      </c>
      <c r="J1208" s="37">
        <f t="shared" si="185"/>
        <v>120</v>
      </c>
      <c r="K1208" s="36"/>
      <c r="L1208" s="56">
        <f t="shared" ref="L1208:L1214" si="189">L1207+14.5</f>
        <v>388.5</v>
      </c>
      <c r="M1208" s="56"/>
      <c r="N1208" s="36">
        <v>30</v>
      </c>
      <c r="O1208" s="21">
        <f t="shared" si="188"/>
        <v>418.5</v>
      </c>
      <c r="P1208" s="38">
        <f t="shared" si="186"/>
        <v>890.31250000000011</v>
      </c>
      <c r="Q1208" s="41"/>
      <c r="R1208" t="str">
        <f t="shared" si="187"/>
        <v>1660 Litre Aquaplate Steel Slimline Water Tank (550mm W x 1400mm L x  2350mm H)</v>
      </c>
    </row>
    <row r="1209" spans="2:18" x14ac:dyDescent="0.35">
      <c r="B1209" s="31">
        <v>0.52</v>
      </c>
      <c r="C1209" s="30" t="s">
        <v>24</v>
      </c>
      <c r="D1209" s="30" t="s">
        <v>21</v>
      </c>
      <c r="E1209" s="36">
        <v>550</v>
      </c>
      <c r="F1209" s="36">
        <v>1500</v>
      </c>
      <c r="G1209" s="36">
        <v>2350</v>
      </c>
      <c r="H1209" s="37">
        <f t="shared" si="183"/>
        <v>1786.4196428571429</v>
      </c>
      <c r="I1209" s="37">
        <f t="shared" si="184"/>
        <v>2000</v>
      </c>
      <c r="J1209" s="37">
        <f t="shared" si="185"/>
        <v>120</v>
      </c>
      <c r="K1209" s="36"/>
      <c r="L1209" s="56">
        <f t="shared" si="189"/>
        <v>403</v>
      </c>
      <c r="M1209" s="56"/>
      <c r="N1209" s="36">
        <v>30</v>
      </c>
      <c r="O1209" s="21">
        <f t="shared" si="188"/>
        <v>433</v>
      </c>
      <c r="P1209" s="38">
        <f t="shared" si="186"/>
        <v>923.54166666666674</v>
      </c>
      <c r="Q1209" s="41"/>
      <c r="R1209" t="str">
        <f t="shared" si="187"/>
        <v>1790 Litre Aquaplate Steel Slimline Water Tank (550mm W x 1500mm L x  2350mm H)</v>
      </c>
    </row>
    <row r="1210" spans="2:18" x14ac:dyDescent="0.35">
      <c r="B1210" s="31">
        <v>0.52</v>
      </c>
      <c r="C1210" s="30" t="s">
        <v>24</v>
      </c>
      <c r="D1210" s="30" t="s">
        <v>21</v>
      </c>
      <c r="E1210" s="36">
        <v>550</v>
      </c>
      <c r="F1210" s="36">
        <v>1600</v>
      </c>
      <c r="G1210" s="36">
        <v>2350</v>
      </c>
      <c r="H1210" s="37">
        <f t="shared" si="183"/>
        <v>1915.6696428571429</v>
      </c>
      <c r="I1210" s="37">
        <f t="shared" si="184"/>
        <v>2000</v>
      </c>
      <c r="J1210" s="37">
        <f t="shared" si="185"/>
        <v>120</v>
      </c>
      <c r="K1210" s="36"/>
      <c r="L1210" s="56">
        <f t="shared" si="189"/>
        <v>417.5</v>
      </c>
      <c r="M1210" s="56"/>
      <c r="N1210" s="36">
        <v>30</v>
      </c>
      <c r="O1210" s="21">
        <f t="shared" si="188"/>
        <v>447.5</v>
      </c>
      <c r="P1210" s="38">
        <f t="shared" si="186"/>
        <v>956.77083333333348</v>
      </c>
      <c r="Q1210" s="41"/>
      <c r="R1210" t="str">
        <f t="shared" si="187"/>
        <v>1920 Litre Aquaplate Steel Slimline Water Tank (550mm W x 1600mm L x  2350mm H)</v>
      </c>
    </row>
    <row r="1211" spans="2:18" x14ac:dyDescent="0.35">
      <c r="B1211" s="31">
        <v>0.52</v>
      </c>
      <c r="C1211" s="30" t="s">
        <v>24</v>
      </c>
      <c r="D1211" s="30" t="s">
        <v>21</v>
      </c>
      <c r="E1211" s="36">
        <v>550</v>
      </c>
      <c r="F1211" s="36">
        <v>1700</v>
      </c>
      <c r="G1211" s="36">
        <v>2350</v>
      </c>
      <c r="H1211" s="37">
        <f t="shared" si="183"/>
        <v>2044.9196428571429</v>
      </c>
      <c r="I1211" s="37">
        <f t="shared" si="184"/>
        <v>2000</v>
      </c>
      <c r="J1211" s="37">
        <f t="shared" si="185"/>
        <v>120</v>
      </c>
      <c r="K1211" s="36"/>
      <c r="L1211" s="56">
        <f t="shared" si="189"/>
        <v>432</v>
      </c>
      <c r="M1211" s="56"/>
      <c r="N1211" s="36">
        <v>30</v>
      </c>
      <c r="O1211" s="21">
        <f t="shared" si="188"/>
        <v>462</v>
      </c>
      <c r="P1211" s="38">
        <f t="shared" si="186"/>
        <v>990.00000000000011</v>
      </c>
      <c r="Q1211" s="41"/>
      <c r="R1211" t="str">
        <f t="shared" si="187"/>
        <v>2040 Litre Aquaplate Steel Slimline Water Tank (550mm W x 1700mm L x  2350mm H)</v>
      </c>
    </row>
    <row r="1212" spans="2:18" x14ac:dyDescent="0.35">
      <c r="B1212" s="31">
        <v>0.52</v>
      </c>
      <c r="C1212" s="30" t="s">
        <v>24</v>
      </c>
      <c r="D1212" s="30" t="s">
        <v>21</v>
      </c>
      <c r="E1212" s="36">
        <v>550</v>
      </c>
      <c r="F1212" s="36">
        <v>1800</v>
      </c>
      <c r="G1212" s="36">
        <v>2350</v>
      </c>
      <c r="H1212" s="37">
        <f t="shared" si="183"/>
        <v>2174.1696428571431</v>
      </c>
      <c r="I1212" s="37">
        <f t="shared" si="184"/>
        <v>2000</v>
      </c>
      <c r="J1212" s="37">
        <f t="shared" si="185"/>
        <v>120</v>
      </c>
      <c r="K1212" s="36"/>
      <c r="L1212" s="56">
        <f t="shared" si="189"/>
        <v>446.5</v>
      </c>
      <c r="M1212" s="56"/>
      <c r="N1212" s="36">
        <v>30</v>
      </c>
      <c r="O1212" s="21">
        <f t="shared" si="188"/>
        <v>476.5</v>
      </c>
      <c r="P1212" s="38">
        <f t="shared" si="186"/>
        <v>1023.2291666666667</v>
      </c>
      <c r="Q1212" s="41"/>
      <c r="R1212" t="str">
        <f t="shared" si="187"/>
        <v>2170 Litre Aquaplate Steel Slimline Water Tank (550mm W x 1800mm L x  2350mm H)</v>
      </c>
    </row>
    <row r="1213" spans="2:18" x14ac:dyDescent="0.35">
      <c r="B1213" s="31">
        <v>0.52</v>
      </c>
      <c r="C1213" s="30" t="s">
        <v>24</v>
      </c>
      <c r="D1213" s="30" t="s">
        <v>21</v>
      </c>
      <c r="E1213" s="36">
        <v>550</v>
      </c>
      <c r="F1213" s="36">
        <v>1900</v>
      </c>
      <c r="G1213" s="36">
        <v>2350</v>
      </c>
      <c r="H1213" s="37">
        <f t="shared" si="183"/>
        <v>2303.4196428571431</v>
      </c>
      <c r="I1213" s="37">
        <f t="shared" si="184"/>
        <v>2000</v>
      </c>
      <c r="J1213" s="37">
        <f t="shared" si="185"/>
        <v>120</v>
      </c>
      <c r="K1213" s="36"/>
      <c r="L1213" s="56">
        <f t="shared" si="189"/>
        <v>461</v>
      </c>
      <c r="M1213" s="56"/>
      <c r="N1213" s="36">
        <v>30</v>
      </c>
      <c r="O1213" s="21">
        <f t="shared" si="188"/>
        <v>491</v>
      </c>
      <c r="P1213" s="38">
        <f t="shared" si="186"/>
        <v>1056.4583333333335</v>
      </c>
      <c r="Q1213" s="41"/>
      <c r="R1213" t="str">
        <f t="shared" si="187"/>
        <v>2300 Litre Aquaplate Steel Slimline Water Tank (550mm W x 1900mm L x  2350mm H)</v>
      </c>
    </row>
    <row r="1214" spans="2:18" x14ac:dyDescent="0.35">
      <c r="B1214" s="31">
        <v>0.52</v>
      </c>
      <c r="C1214" s="30" t="s">
        <v>24</v>
      </c>
      <c r="D1214" s="30" t="s">
        <v>21</v>
      </c>
      <c r="E1214" s="36">
        <v>550</v>
      </c>
      <c r="F1214" s="36">
        <v>2000</v>
      </c>
      <c r="G1214" s="36">
        <v>2350</v>
      </c>
      <c r="H1214" s="37">
        <f t="shared" si="183"/>
        <v>2432.6696428571431</v>
      </c>
      <c r="I1214" s="37">
        <f t="shared" si="184"/>
        <v>2000</v>
      </c>
      <c r="J1214" s="37">
        <f t="shared" si="185"/>
        <v>120</v>
      </c>
      <c r="K1214" s="36"/>
      <c r="L1214" s="56">
        <f t="shared" si="189"/>
        <v>475.5</v>
      </c>
      <c r="M1214" s="56"/>
      <c r="N1214" s="36">
        <v>30</v>
      </c>
      <c r="O1214" s="21">
        <f t="shared" si="188"/>
        <v>505.5</v>
      </c>
      <c r="P1214" s="38">
        <f t="shared" si="186"/>
        <v>1089.6875</v>
      </c>
      <c r="Q1214" s="41"/>
      <c r="R1214" t="str">
        <f t="shared" si="187"/>
        <v>2430 Litre Aquaplate Steel Slimline Water Tank (550mm W x 2000mm L x  2350mm H)</v>
      </c>
    </row>
    <row r="1215" spans="2:18" x14ac:dyDescent="0.35">
      <c r="B1215" s="31">
        <v>0.52</v>
      </c>
      <c r="C1215" s="30" t="s">
        <v>24</v>
      </c>
      <c r="D1215" s="30" t="s">
        <v>21</v>
      </c>
      <c r="E1215" s="36">
        <v>550</v>
      </c>
      <c r="F1215" s="36">
        <v>2100</v>
      </c>
      <c r="G1215" s="36">
        <v>2350</v>
      </c>
      <c r="H1215" s="37">
        <f t="shared" si="183"/>
        <v>2561.9196428571431</v>
      </c>
      <c r="I1215" s="37">
        <f t="shared" si="184"/>
        <v>3000</v>
      </c>
      <c r="J1215" s="37">
        <f t="shared" si="185"/>
        <v>135</v>
      </c>
      <c r="K1215" s="36"/>
      <c r="L1215" s="50">
        <v>536</v>
      </c>
      <c r="N1215" s="36">
        <v>30</v>
      </c>
      <c r="O1215" s="21">
        <f t="shared" si="188"/>
        <v>566</v>
      </c>
      <c r="P1215" s="38">
        <f t="shared" si="186"/>
        <v>1228.3333333333335</v>
      </c>
      <c r="Q1215" s="41"/>
      <c r="R1215" t="str">
        <f t="shared" si="187"/>
        <v>2560 Litre Aquaplate Steel Slimline Water Tank (550mm W x 2100mm L x  2350mm H)</v>
      </c>
    </row>
    <row r="1216" spans="2:18" x14ac:dyDescent="0.35">
      <c r="B1216" s="31">
        <v>0.52</v>
      </c>
      <c r="C1216" s="30" t="s">
        <v>24</v>
      </c>
      <c r="D1216" s="30" t="s">
        <v>21</v>
      </c>
      <c r="E1216" s="36">
        <v>550</v>
      </c>
      <c r="F1216" s="36">
        <v>2200</v>
      </c>
      <c r="G1216" s="36">
        <v>2350</v>
      </c>
      <c r="H1216" s="37">
        <f t="shared" si="183"/>
        <v>2691.1696428571431</v>
      </c>
      <c r="I1216" s="37">
        <f t="shared" si="184"/>
        <v>3000</v>
      </c>
      <c r="J1216" s="37">
        <f t="shared" si="185"/>
        <v>135</v>
      </c>
      <c r="K1216" s="36"/>
      <c r="L1216" s="56">
        <f t="shared" ref="L1216:L1222" si="190">L1215+14.5</f>
        <v>550.5</v>
      </c>
      <c r="M1216" s="56"/>
      <c r="N1216" s="36">
        <v>30</v>
      </c>
      <c r="O1216" s="21">
        <f t="shared" si="188"/>
        <v>580.5</v>
      </c>
      <c r="P1216" s="38">
        <f t="shared" si="186"/>
        <v>1261.5625</v>
      </c>
      <c r="Q1216" s="41"/>
      <c r="R1216" t="str">
        <f t="shared" si="187"/>
        <v>2690 Litre Aquaplate Steel Slimline Water Tank (550mm W x 2200mm L x  2350mm H)</v>
      </c>
    </row>
    <row r="1217" spans="2:18" x14ac:dyDescent="0.35">
      <c r="B1217" s="31">
        <v>0.52</v>
      </c>
      <c r="C1217" s="30" t="s">
        <v>24</v>
      </c>
      <c r="D1217" s="30" t="s">
        <v>21</v>
      </c>
      <c r="E1217" s="36">
        <v>550</v>
      </c>
      <c r="F1217" s="36">
        <v>2300</v>
      </c>
      <c r="G1217" s="36">
        <v>2350</v>
      </c>
      <c r="H1217" s="37">
        <f t="shared" si="183"/>
        <v>2820.4196428571431</v>
      </c>
      <c r="I1217" s="37">
        <f t="shared" si="184"/>
        <v>3000</v>
      </c>
      <c r="J1217" s="37">
        <f t="shared" si="185"/>
        <v>135</v>
      </c>
      <c r="K1217" s="36"/>
      <c r="L1217" s="56">
        <f t="shared" si="190"/>
        <v>565</v>
      </c>
      <c r="M1217" s="56"/>
      <c r="N1217" s="36">
        <v>30</v>
      </c>
      <c r="O1217" s="21">
        <f t="shared" si="188"/>
        <v>595</v>
      </c>
      <c r="P1217" s="38">
        <f t="shared" si="186"/>
        <v>1294.791666666667</v>
      </c>
      <c r="Q1217" s="41"/>
      <c r="R1217" t="str">
        <f t="shared" si="187"/>
        <v>2820 Litre Aquaplate Steel Slimline Water Tank (550mm W x 2300mm L x  2350mm H)</v>
      </c>
    </row>
    <row r="1218" spans="2:18" x14ac:dyDescent="0.35">
      <c r="B1218" s="31">
        <v>0.52</v>
      </c>
      <c r="C1218" s="30" t="s">
        <v>24</v>
      </c>
      <c r="D1218" s="30" t="s">
        <v>21</v>
      </c>
      <c r="E1218" s="36">
        <v>550</v>
      </c>
      <c r="F1218" s="36">
        <v>2400</v>
      </c>
      <c r="G1218" s="36">
        <v>2350</v>
      </c>
      <c r="H1218" s="37">
        <f t="shared" si="183"/>
        <v>2949.6696428571431</v>
      </c>
      <c r="I1218" s="37">
        <f t="shared" si="184"/>
        <v>3000</v>
      </c>
      <c r="J1218" s="37">
        <f t="shared" si="185"/>
        <v>135</v>
      </c>
      <c r="K1218" s="36"/>
      <c r="L1218" s="56">
        <f t="shared" si="190"/>
        <v>579.5</v>
      </c>
      <c r="M1218" s="56"/>
      <c r="N1218" s="36">
        <v>30</v>
      </c>
      <c r="O1218" s="21">
        <f t="shared" si="188"/>
        <v>609.5</v>
      </c>
      <c r="P1218" s="38">
        <f t="shared" si="186"/>
        <v>1328.0208333333335</v>
      </c>
      <c r="Q1218" s="41"/>
      <c r="R1218" t="str">
        <f t="shared" si="187"/>
        <v>2950 Litre Aquaplate Steel Slimline Water Tank (550mm W x 2400mm L x  2350mm H)</v>
      </c>
    </row>
    <row r="1219" spans="2:18" x14ac:dyDescent="0.35">
      <c r="B1219" s="31">
        <v>0.52</v>
      </c>
      <c r="C1219" s="30" t="s">
        <v>24</v>
      </c>
      <c r="D1219" s="30" t="s">
        <v>21</v>
      </c>
      <c r="E1219" s="36">
        <v>550</v>
      </c>
      <c r="F1219" s="36">
        <v>2500</v>
      </c>
      <c r="G1219" s="36">
        <v>2350</v>
      </c>
      <c r="H1219" s="37">
        <f t="shared" si="183"/>
        <v>3078.9196428571431</v>
      </c>
      <c r="I1219" s="37">
        <f t="shared" si="184"/>
        <v>3000</v>
      </c>
      <c r="J1219" s="37">
        <f t="shared" si="185"/>
        <v>135</v>
      </c>
      <c r="K1219" s="36">
        <v>30</v>
      </c>
      <c r="L1219" s="56">
        <f t="shared" si="190"/>
        <v>594</v>
      </c>
      <c r="M1219" s="56"/>
      <c r="N1219" s="36">
        <v>30</v>
      </c>
      <c r="O1219" s="21">
        <f t="shared" si="188"/>
        <v>654</v>
      </c>
      <c r="P1219" s="38">
        <f t="shared" si="186"/>
        <v>1361.25</v>
      </c>
      <c r="Q1219" s="41"/>
      <c r="R1219" t="str">
        <f t="shared" si="187"/>
        <v>3080 Litre Aquaplate Steel Slimline Water Tank (550mm W x 2500mm L x  2350mm H)</v>
      </c>
    </row>
    <row r="1220" spans="2:18" x14ac:dyDescent="0.35">
      <c r="B1220" s="31">
        <v>0.52</v>
      </c>
      <c r="C1220" s="30" t="s">
        <v>24</v>
      </c>
      <c r="D1220" s="30" t="s">
        <v>21</v>
      </c>
      <c r="E1220" s="36">
        <v>550</v>
      </c>
      <c r="F1220" s="36">
        <v>2600</v>
      </c>
      <c r="G1220" s="36">
        <v>2350</v>
      </c>
      <c r="H1220" s="37">
        <f t="shared" si="183"/>
        <v>3208.1696428571431</v>
      </c>
      <c r="I1220" s="37">
        <f t="shared" si="184"/>
        <v>3000</v>
      </c>
      <c r="J1220" s="37">
        <f t="shared" si="185"/>
        <v>135</v>
      </c>
      <c r="K1220" s="36">
        <v>30</v>
      </c>
      <c r="L1220" s="56">
        <f t="shared" si="190"/>
        <v>608.5</v>
      </c>
      <c r="M1220" s="56"/>
      <c r="N1220" s="36">
        <v>30</v>
      </c>
      <c r="O1220" s="21">
        <f t="shared" si="188"/>
        <v>668.5</v>
      </c>
      <c r="P1220" s="38">
        <f t="shared" si="186"/>
        <v>1394.479166666667</v>
      </c>
      <c r="Q1220" s="41"/>
      <c r="R1220" t="str">
        <f t="shared" si="187"/>
        <v>3210 Litre Aquaplate Steel Slimline Water Tank (550mm W x 2600mm L x  2350mm H)</v>
      </c>
    </row>
    <row r="1221" spans="2:18" x14ac:dyDescent="0.35">
      <c r="B1221" s="31">
        <v>0.52</v>
      </c>
      <c r="C1221" s="30" t="s">
        <v>24</v>
      </c>
      <c r="D1221" s="30" t="s">
        <v>21</v>
      </c>
      <c r="E1221" s="36">
        <v>550</v>
      </c>
      <c r="F1221" s="36">
        <v>2700</v>
      </c>
      <c r="G1221" s="36">
        <v>2350</v>
      </c>
      <c r="H1221" s="37">
        <f t="shared" ref="H1221:H1284" si="191">(((22/7*(E1221/2)^2)*G1221)+((F1221-E1221)*G1221*E1221))/1000000</f>
        <v>3337.4196428571431</v>
      </c>
      <c r="I1221" s="37">
        <f t="shared" ref="I1221:I1284" si="192">ROUND(H1221,-3)</f>
        <v>3000</v>
      </c>
      <c r="J1221" s="37">
        <f t="shared" ref="J1221:J1284" si="193">IF(I1221&lt;1000,90,IF(I1221=1000,90,IF(I1221=2000,120,IF(I1221=3000,135,IF(I1221=4000,150,IF(I1221=5000,180,IF(I1221=6000,210,IF(I1221=7000,240,IF(I1221=8000,255,IF(I1221=9000,B1486,IF(I1221=10000,285)))))))))))</f>
        <v>135</v>
      </c>
      <c r="K1221" s="36">
        <v>30</v>
      </c>
      <c r="L1221" s="56">
        <f t="shared" si="190"/>
        <v>623</v>
      </c>
      <c r="M1221" s="56"/>
      <c r="N1221" s="36">
        <v>30</v>
      </c>
      <c r="O1221" s="21">
        <f t="shared" si="188"/>
        <v>683</v>
      </c>
      <c r="P1221" s="38">
        <f t="shared" ref="P1221:P1284" si="194">(L1221/(1-B1221))*1.1</f>
        <v>1427.7083333333335</v>
      </c>
      <c r="Q1221" s="41"/>
      <c r="R1221" t="str">
        <f t="shared" ref="R1221:R1284" si="195">ROUND(H1221,-1)&amp;" "&amp;"Litre"&amp;" "&amp;C1221&amp;" "&amp;D1221&amp;" "&amp;"Water Tank"&amp;" ("&amp;E1221&amp;"mm W x "&amp;F1221&amp;"mm L x  "&amp;G1221&amp;"mm H)"</f>
        <v>3340 Litre Aquaplate Steel Slimline Water Tank (550mm W x 2700mm L x  2350mm H)</v>
      </c>
    </row>
    <row r="1222" spans="2:18" x14ac:dyDescent="0.35">
      <c r="B1222" s="31">
        <v>0.52</v>
      </c>
      <c r="C1222" s="30" t="s">
        <v>24</v>
      </c>
      <c r="D1222" s="30" t="s">
        <v>21</v>
      </c>
      <c r="E1222" s="36">
        <v>550</v>
      </c>
      <c r="F1222" s="36">
        <v>2800</v>
      </c>
      <c r="G1222" s="36">
        <v>2350</v>
      </c>
      <c r="H1222" s="37">
        <f t="shared" si="191"/>
        <v>3466.6696428571431</v>
      </c>
      <c r="I1222" s="37">
        <f t="shared" si="192"/>
        <v>3000</v>
      </c>
      <c r="J1222" s="37">
        <f t="shared" si="193"/>
        <v>135</v>
      </c>
      <c r="K1222" s="36">
        <v>30</v>
      </c>
      <c r="L1222" s="56">
        <f t="shared" si="190"/>
        <v>637.5</v>
      </c>
      <c r="M1222" s="56"/>
      <c r="N1222" s="36">
        <v>30</v>
      </c>
      <c r="O1222" s="21">
        <f t="shared" ref="O1222:O1285" si="196">SUM(K1222:N1222)</f>
        <v>697.5</v>
      </c>
      <c r="P1222" s="38">
        <f t="shared" si="194"/>
        <v>1460.9375000000002</v>
      </c>
      <c r="Q1222" s="41"/>
      <c r="R1222" t="str">
        <f t="shared" si="195"/>
        <v>3470 Litre Aquaplate Steel Slimline Water Tank (550mm W x 2800mm L x  2350mm H)</v>
      </c>
    </row>
    <row r="1223" spans="2:18" x14ac:dyDescent="0.35">
      <c r="B1223" s="31">
        <v>0.52</v>
      </c>
      <c r="C1223" s="30" t="s">
        <v>24</v>
      </c>
      <c r="D1223" s="30" t="s">
        <v>21</v>
      </c>
      <c r="E1223" s="36">
        <v>550</v>
      </c>
      <c r="F1223" s="36">
        <v>2900</v>
      </c>
      <c r="G1223" s="36">
        <v>2350</v>
      </c>
      <c r="H1223" s="37">
        <f t="shared" si="191"/>
        <v>3595.9196428571431</v>
      </c>
      <c r="I1223" s="37">
        <f t="shared" si="192"/>
        <v>4000</v>
      </c>
      <c r="J1223" s="37">
        <f t="shared" si="193"/>
        <v>150</v>
      </c>
      <c r="K1223" s="36">
        <v>30</v>
      </c>
      <c r="L1223" s="50">
        <v>653</v>
      </c>
      <c r="N1223" s="36">
        <v>30</v>
      </c>
      <c r="O1223" s="21">
        <f t="shared" si="196"/>
        <v>713</v>
      </c>
      <c r="P1223" s="38">
        <f t="shared" si="194"/>
        <v>1496.4583333333335</v>
      </c>
      <c r="Q1223" s="41"/>
      <c r="R1223" t="str">
        <f t="shared" si="195"/>
        <v>3600 Litre Aquaplate Steel Slimline Water Tank (550mm W x 2900mm L x  2350mm H)</v>
      </c>
    </row>
    <row r="1224" spans="2:18" x14ac:dyDescent="0.35">
      <c r="B1224" s="31">
        <v>0.52</v>
      </c>
      <c r="C1224" s="30" t="s">
        <v>24</v>
      </c>
      <c r="D1224" s="30" t="s">
        <v>21</v>
      </c>
      <c r="E1224" s="36">
        <v>550</v>
      </c>
      <c r="F1224" s="36">
        <v>3000</v>
      </c>
      <c r="G1224" s="36">
        <v>2350</v>
      </c>
      <c r="H1224" s="37">
        <f t="shared" si="191"/>
        <v>3725.1696428571431</v>
      </c>
      <c r="I1224" s="37">
        <f t="shared" si="192"/>
        <v>4000</v>
      </c>
      <c r="J1224" s="37">
        <f t="shared" si="193"/>
        <v>150</v>
      </c>
      <c r="K1224" s="36">
        <v>30</v>
      </c>
      <c r="L1224" s="56">
        <f>L1223+14.5</f>
        <v>667.5</v>
      </c>
      <c r="M1224" s="56"/>
      <c r="N1224" s="36">
        <v>30</v>
      </c>
      <c r="O1224" s="21">
        <f t="shared" si="196"/>
        <v>727.5</v>
      </c>
      <c r="P1224" s="38">
        <f t="shared" si="194"/>
        <v>1529.6875000000002</v>
      </c>
      <c r="Q1224" s="41"/>
      <c r="R1224" t="str">
        <f t="shared" si="195"/>
        <v>3730 Litre Aquaplate Steel Slimline Water Tank (550mm W x 3000mm L x  2350mm H)</v>
      </c>
    </row>
    <row r="1225" spans="2:18" x14ac:dyDescent="0.35">
      <c r="B1225" s="31">
        <v>0.52</v>
      </c>
      <c r="C1225" s="30" t="s">
        <v>24</v>
      </c>
      <c r="D1225" s="30" t="s">
        <v>21</v>
      </c>
      <c r="E1225" s="36">
        <v>600</v>
      </c>
      <c r="F1225" s="36">
        <v>800</v>
      </c>
      <c r="G1225" s="36">
        <v>2350</v>
      </c>
      <c r="H1225" s="37">
        <f t="shared" si="191"/>
        <v>946.71428571428578</v>
      </c>
      <c r="I1225" s="37">
        <f t="shared" si="192"/>
        <v>1000</v>
      </c>
      <c r="J1225" s="37">
        <f t="shared" si="193"/>
        <v>90</v>
      </c>
      <c r="K1225" s="36"/>
      <c r="L1225" s="50">
        <v>303</v>
      </c>
      <c r="N1225" s="36">
        <v>30</v>
      </c>
      <c r="O1225" s="21">
        <f t="shared" si="196"/>
        <v>333</v>
      </c>
      <c r="P1225" s="38">
        <f t="shared" si="194"/>
        <v>694.375</v>
      </c>
      <c r="Q1225" s="41"/>
      <c r="R1225" t="str">
        <f t="shared" si="195"/>
        <v>950 Litre Aquaplate Steel Slimline Water Tank (600mm W x 800mm L x  2350mm H)</v>
      </c>
    </row>
    <row r="1226" spans="2:18" x14ac:dyDescent="0.35">
      <c r="B1226" s="31">
        <v>0.52</v>
      </c>
      <c r="C1226" s="30" t="s">
        <v>24</v>
      </c>
      <c r="D1226" s="30" t="s">
        <v>21</v>
      </c>
      <c r="E1226" s="36">
        <v>600</v>
      </c>
      <c r="F1226" s="36">
        <v>900</v>
      </c>
      <c r="G1226" s="36">
        <v>2350</v>
      </c>
      <c r="H1226" s="37">
        <f t="shared" si="191"/>
        <v>1087.7142857142858</v>
      </c>
      <c r="I1226" s="37">
        <f t="shared" si="192"/>
        <v>1000</v>
      </c>
      <c r="J1226" s="37">
        <f t="shared" si="193"/>
        <v>90</v>
      </c>
      <c r="K1226" s="36"/>
      <c r="L1226" s="56">
        <f>L1225+14.5</f>
        <v>317.5</v>
      </c>
      <c r="M1226" s="56"/>
      <c r="N1226" s="36">
        <v>30</v>
      </c>
      <c r="O1226" s="21">
        <f t="shared" si="196"/>
        <v>347.5</v>
      </c>
      <c r="P1226" s="38">
        <f t="shared" si="194"/>
        <v>727.60416666666674</v>
      </c>
      <c r="Q1226" s="41"/>
      <c r="R1226" t="str">
        <f t="shared" si="195"/>
        <v>1090 Litre Aquaplate Steel Slimline Water Tank (600mm W x 900mm L x  2350mm H)</v>
      </c>
    </row>
    <row r="1227" spans="2:18" x14ac:dyDescent="0.35">
      <c r="B1227" s="31">
        <v>0.52</v>
      </c>
      <c r="C1227" s="30" t="s">
        <v>24</v>
      </c>
      <c r="D1227" s="30" t="s">
        <v>21</v>
      </c>
      <c r="E1227" s="36">
        <v>600</v>
      </c>
      <c r="F1227" s="36">
        <v>1000</v>
      </c>
      <c r="G1227" s="36">
        <v>2350</v>
      </c>
      <c r="H1227" s="37">
        <f t="shared" si="191"/>
        <v>1228.7142857142858</v>
      </c>
      <c r="I1227" s="37">
        <f t="shared" si="192"/>
        <v>1000</v>
      </c>
      <c r="J1227" s="37">
        <f t="shared" si="193"/>
        <v>90</v>
      </c>
      <c r="K1227" s="36"/>
      <c r="L1227" s="56">
        <f>L1226+14.5</f>
        <v>332</v>
      </c>
      <c r="M1227" s="56"/>
      <c r="N1227" s="36">
        <v>30</v>
      </c>
      <c r="O1227" s="21">
        <f t="shared" si="196"/>
        <v>362</v>
      </c>
      <c r="P1227" s="38">
        <f t="shared" si="194"/>
        <v>760.83333333333348</v>
      </c>
      <c r="Q1227" s="41"/>
      <c r="R1227" t="str">
        <f t="shared" si="195"/>
        <v>1230 Litre Aquaplate Steel Slimline Water Tank (600mm W x 1000mm L x  2350mm H)</v>
      </c>
    </row>
    <row r="1228" spans="2:18" x14ac:dyDescent="0.35">
      <c r="B1228" s="31">
        <v>0.52</v>
      </c>
      <c r="C1228" s="30" t="s">
        <v>24</v>
      </c>
      <c r="D1228" s="30" t="s">
        <v>21</v>
      </c>
      <c r="E1228" s="36">
        <v>600</v>
      </c>
      <c r="F1228" s="36">
        <v>1100</v>
      </c>
      <c r="G1228" s="36">
        <v>2350</v>
      </c>
      <c r="H1228" s="37">
        <f t="shared" si="191"/>
        <v>1369.7142857142858</v>
      </c>
      <c r="I1228" s="37">
        <f t="shared" si="192"/>
        <v>1000</v>
      </c>
      <c r="J1228" s="37">
        <f t="shared" si="193"/>
        <v>90</v>
      </c>
      <c r="K1228" s="36"/>
      <c r="L1228" s="56">
        <f>L1227+14.5</f>
        <v>346.5</v>
      </c>
      <c r="M1228" s="56"/>
      <c r="N1228" s="36">
        <v>30</v>
      </c>
      <c r="O1228" s="21">
        <f t="shared" si="196"/>
        <v>376.5</v>
      </c>
      <c r="P1228" s="38">
        <f t="shared" si="194"/>
        <v>794.06250000000011</v>
      </c>
      <c r="Q1228" s="41"/>
      <c r="R1228" t="str">
        <f t="shared" si="195"/>
        <v>1370 Litre Aquaplate Steel Slimline Water Tank (600mm W x 1100mm L x  2350mm H)</v>
      </c>
    </row>
    <row r="1229" spans="2:18" x14ac:dyDescent="0.35">
      <c r="B1229" s="31">
        <v>0.52</v>
      </c>
      <c r="C1229" s="30" t="s">
        <v>24</v>
      </c>
      <c r="D1229" s="30" t="s">
        <v>21</v>
      </c>
      <c r="E1229" s="36">
        <v>600</v>
      </c>
      <c r="F1229" s="36">
        <v>1200</v>
      </c>
      <c r="G1229" s="36">
        <v>2350</v>
      </c>
      <c r="H1229" s="37">
        <f t="shared" si="191"/>
        <v>1510.7142857142858</v>
      </c>
      <c r="I1229" s="37">
        <f t="shared" si="192"/>
        <v>2000</v>
      </c>
      <c r="J1229" s="37">
        <f t="shared" si="193"/>
        <v>120</v>
      </c>
      <c r="K1229" s="36"/>
      <c r="L1229" s="50">
        <v>362</v>
      </c>
      <c r="N1229" s="36">
        <v>30</v>
      </c>
      <c r="O1229" s="21">
        <f t="shared" si="196"/>
        <v>392</v>
      </c>
      <c r="P1229" s="38">
        <f t="shared" si="194"/>
        <v>829.58333333333348</v>
      </c>
      <c r="Q1229" s="41"/>
      <c r="R1229" t="str">
        <f t="shared" si="195"/>
        <v>1510 Litre Aquaplate Steel Slimline Water Tank (600mm W x 1200mm L x  2350mm H)</v>
      </c>
    </row>
    <row r="1230" spans="2:18" x14ac:dyDescent="0.35">
      <c r="B1230" s="31">
        <v>0.52</v>
      </c>
      <c r="C1230" s="30" t="s">
        <v>24</v>
      </c>
      <c r="D1230" s="30" t="s">
        <v>21</v>
      </c>
      <c r="E1230" s="36">
        <v>600</v>
      </c>
      <c r="F1230" s="36">
        <v>1300</v>
      </c>
      <c r="G1230" s="36">
        <v>2350</v>
      </c>
      <c r="H1230" s="37">
        <f t="shared" si="191"/>
        <v>1651.7142857142858</v>
      </c>
      <c r="I1230" s="37">
        <f t="shared" si="192"/>
        <v>2000</v>
      </c>
      <c r="J1230" s="37">
        <f t="shared" si="193"/>
        <v>120</v>
      </c>
      <c r="K1230" s="36"/>
      <c r="L1230" s="56">
        <f t="shared" ref="L1230:L1236" si="197">L1229+14.5</f>
        <v>376.5</v>
      </c>
      <c r="M1230" s="56"/>
      <c r="N1230" s="36">
        <v>30</v>
      </c>
      <c r="O1230" s="21">
        <f t="shared" si="196"/>
        <v>406.5</v>
      </c>
      <c r="P1230" s="38">
        <f t="shared" si="194"/>
        <v>862.81250000000011</v>
      </c>
      <c r="Q1230" s="41"/>
      <c r="R1230" t="str">
        <f t="shared" si="195"/>
        <v>1650 Litre Aquaplate Steel Slimline Water Tank (600mm W x 1300mm L x  2350mm H)</v>
      </c>
    </row>
    <row r="1231" spans="2:18" x14ac:dyDescent="0.35">
      <c r="B1231" s="31">
        <v>0.52</v>
      </c>
      <c r="C1231" s="30" t="s">
        <v>24</v>
      </c>
      <c r="D1231" s="30" t="s">
        <v>21</v>
      </c>
      <c r="E1231" s="36">
        <v>600</v>
      </c>
      <c r="F1231" s="36">
        <v>1400</v>
      </c>
      <c r="G1231" s="36">
        <v>2350</v>
      </c>
      <c r="H1231" s="37">
        <f t="shared" si="191"/>
        <v>1792.7142857142858</v>
      </c>
      <c r="I1231" s="37">
        <f t="shared" si="192"/>
        <v>2000</v>
      </c>
      <c r="J1231" s="37">
        <f t="shared" si="193"/>
        <v>120</v>
      </c>
      <c r="K1231" s="36"/>
      <c r="L1231" s="56">
        <f t="shared" si="197"/>
        <v>391</v>
      </c>
      <c r="M1231" s="56"/>
      <c r="N1231" s="36">
        <v>30</v>
      </c>
      <c r="O1231" s="21">
        <f t="shared" si="196"/>
        <v>421</v>
      </c>
      <c r="P1231" s="38">
        <f t="shared" si="194"/>
        <v>896.04166666666674</v>
      </c>
      <c r="Q1231" s="41"/>
      <c r="R1231" t="str">
        <f t="shared" si="195"/>
        <v>1790 Litre Aquaplate Steel Slimline Water Tank (600mm W x 1400mm L x  2350mm H)</v>
      </c>
    </row>
    <row r="1232" spans="2:18" x14ac:dyDescent="0.35">
      <c r="B1232" s="31">
        <v>0.52</v>
      </c>
      <c r="C1232" s="30" t="s">
        <v>24</v>
      </c>
      <c r="D1232" s="30" t="s">
        <v>21</v>
      </c>
      <c r="E1232" s="36">
        <v>600</v>
      </c>
      <c r="F1232" s="36">
        <v>1500</v>
      </c>
      <c r="G1232" s="36">
        <v>2350</v>
      </c>
      <c r="H1232" s="37">
        <f t="shared" si="191"/>
        <v>1933.7142857142858</v>
      </c>
      <c r="I1232" s="37">
        <f t="shared" si="192"/>
        <v>2000</v>
      </c>
      <c r="J1232" s="37">
        <f t="shared" si="193"/>
        <v>120</v>
      </c>
      <c r="K1232" s="36"/>
      <c r="L1232" s="56">
        <f t="shared" si="197"/>
        <v>405.5</v>
      </c>
      <c r="M1232" s="56"/>
      <c r="N1232" s="36">
        <v>30</v>
      </c>
      <c r="O1232" s="21">
        <f t="shared" si="196"/>
        <v>435.5</v>
      </c>
      <c r="P1232" s="38">
        <f t="shared" si="194"/>
        <v>929.27083333333348</v>
      </c>
      <c r="Q1232" s="41"/>
      <c r="R1232" t="str">
        <f t="shared" si="195"/>
        <v>1930 Litre Aquaplate Steel Slimline Water Tank (600mm W x 1500mm L x  2350mm H)</v>
      </c>
    </row>
    <row r="1233" spans="2:18" x14ac:dyDescent="0.35">
      <c r="B1233" s="31">
        <v>0.52</v>
      </c>
      <c r="C1233" s="30" t="s">
        <v>24</v>
      </c>
      <c r="D1233" s="30" t="s">
        <v>21</v>
      </c>
      <c r="E1233" s="36">
        <v>600</v>
      </c>
      <c r="F1233" s="36">
        <v>1600</v>
      </c>
      <c r="G1233" s="36">
        <v>2350</v>
      </c>
      <c r="H1233" s="37">
        <f t="shared" si="191"/>
        <v>2074.7142857142858</v>
      </c>
      <c r="I1233" s="37">
        <f t="shared" si="192"/>
        <v>2000</v>
      </c>
      <c r="J1233" s="37">
        <f t="shared" si="193"/>
        <v>120</v>
      </c>
      <c r="K1233" s="36"/>
      <c r="L1233" s="56">
        <f t="shared" si="197"/>
        <v>420</v>
      </c>
      <c r="M1233" s="56"/>
      <c r="N1233" s="36">
        <v>30</v>
      </c>
      <c r="O1233" s="21">
        <f t="shared" si="196"/>
        <v>450</v>
      </c>
      <c r="P1233" s="38">
        <f t="shared" si="194"/>
        <v>962.50000000000011</v>
      </c>
      <c r="Q1233" s="41"/>
      <c r="R1233" t="str">
        <f t="shared" si="195"/>
        <v>2070 Litre Aquaplate Steel Slimline Water Tank (600mm W x 1600mm L x  2350mm H)</v>
      </c>
    </row>
    <row r="1234" spans="2:18" x14ac:dyDescent="0.35">
      <c r="B1234" s="31">
        <v>0.52</v>
      </c>
      <c r="C1234" s="30" t="s">
        <v>24</v>
      </c>
      <c r="D1234" s="30" t="s">
        <v>21</v>
      </c>
      <c r="E1234" s="36">
        <v>600</v>
      </c>
      <c r="F1234" s="36">
        <v>1700</v>
      </c>
      <c r="G1234" s="36">
        <v>2350</v>
      </c>
      <c r="H1234" s="37">
        <f t="shared" si="191"/>
        <v>2215.7142857142858</v>
      </c>
      <c r="I1234" s="37">
        <f t="shared" si="192"/>
        <v>2000</v>
      </c>
      <c r="J1234" s="37">
        <f t="shared" si="193"/>
        <v>120</v>
      </c>
      <c r="K1234" s="36"/>
      <c r="L1234" s="56">
        <f t="shared" si="197"/>
        <v>434.5</v>
      </c>
      <c r="M1234" s="56"/>
      <c r="N1234" s="36">
        <v>30</v>
      </c>
      <c r="O1234" s="21">
        <f t="shared" si="196"/>
        <v>464.5</v>
      </c>
      <c r="P1234" s="38">
        <f t="shared" si="194"/>
        <v>995.72916666666674</v>
      </c>
      <c r="Q1234" s="41"/>
      <c r="R1234" t="str">
        <f t="shared" si="195"/>
        <v>2220 Litre Aquaplate Steel Slimline Water Tank (600mm W x 1700mm L x  2350mm H)</v>
      </c>
    </row>
    <row r="1235" spans="2:18" x14ac:dyDescent="0.35">
      <c r="B1235" s="31">
        <v>0.52</v>
      </c>
      <c r="C1235" s="30" t="s">
        <v>24</v>
      </c>
      <c r="D1235" s="30" t="s">
        <v>21</v>
      </c>
      <c r="E1235" s="36">
        <v>600</v>
      </c>
      <c r="F1235" s="36">
        <v>1800</v>
      </c>
      <c r="G1235" s="36">
        <v>2350</v>
      </c>
      <c r="H1235" s="37">
        <f t="shared" si="191"/>
        <v>2356.7142857142858</v>
      </c>
      <c r="I1235" s="37">
        <f t="shared" si="192"/>
        <v>2000</v>
      </c>
      <c r="J1235" s="37">
        <f t="shared" si="193"/>
        <v>120</v>
      </c>
      <c r="K1235" s="36"/>
      <c r="L1235" s="56">
        <f t="shared" si="197"/>
        <v>449</v>
      </c>
      <c r="M1235" s="56"/>
      <c r="N1235" s="36">
        <v>30</v>
      </c>
      <c r="O1235" s="21">
        <f t="shared" si="196"/>
        <v>479</v>
      </c>
      <c r="P1235" s="38">
        <f t="shared" si="194"/>
        <v>1028.9583333333335</v>
      </c>
      <c r="Q1235" s="41"/>
      <c r="R1235" t="str">
        <f t="shared" si="195"/>
        <v>2360 Litre Aquaplate Steel Slimline Water Tank (600mm W x 1800mm L x  2350mm H)</v>
      </c>
    </row>
    <row r="1236" spans="2:18" x14ac:dyDescent="0.35">
      <c r="B1236" s="31">
        <v>0.52</v>
      </c>
      <c r="C1236" s="30" t="s">
        <v>24</v>
      </c>
      <c r="D1236" s="30" t="s">
        <v>21</v>
      </c>
      <c r="E1236" s="36">
        <v>600</v>
      </c>
      <c r="F1236" s="36">
        <v>1900</v>
      </c>
      <c r="G1236" s="36">
        <v>2350</v>
      </c>
      <c r="H1236" s="37">
        <f t="shared" si="191"/>
        <v>2497.7142857142858</v>
      </c>
      <c r="I1236" s="37">
        <f t="shared" si="192"/>
        <v>2000</v>
      </c>
      <c r="J1236" s="37">
        <f t="shared" si="193"/>
        <v>120</v>
      </c>
      <c r="K1236" s="36"/>
      <c r="L1236" s="56">
        <f t="shared" si="197"/>
        <v>463.5</v>
      </c>
      <c r="M1236" s="56"/>
      <c r="N1236" s="36">
        <v>30</v>
      </c>
      <c r="O1236" s="21">
        <f t="shared" si="196"/>
        <v>493.5</v>
      </c>
      <c r="P1236" s="38">
        <f t="shared" si="194"/>
        <v>1062.1875</v>
      </c>
      <c r="Q1236" s="41"/>
      <c r="R1236" t="str">
        <f t="shared" si="195"/>
        <v>2500 Litre Aquaplate Steel Slimline Water Tank (600mm W x 1900mm L x  2350mm H)</v>
      </c>
    </row>
    <row r="1237" spans="2:18" x14ac:dyDescent="0.35">
      <c r="B1237" s="31">
        <v>0.52</v>
      </c>
      <c r="C1237" s="30" t="s">
        <v>24</v>
      </c>
      <c r="D1237" s="30" t="s">
        <v>21</v>
      </c>
      <c r="E1237" s="36">
        <v>600</v>
      </c>
      <c r="F1237" s="36">
        <v>2000</v>
      </c>
      <c r="G1237" s="36">
        <v>2350</v>
      </c>
      <c r="H1237" s="37">
        <f t="shared" si="191"/>
        <v>2638.7142857142858</v>
      </c>
      <c r="I1237" s="37">
        <f t="shared" si="192"/>
        <v>3000</v>
      </c>
      <c r="J1237" s="37">
        <f t="shared" si="193"/>
        <v>135</v>
      </c>
      <c r="K1237" s="36"/>
      <c r="L1237" s="50">
        <v>524</v>
      </c>
      <c r="N1237" s="36">
        <v>30</v>
      </c>
      <c r="O1237" s="21">
        <f t="shared" si="196"/>
        <v>554</v>
      </c>
      <c r="P1237" s="38">
        <f t="shared" si="194"/>
        <v>1200.8333333333335</v>
      </c>
      <c r="Q1237" s="41"/>
      <c r="R1237" t="str">
        <f t="shared" si="195"/>
        <v>2640 Litre Aquaplate Steel Slimline Water Tank (600mm W x 2000mm L x  2350mm H)</v>
      </c>
    </row>
    <row r="1238" spans="2:18" x14ac:dyDescent="0.35">
      <c r="B1238" s="31">
        <v>0.52</v>
      </c>
      <c r="C1238" s="30" t="s">
        <v>24</v>
      </c>
      <c r="D1238" s="30" t="s">
        <v>21</v>
      </c>
      <c r="E1238" s="36">
        <v>600</v>
      </c>
      <c r="F1238" s="36">
        <v>2100</v>
      </c>
      <c r="G1238" s="36">
        <v>2350</v>
      </c>
      <c r="H1238" s="37">
        <f t="shared" si="191"/>
        <v>2779.7142857142858</v>
      </c>
      <c r="I1238" s="37">
        <f t="shared" si="192"/>
        <v>3000</v>
      </c>
      <c r="J1238" s="37">
        <f t="shared" si="193"/>
        <v>135</v>
      </c>
      <c r="K1238" s="36"/>
      <c r="L1238" s="56">
        <f t="shared" ref="L1238:L1243" si="198">L1237+14.5</f>
        <v>538.5</v>
      </c>
      <c r="M1238" s="56"/>
      <c r="N1238" s="36">
        <v>30</v>
      </c>
      <c r="O1238" s="21">
        <f t="shared" si="196"/>
        <v>568.5</v>
      </c>
      <c r="P1238" s="38">
        <f t="shared" si="194"/>
        <v>1234.0625</v>
      </c>
      <c r="Q1238" s="41"/>
      <c r="R1238" t="str">
        <f t="shared" si="195"/>
        <v>2780 Litre Aquaplate Steel Slimline Water Tank (600mm W x 2100mm L x  2350mm H)</v>
      </c>
    </row>
    <row r="1239" spans="2:18" x14ac:dyDescent="0.35">
      <c r="B1239" s="31">
        <v>0.52</v>
      </c>
      <c r="C1239" s="30" t="s">
        <v>24</v>
      </c>
      <c r="D1239" s="30" t="s">
        <v>21</v>
      </c>
      <c r="E1239" s="36">
        <v>600</v>
      </c>
      <c r="F1239" s="36">
        <v>2200</v>
      </c>
      <c r="G1239" s="36">
        <v>2350</v>
      </c>
      <c r="H1239" s="37">
        <f t="shared" si="191"/>
        <v>2920.7142857142858</v>
      </c>
      <c r="I1239" s="37">
        <f t="shared" si="192"/>
        <v>3000</v>
      </c>
      <c r="J1239" s="37">
        <f t="shared" si="193"/>
        <v>135</v>
      </c>
      <c r="K1239" s="36">
        <v>30</v>
      </c>
      <c r="L1239" s="56">
        <f t="shared" si="198"/>
        <v>553</v>
      </c>
      <c r="M1239" s="56"/>
      <c r="N1239" s="36">
        <v>30</v>
      </c>
      <c r="O1239" s="21">
        <f t="shared" si="196"/>
        <v>613</v>
      </c>
      <c r="P1239" s="38">
        <f t="shared" si="194"/>
        <v>1267.291666666667</v>
      </c>
      <c r="Q1239" s="41"/>
      <c r="R1239" t="str">
        <f t="shared" si="195"/>
        <v>2920 Litre Aquaplate Steel Slimline Water Tank (600mm W x 2200mm L x  2350mm H)</v>
      </c>
    </row>
    <row r="1240" spans="2:18" x14ac:dyDescent="0.35">
      <c r="B1240" s="31">
        <v>0.52</v>
      </c>
      <c r="C1240" s="30" t="s">
        <v>24</v>
      </c>
      <c r="D1240" s="30" t="s">
        <v>21</v>
      </c>
      <c r="E1240" s="36">
        <v>600</v>
      </c>
      <c r="F1240" s="36">
        <v>2300</v>
      </c>
      <c r="G1240" s="36">
        <v>2350</v>
      </c>
      <c r="H1240" s="37">
        <f t="shared" si="191"/>
        <v>3061.7142857142858</v>
      </c>
      <c r="I1240" s="37">
        <f t="shared" si="192"/>
        <v>3000</v>
      </c>
      <c r="J1240" s="37">
        <f t="shared" si="193"/>
        <v>135</v>
      </c>
      <c r="K1240" s="36">
        <v>30</v>
      </c>
      <c r="L1240" s="56">
        <f t="shared" si="198"/>
        <v>567.5</v>
      </c>
      <c r="M1240" s="56"/>
      <c r="N1240" s="36">
        <v>30</v>
      </c>
      <c r="O1240" s="21">
        <f t="shared" si="196"/>
        <v>627.5</v>
      </c>
      <c r="P1240" s="38">
        <f t="shared" si="194"/>
        <v>1300.5208333333335</v>
      </c>
      <c r="Q1240" s="41"/>
      <c r="R1240" t="str">
        <f t="shared" si="195"/>
        <v>3060 Litre Aquaplate Steel Slimline Water Tank (600mm W x 2300mm L x  2350mm H)</v>
      </c>
    </row>
    <row r="1241" spans="2:18" x14ac:dyDescent="0.35">
      <c r="B1241" s="31">
        <v>0.52</v>
      </c>
      <c r="C1241" s="30" t="s">
        <v>24</v>
      </c>
      <c r="D1241" s="30" t="s">
        <v>21</v>
      </c>
      <c r="E1241" s="36">
        <v>600</v>
      </c>
      <c r="F1241" s="36">
        <v>2400</v>
      </c>
      <c r="G1241" s="36">
        <v>2350</v>
      </c>
      <c r="H1241" s="37">
        <f t="shared" si="191"/>
        <v>3202.7142857142858</v>
      </c>
      <c r="I1241" s="37">
        <f t="shared" si="192"/>
        <v>3000</v>
      </c>
      <c r="J1241" s="37">
        <f t="shared" si="193"/>
        <v>135</v>
      </c>
      <c r="K1241" s="36">
        <v>30</v>
      </c>
      <c r="L1241" s="56">
        <f t="shared" si="198"/>
        <v>582</v>
      </c>
      <c r="M1241" s="56"/>
      <c r="N1241" s="36">
        <v>30</v>
      </c>
      <c r="O1241" s="21">
        <f t="shared" si="196"/>
        <v>642</v>
      </c>
      <c r="P1241" s="38">
        <f t="shared" si="194"/>
        <v>1333.75</v>
      </c>
      <c r="Q1241" s="41"/>
      <c r="R1241" t="str">
        <f t="shared" si="195"/>
        <v>3200 Litre Aquaplate Steel Slimline Water Tank (600mm W x 2400mm L x  2350mm H)</v>
      </c>
    </row>
    <row r="1242" spans="2:18" x14ac:dyDescent="0.35">
      <c r="B1242" s="31">
        <v>0.52</v>
      </c>
      <c r="C1242" s="30" t="s">
        <v>24</v>
      </c>
      <c r="D1242" s="30" t="s">
        <v>21</v>
      </c>
      <c r="E1242" s="36">
        <v>600</v>
      </c>
      <c r="F1242" s="36">
        <v>2500</v>
      </c>
      <c r="G1242" s="36">
        <v>2350</v>
      </c>
      <c r="H1242" s="37">
        <f t="shared" si="191"/>
        <v>3343.7142857142858</v>
      </c>
      <c r="I1242" s="37">
        <f t="shared" si="192"/>
        <v>3000</v>
      </c>
      <c r="J1242" s="37">
        <f t="shared" si="193"/>
        <v>135</v>
      </c>
      <c r="K1242" s="36">
        <v>30</v>
      </c>
      <c r="L1242" s="56">
        <f t="shared" si="198"/>
        <v>596.5</v>
      </c>
      <c r="M1242" s="56"/>
      <c r="N1242" s="36">
        <v>30</v>
      </c>
      <c r="O1242" s="21">
        <f t="shared" si="196"/>
        <v>656.5</v>
      </c>
      <c r="P1242" s="38">
        <f t="shared" si="194"/>
        <v>1366.979166666667</v>
      </c>
      <c r="Q1242" s="41"/>
      <c r="R1242" t="str">
        <f t="shared" si="195"/>
        <v>3340 Litre Aquaplate Steel Slimline Water Tank (600mm W x 2500mm L x  2350mm H)</v>
      </c>
    </row>
    <row r="1243" spans="2:18" x14ac:dyDescent="0.35">
      <c r="B1243" s="31">
        <v>0.52</v>
      </c>
      <c r="C1243" s="30" t="s">
        <v>24</v>
      </c>
      <c r="D1243" s="30" t="s">
        <v>21</v>
      </c>
      <c r="E1243" s="36">
        <v>600</v>
      </c>
      <c r="F1243" s="36">
        <v>2600</v>
      </c>
      <c r="G1243" s="36">
        <v>2350</v>
      </c>
      <c r="H1243" s="37">
        <f t="shared" si="191"/>
        <v>3484.7142857142858</v>
      </c>
      <c r="I1243" s="37">
        <f t="shared" si="192"/>
        <v>3000</v>
      </c>
      <c r="J1243" s="37">
        <f t="shared" si="193"/>
        <v>135</v>
      </c>
      <c r="K1243" s="36">
        <v>30</v>
      </c>
      <c r="L1243" s="56">
        <f t="shared" si="198"/>
        <v>611</v>
      </c>
      <c r="M1243" s="56"/>
      <c r="N1243" s="36">
        <v>30</v>
      </c>
      <c r="O1243" s="21">
        <f t="shared" si="196"/>
        <v>671</v>
      </c>
      <c r="P1243" s="38">
        <f t="shared" si="194"/>
        <v>1400.2083333333335</v>
      </c>
      <c r="Q1243" s="41"/>
      <c r="R1243" t="str">
        <f t="shared" si="195"/>
        <v>3480 Litre Aquaplate Steel Slimline Water Tank (600mm W x 2600mm L x  2350mm H)</v>
      </c>
    </row>
    <row r="1244" spans="2:18" x14ac:dyDescent="0.35">
      <c r="B1244" s="31">
        <v>0.52</v>
      </c>
      <c r="C1244" s="30" t="s">
        <v>24</v>
      </c>
      <c r="D1244" s="30" t="s">
        <v>21</v>
      </c>
      <c r="E1244" s="36">
        <v>600</v>
      </c>
      <c r="F1244" s="36">
        <v>2700</v>
      </c>
      <c r="G1244" s="36">
        <v>2350</v>
      </c>
      <c r="H1244" s="37">
        <f t="shared" si="191"/>
        <v>3625.7142857142858</v>
      </c>
      <c r="I1244" s="37">
        <f t="shared" si="192"/>
        <v>4000</v>
      </c>
      <c r="J1244" s="37">
        <f t="shared" si="193"/>
        <v>150</v>
      </c>
      <c r="K1244" s="36">
        <v>30</v>
      </c>
      <c r="L1244" s="50">
        <v>627</v>
      </c>
      <c r="N1244" s="36">
        <v>30</v>
      </c>
      <c r="O1244" s="21">
        <f t="shared" si="196"/>
        <v>687</v>
      </c>
      <c r="P1244" s="38">
        <f t="shared" si="194"/>
        <v>1436.8750000000002</v>
      </c>
      <c r="Q1244" s="41"/>
      <c r="R1244" t="str">
        <f t="shared" si="195"/>
        <v>3630 Litre Aquaplate Steel Slimline Water Tank (600mm W x 2700mm L x  2350mm H)</v>
      </c>
    </row>
    <row r="1245" spans="2:18" x14ac:dyDescent="0.35">
      <c r="B1245" s="31">
        <v>0.52</v>
      </c>
      <c r="C1245" s="30" t="s">
        <v>24</v>
      </c>
      <c r="D1245" s="30" t="s">
        <v>21</v>
      </c>
      <c r="E1245" s="36">
        <v>600</v>
      </c>
      <c r="F1245" s="36">
        <v>2800</v>
      </c>
      <c r="G1245" s="36">
        <v>2350</v>
      </c>
      <c r="H1245" s="37">
        <f t="shared" si="191"/>
        <v>3766.7142857142858</v>
      </c>
      <c r="I1245" s="37">
        <f t="shared" si="192"/>
        <v>4000</v>
      </c>
      <c r="J1245" s="37">
        <f t="shared" si="193"/>
        <v>150</v>
      </c>
      <c r="K1245" s="36">
        <v>30</v>
      </c>
      <c r="L1245" s="56">
        <f>L1244+14.5</f>
        <v>641.5</v>
      </c>
      <c r="M1245" s="56"/>
      <c r="N1245" s="36">
        <v>30</v>
      </c>
      <c r="O1245" s="21">
        <f t="shared" si="196"/>
        <v>701.5</v>
      </c>
      <c r="P1245" s="38">
        <f t="shared" si="194"/>
        <v>1470.104166666667</v>
      </c>
      <c r="Q1245" s="41"/>
      <c r="R1245" t="str">
        <f t="shared" si="195"/>
        <v>3770 Litre Aquaplate Steel Slimline Water Tank (600mm W x 2800mm L x  2350mm H)</v>
      </c>
    </row>
    <row r="1246" spans="2:18" x14ac:dyDescent="0.35">
      <c r="B1246" s="31">
        <v>0.52</v>
      </c>
      <c r="C1246" s="30" t="s">
        <v>24</v>
      </c>
      <c r="D1246" s="30" t="s">
        <v>21</v>
      </c>
      <c r="E1246" s="36">
        <v>600</v>
      </c>
      <c r="F1246" s="36">
        <v>2900</v>
      </c>
      <c r="G1246" s="36">
        <v>2350</v>
      </c>
      <c r="H1246" s="37">
        <f t="shared" si="191"/>
        <v>3907.7142857142858</v>
      </c>
      <c r="I1246" s="37">
        <f t="shared" si="192"/>
        <v>4000</v>
      </c>
      <c r="J1246" s="37">
        <f t="shared" si="193"/>
        <v>150</v>
      </c>
      <c r="K1246" s="36">
        <v>30</v>
      </c>
      <c r="L1246" s="56">
        <f>L1245+14.5</f>
        <v>656</v>
      </c>
      <c r="M1246" s="56"/>
      <c r="N1246" s="36">
        <v>30</v>
      </c>
      <c r="O1246" s="21">
        <f t="shared" si="196"/>
        <v>716</v>
      </c>
      <c r="P1246" s="38">
        <f t="shared" si="194"/>
        <v>1503.3333333333335</v>
      </c>
      <c r="Q1246" s="41"/>
      <c r="R1246" t="str">
        <f t="shared" si="195"/>
        <v>3910 Litre Aquaplate Steel Slimline Water Tank (600mm W x 2900mm L x  2350mm H)</v>
      </c>
    </row>
    <row r="1247" spans="2:18" x14ac:dyDescent="0.35">
      <c r="B1247" s="31">
        <v>0.52</v>
      </c>
      <c r="C1247" s="30" t="s">
        <v>24</v>
      </c>
      <c r="D1247" s="30" t="s">
        <v>21</v>
      </c>
      <c r="E1247" s="36">
        <v>600</v>
      </c>
      <c r="F1247" s="36">
        <v>3000</v>
      </c>
      <c r="G1247" s="36">
        <v>2350</v>
      </c>
      <c r="H1247" s="37">
        <f t="shared" si="191"/>
        <v>4048.7142857142858</v>
      </c>
      <c r="I1247" s="37">
        <f t="shared" si="192"/>
        <v>4000</v>
      </c>
      <c r="J1247" s="37">
        <f t="shared" si="193"/>
        <v>150</v>
      </c>
      <c r="K1247" s="36">
        <v>45</v>
      </c>
      <c r="L1247" s="56">
        <f>L1246+14.5</f>
        <v>670.5</v>
      </c>
      <c r="M1247" s="56"/>
      <c r="N1247" s="36">
        <v>30</v>
      </c>
      <c r="O1247" s="21">
        <f t="shared" si="196"/>
        <v>745.5</v>
      </c>
      <c r="P1247" s="38">
        <f t="shared" si="194"/>
        <v>1536.5625000000002</v>
      </c>
      <c r="Q1247" s="41"/>
      <c r="R1247" t="str">
        <f t="shared" si="195"/>
        <v>4050 Litre Aquaplate Steel Slimline Water Tank (600mm W x 3000mm L x  2350mm H)</v>
      </c>
    </row>
    <row r="1248" spans="2:18" x14ac:dyDescent="0.35">
      <c r="B1248" s="31">
        <v>0.52</v>
      </c>
      <c r="C1248" s="30" t="s">
        <v>24</v>
      </c>
      <c r="D1248" s="30" t="s">
        <v>21</v>
      </c>
      <c r="E1248" s="36">
        <v>650</v>
      </c>
      <c r="F1248" s="36">
        <v>800</v>
      </c>
      <c r="G1248" s="36">
        <v>2350</v>
      </c>
      <c r="H1248" s="37">
        <f t="shared" si="191"/>
        <v>1009.2410714285713</v>
      </c>
      <c r="I1248" s="37">
        <f t="shared" si="192"/>
        <v>1000</v>
      </c>
      <c r="J1248" s="37">
        <f t="shared" si="193"/>
        <v>90</v>
      </c>
      <c r="K1248" s="36"/>
      <c r="L1248" s="50">
        <v>306</v>
      </c>
      <c r="N1248" s="36">
        <v>30</v>
      </c>
      <c r="O1248" s="21">
        <f t="shared" si="196"/>
        <v>336</v>
      </c>
      <c r="P1248" s="38">
        <f t="shared" si="194"/>
        <v>701.25</v>
      </c>
      <c r="Q1248" s="41"/>
      <c r="R1248" t="str">
        <f t="shared" si="195"/>
        <v>1010 Litre Aquaplate Steel Slimline Water Tank (650mm W x 800mm L x  2350mm H)</v>
      </c>
    </row>
    <row r="1249" spans="2:18" x14ac:dyDescent="0.35">
      <c r="B1249" s="31">
        <v>0.52</v>
      </c>
      <c r="C1249" s="30" t="s">
        <v>24</v>
      </c>
      <c r="D1249" s="30" t="s">
        <v>21</v>
      </c>
      <c r="E1249" s="36">
        <v>650</v>
      </c>
      <c r="F1249" s="36">
        <v>900</v>
      </c>
      <c r="G1249" s="36">
        <v>2350</v>
      </c>
      <c r="H1249" s="37">
        <f t="shared" si="191"/>
        <v>1161.9910714285713</v>
      </c>
      <c r="I1249" s="37">
        <f t="shared" si="192"/>
        <v>1000</v>
      </c>
      <c r="J1249" s="37">
        <f t="shared" si="193"/>
        <v>90</v>
      </c>
      <c r="K1249" s="36"/>
      <c r="L1249" s="56">
        <f>L1248+14.5</f>
        <v>320.5</v>
      </c>
      <c r="M1249" s="56"/>
      <c r="N1249" s="36">
        <v>30</v>
      </c>
      <c r="O1249" s="21">
        <f t="shared" si="196"/>
        <v>350.5</v>
      </c>
      <c r="P1249" s="38">
        <f t="shared" si="194"/>
        <v>734.47916666666674</v>
      </c>
      <c r="Q1249" s="41"/>
      <c r="R1249" t="str">
        <f t="shared" si="195"/>
        <v>1160 Litre Aquaplate Steel Slimline Water Tank (650mm W x 900mm L x  2350mm H)</v>
      </c>
    </row>
    <row r="1250" spans="2:18" x14ac:dyDescent="0.35">
      <c r="B1250" s="31">
        <v>0.52</v>
      </c>
      <c r="C1250" s="30" t="s">
        <v>24</v>
      </c>
      <c r="D1250" s="30" t="s">
        <v>21</v>
      </c>
      <c r="E1250" s="36">
        <v>650</v>
      </c>
      <c r="F1250" s="36">
        <v>1000</v>
      </c>
      <c r="G1250" s="36">
        <v>2350</v>
      </c>
      <c r="H1250" s="37">
        <f t="shared" si="191"/>
        <v>1314.7410714285713</v>
      </c>
      <c r="I1250" s="37">
        <f t="shared" si="192"/>
        <v>1000</v>
      </c>
      <c r="J1250" s="37">
        <f t="shared" si="193"/>
        <v>90</v>
      </c>
      <c r="K1250" s="36"/>
      <c r="L1250" s="56">
        <f>L1249+14.5</f>
        <v>335</v>
      </c>
      <c r="M1250" s="56"/>
      <c r="N1250" s="36">
        <v>30</v>
      </c>
      <c r="O1250" s="21">
        <f t="shared" si="196"/>
        <v>365</v>
      </c>
      <c r="P1250" s="38">
        <f t="shared" si="194"/>
        <v>767.70833333333348</v>
      </c>
      <c r="Q1250" s="41"/>
      <c r="R1250" t="str">
        <f t="shared" si="195"/>
        <v>1310 Litre Aquaplate Steel Slimline Water Tank (650mm W x 1000mm L x  2350mm H)</v>
      </c>
    </row>
    <row r="1251" spans="2:18" x14ac:dyDescent="0.35">
      <c r="B1251" s="31">
        <v>0.52</v>
      </c>
      <c r="C1251" s="30" t="s">
        <v>24</v>
      </c>
      <c r="D1251" s="30" t="s">
        <v>21</v>
      </c>
      <c r="E1251" s="36">
        <v>650</v>
      </c>
      <c r="F1251" s="36">
        <v>1100</v>
      </c>
      <c r="G1251" s="36">
        <v>2350</v>
      </c>
      <c r="H1251" s="37">
        <f t="shared" si="191"/>
        <v>1467.4910714285713</v>
      </c>
      <c r="I1251" s="37">
        <f t="shared" si="192"/>
        <v>1000</v>
      </c>
      <c r="J1251" s="37">
        <f t="shared" si="193"/>
        <v>90</v>
      </c>
      <c r="K1251" s="36"/>
      <c r="L1251" s="56">
        <f>L1250+14.5</f>
        <v>349.5</v>
      </c>
      <c r="M1251" s="56"/>
      <c r="N1251" s="36">
        <v>30</v>
      </c>
      <c r="O1251" s="21">
        <f t="shared" si="196"/>
        <v>379.5</v>
      </c>
      <c r="P1251" s="38">
        <f t="shared" si="194"/>
        <v>800.93750000000011</v>
      </c>
      <c r="Q1251" s="41"/>
      <c r="R1251" t="str">
        <f t="shared" si="195"/>
        <v>1470 Litre Aquaplate Steel Slimline Water Tank (650mm W x 1100mm L x  2350mm H)</v>
      </c>
    </row>
    <row r="1252" spans="2:18" x14ac:dyDescent="0.35">
      <c r="B1252" s="31">
        <v>0.52</v>
      </c>
      <c r="C1252" s="30" t="s">
        <v>24</v>
      </c>
      <c r="D1252" s="30" t="s">
        <v>21</v>
      </c>
      <c r="E1252" s="36">
        <v>650</v>
      </c>
      <c r="F1252" s="36">
        <v>1200</v>
      </c>
      <c r="G1252" s="36">
        <v>2350</v>
      </c>
      <c r="H1252" s="37">
        <f t="shared" si="191"/>
        <v>1620.2410714285713</v>
      </c>
      <c r="I1252" s="37">
        <f t="shared" si="192"/>
        <v>2000</v>
      </c>
      <c r="J1252" s="37">
        <f t="shared" si="193"/>
        <v>120</v>
      </c>
      <c r="K1252" s="36"/>
      <c r="L1252" s="50">
        <v>365</v>
      </c>
      <c r="N1252" s="36">
        <v>30</v>
      </c>
      <c r="O1252" s="21">
        <f t="shared" si="196"/>
        <v>395</v>
      </c>
      <c r="P1252" s="38">
        <f t="shared" si="194"/>
        <v>836.45833333333348</v>
      </c>
      <c r="Q1252" s="41"/>
      <c r="R1252" t="str">
        <f t="shared" si="195"/>
        <v>1620 Litre Aquaplate Steel Slimline Water Tank (650mm W x 1200mm L x  2350mm H)</v>
      </c>
    </row>
    <row r="1253" spans="2:18" x14ac:dyDescent="0.35">
      <c r="B1253" s="31">
        <v>0.52</v>
      </c>
      <c r="C1253" s="30" t="s">
        <v>24</v>
      </c>
      <c r="D1253" s="30" t="s">
        <v>21</v>
      </c>
      <c r="E1253" s="36">
        <v>650</v>
      </c>
      <c r="F1253" s="36">
        <v>1300</v>
      </c>
      <c r="G1253" s="36">
        <v>2350</v>
      </c>
      <c r="H1253" s="37">
        <f t="shared" si="191"/>
        <v>1772.9910714285713</v>
      </c>
      <c r="I1253" s="37">
        <f t="shared" si="192"/>
        <v>2000</v>
      </c>
      <c r="J1253" s="37">
        <f t="shared" si="193"/>
        <v>120</v>
      </c>
      <c r="K1253" s="36"/>
      <c r="L1253" s="56">
        <f>L1252+14.5</f>
        <v>379.5</v>
      </c>
      <c r="M1253" s="56"/>
      <c r="N1253" s="36">
        <v>30</v>
      </c>
      <c r="O1253" s="21">
        <f t="shared" si="196"/>
        <v>409.5</v>
      </c>
      <c r="P1253" s="38">
        <f t="shared" si="194"/>
        <v>869.68750000000011</v>
      </c>
      <c r="Q1253" s="41"/>
      <c r="R1253" t="str">
        <f t="shared" si="195"/>
        <v>1770 Litre Aquaplate Steel Slimline Water Tank (650mm W x 1300mm L x  2350mm H)</v>
      </c>
    </row>
    <row r="1254" spans="2:18" x14ac:dyDescent="0.35">
      <c r="B1254" s="31">
        <v>0.52</v>
      </c>
      <c r="C1254" s="30" t="s">
        <v>24</v>
      </c>
      <c r="D1254" s="30" t="s">
        <v>21</v>
      </c>
      <c r="E1254" s="36">
        <v>650</v>
      </c>
      <c r="F1254" s="36">
        <v>1400</v>
      </c>
      <c r="G1254" s="36">
        <v>2350</v>
      </c>
      <c r="H1254" s="37">
        <f t="shared" si="191"/>
        <v>1925.7410714285713</v>
      </c>
      <c r="I1254" s="37">
        <f t="shared" si="192"/>
        <v>2000</v>
      </c>
      <c r="J1254" s="37">
        <f t="shared" si="193"/>
        <v>120</v>
      </c>
      <c r="K1254" s="36"/>
      <c r="L1254" s="56">
        <f>L1253+14.5</f>
        <v>394</v>
      </c>
      <c r="M1254" s="56"/>
      <c r="N1254" s="36">
        <v>30</v>
      </c>
      <c r="O1254" s="21">
        <f t="shared" si="196"/>
        <v>424</v>
      </c>
      <c r="P1254" s="38">
        <f t="shared" si="194"/>
        <v>902.91666666666674</v>
      </c>
      <c r="Q1254" s="41"/>
      <c r="R1254" t="str">
        <f t="shared" si="195"/>
        <v>1930 Litre Aquaplate Steel Slimline Water Tank (650mm W x 1400mm L x  2350mm H)</v>
      </c>
    </row>
    <row r="1255" spans="2:18" x14ac:dyDescent="0.35">
      <c r="B1255" s="31">
        <v>0.52</v>
      </c>
      <c r="C1255" s="30" t="s">
        <v>24</v>
      </c>
      <c r="D1255" s="30" t="s">
        <v>21</v>
      </c>
      <c r="E1255" s="36">
        <v>650</v>
      </c>
      <c r="F1255" s="36">
        <v>1500</v>
      </c>
      <c r="G1255" s="36">
        <v>2350</v>
      </c>
      <c r="H1255" s="37">
        <f t="shared" si="191"/>
        <v>2078.4910714285711</v>
      </c>
      <c r="I1255" s="37">
        <f t="shared" si="192"/>
        <v>2000</v>
      </c>
      <c r="J1255" s="37">
        <f t="shared" si="193"/>
        <v>120</v>
      </c>
      <c r="K1255" s="36"/>
      <c r="L1255" s="56">
        <f>L1254+14.5</f>
        <v>408.5</v>
      </c>
      <c r="M1255" s="56"/>
      <c r="N1255" s="36">
        <v>30</v>
      </c>
      <c r="O1255" s="21">
        <f t="shared" si="196"/>
        <v>438.5</v>
      </c>
      <c r="P1255" s="38">
        <f t="shared" si="194"/>
        <v>936.14583333333348</v>
      </c>
      <c r="Q1255" s="41"/>
      <c r="R1255" t="str">
        <f t="shared" si="195"/>
        <v>2080 Litre Aquaplate Steel Slimline Water Tank (650mm W x 1500mm L x  2350mm H)</v>
      </c>
    </row>
    <row r="1256" spans="2:18" x14ac:dyDescent="0.35">
      <c r="B1256" s="31">
        <v>0.52</v>
      </c>
      <c r="C1256" s="30" t="s">
        <v>24</v>
      </c>
      <c r="D1256" s="30" t="s">
        <v>21</v>
      </c>
      <c r="E1256" s="36">
        <v>650</v>
      </c>
      <c r="F1256" s="36">
        <v>1600</v>
      </c>
      <c r="G1256" s="36">
        <v>2350</v>
      </c>
      <c r="H1256" s="37">
        <f t="shared" si="191"/>
        <v>2231.2410714285711</v>
      </c>
      <c r="I1256" s="37">
        <f t="shared" si="192"/>
        <v>2000</v>
      </c>
      <c r="J1256" s="37">
        <f t="shared" si="193"/>
        <v>120</v>
      </c>
      <c r="K1256" s="36"/>
      <c r="L1256" s="56">
        <f>L1255+14.5</f>
        <v>423</v>
      </c>
      <c r="M1256" s="56"/>
      <c r="N1256" s="36">
        <v>30</v>
      </c>
      <c r="O1256" s="21">
        <f t="shared" si="196"/>
        <v>453</v>
      </c>
      <c r="P1256" s="38">
        <f t="shared" si="194"/>
        <v>969.37500000000011</v>
      </c>
      <c r="Q1256" s="41"/>
      <c r="R1256" t="str">
        <f t="shared" si="195"/>
        <v>2230 Litre Aquaplate Steel Slimline Water Tank (650mm W x 1600mm L x  2350mm H)</v>
      </c>
    </row>
    <row r="1257" spans="2:18" x14ac:dyDescent="0.35">
      <c r="B1257" s="31">
        <v>0.52</v>
      </c>
      <c r="C1257" s="30" t="s">
        <v>24</v>
      </c>
      <c r="D1257" s="30" t="s">
        <v>21</v>
      </c>
      <c r="E1257" s="36">
        <v>650</v>
      </c>
      <c r="F1257" s="36">
        <v>1700</v>
      </c>
      <c r="G1257" s="36">
        <v>2350</v>
      </c>
      <c r="H1257" s="37">
        <f t="shared" si="191"/>
        <v>2383.9910714285711</v>
      </c>
      <c r="I1257" s="37">
        <f t="shared" si="192"/>
        <v>2000</v>
      </c>
      <c r="J1257" s="37">
        <f t="shared" si="193"/>
        <v>120</v>
      </c>
      <c r="K1257" s="36"/>
      <c r="L1257" s="56">
        <f>L1256+14.5</f>
        <v>437.5</v>
      </c>
      <c r="M1257" s="56"/>
      <c r="N1257" s="36">
        <v>30</v>
      </c>
      <c r="O1257" s="21">
        <f t="shared" si="196"/>
        <v>467.5</v>
      </c>
      <c r="P1257" s="38">
        <f t="shared" si="194"/>
        <v>1002.6041666666667</v>
      </c>
      <c r="Q1257" s="41"/>
      <c r="R1257" t="str">
        <f t="shared" si="195"/>
        <v>2380 Litre Aquaplate Steel Slimline Water Tank (650mm W x 1700mm L x  2350mm H)</v>
      </c>
    </row>
    <row r="1258" spans="2:18" x14ac:dyDescent="0.35">
      <c r="B1258" s="31">
        <v>0.52</v>
      </c>
      <c r="C1258" s="30" t="s">
        <v>24</v>
      </c>
      <c r="D1258" s="30" t="s">
        <v>21</v>
      </c>
      <c r="E1258" s="36">
        <v>650</v>
      </c>
      <c r="F1258" s="36">
        <v>1800</v>
      </c>
      <c r="G1258" s="36">
        <v>2350</v>
      </c>
      <c r="H1258" s="37">
        <f t="shared" si="191"/>
        <v>2536.7410714285711</v>
      </c>
      <c r="I1258" s="37">
        <f t="shared" si="192"/>
        <v>3000</v>
      </c>
      <c r="J1258" s="37">
        <f t="shared" si="193"/>
        <v>135</v>
      </c>
      <c r="K1258" s="36"/>
      <c r="L1258" s="50">
        <v>498</v>
      </c>
      <c r="N1258" s="36">
        <v>30</v>
      </c>
      <c r="O1258" s="21">
        <f t="shared" si="196"/>
        <v>528</v>
      </c>
      <c r="P1258" s="38">
        <f t="shared" si="194"/>
        <v>1141.25</v>
      </c>
      <c r="Q1258" s="41"/>
      <c r="R1258" t="str">
        <f t="shared" si="195"/>
        <v>2540 Litre Aquaplate Steel Slimline Water Tank (650mm W x 1800mm L x  2350mm H)</v>
      </c>
    </row>
    <row r="1259" spans="2:18" x14ac:dyDescent="0.35">
      <c r="B1259" s="31">
        <v>0.52</v>
      </c>
      <c r="C1259" s="30" t="s">
        <v>24</v>
      </c>
      <c r="D1259" s="30" t="s">
        <v>21</v>
      </c>
      <c r="E1259" s="36">
        <v>650</v>
      </c>
      <c r="F1259" s="36">
        <v>1900</v>
      </c>
      <c r="G1259" s="36">
        <v>2350</v>
      </c>
      <c r="H1259" s="37">
        <f t="shared" si="191"/>
        <v>2689.4910714285711</v>
      </c>
      <c r="I1259" s="37">
        <f t="shared" si="192"/>
        <v>3000</v>
      </c>
      <c r="J1259" s="37">
        <f t="shared" si="193"/>
        <v>135</v>
      </c>
      <c r="K1259" s="36"/>
      <c r="L1259" s="56">
        <f t="shared" ref="L1259:L1264" si="199">L1258+14.5</f>
        <v>512.5</v>
      </c>
      <c r="M1259" s="56"/>
      <c r="N1259" s="36">
        <v>30</v>
      </c>
      <c r="O1259" s="21">
        <f t="shared" si="196"/>
        <v>542.5</v>
      </c>
      <c r="P1259" s="38">
        <f t="shared" si="194"/>
        <v>1174.479166666667</v>
      </c>
      <c r="Q1259" s="41"/>
      <c r="R1259" t="str">
        <f t="shared" si="195"/>
        <v>2690 Litre Aquaplate Steel Slimline Water Tank (650mm W x 1900mm L x  2350mm H)</v>
      </c>
    </row>
    <row r="1260" spans="2:18" x14ac:dyDescent="0.35">
      <c r="B1260" s="31">
        <v>0.52</v>
      </c>
      <c r="C1260" s="30" t="s">
        <v>24</v>
      </c>
      <c r="D1260" s="30" t="s">
        <v>21</v>
      </c>
      <c r="E1260" s="36">
        <v>650</v>
      </c>
      <c r="F1260" s="36">
        <v>2000</v>
      </c>
      <c r="G1260" s="36">
        <v>2350</v>
      </c>
      <c r="H1260" s="37">
        <f t="shared" si="191"/>
        <v>2842.2410714285711</v>
      </c>
      <c r="I1260" s="37">
        <f t="shared" si="192"/>
        <v>3000</v>
      </c>
      <c r="J1260" s="37">
        <f t="shared" si="193"/>
        <v>135</v>
      </c>
      <c r="K1260" s="36"/>
      <c r="L1260" s="56">
        <f t="shared" si="199"/>
        <v>527</v>
      </c>
      <c r="M1260" s="56"/>
      <c r="N1260" s="36">
        <v>30</v>
      </c>
      <c r="O1260" s="21">
        <f t="shared" si="196"/>
        <v>557</v>
      </c>
      <c r="P1260" s="38">
        <f t="shared" si="194"/>
        <v>1207.7083333333335</v>
      </c>
      <c r="Q1260" s="41"/>
      <c r="R1260" t="str">
        <f t="shared" si="195"/>
        <v>2840 Litre Aquaplate Steel Slimline Water Tank (650mm W x 2000mm L x  2350mm H)</v>
      </c>
    </row>
    <row r="1261" spans="2:18" x14ac:dyDescent="0.35">
      <c r="B1261" s="31">
        <v>0.52</v>
      </c>
      <c r="C1261" s="30" t="s">
        <v>24</v>
      </c>
      <c r="D1261" s="30" t="s">
        <v>21</v>
      </c>
      <c r="E1261" s="36">
        <v>650</v>
      </c>
      <c r="F1261" s="36">
        <v>2100</v>
      </c>
      <c r="G1261" s="36">
        <v>2350</v>
      </c>
      <c r="H1261" s="37">
        <f t="shared" si="191"/>
        <v>2994.9910714285711</v>
      </c>
      <c r="I1261" s="37">
        <f t="shared" si="192"/>
        <v>3000</v>
      </c>
      <c r="J1261" s="37">
        <f t="shared" si="193"/>
        <v>135</v>
      </c>
      <c r="K1261" s="36"/>
      <c r="L1261" s="56">
        <f t="shared" si="199"/>
        <v>541.5</v>
      </c>
      <c r="M1261" s="56"/>
      <c r="N1261" s="36">
        <v>30</v>
      </c>
      <c r="O1261" s="21">
        <f t="shared" si="196"/>
        <v>571.5</v>
      </c>
      <c r="P1261" s="38">
        <f t="shared" si="194"/>
        <v>1240.9375</v>
      </c>
      <c r="Q1261" s="41"/>
      <c r="R1261" t="str">
        <f t="shared" si="195"/>
        <v>2990 Litre Aquaplate Steel Slimline Water Tank (650mm W x 2100mm L x  2350mm H)</v>
      </c>
    </row>
    <row r="1262" spans="2:18" x14ac:dyDescent="0.35">
      <c r="B1262" s="31">
        <v>0.52</v>
      </c>
      <c r="C1262" s="30" t="s">
        <v>24</v>
      </c>
      <c r="D1262" s="30" t="s">
        <v>21</v>
      </c>
      <c r="E1262" s="36">
        <v>650</v>
      </c>
      <c r="F1262" s="36">
        <v>2200</v>
      </c>
      <c r="G1262" s="36">
        <v>2350</v>
      </c>
      <c r="H1262" s="37">
        <f t="shared" si="191"/>
        <v>3147.7410714285711</v>
      </c>
      <c r="I1262" s="37">
        <f t="shared" si="192"/>
        <v>3000</v>
      </c>
      <c r="J1262" s="37">
        <f t="shared" si="193"/>
        <v>135</v>
      </c>
      <c r="K1262" s="36">
        <v>30</v>
      </c>
      <c r="L1262" s="56">
        <f t="shared" si="199"/>
        <v>556</v>
      </c>
      <c r="M1262" s="56"/>
      <c r="N1262" s="36">
        <v>30</v>
      </c>
      <c r="O1262" s="21">
        <f t="shared" si="196"/>
        <v>616</v>
      </c>
      <c r="P1262" s="38">
        <f t="shared" si="194"/>
        <v>1274.166666666667</v>
      </c>
      <c r="Q1262" s="41"/>
      <c r="R1262" t="str">
        <f t="shared" si="195"/>
        <v>3150 Litre Aquaplate Steel Slimline Water Tank (650mm W x 2200mm L x  2350mm H)</v>
      </c>
    </row>
    <row r="1263" spans="2:18" x14ac:dyDescent="0.35">
      <c r="B1263" s="31">
        <v>0.52</v>
      </c>
      <c r="C1263" s="30" t="s">
        <v>24</v>
      </c>
      <c r="D1263" s="30" t="s">
        <v>21</v>
      </c>
      <c r="E1263" s="36">
        <v>650</v>
      </c>
      <c r="F1263" s="36">
        <v>2300</v>
      </c>
      <c r="G1263" s="36">
        <v>2350</v>
      </c>
      <c r="H1263" s="37">
        <f t="shared" si="191"/>
        <v>3300.4910714285711</v>
      </c>
      <c r="I1263" s="37">
        <f t="shared" si="192"/>
        <v>3000</v>
      </c>
      <c r="J1263" s="37">
        <f t="shared" si="193"/>
        <v>135</v>
      </c>
      <c r="K1263" s="36">
        <v>30</v>
      </c>
      <c r="L1263" s="56">
        <f t="shared" si="199"/>
        <v>570.5</v>
      </c>
      <c r="M1263" s="56"/>
      <c r="N1263" s="36">
        <v>30</v>
      </c>
      <c r="O1263" s="21">
        <f t="shared" si="196"/>
        <v>630.5</v>
      </c>
      <c r="P1263" s="38">
        <f t="shared" si="194"/>
        <v>1307.3958333333335</v>
      </c>
      <c r="Q1263" s="41"/>
      <c r="R1263" t="str">
        <f t="shared" si="195"/>
        <v>3300 Litre Aquaplate Steel Slimline Water Tank (650mm W x 2300mm L x  2350mm H)</v>
      </c>
    </row>
    <row r="1264" spans="2:18" x14ac:dyDescent="0.35">
      <c r="B1264" s="31">
        <v>0.52</v>
      </c>
      <c r="C1264" s="30" t="s">
        <v>24</v>
      </c>
      <c r="D1264" s="30" t="s">
        <v>21</v>
      </c>
      <c r="E1264" s="36">
        <v>650</v>
      </c>
      <c r="F1264" s="36">
        <v>2400</v>
      </c>
      <c r="G1264" s="36">
        <v>2350</v>
      </c>
      <c r="H1264" s="37">
        <f t="shared" si="191"/>
        <v>3453.2410714285711</v>
      </c>
      <c r="I1264" s="37">
        <f t="shared" si="192"/>
        <v>3000</v>
      </c>
      <c r="J1264" s="37">
        <f t="shared" si="193"/>
        <v>135</v>
      </c>
      <c r="K1264" s="36">
        <v>30</v>
      </c>
      <c r="L1264" s="56">
        <f t="shared" si="199"/>
        <v>585</v>
      </c>
      <c r="M1264" s="56"/>
      <c r="N1264" s="36">
        <v>30</v>
      </c>
      <c r="O1264" s="21">
        <f t="shared" si="196"/>
        <v>645</v>
      </c>
      <c r="P1264" s="38">
        <f t="shared" si="194"/>
        <v>1340.625</v>
      </c>
      <c r="Q1264" s="41"/>
      <c r="R1264" t="str">
        <f t="shared" si="195"/>
        <v>3450 Litre Aquaplate Steel Slimline Water Tank (650mm W x 2400mm L x  2350mm H)</v>
      </c>
    </row>
    <row r="1265" spans="2:18" x14ac:dyDescent="0.35">
      <c r="B1265" s="31">
        <v>0.52</v>
      </c>
      <c r="C1265" s="30" t="s">
        <v>24</v>
      </c>
      <c r="D1265" s="30" t="s">
        <v>21</v>
      </c>
      <c r="E1265" s="36">
        <v>650</v>
      </c>
      <c r="F1265" s="36">
        <v>2500</v>
      </c>
      <c r="G1265" s="36">
        <v>2350</v>
      </c>
      <c r="H1265" s="37">
        <f t="shared" si="191"/>
        <v>3605.9910714285711</v>
      </c>
      <c r="I1265" s="37">
        <f t="shared" si="192"/>
        <v>4000</v>
      </c>
      <c r="J1265" s="37">
        <f t="shared" si="193"/>
        <v>150</v>
      </c>
      <c r="K1265" s="36">
        <v>30</v>
      </c>
      <c r="L1265" s="50">
        <v>600</v>
      </c>
      <c r="N1265" s="36">
        <v>30</v>
      </c>
      <c r="O1265" s="21">
        <f t="shared" si="196"/>
        <v>660</v>
      </c>
      <c r="P1265" s="38">
        <f t="shared" si="194"/>
        <v>1375</v>
      </c>
      <c r="Q1265" s="41"/>
      <c r="R1265" t="str">
        <f t="shared" si="195"/>
        <v>3610 Litre Aquaplate Steel Slimline Water Tank (650mm W x 2500mm L x  2350mm H)</v>
      </c>
    </row>
    <row r="1266" spans="2:18" x14ac:dyDescent="0.35">
      <c r="B1266" s="31">
        <v>0.52</v>
      </c>
      <c r="C1266" s="30" t="s">
        <v>24</v>
      </c>
      <c r="D1266" s="30" t="s">
        <v>21</v>
      </c>
      <c r="E1266" s="36">
        <v>650</v>
      </c>
      <c r="F1266" s="36">
        <v>2600</v>
      </c>
      <c r="G1266" s="36">
        <v>2350</v>
      </c>
      <c r="H1266" s="37">
        <f t="shared" si="191"/>
        <v>3758.7410714285711</v>
      </c>
      <c r="I1266" s="37">
        <f t="shared" si="192"/>
        <v>4000</v>
      </c>
      <c r="J1266" s="37">
        <f t="shared" si="193"/>
        <v>150</v>
      </c>
      <c r="K1266" s="36">
        <v>30</v>
      </c>
      <c r="L1266" s="56">
        <f>L1265+14.5</f>
        <v>614.5</v>
      </c>
      <c r="M1266" s="56"/>
      <c r="N1266" s="36">
        <v>30</v>
      </c>
      <c r="O1266" s="21">
        <f t="shared" si="196"/>
        <v>674.5</v>
      </c>
      <c r="P1266" s="38">
        <f t="shared" si="194"/>
        <v>1408.229166666667</v>
      </c>
      <c r="Q1266" s="41"/>
      <c r="R1266" t="str">
        <f t="shared" si="195"/>
        <v>3760 Litre Aquaplate Steel Slimline Water Tank (650mm W x 2600mm L x  2350mm H)</v>
      </c>
    </row>
    <row r="1267" spans="2:18" x14ac:dyDescent="0.35">
      <c r="B1267" s="31">
        <v>0.52</v>
      </c>
      <c r="C1267" s="30" t="s">
        <v>24</v>
      </c>
      <c r="D1267" s="30" t="s">
        <v>21</v>
      </c>
      <c r="E1267" s="36">
        <v>650</v>
      </c>
      <c r="F1267" s="36">
        <v>2700</v>
      </c>
      <c r="G1267" s="36">
        <v>2350</v>
      </c>
      <c r="H1267" s="37">
        <f t="shared" si="191"/>
        <v>3911.4910714285711</v>
      </c>
      <c r="I1267" s="37">
        <f t="shared" si="192"/>
        <v>4000</v>
      </c>
      <c r="J1267" s="37">
        <f t="shared" si="193"/>
        <v>150</v>
      </c>
      <c r="K1267" s="36">
        <v>30</v>
      </c>
      <c r="L1267" s="56">
        <f>L1266+14.5</f>
        <v>629</v>
      </c>
      <c r="M1267" s="56"/>
      <c r="N1267" s="36">
        <v>30</v>
      </c>
      <c r="O1267" s="21">
        <f t="shared" si="196"/>
        <v>689</v>
      </c>
      <c r="P1267" s="38">
        <f t="shared" si="194"/>
        <v>1441.4583333333335</v>
      </c>
      <c r="Q1267" s="41"/>
      <c r="R1267" t="str">
        <f t="shared" si="195"/>
        <v>3910 Litre Aquaplate Steel Slimline Water Tank (650mm W x 2700mm L x  2350mm H)</v>
      </c>
    </row>
    <row r="1268" spans="2:18" x14ac:dyDescent="0.35">
      <c r="B1268" s="31">
        <v>0.52</v>
      </c>
      <c r="C1268" s="30" t="s">
        <v>24</v>
      </c>
      <c r="D1268" s="30" t="s">
        <v>21</v>
      </c>
      <c r="E1268" s="36">
        <v>650</v>
      </c>
      <c r="F1268" s="36">
        <v>2800</v>
      </c>
      <c r="G1268" s="36">
        <v>2350</v>
      </c>
      <c r="H1268" s="37">
        <f t="shared" si="191"/>
        <v>4064.2410714285711</v>
      </c>
      <c r="I1268" s="37">
        <f t="shared" si="192"/>
        <v>4000</v>
      </c>
      <c r="J1268" s="37">
        <f t="shared" si="193"/>
        <v>150</v>
      </c>
      <c r="K1268" s="36">
        <v>45</v>
      </c>
      <c r="L1268" s="56">
        <f>L1267+14.5</f>
        <v>643.5</v>
      </c>
      <c r="M1268" s="56"/>
      <c r="N1268" s="36">
        <v>30</v>
      </c>
      <c r="O1268" s="21">
        <f t="shared" si="196"/>
        <v>718.5</v>
      </c>
      <c r="P1268" s="38">
        <f t="shared" si="194"/>
        <v>1474.6875000000002</v>
      </c>
      <c r="Q1268" s="41"/>
      <c r="R1268" t="str">
        <f t="shared" si="195"/>
        <v>4060 Litre Aquaplate Steel Slimline Water Tank (650mm W x 2800mm L x  2350mm H)</v>
      </c>
    </row>
    <row r="1269" spans="2:18" x14ac:dyDescent="0.35">
      <c r="B1269" s="31">
        <v>0.52</v>
      </c>
      <c r="C1269" s="30" t="s">
        <v>24</v>
      </c>
      <c r="D1269" s="30" t="s">
        <v>21</v>
      </c>
      <c r="E1269" s="36">
        <v>650</v>
      </c>
      <c r="F1269" s="36">
        <v>2900</v>
      </c>
      <c r="G1269" s="36">
        <v>2350</v>
      </c>
      <c r="H1269" s="37">
        <f t="shared" si="191"/>
        <v>4216.9910714285716</v>
      </c>
      <c r="I1269" s="37">
        <f t="shared" si="192"/>
        <v>4000</v>
      </c>
      <c r="J1269" s="37">
        <f t="shared" si="193"/>
        <v>150</v>
      </c>
      <c r="K1269" s="36">
        <v>45</v>
      </c>
      <c r="L1269" s="56">
        <f>L1268+14.5</f>
        <v>658</v>
      </c>
      <c r="M1269" s="56"/>
      <c r="N1269" s="36">
        <v>30</v>
      </c>
      <c r="O1269" s="21">
        <f t="shared" si="196"/>
        <v>733</v>
      </c>
      <c r="P1269" s="38">
        <f t="shared" si="194"/>
        <v>1507.916666666667</v>
      </c>
      <c r="Q1269" s="41"/>
      <c r="R1269" t="str">
        <f t="shared" si="195"/>
        <v>4220 Litre Aquaplate Steel Slimline Water Tank (650mm W x 2900mm L x  2350mm H)</v>
      </c>
    </row>
    <row r="1270" spans="2:18" x14ac:dyDescent="0.35">
      <c r="B1270" s="31">
        <v>0.52</v>
      </c>
      <c r="C1270" s="30" t="s">
        <v>24</v>
      </c>
      <c r="D1270" s="30" t="s">
        <v>21</v>
      </c>
      <c r="E1270" s="36">
        <v>650</v>
      </c>
      <c r="F1270" s="36">
        <v>3000</v>
      </c>
      <c r="G1270" s="36">
        <v>2350</v>
      </c>
      <c r="H1270" s="37">
        <f t="shared" si="191"/>
        <v>4369.7410714285716</v>
      </c>
      <c r="I1270" s="37">
        <f t="shared" si="192"/>
        <v>4000</v>
      </c>
      <c r="J1270" s="37">
        <f t="shared" si="193"/>
        <v>150</v>
      </c>
      <c r="K1270" s="36">
        <v>45</v>
      </c>
      <c r="L1270" s="56">
        <f>L1269+14.5</f>
        <v>672.5</v>
      </c>
      <c r="M1270" s="56"/>
      <c r="N1270" s="36">
        <v>30</v>
      </c>
      <c r="O1270" s="21">
        <f t="shared" si="196"/>
        <v>747.5</v>
      </c>
      <c r="P1270" s="38">
        <f t="shared" si="194"/>
        <v>1541.1458333333335</v>
      </c>
      <c r="Q1270" s="41"/>
      <c r="R1270" t="str">
        <f t="shared" si="195"/>
        <v>4370 Litre Aquaplate Steel Slimline Water Tank (650mm W x 3000mm L x  2350mm H)</v>
      </c>
    </row>
    <row r="1271" spans="2:18" x14ac:dyDescent="0.35">
      <c r="B1271" s="31">
        <v>0.52</v>
      </c>
      <c r="C1271" s="30" t="s">
        <v>24</v>
      </c>
      <c r="D1271" s="30" t="s">
        <v>21</v>
      </c>
      <c r="E1271" s="36">
        <v>700</v>
      </c>
      <c r="F1271" s="36">
        <v>800</v>
      </c>
      <c r="G1271" s="36">
        <v>2350</v>
      </c>
      <c r="H1271" s="37">
        <f t="shared" si="191"/>
        <v>1069.25</v>
      </c>
      <c r="I1271" s="37">
        <f t="shared" si="192"/>
        <v>1000</v>
      </c>
      <c r="J1271" s="37">
        <f t="shared" si="193"/>
        <v>90</v>
      </c>
      <c r="K1271" s="36"/>
      <c r="L1271" s="50">
        <v>309</v>
      </c>
      <c r="N1271" s="36">
        <v>30</v>
      </c>
      <c r="O1271" s="21">
        <f t="shared" si="196"/>
        <v>339</v>
      </c>
      <c r="P1271" s="38">
        <f t="shared" si="194"/>
        <v>708.12500000000011</v>
      </c>
      <c r="Q1271" s="41"/>
      <c r="R1271" t="str">
        <f t="shared" si="195"/>
        <v>1070 Litre Aquaplate Steel Slimline Water Tank (700mm W x 800mm L x  2350mm H)</v>
      </c>
    </row>
    <row r="1272" spans="2:18" x14ac:dyDescent="0.35">
      <c r="B1272" s="31">
        <v>0.52</v>
      </c>
      <c r="C1272" s="30" t="s">
        <v>24</v>
      </c>
      <c r="D1272" s="30" t="s">
        <v>21</v>
      </c>
      <c r="E1272" s="36">
        <v>700</v>
      </c>
      <c r="F1272" s="36">
        <v>900</v>
      </c>
      <c r="G1272" s="36">
        <v>2350</v>
      </c>
      <c r="H1272" s="37">
        <f t="shared" si="191"/>
        <v>1233.75</v>
      </c>
      <c r="I1272" s="37">
        <f t="shared" si="192"/>
        <v>1000</v>
      </c>
      <c r="J1272" s="37">
        <f t="shared" si="193"/>
        <v>90</v>
      </c>
      <c r="K1272" s="36"/>
      <c r="L1272" s="56">
        <f>L1271+14.5</f>
        <v>323.5</v>
      </c>
      <c r="M1272" s="56"/>
      <c r="N1272" s="36">
        <v>30</v>
      </c>
      <c r="O1272" s="21">
        <f t="shared" si="196"/>
        <v>353.5</v>
      </c>
      <c r="P1272" s="38">
        <f t="shared" si="194"/>
        <v>741.35416666666674</v>
      </c>
      <c r="Q1272" s="41"/>
      <c r="R1272" t="str">
        <f t="shared" si="195"/>
        <v>1230 Litre Aquaplate Steel Slimline Water Tank (700mm W x 900mm L x  2350mm H)</v>
      </c>
    </row>
    <row r="1273" spans="2:18" x14ac:dyDescent="0.35">
      <c r="B1273" s="31">
        <v>0.52</v>
      </c>
      <c r="C1273" s="30" t="s">
        <v>24</v>
      </c>
      <c r="D1273" s="30" t="s">
        <v>21</v>
      </c>
      <c r="E1273" s="36">
        <v>700</v>
      </c>
      <c r="F1273" s="36">
        <v>1000</v>
      </c>
      <c r="G1273" s="36">
        <v>2350</v>
      </c>
      <c r="H1273" s="37">
        <f t="shared" si="191"/>
        <v>1398.25</v>
      </c>
      <c r="I1273" s="37">
        <f t="shared" si="192"/>
        <v>1000</v>
      </c>
      <c r="J1273" s="37">
        <f t="shared" si="193"/>
        <v>90</v>
      </c>
      <c r="K1273" s="36"/>
      <c r="L1273" s="56">
        <f>L1272+14.5</f>
        <v>338</v>
      </c>
      <c r="M1273" s="56"/>
      <c r="N1273" s="36">
        <v>30</v>
      </c>
      <c r="O1273" s="21">
        <f t="shared" si="196"/>
        <v>368</v>
      </c>
      <c r="P1273" s="38">
        <f t="shared" si="194"/>
        <v>774.58333333333348</v>
      </c>
      <c r="Q1273" s="41"/>
      <c r="R1273" t="str">
        <f t="shared" si="195"/>
        <v>1400 Litre Aquaplate Steel Slimline Water Tank (700mm W x 1000mm L x  2350mm H)</v>
      </c>
    </row>
    <row r="1274" spans="2:18" x14ac:dyDescent="0.35">
      <c r="B1274" s="31">
        <v>0.52</v>
      </c>
      <c r="C1274" s="30" t="s">
        <v>24</v>
      </c>
      <c r="D1274" s="30" t="s">
        <v>21</v>
      </c>
      <c r="E1274" s="36">
        <v>700</v>
      </c>
      <c r="F1274" s="36">
        <v>1100</v>
      </c>
      <c r="G1274" s="36">
        <v>2350</v>
      </c>
      <c r="H1274" s="37">
        <f t="shared" si="191"/>
        <v>1562.75</v>
      </c>
      <c r="I1274" s="37">
        <f t="shared" si="192"/>
        <v>2000</v>
      </c>
      <c r="J1274" s="37">
        <f t="shared" si="193"/>
        <v>120</v>
      </c>
      <c r="K1274" s="36"/>
      <c r="L1274" s="50">
        <v>353</v>
      </c>
      <c r="N1274" s="36">
        <v>30</v>
      </c>
      <c r="O1274" s="21">
        <f t="shared" si="196"/>
        <v>383</v>
      </c>
      <c r="P1274" s="38">
        <f t="shared" si="194"/>
        <v>808.95833333333348</v>
      </c>
      <c r="Q1274" s="41"/>
      <c r="R1274" t="str">
        <f t="shared" si="195"/>
        <v>1560 Litre Aquaplate Steel Slimline Water Tank (700mm W x 1100mm L x  2350mm H)</v>
      </c>
    </row>
    <row r="1275" spans="2:18" x14ac:dyDescent="0.35">
      <c r="B1275" s="31">
        <v>0.52</v>
      </c>
      <c r="C1275" s="30" t="s">
        <v>24</v>
      </c>
      <c r="D1275" s="30" t="s">
        <v>21</v>
      </c>
      <c r="E1275" s="36">
        <v>700</v>
      </c>
      <c r="F1275" s="36">
        <v>1200</v>
      </c>
      <c r="G1275" s="36">
        <v>2350</v>
      </c>
      <c r="H1275" s="37">
        <f t="shared" si="191"/>
        <v>1727.25</v>
      </c>
      <c r="I1275" s="37">
        <f t="shared" si="192"/>
        <v>2000</v>
      </c>
      <c r="J1275" s="37">
        <f t="shared" si="193"/>
        <v>120</v>
      </c>
      <c r="K1275" s="36"/>
      <c r="L1275" s="56">
        <f>L1274+14.5</f>
        <v>367.5</v>
      </c>
      <c r="M1275" s="56"/>
      <c r="N1275" s="36">
        <v>30</v>
      </c>
      <c r="O1275" s="21">
        <f t="shared" si="196"/>
        <v>397.5</v>
      </c>
      <c r="P1275" s="38">
        <f t="shared" si="194"/>
        <v>842.18750000000011</v>
      </c>
      <c r="Q1275" s="41"/>
      <c r="R1275" t="str">
        <f t="shared" si="195"/>
        <v>1730 Litre Aquaplate Steel Slimline Water Tank (700mm W x 1200mm L x  2350mm H)</v>
      </c>
    </row>
    <row r="1276" spans="2:18" x14ac:dyDescent="0.35">
      <c r="B1276" s="31">
        <v>0.52</v>
      </c>
      <c r="C1276" s="30" t="s">
        <v>24</v>
      </c>
      <c r="D1276" s="30" t="s">
        <v>21</v>
      </c>
      <c r="E1276" s="36">
        <v>700</v>
      </c>
      <c r="F1276" s="36">
        <v>1300</v>
      </c>
      <c r="G1276" s="36">
        <v>2350</v>
      </c>
      <c r="H1276" s="37">
        <f t="shared" si="191"/>
        <v>1891.75</v>
      </c>
      <c r="I1276" s="37">
        <f t="shared" si="192"/>
        <v>2000</v>
      </c>
      <c r="J1276" s="37">
        <f t="shared" si="193"/>
        <v>120</v>
      </c>
      <c r="K1276" s="36"/>
      <c r="L1276" s="56">
        <f>L1275+14.5</f>
        <v>382</v>
      </c>
      <c r="M1276" s="56"/>
      <c r="N1276" s="36">
        <v>30</v>
      </c>
      <c r="O1276" s="21">
        <f t="shared" si="196"/>
        <v>412</v>
      </c>
      <c r="P1276" s="38">
        <f t="shared" si="194"/>
        <v>875.41666666666674</v>
      </c>
      <c r="Q1276" s="41"/>
      <c r="R1276" t="str">
        <f t="shared" si="195"/>
        <v>1890 Litre Aquaplate Steel Slimline Water Tank (700mm W x 1300mm L x  2350mm H)</v>
      </c>
    </row>
    <row r="1277" spans="2:18" x14ac:dyDescent="0.35">
      <c r="B1277" s="31">
        <v>0.52</v>
      </c>
      <c r="C1277" s="30" t="s">
        <v>24</v>
      </c>
      <c r="D1277" s="30" t="s">
        <v>21</v>
      </c>
      <c r="E1277" s="36">
        <v>700</v>
      </c>
      <c r="F1277" s="36">
        <v>1400</v>
      </c>
      <c r="G1277" s="36">
        <v>2350</v>
      </c>
      <c r="H1277" s="37">
        <f t="shared" si="191"/>
        <v>2056.25</v>
      </c>
      <c r="I1277" s="37">
        <f t="shared" si="192"/>
        <v>2000</v>
      </c>
      <c r="J1277" s="37">
        <f t="shared" si="193"/>
        <v>120</v>
      </c>
      <c r="K1277" s="36"/>
      <c r="L1277" s="56">
        <f>L1276+14.5</f>
        <v>396.5</v>
      </c>
      <c r="M1277" s="56"/>
      <c r="N1277" s="36">
        <v>30</v>
      </c>
      <c r="O1277" s="21">
        <f t="shared" si="196"/>
        <v>426.5</v>
      </c>
      <c r="P1277" s="38">
        <f t="shared" si="194"/>
        <v>908.64583333333348</v>
      </c>
      <c r="Q1277" s="41"/>
      <c r="R1277" t="str">
        <f t="shared" si="195"/>
        <v>2060 Litre Aquaplate Steel Slimline Water Tank (700mm W x 1400mm L x  2350mm H)</v>
      </c>
    </row>
    <row r="1278" spans="2:18" x14ac:dyDescent="0.35">
      <c r="B1278" s="31">
        <v>0.52</v>
      </c>
      <c r="C1278" s="30" t="s">
        <v>24</v>
      </c>
      <c r="D1278" s="30" t="s">
        <v>21</v>
      </c>
      <c r="E1278" s="36">
        <v>700</v>
      </c>
      <c r="F1278" s="36">
        <v>1500</v>
      </c>
      <c r="G1278" s="36">
        <v>2350</v>
      </c>
      <c r="H1278" s="37">
        <f t="shared" si="191"/>
        <v>2220.75</v>
      </c>
      <c r="I1278" s="37">
        <f t="shared" si="192"/>
        <v>2000</v>
      </c>
      <c r="J1278" s="37">
        <f t="shared" si="193"/>
        <v>120</v>
      </c>
      <c r="K1278" s="36"/>
      <c r="L1278" s="56">
        <f>L1277+14.5</f>
        <v>411</v>
      </c>
      <c r="M1278" s="56"/>
      <c r="N1278" s="36">
        <v>30</v>
      </c>
      <c r="O1278" s="21">
        <f t="shared" si="196"/>
        <v>441</v>
      </c>
      <c r="P1278" s="38">
        <f t="shared" si="194"/>
        <v>941.87500000000011</v>
      </c>
      <c r="Q1278" s="41"/>
      <c r="R1278" t="str">
        <f t="shared" si="195"/>
        <v>2220 Litre Aquaplate Steel Slimline Water Tank (700mm W x 1500mm L x  2350mm H)</v>
      </c>
    </row>
    <row r="1279" spans="2:18" x14ac:dyDescent="0.35">
      <c r="B1279" s="31">
        <v>0.52</v>
      </c>
      <c r="C1279" s="30" t="s">
        <v>24</v>
      </c>
      <c r="D1279" s="30" t="s">
        <v>21</v>
      </c>
      <c r="E1279" s="36">
        <v>700</v>
      </c>
      <c r="F1279" s="36">
        <v>1600</v>
      </c>
      <c r="G1279" s="36">
        <v>2350</v>
      </c>
      <c r="H1279" s="37">
        <f t="shared" si="191"/>
        <v>2385.25</v>
      </c>
      <c r="I1279" s="37">
        <f t="shared" si="192"/>
        <v>2000</v>
      </c>
      <c r="J1279" s="37">
        <f t="shared" si="193"/>
        <v>120</v>
      </c>
      <c r="K1279" s="36"/>
      <c r="L1279" s="56">
        <f>L1278+14.5</f>
        <v>425.5</v>
      </c>
      <c r="M1279" s="56"/>
      <c r="N1279" s="36">
        <v>30</v>
      </c>
      <c r="O1279" s="21">
        <f t="shared" si="196"/>
        <v>455.5</v>
      </c>
      <c r="P1279" s="38">
        <f t="shared" si="194"/>
        <v>975.10416666666674</v>
      </c>
      <c r="Q1279" s="41"/>
      <c r="R1279" t="str">
        <f t="shared" si="195"/>
        <v>2390 Litre Aquaplate Steel Slimline Water Tank (700mm W x 1600mm L x  2350mm H)</v>
      </c>
    </row>
    <row r="1280" spans="2:18" x14ac:dyDescent="0.35">
      <c r="B1280" s="31">
        <v>0.52</v>
      </c>
      <c r="C1280" s="30" t="s">
        <v>24</v>
      </c>
      <c r="D1280" s="30" t="s">
        <v>21</v>
      </c>
      <c r="E1280" s="36">
        <v>700</v>
      </c>
      <c r="F1280" s="36">
        <v>1700</v>
      </c>
      <c r="G1280" s="36">
        <v>2350</v>
      </c>
      <c r="H1280" s="37">
        <f t="shared" si="191"/>
        <v>2549.75</v>
      </c>
      <c r="I1280" s="37">
        <f t="shared" si="192"/>
        <v>3000</v>
      </c>
      <c r="J1280" s="37">
        <f t="shared" si="193"/>
        <v>135</v>
      </c>
      <c r="K1280" s="36"/>
      <c r="L1280" s="50">
        <v>486</v>
      </c>
      <c r="N1280" s="36">
        <v>30</v>
      </c>
      <c r="O1280" s="21">
        <f t="shared" si="196"/>
        <v>516</v>
      </c>
      <c r="P1280" s="38">
        <f t="shared" si="194"/>
        <v>1113.75</v>
      </c>
      <c r="Q1280" s="41"/>
      <c r="R1280" t="str">
        <f t="shared" si="195"/>
        <v>2550 Litre Aquaplate Steel Slimline Water Tank (700mm W x 1700mm L x  2350mm H)</v>
      </c>
    </row>
    <row r="1281" spans="2:18" x14ac:dyDescent="0.35">
      <c r="B1281" s="31">
        <v>0.52</v>
      </c>
      <c r="C1281" s="30" t="s">
        <v>24</v>
      </c>
      <c r="D1281" s="30" t="s">
        <v>21</v>
      </c>
      <c r="E1281" s="36">
        <v>700</v>
      </c>
      <c r="F1281" s="36">
        <v>1800</v>
      </c>
      <c r="G1281" s="36">
        <v>2350</v>
      </c>
      <c r="H1281" s="37">
        <f t="shared" si="191"/>
        <v>2714.25</v>
      </c>
      <c r="I1281" s="37">
        <f t="shared" si="192"/>
        <v>3000</v>
      </c>
      <c r="J1281" s="37">
        <f t="shared" si="193"/>
        <v>135</v>
      </c>
      <c r="K1281" s="36"/>
      <c r="L1281" s="56">
        <f>L1280+14.5</f>
        <v>500.5</v>
      </c>
      <c r="M1281" s="56"/>
      <c r="N1281" s="36">
        <v>30</v>
      </c>
      <c r="O1281" s="21">
        <f t="shared" si="196"/>
        <v>530.5</v>
      </c>
      <c r="P1281" s="38">
        <f t="shared" si="194"/>
        <v>1146.979166666667</v>
      </c>
      <c r="Q1281" s="41"/>
      <c r="R1281" t="str">
        <f t="shared" si="195"/>
        <v>2710 Litre Aquaplate Steel Slimline Water Tank (700mm W x 1800mm L x  2350mm H)</v>
      </c>
    </row>
    <row r="1282" spans="2:18" x14ac:dyDescent="0.35">
      <c r="B1282" s="31">
        <v>0.52</v>
      </c>
      <c r="C1282" s="30" t="s">
        <v>24</v>
      </c>
      <c r="D1282" s="30" t="s">
        <v>21</v>
      </c>
      <c r="E1282" s="36">
        <v>700</v>
      </c>
      <c r="F1282" s="36">
        <v>1900</v>
      </c>
      <c r="G1282" s="36">
        <v>2350</v>
      </c>
      <c r="H1282" s="37">
        <f t="shared" si="191"/>
        <v>2878.75</v>
      </c>
      <c r="I1282" s="37">
        <f t="shared" si="192"/>
        <v>3000</v>
      </c>
      <c r="J1282" s="37">
        <f t="shared" si="193"/>
        <v>135</v>
      </c>
      <c r="K1282" s="36"/>
      <c r="L1282" s="56">
        <f>L1281+14.5</f>
        <v>515</v>
      </c>
      <c r="M1282" s="56"/>
      <c r="N1282" s="36">
        <v>30</v>
      </c>
      <c r="O1282" s="21">
        <f t="shared" si="196"/>
        <v>545</v>
      </c>
      <c r="P1282" s="38">
        <f t="shared" si="194"/>
        <v>1180.2083333333335</v>
      </c>
      <c r="Q1282" s="41"/>
      <c r="R1282" t="str">
        <f t="shared" si="195"/>
        <v>2880 Litre Aquaplate Steel Slimline Water Tank (700mm W x 1900mm L x  2350mm H)</v>
      </c>
    </row>
    <row r="1283" spans="2:18" x14ac:dyDescent="0.35">
      <c r="B1283" s="31">
        <v>0.52</v>
      </c>
      <c r="C1283" s="30" t="s">
        <v>24</v>
      </c>
      <c r="D1283" s="30" t="s">
        <v>21</v>
      </c>
      <c r="E1283" s="36">
        <v>700</v>
      </c>
      <c r="F1283" s="36">
        <v>2000</v>
      </c>
      <c r="G1283" s="36">
        <v>2350</v>
      </c>
      <c r="H1283" s="37">
        <f t="shared" si="191"/>
        <v>3043.25</v>
      </c>
      <c r="I1283" s="37">
        <f t="shared" si="192"/>
        <v>3000</v>
      </c>
      <c r="J1283" s="37">
        <f t="shared" si="193"/>
        <v>135</v>
      </c>
      <c r="K1283" s="36">
        <v>30</v>
      </c>
      <c r="L1283" s="56">
        <f>L1282+14.5</f>
        <v>529.5</v>
      </c>
      <c r="M1283" s="56"/>
      <c r="N1283" s="36">
        <v>30</v>
      </c>
      <c r="O1283" s="21">
        <f t="shared" si="196"/>
        <v>589.5</v>
      </c>
      <c r="P1283" s="38">
        <f t="shared" si="194"/>
        <v>1213.4375</v>
      </c>
      <c r="Q1283" s="41"/>
      <c r="R1283" t="str">
        <f t="shared" si="195"/>
        <v>3040 Litre Aquaplate Steel Slimline Water Tank (700mm W x 2000mm L x  2350mm H)</v>
      </c>
    </row>
    <row r="1284" spans="2:18" x14ac:dyDescent="0.35">
      <c r="B1284" s="31">
        <v>0.52</v>
      </c>
      <c r="C1284" s="30" t="s">
        <v>24</v>
      </c>
      <c r="D1284" s="30" t="s">
        <v>21</v>
      </c>
      <c r="E1284" s="36">
        <v>700</v>
      </c>
      <c r="F1284" s="36">
        <v>2100</v>
      </c>
      <c r="G1284" s="36">
        <v>2350</v>
      </c>
      <c r="H1284" s="37">
        <f t="shared" si="191"/>
        <v>3207.75</v>
      </c>
      <c r="I1284" s="37">
        <f t="shared" si="192"/>
        <v>3000</v>
      </c>
      <c r="J1284" s="37">
        <f t="shared" si="193"/>
        <v>135</v>
      </c>
      <c r="K1284" s="36">
        <v>30</v>
      </c>
      <c r="L1284" s="56">
        <f>L1283+14.5</f>
        <v>544</v>
      </c>
      <c r="M1284" s="56"/>
      <c r="N1284" s="36">
        <v>30</v>
      </c>
      <c r="O1284" s="21">
        <f t="shared" si="196"/>
        <v>604</v>
      </c>
      <c r="P1284" s="38">
        <f t="shared" si="194"/>
        <v>1246.666666666667</v>
      </c>
      <c r="Q1284" s="41"/>
      <c r="R1284" t="str">
        <f t="shared" si="195"/>
        <v>3210 Litre Aquaplate Steel Slimline Water Tank (700mm W x 2100mm L x  2350mm H)</v>
      </c>
    </row>
    <row r="1285" spans="2:18" x14ac:dyDescent="0.35">
      <c r="B1285" s="31">
        <v>0.52</v>
      </c>
      <c r="C1285" s="30" t="s">
        <v>24</v>
      </c>
      <c r="D1285" s="30" t="s">
        <v>21</v>
      </c>
      <c r="E1285" s="36">
        <v>700</v>
      </c>
      <c r="F1285" s="36">
        <v>2200</v>
      </c>
      <c r="G1285" s="36">
        <v>2350</v>
      </c>
      <c r="H1285" s="37">
        <f t="shared" ref="H1285:H1348" si="200">(((22/7*(E1285/2)^2)*G1285)+((F1285-E1285)*G1285*E1285))/1000000</f>
        <v>3372.25</v>
      </c>
      <c r="I1285" s="37">
        <f t="shared" ref="I1285:I1348" si="201">ROUND(H1285,-3)</f>
        <v>3000</v>
      </c>
      <c r="J1285" s="37">
        <f t="shared" ref="J1285:J1348" si="202">IF(I1285&lt;1000,90,IF(I1285=1000,90,IF(I1285=2000,120,IF(I1285=3000,135,IF(I1285=4000,150,IF(I1285=5000,180,IF(I1285=6000,210,IF(I1285=7000,240,IF(I1285=8000,255,IF(I1285=9000,B1550,IF(I1285=10000,285)))))))))))</f>
        <v>135</v>
      </c>
      <c r="K1285" s="36">
        <v>30</v>
      </c>
      <c r="L1285" s="56">
        <f>L1284+14.5</f>
        <v>558.5</v>
      </c>
      <c r="M1285" s="56"/>
      <c r="N1285" s="36">
        <v>30</v>
      </c>
      <c r="O1285" s="21">
        <f t="shared" si="196"/>
        <v>618.5</v>
      </c>
      <c r="P1285" s="38">
        <f t="shared" ref="P1285:P1348" si="203">(L1285/(1-B1285))*1.1</f>
        <v>1279.8958333333335</v>
      </c>
      <c r="Q1285" s="41"/>
      <c r="R1285" t="str">
        <f t="shared" ref="R1285:R1348" si="204">ROUND(H1285,-1)&amp;" "&amp;"Litre"&amp;" "&amp;C1285&amp;" "&amp;D1285&amp;" "&amp;"Water Tank"&amp;" ("&amp;E1285&amp;"mm W x "&amp;F1285&amp;"mm L x  "&amp;G1285&amp;"mm H)"</f>
        <v>3370 Litre Aquaplate Steel Slimline Water Tank (700mm W x 2200mm L x  2350mm H)</v>
      </c>
    </row>
    <row r="1286" spans="2:18" x14ac:dyDescent="0.35">
      <c r="B1286" s="31">
        <v>0.52</v>
      </c>
      <c r="C1286" s="30" t="s">
        <v>24</v>
      </c>
      <c r="D1286" s="30" t="s">
        <v>21</v>
      </c>
      <c r="E1286" s="36">
        <v>700</v>
      </c>
      <c r="F1286" s="36">
        <v>2300</v>
      </c>
      <c r="G1286" s="36">
        <v>2350</v>
      </c>
      <c r="H1286" s="37">
        <f t="shared" si="200"/>
        <v>3536.75</v>
      </c>
      <c r="I1286" s="37">
        <f t="shared" si="201"/>
        <v>4000</v>
      </c>
      <c r="J1286" s="37">
        <f t="shared" si="202"/>
        <v>150</v>
      </c>
      <c r="K1286" s="36">
        <v>30</v>
      </c>
      <c r="L1286" s="50">
        <v>574</v>
      </c>
      <c r="N1286" s="36">
        <v>30</v>
      </c>
      <c r="O1286" s="21">
        <f t="shared" ref="O1286:O1349" si="205">SUM(K1286:N1286)</f>
        <v>634</v>
      </c>
      <c r="P1286" s="38">
        <f t="shared" si="203"/>
        <v>1315.416666666667</v>
      </c>
      <c r="Q1286" s="41"/>
      <c r="R1286" t="str">
        <f t="shared" si="204"/>
        <v>3540 Litre Aquaplate Steel Slimline Water Tank (700mm W x 2300mm L x  2350mm H)</v>
      </c>
    </row>
    <row r="1287" spans="2:18" x14ac:dyDescent="0.35">
      <c r="B1287" s="31">
        <v>0.52</v>
      </c>
      <c r="C1287" s="30" t="s">
        <v>24</v>
      </c>
      <c r="D1287" s="30" t="s">
        <v>21</v>
      </c>
      <c r="E1287" s="36">
        <v>700</v>
      </c>
      <c r="F1287" s="36">
        <v>2400</v>
      </c>
      <c r="G1287" s="36">
        <v>2350</v>
      </c>
      <c r="H1287" s="37">
        <f t="shared" si="200"/>
        <v>3701.25</v>
      </c>
      <c r="I1287" s="37">
        <f t="shared" si="201"/>
        <v>4000</v>
      </c>
      <c r="J1287" s="37">
        <f t="shared" si="202"/>
        <v>150</v>
      </c>
      <c r="K1287" s="36">
        <v>30</v>
      </c>
      <c r="L1287" s="56">
        <f>L1286+14.5</f>
        <v>588.5</v>
      </c>
      <c r="M1287" s="56"/>
      <c r="N1287" s="36">
        <v>30</v>
      </c>
      <c r="O1287" s="21">
        <f t="shared" si="205"/>
        <v>648.5</v>
      </c>
      <c r="P1287" s="38">
        <f t="shared" si="203"/>
        <v>1348.6458333333335</v>
      </c>
      <c r="Q1287" s="41"/>
      <c r="R1287" t="str">
        <f t="shared" si="204"/>
        <v>3700 Litre Aquaplate Steel Slimline Water Tank (700mm W x 2400mm L x  2350mm H)</v>
      </c>
    </row>
    <row r="1288" spans="2:18" x14ac:dyDescent="0.35">
      <c r="B1288" s="31">
        <v>0.52</v>
      </c>
      <c r="C1288" s="30" t="s">
        <v>24</v>
      </c>
      <c r="D1288" s="30" t="s">
        <v>21</v>
      </c>
      <c r="E1288" s="36">
        <v>700</v>
      </c>
      <c r="F1288" s="36">
        <v>2500</v>
      </c>
      <c r="G1288" s="36">
        <v>2350</v>
      </c>
      <c r="H1288" s="37">
        <f t="shared" si="200"/>
        <v>3865.75</v>
      </c>
      <c r="I1288" s="37">
        <f t="shared" si="201"/>
        <v>4000</v>
      </c>
      <c r="J1288" s="37">
        <f t="shared" si="202"/>
        <v>150</v>
      </c>
      <c r="K1288" s="36">
        <v>30</v>
      </c>
      <c r="L1288" s="56">
        <f>L1287+14.5</f>
        <v>603</v>
      </c>
      <c r="M1288" s="56"/>
      <c r="N1288" s="36">
        <v>30</v>
      </c>
      <c r="O1288" s="21">
        <f t="shared" si="205"/>
        <v>663</v>
      </c>
      <c r="P1288" s="38">
        <f t="shared" si="203"/>
        <v>1381.875</v>
      </c>
      <c r="Q1288" s="41"/>
      <c r="R1288" t="str">
        <f t="shared" si="204"/>
        <v>3870 Litre Aquaplate Steel Slimline Water Tank (700mm W x 2500mm L x  2350mm H)</v>
      </c>
    </row>
    <row r="1289" spans="2:18" x14ac:dyDescent="0.35">
      <c r="B1289" s="31">
        <v>0.52</v>
      </c>
      <c r="C1289" s="30" t="s">
        <v>24</v>
      </c>
      <c r="D1289" s="30" t="s">
        <v>21</v>
      </c>
      <c r="E1289" s="36">
        <v>700</v>
      </c>
      <c r="F1289" s="36">
        <v>2600</v>
      </c>
      <c r="G1289" s="36">
        <v>2350</v>
      </c>
      <c r="H1289" s="37">
        <f t="shared" si="200"/>
        <v>4030.25</v>
      </c>
      <c r="I1289" s="37">
        <f t="shared" si="201"/>
        <v>4000</v>
      </c>
      <c r="J1289" s="37">
        <f t="shared" si="202"/>
        <v>150</v>
      </c>
      <c r="K1289" s="36">
        <v>45</v>
      </c>
      <c r="L1289" s="56">
        <f>L1288+14.5</f>
        <v>617.5</v>
      </c>
      <c r="M1289" s="56"/>
      <c r="N1289" s="36">
        <v>30</v>
      </c>
      <c r="O1289" s="21">
        <f t="shared" si="205"/>
        <v>692.5</v>
      </c>
      <c r="P1289" s="38">
        <f t="shared" si="203"/>
        <v>1415.104166666667</v>
      </c>
      <c r="Q1289" s="41"/>
      <c r="R1289" t="str">
        <f t="shared" si="204"/>
        <v>4030 Litre Aquaplate Steel Slimline Water Tank (700mm W x 2600mm L x  2350mm H)</v>
      </c>
    </row>
    <row r="1290" spans="2:18" x14ac:dyDescent="0.35">
      <c r="B1290" s="31">
        <v>0.52</v>
      </c>
      <c r="C1290" s="30" t="s">
        <v>24</v>
      </c>
      <c r="D1290" s="30" t="s">
        <v>21</v>
      </c>
      <c r="E1290" s="36">
        <v>700</v>
      </c>
      <c r="F1290" s="36">
        <v>2700</v>
      </c>
      <c r="G1290" s="36">
        <v>2350</v>
      </c>
      <c r="H1290" s="37">
        <f t="shared" si="200"/>
        <v>4194.75</v>
      </c>
      <c r="I1290" s="37">
        <f t="shared" si="201"/>
        <v>4000</v>
      </c>
      <c r="J1290" s="37">
        <f t="shared" si="202"/>
        <v>150</v>
      </c>
      <c r="K1290" s="36">
        <v>45</v>
      </c>
      <c r="L1290" s="56">
        <f>L1289+14.5</f>
        <v>632</v>
      </c>
      <c r="M1290" s="56"/>
      <c r="N1290" s="36">
        <v>30</v>
      </c>
      <c r="O1290" s="21">
        <f t="shared" si="205"/>
        <v>707</v>
      </c>
      <c r="P1290" s="38">
        <f t="shared" si="203"/>
        <v>1448.3333333333335</v>
      </c>
      <c r="Q1290" s="41"/>
      <c r="R1290" t="str">
        <f t="shared" si="204"/>
        <v>4190 Litre Aquaplate Steel Slimline Water Tank (700mm W x 2700mm L x  2350mm H)</v>
      </c>
    </row>
    <row r="1291" spans="2:18" x14ac:dyDescent="0.35">
      <c r="B1291" s="31">
        <v>0.52</v>
      </c>
      <c r="C1291" s="30" t="s">
        <v>24</v>
      </c>
      <c r="D1291" s="30" t="s">
        <v>21</v>
      </c>
      <c r="E1291" s="36">
        <v>700</v>
      </c>
      <c r="F1291" s="36">
        <v>2800</v>
      </c>
      <c r="G1291" s="36">
        <v>2350</v>
      </c>
      <c r="H1291" s="37">
        <f t="shared" si="200"/>
        <v>4359.25</v>
      </c>
      <c r="I1291" s="37">
        <f t="shared" si="201"/>
        <v>4000</v>
      </c>
      <c r="J1291" s="37">
        <f t="shared" si="202"/>
        <v>150</v>
      </c>
      <c r="K1291" s="36">
        <v>45</v>
      </c>
      <c r="L1291" s="56">
        <f>L1290+14.5</f>
        <v>646.5</v>
      </c>
      <c r="M1291" s="56"/>
      <c r="N1291" s="36">
        <v>30</v>
      </c>
      <c r="O1291" s="21">
        <f t="shared" si="205"/>
        <v>721.5</v>
      </c>
      <c r="P1291" s="38">
        <f t="shared" si="203"/>
        <v>1481.5625000000002</v>
      </c>
      <c r="Q1291" s="41"/>
      <c r="R1291" t="str">
        <f t="shared" si="204"/>
        <v>4360 Litre Aquaplate Steel Slimline Water Tank (700mm W x 2800mm L x  2350mm H)</v>
      </c>
    </row>
    <row r="1292" spans="2:18" x14ac:dyDescent="0.35">
      <c r="B1292" s="31">
        <v>0.52</v>
      </c>
      <c r="C1292" s="30" t="s">
        <v>24</v>
      </c>
      <c r="D1292" s="30" t="s">
        <v>21</v>
      </c>
      <c r="E1292" s="36">
        <v>700</v>
      </c>
      <c r="F1292" s="36">
        <v>2900</v>
      </c>
      <c r="G1292" s="36">
        <v>2350</v>
      </c>
      <c r="H1292" s="37">
        <f t="shared" si="200"/>
        <v>4523.75</v>
      </c>
      <c r="I1292" s="37">
        <f t="shared" si="201"/>
        <v>5000</v>
      </c>
      <c r="J1292" s="37">
        <f t="shared" si="202"/>
        <v>180</v>
      </c>
      <c r="K1292" s="36">
        <v>45</v>
      </c>
      <c r="L1292" s="50">
        <v>662</v>
      </c>
      <c r="N1292" s="36">
        <v>30</v>
      </c>
      <c r="O1292" s="21">
        <f t="shared" si="205"/>
        <v>737</v>
      </c>
      <c r="P1292" s="38">
        <f t="shared" si="203"/>
        <v>1517.0833333333335</v>
      </c>
      <c r="Q1292" s="41"/>
      <c r="R1292" t="str">
        <f t="shared" si="204"/>
        <v>4520 Litre Aquaplate Steel Slimline Water Tank (700mm W x 2900mm L x  2350mm H)</v>
      </c>
    </row>
    <row r="1293" spans="2:18" x14ac:dyDescent="0.35">
      <c r="B1293" s="31">
        <v>0.52</v>
      </c>
      <c r="C1293" s="30" t="s">
        <v>24</v>
      </c>
      <c r="D1293" s="30" t="s">
        <v>21</v>
      </c>
      <c r="E1293" s="36">
        <v>700</v>
      </c>
      <c r="F1293" s="36">
        <v>3000</v>
      </c>
      <c r="G1293" s="36">
        <v>2350</v>
      </c>
      <c r="H1293" s="37">
        <f t="shared" si="200"/>
        <v>4688.25</v>
      </c>
      <c r="I1293" s="37">
        <f t="shared" si="201"/>
        <v>5000</v>
      </c>
      <c r="J1293" s="37">
        <f t="shared" si="202"/>
        <v>180</v>
      </c>
      <c r="K1293" s="36">
        <v>45</v>
      </c>
      <c r="L1293" s="56">
        <f>L1292+14.5</f>
        <v>676.5</v>
      </c>
      <c r="M1293" s="56"/>
      <c r="N1293" s="36">
        <v>30</v>
      </c>
      <c r="O1293" s="21">
        <f t="shared" si="205"/>
        <v>751.5</v>
      </c>
      <c r="P1293" s="38">
        <f t="shared" si="203"/>
        <v>1550.3125000000002</v>
      </c>
      <c r="Q1293" s="41"/>
      <c r="R1293" t="str">
        <f t="shared" si="204"/>
        <v>4690 Litre Aquaplate Steel Slimline Water Tank (700mm W x 3000mm L x  2350mm H)</v>
      </c>
    </row>
    <row r="1294" spans="2:18" x14ac:dyDescent="0.35">
      <c r="B1294" s="31">
        <v>0.52</v>
      </c>
      <c r="C1294" s="30" t="s">
        <v>24</v>
      </c>
      <c r="D1294" s="30" t="s">
        <v>21</v>
      </c>
      <c r="E1294" s="36">
        <v>700</v>
      </c>
      <c r="F1294" s="36">
        <v>3100</v>
      </c>
      <c r="G1294" s="36">
        <v>2350</v>
      </c>
      <c r="H1294" s="37">
        <f t="shared" si="200"/>
        <v>4852.75</v>
      </c>
      <c r="I1294" s="37">
        <f t="shared" si="201"/>
        <v>5000</v>
      </c>
      <c r="J1294" s="37">
        <f t="shared" si="202"/>
        <v>180</v>
      </c>
      <c r="K1294" s="36">
        <v>45</v>
      </c>
      <c r="L1294" s="56">
        <f>L1293+14.5</f>
        <v>691</v>
      </c>
      <c r="M1294" s="56"/>
      <c r="N1294" s="36">
        <v>30</v>
      </c>
      <c r="O1294" s="21">
        <f t="shared" si="205"/>
        <v>766</v>
      </c>
      <c r="P1294" s="38">
        <f t="shared" si="203"/>
        <v>1583.541666666667</v>
      </c>
      <c r="Q1294" s="41"/>
      <c r="R1294" t="str">
        <f t="shared" si="204"/>
        <v>4850 Litre Aquaplate Steel Slimline Water Tank (700mm W x 3100mm L x  2350mm H)</v>
      </c>
    </row>
    <row r="1295" spans="2:18" x14ac:dyDescent="0.35">
      <c r="B1295" s="31">
        <v>0.52</v>
      </c>
      <c r="C1295" s="30" t="s">
        <v>24</v>
      </c>
      <c r="D1295" s="30" t="s">
        <v>21</v>
      </c>
      <c r="E1295" s="36">
        <v>700</v>
      </c>
      <c r="F1295" s="36">
        <v>3200</v>
      </c>
      <c r="G1295" s="36">
        <v>2350</v>
      </c>
      <c r="H1295" s="37">
        <f t="shared" si="200"/>
        <v>5017.25</v>
      </c>
      <c r="I1295" s="37">
        <f t="shared" si="201"/>
        <v>5000</v>
      </c>
      <c r="J1295" s="37">
        <f t="shared" si="202"/>
        <v>180</v>
      </c>
      <c r="K1295" s="21">
        <v>75</v>
      </c>
      <c r="L1295" s="56">
        <f>L1294+14.5</f>
        <v>705.5</v>
      </c>
      <c r="M1295" s="56"/>
      <c r="N1295" s="36">
        <v>45</v>
      </c>
      <c r="O1295" s="21">
        <f t="shared" si="205"/>
        <v>825.5</v>
      </c>
      <c r="P1295" s="38">
        <f t="shared" si="203"/>
        <v>1616.7708333333335</v>
      </c>
      <c r="Q1295" s="41"/>
      <c r="R1295" t="str">
        <f t="shared" si="204"/>
        <v>5020 Litre Aquaplate Steel Slimline Water Tank (700mm W x 3200mm L x  2350mm H)</v>
      </c>
    </row>
    <row r="1296" spans="2:18" x14ac:dyDescent="0.35">
      <c r="B1296" s="31">
        <v>0.52</v>
      </c>
      <c r="C1296" s="30" t="s">
        <v>24</v>
      </c>
      <c r="D1296" s="30" t="s">
        <v>21</v>
      </c>
      <c r="E1296" s="36">
        <v>700</v>
      </c>
      <c r="F1296" s="36">
        <v>3300</v>
      </c>
      <c r="G1296" s="36">
        <v>2350</v>
      </c>
      <c r="H1296" s="37">
        <f t="shared" si="200"/>
        <v>5181.75</v>
      </c>
      <c r="I1296" s="37">
        <f t="shared" si="201"/>
        <v>5000</v>
      </c>
      <c r="J1296" s="37">
        <f t="shared" si="202"/>
        <v>180</v>
      </c>
      <c r="K1296" s="21">
        <v>75</v>
      </c>
      <c r="L1296" s="56">
        <f>L1295+14.5</f>
        <v>720</v>
      </c>
      <c r="M1296" s="56"/>
      <c r="N1296" s="36">
        <v>45</v>
      </c>
      <c r="O1296" s="21">
        <f t="shared" si="205"/>
        <v>840</v>
      </c>
      <c r="P1296" s="38">
        <f t="shared" si="203"/>
        <v>1650.0000000000002</v>
      </c>
      <c r="Q1296" s="41"/>
      <c r="R1296" t="str">
        <f t="shared" si="204"/>
        <v>5180 Litre Aquaplate Steel Slimline Water Tank (700mm W x 3300mm L x  2350mm H)</v>
      </c>
    </row>
    <row r="1297" spans="2:18" x14ac:dyDescent="0.35">
      <c r="B1297" s="31">
        <v>0.52</v>
      </c>
      <c r="C1297" s="30" t="s">
        <v>24</v>
      </c>
      <c r="D1297" s="30" t="s">
        <v>21</v>
      </c>
      <c r="E1297" s="36">
        <v>700</v>
      </c>
      <c r="F1297" s="36">
        <v>3400</v>
      </c>
      <c r="G1297" s="36">
        <v>2350</v>
      </c>
      <c r="H1297" s="37">
        <f t="shared" si="200"/>
        <v>5346.25</v>
      </c>
      <c r="I1297" s="37">
        <f t="shared" si="201"/>
        <v>5000</v>
      </c>
      <c r="J1297" s="37">
        <f t="shared" si="202"/>
        <v>180</v>
      </c>
      <c r="K1297" s="21">
        <v>75</v>
      </c>
      <c r="L1297" s="56">
        <f>L1296+14.5</f>
        <v>734.5</v>
      </c>
      <c r="M1297" s="56"/>
      <c r="N1297" s="36">
        <v>45</v>
      </c>
      <c r="O1297" s="21">
        <f t="shared" si="205"/>
        <v>854.5</v>
      </c>
      <c r="P1297" s="38">
        <f t="shared" si="203"/>
        <v>1683.229166666667</v>
      </c>
      <c r="Q1297" s="41"/>
      <c r="R1297" t="str">
        <f t="shared" si="204"/>
        <v>5350 Litre Aquaplate Steel Slimline Water Tank (700mm W x 3400mm L x  2350mm H)</v>
      </c>
    </row>
    <row r="1298" spans="2:18" x14ac:dyDescent="0.35">
      <c r="B1298" s="31">
        <v>0.52</v>
      </c>
      <c r="C1298" s="30" t="s">
        <v>24</v>
      </c>
      <c r="D1298" s="30" t="s">
        <v>21</v>
      </c>
      <c r="E1298" s="36">
        <v>700</v>
      </c>
      <c r="F1298" s="36">
        <v>3500</v>
      </c>
      <c r="G1298" s="36">
        <v>2350</v>
      </c>
      <c r="H1298" s="37">
        <f t="shared" si="200"/>
        <v>5510.75</v>
      </c>
      <c r="I1298" s="37">
        <f t="shared" si="201"/>
        <v>6000</v>
      </c>
      <c r="J1298" s="37">
        <f t="shared" si="202"/>
        <v>210</v>
      </c>
      <c r="K1298" s="21">
        <v>75</v>
      </c>
      <c r="L1298" s="50">
        <v>813</v>
      </c>
      <c r="N1298" s="36">
        <v>45</v>
      </c>
      <c r="O1298" s="21">
        <f t="shared" si="205"/>
        <v>933</v>
      </c>
      <c r="P1298" s="38">
        <f t="shared" si="203"/>
        <v>1863.1250000000002</v>
      </c>
      <c r="Q1298" s="41"/>
      <c r="R1298" t="str">
        <f t="shared" si="204"/>
        <v>5510 Litre Aquaplate Steel Slimline Water Tank (700mm W x 3500mm L x  2350mm H)</v>
      </c>
    </row>
    <row r="1299" spans="2:18" x14ac:dyDescent="0.35">
      <c r="B1299" s="31">
        <v>0.52</v>
      </c>
      <c r="C1299" s="30" t="s">
        <v>24</v>
      </c>
      <c r="D1299" s="30" t="s">
        <v>21</v>
      </c>
      <c r="E1299" s="36">
        <v>700</v>
      </c>
      <c r="F1299" s="36">
        <v>3600</v>
      </c>
      <c r="G1299" s="36">
        <v>2350</v>
      </c>
      <c r="H1299" s="37">
        <f t="shared" si="200"/>
        <v>5675.25</v>
      </c>
      <c r="I1299" s="37">
        <f t="shared" si="201"/>
        <v>6000</v>
      </c>
      <c r="J1299" s="37">
        <f t="shared" si="202"/>
        <v>210</v>
      </c>
      <c r="K1299" s="21">
        <v>75</v>
      </c>
      <c r="L1299" s="56">
        <f>L1298+14.5</f>
        <v>827.5</v>
      </c>
      <c r="M1299" s="56"/>
      <c r="N1299" s="36">
        <v>45</v>
      </c>
      <c r="O1299" s="21">
        <f t="shared" si="205"/>
        <v>947.5</v>
      </c>
      <c r="P1299" s="38">
        <f t="shared" si="203"/>
        <v>1896.354166666667</v>
      </c>
      <c r="Q1299" s="41"/>
      <c r="R1299" t="str">
        <f t="shared" si="204"/>
        <v>5680 Litre Aquaplate Steel Slimline Water Tank (700mm W x 3600mm L x  2350mm H)</v>
      </c>
    </row>
    <row r="1300" spans="2:18" x14ac:dyDescent="0.35">
      <c r="B1300" s="31">
        <v>0.52</v>
      </c>
      <c r="C1300" s="30" t="s">
        <v>24</v>
      </c>
      <c r="D1300" s="30" t="s">
        <v>21</v>
      </c>
      <c r="E1300" s="36">
        <v>700</v>
      </c>
      <c r="F1300" s="36">
        <v>3700</v>
      </c>
      <c r="G1300" s="36">
        <v>2350</v>
      </c>
      <c r="H1300" s="37">
        <f t="shared" si="200"/>
        <v>5839.75</v>
      </c>
      <c r="I1300" s="37">
        <f t="shared" si="201"/>
        <v>6000</v>
      </c>
      <c r="J1300" s="37">
        <f t="shared" si="202"/>
        <v>210</v>
      </c>
      <c r="K1300" s="21">
        <v>75</v>
      </c>
      <c r="L1300" s="56">
        <f>L1299+14.5</f>
        <v>842</v>
      </c>
      <c r="M1300" s="56"/>
      <c r="N1300" s="36">
        <v>45</v>
      </c>
      <c r="O1300" s="21">
        <f t="shared" si="205"/>
        <v>962</v>
      </c>
      <c r="P1300" s="38">
        <f t="shared" si="203"/>
        <v>1929.5833333333335</v>
      </c>
      <c r="Q1300" s="41"/>
      <c r="R1300" t="str">
        <f t="shared" si="204"/>
        <v>5840 Litre Aquaplate Steel Slimline Water Tank (700mm W x 3700mm L x  2350mm H)</v>
      </c>
    </row>
    <row r="1301" spans="2:18" x14ac:dyDescent="0.35">
      <c r="B1301" s="31">
        <v>0.52</v>
      </c>
      <c r="C1301" s="30" t="s">
        <v>24</v>
      </c>
      <c r="D1301" s="30" t="s">
        <v>21</v>
      </c>
      <c r="E1301" s="36">
        <v>700</v>
      </c>
      <c r="F1301" s="36">
        <v>3800</v>
      </c>
      <c r="G1301" s="36">
        <v>2350</v>
      </c>
      <c r="H1301" s="37">
        <f t="shared" si="200"/>
        <v>6004.25</v>
      </c>
      <c r="I1301" s="37">
        <f t="shared" si="201"/>
        <v>6000</v>
      </c>
      <c r="J1301" s="37">
        <f t="shared" si="202"/>
        <v>210</v>
      </c>
      <c r="K1301" s="36">
        <v>90</v>
      </c>
      <c r="L1301" s="56">
        <f>L1300+14.5</f>
        <v>856.5</v>
      </c>
      <c r="M1301" s="56"/>
      <c r="N1301" s="36">
        <v>45</v>
      </c>
      <c r="O1301" s="21">
        <f t="shared" si="205"/>
        <v>991.5</v>
      </c>
      <c r="P1301" s="38">
        <f t="shared" si="203"/>
        <v>1962.8125000000002</v>
      </c>
      <c r="Q1301" s="41"/>
      <c r="R1301" t="str">
        <f t="shared" si="204"/>
        <v>6000 Litre Aquaplate Steel Slimline Water Tank (700mm W x 3800mm L x  2350mm H)</v>
      </c>
    </row>
    <row r="1302" spans="2:18" x14ac:dyDescent="0.35">
      <c r="B1302" s="31">
        <v>0.52</v>
      </c>
      <c r="C1302" s="30" t="s">
        <v>24</v>
      </c>
      <c r="D1302" s="30" t="s">
        <v>21</v>
      </c>
      <c r="E1302" s="36">
        <v>700</v>
      </c>
      <c r="F1302" s="36">
        <v>3900</v>
      </c>
      <c r="G1302" s="36">
        <v>2350</v>
      </c>
      <c r="H1302" s="37">
        <f t="shared" si="200"/>
        <v>6168.75</v>
      </c>
      <c r="I1302" s="37">
        <f t="shared" si="201"/>
        <v>6000</v>
      </c>
      <c r="J1302" s="37">
        <f t="shared" si="202"/>
        <v>210</v>
      </c>
      <c r="K1302" s="36">
        <v>90</v>
      </c>
      <c r="L1302" s="56">
        <f>L1301+14.5</f>
        <v>871</v>
      </c>
      <c r="M1302" s="56"/>
      <c r="N1302" s="36">
        <v>45</v>
      </c>
      <c r="O1302" s="21">
        <f t="shared" si="205"/>
        <v>1006</v>
      </c>
      <c r="P1302" s="38">
        <f t="shared" si="203"/>
        <v>1996.041666666667</v>
      </c>
      <c r="Q1302" s="41"/>
      <c r="R1302" t="str">
        <f t="shared" si="204"/>
        <v>6170 Litre Aquaplate Steel Slimline Water Tank (700mm W x 3900mm L x  2350mm H)</v>
      </c>
    </row>
    <row r="1303" spans="2:18" x14ac:dyDescent="0.35">
      <c r="B1303" s="31">
        <v>0.52</v>
      </c>
      <c r="C1303" s="30" t="s">
        <v>24</v>
      </c>
      <c r="D1303" s="30" t="s">
        <v>21</v>
      </c>
      <c r="E1303" s="36">
        <v>700</v>
      </c>
      <c r="F1303" s="36">
        <v>4000</v>
      </c>
      <c r="G1303" s="36">
        <v>2350</v>
      </c>
      <c r="H1303" s="37">
        <f t="shared" si="200"/>
        <v>6333.25</v>
      </c>
      <c r="I1303" s="37">
        <f t="shared" si="201"/>
        <v>6000</v>
      </c>
      <c r="J1303" s="37">
        <f t="shared" si="202"/>
        <v>210</v>
      </c>
      <c r="K1303" s="36">
        <v>90</v>
      </c>
      <c r="L1303" s="56">
        <f>L1302+14.5</f>
        <v>885.5</v>
      </c>
      <c r="M1303" s="56"/>
      <c r="N1303" s="36">
        <v>45</v>
      </c>
      <c r="O1303" s="21">
        <f t="shared" si="205"/>
        <v>1020.5</v>
      </c>
      <c r="P1303" s="38">
        <f t="shared" si="203"/>
        <v>2029.2708333333335</v>
      </c>
      <c r="Q1303" s="41"/>
      <c r="R1303" t="str">
        <f t="shared" si="204"/>
        <v>6330 Litre Aquaplate Steel Slimline Water Tank (700mm W x 4000mm L x  2350mm H)</v>
      </c>
    </row>
    <row r="1304" spans="2:18" x14ac:dyDescent="0.35">
      <c r="B1304" s="31">
        <v>0.52</v>
      </c>
      <c r="C1304" s="30" t="s">
        <v>24</v>
      </c>
      <c r="D1304" s="30" t="s">
        <v>21</v>
      </c>
      <c r="E1304" s="36">
        <v>750</v>
      </c>
      <c r="F1304" s="36">
        <v>800</v>
      </c>
      <c r="G1304" s="36">
        <v>2350</v>
      </c>
      <c r="H1304" s="37">
        <f t="shared" si="200"/>
        <v>1126.7410714285713</v>
      </c>
      <c r="I1304" s="37">
        <f t="shared" si="201"/>
        <v>1000</v>
      </c>
      <c r="J1304" s="37">
        <f t="shared" si="202"/>
        <v>90</v>
      </c>
      <c r="K1304" s="36"/>
      <c r="L1304" s="50">
        <v>312</v>
      </c>
      <c r="N1304" s="36">
        <v>30</v>
      </c>
      <c r="O1304" s="21">
        <f t="shared" si="205"/>
        <v>342</v>
      </c>
      <c r="P1304" s="38">
        <f t="shared" si="203"/>
        <v>715.00000000000011</v>
      </c>
      <c r="Q1304" s="41"/>
      <c r="R1304" t="str">
        <f t="shared" si="204"/>
        <v>1130 Litre Aquaplate Steel Slimline Water Tank (750mm W x 800mm L x  2350mm H)</v>
      </c>
    </row>
    <row r="1305" spans="2:18" x14ac:dyDescent="0.35">
      <c r="B1305" s="31">
        <v>0.52</v>
      </c>
      <c r="C1305" s="30" t="s">
        <v>24</v>
      </c>
      <c r="D1305" s="30" t="s">
        <v>21</v>
      </c>
      <c r="E1305" s="36">
        <v>750</v>
      </c>
      <c r="F1305" s="36">
        <v>900</v>
      </c>
      <c r="G1305" s="36">
        <v>2350</v>
      </c>
      <c r="H1305" s="37">
        <f t="shared" si="200"/>
        <v>1302.9910714285713</v>
      </c>
      <c r="I1305" s="37">
        <f t="shared" si="201"/>
        <v>1000</v>
      </c>
      <c r="J1305" s="37">
        <f t="shared" si="202"/>
        <v>90</v>
      </c>
      <c r="K1305" s="36"/>
      <c r="L1305" s="56">
        <f>L1304+14.5</f>
        <v>326.5</v>
      </c>
      <c r="M1305" s="56"/>
      <c r="N1305" s="36">
        <v>30</v>
      </c>
      <c r="O1305" s="21">
        <f t="shared" si="205"/>
        <v>356.5</v>
      </c>
      <c r="P1305" s="38">
        <f t="shared" si="203"/>
        <v>748.22916666666674</v>
      </c>
      <c r="Q1305" s="41"/>
      <c r="R1305" t="str">
        <f t="shared" si="204"/>
        <v>1300 Litre Aquaplate Steel Slimline Water Tank (750mm W x 900mm L x  2350mm H)</v>
      </c>
    </row>
    <row r="1306" spans="2:18" x14ac:dyDescent="0.35">
      <c r="B1306" s="31">
        <v>0.52</v>
      </c>
      <c r="C1306" s="30" t="s">
        <v>24</v>
      </c>
      <c r="D1306" s="30" t="s">
        <v>21</v>
      </c>
      <c r="E1306" s="36">
        <v>750</v>
      </c>
      <c r="F1306" s="36">
        <v>1000</v>
      </c>
      <c r="G1306" s="36">
        <v>2350</v>
      </c>
      <c r="H1306" s="37">
        <f t="shared" si="200"/>
        <v>1479.2410714285713</v>
      </c>
      <c r="I1306" s="37">
        <f t="shared" si="201"/>
        <v>1000</v>
      </c>
      <c r="J1306" s="37">
        <f t="shared" si="202"/>
        <v>90</v>
      </c>
      <c r="K1306" s="36"/>
      <c r="L1306" s="56">
        <f>L1305+14.5</f>
        <v>341</v>
      </c>
      <c r="M1306" s="56"/>
      <c r="N1306" s="36">
        <v>30</v>
      </c>
      <c r="O1306" s="21">
        <f t="shared" si="205"/>
        <v>371</v>
      </c>
      <c r="P1306" s="38">
        <f t="shared" si="203"/>
        <v>781.45833333333348</v>
      </c>
      <c r="Q1306" s="41"/>
      <c r="R1306" t="str">
        <f t="shared" si="204"/>
        <v>1480 Litre Aquaplate Steel Slimline Water Tank (750mm W x 1000mm L x  2350mm H)</v>
      </c>
    </row>
    <row r="1307" spans="2:18" x14ac:dyDescent="0.35">
      <c r="B1307" s="31">
        <v>0.52</v>
      </c>
      <c r="C1307" s="30" t="s">
        <v>24</v>
      </c>
      <c r="D1307" s="30" t="s">
        <v>21</v>
      </c>
      <c r="E1307" s="36">
        <v>750</v>
      </c>
      <c r="F1307" s="36">
        <v>1100</v>
      </c>
      <c r="G1307" s="36">
        <v>2350</v>
      </c>
      <c r="H1307" s="37">
        <f t="shared" si="200"/>
        <v>1655.4910714285713</v>
      </c>
      <c r="I1307" s="37">
        <f t="shared" si="201"/>
        <v>2000</v>
      </c>
      <c r="J1307" s="37">
        <f t="shared" si="202"/>
        <v>120</v>
      </c>
      <c r="K1307" s="36"/>
      <c r="L1307" s="50">
        <v>356</v>
      </c>
      <c r="N1307" s="36">
        <v>30</v>
      </c>
      <c r="O1307" s="21">
        <f t="shared" si="205"/>
        <v>386</v>
      </c>
      <c r="P1307" s="38">
        <f t="shared" si="203"/>
        <v>815.83333333333348</v>
      </c>
      <c r="Q1307" s="41"/>
      <c r="R1307" t="str">
        <f t="shared" si="204"/>
        <v>1660 Litre Aquaplate Steel Slimline Water Tank (750mm W x 1100mm L x  2350mm H)</v>
      </c>
    </row>
    <row r="1308" spans="2:18" x14ac:dyDescent="0.35">
      <c r="B1308" s="31">
        <v>0.52</v>
      </c>
      <c r="C1308" s="30" t="s">
        <v>24</v>
      </c>
      <c r="D1308" s="30" t="s">
        <v>21</v>
      </c>
      <c r="E1308" s="36">
        <v>750</v>
      </c>
      <c r="F1308" s="36">
        <v>1200</v>
      </c>
      <c r="G1308" s="36">
        <v>2350</v>
      </c>
      <c r="H1308" s="37">
        <f t="shared" si="200"/>
        <v>1831.7410714285713</v>
      </c>
      <c r="I1308" s="37">
        <f t="shared" si="201"/>
        <v>2000</v>
      </c>
      <c r="J1308" s="37">
        <f t="shared" si="202"/>
        <v>120</v>
      </c>
      <c r="K1308" s="36"/>
      <c r="L1308" s="56">
        <f>L1307+14.5</f>
        <v>370.5</v>
      </c>
      <c r="M1308" s="56"/>
      <c r="N1308" s="36">
        <v>30</v>
      </c>
      <c r="O1308" s="21">
        <f t="shared" si="205"/>
        <v>400.5</v>
      </c>
      <c r="P1308" s="38">
        <f t="shared" si="203"/>
        <v>849.06250000000011</v>
      </c>
      <c r="Q1308" s="41"/>
      <c r="R1308" t="str">
        <f t="shared" si="204"/>
        <v>1830 Litre Aquaplate Steel Slimline Water Tank (750mm W x 1200mm L x  2350mm H)</v>
      </c>
    </row>
    <row r="1309" spans="2:18" x14ac:dyDescent="0.35">
      <c r="B1309" s="31">
        <v>0.52</v>
      </c>
      <c r="C1309" s="30" t="s">
        <v>24</v>
      </c>
      <c r="D1309" s="30" t="s">
        <v>21</v>
      </c>
      <c r="E1309" s="36">
        <v>750</v>
      </c>
      <c r="F1309" s="36">
        <v>1300</v>
      </c>
      <c r="G1309" s="36">
        <v>2350</v>
      </c>
      <c r="H1309" s="37">
        <f t="shared" si="200"/>
        <v>2007.9910714285713</v>
      </c>
      <c r="I1309" s="37">
        <f t="shared" si="201"/>
        <v>2000</v>
      </c>
      <c r="J1309" s="37">
        <f t="shared" si="202"/>
        <v>120</v>
      </c>
      <c r="K1309" s="36"/>
      <c r="L1309" s="56">
        <f>L1308+14.5</f>
        <v>385</v>
      </c>
      <c r="M1309" s="56"/>
      <c r="N1309" s="36">
        <v>30</v>
      </c>
      <c r="O1309" s="21">
        <f t="shared" si="205"/>
        <v>415</v>
      </c>
      <c r="P1309" s="38">
        <f t="shared" si="203"/>
        <v>882.29166666666674</v>
      </c>
      <c r="Q1309" s="41"/>
      <c r="R1309" t="str">
        <f t="shared" si="204"/>
        <v>2010 Litre Aquaplate Steel Slimline Water Tank (750mm W x 1300mm L x  2350mm H)</v>
      </c>
    </row>
    <row r="1310" spans="2:18" x14ac:dyDescent="0.35">
      <c r="B1310" s="31">
        <v>0.52</v>
      </c>
      <c r="C1310" s="30" t="s">
        <v>24</v>
      </c>
      <c r="D1310" s="30" t="s">
        <v>21</v>
      </c>
      <c r="E1310" s="36">
        <v>750</v>
      </c>
      <c r="F1310" s="36">
        <v>1400</v>
      </c>
      <c r="G1310" s="36">
        <v>2350</v>
      </c>
      <c r="H1310" s="37">
        <f t="shared" si="200"/>
        <v>2184.2410714285711</v>
      </c>
      <c r="I1310" s="37">
        <f t="shared" si="201"/>
        <v>2000</v>
      </c>
      <c r="J1310" s="37">
        <f t="shared" si="202"/>
        <v>120</v>
      </c>
      <c r="K1310" s="36"/>
      <c r="L1310" s="56">
        <f>L1309+14.5</f>
        <v>399.5</v>
      </c>
      <c r="M1310" s="56"/>
      <c r="N1310" s="36">
        <v>30</v>
      </c>
      <c r="O1310" s="21">
        <f t="shared" si="205"/>
        <v>429.5</v>
      </c>
      <c r="P1310" s="38">
        <f t="shared" si="203"/>
        <v>915.52083333333348</v>
      </c>
      <c r="Q1310" s="41"/>
      <c r="R1310" t="str">
        <f t="shared" si="204"/>
        <v>2180 Litre Aquaplate Steel Slimline Water Tank (750mm W x 1400mm L x  2350mm H)</v>
      </c>
    </row>
    <row r="1311" spans="2:18" x14ac:dyDescent="0.35">
      <c r="B1311" s="31">
        <v>0.52</v>
      </c>
      <c r="C1311" s="30" t="s">
        <v>24</v>
      </c>
      <c r="D1311" s="30" t="s">
        <v>21</v>
      </c>
      <c r="E1311" s="36">
        <v>750</v>
      </c>
      <c r="F1311" s="36">
        <v>1500</v>
      </c>
      <c r="G1311" s="36">
        <v>2350</v>
      </c>
      <c r="H1311" s="37">
        <f t="shared" si="200"/>
        <v>2360.4910714285711</v>
      </c>
      <c r="I1311" s="37">
        <f t="shared" si="201"/>
        <v>2000</v>
      </c>
      <c r="J1311" s="37">
        <f t="shared" si="202"/>
        <v>120</v>
      </c>
      <c r="K1311" s="36"/>
      <c r="L1311" s="56">
        <f>L1310+14.5</f>
        <v>414</v>
      </c>
      <c r="M1311" s="56"/>
      <c r="N1311" s="36">
        <v>30</v>
      </c>
      <c r="O1311" s="21">
        <f t="shared" si="205"/>
        <v>444</v>
      </c>
      <c r="P1311" s="38">
        <f t="shared" si="203"/>
        <v>948.75000000000011</v>
      </c>
      <c r="Q1311" s="41"/>
      <c r="R1311" t="str">
        <f t="shared" si="204"/>
        <v>2360 Litre Aquaplate Steel Slimline Water Tank (750mm W x 1500mm L x  2350mm H)</v>
      </c>
    </row>
    <row r="1312" spans="2:18" x14ac:dyDescent="0.35">
      <c r="B1312" s="31">
        <v>0.52</v>
      </c>
      <c r="C1312" s="30" t="s">
        <v>24</v>
      </c>
      <c r="D1312" s="30" t="s">
        <v>21</v>
      </c>
      <c r="E1312" s="36">
        <v>750</v>
      </c>
      <c r="F1312" s="36">
        <v>1600</v>
      </c>
      <c r="G1312" s="36">
        <v>2350</v>
      </c>
      <c r="H1312" s="37">
        <f t="shared" si="200"/>
        <v>2536.7410714285711</v>
      </c>
      <c r="I1312" s="37">
        <f t="shared" si="201"/>
        <v>3000</v>
      </c>
      <c r="J1312" s="37">
        <f t="shared" si="202"/>
        <v>135</v>
      </c>
      <c r="K1312" s="36"/>
      <c r="L1312" s="50">
        <v>475</v>
      </c>
      <c r="N1312" s="36">
        <v>30</v>
      </c>
      <c r="O1312" s="21">
        <f t="shared" si="205"/>
        <v>505</v>
      </c>
      <c r="P1312" s="38">
        <f t="shared" si="203"/>
        <v>1088.5416666666667</v>
      </c>
      <c r="Q1312" s="41"/>
      <c r="R1312" t="str">
        <f t="shared" si="204"/>
        <v>2540 Litre Aquaplate Steel Slimline Water Tank (750mm W x 1600mm L x  2350mm H)</v>
      </c>
    </row>
    <row r="1313" spans="2:18" x14ac:dyDescent="0.35">
      <c r="B1313" s="31">
        <v>0.52</v>
      </c>
      <c r="C1313" s="30" t="s">
        <v>24</v>
      </c>
      <c r="D1313" s="30" t="s">
        <v>21</v>
      </c>
      <c r="E1313" s="36">
        <v>750</v>
      </c>
      <c r="F1313" s="36">
        <v>1700</v>
      </c>
      <c r="G1313" s="36">
        <v>2350</v>
      </c>
      <c r="H1313" s="37">
        <f t="shared" si="200"/>
        <v>2712.9910714285711</v>
      </c>
      <c r="I1313" s="37">
        <f t="shared" si="201"/>
        <v>3000</v>
      </c>
      <c r="J1313" s="37">
        <f t="shared" si="202"/>
        <v>135</v>
      </c>
      <c r="K1313" s="36"/>
      <c r="L1313" s="56">
        <f>L1312+14.5</f>
        <v>489.5</v>
      </c>
      <c r="M1313" s="56"/>
      <c r="N1313" s="36">
        <v>30</v>
      </c>
      <c r="O1313" s="21">
        <f t="shared" si="205"/>
        <v>519.5</v>
      </c>
      <c r="P1313" s="38">
        <f t="shared" si="203"/>
        <v>1121.7708333333335</v>
      </c>
      <c r="Q1313" s="41"/>
      <c r="R1313" t="str">
        <f t="shared" si="204"/>
        <v>2710 Litre Aquaplate Steel Slimline Water Tank (750mm W x 1700mm L x  2350mm H)</v>
      </c>
    </row>
    <row r="1314" spans="2:18" x14ac:dyDescent="0.35">
      <c r="B1314" s="31">
        <v>0.52</v>
      </c>
      <c r="C1314" s="30" t="s">
        <v>24</v>
      </c>
      <c r="D1314" s="30" t="s">
        <v>21</v>
      </c>
      <c r="E1314" s="36">
        <v>750</v>
      </c>
      <c r="F1314" s="36">
        <v>1800</v>
      </c>
      <c r="G1314" s="36">
        <v>2350</v>
      </c>
      <c r="H1314" s="37">
        <f t="shared" si="200"/>
        <v>2889.2410714285711</v>
      </c>
      <c r="I1314" s="37">
        <f t="shared" si="201"/>
        <v>3000</v>
      </c>
      <c r="J1314" s="37">
        <f t="shared" si="202"/>
        <v>135</v>
      </c>
      <c r="K1314" s="36"/>
      <c r="L1314" s="56">
        <f>L1313+14.5</f>
        <v>504</v>
      </c>
      <c r="M1314" s="56"/>
      <c r="N1314" s="36">
        <v>30</v>
      </c>
      <c r="O1314" s="21">
        <f t="shared" si="205"/>
        <v>534</v>
      </c>
      <c r="P1314" s="38">
        <f t="shared" si="203"/>
        <v>1155</v>
      </c>
      <c r="Q1314" s="41"/>
      <c r="R1314" t="str">
        <f t="shared" si="204"/>
        <v>2890 Litre Aquaplate Steel Slimline Water Tank (750mm W x 1800mm L x  2350mm H)</v>
      </c>
    </row>
    <row r="1315" spans="2:18" x14ac:dyDescent="0.35">
      <c r="B1315" s="31">
        <v>0.52</v>
      </c>
      <c r="C1315" s="30" t="s">
        <v>24</v>
      </c>
      <c r="D1315" s="30" t="s">
        <v>21</v>
      </c>
      <c r="E1315" s="36">
        <v>750</v>
      </c>
      <c r="F1315" s="36">
        <v>1900</v>
      </c>
      <c r="G1315" s="36">
        <v>2350</v>
      </c>
      <c r="H1315" s="37">
        <f t="shared" si="200"/>
        <v>3065.4910714285711</v>
      </c>
      <c r="I1315" s="37">
        <f t="shared" si="201"/>
        <v>3000</v>
      </c>
      <c r="J1315" s="37">
        <f t="shared" si="202"/>
        <v>135</v>
      </c>
      <c r="K1315" s="36">
        <v>30</v>
      </c>
      <c r="L1315" s="56">
        <f>L1314+14.5</f>
        <v>518.5</v>
      </c>
      <c r="M1315" s="56"/>
      <c r="N1315" s="36">
        <v>30</v>
      </c>
      <c r="O1315" s="21">
        <f t="shared" si="205"/>
        <v>578.5</v>
      </c>
      <c r="P1315" s="38">
        <f t="shared" si="203"/>
        <v>1188.229166666667</v>
      </c>
      <c r="Q1315" s="41"/>
      <c r="R1315" t="str">
        <f t="shared" si="204"/>
        <v>3070 Litre Aquaplate Steel Slimline Water Tank (750mm W x 1900mm L x  2350mm H)</v>
      </c>
    </row>
    <row r="1316" spans="2:18" x14ac:dyDescent="0.35">
      <c r="B1316" s="31">
        <v>0.52</v>
      </c>
      <c r="C1316" s="30" t="s">
        <v>24</v>
      </c>
      <c r="D1316" s="30" t="s">
        <v>21</v>
      </c>
      <c r="E1316" s="36">
        <v>750</v>
      </c>
      <c r="F1316" s="36">
        <v>2000</v>
      </c>
      <c r="G1316" s="36">
        <v>2350</v>
      </c>
      <c r="H1316" s="37">
        <f t="shared" si="200"/>
        <v>3241.7410714285711</v>
      </c>
      <c r="I1316" s="37">
        <f t="shared" si="201"/>
        <v>3000</v>
      </c>
      <c r="J1316" s="37">
        <f t="shared" si="202"/>
        <v>135</v>
      </c>
      <c r="K1316" s="36">
        <v>30</v>
      </c>
      <c r="L1316" s="56">
        <f>L1315+14.5</f>
        <v>533</v>
      </c>
      <c r="M1316" s="56"/>
      <c r="N1316" s="36">
        <v>30</v>
      </c>
      <c r="O1316" s="21">
        <f t="shared" si="205"/>
        <v>593</v>
      </c>
      <c r="P1316" s="38">
        <f t="shared" si="203"/>
        <v>1221.4583333333335</v>
      </c>
      <c r="Q1316" s="41"/>
      <c r="R1316" t="str">
        <f t="shared" si="204"/>
        <v>3240 Litre Aquaplate Steel Slimline Water Tank (750mm W x 2000mm L x  2350mm H)</v>
      </c>
    </row>
    <row r="1317" spans="2:18" x14ac:dyDescent="0.35">
      <c r="B1317" s="31">
        <v>0.52</v>
      </c>
      <c r="C1317" s="30" t="s">
        <v>24</v>
      </c>
      <c r="D1317" s="30" t="s">
        <v>21</v>
      </c>
      <c r="E1317" s="36">
        <v>750</v>
      </c>
      <c r="F1317" s="36">
        <v>2100</v>
      </c>
      <c r="G1317" s="36">
        <v>2350</v>
      </c>
      <c r="H1317" s="37">
        <f t="shared" si="200"/>
        <v>3417.9910714285711</v>
      </c>
      <c r="I1317" s="37">
        <f t="shared" si="201"/>
        <v>3000</v>
      </c>
      <c r="J1317" s="37">
        <f t="shared" si="202"/>
        <v>135</v>
      </c>
      <c r="K1317" s="36">
        <v>30</v>
      </c>
      <c r="L1317" s="56">
        <f>L1316+14.5</f>
        <v>547.5</v>
      </c>
      <c r="M1317" s="56"/>
      <c r="N1317" s="36">
        <v>30</v>
      </c>
      <c r="O1317" s="21">
        <f t="shared" si="205"/>
        <v>607.5</v>
      </c>
      <c r="P1317" s="38">
        <f t="shared" si="203"/>
        <v>1254.6875</v>
      </c>
      <c r="Q1317" s="41"/>
      <c r="R1317" t="str">
        <f t="shared" si="204"/>
        <v>3420 Litre Aquaplate Steel Slimline Water Tank (750mm W x 2100mm L x  2350mm H)</v>
      </c>
    </row>
    <row r="1318" spans="2:18" x14ac:dyDescent="0.35">
      <c r="B1318" s="31">
        <v>0.52</v>
      </c>
      <c r="C1318" s="30" t="s">
        <v>24</v>
      </c>
      <c r="D1318" s="30" t="s">
        <v>21</v>
      </c>
      <c r="E1318" s="36">
        <v>750</v>
      </c>
      <c r="F1318" s="36">
        <v>2200</v>
      </c>
      <c r="G1318" s="36">
        <v>2350</v>
      </c>
      <c r="H1318" s="37">
        <f t="shared" si="200"/>
        <v>3594.2410714285711</v>
      </c>
      <c r="I1318" s="37">
        <f t="shared" si="201"/>
        <v>4000</v>
      </c>
      <c r="J1318" s="37">
        <f t="shared" si="202"/>
        <v>150</v>
      </c>
      <c r="K1318" s="36">
        <v>30</v>
      </c>
      <c r="L1318" s="50">
        <v>503</v>
      </c>
      <c r="N1318" s="36">
        <v>30</v>
      </c>
      <c r="O1318" s="21">
        <f t="shared" si="205"/>
        <v>563</v>
      </c>
      <c r="P1318" s="38">
        <f t="shared" si="203"/>
        <v>1152.7083333333335</v>
      </c>
      <c r="Q1318" s="41"/>
      <c r="R1318" t="str">
        <f t="shared" si="204"/>
        <v>3590 Litre Aquaplate Steel Slimline Water Tank (750mm W x 2200mm L x  2350mm H)</v>
      </c>
    </row>
    <row r="1319" spans="2:18" x14ac:dyDescent="0.35">
      <c r="B1319" s="31">
        <v>0.52</v>
      </c>
      <c r="C1319" s="30" t="s">
        <v>24</v>
      </c>
      <c r="D1319" s="30" t="s">
        <v>21</v>
      </c>
      <c r="E1319" s="36">
        <v>750</v>
      </c>
      <c r="F1319" s="36">
        <v>2300</v>
      </c>
      <c r="G1319" s="36">
        <v>2350</v>
      </c>
      <c r="H1319" s="37">
        <f t="shared" si="200"/>
        <v>3770.4910714285711</v>
      </c>
      <c r="I1319" s="37">
        <f t="shared" si="201"/>
        <v>4000</v>
      </c>
      <c r="J1319" s="37">
        <f t="shared" si="202"/>
        <v>150</v>
      </c>
      <c r="K1319" s="36">
        <v>30</v>
      </c>
      <c r="L1319" s="56">
        <f>L1318+14.5</f>
        <v>517.5</v>
      </c>
      <c r="M1319" s="56"/>
      <c r="N1319" s="36">
        <v>30</v>
      </c>
      <c r="O1319" s="21">
        <f t="shared" si="205"/>
        <v>577.5</v>
      </c>
      <c r="P1319" s="38">
        <f t="shared" si="203"/>
        <v>1185.9375</v>
      </c>
      <c r="Q1319" s="41"/>
      <c r="R1319" t="str">
        <f t="shared" si="204"/>
        <v>3770 Litre Aquaplate Steel Slimline Water Tank (750mm W x 2300mm L x  2350mm H)</v>
      </c>
    </row>
    <row r="1320" spans="2:18" x14ac:dyDescent="0.35">
      <c r="B1320" s="31">
        <v>0.52</v>
      </c>
      <c r="C1320" s="30" t="s">
        <v>24</v>
      </c>
      <c r="D1320" s="30" t="s">
        <v>21</v>
      </c>
      <c r="E1320" s="36">
        <v>750</v>
      </c>
      <c r="F1320" s="36">
        <v>2400</v>
      </c>
      <c r="G1320" s="36">
        <v>2350</v>
      </c>
      <c r="H1320" s="37">
        <f t="shared" si="200"/>
        <v>3946.7410714285711</v>
      </c>
      <c r="I1320" s="37">
        <f t="shared" si="201"/>
        <v>4000</v>
      </c>
      <c r="J1320" s="37">
        <f t="shared" si="202"/>
        <v>150</v>
      </c>
      <c r="K1320" s="36">
        <v>30</v>
      </c>
      <c r="L1320" s="56">
        <f>L1319+14.5</f>
        <v>532</v>
      </c>
      <c r="M1320" s="56"/>
      <c r="N1320" s="36">
        <v>30</v>
      </c>
      <c r="O1320" s="21">
        <f t="shared" si="205"/>
        <v>592</v>
      </c>
      <c r="P1320" s="38">
        <f t="shared" si="203"/>
        <v>1219.166666666667</v>
      </c>
      <c r="Q1320" s="41"/>
      <c r="R1320" t="str">
        <f t="shared" si="204"/>
        <v>3950 Litre Aquaplate Steel Slimline Water Tank (750mm W x 2400mm L x  2350mm H)</v>
      </c>
    </row>
    <row r="1321" spans="2:18" x14ac:dyDescent="0.35">
      <c r="B1321" s="31">
        <v>0.52</v>
      </c>
      <c r="C1321" s="30" t="s">
        <v>24</v>
      </c>
      <c r="D1321" s="30" t="s">
        <v>21</v>
      </c>
      <c r="E1321" s="36">
        <v>750</v>
      </c>
      <c r="F1321" s="36">
        <v>2500</v>
      </c>
      <c r="G1321" s="36">
        <v>2350</v>
      </c>
      <c r="H1321" s="37">
        <f t="shared" si="200"/>
        <v>4122.9910714285716</v>
      </c>
      <c r="I1321" s="37">
        <f t="shared" si="201"/>
        <v>4000</v>
      </c>
      <c r="J1321" s="37">
        <f t="shared" si="202"/>
        <v>150</v>
      </c>
      <c r="K1321" s="36">
        <v>45</v>
      </c>
      <c r="L1321" s="56">
        <f>L1320+14.5</f>
        <v>546.5</v>
      </c>
      <c r="M1321" s="56"/>
      <c r="N1321" s="36">
        <v>30</v>
      </c>
      <c r="O1321" s="21">
        <f t="shared" si="205"/>
        <v>621.5</v>
      </c>
      <c r="P1321" s="38">
        <f t="shared" si="203"/>
        <v>1252.3958333333335</v>
      </c>
      <c r="Q1321" s="41"/>
      <c r="R1321" t="str">
        <f t="shared" si="204"/>
        <v>4120 Litre Aquaplate Steel Slimline Water Tank (750mm W x 2500mm L x  2350mm H)</v>
      </c>
    </row>
    <row r="1322" spans="2:18" x14ac:dyDescent="0.35">
      <c r="B1322" s="31">
        <v>0.52</v>
      </c>
      <c r="C1322" s="30" t="s">
        <v>24</v>
      </c>
      <c r="D1322" s="30" t="s">
        <v>21</v>
      </c>
      <c r="E1322" s="36">
        <v>750</v>
      </c>
      <c r="F1322" s="36">
        <v>2600</v>
      </c>
      <c r="G1322" s="36">
        <v>2350</v>
      </c>
      <c r="H1322" s="37">
        <f t="shared" si="200"/>
        <v>4299.2410714285716</v>
      </c>
      <c r="I1322" s="37">
        <f t="shared" si="201"/>
        <v>4000</v>
      </c>
      <c r="J1322" s="37">
        <f t="shared" si="202"/>
        <v>150</v>
      </c>
      <c r="K1322" s="36">
        <v>45</v>
      </c>
      <c r="L1322" s="56">
        <f>L1321+14.5</f>
        <v>561</v>
      </c>
      <c r="M1322" s="56"/>
      <c r="N1322" s="36">
        <v>30</v>
      </c>
      <c r="O1322" s="21">
        <f t="shared" si="205"/>
        <v>636</v>
      </c>
      <c r="P1322" s="38">
        <f t="shared" si="203"/>
        <v>1285.625</v>
      </c>
      <c r="Q1322" s="41"/>
      <c r="R1322" t="str">
        <f t="shared" si="204"/>
        <v>4300 Litre Aquaplate Steel Slimline Water Tank (750mm W x 2600mm L x  2350mm H)</v>
      </c>
    </row>
    <row r="1323" spans="2:18" x14ac:dyDescent="0.35">
      <c r="B1323" s="31">
        <v>0.52</v>
      </c>
      <c r="C1323" s="30" t="s">
        <v>24</v>
      </c>
      <c r="D1323" s="30" t="s">
        <v>21</v>
      </c>
      <c r="E1323" s="36">
        <v>750</v>
      </c>
      <c r="F1323" s="36">
        <v>2700</v>
      </c>
      <c r="G1323" s="36">
        <v>2350</v>
      </c>
      <c r="H1323" s="37">
        <f t="shared" si="200"/>
        <v>4475.4910714285716</v>
      </c>
      <c r="I1323" s="37">
        <f t="shared" si="201"/>
        <v>4000</v>
      </c>
      <c r="J1323" s="37">
        <f t="shared" si="202"/>
        <v>150</v>
      </c>
      <c r="K1323" s="36">
        <v>45</v>
      </c>
      <c r="L1323" s="56">
        <f>L1322+14.5</f>
        <v>575.5</v>
      </c>
      <c r="M1323" s="56"/>
      <c r="N1323" s="36">
        <v>30</v>
      </c>
      <c r="O1323" s="21">
        <f t="shared" si="205"/>
        <v>650.5</v>
      </c>
      <c r="P1323" s="38">
        <f t="shared" si="203"/>
        <v>1318.854166666667</v>
      </c>
      <c r="Q1323" s="41"/>
      <c r="R1323" t="str">
        <f t="shared" si="204"/>
        <v>4480 Litre Aquaplate Steel Slimline Water Tank (750mm W x 2700mm L x  2350mm H)</v>
      </c>
    </row>
    <row r="1324" spans="2:18" x14ac:dyDescent="0.35">
      <c r="B1324" s="31">
        <v>0.52</v>
      </c>
      <c r="C1324" s="30" t="s">
        <v>24</v>
      </c>
      <c r="D1324" s="30" t="s">
        <v>21</v>
      </c>
      <c r="E1324" s="36">
        <v>750</v>
      </c>
      <c r="F1324" s="36">
        <v>2800</v>
      </c>
      <c r="G1324" s="36">
        <v>2350</v>
      </c>
      <c r="H1324" s="37">
        <f t="shared" si="200"/>
        <v>4651.7410714285716</v>
      </c>
      <c r="I1324" s="37">
        <f t="shared" si="201"/>
        <v>5000</v>
      </c>
      <c r="J1324" s="37">
        <f t="shared" si="202"/>
        <v>180</v>
      </c>
      <c r="K1324" s="36">
        <v>45</v>
      </c>
      <c r="L1324" s="50">
        <v>650</v>
      </c>
      <c r="N1324" s="36">
        <v>30</v>
      </c>
      <c r="O1324" s="21">
        <f t="shared" si="205"/>
        <v>725</v>
      </c>
      <c r="P1324" s="38">
        <f t="shared" si="203"/>
        <v>1489.5833333333335</v>
      </c>
      <c r="Q1324" s="41"/>
      <c r="R1324" t="str">
        <f t="shared" si="204"/>
        <v>4650 Litre Aquaplate Steel Slimline Water Tank (750mm W x 2800mm L x  2350mm H)</v>
      </c>
    </row>
    <row r="1325" spans="2:18" x14ac:dyDescent="0.35">
      <c r="B1325" s="31">
        <v>0.52</v>
      </c>
      <c r="C1325" s="30" t="s">
        <v>24</v>
      </c>
      <c r="D1325" s="30" t="s">
        <v>21</v>
      </c>
      <c r="E1325" s="36">
        <v>750</v>
      </c>
      <c r="F1325" s="36">
        <v>2900</v>
      </c>
      <c r="G1325" s="36">
        <v>2350</v>
      </c>
      <c r="H1325" s="37">
        <f t="shared" si="200"/>
        <v>4827.9910714285716</v>
      </c>
      <c r="I1325" s="37">
        <f t="shared" si="201"/>
        <v>5000</v>
      </c>
      <c r="J1325" s="37">
        <f t="shared" si="202"/>
        <v>180</v>
      </c>
      <c r="K1325" s="36">
        <v>45</v>
      </c>
      <c r="L1325" s="56">
        <f>L1324+14.5</f>
        <v>664.5</v>
      </c>
      <c r="M1325" s="56"/>
      <c r="N1325" s="36">
        <v>30</v>
      </c>
      <c r="O1325" s="21">
        <f t="shared" si="205"/>
        <v>739.5</v>
      </c>
      <c r="P1325" s="38">
        <f t="shared" si="203"/>
        <v>1522.8125000000002</v>
      </c>
      <c r="Q1325" s="41"/>
      <c r="R1325" t="str">
        <f t="shared" si="204"/>
        <v>4830 Litre Aquaplate Steel Slimline Water Tank (750mm W x 2900mm L x  2350mm H)</v>
      </c>
    </row>
    <row r="1326" spans="2:18" x14ac:dyDescent="0.35">
      <c r="B1326" s="31">
        <v>0.52</v>
      </c>
      <c r="C1326" s="30" t="s">
        <v>24</v>
      </c>
      <c r="D1326" s="30" t="s">
        <v>21</v>
      </c>
      <c r="E1326" s="36">
        <v>750</v>
      </c>
      <c r="F1326" s="36">
        <v>3000</v>
      </c>
      <c r="G1326" s="36">
        <v>2350</v>
      </c>
      <c r="H1326" s="37">
        <f t="shared" si="200"/>
        <v>5004.2410714285716</v>
      </c>
      <c r="I1326" s="37">
        <f t="shared" si="201"/>
        <v>5000</v>
      </c>
      <c r="J1326" s="37">
        <f t="shared" si="202"/>
        <v>180</v>
      </c>
      <c r="K1326" s="21">
        <v>75</v>
      </c>
      <c r="L1326" s="56">
        <f>L1325+14.5</f>
        <v>679</v>
      </c>
      <c r="M1326" s="56"/>
      <c r="N1326" s="36">
        <v>45</v>
      </c>
      <c r="O1326" s="21">
        <f t="shared" si="205"/>
        <v>799</v>
      </c>
      <c r="P1326" s="38">
        <f t="shared" si="203"/>
        <v>1556.041666666667</v>
      </c>
      <c r="Q1326" s="41"/>
      <c r="R1326" t="str">
        <f t="shared" si="204"/>
        <v>5000 Litre Aquaplate Steel Slimline Water Tank (750mm W x 3000mm L x  2350mm H)</v>
      </c>
    </row>
    <row r="1327" spans="2:18" x14ac:dyDescent="0.35">
      <c r="B1327" s="31">
        <v>0.52</v>
      </c>
      <c r="C1327" s="30" t="s">
        <v>24</v>
      </c>
      <c r="D1327" s="30" t="s">
        <v>21</v>
      </c>
      <c r="E1327" s="36">
        <v>750</v>
      </c>
      <c r="F1327" s="36">
        <v>3100</v>
      </c>
      <c r="G1327" s="36">
        <v>2350</v>
      </c>
      <c r="H1327" s="37">
        <f t="shared" si="200"/>
        <v>5180.4910714285716</v>
      </c>
      <c r="I1327" s="37">
        <f t="shared" si="201"/>
        <v>5000</v>
      </c>
      <c r="J1327" s="37">
        <f t="shared" si="202"/>
        <v>180</v>
      </c>
      <c r="K1327" s="21">
        <v>75</v>
      </c>
      <c r="L1327" s="56">
        <f>L1326+14.5</f>
        <v>693.5</v>
      </c>
      <c r="M1327" s="56"/>
      <c r="N1327" s="36">
        <v>45</v>
      </c>
      <c r="O1327" s="21">
        <f t="shared" si="205"/>
        <v>813.5</v>
      </c>
      <c r="P1327" s="38">
        <f t="shared" si="203"/>
        <v>1589.2708333333335</v>
      </c>
      <c r="Q1327" s="41"/>
      <c r="R1327" t="str">
        <f t="shared" si="204"/>
        <v>5180 Litre Aquaplate Steel Slimline Water Tank (750mm W x 3100mm L x  2350mm H)</v>
      </c>
    </row>
    <row r="1328" spans="2:18" x14ac:dyDescent="0.35">
      <c r="B1328" s="31">
        <v>0.52</v>
      </c>
      <c r="C1328" s="30" t="s">
        <v>24</v>
      </c>
      <c r="D1328" s="30" t="s">
        <v>21</v>
      </c>
      <c r="E1328" s="36">
        <v>750</v>
      </c>
      <c r="F1328" s="36">
        <v>3200</v>
      </c>
      <c r="G1328" s="36">
        <v>2350</v>
      </c>
      <c r="H1328" s="37">
        <f t="shared" si="200"/>
        <v>5356.7410714285716</v>
      </c>
      <c r="I1328" s="37">
        <f t="shared" si="201"/>
        <v>5000</v>
      </c>
      <c r="J1328" s="37">
        <f t="shared" si="202"/>
        <v>180</v>
      </c>
      <c r="K1328" s="21">
        <v>75</v>
      </c>
      <c r="L1328" s="56">
        <f>L1327+14.5</f>
        <v>708</v>
      </c>
      <c r="M1328" s="56"/>
      <c r="N1328" s="36">
        <v>45</v>
      </c>
      <c r="O1328" s="21">
        <f t="shared" si="205"/>
        <v>828</v>
      </c>
      <c r="P1328" s="38">
        <f t="shared" si="203"/>
        <v>1622.5000000000002</v>
      </c>
      <c r="Q1328" s="41"/>
      <c r="R1328" t="str">
        <f t="shared" si="204"/>
        <v>5360 Litre Aquaplate Steel Slimline Water Tank (750mm W x 3200mm L x  2350mm H)</v>
      </c>
    </row>
    <row r="1329" spans="2:18" x14ac:dyDescent="0.35">
      <c r="B1329" s="31">
        <v>0.52</v>
      </c>
      <c r="C1329" s="30" t="s">
        <v>24</v>
      </c>
      <c r="D1329" s="30" t="s">
        <v>21</v>
      </c>
      <c r="E1329" s="36">
        <v>750</v>
      </c>
      <c r="F1329" s="36">
        <v>3300</v>
      </c>
      <c r="G1329" s="36">
        <v>2350</v>
      </c>
      <c r="H1329" s="37">
        <f t="shared" si="200"/>
        <v>5532.9910714285716</v>
      </c>
      <c r="I1329" s="37">
        <f t="shared" si="201"/>
        <v>6000</v>
      </c>
      <c r="J1329" s="37">
        <f t="shared" si="202"/>
        <v>210</v>
      </c>
      <c r="K1329" s="21">
        <v>75</v>
      </c>
      <c r="L1329" s="50">
        <v>787</v>
      </c>
      <c r="N1329" s="36">
        <v>45</v>
      </c>
      <c r="O1329" s="21">
        <f t="shared" si="205"/>
        <v>907</v>
      </c>
      <c r="P1329" s="38">
        <f t="shared" si="203"/>
        <v>1803.541666666667</v>
      </c>
      <c r="Q1329" s="41"/>
      <c r="R1329" t="str">
        <f t="shared" si="204"/>
        <v>5530 Litre Aquaplate Steel Slimline Water Tank (750mm W x 3300mm L x  2350mm H)</v>
      </c>
    </row>
    <row r="1330" spans="2:18" x14ac:dyDescent="0.35">
      <c r="B1330" s="31">
        <v>0.52</v>
      </c>
      <c r="C1330" s="30" t="s">
        <v>24</v>
      </c>
      <c r="D1330" s="30" t="s">
        <v>21</v>
      </c>
      <c r="E1330" s="36">
        <v>750</v>
      </c>
      <c r="F1330" s="36">
        <v>3400</v>
      </c>
      <c r="G1330" s="36">
        <v>2350</v>
      </c>
      <c r="H1330" s="37">
        <f t="shared" si="200"/>
        <v>5709.2410714285716</v>
      </c>
      <c r="I1330" s="37">
        <f t="shared" si="201"/>
        <v>6000</v>
      </c>
      <c r="J1330" s="37">
        <f t="shared" si="202"/>
        <v>210</v>
      </c>
      <c r="K1330" s="21">
        <v>75</v>
      </c>
      <c r="L1330" s="56">
        <f>L1329+14.5</f>
        <v>801.5</v>
      </c>
      <c r="M1330" s="56"/>
      <c r="N1330" s="36">
        <v>45</v>
      </c>
      <c r="O1330" s="21">
        <f t="shared" si="205"/>
        <v>921.5</v>
      </c>
      <c r="P1330" s="38">
        <f t="shared" si="203"/>
        <v>1836.7708333333335</v>
      </c>
      <c r="Q1330" s="41"/>
      <c r="R1330" t="str">
        <f t="shared" si="204"/>
        <v>5710 Litre Aquaplate Steel Slimline Water Tank (750mm W x 3400mm L x  2350mm H)</v>
      </c>
    </row>
    <row r="1331" spans="2:18" x14ac:dyDescent="0.35">
      <c r="B1331" s="31">
        <v>0.52</v>
      </c>
      <c r="C1331" s="30" t="s">
        <v>24</v>
      </c>
      <c r="D1331" s="30" t="s">
        <v>21</v>
      </c>
      <c r="E1331" s="36">
        <v>750</v>
      </c>
      <c r="F1331" s="36">
        <v>3500</v>
      </c>
      <c r="G1331" s="36">
        <v>2350</v>
      </c>
      <c r="H1331" s="37">
        <f t="shared" si="200"/>
        <v>5885.4910714285716</v>
      </c>
      <c r="I1331" s="37">
        <f t="shared" si="201"/>
        <v>6000</v>
      </c>
      <c r="J1331" s="37">
        <f t="shared" si="202"/>
        <v>210</v>
      </c>
      <c r="K1331" s="21">
        <v>75</v>
      </c>
      <c r="L1331" s="56">
        <f>L1330+14.5</f>
        <v>816</v>
      </c>
      <c r="M1331" s="56"/>
      <c r="N1331" s="36">
        <v>45</v>
      </c>
      <c r="O1331" s="21">
        <f t="shared" si="205"/>
        <v>936</v>
      </c>
      <c r="P1331" s="38">
        <f t="shared" si="203"/>
        <v>1870.0000000000002</v>
      </c>
      <c r="Q1331" s="41"/>
      <c r="R1331" t="str">
        <f t="shared" si="204"/>
        <v>5890 Litre Aquaplate Steel Slimline Water Tank (750mm W x 3500mm L x  2350mm H)</v>
      </c>
    </row>
    <row r="1332" spans="2:18" x14ac:dyDescent="0.35">
      <c r="B1332" s="31">
        <v>0.52</v>
      </c>
      <c r="C1332" s="30" t="s">
        <v>24</v>
      </c>
      <c r="D1332" s="30" t="s">
        <v>21</v>
      </c>
      <c r="E1332" s="36">
        <v>750</v>
      </c>
      <c r="F1332" s="36">
        <v>3600</v>
      </c>
      <c r="G1332" s="36">
        <v>2350</v>
      </c>
      <c r="H1332" s="37">
        <f t="shared" si="200"/>
        <v>6061.7410714285716</v>
      </c>
      <c r="I1332" s="37">
        <f t="shared" si="201"/>
        <v>6000</v>
      </c>
      <c r="J1332" s="37">
        <f t="shared" si="202"/>
        <v>210</v>
      </c>
      <c r="K1332" s="36">
        <v>90</v>
      </c>
      <c r="L1332" s="56">
        <f>L1331+14.5</f>
        <v>830.5</v>
      </c>
      <c r="M1332" s="56"/>
      <c r="N1332" s="36">
        <v>45</v>
      </c>
      <c r="O1332" s="21">
        <f t="shared" si="205"/>
        <v>965.5</v>
      </c>
      <c r="P1332" s="38">
        <f t="shared" si="203"/>
        <v>1903.229166666667</v>
      </c>
      <c r="Q1332" s="41"/>
      <c r="R1332" t="str">
        <f t="shared" si="204"/>
        <v>6060 Litre Aquaplate Steel Slimline Water Tank (750mm W x 3600mm L x  2350mm H)</v>
      </c>
    </row>
    <row r="1333" spans="2:18" x14ac:dyDescent="0.35">
      <c r="B1333" s="31">
        <v>0.52</v>
      </c>
      <c r="C1333" s="30" t="s">
        <v>24</v>
      </c>
      <c r="D1333" s="30" t="s">
        <v>21</v>
      </c>
      <c r="E1333" s="36">
        <v>750</v>
      </c>
      <c r="F1333" s="36">
        <v>3700</v>
      </c>
      <c r="G1333" s="36">
        <v>2350</v>
      </c>
      <c r="H1333" s="37">
        <f t="shared" si="200"/>
        <v>6237.9910714285716</v>
      </c>
      <c r="I1333" s="37">
        <f t="shared" si="201"/>
        <v>6000</v>
      </c>
      <c r="J1333" s="37">
        <f t="shared" si="202"/>
        <v>210</v>
      </c>
      <c r="K1333" s="36">
        <v>90</v>
      </c>
      <c r="L1333" s="56">
        <f>L1332+14.5</f>
        <v>845</v>
      </c>
      <c r="M1333" s="56"/>
      <c r="N1333" s="36">
        <v>45</v>
      </c>
      <c r="O1333" s="21">
        <f t="shared" si="205"/>
        <v>980</v>
      </c>
      <c r="P1333" s="38">
        <f t="shared" si="203"/>
        <v>1936.4583333333335</v>
      </c>
      <c r="Q1333" s="41"/>
      <c r="R1333" t="str">
        <f t="shared" si="204"/>
        <v>6240 Litre Aquaplate Steel Slimline Water Tank (750mm W x 3700mm L x  2350mm H)</v>
      </c>
    </row>
    <row r="1334" spans="2:18" x14ac:dyDescent="0.35">
      <c r="B1334" s="31">
        <v>0.52</v>
      </c>
      <c r="C1334" s="30" t="s">
        <v>24</v>
      </c>
      <c r="D1334" s="30" t="s">
        <v>21</v>
      </c>
      <c r="E1334" s="36">
        <v>750</v>
      </c>
      <c r="F1334" s="36">
        <v>3800</v>
      </c>
      <c r="G1334" s="36">
        <v>2350</v>
      </c>
      <c r="H1334" s="37">
        <f t="shared" si="200"/>
        <v>6414.2410714285716</v>
      </c>
      <c r="I1334" s="37">
        <f t="shared" si="201"/>
        <v>6000</v>
      </c>
      <c r="J1334" s="37">
        <f t="shared" si="202"/>
        <v>210</v>
      </c>
      <c r="K1334" s="36">
        <v>90</v>
      </c>
      <c r="L1334" s="56">
        <f>L1333+14.5</f>
        <v>859.5</v>
      </c>
      <c r="M1334" s="56"/>
      <c r="N1334" s="36">
        <v>45</v>
      </c>
      <c r="O1334" s="21">
        <f t="shared" si="205"/>
        <v>994.5</v>
      </c>
      <c r="P1334" s="38">
        <f t="shared" si="203"/>
        <v>1969.6875000000002</v>
      </c>
      <c r="Q1334" s="41"/>
      <c r="R1334" t="str">
        <f t="shared" si="204"/>
        <v>6410 Litre Aquaplate Steel Slimline Water Tank (750mm W x 3800mm L x  2350mm H)</v>
      </c>
    </row>
    <row r="1335" spans="2:18" x14ac:dyDescent="0.35">
      <c r="B1335" s="31">
        <v>0.52</v>
      </c>
      <c r="C1335" s="30" t="s">
        <v>24</v>
      </c>
      <c r="D1335" s="30" t="s">
        <v>21</v>
      </c>
      <c r="E1335" s="36">
        <v>750</v>
      </c>
      <c r="F1335" s="36">
        <v>3900</v>
      </c>
      <c r="G1335" s="36">
        <v>2350</v>
      </c>
      <c r="H1335" s="37">
        <f t="shared" si="200"/>
        <v>6590.4910714285716</v>
      </c>
      <c r="I1335" s="37">
        <f t="shared" si="201"/>
        <v>7000</v>
      </c>
      <c r="J1335" s="37">
        <f t="shared" si="202"/>
        <v>240</v>
      </c>
      <c r="K1335" s="36">
        <v>90</v>
      </c>
      <c r="L1335" s="50">
        <v>894</v>
      </c>
      <c r="N1335" s="36">
        <v>45</v>
      </c>
      <c r="O1335" s="21">
        <f t="shared" si="205"/>
        <v>1029</v>
      </c>
      <c r="P1335" s="38">
        <f t="shared" si="203"/>
        <v>2048.75</v>
      </c>
      <c r="Q1335" s="41"/>
      <c r="R1335" t="str">
        <f t="shared" si="204"/>
        <v>6590 Litre Aquaplate Steel Slimline Water Tank (750mm W x 3900mm L x  2350mm H)</v>
      </c>
    </row>
    <row r="1336" spans="2:18" x14ac:dyDescent="0.35">
      <c r="B1336" s="31">
        <v>0.52</v>
      </c>
      <c r="C1336" s="30" t="s">
        <v>24</v>
      </c>
      <c r="D1336" s="30" t="s">
        <v>21</v>
      </c>
      <c r="E1336" s="36">
        <v>750</v>
      </c>
      <c r="F1336" s="36">
        <v>4000</v>
      </c>
      <c r="G1336" s="36">
        <v>2350</v>
      </c>
      <c r="H1336" s="37">
        <f t="shared" si="200"/>
        <v>6766.7410714285716</v>
      </c>
      <c r="I1336" s="37">
        <f t="shared" si="201"/>
        <v>7000</v>
      </c>
      <c r="J1336" s="37">
        <f t="shared" si="202"/>
        <v>240</v>
      </c>
      <c r="K1336" s="36">
        <v>90</v>
      </c>
      <c r="L1336" s="56">
        <f>L1335+14.5</f>
        <v>908.5</v>
      </c>
      <c r="M1336" s="56"/>
      <c r="N1336" s="36">
        <v>45</v>
      </c>
      <c r="O1336" s="21">
        <f t="shared" si="205"/>
        <v>1043.5</v>
      </c>
      <c r="P1336" s="38">
        <f t="shared" si="203"/>
        <v>2081.979166666667</v>
      </c>
      <c r="Q1336" s="41"/>
      <c r="R1336" t="str">
        <f t="shared" si="204"/>
        <v>6770 Litre Aquaplate Steel Slimline Water Tank (750mm W x 4000mm L x  2350mm H)</v>
      </c>
    </row>
    <row r="1337" spans="2:18" x14ac:dyDescent="0.35">
      <c r="B1337" s="31">
        <v>0.52</v>
      </c>
      <c r="C1337" s="30" t="s">
        <v>24</v>
      </c>
      <c r="D1337" s="30" t="s">
        <v>21</v>
      </c>
      <c r="E1337" s="36">
        <v>800</v>
      </c>
      <c r="F1337" s="36">
        <v>800</v>
      </c>
      <c r="G1337" s="36">
        <v>2350</v>
      </c>
      <c r="H1337" s="37">
        <f t="shared" si="200"/>
        <v>1181.7142857142856</v>
      </c>
      <c r="I1337" s="37">
        <f t="shared" si="201"/>
        <v>1000</v>
      </c>
      <c r="J1337" s="37">
        <f t="shared" si="202"/>
        <v>90</v>
      </c>
      <c r="K1337" s="36"/>
      <c r="L1337" s="50">
        <v>315</v>
      </c>
      <c r="N1337" s="36">
        <v>30</v>
      </c>
      <c r="O1337" s="21">
        <f t="shared" si="205"/>
        <v>345</v>
      </c>
      <c r="P1337" s="38">
        <f t="shared" si="203"/>
        <v>721.87500000000011</v>
      </c>
      <c r="Q1337" s="41"/>
      <c r="R1337" t="str">
        <f t="shared" si="204"/>
        <v>1180 Litre Aquaplate Steel Slimline Water Tank (800mm W x 800mm L x  2350mm H)</v>
      </c>
    </row>
    <row r="1338" spans="2:18" x14ac:dyDescent="0.35">
      <c r="B1338" s="31">
        <v>0.52</v>
      </c>
      <c r="C1338" s="30" t="s">
        <v>24</v>
      </c>
      <c r="D1338" s="30" t="s">
        <v>21</v>
      </c>
      <c r="E1338" s="36">
        <v>800</v>
      </c>
      <c r="F1338" s="36">
        <v>900</v>
      </c>
      <c r="G1338" s="36">
        <v>2350</v>
      </c>
      <c r="H1338" s="37">
        <f t="shared" si="200"/>
        <v>1369.7142857142856</v>
      </c>
      <c r="I1338" s="37">
        <f t="shared" si="201"/>
        <v>1000</v>
      </c>
      <c r="J1338" s="37">
        <f t="shared" si="202"/>
        <v>90</v>
      </c>
      <c r="K1338" s="36"/>
      <c r="L1338" s="56">
        <f>L1337+14.5</f>
        <v>329.5</v>
      </c>
      <c r="M1338" s="56"/>
      <c r="N1338" s="36">
        <v>30</v>
      </c>
      <c r="O1338" s="21">
        <f t="shared" si="205"/>
        <v>359.5</v>
      </c>
      <c r="P1338" s="38">
        <f t="shared" si="203"/>
        <v>755.10416666666674</v>
      </c>
      <c r="Q1338" s="41"/>
      <c r="R1338" t="str">
        <f t="shared" si="204"/>
        <v>1370 Litre Aquaplate Steel Slimline Water Tank (800mm W x 900mm L x  2350mm H)</v>
      </c>
    </row>
    <row r="1339" spans="2:18" x14ac:dyDescent="0.35">
      <c r="B1339" s="31">
        <v>0.52</v>
      </c>
      <c r="C1339" s="30" t="s">
        <v>24</v>
      </c>
      <c r="D1339" s="30" t="s">
        <v>21</v>
      </c>
      <c r="E1339" s="36">
        <v>800</v>
      </c>
      <c r="F1339" s="36">
        <v>1000</v>
      </c>
      <c r="G1339" s="36">
        <v>2350</v>
      </c>
      <c r="H1339" s="37">
        <f t="shared" si="200"/>
        <v>1557.7142857142856</v>
      </c>
      <c r="I1339" s="37">
        <f t="shared" si="201"/>
        <v>2000</v>
      </c>
      <c r="J1339" s="37">
        <f t="shared" si="202"/>
        <v>120</v>
      </c>
      <c r="K1339" s="36"/>
      <c r="L1339" s="50">
        <v>345</v>
      </c>
      <c r="N1339" s="36">
        <v>30</v>
      </c>
      <c r="O1339" s="21">
        <f t="shared" si="205"/>
        <v>375</v>
      </c>
      <c r="P1339" s="38">
        <f t="shared" si="203"/>
        <v>790.62500000000011</v>
      </c>
      <c r="Q1339" s="41"/>
      <c r="R1339" t="str">
        <f t="shared" si="204"/>
        <v>1560 Litre Aquaplate Steel Slimline Water Tank (800mm W x 1000mm L x  2350mm H)</v>
      </c>
    </row>
    <row r="1340" spans="2:18" x14ac:dyDescent="0.35">
      <c r="B1340" s="31">
        <v>0.52</v>
      </c>
      <c r="C1340" s="30" t="s">
        <v>24</v>
      </c>
      <c r="D1340" s="30" t="s">
        <v>21</v>
      </c>
      <c r="E1340" s="36">
        <v>800</v>
      </c>
      <c r="F1340" s="36">
        <v>1100</v>
      </c>
      <c r="G1340" s="36">
        <v>2350</v>
      </c>
      <c r="H1340" s="37">
        <f t="shared" si="200"/>
        <v>1745.7142857142856</v>
      </c>
      <c r="I1340" s="37">
        <f t="shared" si="201"/>
        <v>2000</v>
      </c>
      <c r="J1340" s="37">
        <f t="shared" si="202"/>
        <v>120</v>
      </c>
      <c r="K1340" s="36"/>
      <c r="L1340" s="56">
        <f>L1339+14.5</f>
        <v>359.5</v>
      </c>
      <c r="M1340" s="56"/>
      <c r="N1340" s="36">
        <v>30</v>
      </c>
      <c r="O1340" s="21">
        <f t="shared" si="205"/>
        <v>389.5</v>
      </c>
      <c r="P1340" s="38">
        <f t="shared" si="203"/>
        <v>823.85416666666674</v>
      </c>
      <c r="Q1340" s="41"/>
      <c r="R1340" t="str">
        <f t="shared" si="204"/>
        <v>1750 Litre Aquaplate Steel Slimline Water Tank (800mm W x 1100mm L x  2350mm H)</v>
      </c>
    </row>
    <row r="1341" spans="2:18" x14ac:dyDescent="0.35">
      <c r="B1341" s="31">
        <v>0.52</v>
      </c>
      <c r="C1341" s="30" t="s">
        <v>24</v>
      </c>
      <c r="D1341" s="30" t="s">
        <v>21</v>
      </c>
      <c r="E1341" s="36">
        <v>800</v>
      </c>
      <c r="F1341" s="36">
        <v>1200</v>
      </c>
      <c r="G1341" s="36">
        <v>2350</v>
      </c>
      <c r="H1341" s="37">
        <f t="shared" si="200"/>
        <v>1933.7142857142856</v>
      </c>
      <c r="I1341" s="37">
        <f t="shared" si="201"/>
        <v>2000</v>
      </c>
      <c r="J1341" s="37">
        <f t="shared" si="202"/>
        <v>120</v>
      </c>
      <c r="K1341" s="36"/>
      <c r="L1341" s="56">
        <f>L1340+14.5</f>
        <v>374</v>
      </c>
      <c r="M1341" s="56"/>
      <c r="N1341" s="36">
        <v>30</v>
      </c>
      <c r="O1341" s="21">
        <f t="shared" si="205"/>
        <v>404</v>
      </c>
      <c r="P1341" s="38">
        <f t="shared" si="203"/>
        <v>857.08333333333348</v>
      </c>
      <c r="Q1341" s="41"/>
      <c r="R1341" t="str">
        <f t="shared" si="204"/>
        <v>1930 Litre Aquaplate Steel Slimline Water Tank (800mm W x 1200mm L x  2350mm H)</v>
      </c>
    </row>
    <row r="1342" spans="2:18" x14ac:dyDescent="0.35">
      <c r="B1342" s="31">
        <v>0.52</v>
      </c>
      <c r="C1342" s="30" t="s">
        <v>24</v>
      </c>
      <c r="D1342" s="30" t="s">
        <v>21</v>
      </c>
      <c r="E1342" s="36">
        <v>800</v>
      </c>
      <c r="F1342" s="36">
        <v>1300</v>
      </c>
      <c r="G1342" s="36">
        <v>2350</v>
      </c>
      <c r="H1342" s="37">
        <f t="shared" si="200"/>
        <v>2121.7142857142858</v>
      </c>
      <c r="I1342" s="37">
        <f t="shared" si="201"/>
        <v>2000</v>
      </c>
      <c r="J1342" s="37">
        <f t="shared" si="202"/>
        <v>120</v>
      </c>
      <c r="K1342" s="36"/>
      <c r="L1342" s="56">
        <f>L1341+14.5</f>
        <v>388.5</v>
      </c>
      <c r="M1342" s="56"/>
      <c r="N1342" s="36">
        <v>30</v>
      </c>
      <c r="O1342" s="21">
        <f t="shared" si="205"/>
        <v>418.5</v>
      </c>
      <c r="P1342" s="38">
        <f t="shared" si="203"/>
        <v>890.31250000000011</v>
      </c>
      <c r="Q1342" s="41"/>
      <c r="R1342" t="str">
        <f t="shared" si="204"/>
        <v>2120 Litre Aquaplate Steel Slimline Water Tank (800mm W x 1300mm L x  2350mm H)</v>
      </c>
    </row>
    <row r="1343" spans="2:18" x14ac:dyDescent="0.35">
      <c r="B1343" s="31">
        <v>0.52</v>
      </c>
      <c r="C1343" s="30" t="s">
        <v>24</v>
      </c>
      <c r="D1343" s="30" t="s">
        <v>21</v>
      </c>
      <c r="E1343" s="36">
        <v>800</v>
      </c>
      <c r="F1343" s="36">
        <v>1400</v>
      </c>
      <c r="G1343" s="36">
        <v>2350</v>
      </c>
      <c r="H1343" s="37">
        <f t="shared" si="200"/>
        <v>2309.7142857142858</v>
      </c>
      <c r="I1343" s="37">
        <f t="shared" si="201"/>
        <v>2000</v>
      </c>
      <c r="J1343" s="37">
        <f t="shared" si="202"/>
        <v>120</v>
      </c>
      <c r="K1343" s="36"/>
      <c r="L1343" s="56">
        <f>L1342+14.5</f>
        <v>403</v>
      </c>
      <c r="M1343" s="56"/>
      <c r="N1343" s="36">
        <v>30</v>
      </c>
      <c r="O1343" s="21">
        <f t="shared" si="205"/>
        <v>433</v>
      </c>
      <c r="P1343" s="38">
        <f t="shared" si="203"/>
        <v>923.54166666666674</v>
      </c>
      <c r="Q1343" s="41"/>
      <c r="R1343" t="str">
        <f t="shared" si="204"/>
        <v>2310 Litre Aquaplate Steel Slimline Water Tank (800mm W x 1400mm L x  2350mm H)</v>
      </c>
    </row>
    <row r="1344" spans="2:18" x14ac:dyDescent="0.35">
      <c r="B1344" s="31">
        <v>0.52</v>
      </c>
      <c r="C1344" s="30" t="s">
        <v>24</v>
      </c>
      <c r="D1344" s="30" t="s">
        <v>21</v>
      </c>
      <c r="E1344" s="36">
        <v>800</v>
      </c>
      <c r="F1344" s="36">
        <v>1500</v>
      </c>
      <c r="G1344" s="36">
        <v>2350</v>
      </c>
      <c r="H1344" s="37">
        <f t="shared" si="200"/>
        <v>2497.7142857142858</v>
      </c>
      <c r="I1344" s="37">
        <f t="shared" si="201"/>
        <v>2000</v>
      </c>
      <c r="J1344" s="37">
        <f t="shared" si="202"/>
        <v>120</v>
      </c>
      <c r="K1344" s="36"/>
      <c r="L1344" s="56">
        <f>L1343+14.5</f>
        <v>417.5</v>
      </c>
      <c r="M1344" s="56"/>
      <c r="N1344" s="36">
        <v>30</v>
      </c>
      <c r="O1344" s="21">
        <f t="shared" si="205"/>
        <v>447.5</v>
      </c>
      <c r="P1344" s="38">
        <f t="shared" si="203"/>
        <v>956.77083333333348</v>
      </c>
      <c r="Q1344" s="41"/>
      <c r="R1344" t="str">
        <f t="shared" si="204"/>
        <v>2500 Litre Aquaplate Steel Slimline Water Tank (800mm W x 1500mm L x  2350mm H)</v>
      </c>
    </row>
    <row r="1345" spans="2:18" x14ac:dyDescent="0.35">
      <c r="B1345" s="31">
        <v>0.52</v>
      </c>
      <c r="C1345" s="30" t="s">
        <v>24</v>
      </c>
      <c r="D1345" s="30" t="s">
        <v>21</v>
      </c>
      <c r="E1345" s="36">
        <v>800</v>
      </c>
      <c r="F1345" s="36">
        <v>1600</v>
      </c>
      <c r="G1345" s="36">
        <v>2350</v>
      </c>
      <c r="H1345" s="37">
        <f t="shared" si="200"/>
        <v>2685.7142857142858</v>
      </c>
      <c r="I1345" s="37">
        <f t="shared" si="201"/>
        <v>3000</v>
      </c>
      <c r="J1345" s="37">
        <f t="shared" si="202"/>
        <v>135</v>
      </c>
      <c r="K1345" s="36"/>
      <c r="L1345" s="50">
        <v>478</v>
      </c>
      <c r="N1345" s="36">
        <v>30</v>
      </c>
      <c r="O1345" s="21">
        <f t="shared" si="205"/>
        <v>508</v>
      </c>
      <c r="P1345" s="38">
        <f t="shared" si="203"/>
        <v>1095.4166666666667</v>
      </c>
      <c r="Q1345" s="41"/>
      <c r="R1345" t="str">
        <f t="shared" si="204"/>
        <v>2690 Litre Aquaplate Steel Slimline Water Tank (800mm W x 1600mm L x  2350mm H)</v>
      </c>
    </row>
    <row r="1346" spans="2:18" x14ac:dyDescent="0.35">
      <c r="B1346" s="31">
        <v>0.52</v>
      </c>
      <c r="C1346" s="30" t="s">
        <v>24</v>
      </c>
      <c r="D1346" s="30" t="s">
        <v>21</v>
      </c>
      <c r="E1346" s="36">
        <v>800</v>
      </c>
      <c r="F1346" s="36">
        <v>1700</v>
      </c>
      <c r="G1346" s="36">
        <v>2350</v>
      </c>
      <c r="H1346" s="37">
        <f t="shared" si="200"/>
        <v>2873.7142857142858</v>
      </c>
      <c r="I1346" s="37">
        <f t="shared" si="201"/>
        <v>3000</v>
      </c>
      <c r="J1346" s="37">
        <f t="shared" si="202"/>
        <v>135</v>
      </c>
      <c r="K1346" s="36"/>
      <c r="L1346" s="56">
        <f>L1345+14.5</f>
        <v>492.5</v>
      </c>
      <c r="M1346" s="56"/>
      <c r="N1346" s="36">
        <v>30</v>
      </c>
      <c r="O1346" s="21">
        <f t="shared" si="205"/>
        <v>522.5</v>
      </c>
      <c r="P1346" s="38">
        <f t="shared" si="203"/>
        <v>1128.6458333333335</v>
      </c>
      <c r="Q1346" s="41"/>
      <c r="R1346" t="str">
        <f t="shared" si="204"/>
        <v>2870 Litre Aquaplate Steel Slimline Water Tank (800mm W x 1700mm L x  2350mm H)</v>
      </c>
    </row>
    <row r="1347" spans="2:18" x14ac:dyDescent="0.35">
      <c r="B1347" s="31">
        <v>0.52</v>
      </c>
      <c r="C1347" s="30" t="s">
        <v>24</v>
      </c>
      <c r="D1347" s="30" t="s">
        <v>21</v>
      </c>
      <c r="E1347" s="36">
        <v>800</v>
      </c>
      <c r="F1347" s="36">
        <v>1800</v>
      </c>
      <c r="G1347" s="36">
        <v>2350</v>
      </c>
      <c r="H1347" s="37">
        <f t="shared" si="200"/>
        <v>3061.7142857142858</v>
      </c>
      <c r="I1347" s="37">
        <f t="shared" si="201"/>
        <v>3000</v>
      </c>
      <c r="J1347" s="37">
        <f t="shared" si="202"/>
        <v>135</v>
      </c>
      <c r="K1347" s="36"/>
      <c r="L1347" s="56">
        <f>L1346+14.5</f>
        <v>507</v>
      </c>
      <c r="M1347" s="56"/>
      <c r="N1347" s="36">
        <v>30</v>
      </c>
      <c r="O1347" s="21">
        <f t="shared" si="205"/>
        <v>537</v>
      </c>
      <c r="P1347" s="38">
        <f t="shared" si="203"/>
        <v>1161.875</v>
      </c>
      <c r="Q1347" s="41"/>
      <c r="R1347" t="str">
        <f t="shared" si="204"/>
        <v>3060 Litre Aquaplate Steel Slimline Water Tank (800mm W x 1800mm L x  2350mm H)</v>
      </c>
    </row>
    <row r="1348" spans="2:18" x14ac:dyDescent="0.35">
      <c r="B1348" s="31">
        <v>0.52</v>
      </c>
      <c r="C1348" s="30" t="s">
        <v>24</v>
      </c>
      <c r="D1348" s="30" t="s">
        <v>21</v>
      </c>
      <c r="E1348" s="36">
        <v>800</v>
      </c>
      <c r="F1348" s="36">
        <v>1900</v>
      </c>
      <c r="G1348" s="36">
        <v>2350</v>
      </c>
      <c r="H1348" s="37">
        <f t="shared" si="200"/>
        <v>3249.7142857142858</v>
      </c>
      <c r="I1348" s="37">
        <f t="shared" si="201"/>
        <v>3000</v>
      </c>
      <c r="J1348" s="37">
        <f t="shared" si="202"/>
        <v>135</v>
      </c>
      <c r="K1348" s="36"/>
      <c r="L1348" s="56">
        <f>L1347+14.5</f>
        <v>521.5</v>
      </c>
      <c r="M1348" s="56"/>
      <c r="N1348" s="36">
        <v>30</v>
      </c>
      <c r="O1348" s="21">
        <f t="shared" si="205"/>
        <v>551.5</v>
      </c>
      <c r="P1348" s="38">
        <f t="shared" si="203"/>
        <v>1195.104166666667</v>
      </c>
      <c r="Q1348" s="41"/>
      <c r="R1348" t="str">
        <f t="shared" si="204"/>
        <v>3250 Litre Aquaplate Steel Slimline Water Tank (800mm W x 1900mm L x  2350mm H)</v>
      </c>
    </row>
    <row r="1349" spans="2:18" x14ac:dyDescent="0.35">
      <c r="B1349" s="31">
        <v>0.52</v>
      </c>
      <c r="C1349" s="30" t="s">
        <v>24</v>
      </c>
      <c r="D1349" s="30" t="s">
        <v>21</v>
      </c>
      <c r="E1349" s="36">
        <v>800</v>
      </c>
      <c r="F1349" s="36">
        <v>2000</v>
      </c>
      <c r="G1349" s="36">
        <v>2350</v>
      </c>
      <c r="H1349" s="37">
        <f t="shared" ref="H1349:H1412" si="206">(((22/7*(E1349/2)^2)*G1349)+((F1349-E1349)*G1349*E1349))/1000000</f>
        <v>3437.7142857142858</v>
      </c>
      <c r="I1349" s="37">
        <f t="shared" ref="I1349:I1412" si="207">ROUND(H1349,-3)</f>
        <v>3000</v>
      </c>
      <c r="J1349" s="37">
        <f t="shared" ref="J1349:J1412" si="208">IF(I1349&lt;1000,90,IF(I1349=1000,90,IF(I1349=2000,120,IF(I1349=3000,135,IF(I1349=4000,150,IF(I1349=5000,180,IF(I1349=6000,210,IF(I1349=7000,240,IF(I1349=8000,255,IF(I1349=9000,B1614,IF(I1349=10000,285)))))))))))</f>
        <v>135</v>
      </c>
      <c r="K1349" s="36"/>
      <c r="L1349" s="56">
        <f>L1348+14.5</f>
        <v>536</v>
      </c>
      <c r="M1349" s="56"/>
      <c r="N1349" s="36">
        <v>30</v>
      </c>
      <c r="O1349" s="21">
        <f t="shared" si="205"/>
        <v>566</v>
      </c>
      <c r="P1349" s="38">
        <f t="shared" ref="P1349:P1412" si="209">(L1349/(1-B1349))*1.1</f>
        <v>1228.3333333333335</v>
      </c>
      <c r="Q1349" s="41"/>
      <c r="R1349" t="str">
        <f t="shared" ref="R1349:R1412" si="210">ROUND(H1349,-1)&amp;" "&amp;"Litre"&amp;" "&amp;C1349&amp;" "&amp;D1349&amp;" "&amp;"Water Tank"&amp;" ("&amp;E1349&amp;"mm W x "&amp;F1349&amp;"mm L x  "&amp;G1349&amp;"mm H)"</f>
        <v>3440 Litre Aquaplate Steel Slimline Water Tank (800mm W x 2000mm L x  2350mm H)</v>
      </c>
    </row>
    <row r="1350" spans="2:18" x14ac:dyDescent="0.35">
      <c r="B1350" s="31">
        <v>0.52</v>
      </c>
      <c r="C1350" s="30" t="s">
        <v>24</v>
      </c>
      <c r="D1350" s="30" t="s">
        <v>21</v>
      </c>
      <c r="E1350" s="36">
        <v>800</v>
      </c>
      <c r="F1350" s="36">
        <v>2100</v>
      </c>
      <c r="G1350" s="36">
        <v>2350</v>
      </c>
      <c r="H1350" s="37">
        <f t="shared" si="206"/>
        <v>3625.7142857142858</v>
      </c>
      <c r="I1350" s="37">
        <f t="shared" si="207"/>
        <v>4000</v>
      </c>
      <c r="J1350" s="37">
        <f t="shared" si="208"/>
        <v>150</v>
      </c>
      <c r="K1350" s="36"/>
      <c r="L1350" s="50">
        <v>551</v>
      </c>
      <c r="N1350" s="36">
        <v>30</v>
      </c>
      <c r="O1350" s="21">
        <f t="shared" ref="O1350:O1413" si="211">SUM(K1350:N1350)</f>
        <v>581</v>
      </c>
      <c r="P1350" s="38">
        <f t="shared" si="209"/>
        <v>1262.7083333333335</v>
      </c>
      <c r="Q1350" s="41"/>
      <c r="R1350" t="str">
        <f t="shared" si="210"/>
        <v>3630 Litre Aquaplate Steel Slimline Water Tank (800mm W x 2100mm L x  2350mm H)</v>
      </c>
    </row>
    <row r="1351" spans="2:18" x14ac:dyDescent="0.35">
      <c r="B1351" s="31">
        <v>0.52</v>
      </c>
      <c r="C1351" s="30" t="s">
        <v>24</v>
      </c>
      <c r="D1351" s="30" t="s">
        <v>21</v>
      </c>
      <c r="E1351" s="36">
        <v>800</v>
      </c>
      <c r="F1351" s="36">
        <v>2200</v>
      </c>
      <c r="G1351" s="36">
        <v>2350</v>
      </c>
      <c r="H1351" s="37">
        <f t="shared" si="206"/>
        <v>3813.7142857142858</v>
      </c>
      <c r="I1351" s="37">
        <f t="shared" si="207"/>
        <v>4000</v>
      </c>
      <c r="J1351" s="37">
        <f t="shared" si="208"/>
        <v>150</v>
      </c>
      <c r="K1351" s="36"/>
      <c r="L1351" s="56">
        <f>L1350+14.5</f>
        <v>565.5</v>
      </c>
      <c r="M1351" s="56"/>
      <c r="N1351" s="36">
        <v>30</v>
      </c>
      <c r="O1351" s="21">
        <f t="shared" si="211"/>
        <v>595.5</v>
      </c>
      <c r="P1351" s="38">
        <f t="shared" si="209"/>
        <v>1295.9375</v>
      </c>
      <c r="Q1351" s="41"/>
      <c r="R1351" t="str">
        <f t="shared" si="210"/>
        <v>3810 Litre Aquaplate Steel Slimline Water Tank (800mm W x 2200mm L x  2350mm H)</v>
      </c>
    </row>
    <row r="1352" spans="2:18" x14ac:dyDescent="0.35">
      <c r="B1352" s="31">
        <v>0.52</v>
      </c>
      <c r="C1352" s="30" t="s">
        <v>24</v>
      </c>
      <c r="D1352" s="30" t="s">
        <v>21</v>
      </c>
      <c r="E1352" s="36">
        <v>800</v>
      </c>
      <c r="F1352" s="36">
        <v>2300</v>
      </c>
      <c r="G1352" s="36">
        <v>2350</v>
      </c>
      <c r="H1352" s="37">
        <f t="shared" si="206"/>
        <v>4001.7142857142858</v>
      </c>
      <c r="I1352" s="37">
        <f t="shared" si="207"/>
        <v>4000</v>
      </c>
      <c r="J1352" s="37">
        <f t="shared" si="208"/>
        <v>150</v>
      </c>
      <c r="K1352" s="36"/>
      <c r="L1352" s="56">
        <f>L1351+14.5</f>
        <v>580</v>
      </c>
      <c r="M1352" s="56"/>
      <c r="N1352" s="36">
        <v>30</v>
      </c>
      <c r="O1352" s="21">
        <f t="shared" si="211"/>
        <v>610</v>
      </c>
      <c r="P1352" s="38">
        <f t="shared" si="209"/>
        <v>1329.166666666667</v>
      </c>
      <c r="Q1352" s="41"/>
      <c r="R1352" t="str">
        <f t="shared" si="210"/>
        <v>4000 Litre Aquaplate Steel Slimline Water Tank (800mm W x 2300mm L x  2350mm H)</v>
      </c>
    </row>
    <row r="1353" spans="2:18" x14ac:dyDescent="0.35">
      <c r="B1353" s="31">
        <v>0.52</v>
      </c>
      <c r="C1353" s="30" t="s">
        <v>24</v>
      </c>
      <c r="D1353" s="30" t="s">
        <v>21</v>
      </c>
      <c r="E1353" s="36">
        <v>800</v>
      </c>
      <c r="F1353" s="36">
        <v>2400</v>
      </c>
      <c r="G1353" s="36">
        <v>2350</v>
      </c>
      <c r="H1353" s="37">
        <f t="shared" si="206"/>
        <v>4189.7142857142862</v>
      </c>
      <c r="I1353" s="37">
        <f t="shared" si="207"/>
        <v>4000</v>
      </c>
      <c r="J1353" s="37">
        <f t="shared" si="208"/>
        <v>150</v>
      </c>
      <c r="K1353" s="36"/>
      <c r="L1353" s="56">
        <f>L1352+14.5</f>
        <v>594.5</v>
      </c>
      <c r="M1353" s="56"/>
      <c r="N1353" s="36">
        <v>30</v>
      </c>
      <c r="O1353" s="21">
        <f t="shared" si="211"/>
        <v>624.5</v>
      </c>
      <c r="P1353" s="38">
        <f t="shared" si="209"/>
        <v>1362.3958333333335</v>
      </c>
      <c r="Q1353" s="41"/>
      <c r="R1353" t="str">
        <f t="shared" si="210"/>
        <v>4190 Litre Aquaplate Steel Slimline Water Tank (800mm W x 2400mm L x  2350mm H)</v>
      </c>
    </row>
    <row r="1354" spans="2:18" x14ac:dyDescent="0.35">
      <c r="B1354" s="31">
        <v>0.52</v>
      </c>
      <c r="C1354" s="30" t="s">
        <v>24</v>
      </c>
      <c r="D1354" s="30" t="s">
        <v>21</v>
      </c>
      <c r="E1354" s="36">
        <v>800</v>
      </c>
      <c r="F1354" s="36">
        <v>2500</v>
      </c>
      <c r="G1354" s="36">
        <v>2350</v>
      </c>
      <c r="H1354" s="37">
        <f t="shared" si="206"/>
        <v>4377.7142857142862</v>
      </c>
      <c r="I1354" s="37">
        <f t="shared" si="207"/>
        <v>4000</v>
      </c>
      <c r="J1354" s="37">
        <f t="shared" si="208"/>
        <v>150</v>
      </c>
      <c r="K1354" s="36"/>
      <c r="L1354" s="56">
        <f>L1353+14.5</f>
        <v>609</v>
      </c>
      <c r="M1354" s="56"/>
      <c r="N1354" s="36">
        <v>30</v>
      </c>
      <c r="O1354" s="21">
        <f t="shared" si="211"/>
        <v>639</v>
      </c>
      <c r="P1354" s="38">
        <f t="shared" si="209"/>
        <v>1395.625</v>
      </c>
      <c r="Q1354" s="41"/>
      <c r="R1354" t="str">
        <f t="shared" si="210"/>
        <v>4380 Litre Aquaplate Steel Slimline Water Tank (800mm W x 2500mm L x  2350mm H)</v>
      </c>
    </row>
    <row r="1355" spans="2:18" x14ac:dyDescent="0.35">
      <c r="B1355" s="31">
        <v>0.52</v>
      </c>
      <c r="C1355" s="30" t="s">
        <v>24</v>
      </c>
      <c r="D1355" s="30" t="s">
        <v>21</v>
      </c>
      <c r="E1355" s="36">
        <v>800</v>
      </c>
      <c r="F1355" s="36">
        <v>2600</v>
      </c>
      <c r="G1355" s="36">
        <v>2350</v>
      </c>
      <c r="H1355" s="37">
        <f t="shared" si="206"/>
        <v>4565.7142857142862</v>
      </c>
      <c r="I1355" s="37">
        <f t="shared" si="207"/>
        <v>5000</v>
      </c>
      <c r="J1355" s="37">
        <f t="shared" si="208"/>
        <v>180</v>
      </c>
      <c r="K1355" s="36"/>
      <c r="L1355" s="50">
        <v>624</v>
      </c>
      <c r="N1355" s="36">
        <v>30</v>
      </c>
      <c r="O1355" s="21">
        <f t="shared" si="211"/>
        <v>654</v>
      </c>
      <c r="P1355" s="38">
        <f t="shared" si="209"/>
        <v>1430.0000000000002</v>
      </c>
      <c r="Q1355" s="41"/>
      <c r="R1355" t="str">
        <f t="shared" si="210"/>
        <v>4570 Litre Aquaplate Steel Slimline Water Tank (800mm W x 2600mm L x  2350mm H)</v>
      </c>
    </row>
    <row r="1356" spans="2:18" x14ac:dyDescent="0.35">
      <c r="B1356" s="31">
        <v>0.52</v>
      </c>
      <c r="C1356" s="30" t="s">
        <v>24</v>
      </c>
      <c r="D1356" s="30" t="s">
        <v>21</v>
      </c>
      <c r="E1356" s="36">
        <v>800</v>
      </c>
      <c r="F1356" s="36">
        <v>2700</v>
      </c>
      <c r="G1356" s="36">
        <v>2350</v>
      </c>
      <c r="H1356" s="37">
        <f t="shared" si="206"/>
        <v>4753.7142857142862</v>
      </c>
      <c r="I1356" s="37">
        <f t="shared" si="207"/>
        <v>5000</v>
      </c>
      <c r="J1356" s="37">
        <f t="shared" si="208"/>
        <v>180</v>
      </c>
      <c r="K1356" s="36"/>
      <c r="L1356" s="56">
        <f>L1355+14.5</f>
        <v>638.5</v>
      </c>
      <c r="M1356" s="56"/>
      <c r="N1356" s="36">
        <v>30</v>
      </c>
      <c r="O1356" s="21">
        <f t="shared" si="211"/>
        <v>668.5</v>
      </c>
      <c r="P1356" s="38">
        <f t="shared" si="209"/>
        <v>1463.229166666667</v>
      </c>
      <c r="Q1356" s="41"/>
      <c r="R1356" t="str">
        <f t="shared" si="210"/>
        <v>4750 Litre Aquaplate Steel Slimline Water Tank (800mm W x 2700mm L x  2350mm H)</v>
      </c>
    </row>
    <row r="1357" spans="2:18" x14ac:dyDescent="0.35">
      <c r="B1357" s="31">
        <v>0.52</v>
      </c>
      <c r="C1357" s="30" t="s">
        <v>24</v>
      </c>
      <c r="D1357" s="30" t="s">
        <v>21</v>
      </c>
      <c r="E1357" s="36">
        <v>800</v>
      </c>
      <c r="F1357" s="36">
        <v>2800</v>
      </c>
      <c r="G1357" s="36">
        <v>2350</v>
      </c>
      <c r="H1357" s="37">
        <f t="shared" si="206"/>
        <v>4941.7142857142862</v>
      </c>
      <c r="I1357" s="37">
        <f t="shared" si="207"/>
        <v>5000</v>
      </c>
      <c r="J1357" s="37">
        <f t="shared" si="208"/>
        <v>180</v>
      </c>
      <c r="K1357" s="36"/>
      <c r="L1357" s="56">
        <f>L1356+14.5</f>
        <v>653</v>
      </c>
      <c r="M1357" s="56"/>
      <c r="N1357" s="36">
        <v>45</v>
      </c>
      <c r="O1357" s="21">
        <f t="shared" si="211"/>
        <v>698</v>
      </c>
      <c r="P1357" s="38">
        <f t="shared" si="209"/>
        <v>1496.4583333333335</v>
      </c>
      <c r="Q1357" s="41"/>
      <c r="R1357" t="str">
        <f t="shared" si="210"/>
        <v>4940 Litre Aquaplate Steel Slimline Water Tank (800mm W x 2800mm L x  2350mm H)</v>
      </c>
    </row>
    <row r="1358" spans="2:18" x14ac:dyDescent="0.35">
      <c r="B1358" s="31">
        <v>0.52</v>
      </c>
      <c r="C1358" s="30" t="s">
        <v>24</v>
      </c>
      <c r="D1358" s="30" t="s">
        <v>21</v>
      </c>
      <c r="E1358" s="36">
        <v>800</v>
      </c>
      <c r="F1358" s="36">
        <v>2900</v>
      </c>
      <c r="G1358" s="36">
        <v>2350</v>
      </c>
      <c r="H1358" s="37">
        <f t="shared" si="206"/>
        <v>5129.7142857142862</v>
      </c>
      <c r="I1358" s="37">
        <f t="shared" si="207"/>
        <v>5000</v>
      </c>
      <c r="J1358" s="37">
        <f t="shared" si="208"/>
        <v>180</v>
      </c>
      <c r="K1358" s="21">
        <v>75</v>
      </c>
      <c r="L1358" s="56">
        <f>L1357+14.5</f>
        <v>667.5</v>
      </c>
      <c r="M1358" s="56"/>
      <c r="N1358" s="36">
        <v>45</v>
      </c>
      <c r="O1358" s="21">
        <f t="shared" si="211"/>
        <v>787.5</v>
      </c>
      <c r="P1358" s="38">
        <f t="shared" si="209"/>
        <v>1529.6875000000002</v>
      </c>
      <c r="Q1358" s="41"/>
      <c r="R1358" t="str">
        <f t="shared" si="210"/>
        <v>5130 Litre Aquaplate Steel Slimline Water Tank (800mm W x 2900mm L x  2350mm H)</v>
      </c>
    </row>
    <row r="1359" spans="2:18" x14ac:dyDescent="0.35">
      <c r="B1359" s="31">
        <v>0.52</v>
      </c>
      <c r="C1359" s="30" t="s">
        <v>24</v>
      </c>
      <c r="D1359" s="30" t="s">
        <v>21</v>
      </c>
      <c r="E1359" s="36">
        <v>800</v>
      </c>
      <c r="F1359" s="36">
        <v>3000</v>
      </c>
      <c r="G1359" s="36">
        <v>2350</v>
      </c>
      <c r="H1359" s="37">
        <f t="shared" si="206"/>
        <v>5317.7142857142862</v>
      </c>
      <c r="I1359" s="37">
        <f t="shared" si="207"/>
        <v>5000</v>
      </c>
      <c r="J1359" s="37">
        <f t="shared" si="208"/>
        <v>180</v>
      </c>
      <c r="K1359" s="21">
        <v>75</v>
      </c>
      <c r="L1359" s="56">
        <f>L1358+14.5</f>
        <v>682</v>
      </c>
      <c r="M1359" s="56"/>
      <c r="N1359" s="36">
        <v>45</v>
      </c>
      <c r="O1359" s="21">
        <f t="shared" si="211"/>
        <v>802</v>
      </c>
      <c r="P1359" s="38">
        <f t="shared" si="209"/>
        <v>1562.916666666667</v>
      </c>
      <c r="Q1359" s="41"/>
      <c r="R1359" t="str">
        <f t="shared" si="210"/>
        <v>5320 Litre Aquaplate Steel Slimline Water Tank (800mm W x 3000mm L x  2350mm H)</v>
      </c>
    </row>
    <row r="1360" spans="2:18" x14ac:dyDescent="0.35">
      <c r="B1360" s="31">
        <v>0.52</v>
      </c>
      <c r="C1360" s="30" t="s">
        <v>24</v>
      </c>
      <c r="D1360" s="30" t="s">
        <v>21</v>
      </c>
      <c r="E1360" s="36">
        <v>800</v>
      </c>
      <c r="F1360" s="36">
        <v>3100</v>
      </c>
      <c r="G1360" s="36">
        <v>2350</v>
      </c>
      <c r="H1360" s="37">
        <f t="shared" si="206"/>
        <v>5505.7142857142862</v>
      </c>
      <c r="I1360" s="37">
        <f t="shared" si="207"/>
        <v>6000</v>
      </c>
      <c r="J1360" s="37">
        <f t="shared" si="208"/>
        <v>210</v>
      </c>
      <c r="K1360" s="21">
        <v>75</v>
      </c>
      <c r="L1360" s="50">
        <v>761</v>
      </c>
      <c r="N1360" s="36">
        <v>45</v>
      </c>
      <c r="O1360" s="21">
        <f t="shared" si="211"/>
        <v>881</v>
      </c>
      <c r="P1360" s="38">
        <f t="shared" si="209"/>
        <v>1743.9583333333335</v>
      </c>
      <c r="Q1360" s="41"/>
      <c r="R1360" t="str">
        <f t="shared" si="210"/>
        <v>5510 Litre Aquaplate Steel Slimline Water Tank (800mm W x 3100mm L x  2350mm H)</v>
      </c>
    </row>
    <row r="1361" spans="2:18" x14ac:dyDescent="0.35">
      <c r="B1361" s="31">
        <v>0.52</v>
      </c>
      <c r="C1361" s="30" t="s">
        <v>24</v>
      </c>
      <c r="D1361" s="30" t="s">
        <v>21</v>
      </c>
      <c r="E1361" s="36">
        <v>800</v>
      </c>
      <c r="F1361" s="36">
        <v>3200</v>
      </c>
      <c r="G1361" s="36">
        <v>2350</v>
      </c>
      <c r="H1361" s="37">
        <f t="shared" si="206"/>
        <v>5693.7142857142862</v>
      </c>
      <c r="I1361" s="37">
        <f t="shared" si="207"/>
        <v>6000</v>
      </c>
      <c r="J1361" s="37">
        <f t="shared" si="208"/>
        <v>210</v>
      </c>
      <c r="K1361" s="21">
        <v>75</v>
      </c>
      <c r="L1361" s="56">
        <f>L1360+14.5</f>
        <v>775.5</v>
      </c>
      <c r="M1361" s="56"/>
      <c r="N1361" s="36">
        <v>45</v>
      </c>
      <c r="O1361" s="21">
        <f t="shared" si="211"/>
        <v>895.5</v>
      </c>
      <c r="P1361" s="38">
        <f t="shared" si="209"/>
        <v>1777.1875000000002</v>
      </c>
      <c r="Q1361" s="41"/>
      <c r="R1361" t="str">
        <f t="shared" si="210"/>
        <v>5690 Litre Aquaplate Steel Slimline Water Tank (800mm W x 3200mm L x  2350mm H)</v>
      </c>
    </row>
    <row r="1362" spans="2:18" x14ac:dyDescent="0.35">
      <c r="B1362" s="31">
        <v>0.52</v>
      </c>
      <c r="C1362" s="30" t="s">
        <v>24</v>
      </c>
      <c r="D1362" s="30" t="s">
        <v>21</v>
      </c>
      <c r="E1362" s="36">
        <v>800</v>
      </c>
      <c r="F1362" s="36">
        <v>3300</v>
      </c>
      <c r="G1362" s="36">
        <v>2350</v>
      </c>
      <c r="H1362" s="37">
        <f t="shared" si="206"/>
        <v>5881.7142857142862</v>
      </c>
      <c r="I1362" s="37">
        <f t="shared" si="207"/>
        <v>6000</v>
      </c>
      <c r="J1362" s="37">
        <f t="shared" si="208"/>
        <v>210</v>
      </c>
      <c r="K1362" s="21">
        <v>75</v>
      </c>
      <c r="L1362" s="56">
        <f>L1361+14.5</f>
        <v>790</v>
      </c>
      <c r="M1362" s="56"/>
      <c r="N1362" s="36">
        <v>45</v>
      </c>
      <c r="O1362" s="21">
        <f t="shared" si="211"/>
        <v>910</v>
      </c>
      <c r="P1362" s="38">
        <f t="shared" si="209"/>
        <v>1810.416666666667</v>
      </c>
      <c r="Q1362" s="41"/>
      <c r="R1362" t="str">
        <f t="shared" si="210"/>
        <v>5880 Litre Aquaplate Steel Slimline Water Tank (800mm W x 3300mm L x  2350mm H)</v>
      </c>
    </row>
    <row r="1363" spans="2:18" x14ac:dyDescent="0.35">
      <c r="B1363" s="31">
        <v>0.52</v>
      </c>
      <c r="C1363" s="30" t="s">
        <v>24</v>
      </c>
      <c r="D1363" s="30" t="s">
        <v>21</v>
      </c>
      <c r="E1363" s="36">
        <v>800</v>
      </c>
      <c r="F1363" s="36">
        <v>3400</v>
      </c>
      <c r="G1363" s="36">
        <v>2350</v>
      </c>
      <c r="H1363" s="37">
        <f t="shared" si="206"/>
        <v>6069.7142857142862</v>
      </c>
      <c r="I1363" s="37">
        <f t="shared" si="207"/>
        <v>6000</v>
      </c>
      <c r="J1363" s="37">
        <f t="shared" si="208"/>
        <v>210</v>
      </c>
      <c r="K1363" s="36">
        <v>90</v>
      </c>
      <c r="L1363" s="56">
        <f>L1362+14.5</f>
        <v>804.5</v>
      </c>
      <c r="M1363" s="56"/>
      <c r="N1363" s="36">
        <v>45</v>
      </c>
      <c r="O1363" s="21">
        <f t="shared" si="211"/>
        <v>939.5</v>
      </c>
      <c r="P1363" s="38">
        <f t="shared" si="209"/>
        <v>1843.6458333333335</v>
      </c>
      <c r="Q1363" s="41"/>
      <c r="R1363" t="str">
        <f t="shared" si="210"/>
        <v>6070 Litre Aquaplate Steel Slimline Water Tank (800mm W x 3400mm L x  2350mm H)</v>
      </c>
    </row>
    <row r="1364" spans="2:18" x14ac:dyDescent="0.35">
      <c r="B1364" s="31">
        <v>0.52</v>
      </c>
      <c r="C1364" s="30" t="s">
        <v>24</v>
      </c>
      <c r="D1364" s="30" t="s">
        <v>21</v>
      </c>
      <c r="E1364" s="36">
        <v>800</v>
      </c>
      <c r="F1364" s="36">
        <v>3500</v>
      </c>
      <c r="G1364" s="36">
        <v>2350</v>
      </c>
      <c r="H1364" s="37">
        <f t="shared" si="206"/>
        <v>6257.7142857142862</v>
      </c>
      <c r="I1364" s="37">
        <f t="shared" si="207"/>
        <v>6000</v>
      </c>
      <c r="J1364" s="37">
        <f t="shared" si="208"/>
        <v>210</v>
      </c>
      <c r="K1364" s="36">
        <v>90</v>
      </c>
      <c r="L1364" s="56">
        <f>L1363+14.5</f>
        <v>819</v>
      </c>
      <c r="M1364" s="56"/>
      <c r="N1364" s="36">
        <v>45</v>
      </c>
      <c r="O1364" s="21">
        <f t="shared" si="211"/>
        <v>954</v>
      </c>
      <c r="P1364" s="38">
        <f t="shared" si="209"/>
        <v>1876.8750000000002</v>
      </c>
      <c r="Q1364" s="41"/>
      <c r="R1364" t="str">
        <f t="shared" si="210"/>
        <v>6260 Litre Aquaplate Steel Slimline Water Tank (800mm W x 3500mm L x  2350mm H)</v>
      </c>
    </row>
    <row r="1365" spans="2:18" x14ac:dyDescent="0.35">
      <c r="B1365" s="31">
        <v>0.52</v>
      </c>
      <c r="C1365" s="30" t="s">
        <v>24</v>
      </c>
      <c r="D1365" s="30" t="s">
        <v>21</v>
      </c>
      <c r="E1365" s="36">
        <v>800</v>
      </c>
      <c r="F1365" s="36">
        <v>3600</v>
      </c>
      <c r="G1365" s="36">
        <v>2350</v>
      </c>
      <c r="H1365" s="37">
        <f t="shared" si="206"/>
        <v>6445.7142857142862</v>
      </c>
      <c r="I1365" s="37">
        <f t="shared" si="207"/>
        <v>6000</v>
      </c>
      <c r="J1365" s="37">
        <f t="shared" si="208"/>
        <v>210</v>
      </c>
      <c r="K1365" s="36">
        <v>90</v>
      </c>
      <c r="L1365" s="56">
        <f>L1364+14.5</f>
        <v>833.5</v>
      </c>
      <c r="M1365" s="56"/>
      <c r="N1365" s="36">
        <v>45</v>
      </c>
      <c r="O1365" s="21">
        <f t="shared" si="211"/>
        <v>968.5</v>
      </c>
      <c r="P1365" s="38">
        <f t="shared" si="209"/>
        <v>1910.104166666667</v>
      </c>
      <c r="Q1365" s="41"/>
      <c r="R1365" t="str">
        <f t="shared" si="210"/>
        <v>6450 Litre Aquaplate Steel Slimline Water Tank (800mm W x 3600mm L x  2350mm H)</v>
      </c>
    </row>
    <row r="1366" spans="2:18" x14ac:dyDescent="0.35">
      <c r="B1366" s="31">
        <v>0.52</v>
      </c>
      <c r="C1366" s="30" t="s">
        <v>24</v>
      </c>
      <c r="D1366" s="30" t="s">
        <v>21</v>
      </c>
      <c r="E1366" s="36">
        <v>800</v>
      </c>
      <c r="F1366" s="36">
        <v>3700</v>
      </c>
      <c r="G1366" s="36">
        <v>2350</v>
      </c>
      <c r="H1366" s="37">
        <f t="shared" si="206"/>
        <v>6633.7142857142862</v>
      </c>
      <c r="I1366" s="37">
        <f t="shared" si="207"/>
        <v>7000</v>
      </c>
      <c r="J1366" s="37">
        <f t="shared" si="208"/>
        <v>240</v>
      </c>
      <c r="K1366" s="36">
        <v>90</v>
      </c>
      <c r="L1366" s="50">
        <v>867</v>
      </c>
      <c r="N1366" s="36">
        <v>45</v>
      </c>
      <c r="O1366" s="21">
        <f t="shared" si="211"/>
        <v>1002</v>
      </c>
      <c r="P1366" s="38">
        <f t="shared" si="209"/>
        <v>1986.8750000000002</v>
      </c>
      <c r="Q1366" s="41"/>
      <c r="R1366" t="str">
        <f t="shared" si="210"/>
        <v>6630 Litre Aquaplate Steel Slimline Water Tank (800mm W x 3700mm L x  2350mm H)</v>
      </c>
    </row>
    <row r="1367" spans="2:18" x14ac:dyDescent="0.35">
      <c r="B1367" s="31">
        <v>0.52</v>
      </c>
      <c r="C1367" s="30" t="s">
        <v>24</v>
      </c>
      <c r="D1367" s="30" t="s">
        <v>21</v>
      </c>
      <c r="E1367" s="36">
        <v>800</v>
      </c>
      <c r="F1367" s="36">
        <v>3800</v>
      </c>
      <c r="G1367" s="36">
        <v>2350</v>
      </c>
      <c r="H1367" s="37">
        <f t="shared" si="206"/>
        <v>6821.7142857142862</v>
      </c>
      <c r="I1367" s="37">
        <f t="shared" si="207"/>
        <v>7000</v>
      </c>
      <c r="J1367" s="37">
        <f t="shared" si="208"/>
        <v>240</v>
      </c>
      <c r="K1367" s="36">
        <v>90</v>
      </c>
      <c r="L1367" s="56">
        <f>L1366+14.5</f>
        <v>881.5</v>
      </c>
      <c r="M1367" s="56"/>
      <c r="N1367" s="36">
        <v>45</v>
      </c>
      <c r="O1367" s="21">
        <f t="shared" si="211"/>
        <v>1016.5</v>
      </c>
      <c r="P1367" s="38">
        <f t="shared" si="209"/>
        <v>2020.104166666667</v>
      </c>
      <c r="Q1367" s="41"/>
      <c r="R1367" t="str">
        <f t="shared" si="210"/>
        <v>6820 Litre Aquaplate Steel Slimline Water Tank (800mm W x 3800mm L x  2350mm H)</v>
      </c>
    </row>
    <row r="1368" spans="2:18" x14ac:dyDescent="0.35">
      <c r="B1368" s="31">
        <v>0.52</v>
      </c>
      <c r="C1368" s="30" t="s">
        <v>24</v>
      </c>
      <c r="D1368" s="30" t="s">
        <v>21</v>
      </c>
      <c r="E1368" s="36">
        <v>800</v>
      </c>
      <c r="F1368" s="36">
        <v>3900</v>
      </c>
      <c r="G1368" s="36">
        <v>2350</v>
      </c>
      <c r="H1368" s="37">
        <f t="shared" si="206"/>
        <v>7009.7142857142862</v>
      </c>
      <c r="I1368" s="37">
        <f t="shared" si="207"/>
        <v>7000</v>
      </c>
      <c r="J1368" s="37">
        <f t="shared" si="208"/>
        <v>240</v>
      </c>
      <c r="K1368" s="36">
        <v>90</v>
      </c>
      <c r="L1368" s="56">
        <f>L1367+14.5</f>
        <v>896</v>
      </c>
      <c r="M1368" s="56"/>
      <c r="N1368" s="36">
        <v>45</v>
      </c>
      <c r="O1368" s="21">
        <f t="shared" si="211"/>
        <v>1031</v>
      </c>
      <c r="P1368" s="38">
        <f t="shared" si="209"/>
        <v>2053.3333333333335</v>
      </c>
      <c r="Q1368" s="41"/>
      <c r="R1368" t="str">
        <f t="shared" si="210"/>
        <v>7010 Litre Aquaplate Steel Slimline Water Tank (800mm W x 3900mm L x  2350mm H)</v>
      </c>
    </row>
    <row r="1369" spans="2:18" x14ac:dyDescent="0.35">
      <c r="B1369" s="31">
        <v>0.52</v>
      </c>
      <c r="C1369" s="30" t="s">
        <v>24</v>
      </c>
      <c r="D1369" s="30" t="s">
        <v>21</v>
      </c>
      <c r="E1369" s="36">
        <v>800</v>
      </c>
      <c r="F1369" s="36">
        <v>4000</v>
      </c>
      <c r="G1369" s="36">
        <v>2350</v>
      </c>
      <c r="H1369" s="37">
        <f t="shared" si="206"/>
        <v>7197.7142857142862</v>
      </c>
      <c r="I1369" s="37">
        <f t="shared" si="207"/>
        <v>7000</v>
      </c>
      <c r="J1369" s="37">
        <f t="shared" si="208"/>
        <v>240</v>
      </c>
      <c r="K1369" s="36">
        <v>90</v>
      </c>
      <c r="L1369" s="56">
        <f>L1368+14.5</f>
        <v>910.5</v>
      </c>
      <c r="M1369" s="56"/>
      <c r="N1369" s="36">
        <v>45</v>
      </c>
      <c r="O1369" s="21">
        <f t="shared" si="211"/>
        <v>1045.5</v>
      </c>
      <c r="P1369" s="38">
        <f t="shared" si="209"/>
        <v>2086.5625</v>
      </c>
      <c r="Q1369" s="41"/>
      <c r="R1369" t="str">
        <f t="shared" si="210"/>
        <v>7200 Litre Aquaplate Steel Slimline Water Tank (800mm W x 4000mm L x  2350mm H)</v>
      </c>
    </row>
    <row r="1370" spans="2:18" x14ac:dyDescent="0.35">
      <c r="B1370" s="31">
        <v>0.52</v>
      </c>
      <c r="C1370" s="30" t="s">
        <v>24</v>
      </c>
      <c r="D1370" s="30" t="s">
        <v>21</v>
      </c>
      <c r="E1370" s="36">
        <v>850</v>
      </c>
      <c r="F1370" s="36">
        <v>800</v>
      </c>
      <c r="G1370" s="36">
        <v>2350</v>
      </c>
      <c r="H1370" s="37">
        <f t="shared" si="206"/>
        <v>1234.1696428571427</v>
      </c>
      <c r="I1370" s="37">
        <f t="shared" si="207"/>
        <v>1000</v>
      </c>
      <c r="J1370" s="37">
        <f t="shared" si="208"/>
        <v>90</v>
      </c>
      <c r="K1370" s="36"/>
      <c r="L1370" s="50">
        <v>318</v>
      </c>
      <c r="N1370" s="36">
        <v>30</v>
      </c>
      <c r="O1370" s="21">
        <f t="shared" si="211"/>
        <v>348</v>
      </c>
      <c r="P1370" s="38">
        <f t="shared" si="209"/>
        <v>728.75000000000011</v>
      </c>
      <c r="Q1370" s="41"/>
      <c r="R1370" t="str">
        <f t="shared" si="210"/>
        <v>1230 Litre Aquaplate Steel Slimline Water Tank (850mm W x 800mm L x  2350mm H)</v>
      </c>
    </row>
    <row r="1371" spans="2:18" x14ac:dyDescent="0.35">
      <c r="B1371" s="31">
        <v>0.52</v>
      </c>
      <c r="C1371" s="30" t="s">
        <v>24</v>
      </c>
      <c r="D1371" s="30" t="s">
        <v>21</v>
      </c>
      <c r="E1371" s="36">
        <v>850</v>
      </c>
      <c r="F1371" s="36">
        <v>900</v>
      </c>
      <c r="G1371" s="36">
        <v>2350</v>
      </c>
      <c r="H1371" s="37">
        <f t="shared" si="206"/>
        <v>1433.9196428571427</v>
      </c>
      <c r="I1371" s="37">
        <f t="shared" si="207"/>
        <v>1000</v>
      </c>
      <c r="J1371" s="37">
        <f t="shared" si="208"/>
        <v>90</v>
      </c>
      <c r="K1371" s="36"/>
      <c r="L1371" s="56">
        <f>L1370+14.5</f>
        <v>332.5</v>
      </c>
      <c r="M1371" s="56"/>
      <c r="N1371" s="36">
        <v>30</v>
      </c>
      <c r="O1371" s="21">
        <f t="shared" si="211"/>
        <v>362.5</v>
      </c>
      <c r="P1371" s="38">
        <f t="shared" si="209"/>
        <v>761.97916666666674</v>
      </c>
      <c r="Q1371" s="41"/>
      <c r="R1371" t="str">
        <f t="shared" si="210"/>
        <v>1430 Litre Aquaplate Steel Slimline Water Tank (850mm W x 900mm L x  2350mm H)</v>
      </c>
    </row>
    <row r="1372" spans="2:18" x14ac:dyDescent="0.35">
      <c r="B1372" s="31">
        <v>0.52</v>
      </c>
      <c r="C1372" s="30" t="s">
        <v>24</v>
      </c>
      <c r="D1372" s="30" t="s">
        <v>21</v>
      </c>
      <c r="E1372" s="36">
        <v>850</v>
      </c>
      <c r="F1372" s="36">
        <v>1000</v>
      </c>
      <c r="G1372" s="36">
        <v>2350</v>
      </c>
      <c r="H1372" s="37">
        <f t="shared" si="206"/>
        <v>1633.6696428571427</v>
      </c>
      <c r="I1372" s="37">
        <f t="shared" si="207"/>
        <v>2000</v>
      </c>
      <c r="J1372" s="37">
        <f t="shared" si="208"/>
        <v>120</v>
      </c>
      <c r="K1372" s="36"/>
      <c r="L1372" s="50">
        <v>348</v>
      </c>
      <c r="N1372" s="36">
        <v>30</v>
      </c>
      <c r="O1372" s="21">
        <f t="shared" si="211"/>
        <v>378</v>
      </c>
      <c r="P1372" s="38">
        <f t="shared" si="209"/>
        <v>797.50000000000011</v>
      </c>
      <c r="Q1372" s="41"/>
      <c r="R1372" t="str">
        <f t="shared" si="210"/>
        <v>1630 Litre Aquaplate Steel Slimline Water Tank (850mm W x 1000mm L x  2350mm H)</v>
      </c>
    </row>
    <row r="1373" spans="2:18" x14ac:dyDescent="0.35">
      <c r="B1373" s="31">
        <v>0.52</v>
      </c>
      <c r="C1373" s="30" t="s">
        <v>24</v>
      </c>
      <c r="D1373" s="30" t="s">
        <v>21</v>
      </c>
      <c r="E1373" s="36">
        <v>850</v>
      </c>
      <c r="F1373" s="36">
        <v>1100</v>
      </c>
      <c r="G1373" s="36">
        <v>2350</v>
      </c>
      <c r="H1373" s="37">
        <f t="shared" si="206"/>
        <v>1833.4196428571427</v>
      </c>
      <c r="I1373" s="37">
        <f t="shared" si="207"/>
        <v>2000</v>
      </c>
      <c r="J1373" s="37">
        <f t="shared" si="208"/>
        <v>120</v>
      </c>
      <c r="K1373" s="36"/>
      <c r="L1373" s="56">
        <f>L1372+14.5</f>
        <v>362.5</v>
      </c>
      <c r="M1373" s="56"/>
      <c r="N1373" s="36">
        <v>30</v>
      </c>
      <c r="O1373" s="21">
        <f t="shared" si="211"/>
        <v>392.5</v>
      </c>
      <c r="P1373" s="38">
        <f t="shared" si="209"/>
        <v>830.72916666666674</v>
      </c>
      <c r="Q1373" s="41"/>
      <c r="R1373" t="str">
        <f t="shared" si="210"/>
        <v>1830 Litre Aquaplate Steel Slimline Water Tank (850mm W x 1100mm L x  2350mm H)</v>
      </c>
    </row>
    <row r="1374" spans="2:18" x14ac:dyDescent="0.35">
      <c r="B1374" s="31">
        <v>0.52</v>
      </c>
      <c r="C1374" s="30" t="s">
        <v>24</v>
      </c>
      <c r="D1374" s="30" t="s">
        <v>21</v>
      </c>
      <c r="E1374" s="36">
        <v>850</v>
      </c>
      <c r="F1374" s="36">
        <v>1200</v>
      </c>
      <c r="G1374" s="36">
        <v>2350</v>
      </c>
      <c r="H1374" s="37">
        <f t="shared" si="206"/>
        <v>2033.1696428571427</v>
      </c>
      <c r="I1374" s="37">
        <f t="shared" si="207"/>
        <v>2000</v>
      </c>
      <c r="J1374" s="37">
        <f t="shared" si="208"/>
        <v>120</v>
      </c>
      <c r="K1374" s="36"/>
      <c r="L1374" s="56">
        <f>L1373+14.5</f>
        <v>377</v>
      </c>
      <c r="M1374" s="56"/>
      <c r="N1374" s="36">
        <v>30</v>
      </c>
      <c r="O1374" s="21">
        <f t="shared" si="211"/>
        <v>407</v>
      </c>
      <c r="P1374" s="38">
        <f t="shared" si="209"/>
        <v>863.95833333333348</v>
      </c>
      <c r="Q1374" s="41"/>
      <c r="R1374" t="str">
        <f t="shared" si="210"/>
        <v>2030 Litre Aquaplate Steel Slimline Water Tank (850mm W x 1200mm L x  2350mm H)</v>
      </c>
    </row>
    <row r="1375" spans="2:18" x14ac:dyDescent="0.35">
      <c r="B1375" s="31">
        <v>0.52</v>
      </c>
      <c r="C1375" s="30" t="s">
        <v>24</v>
      </c>
      <c r="D1375" s="30" t="s">
        <v>21</v>
      </c>
      <c r="E1375" s="36">
        <v>850</v>
      </c>
      <c r="F1375" s="36">
        <v>1300</v>
      </c>
      <c r="G1375" s="36">
        <v>2350</v>
      </c>
      <c r="H1375" s="37">
        <f t="shared" si="206"/>
        <v>2232.9196428571427</v>
      </c>
      <c r="I1375" s="37">
        <f t="shared" si="207"/>
        <v>2000</v>
      </c>
      <c r="J1375" s="37">
        <f t="shared" si="208"/>
        <v>120</v>
      </c>
      <c r="K1375" s="36"/>
      <c r="L1375" s="56">
        <f>L1374+14.5</f>
        <v>391.5</v>
      </c>
      <c r="M1375" s="56"/>
      <c r="N1375" s="36">
        <v>30</v>
      </c>
      <c r="O1375" s="21">
        <f t="shared" si="211"/>
        <v>421.5</v>
      </c>
      <c r="P1375" s="38">
        <f t="shared" si="209"/>
        <v>897.18750000000011</v>
      </c>
      <c r="Q1375" s="41"/>
      <c r="R1375" t="str">
        <f t="shared" si="210"/>
        <v>2230 Litre Aquaplate Steel Slimline Water Tank (850mm W x 1300mm L x  2350mm H)</v>
      </c>
    </row>
    <row r="1376" spans="2:18" x14ac:dyDescent="0.35">
      <c r="B1376" s="31">
        <v>0.52</v>
      </c>
      <c r="C1376" s="30" t="s">
        <v>24</v>
      </c>
      <c r="D1376" s="30" t="s">
        <v>21</v>
      </c>
      <c r="E1376" s="36">
        <v>850</v>
      </c>
      <c r="F1376" s="36">
        <v>1400</v>
      </c>
      <c r="G1376" s="36">
        <v>2350</v>
      </c>
      <c r="H1376" s="37">
        <f t="shared" si="206"/>
        <v>2432.6696428571427</v>
      </c>
      <c r="I1376" s="37">
        <f t="shared" si="207"/>
        <v>2000</v>
      </c>
      <c r="J1376" s="37">
        <f t="shared" si="208"/>
        <v>120</v>
      </c>
      <c r="K1376" s="36"/>
      <c r="L1376" s="56">
        <f>L1375+14.5</f>
        <v>406</v>
      </c>
      <c r="M1376" s="56"/>
      <c r="N1376" s="36">
        <v>30</v>
      </c>
      <c r="O1376" s="21">
        <f t="shared" si="211"/>
        <v>436</v>
      </c>
      <c r="P1376" s="38">
        <f t="shared" si="209"/>
        <v>930.41666666666674</v>
      </c>
      <c r="Q1376" s="41"/>
      <c r="R1376" t="str">
        <f t="shared" si="210"/>
        <v>2430 Litre Aquaplate Steel Slimline Water Tank (850mm W x 1400mm L x  2350mm H)</v>
      </c>
    </row>
    <row r="1377" spans="2:18" x14ac:dyDescent="0.35">
      <c r="B1377" s="31">
        <v>0.52</v>
      </c>
      <c r="C1377" s="30" t="s">
        <v>24</v>
      </c>
      <c r="D1377" s="30" t="s">
        <v>21</v>
      </c>
      <c r="E1377" s="36">
        <v>850</v>
      </c>
      <c r="F1377" s="36">
        <v>1500</v>
      </c>
      <c r="G1377" s="36">
        <v>2350</v>
      </c>
      <c r="H1377" s="37">
        <f t="shared" si="206"/>
        <v>2632.4196428571427</v>
      </c>
      <c r="I1377" s="37">
        <f t="shared" si="207"/>
        <v>3000</v>
      </c>
      <c r="J1377" s="37">
        <f t="shared" si="208"/>
        <v>135</v>
      </c>
      <c r="K1377" s="36"/>
      <c r="L1377" s="50">
        <v>466</v>
      </c>
      <c r="N1377" s="36">
        <v>30</v>
      </c>
      <c r="O1377" s="21">
        <f t="shared" si="211"/>
        <v>496</v>
      </c>
      <c r="P1377" s="38">
        <f t="shared" si="209"/>
        <v>1067.9166666666667</v>
      </c>
      <c r="Q1377" s="41"/>
      <c r="R1377" t="str">
        <f t="shared" si="210"/>
        <v>2630 Litre Aquaplate Steel Slimline Water Tank (850mm W x 1500mm L x  2350mm H)</v>
      </c>
    </row>
    <row r="1378" spans="2:18" x14ac:dyDescent="0.35">
      <c r="B1378" s="31">
        <v>0.52</v>
      </c>
      <c r="C1378" s="30" t="s">
        <v>24</v>
      </c>
      <c r="D1378" s="30" t="s">
        <v>21</v>
      </c>
      <c r="E1378" s="36">
        <v>850</v>
      </c>
      <c r="F1378" s="36">
        <v>1600</v>
      </c>
      <c r="G1378" s="36">
        <v>2350</v>
      </c>
      <c r="H1378" s="37">
        <f t="shared" si="206"/>
        <v>2832.1696428571427</v>
      </c>
      <c r="I1378" s="37">
        <f t="shared" si="207"/>
        <v>3000</v>
      </c>
      <c r="J1378" s="37">
        <f t="shared" si="208"/>
        <v>135</v>
      </c>
      <c r="K1378" s="36"/>
      <c r="L1378" s="56">
        <f>L1377+14.5</f>
        <v>480.5</v>
      </c>
      <c r="M1378" s="56"/>
      <c r="N1378" s="36">
        <v>30</v>
      </c>
      <c r="O1378" s="21">
        <f t="shared" si="211"/>
        <v>510.5</v>
      </c>
      <c r="P1378" s="38">
        <f t="shared" si="209"/>
        <v>1101.1458333333335</v>
      </c>
      <c r="Q1378" s="41"/>
      <c r="R1378" t="str">
        <f t="shared" si="210"/>
        <v>2830 Litre Aquaplate Steel Slimline Water Tank (850mm W x 1600mm L x  2350mm H)</v>
      </c>
    </row>
    <row r="1379" spans="2:18" x14ac:dyDescent="0.35">
      <c r="B1379" s="31">
        <v>0.52</v>
      </c>
      <c r="C1379" s="30" t="s">
        <v>24</v>
      </c>
      <c r="D1379" s="30" t="s">
        <v>21</v>
      </c>
      <c r="E1379" s="36">
        <v>850</v>
      </c>
      <c r="F1379" s="36">
        <v>1700</v>
      </c>
      <c r="G1379" s="36">
        <v>2350</v>
      </c>
      <c r="H1379" s="37">
        <f t="shared" si="206"/>
        <v>3031.9196428571427</v>
      </c>
      <c r="I1379" s="37">
        <f t="shared" si="207"/>
        <v>3000</v>
      </c>
      <c r="J1379" s="37">
        <f t="shared" si="208"/>
        <v>135</v>
      </c>
      <c r="K1379" s="36"/>
      <c r="L1379" s="56">
        <f>L1378+14.5</f>
        <v>495</v>
      </c>
      <c r="M1379" s="56"/>
      <c r="N1379" s="36">
        <v>30</v>
      </c>
      <c r="O1379" s="21">
        <f t="shared" si="211"/>
        <v>525</v>
      </c>
      <c r="P1379" s="38">
        <f t="shared" si="209"/>
        <v>1134.375</v>
      </c>
      <c r="Q1379" s="41"/>
      <c r="R1379" t="str">
        <f t="shared" si="210"/>
        <v>3030 Litre Aquaplate Steel Slimline Water Tank (850mm W x 1700mm L x  2350mm H)</v>
      </c>
    </row>
    <row r="1380" spans="2:18" x14ac:dyDescent="0.35">
      <c r="B1380" s="31">
        <v>0.52</v>
      </c>
      <c r="C1380" s="30" t="s">
        <v>24</v>
      </c>
      <c r="D1380" s="30" t="s">
        <v>21</v>
      </c>
      <c r="E1380" s="36">
        <v>850</v>
      </c>
      <c r="F1380" s="36">
        <v>1800</v>
      </c>
      <c r="G1380" s="36">
        <v>2350</v>
      </c>
      <c r="H1380" s="37">
        <f t="shared" si="206"/>
        <v>3231.6696428571427</v>
      </c>
      <c r="I1380" s="37">
        <f t="shared" si="207"/>
        <v>3000</v>
      </c>
      <c r="J1380" s="37">
        <f t="shared" si="208"/>
        <v>135</v>
      </c>
      <c r="K1380" s="36"/>
      <c r="L1380" s="56">
        <f>L1379+14.5</f>
        <v>509.5</v>
      </c>
      <c r="M1380" s="56"/>
      <c r="N1380" s="36">
        <v>30</v>
      </c>
      <c r="O1380" s="21">
        <f t="shared" si="211"/>
        <v>539.5</v>
      </c>
      <c r="P1380" s="38">
        <f t="shared" si="209"/>
        <v>1167.604166666667</v>
      </c>
      <c r="Q1380" s="41"/>
      <c r="R1380" t="str">
        <f t="shared" si="210"/>
        <v>3230 Litre Aquaplate Steel Slimline Water Tank (850mm W x 1800mm L x  2350mm H)</v>
      </c>
    </row>
    <row r="1381" spans="2:18" x14ac:dyDescent="0.35">
      <c r="B1381" s="31">
        <v>0.52</v>
      </c>
      <c r="C1381" s="30" t="s">
        <v>24</v>
      </c>
      <c r="D1381" s="30" t="s">
        <v>21</v>
      </c>
      <c r="E1381" s="36">
        <v>850</v>
      </c>
      <c r="F1381" s="36">
        <v>1900</v>
      </c>
      <c r="G1381" s="36">
        <v>2350</v>
      </c>
      <c r="H1381" s="37">
        <f t="shared" si="206"/>
        <v>3431.4196428571427</v>
      </c>
      <c r="I1381" s="37">
        <f t="shared" si="207"/>
        <v>3000</v>
      </c>
      <c r="J1381" s="37">
        <f t="shared" si="208"/>
        <v>135</v>
      </c>
      <c r="K1381" s="36"/>
      <c r="L1381" s="56">
        <f>L1380+14.5</f>
        <v>524</v>
      </c>
      <c r="M1381" s="56"/>
      <c r="N1381" s="36">
        <v>30</v>
      </c>
      <c r="O1381" s="21">
        <f t="shared" si="211"/>
        <v>554</v>
      </c>
      <c r="P1381" s="38">
        <f t="shared" si="209"/>
        <v>1200.8333333333335</v>
      </c>
      <c r="Q1381" s="41"/>
      <c r="R1381" t="str">
        <f t="shared" si="210"/>
        <v>3430 Litre Aquaplate Steel Slimline Water Tank (850mm W x 1900mm L x  2350mm H)</v>
      </c>
    </row>
    <row r="1382" spans="2:18" x14ac:dyDescent="0.35">
      <c r="B1382" s="31">
        <v>0.52</v>
      </c>
      <c r="C1382" s="30" t="s">
        <v>24</v>
      </c>
      <c r="D1382" s="30" t="s">
        <v>21</v>
      </c>
      <c r="E1382" s="36">
        <v>850</v>
      </c>
      <c r="F1382" s="36">
        <v>2000</v>
      </c>
      <c r="G1382" s="36">
        <v>2350</v>
      </c>
      <c r="H1382" s="37">
        <f t="shared" si="206"/>
        <v>3631.1696428571427</v>
      </c>
      <c r="I1382" s="37">
        <f t="shared" si="207"/>
        <v>4000</v>
      </c>
      <c r="J1382" s="37">
        <f t="shared" si="208"/>
        <v>150</v>
      </c>
      <c r="K1382" s="36"/>
      <c r="L1382" s="50">
        <v>539</v>
      </c>
      <c r="N1382" s="36">
        <v>30</v>
      </c>
      <c r="O1382" s="21">
        <f t="shared" si="211"/>
        <v>569</v>
      </c>
      <c r="P1382" s="38">
        <f t="shared" si="209"/>
        <v>1235.2083333333335</v>
      </c>
      <c r="Q1382" s="41"/>
      <c r="R1382" t="str">
        <f t="shared" si="210"/>
        <v>3630 Litre Aquaplate Steel Slimline Water Tank (850mm W x 2000mm L x  2350mm H)</v>
      </c>
    </row>
    <row r="1383" spans="2:18" x14ac:dyDescent="0.35">
      <c r="B1383" s="31">
        <v>0.52</v>
      </c>
      <c r="C1383" s="30" t="s">
        <v>24</v>
      </c>
      <c r="D1383" s="30" t="s">
        <v>21</v>
      </c>
      <c r="E1383" s="36">
        <v>850</v>
      </c>
      <c r="F1383" s="36">
        <v>2100</v>
      </c>
      <c r="G1383" s="36">
        <v>2350</v>
      </c>
      <c r="H1383" s="37">
        <f t="shared" si="206"/>
        <v>3830.9196428571427</v>
      </c>
      <c r="I1383" s="37">
        <f t="shared" si="207"/>
        <v>4000</v>
      </c>
      <c r="J1383" s="37">
        <f t="shared" si="208"/>
        <v>150</v>
      </c>
      <c r="K1383" s="36"/>
      <c r="L1383" s="56">
        <f>L1382+14.5</f>
        <v>553.5</v>
      </c>
      <c r="M1383" s="56"/>
      <c r="N1383" s="36">
        <v>30</v>
      </c>
      <c r="O1383" s="21">
        <f t="shared" si="211"/>
        <v>583.5</v>
      </c>
      <c r="P1383" s="38">
        <f t="shared" si="209"/>
        <v>1268.4375</v>
      </c>
      <c r="Q1383" s="41"/>
      <c r="R1383" t="str">
        <f t="shared" si="210"/>
        <v>3830 Litre Aquaplate Steel Slimline Water Tank (850mm W x 2100mm L x  2350mm H)</v>
      </c>
    </row>
    <row r="1384" spans="2:18" x14ac:dyDescent="0.35">
      <c r="B1384" s="31">
        <v>0.52</v>
      </c>
      <c r="C1384" s="30" t="s">
        <v>24</v>
      </c>
      <c r="D1384" s="30" t="s">
        <v>21</v>
      </c>
      <c r="E1384" s="36">
        <v>850</v>
      </c>
      <c r="F1384" s="36">
        <v>2200</v>
      </c>
      <c r="G1384" s="36">
        <v>2350</v>
      </c>
      <c r="H1384" s="37">
        <f t="shared" si="206"/>
        <v>4030.6696428571427</v>
      </c>
      <c r="I1384" s="37">
        <f t="shared" si="207"/>
        <v>4000</v>
      </c>
      <c r="J1384" s="37">
        <f t="shared" si="208"/>
        <v>150</v>
      </c>
      <c r="K1384" s="36"/>
      <c r="L1384" s="56">
        <f>L1383+14.5</f>
        <v>568</v>
      </c>
      <c r="M1384" s="56"/>
      <c r="N1384" s="36">
        <v>30</v>
      </c>
      <c r="O1384" s="21">
        <f t="shared" si="211"/>
        <v>598</v>
      </c>
      <c r="P1384" s="38">
        <f t="shared" si="209"/>
        <v>1301.666666666667</v>
      </c>
      <c r="Q1384" s="41"/>
      <c r="R1384" t="str">
        <f t="shared" si="210"/>
        <v>4030 Litre Aquaplate Steel Slimline Water Tank (850mm W x 2200mm L x  2350mm H)</v>
      </c>
    </row>
    <row r="1385" spans="2:18" x14ac:dyDescent="0.35">
      <c r="B1385" s="31">
        <v>0.52</v>
      </c>
      <c r="C1385" s="30" t="s">
        <v>24</v>
      </c>
      <c r="D1385" s="30" t="s">
        <v>21</v>
      </c>
      <c r="E1385" s="36">
        <v>850</v>
      </c>
      <c r="F1385" s="36">
        <v>2300</v>
      </c>
      <c r="G1385" s="36">
        <v>2350</v>
      </c>
      <c r="H1385" s="37">
        <f t="shared" si="206"/>
        <v>4230.4196428571422</v>
      </c>
      <c r="I1385" s="37">
        <f t="shared" si="207"/>
        <v>4000</v>
      </c>
      <c r="J1385" s="37">
        <f t="shared" si="208"/>
        <v>150</v>
      </c>
      <c r="K1385" s="36"/>
      <c r="L1385" s="56">
        <f>L1384+14.5</f>
        <v>582.5</v>
      </c>
      <c r="M1385" s="56"/>
      <c r="N1385" s="36">
        <v>30</v>
      </c>
      <c r="O1385" s="21">
        <f t="shared" si="211"/>
        <v>612.5</v>
      </c>
      <c r="P1385" s="38">
        <f t="shared" si="209"/>
        <v>1334.8958333333335</v>
      </c>
      <c r="Q1385" s="41"/>
      <c r="R1385" t="str">
        <f t="shared" si="210"/>
        <v>4230 Litre Aquaplate Steel Slimline Water Tank (850mm W x 2300mm L x  2350mm H)</v>
      </c>
    </row>
    <row r="1386" spans="2:18" x14ac:dyDescent="0.35">
      <c r="B1386" s="31">
        <v>0.52</v>
      </c>
      <c r="C1386" s="30" t="s">
        <v>24</v>
      </c>
      <c r="D1386" s="30" t="s">
        <v>21</v>
      </c>
      <c r="E1386" s="36">
        <v>850</v>
      </c>
      <c r="F1386" s="36">
        <v>2400</v>
      </c>
      <c r="G1386" s="36">
        <v>2350</v>
      </c>
      <c r="H1386" s="37">
        <f t="shared" si="206"/>
        <v>4430.1696428571422</v>
      </c>
      <c r="I1386" s="37">
        <f t="shared" si="207"/>
        <v>4000</v>
      </c>
      <c r="J1386" s="37">
        <f t="shared" si="208"/>
        <v>150</v>
      </c>
      <c r="K1386" s="36"/>
      <c r="L1386" s="56">
        <f>L1385+14.5</f>
        <v>597</v>
      </c>
      <c r="M1386" s="56"/>
      <c r="N1386" s="36">
        <v>30</v>
      </c>
      <c r="O1386" s="21">
        <f t="shared" si="211"/>
        <v>627</v>
      </c>
      <c r="P1386" s="38">
        <f t="shared" si="209"/>
        <v>1368.125</v>
      </c>
      <c r="Q1386" s="41"/>
      <c r="R1386" t="str">
        <f t="shared" si="210"/>
        <v>4430 Litre Aquaplate Steel Slimline Water Tank (850mm W x 2400mm L x  2350mm H)</v>
      </c>
    </row>
    <row r="1387" spans="2:18" x14ac:dyDescent="0.35">
      <c r="B1387" s="31">
        <v>0.52</v>
      </c>
      <c r="C1387" s="30" t="s">
        <v>24</v>
      </c>
      <c r="D1387" s="30" t="s">
        <v>21</v>
      </c>
      <c r="E1387" s="36">
        <v>850</v>
      </c>
      <c r="F1387" s="36">
        <v>2500</v>
      </c>
      <c r="G1387" s="36">
        <v>2350</v>
      </c>
      <c r="H1387" s="37">
        <f t="shared" si="206"/>
        <v>4629.9196428571422</v>
      </c>
      <c r="I1387" s="37">
        <f t="shared" si="207"/>
        <v>5000</v>
      </c>
      <c r="J1387" s="37">
        <f t="shared" si="208"/>
        <v>180</v>
      </c>
      <c r="K1387" s="36"/>
      <c r="L1387" s="50">
        <v>612</v>
      </c>
      <c r="N1387" s="36">
        <v>30</v>
      </c>
      <c r="O1387" s="21">
        <f t="shared" si="211"/>
        <v>642</v>
      </c>
      <c r="P1387" s="38">
        <f t="shared" si="209"/>
        <v>1402.5</v>
      </c>
      <c r="Q1387" s="41"/>
      <c r="R1387" t="str">
        <f t="shared" si="210"/>
        <v>4630 Litre Aquaplate Steel Slimline Water Tank (850mm W x 2500mm L x  2350mm H)</v>
      </c>
    </row>
    <row r="1388" spans="2:18" x14ac:dyDescent="0.35">
      <c r="B1388" s="31">
        <v>0.52</v>
      </c>
      <c r="C1388" s="30" t="s">
        <v>24</v>
      </c>
      <c r="D1388" s="30" t="s">
        <v>21</v>
      </c>
      <c r="E1388" s="36">
        <v>850</v>
      </c>
      <c r="F1388" s="36">
        <v>2600</v>
      </c>
      <c r="G1388" s="36">
        <v>2350</v>
      </c>
      <c r="H1388" s="37">
        <f t="shared" si="206"/>
        <v>4829.6696428571422</v>
      </c>
      <c r="I1388" s="37">
        <f t="shared" si="207"/>
        <v>5000</v>
      </c>
      <c r="J1388" s="37">
        <f t="shared" si="208"/>
        <v>180</v>
      </c>
      <c r="K1388" s="36"/>
      <c r="L1388" s="56">
        <f>L1387+14.5</f>
        <v>626.5</v>
      </c>
      <c r="M1388" s="56"/>
      <c r="N1388" s="36">
        <v>30</v>
      </c>
      <c r="O1388" s="21">
        <f t="shared" si="211"/>
        <v>656.5</v>
      </c>
      <c r="P1388" s="38">
        <f t="shared" si="209"/>
        <v>1435.729166666667</v>
      </c>
      <c r="Q1388" s="41"/>
      <c r="R1388" t="str">
        <f t="shared" si="210"/>
        <v>4830 Litre Aquaplate Steel Slimline Water Tank (850mm W x 2600mm L x  2350mm H)</v>
      </c>
    </row>
    <row r="1389" spans="2:18" x14ac:dyDescent="0.35">
      <c r="B1389" s="31">
        <v>0.52</v>
      </c>
      <c r="C1389" s="30" t="s">
        <v>24</v>
      </c>
      <c r="D1389" s="30" t="s">
        <v>21</v>
      </c>
      <c r="E1389" s="36">
        <v>850</v>
      </c>
      <c r="F1389" s="36">
        <v>2700</v>
      </c>
      <c r="G1389" s="36">
        <v>2350</v>
      </c>
      <c r="H1389" s="37">
        <f t="shared" si="206"/>
        <v>5029.4196428571422</v>
      </c>
      <c r="I1389" s="37">
        <f t="shared" si="207"/>
        <v>5000</v>
      </c>
      <c r="J1389" s="37">
        <f t="shared" si="208"/>
        <v>180</v>
      </c>
      <c r="K1389" s="21"/>
      <c r="L1389" s="56">
        <f>L1388+14.5</f>
        <v>641</v>
      </c>
      <c r="M1389" s="56"/>
      <c r="N1389" s="36">
        <v>45</v>
      </c>
      <c r="O1389" s="21">
        <f t="shared" si="211"/>
        <v>686</v>
      </c>
      <c r="P1389" s="38">
        <f t="shared" si="209"/>
        <v>1468.9583333333335</v>
      </c>
      <c r="Q1389" s="41"/>
      <c r="R1389" t="str">
        <f t="shared" si="210"/>
        <v>5030 Litre Aquaplate Steel Slimline Water Tank (850mm W x 2700mm L x  2350mm H)</v>
      </c>
    </row>
    <row r="1390" spans="2:18" x14ac:dyDescent="0.35">
      <c r="B1390" s="31">
        <v>0.52</v>
      </c>
      <c r="C1390" s="30" t="s">
        <v>24</v>
      </c>
      <c r="D1390" s="30" t="s">
        <v>21</v>
      </c>
      <c r="E1390" s="36">
        <v>850</v>
      </c>
      <c r="F1390" s="36">
        <v>2800</v>
      </c>
      <c r="G1390" s="36">
        <v>2350</v>
      </c>
      <c r="H1390" s="37">
        <f t="shared" si="206"/>
        <v>5229.1696428571422</v>
      </c>
      <c r="I1390" s="37">
        <f t="shared" si="207"/>
        <v>5000</v>
      </c>
      <c r="J1390" s="37">
        <f t="shared" si="208"/>
        <v>180</v>
      </c>
      <c r="K1390" s="21"/>
      <c r="L1390" s="56">
        <f>L1389+14.5</f>
        <v>655.5</v>
      </c>
      <c r="M1390" s="56"/>
      <c r="N1390" s="36">
        <v>45</v>
      </c>
      <c r="O1390" s="21">
        <f t="shared" si="211"/>
        <v>700.5</v>
      </c>
      <c r="P1390" s="38">
        <f t="shared" si="209"/>
        <v>1502.1875000000002</v>
      </c>
      <c r="Q1390" s="41"/>
      <c r="R1390" t="str">
        <f t="shared" si="210"/>
        <v>5230 Litre Aquaplate Steel Slimline Water Tank (850mm W x 2800mm L x  2350mm H)</v>
      </c>
    </row>
    <row r="1391" spans="2:18" x14ac:dyDescent="0.35">
      <c r="B1391" s="31">
        <v>0.52</v>
      </c>
      <c r="C1391" s="30" t="s">
        <v>24</v>
      </c>
      <c r="D1391" s="30" t="s">
        <v>21</v>
      </c>
      <c r="E1391" s="36">
        <v>850</v>
      </c>
      <c r="F1391" s="36">
        <v>2900</v>
      </c>
      <c r="G1391" s="36">
        <v>2350</v>
      </c>
      <c r="H1391" s="37">
        <f t="shared" si="206"/>
        <v>5428.9196428571422</v>
      </c>
      <c r="I1391" s="37">
        <f t="shared" si="207"/>
        <v>5000</v>
      </c>
      <c r="J1391" s="37">
        <f t="shared" si="208"/>
        <v>180</v>
      </c>
      <c r="K1391" s="21"/>
      <c r="L1391" s="56">
        <f>L1390+14.5</f>
        <v>670</v>
      </c>
      <c r="M1391" s="56"/>
      <c r="N1391" s="36">
        <v>45</v>
      </c>
      <c r="O1391" s="21">
        <f t="shared" si="211"/>
        <v>715</v>
      </c>
      <c r="P1391" s="38">
        <f t="shared" si="209"/>
        <v>1535.416666666667</v>
      </c>
      <c r="Q1391" s="41"/>
      <c r="R1391" t="str">
        <f t="shared" si="210"/>
        <v>5430 Litre Aquaplate Steel Slimline Water Tank (850mm W x 2900mm L x  2350mm H)</v>
      </c>
    </row>
    <row r="1392" spans="2:18" x14ac:dyDescent="0.35">
      <c r="B1392" s="31">
        <v>0.52</v>
      </c>
      <c r="C1392" s="30" t="s">
        <v>24</v>
      </c>
      <c r="D1392" s="30" t="s">
        <v>21</v>
      </c>
      <c r="E1392" s="36">
        <v>850</v>
      </c>
      <c r="F1392" s="36">
        <v>3000</v>
      </c>
      <c r="G1392" s="36">
        <v>2350</v>
      </c>
      <c r="H1392" s="37">
        <f t="shared" si="206"/>
        <v>5628.6696428571422</v>
      </c>
      <c r="I1392" s="37">
        <f t="shared" si="207"/>
        <v>6000</v>
      </c>
      <c r="J1392" s="37">
        <f t="shared" si="208"/>
        <v>210</v>
      </c>
      <c r="K1392" s="21"/>
      <c r="L1392" s="50">
        <v>749</v>
      </c>
      <c r="N1392" s="36">
        <v>45</v>
      </c>
      <c r="O1392" s="21">
        <f t="shared" si="211"/>
        <v>794</v>
      </c>
      <c r="P1392" s="38">
        <f t="shared" si="209"/>
        <v>1716.4583333333335</v>
      </c>
      <c r="Q1392" s="41"/>
      <c r="R1392" t="str">
        <f t="shared" si="210"/>
        <v>5630 Litre Aquaplate Steel Slimline Water Tank (850mm W x 3000mm L x  2350mm H)</v>
      </c>
    </row>
    <row r="1393" spans="2:18" x14ac:dyDescent="0.35">
      <c r="B1393" s="31">
        <v>0.52</v>
      </c>
      <c r="C1393" s="30" t="s">
        <v>24</v>
      </c>
      <c r="D1393" s="30" t="s">
        <v>21</v>
      </c>
      <c r="E1393" s="36">
        <v>850</v>
      </c>
      <c r="F1393" s="36">
        <v>3100</v>
      </c>
      <c r="G1393" s="36">
        <v>2350</v>
      </c>
      <c r="H1393" s="37">
        <f t="shared" si="206"/>
        <v>5828.4196428571422</v>
      </c>
      <c r="I1393" s="37">
        <f t="shared" si="207"/>
        <v>6000</v>
      </c>
      <c r="J1393" s="37">
        <f t="shared" si="208"/>
        <v>210</v>
      </c>
      <c r="K1393" s="21"/>
      <c r="L1393" s="56">
        <f>L1392+14.5</f>
        <v>763.5</v>
      </c>
      <c r="M1393" s="56"/>
      <c r="N1393" s="36">
        <v>45</v>
      </c>
      <c r="O1393" s="21">
        <f t="shared" si="211"/>
        <v>808.5</v>
      </c>
      <c r="P1393" s="38">
        <f t="shared" si="209"/>
        <v>1749.6875000000002</v>
      </c>
      <c r="Q1393" s="41"/>
      <c r="R1393" t="str">
        <f t="shared" si="210"/>
        <v>5830 Litre Aquaplate Steel Slimline Water Tank (850mm W x 3100mm L x  2350mm H)</v>
      </c>
    </row>
    <row r="1394" spans="2:18" x14ac:dyDescent="0.35">
      <c r="B1394" s="31">
        <v>0.52</v>
      </c>
      <c r="C1394" s="30" t="s">
        <v>24</v>
      </c>
      <c r="D1394" s="30" t="s">
        <v>21</v>
      </c>
      <c r="E1394" s="36">
        <v>850</v>
      </c>
      <c r="F1394" s="36">
        <v>3200</v>
      </c>
      <c r="G1394" s="36">
        <v>2350</v>
      </c>
      <c r="H1394" s="37">
        <f t="shared" si="206"/>
        <v>6028.1696428571422</v>
      </c>
      <c r="I1394" s="37">
        <f t="shared" si="207"/>
        <v>6000</v>
      </c>
      <c r="J1394" s="37">
        <f t="shared" si="208"/>
        <v>210</v>
      </c>
      <c r="K1394" s="36">
        <v>90</v>
      </c>
      <c r="L1394" s="56">
        <f>L1393+14.5</f>
        <v>778</v>
      </c>
      <c r="M1394" s="56"/>
      <c r="N1394" s="36">
        <v>45</v>
      </c>
      <c r="O1394" s="21">
        <f t="shared" si="211"/>
        <v>913</v>
      </c>
      <c r="P1394" s="38">
        <f t="shared" si="209"/>
        <v>1782.916666666667</v>
      </c>
      <c r="Q1394" s="41"/>
      <c r="R1394" t="str">
        <f t="shared" si="210"/>
        <v>6030 Litre Aquaplate Steel Slimline Water Tank (850mm W x 3200mm L x  2350mm H)</v>
      </c>
    </row>
    <row r="1395" spans="2:18" x14ac:dyDescent="0.35">
      <c r="B1395" s="31">
        <v>0.52</v>
      </c>
      <c r="C1395" s="30" t="s">
        <v>24</v>
      </c>
      <c r="D1395" s="30" t="s">
        <v>21</v>
      </c>
      <c r="E1395" s="36">
        <v>850</v>
      </c>
      <c r="F1395" s="36">
        <v>3300</v>
      </c>
      <c r="G1395" s="36">
        <v>2350</v>
      </c>
      <c r="H1395" s="37">
        <f t="shared" si="206"/>
        <v>6227.9196428571422</v>
      </c>
      <c r="I1395" s="37">
        <f t="shared" si="207"/>
        <v>6000</v>
      </c>
      <c r="J1395" s="37">
        <f t="shared" si="208"/>
        <v>210</v>
      </c>
      <c r="K1395" s="36">
        <v>90</v>
      </c>
      <c r="L1395" s="56">
        <f>L1394+14.5</f>
        <v>792.5</v>
      </c>
      <c r="M1395" s="56"/>
      <c r="N1395" s="36">
        <v>45</v>
      </c>
      <c r="O1395" s="21">
        <f t="shared" si="211"/>
        <v>927.5</v>
      </c>
      <c r="P1395" s="38">
        <f t="shared" si="209"/>
        <v>1816.1458333333335</v>
      </c>
      <c r="Q1395" s="41"/>
      <c r="R1395" t="str">
        <f t="shared" si="210"/>
        <v>6230 Litre Aquaplate Steel Slimline Water Tank (850mm W x 3300mm L x  2350mm H)</v>
      </c>
    </row>
    <row r="1396" spans="2:18" x14ac:dyDescent="0.35">
      <c r="B1396" s="31">
        <v>0.52</v>
      </c>
      <c r="C1396" s="30" t="s">
        <v>24</v>
      </c>
      <c r="D1396" s="30" t="s">
        <v>21</v>
      </c>
      <c r="E1396" s="36">
        <v>850</v>
      </c>
      <c r="F1396" s="36">
        <v>3400</v>
      </c>
      <c r="G1396" s="36">
        <v>2350</v>
      </c>
      <c r="H1396" s="37">
        <f t="shared" si="206"/>
        <v>6427.6696428571422</v>
      </c>
      <c r="I1396" s="37">
        <f t="shared" si="207"/>
        <v>6000</v>
      </c>
      <c r="J1396" s="37">
        <f t="shared" si="208"/>
        <v>210</v>
      </c>
      <c r="K1396" s="36">
        <v>90</v>
      </c>
      <c r="L1396" s="56">
        <f>L1395+14.5</f>
        <v>807</v>
      </c>
      <c r="M1396" s="56"/>
      <c r="N1396" s="36">
        <v>45</v>
      </c>
      <c r="O1396" s="21">
        <f t="shared" si="211"/>
        <v>942</v>
      </c>
      <c r="P1396" s="38">
        <f t="shared" si="209"/>
        <v>1849.3750000000002</v>
      </c>
      <c r="Q1396" s="41"/>
      <c r="R1396" t="str">
        <f t="shared" si="210"/>
        <v>6430 Litre Aquaplate Steel Slimline Water Tank (850mm W x 3400mm L x  2350mm H)</v>
      </c>
    </row>
    <row r="1397" spans="2:18" x14ac:dyDescent="0.35">
      <c r="B1397" s="31">
        <v>0.52</v>
      </c>
      <c r="C1397" s="30" t="s">
        <v>24</v>
      </c>
      <c r="D1397" s="30" t="s">
        <v>21</v>
      </c>
      <c r="E1397" s="36">
        <v>850</v>
      </c>
      <c r="F1397" s="36">
        <v>3500</v>
      </c>
      <c r="G1397" s="36">
        <v>2350</v>
      </c>
      <c r="H1397" s="37">
        <f t="shared" si="206"/>
        <v>6627.4196428571422</v>
      </c>
      <c r="I1397" s="37">
        <f t="shared" si="207"/>
        <v>7000</v>
      </c>
      <c r="J1397" s="37">
        <f t="shared" si="208"/>
        <v>240</v>
      </c>
      <c r="K1397" s="36">
        <v>90</v>
      </c>
      <c r="L1397" s="50">
        <v>841</v>
      </c>
      <c r="N1397" s="36">
        <v>45</v>
      </c>
      <c r="O1397" s="21">
        <f t="shared" si="211"/>
        <v>976</v>
      </c>
      <c r="P1397" s="38">
        <f t="shared" si="209"/>
        <v>1927.291666666667</v>
      </c>
      <c r="Q1397" s="41"/>
      <c r="R1397" t="str">
        <f t="shared" si="210"/>
        <v>6630 Litre Aquaplate Steel Slimline Water Tank (850mm W x 3500mm L x  2350mm H)</v>
      </c>
    </row>
    <row r="1398" spans="2:18" x14ac:dyDescent="0.35">
      <c r="B1398" s="31">
        <v>0.52</v>
      </c>
      <c r="C1398" s="30" t="s">
        <v>24</v>
      </c>
      <c r="D1398" s="30" t="s">
        <v>21</v>
      </c>
      <c r="E1398" s="36">
        <v>850</v>
      </c>
      <c r="F1398" s="36">
        <v>3600</v>
      </c>
      <c r="G1398" s="36">
        <v>2350</v>
      </c>
      <c r="H1398" s="37">
        <f t="shared" si="206"/>
        <v>6827.1696428571422</v>
      </c>
      <c r="I1398" s="37">
        <f t="shared" si="207"/>
        <v>7000</v>
      </c>
      <c r="J1398" s="37">
        <f t="shared" si="208"/>
        <v>240</v>
      </c>
      <c r="K1398" s="36">
        <v>90</v>
      </c>
      <c r="L1398" s="56">
        <f>L1397+14.5</f>
        <v>855.5</v>
      </c>
      <c r="M1398" s="56"/>
      <c r="N1398" s="36">
        <v>45</v>
      </c>
      <c r="O1398" s="21">
        <f t="shared" si="211"/>
        <v>990.5</v>
      </c>
      <c r="P1398" s="38">
        <f t="shared" si="209"/>
        <v>1960.5208333333335</v>
      </c>
      <c r="Q1398" s="41"/>
      <c r="R1398" t="str">
        <f t="shared" si="210"/>
        <v>6830 Litre Aquaplate Steel Slimline Water Tank (850mm W x 3600mm L x  2350mm H)</v>
      </c>
    </row>
    <row r="1399" spans="2:18" x14ac:dyDescent="0.35">
      <c r="B1399" s="31">
        <v>0.52</v>
      </c>
      <c r="C1399" s="30" t="s">
        <v>24</v>
      </c>
      <c r="D1399" s="30" t="s">
        <v>21</v>
      </c>
      <c r="E1399" s="36">
        <v>850</v>
      </c>
      <c r="F1399" s="36">
        <v>3700</v>
      </c>
      <c r="G1399" s="36">
        <v>2350</v>
      </c>
      <c r="H1399" s="37">
        <f t="shared" si="206"/>
        <v>7026.9196428571422</v>
      </c>
      <c r="I1399" s="37">
        <f t="shared" si="207"/>
        <v>7000</v>
      </c>
      <c r="J1399" s="37">
        <f t="shared" si="208"/>
        <v>240</v>
      </c>
      <c r="K1399" s="36">
        <v>90</v>
      </c>
      <c r="L1399" s="56">
        <f>L1398+14.5</f>
        <v>870</v>
      </c>
      <c r="M1399" s="56"/>
      <c r="N1399" s="36">
        <v>45</v>
      </c>
      <c r="O1399" s="21">
        <f t="shared" si="211"/>
        <v>1005</v>
      </c>
      <c r="P1399" s="38">
        <f t="shared" si="209"/>
        <v>1993.7500000000002</v>
      </c>
      <c r="Q1399" s="41"/>
      <c r="R1399" t="str">
        <f t="shared" si="210"/>
        <v>7030 Litre Aquaplate Steel Slimline Water Tank (850mm W x 3700mm L x  2350mm H)</v>
      </c>
    </row>
    <row r="1400" spans="2:18" x14ac:dyDescent="0.35">
      <c r="B1400" s="31">
        <v>0.52</v>
      </c>
      <c r="C1400" s="30" t="s">
        <v>24</v>
      </c>
      <c r="D1400" s="30" t="s">
        <v>21</v>
      </c>
      <c r="E1400" s="36">
        <v>850</v>
      </c>
      <c r="F1400" s="36">
        <v>3800</v>
      </c>
      <c r="G1400" s="36">
        <v>2350</v>
      </c>
      <c r="H1400" s="37">
        <f t="shared" si="206"/>
        <v>7226.6696428571422</v>
      </c>
      <c r="I1400" s="37">
        <f t="shared" si="207"/>
        <v>7000</v>
      </c>
      <c r="J1400" s="37">
        <f t="shared" si="208"/>
        <v>240</v>
      </c>
      <c r="K1400" s="36">
        <v>90</v>
      </c>
      <c r="L1400" s="56">
        <f>L1399+14.5</f>
        <v>884.5</v>
      </c>
      <c r="M1400" s="56"/>
      <c r="N1400" s="36">
        <v>45</v>
      </c>
      <c r="O1400" s="21">
        <f t="shared" si="211"/>
        <v>1019.5</v>
      </c>
      <c r="P1400" s="38">
        <f t="shared" si="209"/>
        <v>2026.979166666667</v>
      </c>
      <c r="Q1400" s="41"/>
      <c r="R1400" t="str">
        <f t="shared" si="210"/>
        <v>7230 Litre Aquaplate Steel Slimline Water Tank (850mm W x 3800mm L x  2350mm H)</v>
      </c>
    </row>
    <row r="1401" spans="2:18" x14ac:dyDescent="0.35">
      <c r="B1401" s="31">
        <v>0.52</v>
      </c>
      <c r="C1401" s="30" t="s">
        <v>24</v>
      </c>
      <c r="D1401" s="30" t="s">
        <v>21</v>
      </c>
      <c r="E1401" s="36">
        <v>850</v>
      </c>
      <c r="F1401" s="36">
        <v>3900</v>
      </c>
      <c r="G1401" s="36">
        <v>2350</v>
      </c>
      <c r="H1401" s="37">
        <f t="shared" si="206"/>
        <v>7426.4196428571422</v>
      </c>
      <c r="I1401" s="37">
        <f t="shared" si="207"/>
        <v>7000</v>
      </c>
      <c r="J1401" s="37">
        <f t="shared" si="208"/>
        <v>240</v>
      </c>
      <c r="K1401" s="36">
        <v>90</v>
      </c>
      <c r="L1401" s="56">
        <f>L1400+14.5</f>
        <v>899</v>
      </c>
      <c r="M1401" s="56"/>
      <c r="N1401" s="36">
        <v>45</v>
      </c>
      <c r="O1401" s="21">
        <f t="shared" si="211"/>
        <v>1034</v>
      </c>
      <c r="P1401" s="38">
        <f t="shared" si="209"/>
        <v>2060.2083333333335</v>
      </c>
      <c r="Q1401" s="41"/>
      <c r="R1401" t="str">
        <f t="shared" si="210"/>
        <v>7430 Litre Aquaplate Steel Slimline Water Tank (850mm W x 3900mm L x  2350mm H)</v>
      </c>
    </row>
    <row r="1402" spans="2:18" x14ac:dyDescent="0.35">
      <c r="B1402" s="31">
        <v>0.52</v>
      </c>
      <c r="C1402" s="30" t="s">
        <v>24</v>
      </c>
      <c r="D1402" s="30" t="s">
        <v>21</v>
      </c>
      <c r="E1402" s="36">
        <v>850</v>
      </c>
      <c r="F1402" s="36">
        <v>4000</v>
      </c>
      <c r="G1402" s="36">
        <v>2350</v>
      </c>
      <c r="H1402" s="37">
        <f t="shared" si="206"/>
        <v>7626.1696428571422</v>
      </c>
      <c r="I1402" s="37">
        <f t="shared" si="207"/>
        <v>8000</v>
      </c>
      <c r="J1402" s="37">
        <f t="shared" si="208"/>
        <v>255</v>
      </c>
      <c r="K1402" s="36">
        <v>90</v>
      </c>
      <c r="L1402" s="50">
        <v>929</v>
      </c>
      <c r="N1402" s="36">
        <v>45</v>
      </c>
      <c r="O1402" s="21">
        <f t="shared" si="211"/>
        <v>1064</v>
      </c>
      <c r="P1402" s="38">
        <f t="shared" si="209"/>
        <v>2128.9583333333335</v>
      </c>
      <c r="Q1402" s="41"/>
      <c r="R1402" t="str">
        <f t="shared" si="210"/>
        <v>7630 Litre Aquaplate Steel Slimline Water Tank (850mm W x 4000mm L x  2350mm H)</v>
      </c>
    </row>
    <row r="1403" spans="2:18" x14ac:dyDescent="0.35">
      <c r="B1403" s="31">
        <v>0.52</v>
      </c>
      <c r="C1403" s="30" t="s">
        <v>24</v>
      </c>
      <c r="D1403" s="30" t="s">
        <v>21</v>
      </c>
      <c r="E1403" s="36">
        <v>900</v>
      </c>
      <c r="F1403" s="36">
        <v>800</v>
      </c>
      <c r="G1403" s="36">
        <v>2350</v>
      </c>
      <c r="H1403" s="37">
        <f t="shared" si="206"/>
        <v>1284.1071428571427</v>
      </c>
      <c r="I1403" s="37">
        <f t="shared" si="207"/>
        <v>1000</v>
      </c>
      <c r="J1403" s="37">
        <f t="shared" si="208"/>
        <v>90</v>
      </c>
      <c r="K1403" s="36"/>
      <c r="L1403" s="50">
        <v>321</v>
      </c>
      <c r="N1403" s="36">
        <v>30</v>
      </c>
      <c r="O1403" s="21">
        <f t="shared" si="211"/>
        <v>351</v>
      </c>
      <c r="P1403" s="38">
        <f t="shared" si="209"/>
        <v>735.62500000000011</v>
      </c>
      <c r="Q1403" s="41"/>
      <c r="R1403" t="str">
        <f t="shared" si="210"/>
        <v>1280 Litre Aquaplate Steel Slimline Water Tank (900mm W x 800mm L x  2350mm H)</v>
      </c>
    </row>
    <row r="1404" spans="2:18" x14ac:dyDescent="0.35">
      <c r="B1404" s="31">
        <v>0.52</v>
      </c>
      <c r="C1404" s="30" t="s">
        <v>24</v>
      </c>
      <c r="D1404" s="30" t="s">
        <v>21</v>
      </c>
      <c r="E1404" s="36">
        <v>900</v>
      </c>
      <c r="F1404" s="36">
        <v>900</v>
      </c>
      <c r="G1404" s="36">
        <v>2350</v>
      </c>
      <c r="H1404" s="37">
        <f t="shared" si="206"/>
        <v>1495.6071428571427</v>
      </c>
      <c r="I1404" s="37">
        <f t="shared" si="207"/>
        <v>1000</v>
      </c>
      <c r="J1404" s="37">
        <f t="shared" si="208"/>
        <v>90</v>
      </c>
      <c r="K1404" s="36"/>
      <c r="L1404" s="56">
        <f>L1403+14.5</f>
        <v>335.5</v>
      </c>
      <c r="M1404" s="56"/>
      <c r="N1404" s="36">
        <v>30</v>
      </c>
      <c r="O1404" s="21">
        <f t="shared" si="211"/>
        <v>365.5</v>
      </c>
      <c r="P1404" s="38">
        <f t="shared" si="209"/>
        <v>768.85416666666674</v>
      </c>
      <c r="Q1404" s="41"/>
      <c r="R1404" t="str">
        <f t="shared" si="210"/>
        <v>1500 Litre Aquaplate Steel Slimline Water Tank (900mm W x 900mm L x  2350mm H)</v>
      </c>
    </row>
    <row r="1405" spans="2:18" x14ac:dyDescent="0.35">
      <c r="B1405" s="31">
        <v>0.52</v>
      </c>
      <c r="C1405" s="30" t="s">
        <v>24</v>
      </c>
      <c r="D1405" s="30" t="s">
        <v>21</v>
      </c>
      <c r="E1405" s="36">
        <v>900</v>
      </c>
      <c r="F1405" s="36">
        <v>1000</v>
      </c>
      <c r="G1405" s="36">
        <v>2350</v>
      </c>
      <c r="H1405" s="37">
        <f t="shared" si="206"/>
        <v>1707.1071428571427</v>
      </c>
      <c r="I1405" s="37">
        <f t="shared" si="207"/>
        <v>2000</v>
      </c>
      <c r="J1405" s="37">
        <f t="shared" si="208"/>
        <v>120</v>
      </c>
      <c r="K1405" s="36"/>
      <c r="L1405" s="50">
        <v>365</v>
      </c>
      <c r="N1405" s="36">
        <v>30</v>
      </c>
      <c r="O1405" s="21">
        <f t="shared" si="211"/>
        <v>395</v>
      </c>
      <c r="P1405" s="38">
        <f t="shared" si="209"/>
        <v>836.45833333333348</v>
      </c>
      <c r="Q1405" s="41"/>
      <c r="R1405" t="str">
        <f t="shared" si="210"/>
        <v>1710 Litre Aquaplate Steel Slimline Water Tank (900mm W x 1000mm L x  2350mm H)</v>
      </c>
    </row>
    <row r="1406" spans="2:18" x14ac:dyDescent="0.35">
      <c r="B1406" s="31">
        <v>0.52</v>
      </c>
      <c r="C1406" s="30" t="s">
        <v>24</v>
      </c>
      <c r="D1406" s="30" t="s">
        <v>21</v>
      </c>
      <c r="E1406" s="36">
        <v>900</v>
      </c>
      <c r="F1406" s="36">
        <v>1100</v>
      </c>
      <c r="G1406" s="36">
        <v>2350</v>
      </c>
      <c r="H1406" s="37">
        <f t="shared" si="206"/>
        <v>1918.6071428571427</v>
      </c>
      <c r="I1406" s="37">
        <f t="shared" si="207"/>
        <v>2000</v>
      </c>
      <c r="J1406" s="37">
        <f t="shared" si="208"/>
        <v>120</v>
      </c>
      <c r="K1406" s="36"/>
      <c r="L1406" s="56">
        <f>L1405+14.5</f>
        <v>379.5</v>
      </c>
      <c r="M1406" s="56"/>
      <c r="N1406" s="36">
        <v>30</v>
      </c>
      <c r="O1406" s="21">
        <f t="shared" si="211"/>
        <v>409.5</v>
      </c>
      <c r="P1406" s="38">
        <f t="shared" si="209"/>
        <v>869.68750000000011</v>
      </c>
      <c r="Q1406" s="41"/>
      <c r="R1406" t="str">
        <f t="shared" si="210"/>
        <v>1920 Litre Aquaplate Steel Slimline Water Tank (900mm W x 1100mm L x  2350mm H)</v>
      </c>
    </row>
    <row r="1407" spans="2:18" x14ac:dyDescent="0.35">
      <c r="B1407" s="31">
        <v>0.52</v>
      </c>
      <c r="C1407" s="30" t="s">
        <v>24</v>
      </c>
      <c r="D1407" s="30" t="s">
        <v>21</v>
      </c>
      <c r="E1407" s="36">
        <v>900</v>
      </c>
      <c r="F1407" s="36">
        <v>1200</v>
      </c>
      <c r="G1407" s="36">
        <v>2350</v>
      </c>
      <c r="H1407" s="37">
        <f t="shared" si="206"/>
        <v>2130.1071428571427</v>
      </c>
      <c r="I1407" s="37">
        <f t="shared" si="207"/>
        <v>2000</v>
      </c>
      <c r="J1407" s="37">
        <f t="shared" si="208"/>
        <v>120</v>
      </c>
      <c r="K1407" s="36"/>
      <c r="L1407" s="56">
        <f>L1406+14.5</f>
        <v>394</v>
      </c>
      <c r="M1407" s="56"/>
      <c r="N1407" s="36">
        <v>30</v>
      </c>
      <c r="O1407" s="21">
        <f t="shared" si="211"/>
        <v>424</v>
      </c>
      <c r="P1407" s="38">
        <f t="shared" si="209"/>
        <v>902.91666666666674</v>
      </c>
      <c r="Q1407" s="41"/>
      <c r="R1407" t="str">
        <f t="shared" si="210"/>
        <v>2130 Litre Aquaplate Steel Slimline Water Tank (900mm W x 1200mm L x  2350mm H)</v>
      </c>
    </row>
    <row r="1408" spans="2:18" x14ac:dyDescent="0.35">
      <c r="B1408" s="31">
        <v>0.52</v>
      </c>
      <c r="C1408" s="30" t="s">
        <v>24</v>
      </c>
      <c r="D1408" s="30" t="s">
        <v>21</v>
      </c>
      <c r="E1408" s="36">
        <v>900</v>
      </c>
      <c r="F1408" s="36">
        <v>1300</v>
      </c>
      <c r="G1408" s="36">
        <v>2350</v>
      </c>
      <c r="H1408" s="37">
        <f t="shared" si="206"/>
        <v>2341.6071428571427</v>
      </c>
      <c r="I1408" s="37">
        <f t="shared" si="207"/>
        <v>2000</v>
      </c>
      <c r="J1408" s="37">
        <f t="shared" si="208"/>
        <v>120</v>
      </c>
      <c r="K1408" s="36"/>
      <c r="L1408" s="56">
        <f>L1407+14.5</f>
        <v>408.5</v>
      </c>
      <c r="M1408" s="56"/>
      <c r="N1408" s="36">
        <v>30</v>
      </c>
      <c r="O1408" s="21">
        <f t="shared" si="211"/>
        <v>438.5</v>
      </c>
      <c r="P1408" s="38">
        <f t="shared" si="209"/>
        <v>936.14583333333348</v>
      </c>
      <c r="Q1408" s="41"/>
      <c r="R1408" t="str">
        <f t="shared" si="210"/>
        <v>2340 Litre Aquaplate Steel Slimline Water Tank (900mm W x 1300mm L x  2350mm H)</v>
      </c>
    </row>
    <row r="1409" spans="2:18" x14ac:dyDescent="0.35">
      <c r="B1409" s="31">
        <v>0.52</v>
      </c>
      <c r="C1409" s="30" t="s">
        <v>24</v>
      </c>
      <c r="D1409" s="30" t="s">
        <v>21</v>
      </c>
      <c r="E1409" s="36">
        <v>900</v>
      </c>
      <c r="F1409" s="36">
        <v>1400</v>
      </c>
      <c r="G1409" s="36">
        <v>2350</v>
      </c>
      <c r="H1409" s="37">
        <f t="shared" si="206"/>
        <v>2553.1071428571427</v>
      </c>
      <c r="I1409" s="37">
        <f t="shared" si="207"/>
        <v>3000</v>
      </c>
      <c r="J1409" s="37">
        <f t="shared" si="208"/>
        <v>135</v>
      </c>
      <c r="K1409" s="36"/>
      <c r="L1409" s="50">
        <v>455</v>
      </c>
      <c r="N1409" s="36">
        <v>30</v>
      </c>
      <c r="O1409" s="21">
        <f t="shared" si="211"/>
        <v>485</v>
      </c>
      <c r="P1409" s="38">
        <f t="shared" si="209"/>
        <v>1042.7083333333335</v>
      </c>
      <c r="Q1409" s="41"/>
      <c r="R1409" t="str">
        <f t="shared" si="210"/>
        <v>2550 Litre Aquaplate Steel Slimline Water Tank (900mm W x 1400mm L x  2350mm H)</v>
      </c>
    </row>
    <row r="1410" spans="2:18" x14ac:dyDescent="0.35">
      <c r="B1410" s="31">
        <v>0.52</v>
      </c>
      <c r="C1410" s="30" t="s">
        <v>24</v>
      </c>
      <c r="D1410" s="30" t="s">
        <v>21</v>
      </c>
      <c r="E1410" s="36">
        <v>900</v>
      </c>
      <c r="F1410" s="36">
        <v>1500</v>
      </c>
      <c r="G1410" s="36">
        <v>2350</v>
      </c>
      <c r="H1410" s="37">
        <f t="shared" si="206"/>
        <v>2764.6071428571427</v>
      </c>
      <c r="I1410" s="37">
        <f t="shared" si="207"/>
        <v>3000</v>
      </c>
      <c r="J1410" s="37">
        <f t="shared" si="208"/>
        <v>135</v>
      </c>
      <c r="K1410" s="36"/>
      <c r="L1410" s="56">
        <f>L1409+14.5</f>
        <v>469.5</v>
      </c>
      <c r="M1410" s="56"/>
      <c r="N1410" s="36">
        <v>30</v>
      </c>
      <c r="O1410" s="21">
        <f t="shared" si="211"/>
        <v>499.5</v>
      </c>
      <c r="P1410" s="38">
        <f t="shared" si="209"/>
        <v>1075.9375</v>
      </c>
      <c r="Q1410" s="41"/>
      <c r="R1410" t="str">
        <f t="shared" si="210"/>
        <v>2760 Litre Aquaplate Steel Slimline Water Tank (900mm W x 1500mm L x  2350mm H)</v>
      </c>
    </row>
    <row r="1411" spans="2:18" x14ac:dyDescent="0.35">
      <c r="B1411" s="31">
        <v>0.52</v>
      </c>
      <c r="C1411" s="30" t="s">
        <v>24</v>
      </c>
      <c r="D1411" s="30" t="s">
        <v>21</v>
      </c>
      <c r="E1411" s="36">
        <v>900</v>
      </c>
      <c r="F1411" s="36">
        <v>1600</v>
      </c>
      <c r="G1411" s="36">
        <v>2350</v>
      </c>
      <c r="H1411" s="37">
        <f t="shared" si="206"/>
        <v>2976.1071428571427</v>
      </c>
      <c r="I1411" s="37">
        <f t="shared" si="207"/>
        <v>3000</v>
      </c>
      <c r="J1411" s="37">
        <f t="shared" si="208"/>
        <v>135</v>
      </c>
      <c r="K1411" s="36"/>
      <c r="L1411" s="56">
        <f>L1410+14.5</f>
        <v>484</v>
      </c>
      <c r="M1411" s="56"/>
      <c r="N1411" s="36">
        <v>30</v>
      </c>
      <c r="O1411" s="21">
        <f t="shared" si="211"/>
        <v>514</v>
      </c>
      <c r="P1411" s="38">
        <f t="shared" si="209"/>
        <v>1109.1666666666667</v>
      </c>
      <c r="Q1411" s="41"/>
      <c r="R1411" t="str">
        <f t="shared" si="210"/>
        <v>2980 Litre Aquaplate Steel Slimline Water Tank (900mm W x 1600mm L x  2350mm H)</v>
      </c>
    </row>
    <row r="1412" spans="2:18" x14ac:dyDescent="0.35">
      <c r="B1412" s="31">
        <v>0.52</v>
      </c>
      <c r="C1412" s="30" t="s">
        <v>24</v>
      </c>
      <c r="D1412" s="30" t="s">
        <v>21</v>
      </c>
      <c r="E1412" s="36">
        <v>900</v>
      </c>
      <c r="F1412" s="36">
        <v>1700</v>
      </c>
      <c r="G1412" s="36">
        <v>2350</v>
      </c>
      <c r="H1412" s="37">
        <f t="shared" si="206"/>
        <v>3187.6071428571427</v>
      </c>
      <c r="I1412" s="37">
        <f t="shared" si="207"/>
        <v>3000</v>
      </c>
      <c r="J1412" s="37">
        <f t="shared" si="208"/>
        <v>135</v>
      </c>
      <c r="K1412" s="36"/>
      <c r="L1412" s="56">
        <f>L1411+14.5</f>
        <v>498.5</v>
      </c>
      <c r="M1412" s="56"/>
      <c r="N1412" s="36">
        <v>30</v>
      </c>
      <c r="O1412" s="21">
        <f t="shared" si="211"/>
        <v>528.5</v>
      </c>
      <c r="P1412" s="38">
        <f t="shared" si="209"/>
        <v>1142.3958333333335</v>
      </c>
      <c r="Q1412" s="41"/>
      <c r="R1412" t="str">
        <f t="shared" si="210"/>
        <v>3190 Litre Aquaplate Steel Slimline Water Tank (900mm W x 1700mm L x  2350mm H)</v>
      </c>
    </row>
    <row r="1413" spans="2:18" x14ac:dyDescent="0.35">
      <c r="B1413" s="31">
        <v>0.52</v>
      </c>
      <c r="C1413" s="30" t="s">
        <v>24</v>
      </c>
      <c r="D1413" s="30" t="s">
        <v>21</v>
      </c>
      <c r="E1413" s="36">
        <v>900</v>
      </c>
      <c r="F1413" s="36">
        <v>1800</v>
      </c>
      <c r="G1413" s="36">
        <v>2350</v>
      </c>
      <c r="H1413" s="37">
        <f t="shared" ref="H1413:H1476" si="212">(((22/7*(E1413/2)^2)*G1413)+((F1413-E1413)*G1413*E1413))/1000000</f>
        <v>3399.1071428571427</v>
      </c>
      <c r="I1413" s="37">
        <f t="shared" ref="I1413:I1476" si="213">ROUND(H1413,-3)</f>
        <v>3000</v>
      </c>
      <c r="J1413" s="37">
        <f t="shared" ref="J1413:J1476" si="214">IF(I1413&lt;1000,90,IF(I1413=1000,90,IF(I1413=2000,120,IF(I1413=3000,135,IF(I1413=4000,150,IF(I1413=5000,180,IF(I1413=6000,210,IF(I1413=7000,240,IF(I1413=8000,255,IF(I1413=9000,B1678,IF(I1413=10000,285)))))))))))</f>
        <v>135</v>
      </c>
      <c r="K1413" s="36"/>
      <c r="L1413" s="56">
        <f>L1412+14.5</f>
        <v>513</v>
      </c>
      <c r="M1413" s="56"/>
      <c r="N1413" s="36">
        <v>30</v>
      </c>
      <c r="O1413" s="21">
        <f t="shared" si="211"/>
        <v>543</v>
      </c>
      <c r="P1413" s="38">
        <f t="shared" ref="P1413:P1476" si="215">(L1413/(1-B1413))*1.1</f>
        <v>1175.625</v>
      </c>
      <c r="Q1413" s="41"/>
      <c r="R1413" t="str">
        <f t="shared" ref="R1413:R1476" si="216">ROUND(H1413,-1)&amp;" "&amp;"Litre"&amp;" "&amp;C1413&amp;" "&amp;D1413&amp;" "&amp;"Water Tank"&amp;" ("&amp;E1413&amp;"mm W x "&amp;F1413&amp;"mm L x  "&amp;G1413&amp;"mm H)"</f>
        <v>3400 Litre Aquaplate Steel Slimline Water Tank (900mm W x 1800mm L x  2350mm H)</v>
      </c>
    </row>
    <row r="1414" spans="2:18" x14ac:dyDescent="0.35">
      <c r="B1414" s="31">
        <v>0.52</v>
      </c>
      <c r="C1414" s="30" t="s">
        <v>24</v>
      </c>
      <c r="D1414" s="30" t="s">
        <v>21</v>
      </c>
      <c r="E1414" s="36">
        <v>900</v>
      </c>
      <c r="F1414" s="36">
        <v>1900</v>
      </c>
      <c r="G1414" s="36">
        <v>2350</v>
      </c>
      <c r="H1414" s="37">
        <f t="shared" si="212"/>
        <v>3610.6071428571427</v>
      </c>
      <c r="I1414" s="37">
        <f t="shared" si="213"/>
        <v>4000</v>
      </c>
      <c r="J1414" s="37">
        <f t="shared" si="214"/>
        <v>150</v>
      </c>
      <c r="K1414" s="36"/>
      <c r="L1414" s="50">
        <v>528</v>
      </c>
      <c r="N1414" s="36">
        <v>30</v>
      </c>
      <c r="O1414" s="21">
        <f t="shared" ref="O1414:O1477" si="217">SUM(K1414:N1414)</f>
        <v>558</v>
      </c>
      <c r="P1414" s="38">
        <f t="shared" si="215"/>
        <v>1210</v>
      </c>
      <c r="Q1414" s="41"/>
      <c r="R1414" t="str">
        <f t="shared" si="216"/>
        <v>3610 Litre Aquaplate Steel Slimline Water Tank (900mm W x 1900mm L x  2350mm H)</v>
      </c>
    </row>
    <row r="1415" spans="2:18" x14ac:dyDescent="0.35">
      <c r="B1415" s="31">
        <v>0.52</v>
      </c>
      <c r="C1415" s="30" t="s">
        <v>24</v>
      </c>
      <c r="D1415" s="30" t="s">
        <v>21</v>
      </c>
      <c r="E1415" s="36">
        <v>900</v>
      </c>
      <c r="F1415" s="36">
        <v>2000</v>
      </c>
      <c r="G1415" s="36">
        <v>2350</v>
      </c>
      <c r="H1415" s="37">
        <f t="shared" si="212"/>
        <v>3822.1071428571427</v>
      </c>
      <c r="I1415" s="37">
        <f t="shared" si="213"/>
        <v>4000</v>
      </c>
      <c r="J1415" s="37">
        <f t="shared" si="214"/>
        <v>150</v>
      </c>
      <c r="K1415" s="36"/>
      <c r="L1415" s="56">
        <f>L1414+14.5</f>
        <v>542.5</v>
      </c>
      <c r="M1415" s="56"/>
      <c r="N1415" s="36">
        <v>30</v>
      </c>
      <c r="O1415" s="21">
        <f t="shared" si="217"/>
        <v>572.5</v>
      </c>
      <c r="P1415" s="38">
        <f t="shared" si="215"/>
        <v>1243.229166666667</v>
      </c>
      <c r="Q1415" s="41"/>
      <c r="R1415" t="str">
        <f t="shared" si="216"/>
        <v>3820 Litre Aquaplate Steel Slimline Water Tank (900mm W x 2000mm L x  2350mm H)</v>
      </c>
    </row>
    <row r="1416" spans="2:18" x14ac:dyDescent="0.35">
      <c r="B1416" s="31">
        <v>0.52</v>
      </c>
      <c r="C1416" s="30" t="s">
        <v>24</v>
      </c>
      <c r="D1416" s="30" t="s">
        <v>21</v>
      </c>
      <c r="E1416" s="36">
        <v>900</v>
      </c>
      <c r="F1416" s="36">
        <v>2100</v>
      </c>
      <c r="G1416" s="36">
        <v>2350</v>
      </c>
      <c r="H1416" s="37">
        <f t="shared" si="212"/>
        <v>4033.6071428571427</v>
      </c>
      <c r="I1416" s="37">
        <f t="shared" si="213"/>
        <v>4000</v>
      </c>
      <c r="J1416" s="37">
        <f t="shared" si="214"/>
        <v>150</v>
      </c>
      <c r="K1416" s="36"/>
      <c r="L1416" s="56">
        <f>L1415+14.5</f>
        <v>557</v>
      </c>
      <c r="M1416" s="56"/>
      <c r="N1416" s="36">
        <v>30</v>
      </c>
      <c r="O1416" s="21">
        <f t="shared" si="217"/>
        <v>587</v>
      </c>
      <c r="P1416" s="38">
        <f t="shared" si="215"/>
        <v>1276.4583333333335</v>
      </c>
      <c r="Q1416" s="41"/>
      <c r="R1416" t="str">
        <f t="shared" si="216"/>
        <v>4030 Litre Aquaplate Steel Slimline Water Tank (900mm W x 2100mm L x  2350mm H)</v>
      </c>
    </row>
    <row r="1417" spans="2:18" x14ac:dyDescent="0.35">
      <c r="B1417" s="31">
        <v>0.52</v>
      </c>
      <c r="C1417" s="30" t="s">
        <v>24</v>
      </c>
      <c r="D1417" s="30" t="s">
        <v>21</v>
      </c>
      <c r="E1417" s="36">
        <v>900</v>
      </c>
      <c r="F1417" s="36">
        <v>2200</v>
      </c>
      <c r="G1417" s="36">
        <v>2350</v>
      </c>
      <c r="H1417" s="37">
        <f t="shared" si="212"/>
        <v>4245.1071428571422</v>
      </c>
      <c r="I1417" s="37">
        <f t="shared" si="213"/>
        <v>4000</v>
      </c>
      <c r="J1417" s="37">
        <f t="shared" si="214"/>
        <v>150</v>
      </c>
      <c r="K1417" s="36"/>
      <c r="L1417" s="56">
        <f>L1416+14.5</f>
        <v>571.5</v>
      </c>
      <c r="M1417" s="56"/>
      <c r="N1417" s="36">
        <v>30</v>
      </c>
      <c r="O1417" s="21">
        <f t="shared" si="217"/>
        <v>601.5</v>
      </c>
      <c r="P1417" s="38">
        <f t="shared" si="215"/>
        <v>1309.6875</v>
      </c>
      <c r="Q1417" s="41"/>
      <c r="R1417" t="str">
        <f t="shared" si="216"/>
        <v>4250 Litre Aquaplate Steel Slimline Water Tank (900mm W x 2200mm L x  2350mm H)</v>
      </c>
    </row>
    <row r="1418" spans="2:18" x14ac:dyDescent="0.35">
      <c r="B1418" s="31">
        <v>0.52</v>
      </c>
      <c r="C1418" s="30" t="s">
        <v>24</v>
      </c>
      <c r="D1418" s="30" t="s">
        <v>21</v>
      </c>
      <c r="E1418" s="36">
        <v>900</v>
      </c>
      <c r="F1418" s="36">
        <v>2300</v>
      </c>
      <c r="G1418" s="36">
        <v>2350</v>
      </c>
      <c r="H1418" s="37">
        <f t="shared" si="212"/>
        <v>4456.6071428571422</v>
      </c>
      <c r="I1418" s="37">
        <f t="shared" si="213"/>
        <v>4000</v>
      </c>
      <c r="J1418" s="37">
        <f t="shared" si="214"/>
        <v>150</v>
      </c>
      <c r="K1418" s="36"/>
      <c r="L1418" s="56">
        <f>L1417+14.5</f>
        <v>586</v>
      </c>
      <c r="M1418" s="56"/>
      <c r="N1418" s="36">
        <v>30</v>
      </c>
      <c r="O1418" s="21">
        <f t="shared" si="217"/>
        <v>616</v>
      </c>
      <c r="P1418" s="38">
        <f t="shared" si="215"/>
        <v>1342.916666666667</v>
      </c>
      <c r="Q1418" s="41"/>
      <c r="R1418" t="str">
        <f t="shared" si="216"/>
        <v>4460 Litre Aquaplate Steel Slimline Water Tank (900mm W x 2300mm L x  2350mm H)</v>
      </c>
    </row>
    <row r="1419" spans="2:18" x14ac:dyDescent="0.35">
      <c r="B1419" s="31">
        <v>0.52</v>
      </c>
      <c r="C1419" s="30" t="s">
        <v>24</v>
      </c>
      <c r="D1419" s="30" t="s">
        <v>21</v>
      </c>
      <c r="E1419" s="36">
        <v>900</v>
      </c>
      <c r="F1419" s="36">
        <v>2400</v>
      </c>
      <c r="G1419" s="36">
        <v>2350</v>
      </c>
      <c r="H1419" s="37">
        <f t="shared" si="212"/>
        <v>4668.1071428571422</v>
      </c>
      <c r="I1419" s="37">
        <f t="shared" si="213"/>
        <v>5000</v>
      </c>
      <c r="J1419" s="37">
        <f t="shared" si="214"/>
        <v>180</v>
      </c>
      <c r="K1419" s="36"/>
      <c r="L1419" s="50">
        <v>601</v>
      </c>
      <c r="N1419" s="36">
        <v>30</v>
      </c>
      <c r="O1419" s="21">
        <f t="shared" si="217"/>
        <v>631</v>
      </c>
      <c r="P1419" s="38">
        <f t="shared" si="215"/>
        <v>1377.291666666667</v>
      </c>
      <c r="Q1419" s="41"/>
      <c r="R1419" t="str">
        <f t="shared" si="216"/>
        <v>4670 Litre Aquaplate Steel Slimline Water Tank (900mm W x 2400mm L x  2350mm H)</v>
      </c>
    </row>
    <row r="1420" spans="2:18" x14ac:dyDescent="0.35">
      <c r="B1420" s="31">
        <v>0.52</v>
      </c>
      <c r="C1420" s="30" t="s">
        <v>24</v>
      </c>
      <c r="D1420" s="30" t="s">
        <v>21</v>
      </c>
      <c r="E1420" s="36">
        <v>900</v>
      </c>
      <c r="F1420" s="36">
        <v>2500</v>
      </c>
      <c r="G1420" s="36">
        <v>2350</v>
      </c>
      <c r="H1420" s="37">
        <f t="shared" si="212"/>
        <v>4879.6071428571422</v>
      </c>
      <c r="I1420" s="37">
        <f t="shared" si="213"/>
        <v>5000</v>
      </c>
      <c r="J1420" s="37">
        <f t="shared" si="214"/>
        <v>180</v>
      </c>
      <c r="K1420" s="36"/>
      <c r="L1420" s="56">
        <f>L1419+14.5</f>
        <v>615.5</v>
      </c>
      <c r="M1420" s="56"/>
      <c r="N1420" s="36">
        <v>30</v>
      </c>
      <c r="O1420" s="21">
        <f t="shared" si="217"/>
        <v>645.5</v>
      </c>
      <c r="P1420" s="38">
        <f t="shared" si="215"/>
        <v>1410.5208333333335</v>
      </c>
      <c r="Q1420" s="41"/>
      <c r="R1420" t="str">
        <f t="shared" si="216"/>
        <v>4880 Litre Aquaplate Steel Slimline Water Tank (900mm W x 2500mm L x  2350mm H)</v>
      </c>
    </row>
    <row r="1421" spans="2:18" x14ac:dyDescent="0.35">
      <c r="B1421" s="31">
        <v>0.52</v>
      </c>
      <c r="C1421" s="30" t="s">
        <v>24</v>
      </c>
      <c r="D1421" s="30" t="s">
        <v>21</v>
      </c>
      <c r="E1421" s="36">
        <v>900</v>
      </c>
      <c r="F1421" s="36">
        <v>2600</v>
      </c>
      <c r="G1421" s="36">
        <v>2350</v>
      </c>
      <c r="H1421" s="37">
        <f t="shared" si="212"/>
        <v>5091.1071428571422</v>
      </c>
      <c r="I1421" s="37">
        <f t="shared" si="213"/>
        <v>5000</v>
      </c>
      <c r="J1421" s="37">
        <f t="shared" si="214"/>
        <v>180</v>
      </c>
      <c r="K1421" s="36"/>
      <c r="L1421" s="56">
        <f>L1420+14.5</f>
        <v>630</v>
      </c>
      <c r="M1421" s="56"/>
      <c r="N1421" s="36">
        <v>45</v>
      </c>
      <c r="O1421" s="21">
        <f t="shared" si="217"/>
        <v>675</v>
      </c>
      <c r="P1421" s="38">
        <f t="shared" si="215"/>
        <v>1443.7500000000002</v>
      </c>
      <c r="Q1421" s="41"/>
      <c r="R1421" t="str">
        <f t="shared" si="216"/>
        <v>5090 Litre Aquaplate Steel Slimline Water Tank (900mm W x 2600mm L x  2350mm H)</v>
      </c>
    </row>
    <row r="1422" spans="2:18" x14ac:dyDescent="0.35">
      <c r="B1422" s="31">
        <v>0.52</v>
      </c>
      <c r="C1422" s="30" t="s">
        <v>24</v>
      </c>
      <c r="D1422" s="30" t="s">
        <v>21</v>
      </c>
      <c r="E1422" s="36">
        <v>900</v>
      </c>
      <c r="F1422" s="36">
        <v>2700</v>
      </c>
      <c r="G1422" s="36">
        <v>2350</v>
      </c>
      <c r="H1422" s="37">
        <f t="shared" si="212"/>
        <v>5302.6071428571422</v>
      </c>
      <c r="I1422" s="37">
        <f t="shared" si="213"/>
        <v>5000</v>
      </c>
      <c r="J1422" s="37">
        <f t="shared" si="214"/>
        <v>180</v>
      </c>
      <c r="K1422" s="36"/>
      <c r="L1422" s="56">
        <f>L1421+14.5</f>
        <v>644.5</v>
      </c>
      <c r="M1422" s="56"/>
      <c r="N1422" s="36">
        <v>45</v>
      </c>
      <c r="O1422" s="21">
        <f t="shared" si="217"/>
        <v>689.5</v>
      </c>
      <c r="P1422" s="38">
        <f t="shared" si="215"/>
        <v>1476.979166666667</v>
      </c>
      <c r="Q1422" s="41"/>
      <c r="R1422" t="str">
        <f t="shared" si="216"/>
        <v>5300 Litre Aquaplate Steel Slimline Water Tank (900mm W x 2700mm L x  2350mm H)</v>
      </c>
    </row>
    <row r="1423" spans="2:18" x14ac:dyDescent="0.35">
      <c r="B1423" s="31">
        <v>0.52</v>
      </c>
      <c r="C1423" s="30" t="s">
        <v>24</v>
      </c>
      <c r="D1423" s="30" t="s">
        <v>21</v>
      </c>
      <c r="E1423" s="36">
        <v>900</v>
      </c>
      <c r="F1423" s="36">
        <v>2800</v>
      </c>
      <c r="G1423" s="36">
        <v>2350</v>
      </c>
      <c r="H1423" s="37">
        <f t="shared" si="212"/>
        <v>5514.1071428571422</v>
      </c>
      <c r="I1423" s="37">
        <f t="shared" si="213"/>
        <v>6000</v>
      </c>
      <c r="J1423" s="37">
        <f t="shared" si="214"/>
        <v>210</v>
      </c>
      <c r="K1423" s="36"/>
      <c r="L1423" s="50">
        <v>723</v>
      </c>
      <c r="N1423" s="36">
        <v>45</v>
      </c>
      <c r="O1423" s="21">
        <f t="shared" si="217"/>
        <v>768</v>
      </c>
      <c r="P1423" s="38">
        <f t="shared" si="215"/>
        <v>1656.8750000000002</v>
      </c>
      <c r="Q1423" s="41"/>
      <c r="R1423" t="str">
        <f t="shared" si="216"/>
        <v>5510 Litre Aquaplate Steel Slimline Water Tank (900mm W x 2800mm L x  2350mm H)</v>
      </c>
    </row>
    <row r="1424" spans="2:18" x14ac:dyDescent="0.35">
      <c r="B1424" s="31">
        <v>0.52</v>
      </c>
      <c r="C1424" s="30" t="s">
        <v>24</v>
      </c>
      <c r="D1424" s="30" t="s">
        <v>21</v>
      </c>
      <c r="E1424" s="36">
        <v>900</v>
      </c>
      <c r="F1424" s="36">
        <v>2900</v>
      </c>
      <c r="G1424" s="36">
        <v>2350</v>
      </c>
      <c r="H1424" s="37">
        <f t="shared" si="212"/>
        <v>5725.6071428571422</v>
      </c>
      <c r="I1424" s="37">
        <f t="shared" si="213"/>
        <v>6000</v>
      </c>
      <c r="J1424" s="37">
        <f t="shared" si="214"/>
        <v>210</v>
      </c>
      <c r="K1424" s="36"/>
      <c r="L1424" s="56">
        <f>L1423+14.5</f>
        <v>737.5</v>
      </c>
      <c r="M1424" s="56"/>
      <c r="N1424" s="36">
        <v>45</v>
      </c>
      <c r="O1424" s="21">
        <f t="shared" si="217"/>
        <v>782.5</v>
      </c>
      <c r="P1424" s="38">
        <f t="shared" si="215"/>
        <v>1690.104166666667</v>
      </c>
      <c r="Q1424" s="41"/>
      <c r="R1424" t="str">
        <f t="shared" si="216"/>
        <v>5730 Litre Aquaplate Steel Slimline Water Tank (900mm W x 2900mm L x  2350mm H)</v>
      </c>
    </row>
    <row r="1425" spans="2:18" x14ac:dyDescent="0.35">
      <c r="B1425" s="31">
        <v>0.52</v>
      </c>
      <c r="C1425" s="30" t="s">
        <v>24</v>
      </c>
      <c r="D1425" s="30" t="s">
        <v>21</v>
      </c>
      <c r="E1425" s="36">
        <v>900</v>
      </c>
      <c r="F1425" s="36">
        <v>3000</v>
      </c>
      <c r="G1425" s="36">
        <v>2350</v>
      </c>
      <c r="H1425" s="37">
        <f t="shared" si="212"/>
        <v>5937.1071428571422</v>
      </c>
      <c r="I1425" s="37">
        <f t="shared" si="213"/>
        <v>6000</v>
      </c>
      <c r="J1425" s="37">
        <f t="shared" si="214"/>
        <v>210</v>
      </c>
      <c r="K1425" s="36"/>
      <c r="L1425" s="56">
        <f>L1424+14.5</f>
        <v>752</v>
      </c>
      <c r="M1425" s="56"/>
      <c r="N1425" s="36">
        <v>45</v>
      </c>
      <c r="O1425" s="21">
        <f t="shared" si="217"/>
        <v>797</v>
      </c>
      <c r="P1425" s="38">
        <f t="shared" si="215"/>
        <v>1723.3333333333335</v>
      </c>
      <c r="Q1425" s="41"/>
      <c r="R1425" t="str">
        <f t="shared" si="216"/>
        <v>5940 Litre Aquaplate Steel Slimline Water Tank (900mm W x 3000mm L x  2350mm H)</v>
      </c>
    </row>
    <row r="1426" spans="2:18" x14ac:dyDescent="0.35">
      <c r="B1426" s="31">
        <v>0.52</v>
      </c>
      <c r="C1426" s="30" t="s">
        <v>24</v>
      </c>
      <c r="D1426" s="30" t="s">
        <v>21</v>
      </c>
      <c r="E1426" s="36">
        <v>900</v>
      </c>
      <c r="F1426" s="36">
        <v>3100</v>
      </c>
      <c r="G1426" s="36">
        <v>2350</v>
      </c>
      <c r="H1426" s="37">
        <f t="shared" si="212"/>
        <v>6148.6071428571422</v>
      </c>
      <c r="I1426" s="37">
        <f t="shared" si="213"/>
        <v>6000</v>
      </c>
      <c r="J1426" s="37">
        <f t="shared" si="214"/>
        <v>210</v>
      </c>
      <c r="K1426" s="36"/>
      <c r="L1426" s="56">
        <f>L1425+14.5</f>
        <v>766.5</v>
      </c>
      <c r="M1426" s="56"/>
      <c r="N1426" s="36">
        <v>45</v>
      </c>
      <c r="O1426" s="21">
        <f t="shared" si="217"/>
        <v>811.5</v>
      </c>
      <c r="P1426" s="38">
        <f t="shared" si="215"/>
        <v>1756.5625000000002</v>
      </c>
      <c r="Q1426" s="41"/>
      <c r="R1426" t="str">
        <f t="shared" si="216"/>
        <v>6150 Litre Aquaplate Steel Slimline Water Tank (900mm W x 3100mm L x  2350mm H)</v>
      </c>
    </row>
    <row r="1427" spans="2:18" x14ac:dyDescent="0.35">
      <c r="B1427" s="31">
        <v>0.52</v>
      </c>
      <c r="C1427" s="30" t="s">
        <v>24</v>
      </c>
      <c r="D1427" s="30" t="s">
        <v>21</v>
      </c>
      <c r="E1427" s="36">
        <v>900</v>
      </c>
      <c r="F1427" s="36">
        <v>3200</v>
      </c>
      <c r="G1427" s="36">
        <v>2350</v>
      </c>
      <c r="H1427" s="37">
        <f t="shared" si="212"/>
        <v>6360.1071428571422</v>
      </c>
      <c r="I1427" s="37">
        <f t="shared" si="213"/>
        <v>6000</v>
      </c>
      <c r="J1427" s="37">
        <f t="shared" si="214"/>
        <v>210</v>
      </c>
      <c r="K1427" s="36"/>
      <c r="L1427" s="56">
        <f>L1426+14.5</f>
        <v>781</v>
      </c>
      <c r="M1427" s="56"/>
      <c r="N1427" s="36">
        <v>45</v>
      </c>
      <c r="O1427" s="21">
        <f t="shared" si="217"/>
        <v>826</v>
      </c>
      <c r="P1427" s="38">
        <f t="shared" si="215"/>
        <v>1789.791666666667</v>
      </c>
      <c r="Q1427" s="41"/>
      <c r="R1427" t="str">
        <f t="shared" si="216"/>
        <v>6360 Litre Aquaplate Steel Slimline Water Tank (900mm W x 3200mm L x  2350mm H)</v>
      </c>
    </row>
    <row r="1428" spans="2:18" x14ac:dyDescent="0.35">
      <c r="B1428" s="31">
        <v>0.52</v>
      </c>
      <c r="C1428" s="30" t="s">
        <v>24</v>
      </c>
      <c r="D1428" s="30" t="s">
        <v>21</v>
      </c>
      <c r="E1428" s="36">
        <v>900</v>
      </c>
      <c r="F1428" s="36">
        <v>3300</v>
      </c>
      <c r="G1428" s="36">
        <v>2350</v>
      </c>
      <c r="H1428" s="37">
        <f t="shared" si="212"/>
        <v>6571.6071428571422</v>
      </c>
      <c r="I1428" s="37">
        <f t="shared" si="213"/>
        <v>7000</v>
      </c>
      <c r="J1428" s="37">
        <f t="shared" si="214"/>
        <v>240</v>
      </c>
      <c r="K1428" s="36"/>
      <c r="L1428" s="50">
        <v>815</v>
      </c>
      <c r="N1428" s="36">
        <v>45</v>
      </c>
      <c r="O1428" s="21">
        <f t="shared" si="217"/>
        <v>860</v>
      </c>
      <c r="P1428" s="38">
        <f t="shared" si="215"/>
        <v>1867.7083333333335</v>
      </c>
      <c r="Q1428" s="41"/>
      <c r="R1428" t="str">
        <f t="shared" si="216"/>
        <v>6570 Litre Aquaplate Steel Slimline Water Tank (900mm W x 3300mm L x  2350mm H)</v>
      </c>
    </row>
    <row r="1429" spans="2:18" x14ac:dyDescent="0.35">
      <c r="B1429" s="31">
        <v>0.52</v>
      </c>
      <c r="C1429" s="30" t="s">
        <v>24</v>
      </c>
      <c r="D1429" s="30" t="s">
        <v>21</v>
      </c>
      <c r="E1429" s="36">
        <v>900</v>
      </c>
      <c r="F1429" s="36">
        <v>3400</v>
      </c>
      <c r="G1429" s="36">
        <v>2350</v>
      </c>
      <c r="H1429" s="37">
        <f t="shared" si="212"/>
        <v>6783.1071428571422</v>
      </c>
      <c r="I1429" s="37">
        <f t="shared" si="213"/>
        <v>7000</v>
      </c>
      <c r="J1429" s="37">
        <f t="shared" si="214"/>
        <v>240</v>
      </c>
      <c r="K1429" s="36"/>
      <c r="L1429" s="56">
        <f>L1428+14.5</f>
        <v>829.5</v>
      </c>
      <c r="M1429" s="56"/>
      <c r="N1429" s="36">
        <v>45</v>
      </c>
      <c r="O1429" s="21">
        <f t="shared" si="217"/>
        <v>874.5</v>
      </c>
      <c r="P1429" s="38">
        <f t="shared" si="215"/>
        <v>1900.9375000000002</v>
      </c>
      <c r="Q1429" s="41"/>
      <c r="R1429" t="str">
        <f t="shared" si="216"/>
        <v>6780 Litre Aquaplate Steel Slimline Water Tank (900mm W x 3400mm L x  2350mm H)</v>
      </c>
    </row>
    <row r="1430" spans="2:18" x14ac:dyDescent="0.35">
      <c r="B1430" s="31">
        <v>0.52</v>
      </c>
      <c r="C1430" s="30" t="s">
        <v>24</v>
      </c>
      <c r="D1430" s="30" t="s">
        <v>21</v>
      </c>
      <c r="E1430" s="36">
        <v>900</v>
      </c>
      <c r="F1430" s="36">
        <v>3500</v>
      </c>
      <c r="G1430" s="36">
        <v>2350</v>
      </c>
      <c r="H1430" s="37">
        <f t="shared" si="212"/>
        <v>6994.6071428571422</v>
      </c>
      <c r="I1430" s="37">
        <f t="shared" si="213"/>
        <v>7000</v>
      </c>
      <c r="J1430" s="37">
        <f t="shared" si="214"/>
        <v>240</v>
      </c>
      <c r="K1430" s="36"/>
      <c r="L1430" s="56">
        <f>L1429+14.5</f>
        <v>844</v>
      </c>
      <c r="M1430" s="56"/>
      <c r="N1430" s="36">
        <v>45</v>
      </c>
      <c r="O1430" s="21">
        <f t="shared" si="217"/>
        <v>889</v>
      </c>
      <c r="P1430" s="38">
        <f t="shared" si="215"/>
        <v>1934.166666666667</v>
      </c>
      <c r="Q1430" s="41"/>
      <c r="R1430" t="str">
        <f t="shared" si="216"/>
        <v>6990 Litre Aquaplate Steel Slimline Water Tank (900mm W x 3500mm L x  2350mm H)</v>
      </c>
    </row>
    <row r="1431" spans="2:18" x14ac:dyDescent="0.35">
      <c r="B1431" s="31">
        <v>0.52</v>
      </c>
      <c r="C1431" s="30" t="s">
        <v>24</v>
      </c>
      <c r="D1431" s="30" t="s">
        <v>21</v>
      </c>
      <c r="E1431" s="36">
        <v>900</v>
      </c>
      <c r="F1431" s="36">
        <v>3600</v>
      </c>
      <c r="G1431" s="36">
        <v>2350</v>
      </c>
      <c r="H1431" s="37">
        <f t="shared" si="212"/>
        <v>7206.1071428571422</v>
      </c>
      <c r="I1431" s="37">
        <f t="shared" si="213"/>
        <v>7000</v>
      </c>
      <c r="J1431" s="37">
        <f t="shared" si="214"/>
        <v>240</v>
      </c>
      <c r="K1431" s="36">
        <v>90</v>
      </c>
      <c r="L1431" s="56">
        <f>L1430+14.5</f>
        <v>858.5</v>
      </c>
      <c r="M1431" s="56"/>
      <c r="N1431" s="36">
        <v>45</v>
      </c>
      <c r="O1431" s="21">
        <f t="shared" si="217"/>
        <v>993.5</v>
      </c>
      <c r="P1431" s="38">
        <f t="shared" si="215"/>
        <v>1967.3958333333335</v>
      </c>
      <c r="Q1431" s="41"/>
      <c r="R1431" t="str">
        <f t="shared" si="216"/>
        <v>7210 Litre Aquaplate Steel Slimline Water Tank (900mm W x 3600mm L x  2350mm H)</v>
      </c>
    </row>
    <row r="1432" spans="2:18" x14ac:dyDescent="0.35">
      <c r="B1432" s="31">
        <v>0.52</v>
      </c>
      <c r="C1432" s="30" t="s">
        <v>24</v>
      </c>
      <c r="D1432" s="30" t="s">
        <v>21</v>
      </c>
      <c r="E1432" s="36">
        <v>900</v>
      </c>
      <c r="F1432" s="36">
        <v>3700</v>
      </c>
      <c r="G1432" s="36">
        <v>2350</v>
      </c>
      <c r="H1432" s="37">
        <f t="shared" si="212"/>
        <v>7417.6071428571422</v>
      </c>
      <c r="I1432" s="37">
        <f t="shared" si="213"/>
        <v>7000</v>
      </c>
      <c r="J1432" s="37">
        <f t="shared" si="214"/>
        <v>240</v>
      </c>
      <c r="K1432" s="36">
        <v>90</v>
      </c>
      <c r="L1432" s="56">
        <f>L1431+14.5</f>
        <v>873</v>
      </c>
      <c r="M1432" s="56"/>
      <c r="N1432" s="36">
        <v>45</v>
      </c>
      <c r="O1432" s="21">
        <f t="shared" si="217"/>
        <v>1008</v>
      </c>
      <c r="P1432" s="38">
        <f t="shared" si="215"/>
        <v>2000.6250000000002</v>
      </c>
      <c r="Q1432" s="41"/>
      <c r="R1432" t="str">
        <f t="shared" si="216"/>
        <v>7420 Litre Aquaplate Steel Slimline Water Tank (900mm W x 3700mm L x  2350mm H)</v>
      </c>
    </row>
    <row r="1433" spans="2:18" x14ac:dyDescent="0.35">
      <c r="B1433" s="31">
        <v>0.52</v>
      </c>
      <c r="C1433" s="30" t="s">
        <v>24</v>
      </c>
      <c r="D1433" s="30" t="s">
        <v>21</v>
      </c>
      <c r="E1433" s="36">
        <v>900</v>
      </c>
      <c r="F1433" s="36">
        <v>3800</v>
      </c>
      <c r="G1433" s="36">
        <v>2350</v>
      </c>
      <c r="H1433" s="37">
        <f t="shared" si="212"/>
        <v>7629.1071428571422</v>
      </c>
      <c r="I1433" s="37">
        <f t="shared" si="213"/>
        <v>8000</v>
      </c>
      <c r="J1433" s="37">
        <f t="shared" si="214"/>
        <v>255</v>
      </c>
      <c r="K1433" s="36">
        <v>90</v>
      </c>
      <c r="L1433" s="50">
        <v>903</v>
      </c>
      <c r="N1433" s="36">
        <v>45</v>
      </c>
      <c r="O1433" s="21">
        <f t="shared" si="217"/>
        <v>1038</v>
      </c>
      <c r="P1433" s="38">
        <f t="shared" si="215"/>
        <v>2069.375</v>
      </c>
      <c r="Q1433" s="41"/>
      <c r="R1433" t="str">
        <f t="shared" si="216"/>
        <v>7630 Litre Aquaplate Steel Slimline Water Tank (900mm W x 3800mm L x  2350mm H)</v>
      </c>
    </row>
    <row r="1434" spans="2:18" x14ac:dyDescent="0.35">
      <c r="B1434" s="31">
        <v>0.52</v>
      </c>
      <c r="C1434" s="30" t="s">
        <v>24</v>
      </c>
      <c r="D1434" s="30" t="s">
        <v>21</v>
      </c>
      <c r="E1434" s="36">
        <v>900</v>
      </c>
      <c r="F1434" s="36">
        <v>3900</v>
      </c>
      <c r="G1434" s="36">
        <v>2350</v>
      </c>
      <c r="H1434" s="37">
        <f t="shared" si="212"/>
        <v>7840.6071428571422</v>
      </c>
      <c r="I1434" s="37">
        <f t="shared" si="213"/>
        <v>8000</v>
      </c>
      <c r="J1434" s="37">
        <f t="shared" si="214"/>
        <v>255</v>
      </c>
      <c r="K1434" s="36">
        <v>90</v>
      </c>
      <c r="L1434" s="56">
        <f>L1433+14.5</f>
        <v>917.5</v>
      </c>
      <c r="M1434" s="56"/>
      <c r="N1434" s="36">
        <v>45</v>
      </c>
      <c r="O1434" s="21">
        <f t="shared" si="217"/>
        <v>1052.5</v>
      </c>
      <c r="P1434" s="38">
        <f t="shared" si="215"/>
        <v>2102.604166666667</v>
      </c>
      <c r="Q1434" s="41"/>
      <c r="R1434" t="str">
        <f t="shared" si="216"/>
        <v>7840 Litre Aquaplate Steel Slimline Water Tank (900mm W x 3900mm L x  2350mm H)</v>
      </c>
    </row>
    <row r="1435" spans="2:18" x14ac:dyDescent="0.35">
      <c r="B1435" s="31">
        <v>0.52</v>
      </c>
      <c r="C1435" s="30" t="s">
        <v>24</v>
      </c>
      <c r="D1435" s="30" t="s">
        <v>21</v>
      </c>
      <c r="E1435" s="36">
        <v>900</v>
      </c>
      <c r="F1435" s="36">
        <v>4000</v>
      </c>
      <c r="G1435" s="36">
        <v>2350</v>
      </c>
      <c r="H1435" s="37">
        <f t="shared" si="212"/>
        <v>8052.1071428571422</v>
      </c>
      <c r="I1435" s="37">
        <f t="shared" si="213"/>
        <v>8000</v>
      </c>
      <c r="J1435" s="37">
        <f t="shared" si="214"/>
        <v>255</v>
      </c>
      <c r="K1435" s="36">
        <v>90</v>
      </c>
      <c r="L1435" s="56">
        <f>L1434+14.5</f>
        <v>932</v>
      </c>
      <c r="M1435" s="56"/>
      <c r="N1435" s="36">
        <v>45</v>
      </c>
      <c r="O1435" s="21">
        <f t="shared" si="217"/>
        <v>1067</v>
      </c>
      <c r="P1435" s="38">
        <f t="shared" si="215"/>
        <v>2135.8333333333335</v>
      </c>
      <c r="Q1435" s="41"/>
      <c r="R1435" t="str">
        <f t="shared" si="216"/>
        <v>8050 Litre Aquaplate Steel Slimline Water Tank (900mm W x 4000mm L x  2350mm H)</v>
      </c>
    </row>
    <row r="1436" spans="2:18" x14ac:dyDescent="0.35">
      <c r="B1436" s="31">
        <v>0.52</v>
      </c>
      <c r="C1436" s="30" t="s">
        <v>24</v>
      </c>
      <c r="D1436" s="30" t="s">
        <v>21</v>
      </c>
      <c r="E1436" s="36">
        <v>950</v>
      </c>
      <c r="F1436" s="36">
        <v>800</v>
      </c>
      <c r="G1436" s="36">
        <v>2350</v>
      </c>
      <c r="H1436" s="37">
        <f t="shared" si="212"/>
        <v>1331.5267857142856</v>
      </c>
      <c r="I1436" s="37">
        <f t="shared" si="213"/>
        <v>1000</v>
      </c>
      <c r="J1436" s="37">
        <f t="shared" si="214"/>
        <v>90</v>
      </c>
      <c r="K1436" s="36"/>
      <c r="L1436" s="50">
        <v>324</v>
      </c>
      <c r="N1436" s="36">
        <v>30</v>
      </c>
      <c r="O1436" s="21">
        <f t="shared" si="217"/>
        <v>354</v>
      </c>
      <c r="P1436" s="38">
        <f t="shared" si="215"/>
        <v>742.50000000000011</v>
      </c>
      <c r="Q1436" s="41"/>
      <c r="R1436" t="str">
        <f t="shared" si="216"/>
        <v>1330 Litre Aquaplate Steel Slimline Water Tank (950mm W x 800mm L x  2350mm H)</v>
      </c>
    </row>
    <row r="1437" spans="2:18" x14ac:dyDescent="0.35">
      <c r="B1437" s="31">
        <v>0.52</v>
      </c>
      <c r="C1437" s="30" t="s">
        <v>24</v>
      </c>
      <c r="D1437" s="30" t="s">
        <v>21</v>
      </c>
      <c r="E1437" s="36">
        <v>950</v>
      </c>
      <c r="F1437" s="36">
        <v>900</v>
      </c>
      <c r="G1437" s="36">
        <v>2350</v>
      </c>
      <c r="H1437" s="37">
        <f t="shared" si="212"/>
        <v>1554.7767857142856</v>
      </c>
      <c r="I1437" s="37">
        <f t="shared" si="213"/>
        <v>2000</v>
      </c>
      <c r="J1437" s="37">
        <f t="shared" si="214"/>
        <v>120</v>
      </c>
      <c r="K1437" s="36"/>
      <c r="L1437" s="50">
        <v>339</v>
      </c>
      <c r="N1437" s="36">
        <v>30</v>
      </c>
      <c r="O1437" s="21">
        <f t="shared" si="217"/>
        <v>369</v>
      </c>
      <c r="P1437" s="38">
        <f t="shared" si="215"/>
        <v>776.87500000000011</v>
      </c>
      <c r="Q1437" s="41"/>
      <c r="R1437" t="str">
        <f t="shared" si="216"/>
        <v>1550 Litre Aquaplate Steel Slimline Water Tank (950mm W x 900mm L x  2350mm H)</v>
      </c>
    </row>
    <row r="1438" spans="2:18" x14ac:dyDescent="0.35">
      <c r="B1438" s="31">
        <v>0.52</v>
      </c>
      <c r="C1438" s="30" t="s">
        <v>24</v>
      </c>
      <c r="D1438" s="30" t="s">
        <v>21</v>
      </c>
      <c r="E1438" s="36">
        <v>950</v>
      </c>
      <c r="F1438" s="36">
        <v>1000</v>
      </c>
      <c r="G1438" s="36">
        <v>2350</v>
      </c>
      <c r="H1438" s="37">
        <f t="shared" si="212"/>
        <v>1778.0267857142856</v>
      </c>
      <c r="I1438" s="37">
        <f t="shared" si="213"/>
        <v>2000</v>
      </c>
      <c r="J1438" s="37">
        <f t="shared" si="214"/>
        <v>120</v>
      </c>
      <c r="K1438" s="36"/>
      <c r="L1438" s="56">
        <f>L1437+14.5</f>
        <v>353.5</v>
      </c>
      <c r="M1438" s="56"/>
      <c r="N1438" s="36">
        <v>30</v>
      </c>
      <c r="O1438" s="21">
        <f t="shared" si="217"/>
        <v>383.5</v>
      </c>
      <c r="P1438" s="38">
        <f t="shared" si="215"/>
        <v>810.10416666666674</v>
      </c>
      <c r="Q1438" s="41"/>
      <c r="R1438" t="str">
        <f t="shared" si="216"/>
        <v>1780 Litre Aquaplate Steel Slimline Water Tank (950mm W x 1000mm L x  2350mm H)</v>
      </c>
    </row>
    <row r="1439" spans="2:18" x14ac:dyDescent="0.35">
      <c r="B1439" s="31">
        <v>0.52</v>
      </c>
      <c r="C1439" s="30" t="s">
        <v>24</v>
      </c>
      <c r="D1439" s="30" t="s">
        <v>21</v>
      </c>
      <c r="E1439" s="36">
        <v>950</v>
      </c>
      <c r="F1439" s="36">
        <v>1100</v>
      </c>
      <c r="G1439" s="36">
        <v>2350</v>
      </c>
      <c r="H1439" s="37">
        <f t="shared" si="212"/>
        <v>2001.2767857142856</v>
      </c>
      <c r="I1439" s="37">
        <f t="shared" si="213"/>
        <v>2000</v>
      </c>
      <c r="J1439" s="37">
        <f t="shared" si="214"/>
        <v>120</v>
      </c>
      <c r="K1439" s="36"/>
      <c r="L1439" s="56">
        <f>L1438+14.5</f>
        <v>368</v>
      </c>
      <c r="M1439" s="56"/>
      <c r="N1439" s="36">
        <v>30</v>
      </c>
      <c r="O1439" s="21">
        <f t="shared" si="217"/>
        <v>398</v>
      </c>
      <c r="P1439" s="38">
        <f t="shared" si="215"/>
        <v>843.33333333333348</v>
      </c>
      <c r="Q1439" s="41"/>
      <c r="R1439" t="str">
        <f t="shared" si="216"/>
        <v>2000 Litre Aquaplate Steel Slimline Water Tank (950mm W x 1100mm L x  2350mm H)</v>
      </c>
    </row>
    <row r="1440" spans="2:18" x14ac:dyDescent="0.35">
      <c r="B1440" s="31">
        <v>0.52</v>
      </c>
      <c r="C1440" s="30" t="s">
        <v>24</v>
      </c>
      <c r="D1440" s="30" t="s">
        <v>21</v>
      </c>
      <c r="E1440" s="36">
        <v>950</v>
      </c>
      <c r="F1440" s="36">
        <v>1200</v>
      </c>
      <c r="G1440" s="36">
        <v>2350</v>
      </c>
      <c r="H1440" s="37">
        <f t="shared" si="212"/>
        <v>2224.5267857142858</v>
      </c>
      <c r="I1440" s="37">
        <f t="shared" si="213"/>
        <v>2000</v>
      </c>
      <c r="J1440" s="37">
        <f t="shared" si="214"/>
        <v>120</v>
      </c>
      <c r="K1440" s="36"/>
      <c r="L1440" s="56">
        <f>L1439+14.5</f>
        <v>382.5</v>
      </c>
      <c r="M1440" s="56"/>
      <c r="N1440" s="36">
        <v>30</v>
      </c>
      <c r="O1440" s="21">
        <f t="shared" si="217"/>
        <v>412.5</v>
      </c>
      <c r="P1440" s="38">
        <f t="shared" si="215"/>
        <v>876.56250000000011</v>
      </c>
      <c r="Q1440" s="41"/>
      <c r="R1440" t="str">
        <f t="shared" si="216"/>
        <v>2220 Litre Aquaplate Steel Slimline Water Tank (950mm W x 1200mm L x  2350mm H)</v>
      </c>
    </row>
    <row r="1441" spans="2:18" x14ac:dyDescent="0.35">
      <c r="B1441" s="31">
        <v>0.52</v>
      </c>
      <c r="C1441" s="30" t="s">
        <v>24</v>
      </c>
      <c r="D1441" s="30" t="s">
        <v>21</v>
      </c>
      <c r="E1441" s="36">
        <v>950</v>
      </c>
      <c r="F1441" s="36">
        <v>1300</v>
      </c>
      <c r="G1441" s="36">
        <v>2350</v>
      </c>
      <c r="H1441" s="37">
        <f t="shared" si="212"/>
        <v>2447.7767857142858</v>
      </c>
      <c r="I1441" s="37">
        <f t="shared" si="213"/>
        <v>2000</v>
      </c>
      <c r="J1441" s="37">
        <f t="shared" si="214"/>
        <v>120</v>
      </c>
      <c r="K1441" s="36"/>
      <c r="L1441" s="56">
        <f>L1440+14.5</f>
        <v>397</v>
      </c>
      <c r="M1441" s="56"/>
      <c r="N1441" s="36">
        <v>30</v>
      </c>
      <c r="O1441" s="21">
        <f t="shared" si="217"/>
        <v>427</v>
      </c>
      <c r="P1441" s="38">
        <f t="shared" si="215"/>
        <v>909.79166666666674</v>
      </c>
      <c r="Q1441" s="41"/>
      <c r="R1441" t="str">
        <f t="shared" si="216"/>
        <v>2450 Litre Aquaplate Steel Slimline Water Tank (950mm W x 1300mm L x  2350mm H)</v>
      </c>
    </row>
    <row r="1442" spans="2:18" x14ac:dyDescent="0.35">
      <c r="B1442" s="31">
        <v>0.52</v>
      </c>
      <c r="C1442" s="30" t="s">
        <v>24</v>
      </c>
      <c r="D1442" s="30" t="s">
        <v>21</v>
      </c>
      <c r="E1442" s="36">
        <v>950</v>
      </c>
      <c r="F1442" s="36">
        <v>1400</v>
      </c>
      <c r="G1442" s="36">
        <v>2350</v>
      </c>
      <c r="H1442" s="37">
        <f t="shared" si="212"/>
        <v>2671.0267857142858</v>
      </c>
      <c r="I1442" s="37">
        <f t="shared" si="213"/>
        <v>3000</v>
      </c>
      <c r="J1442" s="37">
        <f t="shared" si="214"/>
        <v>135</v>
      </c>
      <c r="K1442" s="36"/>
      <c r="L1442" s="50">
        <v>458</v>
      </c>
      <c r="N1442" s="36">
        <v>30</v>
      </c>
      <c r="O1442" s="21">
        <f t="shared" si="217"/>
        <v>488</v>
      </c>
      <c r="P1442" s="38">
        <f t="shared" si="215"/>
        <v>1049.5833333333335</v>
      </c>
      <c r="Q1442" s="41"/>
      <c r="R1442" t="str">
        <f t="shared" si="216"/>
        <v>2670 Litre Aquaplate Steel Slimline Water Tank (950mm W x 1400mm L x  2350mm H)</v>
      </c>
    </row>
    <row r="1443" spans="2:18" x14ac:dyDescent="0.35">
      <c r="B1443" s="31">
        <v>0.52</v>
      </c>
      <c r="C1443" s="30" t="s">
        <v>24</v>
      </c>
      <c r="D1443" s="30" t="s">
        <v>21</v>
      </c>
      <c r="E1443" s="36">
        <v>950</v>
      </c>
      <c r="F1443" s="36">
        <v>1500</v>
      </c>
      <c r="G1443" s="36">
        <v>2350</v>
      </c>
      <c r="H1443" s="37">
        <f t="shared" si="212"/>
        <v>2894.2767857142858</v>
      </c>
      <c r="I1443" s="37">
        <f t="shared" si="213"/>
        <v>3000</v>
      </c>
      <c r="J1443" s="37">
        <f t="shared" si="214"/>
        <v>135</v>
      </c>
      <c r="K1443" s="36"/>
      <c r="L1443" s="56">
        <f>L1442+14.5</f>
        <v>472.5</v>
      </c>
      <c r="M1443" s="56"/>
      <c r="N1443" s="36">
        <v>30</v>
      </c>
      <c r="O1443" s="21">
        <f t="shared" si="217"/>
        <v>502.5</v>
      </c>
      <c r="P1443" s="38">
        <f t="shared" si="215"/>
        <v>1082.8125</v>
      </c>
      <c r="Q1443" s="41"/>
      <c r="R1443" t="str">
        <f t="shared" si="216"/>
        <v>2890 Litre Aquaplate Steel Slimline Water Tank (950mm W x 1500mm L x  2350mm H)</v>
      </c>
    </row>
    <row r="1444" spans="2:18" x14ac:dyDescent="0.35">
      <c r="B1444" s="31">
        <v>0.52</v>
      </c>
      <c r="C1444" s="30" t="s">
        <v>24</v>
      </c>
      <c r="D1444" s="30" t="s">
        <v>21</v>
      </c>
      <c r="E1444" s="36">
        <v>950</v>
      </c>
      <c r="F1444" s="36">
        <v>1600</v>
      </c>
      <c r="G1444" s="36">
        <v>2350</v>
      </c>
      <c r="H1444" s="37">
        <f t="shared" si="212"/>
        <v>3117.5267857142858</v>
      </c>
      <c r="I1444" s="37">
        <f t="shared" si="213"/>
        <v>3000</v>
      </c>
      <c r="J1444" s="37">
        <f t="shared" si="214"/>
        <v>135</v>
      </c>
      <c r="K1444" s="36"/>
      <c r="L1444" s="56">
        <f>L1443+14.5</f>
        <v>487</v>
      </c>
      <c r="M1444" s="56"/>
      <c r="N1444" s="36">
        <v>30</v>
      </c>
      <c r="O1444" s="21">
        <f t="shared" si="217"/>
        <v>517</v>
      </c>
      <c r="P1444" s="38">
        <f t="shared" si="215"/>
        <v>1116.0416666666667</v>
      </c>
      <c r="Q1444" s="41"/>
      <c r="R1444" t="str">
        <f t="shared" si="216"/>
        <v>3120 Litre Aquaplate Steel Slimline Water Tank (950mm W x 1600mm L x  2350mm H)</v>
      </c>
    </row>
    <row r="1445" spans="2:18" x14ac:dyDescent="0.35">
      <c r="B1445" s="31">
        <v>0.52</v>
      </c>
      <c r="C1445" s="30" t="s">
        <v>24</v>
      </c>
      <c r="D1445" s="30" t="s">
        <v>21</v>
      </c>
      <c r="E1445" s="36">
        <v>950</v>
      </c>
      <c r="F1445" s="36">
        <v>1700</v>
      </c>
      <c r="G1445" s="36">
        <v>2350</v>
      </c>
      <c r="H1445" s="37">
        <f t="shared" si="212"/>
        <v>3340.7767857142858</v>
      </c>
      <c r="I1445" s="37">
        <f t="shared" si="213"/>
        <v>3000</v>
      </c>
      <c r="J1445" s="37">
        <f t="shared" si="214"/>
        <v>135</v>
      </c>
      <c r="K1445" s="36"/>
      <c r="L1445" s="56">
        <f>L1444+14.5</f>
        <v>501.5</v>
      </c>
      <c r="M1445" s="56"/>
      <c r="N1445" s="36">
        <v>30</v>
      </c>
      <c r="O1445" s="21">
        <f t="shared" si="217"/>
        <v>531.5</v>
      </c>
      <c r="P1445" s="38">
        <f t="shared" si="215"/>
        <v>1149.2708333333335</v>
      </c>
      <c r="Q1445" s="41"/>
      <c r="R1445" t="str">
        <f t="shared" si="216"/>
        <v>3340 Litre Aquaplate Steel Slimline Water Tank (950mm W x 1700mm L x  2350mm H)</v>
      </c>
    </row>
    <row r="1446" spans="2:18" x14ac:dyDescent="0.35">
      <c r="B1446" s="31">
        <v>0.52</v>
      </c>
      <c r="C1446" s="30" t="s">
        <v>24</v>
      </c>
      <c r="D1446" s="30" t="s">
        <v>21</v>
      </c>
      <c r="E1446" s="36">
        <v>950</v>
      </c>
      <c r="F1446" s="36">
        <v>1800</v>
      </c>
      <c r="G1446" s="36">
        <v>2350</v>
      </c>
      <c r="H1446" s="37">
        <f t="shared" si="212"/>
        <v>3564.0267857142858</v>
      </c>
      <c r="I1446" s="37">
        <f t="shared" si="213"/>
        <v>4000</v>
      </c>
      <c r="J1446" s="37">
        <f t="shared" si="214"/>
        <v>150</v>
      </c>
      <c r="K1446" s="36"/>
      <c r="L1446" s="50">
        <v>516</v>
      </c>
      <c r="N1446" s="36">
        <v>30</v>
      </c>
      <c r="O1446" s="21">
        <f t="shared" si="217"/>
        <v>546</v>
      </c>
      <c r="P1446" s="38">
        <f t="shared" si="215"/>
        <v>1182.5</v>
      </c>
      <c r="Q1446" s="41"/>
      <c r="R1446" t="str">
        <f t="shared" si="216"/>
        <v>3560 Litre Aquaplate Steel Slimline Water Tank (950mm W x 1800mm L x  2350mm H)</v>
      </c>
    </row>
    <row r="1447" spans="2:18" x14ac:dyDescent="0.35">
      <c r="B1447" s="31">
        <v>0.52</v>
      </c>
      <c r="C1447" s="30" t="s">
        <v>24</v>
      </c>
      <c r="D1447" s="30" t="s">
        <v>21</v>
      </c>
      <c r="E1447" s="36">
        <v>950</v>
      </c>
      <c r="F1447" s="36">
        <v>1900</v>
      </c>
      <c r="G1447" s="36">
        <v>2350</v>
      </c>
      <c r="H1447" s="37">
        <f t="shared" si="212"/>
        <v>3787.2767857142858</v>
      </c>
      <c r="I1447" s="37">
        <f t="shared" si="213"/>
        <v>4000</v>
      </c>
      <c r="J1447" s="37">
        <f t="shared" si="214"/>
        <v>150</v>
      </c>
      <c r="K1447" s="36"/>
      <c r="L1447" s="56">
        <f>L1446+14.5</f>
        <v>530.5</v>
      </c>
      <c r="M1447" s="56"/>
      <c r="N1447" s="36">
        <v>30</v>
      </c>
      <c r="O1447" s="21">
        <f t="shared" si="217"/>
        <v>560.5</v>
      </c>
      <c r="P1447" s="38">
        <f t="shared" si="215"/>
        <v>1215.729166666667</v>
      </c>
      <c r="Q1447" s="41"/>
      <c r="R1447" t="str">
        <f t="shared" si="216"/>
        <v>3790 Litre Aquaplate Steel Slimline Water Tank (950mm W x 1900mm L x  2350mm H)</v>
      </c>
    </row>
    <row r="1448" spans="2:18" x14ac:dyDescent="0.35">
      <c r="B1448" s="31">
        <v>0.52</v>
      </c>
      <c r="C1448" s="30" t="s">
        <v>24</v>
      </c>
      <c r="D1448" s="30" t="s">
        <v>21</v>
      </c>
      <c r="E1448" s="36">
        <v>950</v>
      </c>
      <c r="F1448" s="36">
        <v>2000</v>
      </c>
      <c r="G1448" s="36">
        <v>2350</v>
      </c>
      <c r="H1448" s="37">
        <f t="shared" si="212"/>
        <v>4010.5267857142858</v>
      </c>
      <c r="I1448" s="37">
        <f t="shared" si="213"/>
        <v>4000</v>
      </c>
      <c r="J1448" s="37">
        <f t="shared" si="214"/>
        <v>150</v>
      </c>
      <c r="K1448" s="36"/>
      <c r="L1448" s="56">
        <f>L1447+14.5</f>
        <v>545</v>
      </c>
      <c r="M1448" s="56"/>
      <c r="N1448" s="36">
        <v>30</v>
      </c>
      <c r="O1448" s="21">
        <f t="shared" si="217"/>
        <v>575</v>
      </c>
      <c r="P1448" s="38">
        <f t="shared" si="215"/>
        <v>1248.9583333333335</v>
      </c>
      <c r="Q1448" s="41"/>
      <c r="R1448" t="str">
        <f t="shared" si="216"/>
        <v>4010 Litre Aquaplate Steel Slimline Water Tank (950mm W x 2000mm L x  2350mm H)</v>
      </c>
    </row>
    <row r="1449" spans="2:18" x14ac:dyDescent="0.35">
      <c r="B1449" s="31">
        <v>0.52</v>
      </c>
      <c r="C1449" s="30" t="s">
        <v>24</v>
      </c>
      <c r="D1449" s="30" t="s">
        <v>21</v>
      </c>
      <c r="E1449" s="36">
        <v>950</v>
      </c>
      <c r="F1449" s="36">
        <v>2100</v>
      </c>
      <c r="G1449" s="36">
        <v>2350</v>
      </c>
      <c r="H1449" s="37">
        <f t="shared" si="212"/>
        <v>4233.7767857142862</v>
      </c>
      <c r="I1449" s="37">
        <f t="shared" si="213"/>
        <v>4000</v>
      </c>
      <c r="J1449" s="37">
        <f t="shared" si="214"/>
        <v>150</v>
      </c>
      <c r="K1449" s="36"/>
      <c r="L1449" s="56">
        <f>L1448+14.5</f>
        <v>559.5</v>
      </c>
      <c r="M1449" s="56"/>
      <c r="N1449" s="36">
        <v>30</v>
      </c>
      <c r="O1449" s="21">
        <f t="shared" si="217"/>
        <v>589.5</v>
      </c>
      <c r="P1449" s="38">
        <f t="shared" si="215"/>
        <v>1282.1875</v>
      </c>
      <c r="Q1449" s="41"/>
      <c r="R1449" t="str">
        <f t="shared" si="216"/>
        <v>4230 Litre Aquaplate Steel Slimline Water Tank (950mm W x 2100mm L x  2350mm H)</v>
      </c>
    </row>
    <row r="1450" spans="2:18" x14ac:dyDescent="0.35">
      <c r="B1450" s="31">
        <v>0.52</v>
      </c>
      <c r="C1450" s="30" t="s">
        <v>24</v>
      </c>
      <c r="D1450" s="30" t="s">
        <v>21</v>
      </c>
      <c r="E1450" s="36">
        <v>950</v>
      </c>
      <c r="F1450" s="36">
        <v>2200</v>
      </c>
      <c r="G1450" s="36">
        <v>2350</v>
      </c>
      <c r="H1450" s="37">
        <f t="shared" si="212"/>
        <v>4457.0267857142862</v>
      </c>
      <c r="I1450" s="37">
        <f t="shared" si="213"/>
        <v>4000</v>
      </c>
      <c r="J1450" s="37">
        <f t="shared" si="214"/>
        <v>150</v>
      </c>
      <c r="K1450" s="36"/>
      <c r="L1450" s="56">
        <f>L1449+14.5</f>
        <v>574</v>
      </c>
      <c r="M1450" s="56"/>
      <c r="N1450" s="36">
        <v>30</v>
      </c>
      <c r="O1450" s="21">
        <f t="shared" si="217"/>
        <v>604</v>
      </c>
      <c r="P1450" s="38">
        <f t="shared" si="215"/>
        <v>1315.416666666667</v>
      </c>
      <c r="Q1450" s="41"/>
      <c r="R1450" t="str">
        <f t="shared" si="216"/>
        <v>4460 Litre Aquaplate Steel Slimline Water Tank (950mm W x 2200mm L x  2350mm H)</v>
      </c>
    </row>
    <row r="1451" spans="2:18" x14ac:dyDescent="0.35">
      <c r="B1451" s="31">
        <v>0.52</v>
      </c>
      <c r="C1451" s="30" t="s">
        <v>24</v>
      </c>
      <c r="D1451" s="30" t="s">
        <v>21</v>
      </c>
      <c r="E1451" s="36">
        <v>950</v>
      </c>
      <c r="F1451" s="36">
        <v>2300</v>
      </c>
      <c r="G1451" s="36">
        <v>2350</v>
      </c>
      <c r="H1451" s="37">
        <f t="shared" si="212"/>
        <v>4680.2767857142862</v>
      </c>
      <c r="I1451" s="37">
        <f t="shared" si="213"/>
        <v>5000</v>
      </c>
      <c r="J1451" s="37">
        <f t="shared" si="214"/>
        <v>180</v>
      </c>
      <c r="K1451" s="36"/>
      <c r="L1451" s="50">
        <v>589</v>
      </c>
      <c r="N1451" s="36">
        <v>30</v>
      </c>
      <c r="O1451" s="21">
        <f t="shared" si="217"/>
        <v>619</v>
      </c>
      <c r="P1451" s="38">
        <f t="shared" si="215"/>
        <v>1349.791666666667</v>
      </c>
      <c r="Q1451" s="41"/>
      <c r="R1451" t="str">
        <f t="shared" si="216"/>
        <v>4680 Litre Aquaplate Steel Slimline Water Tank (950mm W x 2300mm L x  2350mm H)</v>
      </c>
    </row>
    <row r="1452" spans="2:18" x14ac:dyDescent="0.35">
      <c r="B1452" s="31">
        <v>0.52</v>
      </c>
      <c r="C1452" s="30" t="s">
        <v>24</v>
      </c>
      <c r="D1452" s="30" t="s">
        <v>21</v>
      </c>
      <c r="E1452" s="36">
        <v>950</v>
      </c>
      <c r="F1452" s="36">
        <v>2400</v>
      </c>
      <c r="G1452" s="36">
        <v>2350</v>
      </c>
      <c r="H1452" s="37">
        <f t="shared" si="212"/>
        <v>4903.5267857142862</v>
      </c>
      <c r="I1452" s="37">
        <f t="shared" si="213"/>
        <v>5000</v>
      </c>
      <c r="J1452" s="37">
        <f t="shared" si="214"/>
        <v>180</v>
      </c>
      <c r="K1452" s="36"/>
      <c r="L1452" s="56">
        <f>L1451+14.5</f>
        <v>603.5</v>
      </c>
      <c r="M1452" s="56"/>
      <c r="N1452" s="36">
        <v>30</v>
      </c>
      <c r="O1452" s="21">
        <f t="shared" si="217"/>
        <v>633.5</v>
      </c>
      <c r="P1452" s="38">
        <f t="shared" si="215"/>
        <v>1383.0208333333335</v>
      </c>
      <c r="Q1452" s="41"/>
      <c r="R1452" t="str">
        <f t="shared" si="216"/>
        <v>4900 Litre Aquaplate Steel Slimline Water Tank (950mm W x 2400mm L x  2350mm H)</v>
      </c>
    </row>
    <row r="1453" spans="2:18" x14ac:dyDescent="0.35">
      <c r="B1453" s="31">
        <v>0.52</v>
      </c>
      <c r="C1453" s="30" t="s">
        <v>24</v>
      </c>
      <c r="D1453" s="30" t="s">
        <v>21</v>
      </c>
      <c r="E1453" s="36">
        <v>950</v>
      </c>
      <c r="F1453" s="36">
        <v>2500</v>
      </c>
      <c r="G1453" s="36">
        <v>2350</v>
      </c>
      <c r="H1453" s="37">
        <f t="shared" si="212"/>
        <v>5126.7767857142862</v>
      </c>
      <c r="I1453" s="37">
        <f t="shared" si="213"/>
        <v>5000</v>
      </c>
      <c r="J1453" s="37">
        <f t="shared" si="214"/>
        <v>180</v>
      </c>
      <c r="K1453" s="36"/>
      <c r="L1453" s="56">
        <f>L1452+14.5</f>
        <v>618</v>
      </c>
      <c r="M1453" s="56"/>
      <c r="N1453" s="36">
        <v>45</v>
      </c>
      <c r="O1453" s="21">
        <f t="shared" si="217"/>
        <v>663</v>
      </c>
      <c r="P1453" s="38">
        <f t="shared" si="215"/>
        <v>1416.2500000000002</v>
      </c>
      <c r="Q1453" s="41"/>
      <c r="R1453" t="str">
        <f t="shared" si="216"/>
        <v>5130 Litre Aquaplate Steel Slimline Water Tank (950mm W x 2500mm L x  2350mm H)</v>
      </c>
    </row>
    <row r="1454" spans="2:18" x14ac:dyDescent="0.35">
      <c r="B1454" s="31">
        <v>0.52</v>
      </c>
      <c r="C1454" s="30" t="s">
        <v>24</v>
      </c>
      <c r="D1454" s="30" t="s">
        <v>21</v>
      </c>
      <c r="E1454" s="36">
        <v>950</v>
      </c>
      <c r="F1454" s="36">
        <v>2600</v>
      </c>
      <c r="G1454" s="36">
        <v>2350</v>
      </c>
      <c r="H1454" s="37">
        <f t="shared" si="212"/>
        <v>5350.0267857142862</v>
      </c>
      <c r="I1454" s="37">
        <f t="shared" si="213"/>
        <v>5000</v>
      </c>
      <c r="J1454" s="37">
        <f t="shared" si="214"/>
        <v>180</v>
      </c>
      <c r="K1454" s="36"/>
      <c r="L1454" s="56">
        <f>L1453+14.5</f>
        <v>632.5</v>
      </c>
      <c r="M1454" s="56"/>
      <c r="N1454" s="36">
        <v>45</v>
      </c>
      <c r="O1454" s="21">
        <f t="shared" si="217"/>
        <v>677.5</v>
      </c>
      <c r="P1454" s="38">
        <f t="shared" si="215"/>
        <v>1449.479166666667</v>
      </c>
      <c r="Q1454" s="41"/>
      <c r="R1454" t="str">
        <f t="shared" si="216"/>
        <v>5350 Litre Aquaplate Steel Slimline Water Tank (950mm W x 2600mm L x  2350mm H)</v>
      </c>
    </row>
    <row r="1455" spans="2:18" x14ac:dyDescent="0.35">
      <c r="B1455" s="31">
        <v>0.52</v>
      </c>
      <c r="C1455" s="30" t="s">
        <v>24</v>
      </c>
      <c r="D1455" s="30" t="s">
        <v>21</v>
      </c>
      <c r="E1455" s="36">
        <v>950</v>
      </c>
      <c r="F1455" s="36">
        <v>2700</v>
      </c>
      <c r="G1455" s="36">
        <v>2350</v>
      </c>
      <c r="H1455" s="37">
        <f t="shared" si="212"/>
        <v>5573.2767857142862</v>
      </c>
      <c r="I1455" s="37">
        <f t="shared" si="213"/>
        <v>6000</v>
      </c>
      <c r="J1455" s="37">
        <f t="shared" si="214"/>
        <v>210</v>
      </c>
      <c r="K1455" s="36"/>
      <c r="L1455" s="50">
        <v>711</v>
      </c>
      <c r="N1455" s="36">
        <v>45</v>
      </c>
      <c r="O1455" s="21">
        <f t="shared" si="217"/>
        <v>756</v>
      </c>
      <c r="P1455" s="38">
        <f t="shared" si="215"/>
        <v>1629.3750000000002</v>
      </c>
      <c r="Q1455" s="41"/>
      <c r="R1455" t="str">
        <f t="shared" si="216"/>
        <v>5570 Litre Aquaplate Steel Slimline Water Tank (950mm W x 2700mm L x  2350mm H)</v>
      </c>
    </row>
    <row r="1456" spans="2:18" x14ac:dyDescent="0.35">
      <c r="B1456" s="31">
        <v>0.52</v>
      </c>
      <c r="C1456" s="30" t="s">
        <v>24</v>
      </c>
      <c r="D1456" s="30" t="s">
        <v>21</v>
      </c>
      <c r="E1456" s="36">
        <v>950</v>
      </c>
      <c r="F1456" s="36">
        <v>2800</v>
      </c>
      <c r="G1456" s="36">
        <v>2350</v>
      </c>
      <c r="H1456" s="37">
        <f t="shared" si="212"/>
        <v>5796.5267857142862</v>
      </c>
      <c r="I1456" s="37">
        <f t="shared" si="213"/>
        <v>6000</v>
      </c>
      <c r="J1456" s="37">
        <f t="shared" si="214"/>
        <v>210</v>
      </c>
      <c r="K1456" s="36"/>
      <c r="L1456" s="56">
        <f>L1455+14.5</f>
        <v>725.5</v>
      </c>
      <c r="M1456" s="56"/>
      <c r="N1456" s="36">
        <v>45</v>
      </c>
      <c r="O1456" s="21">
        <f t="shared" si="217"/>
        <v>770.5</v>
      </c>
      <c r="P1456" s="38">
        <f t="shared" si="215"/>
        <v>1662.604166666667</v>
      </c>
      <c r="Q1456" s="41"/>
      <c r="R1456" t="str">
        <f t="shared" si="216"/>
        <v>5800 Litre Aquaplate Steel Slimline Water Tank (950mm W x 2800mm L x  2350mm H)</v>
      </c>
    </row>
    <row r="1457" spans="2:18" x14ac:dyDescent="0.35">
      <c r="B1457" s="31">
        <v>0.52</v>
      </c>
      <c r="C1457" s="30" t="s">
        <v>24</v>
      </c>
      <c r="D1457" s="30" t="s">
        <v>21</v>
      </c>
      <c r="E1457" s="36">
        <v>950</v>
      </c>
      <c r="F1457" s="36">
        <v>2900</v>
      </c>
      <c r="G1457" s="36">
        <v>2350</v>
      </c>
      <c r="H1457" s="37">
        <f t="shared" si="212"/>
        <v>6019.7767857142862</v>
      </c>
      <c r="I1457" s="37">
        <f t="shared" si="213"/>
        <v>6000</v>
      </c>
      <c r="J1457" s="37">
        <f t="shared" si="214"/>
        <v>210</v>
      </c>
      <c r="K1457" s="36"/>
      <c r="L1457" s="56">
        <f>L1456+14.5</f>
        <v>740</v>
      </c>
      <c r="M1457" s="56"/>
      <c r="N1457" s="36">
        <v>45</v>
      </c>
      <c r="O1457" s="21">
        <f t="shared" si="217"/>
        <v>785</v>
      </c>
      <c r="P1457" s="38">
        <f t="shared" si="215"/>
        <v>1695.8333333333335</v>
      </c>
      <c r="Q1457" s="41"/>
      <c r="R1457" t="str">
        <f t="shared" si="216"/>
        <v>6020 Litre Aquaplate Steel Slimline Water Tank (950mm W x 2900mm L x  2350mm H)</v>
      </c>
    </row>
    <row r="1458" spans="2:18" x14ac:dyDescent="0.35">
      <c r="B1458" s="31">
        <v>0.52</v>
      </c>
      <c r="C1458" s="30" t="s">
        <v>24</v>
      </c>
      <c r="D1458" s="30" t="s">
        <v>21</v>
      </c>
      <c r="E1458" s="36">
        <v>950</v>
      </c>
      <c r="F1458" s="36">
        <v>3000</v>
      </c>
      <c r="G1458" s="36">
        <v>2350</v>
      </c>
      <c r="H1458" s="37">
        <f t="shared" si="212"/>
        <v>6243.0267857142862</v>
      </c>
      <c r="I1458" s="37">
        <f t="shared" si="213"/>
        <v>6000</v>
      </c>
      <c r="J1458" s="37">
        <f t="shared" si="214"/>
        <v>210</v>
      </c>
      <c r="K1458" s="36"/>
      <c r="L1458" s="56">
        <f>L1457+14.5</f>
        <v>754.5</v>
      </c>
      <c r="M1458" s="56"/>
      <c r="N1458" s="36">
        <v>45</v>
      </c>
      <c r="O1458" s="21">
        <f t="shared" si="217"/>
        <v>799.5</v>
      </c>
      <c r="P1458" s="38">
        <f t="shared" si="215"/>
        <v>1729.0625000000002</v>
      </c>
      <c r="Q1458" s="41"/>
      <c r="R1458" t="str">
        <f t="shared" si="216"/>
        <v>6240 Litre Aquaplate Steel Slimline Water Tank (950mm W x 3000mm L x  2350mm H)</v>
      </c>
    </row>
    <row r="1459" spans="2:18" x14ac:dyDescent="0.35">
      <c r="B1459" s="31">
        <v>0.52</v>
      </c>
      <c r="C1459" s="30" t="s">
        <v>24</v>
      </c>
      <c r="D1459" s="30" t="s">
        <v>21</v>
      </c>
      <c r="E1459" s="36">
        <v>950</v>
      </c>
      <c r="F1459" s="36">
        <v>3100</v>
      </c>
      <c r="G1459" s="36">
        <v>2350</v>
      </c>
      <c r="H1459" s="37">
        <f t="shared" si="212"/>
        <v>6466.2767857142862</v>
      </c>
      <c r="I1459" s="37">
        <f t="shared" si="213"/>
        <v>6000</v>
      </c>
      <c r="J1459" s="37">
        <f t="shared" si="214"/>
        <v>210</v>
      </c>
      <c r="K1459" s="36"/>
      <c r="L1459" s="56">
        <f>L1458+14.5</f>
        <v>769</v>
      </c>
      <c r="M1459" s="56"/>
      <c r="N1459" s="36">
        <v>45</v>
      </c>
      <c r="O1459" s="21">
        <f t="shared" si="217"/>
        <v>814</v>
      </c>
      <c r="P1459" s="38">
        <f t="shared" si="215"/>
        <v>1762.291666666667</v>
      </c>
      <c r="Q1459" s="41"/>
      <c r="R1459" t="str">
        <f t="shared" si="216"/>
        <v>6470 Litre Aquaplate Steel Slimline Water Tank (950mm W x 3100mm L x  2350mm H)</v>
      </c>
    </row>
    <row r="1460" spans="2:18" x14ac:dyDescent="0.35">
      <c r="B1460" s="31">
        <v>0.52</v>
      </c>
      <c r="C1460" s="30" t="s">
        <v>24</v>
      </c>
      <c r="D1460" s="30" t="s">
        <v>21</v>
      </c>
      <c r="E1460" s="36">
        <v>950</v>
      </c>
      <c r="F1460" s="36">
        <v>3200</v>
      </c>
      <c r="G1460" s="36">
        <v>2350</v>
      </c>
      <c r="H1460" s="37">
        <f t="shared" si="212"/>
        <v>6689.5267857142862</v>
      </c>
      <c r="I1460" s="37">
        <f t="shared" si="213"/>
        <v>7000</v>
      </c>
      <c r="J1460" s="37">
        <f t="shared" si="214"/>
        <v>240</v>
      </c>
      <c r="K1460" s="36"/>
      <c r="L1460" s="50">
        <v>803</v>
      </c>
      <c r="N1460" s="36">
        <v>45</v>
      </c>
      <c r="O1460" s="21">
        <f t="shared" si="217"/>
        <v>848</v>
      </c>
      <c r="P1460" s="38">
        <f t="shared" si="215"/>
        <v>1840.2083333333335</v>
      </c>
      <c r="Q1460" s="41"/>
      <c r="R1460" t="str">
        <f t="shared" si="216"/>
        <v>6690 Litre Aquaplate Steel Slimline Water Tank (950mm W x 3200mm L x  2350mm H)</v>
      </c>
    </row>
    <row r="1461" spans="2:18" x14ac:dyDescent="0.35">
      <c r="B1461" s="31">
        <v>0.52</v>
      </c>
      <c r="C1461" s="30" t="s">
        <v>24</v>
      </c>
      <c r="D1461" s="30" t="s">
        <v>21</v>
      </c>
      <c r="E1461" s="36">
        <v>950</v>
      </c>
      <c r="F1461" s="36">
        <v>3300</v>
      </c>
      <c r="G1461" s="36">
        <v>2350</v>
      </c>
      <c r="H1461" s="37">
        <f t="shared" si="212"/>
        <v>6912.7767857142862</v>
      </c>
      <c r="I1461" s="37">
        <f t="shared" si="213"/>
        <v>7000</v>
      </c>
      <c r="J1461" s="37">
        <f t="shared" si="214"/>
        <v>240</v>
      </c>
      <c r="K1461" s="36"/>
      <c r="L1461" s="56">
        <f>L1460+14.5</f>
        <v>817.5</v>
      </c>
      <c r="M1461" s="56"/>
      <c r="N1461" s="36">
        <v>45</v>
      </c>
      <c r="O1461" s="21">
        <f t="shared" si="217"/>
        <v>862.5</v>
      </c>
      <c r="P1461" s="38">
        <f t="shared" si="215"/>
        <v>1873.4375000000002</v>
      </c>
      <c r="Q1461" s="41"/>
      <c r="R1461" t="str">
        <f t="shared" si="216"/>
        <v>6910 Litre Aquaplate Steel Slimline Water Tank (950mm W x 3300mm L x  2350mm H)</v>
      </c>
    </row>
    <row r="1462" spans="2:18" x14ac:dyDescent="0.35">
      <c r="B1462" s="31">
        <v>0.52</v>
      </c>
      <c r="C1462" s="30" t="s">
        <v>24</v>
      </c>
      <c r="D1462" s="30" t="s">
        <v>21</v>
      </c>
      <c r="E1462" s="36">
        <v>950</v>
      </c>
      <c r="F1462" s="36">
        <v>3400</v>
      </c>
      <c r="G1462" s="36">
        <v>2350</v>
      </c>
      <c r="H1462" s="37">
        <f t="shared" si="212"/>
        <v>7136.0267857142862</v>
      </c>
      <c r="I1462" s="37">
        <f t="shared" si="213"/>
        <v>7000</v>
      </c>
      <c r="J1462" s="37">
        <f t="shared" si="214"/>
        <v>240</v>
      </c>
      <c r="K1462" s="36"/>
      <c r="L1462" s="56">
        <f>L1461+14.5</f>
        <v>832</v>
      </c>
      <c r="M1462" s="56"/>
      <c r="N1462" s="36">
        <v>45</v>
      </c>
      <c r="O1462" s="21">
        <f t="shared" si="217"/>
        <v>877</v>
      </c>
      <c r="P1462" s="38">
        <f t="shared" si="215"/>
        <v>1906.666666666667</v>
      </c>
      <c r="Q1462" s="41"/>
      <c r="R1462" t="str">
        <f t="shared" si="216"/>
        <v>7140 Litre Aquaplate Steel Slimline Water Tank (950mm W x 3400mm L x  2350mm H)</v>
      </c>
    </row>
    <row r="1463" spans="2:18" x14ac:dyDescent="0.35">
      <c r="B1463" s="31">
        <v>0.52</v>
      </c>
      <c r="C1463" s="30" t="s">
        <v>24</v>
      </c>
      <c r="D1463" s="30" t="s">
        <v>21</v>
      </c>
      <c r="E1463" s="36">
        <v>950</v>
      </c>
      <c r="F1463" s="36">
        <v>3500</v>
      </c>
      <c r="G1463" s="36">
        <v>2350</v>
      </c>
      <c r="H1463" s="37">
        <f t="shared" si="212"/>
        <v>7359.2767857142862</v>
      </c>
      <c r="I1463" s="37">
        <f t="shared" si="213"/>
        <v>7000</v>
      </c>
      <c r="J1463" s="37">
        <f t="shared" si="214"/>
        <v>240</v>
      </c>
      <c r="K1463" s="36"/>
      <c r="L1463" s="56">
        <f>L1462+14.5</f>
        <v>846.5</v>
      </c>
      <c r="M1463" s="56"/>
      <c r="N1463" s="36">
        <v>45</v>
      </c>
      <c r="O1463" s="21">
        <f t="shared" si="217"/>
        <v>891.5</v>
      </c>
      <c r="P1463" s="38">
        <f t="shared" si="215"/>
        <v>1939.8958333333335</v>
      </c>
      <c r="Q1463" s="41"/>
      <c r="R1463" t="str">
        <f t="shared" si="216"/>
        <v>7360 Litre Aquaplate Steel Slimline Water Tank (950mm W x 3500mm L x  2350mm H)</v>
      </c>
    </row>
    <row r="1464" spans="2:18" x14ac:dyDescent="0.35">
      <c r="B1464" s="31">
        <v>0.52</v>
      </c>
      <c r="C1464" s="30" t="s">
        <v>24</v>
      </c>
      <c r="D1464" s="30" t="s">
        <v>21</v>
      </c>
      <c r="E1464" s="36">
        <v>950</v>
      </c>
      <c r="F1464" s="36">
        <v>3600</v>
      </c>
      <c r="G1464" s="36">
        <v>2350</v>
      </c>
      <c r="H1464" s="37">
        <f t="shared" si="212"/>
        <v>7582.5267857142862</v>
      </c>
      <c r="I1464" s="37">
        <f t="shared" si="213"/>
        <v>8000</v>
      </c>
      <c r="J1464" s="37">
        <f t="shared" si="214"/>
        <v>255</v>
      </c>
      <c r="K1464" s="36"/>
      <c r="L1464" s="50">
        <v>877</v>
      </c>
      <c r="N1464" s="36">
        <v>45</v>
      </c>
      <c r="O1464" s="21">
        <f t="shared" si="217"/>
        <v>922</v>
      </c>
      <c r="P1464" s="38">
        <f t="shared" si="215"/>
        <v>2009.791666666667</v>
      </c>
      <c r="Q1464" s="41"/>
      <c r="R1464" t="str">
        <f t="shared" si="216"/>
        <v>7580 Litre Aquaplate Steel Slimline Water Tank (950mm W x 3600mm L x  2350mm H)</v>
      </c>
    </row>
    <row r="1465" spans="2:18" x14ac:dyDescent="0.35">
      <c r="B1465" s="31">
        <v>0.52</v>
      </c>
      <c r="C1465" s="30" t="s">
        <v>24</v>
      </c>
      <c r="D1465" s="30" t="s">
        <v>21</v>
      </c>
      <c r="E1465" s="36">
        <v>950</v>
      </c>
      <c r="F1465" s="36">
        <v>3700</v>
      </c>
      <c r="G1465" s="36">
        <v>2350</v>
      </c>
      <c r="H1465" s="37">
        <f t="shared" si="212"/>
        <v>7805.7767857142862</v>
      </c>
      <c r="I1465" s="37">
        <f t="shared" si="213"/>
        <v>8000</v>
      </c>
      <c r="J1465" s="37">
        <f t="shared" si="214"/>
        <v>255</v>
      </c>
      <c r="K1465" s="36"/>
      <c r="L1465" s="56">
        <f>L1464+14.5</f>
        <v>891.5</v>
      </c>
      <c r="M1465" s="56"/>
      <c r="N1465" s="36">
        <v>45</v>
      </c>
      <c r="O1465" s="21">
        <f t="shared" si="217"/>
        <v>936.5</v>
      </c>
      <c r="P1465" s="38">
        <f t="shared" si="215"/>
        <v>2043.0208333333335</v>
      </c>
      <c r="Q1465" s="41"/>
      <c r="R1465" t="str">
        <f t="shared" si="216"/>
        <v>7810 Litre Aquaplate Steel Slimline Water Tank (950mm W x 3700mm L x  2350mm H)</v>
      </c>
    </row>
    <row r="1466" spans="2:18" x14ac:dyDescent="0.35">
      <c r="B1466" s="31">
        <v>0.52</v>
      </c>
      <c r="C1466" s="30" t="s">
        <v>24</v>
      </c>
      <c r="D1466" s="30" t="s">
        <v>21</v>
      </c>
      <c r="E1466" s="36">
        <v>950</v>
      </c>
      <c r="F1466" s="36">
        <v>3800</v>
      </c>
      <c r="G1466" s="36">
        <v>2350</v>
      </c>
      <c r="H1466" s="37">
        <f t="shared" si="212"/>
        <v>8029.0267857142862</v>
      </c>
      <c r="I1466" s="37">
        <f t="shared" si="213"/>
        <v>8000</v>
      </c>
      <c r="J1466" s="37">
        <f t="shared" si="214"/>
        <v>255</v>
      </c>
      <c r="K1466" s="36"/>
      <c r="L1466" s="56">
        <f>L1465+14.5</f>
        <v>906</v>
      </c>
      <c r="M1466" s="56"/>
      <c r="N1466" s="36">
        <v>45</v>
      </c>
      <c r="O1466" s="21">
        <f t="shared" si="217"/>
        <v>951</v>
      </c>
      <c r="P1466" s="38">
        <f t="shared" si="215"/>
        <v>2076.25</v>
      </c>
      <c r="Q1466" s="41"/>
      <c r="R1466" t="str">
        <f t="shared" si="216"/>
        <v>8030 Litre Aquaplate Steel Slimline Water Tank (950mm W x 3800mm L x  2350mm H)</v>
      </c>
    </row>
    <row r="1467" spans="2:18" x14ac:dyDescent="0.35">
      <c r="B1467" s="31">
        <v>0.52</v>
      </c>
      <c r="C1467" s="30" t="s">
        <v>24</v>
      </c>
      <c r="D1467" s="30" t="s">
        <v>21</v>
      </c>
      <c r="E1467" s="36">
        <v>950</v>
      </c>
      <c r="F1467" s="36">
        <v>3900</v>
      </c>
      <c r="G1467" s="36">
        <v>2350</v>
      </c>
      <c r="H1467" s="37">
        <f t="shared" si="212"/>
        <v>8252.2767857142862</v>
      </c>
      <c r="I1467" s="37">
        <f t="shared" si="213"/>
        <v>8000</v>
      </c>
      <c r="J1467" s="37">
        <f t="shared" si="214"/>
        <v>255</v>
      </c>
      <c r="K1467" s="36"/>
      <c r="L1467" s="56">
        <f>L1466+14.5</f>
        <v>920.5</v>
      </c>
      <c r="M1467" s="56"/>
      <c r="N1467" s="36">
        <v>45</v>
      </c>
      <c r="O1467" s="21">
        <f t="shared" si="217"/>
        <v>965.5</v>
      </c>
      <c r="P1467" s="38">
        <f t="shared" si="215"/>
        <v>2109.479166666667</v>
      </c>
      <c r="Q1467" s="41"/>
      <c r="R1467" t="str">
        <f t="shared" si="216"/>
        <v>8250 Litre Aquaplate Steel Slimline Water Tank (950mm W x 3900mm L x  2350mm H)</v>
      </c>
    </row>
    <row r="1468" spans="2:18" x14ac:dyDescent="0.35">
      <c r="B1468" s="31">
        <v>0.52</v>
      </c>
      <c r="C1468" s="30" t="s">
        <v>24</v>
      </c>
      <c r="D1468" s="30" t="s">
        <v>21</v>
      </c>
      <c r="E1468" s="36">
        <v>950</v>
      </c>
      <c r="F1468" s="36">
        <v>4000</v>
      </c>
      <c r="G1468" s="36">
        <v>2350</v>
      </c>
      <c r="H1468" s="37">
        <f t="shared" si="212"/>
        <v>8475.5267857142862</v>
      </c>
      <c r="I1468" s="37">
        <f t="shared" si="213"/>
        <v>8000</v>
      </c>
      <c r="J1468" s="37">
        <f t="shared" si="214"/>
        <v>255</v>
      </c>
      <c r="K1468" s="36"/>
      <c r="L1468" s="56">
        <f>L1467+14.5</f>
        <v>935</v>
      </c>
      <c r="M1468" s="56"/>
      <c r="N1468" s="36">
        <v>45</v>
      </c>
      <c r="O1468" s="21">
        <f t="shared" si="217"/>
        <v>980</v>
      </c>
      <c r="P1468" s="38">
        <f t="shared" si="215"/>
        <v>2142.7083333333335</v>
      </c>
      <c r="Q1468" s="41"/>
      <c r="R1468" t="str">
        <f t="shared" si="216"/>
        <v>8480 Litre Aquaplate Steel Slimline Water Tank (950mm W x 4000mm L x  2350mm H)</v>
      </c>
    </row>
    <row r="1469" spans="2:18" x14ac:dyDescent="0.35">
      <c r="B1469" s="31">
        <v>0.52</v>
      </c>
      <c r="C1469" s="30" t="s">
        <v>24</v>
      </c>
      <c r="D1469" s="30" t="s">
        <v>21</v>
      </c>
      <c r="E1469" s="36">
        <v>1000</v>
      </c>
      <c r="F1469" s="36">
        <v>800</v>
      </c>
      <c r="G1469" s="36">
        <v>2350</v>
      </c>
      <c r="H1469" s="37">
        <f t="shared" si="212"/>
        <v>1376.4285714285716</v>
      </c>
      <c r="I1469" s="37">
        <f t="shared" si="213"/>
        <v>1000</v>
      </c>
      <c r="J1469" s="37">
        <f t="shared" si="214"/>
        <v>90</v>
      </c>
      <c r="K1469" s="36"/>
      <c r="L1469" s="50">
        <v>327</v>
      </c>
      <c r="N1469" s="36">
        <v>30</v>
      </c>
      <c r="O1469" s="21">
        <f t="shared" si="217"/>
        <v>357</v>
      </c>
      <c r="P1469" s="38">
        <f t="shared" si="215"/>
        <v>749.37500000000011</v>
      </c>
      <c r="Q1469" s="41"/>
      <c r="R1469" t="str">
        <f t="shared" si="216"/>
        <v>1380 Litre Aquaplate Steel Slimline Water Tank (1000mm W x 800mm L x  2350mm H)</v>
      </c>
    </row>
    <row r="1470" spans="2:18" x14ac:dyDescent="0.35">
      <c r="B1470" s="31">
        <v>0.52</v>
      </c>
      <c r="C1470" s="30" t="s">
        <v>24</v>
      </c>
      <c r="D1470" s="30" t="s">
        <v>21</v>
      </c>
      <c r="E1470" s="36">
        <v>1000</v>
      </c>
      <c r="F1470" s="36">
        <v>900</v>
      </c>
      <c r="G1470" s="36">
        <v>2350</v>
      </c>
      <c r="H1470" s="37">
        <f t="shared" si="212"/>
        <v>1611.4285714285716</v>
      </c>
      <c r="I1470" s="37">
        <f t="shared" si="213"/>
        <v>2000</v>
      </c>
      <c r="J1470" s="37">
        <f t="shared" si="214"/>
        <v>120</v>
      </c>
      <c r="K1470" s="36"/>
      <c r="L1470" s="56">
        <f>L1469+14.5</f>
        <v>341.5</v>
      </c>
      <c r="M1470" s="56"/>
      <c r="N1470" s="36">
        <v>30</v>
      </c>
      <c r="O1470" s="21">
        <f t="shared" si="217"/>
        <v>371.5</v>
      </c>
      <c r="P1470" s="38">
        <f t="shared" si="215"/>
        <v>782.60416666666674</v>
      </c>
      <c r="Q1470" s="41"/>
      <c r="R1470" t="str">
        <f t="shared" si="216"/>
        <v>1610 Litre Aquaplate Steel Slimline Water Tank (1000mm W x 900mm L x  2350mm H)</v>
      </c>
    </row>
    <row r="1471" spans="2:18" x14ac:dyDescent="0.35">
      <c r="B1471" s="31">
        <v>0.52</v>
      </c>
      <c r="C1471" s="30" t="s">
        <v>24</v>
      </c>
      <c r="D1471" s="30" t="s">
        <v>21</v>
      </c>
      <c r="E1471" s="36">
        <v>1000</v>
      </c>
      <c r="F1471" s="36">
        <v>1000</v>
      </c>
      <c r="G1471" s="36">
        <v>2350</v>
      </c>
      <c r="H1471" s="37">
        <f t="shared" si="212"/>
        <v>1846.4285714285716</v>
      </c>
      <c r="I1471" s="37">
        <f t="shared" si="213"/>
        <v>2000</v>
      </c>
      <c r="J1471" s="37">
        <f t="shared" si="214"/>
        <v>120</v>
      </c>
      <c r="K1471" s="36"/>
      <c r="L1471" s="56">
        <f>L1470+14.5</f>
        <v>356</v>
      </c>
      <c r="M1471" s="56"/>
      <c r="N1471" s="36">
        <v>30</v>
      </c>
      <c r="O1471" s="21">
        <f t="shared" si="217"/>
        <v>386</v>
      </c>
      <c r="P1471" s="38">
        <f t="shared" si="215"/>
        <v>815.83333333333348</v>
      </c>
      <c r="Q1471" s="41"/>
      <c r="R1471" t="str">
        <f t="shared" si="216"/>
        <v>1850 Litre Aquaplate Steel Slimline Water Tank (1000mm W x 1000mm L x  2350mm H)</v>
      </c>
    </row>
    <row r="1472" spans="2:18" x14ac:dyDescent="0.35">
      <c r="B1472" s="31">
        <v>0.52</v>
      </c>
      <c r="C1472" s="30" t="s">
        <v>24</v>
      </c>
      <c r="D1472" s="30" t="s">
        <v>21</v>
      </c>
      <c r="E1472" s="36">
        <v>1000</v>
      </c>
      <c r="F1472" s="36">
        <v>1100</v>
      </c>
      <c r="G1472" s="36">
        <v>2350</v>
      </c>
      <c r="H1472" s="37">
        <f t="shared" si="212"/>
        <v>2081.4285714285716</v>
      </c>
      <c r="I1472" s="37">
        <f t="shared" si="213"/>
        <v>2000</v>
      </c>
      <c r="J1472" s="37">
        <f t="shared" si="214"/>
        <v>120</v>
      </c>
      <c r="K1472" s="36"/>
      <c r="L1472" s="56">
        <f>L1471+14.5</f>
        <v>370.5</v>
      </c>
      <c r="M1472" s="56"/>
      <c r="N1472" s="36">
        <v>30</v>
      </c>
      <c r="O1472" s="21">
        <f t="shared" si="217"/>
        <v>400.5</v>
      </c>
      <c r="P1472" s="38">
        <f t="shared" si="215"/>
        <v>849.06250000000011</v>
      </c>
      <c r="Q1472" s="41"/>
      <c r="R1472" t="str">
        <f t="shared" si="216"/>
        <v>2080 Litre Aquaplate Steel Slimline Water Tank (1000mm W x 1100mm L x  2350mm H)</v>
      </c>
    </row>
    <row r="1473" spans="2:18" x14ac:dyDescent="0.35">
      <c r="B1473" s="31">
        <v>0.52</v>
      </c>
      <c r="C1473" s="30" t="s">
        <v>24</v>
      </c>
      <c r="D1473" s="30" t="s">
        <v>21</v>
      </c>
      <c r="E1473" s="36">
        <v>1000</v>
      </c>
      <c r="F1473" s="36">
        <v>1200</v>
      </c>
      <c r="G1473" s="36">
        <v>2350</v>
      </c>
      <c r="H1473" s="37">
        <f t="shared" si="212"/>
        <v>2316.4285714285716</v>
      </c>
      <c r="I1473" s="37">
        <f t="shared" si="213"/>
        <v>2000</v>
      </c>
      <c r="J1473" s="37">
        <f t="shared" si="214"/>
        <v>120</v>
      </c>
      <c r="K1473" s="36"/>
      <c r="L1473" s="56">
        <f>L1472+14.5</f>
        <v>385</v>
      </c>
      <c r="M1473" s="56"/>
      <c r="N1473" s="36">
        <v>30</v>
      </c>
      <c r="O1473" s="21">
        <f t="shared" si="217"/>
        <v>415</v>
      </c>
      <c r="P1473" s="38">
        <f t="shared" si="215"/>
        <v>882.29166666666674</v>
      </c>
      <c r="Q1473" s="41"/>
      <c r="R1473" t="str">
        <f t="shared" si="216"/>
        <v>2320 Litre Aquaplate Steel Slimline Water Tank (1000mm W x 1200mm L x  2350mm H)</v>
      </c>
    </row>
    <row r="1474" spans="2:18" x14ac:dyDescent="0.35">
      <c r="B1474" s="31">
        <v>0.52</v>
      </c>
      <c r="C1474" s="30" t="s">
        <v>24</v>
      </c>
      <c r="D1474" s="30" t="s">
        <v>21</v>
      </c>
      <c r="E1474" s="36">
        <v>1000</v>
      </c>
      <c r="F1474" s="36">
        <v>1300</v>
      </c>
      <c r="G1474" s="36">
        <v>2350</v>
      </c>
      <c r="H1474" s="37">
        <f t="shared" si="212"/>
        <v>2551.4285714285716</v>
      </c>
      <c r="I1474" s="37">
        <f t="shared" si="213"/>
        <v>3000</v>
      </c>
      <c r="J1474" s="37">
        <f t="shared" si="214"/>
        <v>135</v>
      </c>
      <c r="K1474" s="36"/>
      <c r="L1474" s="51">
        <v>446</v>
      </c>
      <c r="M1474" s="51"/>
      <c r="N1474" s="36">
        <v>30</v>
      </c>
      <c r="O1474" s="21">
        <f t="shared" si="217"/>
        <v>476</v>
      </c>
      <c r="P1474" s="38">
        <f t="shared" si="215"/>
        <v>1022.0833333333335</v>
      </c>
      <c r="Q1474" s="41"/>
      <c r="R1474" t="str">
        <f t="shared" si="216"/>
        <v>2550 Litre Aquaplate Steel Slimline Water Tank (1000mm W x 1300mm L x  2350mm H)</v>
      </c>
    </row>
    <row r="1475" spans="2:18" x14ac:dyDescent="0.35">
      <c r="B1475" s="31">
        <v>0.52</v>
      </c>
      <c r="C1475" s="30" t="s">
        <v>24</v>
      </c>
      <c r="D1475" s="30" t="s">
        <v>21</v>
      </c>
      <c r="E1475" s="36">
        <v>1000</v>
      </c>
      <c r="F1475" s="36">
        <v>1400</v>
      </c>
      <c r="G1475" s="36">
        <v>2350</v>
      </c>
      <c r="H1475" s="37">
        <f t="shared" si="212"/>
        <v>2786.4285714285716</v>
      </c>
      <c r="I1475" s="37">
        <f t="shared" si="213"/>
        <v>3000</v>
      </c>
      <c r="J1475" s="37">
        <f t="shared" si="214"/>
        <v>135</v>
      </c>
      <c r="K1475" s="36"/>
      <c r="L1475" s="56">
        <f>L1474+14.5</f>
        <v>460.5</v>
      </c>
      <c r="M1475" s="56"/>
      <c r="N1475" s="36">
        <v>30</v>
      </c>
      <c r="O1475" s="21">
        <f t="shared" si="217"/>
        <v>490.5</v>
      </c>
      <c r="P1475" s="38">
        <f t="shared" si="215"/>
        <v>1055.3125</v>
      </c>
      <c r="Q1475" s="41"/>
      <c r="R1475" t="str">
        <f t="shared" si="216"/>
        <v>2790 Litre Aquaplate Steel Slimline Water Tank (1000mm W x 1400mm L x  2350mm H)</v>
      </c>
    </row>
    <row r="1476" spans="2:18" x14ac:dyDescent="0.35">
      <c r="B1476" s="31">
        <v>0.52</v>
      </c>
      <c r="C1476" s="30" t="s">
        <v>24</v>
      </c>
      <c r="D1476" s="30" t="s">
        <v>21</v>
      </c>
      <c r="E1476" s="36">
        <v>1000</v>
      </c>
      <c r="F1476" s="36">
        <v>1500</v>
      </c>
      <c r="G1476" s="36">
        <v>2350</v>
      </c>
      <c r="H1476" s="37">
        <f t="shared" si="212"/>
        <v>3021.4285714285716</v>
      </c>
      <c r="I1476" s="37">
        <f t="shared" si="213"/>
        <v>3000</v>
      </c>
      <c r="J1476" s="37">
        <f t="shared" si="214"/>
        <v>135</v>
      </c>
      <c r="K1476" s="36"/>
      <c r="L1476" s="56">
        <f>L1475+14.5</f>
        <v>475</v>
      </c>
      <c r="M1476" s="56"/>
      <c r="N1476" s="36">
        <v>30</v>
      </c>
      <c r="O1476" s="21">
        <f t="shared" si="217"/>
        <v>505</v>
      </c>
      <c r="P1476" s="38">
        <f t="shared" si="215"/>
        <v>1088.5416666666667</v>
      </c>
      <c r="Q1476" s="41"/>
      <c r="R1476" t="str">
        <f t="shared" si="216"/>
        <v>3020 Litre Aquaplate Steel Slimline Water Tank (1000mm W x 1500mm L x  2350mm H)</v>
      </c>
    </row>
    <row r="1477" spans="2:18" x14ac:dyDescent="0.35">
      <c r="B1477" s="31">
        <v>0.52</v>
      </c>
      <c r="C1477" s="30" t="s">
        <v>24</v>
      </c>
      <c r="D1477" s="30" t="s">
        <v>21</v>
      </c>
      <c r="E1477" s="36">
        <v>1000</v>
      </c>
      <c r="F1477" s="36">
        <v>1600</v>
      </c>
      <c r="G1477" s="36">
        <v>2350</v>
      </c>
      <c r="H1477" s="37">
        <f t="shared" ref="H1477:H1540" si="218">(((22/7*(E1477/2)^2)*G1477)+((F1477-E1477)*G1477*E1477))/1000000</f>
        <v>3256.4285714285716</v>
      </c>
      <c r="I1477" s="37">
        <f t="shared" ref="I1477:I1540" si="219">ROUND(H1477,-3)</f>
        <v>3000</v>
      </c>
      <c r="J1477" s="37">
        <f t="shared" ref="J1477:J1499" si="220">IF(I1477&lt;1000,90,IF(I1477=1000,90,IF(I1477=2000,120,IF(I1477=3000,135,IF(I1477=4000,150,IF(I1477=5000,180,IF(I1477=6000,210,IF(I1477=7000,240,IF(I1477=8000,255,IF(I1477=9000,B1742,IF(I1477=10000,285)))))))))))</f>
        <v>135</v>
      </c>
      <c r="K1477" s="36"/>
      <c r="L1477" s="56">
        <f>L1476+14.5</f>
        <v>489.5</v>
      </c>
      <c r="M1477" s="56"/>
      <c r="N1477" s="36">
        <v>30</v>
      </c>
      <c r="O1477" s="21">
        <f t="shared" si="217"/>
        <v>519.5</v>
      </c>
      <c r="P1477" s="38">
        <f t="shared" ref="P1477:P1540" si="221">(L1477/(1-B1477))*1.1</f>
        <v>1121.7708333333335</v>
      </c>
      <c r="Q1477" s="41"/>
      <c r="R1477" t="str">
        <f t="shared" ref="R1477:R1540" si="222">ROUND(H1477,-1)&amp;" "&amp;"Litre"&amp;" "&amp;C1477&amp;" "&amp;D1477&amp;" "&amp;"Water Tank"&amp;" ("&amp;E1477&amp;"mm W x "&amp;F1477&amp;"mm L x  "&amp;G1477&amp;"mm H)"</f>
        <v>3260 Litre Aquaplate Steel Slimline Water Tank (1000mm W x 1600mm L x  2350mm H)</v>
      </c>
    </row>
    <row r="1478" spans="2:18" x14ac:dyDescent="0.35">
      <c r="B1478" s="31">
        <v>0.52</v>
      </c>
      <c r="C1478" s="30" t="s">
        <v>24</v>
      </c>
      <c r="D1478" s="30" t="s">
        <v>21</v>
      </c>
      <c r="E1478" s="36">
        <v>1000</v>
      </c>
      <c r="F1478" s="36">
        <v>1700</v>
      </c>
      <c r="G1478" s="36">
        <v>2350</v>
      </c>
      <c r="H1478" s="37">
        <f t="shared" si="218"/>
        <v>3491.4285714285716</v>
      </c>
      <c r="I1478" s="37">
        <f t="shared" si="219"/>
        <v>3000</v>
      </c>
      <c r="J1478" s="37">
        <f t="shared" si="220"/>
        <v>135</v>
      </c>
      <c r="K1478" s="36"/>
      <c r="L1478" s="56">
        <f>L1477+14.5</f>
        <v>504</v>
      </c>
      <c r="M1478" s="56"/>
      <c r="N1478" s="36">
        <v>30</v>
      </c>
      <c r="O1478" s="21">
        <f t="shared" ref="O1478:O1541" si="223">SUM(K1478:N1478)</f>
        <v>534</v>
      </c>
      <c r="P1478" s="38">
        <f t="shared" si="221"/>
        <v>1155</v>
      </c>
      <c r="Q1478" s="41"/>
      <c r="R1478" t="str">
        <f t="shared" si="222"/>
        <v>3490 Litre Aquaplate Steel Slimline Water Tank (1000mm W x 1700mm L x  2350mm H)</v>
      </c>
    </row>
    <row r="1479" spans="2:18" x14ac:dyDescent="0.35">
      <c r="B1479" s="31">
        <v>0.52</v>
      </c>
      <c r="C1479" s="30" t="s">
        <v>24</v>
      </c>
      <c r="D1479" s="30" t="s">
        <v>21</v>
      </c>
      <c r="E1479" s="36">
        <v>1000</v>
      </c>
      <c r="F1479" s="36">
        <v>1800</v>
      </c>
      <c r="G1479" s="36">
        <v>2350</v>
      </c>
      <c r="H1479" s="37">
        <f t="shared" si="218"/>
        <v>3726.4285714285716</v>
      </c>
      <c r="I1479" s="37">
        <f t="shared" si="219"/>
        <v>4000</v>
      </c>
      <c r="J1479" s="37">
        <f t="shared" si="220"/>
        <v>150</v>
      </c>
      <c r="K1479" s="36"/>
      <c r="L1479" s="50">
        <v>519</v>
      </c>
      <c r="N1479" s="36">
        <v>30</v>
      </c>
      <c r="O1479" s="21">
        <f t="shared" si="223"/>
        <v>549</v>
      </c>
      <c r="P1479" s="38">
        <f t="shared" si="221"/>
        <v>1189.375</v>
      </c>
      <c r="Q1479" s="41"/>
      <c r="R1479" t="str">
        <f t="shared" si="222"/>
        <v>3730 Litre Aquaplate Steel Slimline Water Tank (1000mm W x 1800mm L x  2350mm H)</v>
      </c>
    </row>
    <row r="1480" spans="2:18" x14ac:dyDescent="0.35">
      <c r="B1480" s="31">
        <v>0.52</v>
      </c>
      <c r="C1480" s="30" t="s">
        <v>24</v>
      </c>
      <c r="D1480" s="30" t="s">
        <v>21</v>
      </c>
      <c r="E1480" s="36">
        <v>1000</v>
      </c>
      <c r="F1480" s="36">
        <v>1900</v>
      </c>
      <c r="G1480" s="36">
        <v>2350</v>
      </c>
      <c r="H1480" s="37">
        <f t="shared" si="218"/>
        <v>3961.4285714285716</v>
      </c>
      <c r="I1480" s="37">
        <f t="shared" si="219"/>
        <v>4000</v>
      </c>
      <c r="J1480" s="37">
        <f t="shared" si="220"/>
        <v>150</v>
      </c>
      <c r="K1480" s="36"/>
      <c r="L1480" s="56">
        <f>L1479+14.5</f>
        <v>533.5</v>
      </c>
      <c r="M1480" s="56"/>
      <c r="N1480" s="36">
        <v>30</v>
      </c>
      <c r="O1480" s="21">
        <f t="shared" si="223"/>
        <v>563.5</v>
      </c>
      <c r="P1480" s="38">
        <f t="shared" si="221"/>
        <v>1222.604166666667</v>
      </c>
      <c r="Q1480" s="41"/>
      <c r="R1480" t="str">
        <f t="shared" si="222"/>
        <v>3960 Litre Aquaplate Steel Slimline Water Tank (1000mm W x 1900mm L x  2350mm H)</v>
      </c>
    </row>
    <row r="1481" spans="2:18" x14ac:dyDescent="0.35">
      <c r="B1481" s="31">
        <v>0.52</v>
      </c>
      <c r="C1481" s="30" t="s">
        <v>24</v>
      </c>
      <c r="D1481" s="30" t="s">
        <v>21</v>
      </c>
      <c r="E1481" s="36">
        <v>1000</v>
      </c>
      <c r="F1481" s="36">
        <v>2000</v>
      </c>
      <c r="G1481" s="36">
        <v>2350</v>
      </c>
      <c r="H1481" s="37">
        <f t="shared" si="218"/>
        <v>4196.4285714285716</v>
      </c>
      <c r="I1481" s="37">
        <f t="shared" si="219"/>
        <v>4000</v>
      </c>
      <c r="J1481" s="37">
        <f t="shared" si="220"/>
        <v>150</v>
      </c>
      <c r="K1481" s="36"/>
      <c r="L1481" s="56">
        <f>L1480+14.5</f>
        <v>548</v>
      </c>
      <c r="M1481" s="56"/>
      <c r="N1481" s="36">
        <v>30</v>
      </c>
      <c r="O1481" s="21">
        <f t="shared" si="223"/>
        <v>578</v>
      </c>
      <c r="P1481" s="38">
        <f t="shared" si="221"/>
        <v>1255.8333333333335</v>
      </c>
      <c r="Q1481" s="41"/>
      <c r="R1481" t="str">
        <f t="shared" si="222"/>
        <v>4200 Litre Aquaplate Steel Slimline Water Tank (1000mm W x 2000mm L x  2350mm H)</v>
      </c>
    </row>
    <row r="1482" spans="2:18" x14ac:dyDescent="0.35">
      <c r="B1482" s="31">
        <v>0.52</v>
      </c>
      <c r="C1482" s="30" t="s">
        <v>24</v>
      </c>
      <c r="D1482" s="30" t="s">
        <v>21</v>
      </c>
      <c r="E1482" s="36">
        <v>1000</v>
      </c>
      <c r="F1482" s="36">
        <v>2100</v>
      </c>
      <c r="G1482" s="36">
        <v>2350</v>
      </c>
      <c r="H1482" s="37">
        <f t="shared" si="218"/>
        <v>4431.4285714285716</v>
      </c>
      <c r="I1482" s="37">
        <f t="shared" si="219"/>
        <v>4000</v>
      </c>
      <c r="J1482" s="37">
        <f t="shared" si="220"/>
        <v>150</v>
      </c>
      <c r="K1482" s="36"/>
      <c r="L1482" s="56">
        <f>L1481+14.5</f>
        <v>562.5</v>
      </c>
      <c r="M1482" s="56"/>
      <c r="N1482" s="36">
        <v>30</v>
      </c>
      <c r="O1482" s="21">
        <f t="shared" si="223"/>
        <v>592.5</v>
      </c>
      <c r="P1482" s="38">
        <f t="shared" si="221"/>
        <v>1289.0625</v>
      </c>
      <c r="Q1482" s="41"/>
      <c r="R1482" t="str">
        <f t="shared" si="222"/>
        <v>4430 Litre Aquaplate Steel Slimline Water Tank (1000mm W x 2100mm L x  2350mm H)</v>
      </c>
    </row>
    <row r="1483" spans="2:18" x14ac:dyDescent="0.35">
      <c r="B1483" s="31">
        <v>0.52</v>
      </c>
      <c r="C1483" s="30" t="s">
        <v>24</v>
      </c>
      <c r="D1483" s="30" t="s">
        <v>21</v>
      </c>
      <c r="E1483" s="36">
        <v>1000</v>
      </c>
      <c r="F1483" s="36">
        <v>2200</v>
      </c>
      <c r="G1483" s="36">
        <v>2350</v>
      </c>
      <c r="H1483" s="37">
        <f t="shared" si="218"/>
        <v>4666.4285714285716</v>
      </c>
      <c r="I1483" s="37">
        <f t="shared" si="219"/>
        <v>5000</v>
      </c>
      <c r="J1483" s="37">
        <f t="shared" si="220"/>
        <v>180</v>
      </c>
      <c r="K1483" s="36"/>
      <c r="L1483" s="50">
        <v>577</v>
      </c>
      <c r="N1483" s="36">
        <v>30</v>
      </c>
      <c r="O1483" s="21">
        <f t="shared" si="223"/>
        <v>607</v>
      </c>
      <c r="P1483" s="38">
        <f t="shared" si="221"/>
        <v>1322.291666666667</v>
      </c>
      <c r="Q1483" s="41"/>
      <c r="R1483" t="str">
        <f t="shared" si="222"/>
        <v>4670 Litre Aquaplate Steel Slimline Water Tank (1000mm W x 2200mm L x  2350mm H)</v>
      </c>
    </row>
    <row r="1484" spans="2:18" x14ac:dyDescent="0.35">
      <c r="B1484" s="31">
        <v>0.52</v>
      </c>
      <c r="C1484" s="30" t="s">
        <v>24</v>
      </c>
      <c r="D1484" s="30" t="s">
        <v>21</v>
      </c>
      <c r="E1484" s="36">
        <v>1000</v>
      </c>
      <c r="F1484" s="36">
        <v>2300</v>
      </c>
      <c r="G1484" s="36">
        <v>2350</v>
      </c>
      <c r="H1484" s="37">
        <f t="shared" si="218"/>
        <v>4901.4285714285716</v>
      </c>
      <c r="I1484" s="37">
        <f t="shared" si="219"/>
        <v>5000</v>
      </c>
      <c r="J1484" s="37">
        <f t="shared" si="220"/>
        <v>180</v>
      </c>
      <c r="K1484" s="36"/>
      <c r="L1484" s="56">
        <f>L1483+14.5</f>
        <v>591.5</v>
      </c>
      <c r="M1484" s="56"/>
      <c r="N1484" s="36">
        <v>45</v>
      </c>
      <c r="O1484" s="21">
        <f t="shared" si="223"/>
        <v>636.5</v>
      </c>
      <c r="P1484" s="38">
        <f t="shared" si="221"/>
        <v>1355.5208333333335</v>
      </c>
      <c r="Q1484" s="41"/>
      <c r="R1484" t="str">
        <f t="shared" si="222"/>
        <v>4900 Litre Aquaplate Steel Slimline Water Tank (1000mm W x 2300mm L x  2350mm H)</v>
      </c>
    </row>
    <row r="1485" spans="2:18" x14ac:dyDescent="0.35">
      <c r="B1485" s="31">
        <v>0.52</v>
      </c>
      <c r="C1485" s="30" t="s">
        <v>24</v>
      </c>
      <c r="D1485" s="30" t="s">
        <v>21</v>
      </c>
      <c r="E1485" s="36">
        <v>1000</v>
      </c>
      <c r="F1485" s="36">
        <v>2400</v>
      </c>
      <c r="G1485" s="36">
        <v>2350</v>
      </c>
      <c r="H1485" s="37">
        <f t="shared" si="218"/>
        <v>5136.4285714285716</v>
      </c>
      <c r="I1485" s="37">
        <f t="shared" si="219"/>
        <v>5000</v>
      </c>
      <c r="J1485" s="37">
        <f t="shared" si="220"/>
        <v>180</v>
      </c>
      <c r="K1485" s="36"/>
      <c r="L1485" s="56">
        <f>L1484+14.5</f>
        <v>606</v>
      </c>
      <c r="M1485" s="56"/>
      <c r="N1485" s="36">
        <v>45</v>
      </c>
      <c r="O1485" s="21">
        <f t="shared" si="223"/>
        <v>651</v>
      </c>
      <c r="P1485" s="38">
        <f t="shared" si="221"/>
        <v>1388.75</v>
      </c>
      <c r="Q1485" s="41"/>
      <c r="R1485" t="str">
        <f t="shared" si="222"/>
        <v>5140 Litre Aquaplate Steel Slimline Water Tank (1000mm W x 2400mm L x  2350mm H)</v>
      </c>
    </row>
    <row r="1486" spans="2:18" x14ac:dyDescent="0.35">
      <c r="B1486" s="31">
        <v>0.52</v>
      </c>
      <c r="C1486" s="30" t="s">
        <v>24</v>
      </c>
      <c r="D1486" s="30" t="s">
        <v>21</v>
      </c>
      <c r="E1486" s="36">
        <v>1000</v>
      </c>
      <c r="F1486" s="36">
        <v>2500</v>
      </c>
      <c r="G1486" s="36">
        <v>2350</v>
      </c>
      <c r="H1486" s="37">
        <f t="shared" si="218"/>
        <v>5371.4285714285716</v>
      </c>
      <c r="I1486" s="37">
        <f t="shared" si="219"/>
        <v>5000</v>
      </c>
      <c r="J1486" s="37">
        <f t="shared" si="220"/>
        <v>180</v>
      </c>
      <c r="K1486" s="36"/>
      <c r="L1486" s="56">
        <f>L1485+14.5</f>
        <v>620.5</v>
      </c>
      <c r="M1486" s="56"/>
      <c r="N1486" s="36">
        <v>45</v>
      </c>
      <c r="O1486" s="21">
        <f t="shared" si="223"/>
        <v>665.5</v>
      </c>
      <c r="P1486" s="38">
        <f t="shared" si="221"/>
        <v>1421.979166666667</v>
      </c>
      <c r="Q1486" s="41"/>
      <c r="R1486" t="str">
        <f t="shared" si="222"/>
        <v>5370 Litre Aquaplate Steel Slimline Water Tank (1000mm W x 2500mm L x  2350mm H)</v>
      </c>
    </row>
    <row r="1487" spans="2:18" x14ac:dyDescent="0.35">
      <c r="B1487" s="31">
        <v>0.52</v>
      </c>
      <c r="C1487" s="30" t="s">
        <v>24</v>
      </c>
      <c r="D1487" s="30" t="s">
        <v>21</v>
      </c>
      <c r="E1487" s="36">
        <v>1000</v>
      </c>
      <c r="F1487" s="36">
        <v>2600</v>
      </c>
      <c r="G1487" s="36">
        <v>2350</v>
      </c>
      <c r="H1487" s="37">
        <f t="shared" si="218"/>
        <v>5606.4285714285716</v>
      </c>
      <c r="I1487" s="37">
        <f t="shared" si="219"/>
        <v>6000</v>
      </c>
      <c r="J1487" s="37">
        <f t="shared" si="220"/>
        <v>210</v>
      </c>
      <c r="K1487" s="36"/>
      <c r="L1487" s="50">
        <v>700</v>
      </c>
      <c r="N1487" s="36">
        <v>45</v>
      </c>
      <c r="O1487" s="21">
        <f t="shared" si="223"/>
        <v>745</v>
      </c>
      <c r="P1487" s="38">
        <f t="shared" si="221"/>
        <v>1604.166666666667</v>
      </c>
      <c r="Q1487" s="41"/>
      <c r="R1487" t="str">
        <f t="shared" si="222"/>
        <v>5610 Litre Aquaplate Steel Slimline Water Tank (1000mm W x 2600mm L x  2350mm H)</v>
      </c>
    </row>
    <row r="1488" spans="2:18" x14ac:dyDescent="0.35">
      <c r="B1488" s="31">
        <v>0.52</v>
      </c>
      <c r="C1488" s="30" t="s">
        <v>24</v>
      </c>
      <c r="D1488" s="30" t="s">
        <v>21</v>
      </c>
      <c r="E1488" s="36">
        <v>1000</v>
      </c>
      <c r="F1488" s="36">
        <v>2700</v>
      </c>
      <c r="G1488" s="36">
        <v>2350</v>
      </c>
      <c r="H1488" s="37">
        <f t="shared" si="218"/>
        <v>5841.4285714285716</v>
      </c>
      <c r="I1488" s="37">
        <f t="shared" si="219"/>
        <v>6000</v>
      </c>
      <c r="J1488" s="37">
        <f t="shared" si="220"/>
        <v>210</v>
      </c>
      <c r="K1488" s="36"/>
      <c r="L1488" s="56">
        <f>L1487+14.5</f>
        <v>714.5</v>
      </c>
      <c r="M1488" s="56"/>
      <c r="N1488" s="36">
        <v>45</v>
      </c>
      <c r="O1488" s="21">
        <f t="shared" si="223"/>
        <v>759.5</v>
      </c>
      <c r="P1488" s="38">
        <f t="shared" si="221"/>
        <v>1637.3958333333335</v>
      </c>
      <c r="Q1488" s="41"/>
      <c r="R1488" t="str">
        <f t="shared" si="222"/>
        <v>5840 Litre Aquaplate Steel Slimline Water Tank (1000mm W x 2700mm L x  2350mm H)</v>
      </c>
    </row>
    <row r="1489" spans="2:18" x14ac:dyDescent="0.35">
      <c r="B1489" s="31">
        <v>0.52</v>
      </c>
      <c r="C1489" s="30" t="s">
        <v>24</v>
      </c>
      <c r="D1489" s="30" t="s">
        <v>21</v>
      </c>
      <c r="E1489" s="36">
        <v>1000</v>
      </c>
      <c r="F1489" s="36">
        <v>2800</v>
      </c>
      <c r="G1489" s="36">
        <v>2350</v>
      </c>
      <c r="H1489" s="37">
        <f t="shared" si="218"/>
        <v>6076.4285714285716</v>
      </c>
      <c r="I1489" s="37">
        <f t="shared" si="219"/>
        <v>6000</v>
      </c>
      <c r="J1489" s="37">
        <f t="shared" si="220"/>
        <v>210</v>
      </c>
      <c r="K1489" s="36"/>
      <c r="L1489" s="56">
        <f>L1488+14.5</f>
        <v>729</v>
      </c>
      <c r="M1489" s="56"/>
      <c r="N1489" s="36">
        <v>45</v>
      </c>
      <c r="O1489" s="21">
        <f t="shared" si="223"/>
        <v>774</v>
      </c>
      <c r="P1489" s="38">
        <f t="shared" si="221"/>
        <v>1670.6250000000002</v>
      </c>
      <c r="Q1489" s="41"/>
      <c r="R1489" t="str">
        <f t="shared" si="222"/>
        <v>6080 Litre Aquaplate Steel Slimline Water Tank (1000mm W x 2800mm L x  2350mm H)</v>
      </c>
    </row>
    <row r="1490" spans="2:18" x14ac:dyDescent="0.35">
      <c r="B1490" s="31">
        <v>0.52</v>
      </c>
      <c r="C1490" s="30" t="s">
        <v>24</v>
      </c>
      <c r="D1490" s="30" t="s">
        <v>21</v>
      </c>
      <c r="E1490" s="36">
        <v>1000</v>
      </c>
      <c r="F1490" s="36">
        <v>2900</v>
      </c>
      <c r="G1490" s="36">
        <v>2350</v>
      </c>
      <c r="H1490" s="37">
        <f t="shared" si="218"/>
        <v>6311.4285714285716</v>
      </c>
      <c r="I1490" s="37">
        <f t="shared" si="219"/>
        <v>6000</v>
      </c>
      <c r="J1490" s="37">
        <f t="shared" si="220"/>
        <v>210</v>
      </c>
      <c r="K1490" s="36"/>
      <c r="L1490" s="56">
        <f>L1489+14.5</f>
        <v>743.5</v>
      </c>
      <c r="M1490" s="56"/>
      <c r="N1490" s="36">
        <v>45</v>
      </c>
      <c r="O1490" s="21">
        <f t="shared" si="223"/>
        <v>788.5</v>
      </c>
      <c r="P1490" s="38">
        <f t="shared" si="221"/>
        <v>1703.854166666667</v>
      </c>
      <c r="Q1490" s="41"/>
      <c r="R1490" t="str">
        <f t="shared" si="222"/>
        <v>6310 Litre Aquaplate Steel Slimline Water Tank (1000mm W x 2900mm L x  2350mm H)</v>
      </c>
    </row>
    <row r="1491" spans="2:18" x14ac:dyDescent="0.35">
      <c r="B1491" s="31">
        <v>0.52</v>
      </c>
      <c r="C1491" s="30" t="s">
        <v>24</v>
      </c>
      <c r="D1491" s="30" t="s">
        <v>21</v>
      </c>
      <c r="E1491" s="36">
        <v>1000</v>
      </c>
      <c r="F1491" s="36">
        <v>3000</v>
      </c>
      <c r="G1491" s="36">
        <v>2350</v>
      </c>
      <c r="H1491" s="37">
        <f t="shared" si="218"/>
        <v>6546.4285714285716</v>
      </c>
      <c r="I1491" s="37">
        <f t="shared" si="219"/>
        <v>7000</v>
      </c>
      <c r="J1491" s="37">
        <f t="shared" si="220"/>
        <v>240</v>
      </c>
      <c r="K1491" s="36"/>
      <c r="L1491" s="50">
        <v>777</v>
      </c>
      <c r="N1491" s="36">
        <v>45</v>
      </c>
      <c r="O1491" s="21">
        <f t="shared" si="223"/>
        <v>822</v>
      </c>
      <c r="P1491" s="38">
        <f t="shared" si="221"/>
        <v>1780.6250000000002</v>
      </c>
      <c r="Q1491" s="41"/>
      <c r="R1491" t="str">
        <f t="shared" si="222"/>
        <v>6550 Litre Aquaplate Steel Slimline Water Tank (1000mm W x 3000mm L x  2350mm H)</v>
      </c>
    </row>
    <row r="1492" spans="2:18" x14ac:dyDescent="0.35">
      <c r="B1492" s="31">
        <v>0.52</v>
      </c>
      <c r="C1492" s="30" t="s">
        <v>24</v>
      </c>
      <c r="D1492" s="30" t="s">
        <v>21</v>
      </c>
      <c r="E1492" s="36">
        <v>1000</v>
      </c>
      <c r="F1492" s="36">
        <v>3100</v>
      </c>
      <c r="G1492" s="36">
        <v>2350</v>
      </c>
      <c r="H1492" s="37">
        <f t="shared" si="218"/>
        <v>6781.4285714285716</v>
      </c>
      <c r="I1492" s="37">
        <f t="shared" si="219"/>
        <v>7000</v>
      </c>
      <c r="J1492" s="37">
        <f t="shared" si="220"/>
        <v>240</v>
      </c>
      <c r="K1492" s="36"/>
      <c r="L1492" s="56">
        <f>L1491+14.5</f>
        <v>791.5</v>
      </c>
      <c r="M1492" s="56"/>
      <c r="N1492" s="36">
        <v>45</v>
      </c>
      <c r="O1492" s="21">
        <f t="shared" si="223"/>
        <v>836.5</v>
      </c>
      <c r="P1492" s="38">
        <f t="shared" si="221"/>
        <v>1813.854166666667</v>
      </c>
      <c r="Q1492" s="41"/>
      <c r="R1492" t="str">
        <f t="shared" si="222"/>
        <v>6780 Litre Aquaplate Steel Slimline Water Tank (1000mm W x 3100mm L x  2350mm H)</v>
      </c>
    </row>
    <row r="1493" spans="2:18" x14ac:dyDescent="0.35">
      <c r="B1493" s="31">
        <v>0.52</v>
      </c>
      <c r="C1493" s="30" t="s">
        <v>24</v>
      </c>
      <c r="D1493" s="30" t="s">
        <v>21</v>
      </c>
      <c r="E1493" s="36">
        <v>1000</v>
      </c>
      <c r="F1493" s="36">
        <v>3200</v>
      </c>
      <c r="G1493" s="36">
        <v>2350</v>
      </c>
      <c r="H1493" s="37">
        <f t="shared" si="218"/>
        <v>7016.4285714285716</v>
      </c>
      <c r="I1493" s="37">
        <f t="shared" si="219"/>
        <v>7000</v>
      </c>
      <c r="J1493" s="37">
        <f t="shared" si="220"/>
        <v>240</v>
      </c>
      <c r="K1493" s="36"/>
      <c r="L1493" s="56">
        <f>L1492+14.5</f>
        <v>806</v>
      </c>
      <c r="M1493" s="56"/>
      <c r="N1493" s="36">
        <v>45</v>
      </c>
      <c r="O1493" s="21">
        <f t="shared" si="223"/>
        <v>851</v>
      </c>
      <c r="P1493" s="38">
        <f t="shared" si="221"/>
        <v>1847.0833333333335</v>
      </c>
      <c r="Q1493" s="41"/>
      <c r="R1493" t="str">
        <f t="shared" si="222"/>
        <v>7020 Litre Aquaplate Steel Slimline Water Tank (1000mm W x 3200mm L x  2350mm H)</v>
      </c>
    </row>
    <row r="1494" spans="2:18" x14ac:dyDescent="0.35">
      <c r="B1494" s="31">
        <v>0.52</v>
      </c>
      <c r="C1494" s="30" t="s">
        <v>24</v>
      </c>
      <c r="D1494" s="30" t="s">
        <v>21</v>
      </c>
      <c r="E1494" s="36">
        <v>1000</v>
      </c>
      <c r="F1494" s="36">
        <v>3300</v>
      </c>
      <c r="G1494" s="36">
        <v>2350</v>
      </c>
      <c r="H1494" s="37">
        <f t="shared" si="218"/>
        <v>7251.4285714285716</v>
      </c>
      <c r="I1494" s="37">
        <f t="shared" si="219"/>
        <v>7000</v>
      </c>
      <c r="J1494" s="37">
        <f t="shared" si="220"/>
        <v>240</v>
      </c>
      <c r="K1494" s="36"/>
      <c r="L1494" s="56">
        <f>L1493+14.5</f>
        <v>820.5</v>
      </c>
      <c r="M1494" s="56"/>
      <c r="N1494" s="36">
        <v>45</v>
      </c>
      <c r="O1494" s="21">
        <f t="shared" si="223"/>
        <v>865.5</v>
      </c>
      <c r="P1494" s="38">
        <f t="shared" si="221"/>
        <v>1880.3125000000002</v>
      </c>
      <c r="Q1494" s="41"/>
      <c r="R1494" t="str">
        <f t="shared" si="222"/>
        <v>7250 Litre Aquaplate Steel Slimline Water Tank (1000mm W x 3300mm L x  2350mm H)</v>
      </c>
    </row>
    <row r="1495" spans="2:18" x14ac:dyDescent="0.35">
      <c r="B1495" s="31">
        <v>0.52</v>
      </c>
      <c r="C1495" s="30" t="s">
        <v>24</v>
      </c>
      <c r="D1495" s="30" t="s">
        <v>21</v>
      </c>
      <c r="E1495" s="36">
        <v>1000</v>
      </c>
      <c r="F1495" s="36">
        <v>3400</v>
      </c>
      <c r="G1495" s="36">
        <v>2350</v>
      </c>
      <c r="H1495" s="37">
        <f t="shared" si="218"/>
        <v>7486.4285714285716</v>
      </c>
      <c r="I1495" s="37">
        <f t="shared" si="219"/>
        <v>7000</v>
      </c>
      <c r="J1495" s="37">
        <f t="shared" si="220"/>
        <v>240</v>
      </c>
      <c r="K1495" s="36"/>
      <c r="L1495" s="56">
        <f>L1494+14.5</f>
        <v>835</v>
      </c>
      <c r="M1495" s="56"/>
      <c r="N1495" s="36">
        <v>45</v>
      </c>
      <c r="O1495" s="21">
        <f t="shared" si="223"/>
        <v>880</v>
      </c>
      <c r="P1495" s="38">
        <f t="shared" si="221"/>
        <v>1913.541666666667</v>
      </c>
      <c r="Q1495" s="41"/>
      <c r="R1495" t="str">
        <f t="shared" si="222"/>
        <v>7490 Litre Aquaplate Steel Slimline Water Tank (1000mm W x 3400mm L x  2350mm H)</v>
      </c>
    </row>
    <row r="1496" spans="2:18" x14ac:dyDescent="0.35">
      <c r="B1496" s="31">
        <v>0.52</v>
      </c>
      <c r="C1496" s="30" t="s">
        <v>24</v>
      </c>
      <c r="D1496" s="30" t="s">
        <v>21</v>
      </c>
      <c r="E1496" s="36">
        <v>1000</v>
      </c>
      <c r="F1496" s="36">
        <v>3500</v>
      </c>
      <c r="G1496" s="36">
        <v>2350</v>
      </c>
      <c r="H1496" s="37">
        <f t="shared" si="218"/>
        <v>7721.4285714285716</v>
      </c>
      <c r="I1496" s="37">
        <f t="shared" si="219"/>
        <v>8000</v>
      </c>
      <c r="J1496" s="37">
        <f t="shared" si="220"/>
        <v>255</v>
      </c>
      <c r="K1496" s="36"/>
      <c r="L1496" s="50">
        <v>865</v>
      </c>
      <c r="N1496" s="36">
        <v>45</v>
      </c>
      <c r="O1496" s="21">
        <f t="shared" si="223"/>
        <v>910</v>
      </c>
      <c r="P1496" s="38">
        <f t="shared" si="221"/>
        <v>1982.291666666667</v>
      </c>
      <c r="Q1496" s="41"/>
      <c r="R1496" t="str">
        <f t="shared" si="222"/>
        <v>7720 Litre Aquaplate Steel Slimline Water Tank (1000mm W x 3500mm L x  2350mm H)</v>
      </c>
    </row>
    <row r="1497" spans="2:18" x14ac:dyDescent="0.35">
      <c r="B1497" s="31">
        <v>0.52</v>
      </c>
      <c r="C1497" s="30" t="s">
        <v>24</v>
      </c>
      <c r="D1497" s="30" t="s">
        <v>21</v>
      </c>
      <c r="E1497" s="36">
        <v>1000</v>
      </c>
      <c r="F1497" s="36">
        <v>3600</v>
      </c>
      <c r="G1497" s="36">
        <v>2350</v>
      </c>
      <c r="H1497" s="37">
        <f t="shared" si="218"/>
        <v>7956.4285714285716</v>
      </c>
      <c r="I1497" s="37">
        <f t="shared" si="219"/>
        <v>8000</v>
      </c>
      <c r="J1497" s="37">
        <f t="shared" si="220"/>
        <v>255</v>
      </c>
      <c r="K1497" s="36"/>
      <c r="L1497" s="56">
        <f>L1496+14.5</f>
        <v>879.5</v>
      </c>
      <c r="M1497" s="56"/>
      <c r="N1497" s="36">
        <v>45</v>
      </c>
      <c r="O1497" s="21">
        <f t="shared" si="223"/>
        <v>924.5</v>
      </c>
      <c r="P1497" s="38">
        <f t="shared" si="221"/>
        <v>2015.5208333333335</v>
      </c>
      <c r="Q1497" s="41"/>
      <c r="R1497" t="str">
        <f t="shared" si="222"/>
        <v>7960 Litre Aquaplate Steel Slimline Water Tank (1000mm W x 3600mm L x  2350mm H)</v>
      </c>
    </row>
    <row r="1498" spans="2:18" x14ac:dyDescent="0.35">
      <c r="B1498" s="31">
        <v>0.52</v>
      </c>
      <c r="C1498" s="30" t="s">
        <v>24</v>
      </c>
      <c r="D1498" s="30" t="s">
        <v>21</v>
      </c>
      <c r="E1498" s="36">
        <v>1000</v>
      </c>
      <c r="F1498" s="36">
        <v>3700</v>
      </c>
      <c r="G1498" s="36">
        <v>2350</v>
      </c>
      <c r="H1498" s="37">
        <f t="shared" si="218"/>
        <v>8191.4285714285716</v>
      </c>
      <c r="I1498" s="37">
        <f t="shared" si="219"/>
        <v>8000</v>
      </c>
      <c r="J1498" s="37">
        <f t="shared" si="220"/>
        <v>255</v>
      </c>
      <c r="K1498" s="36"/>
      <c r="L1498" s="56">
        <f>L1497+14.5</f>
        <v>894</v>
      </c>
      <c r="M1498" s="56"/>
      <c r="N1498" s="36">
        <v>45</v>
      </c>
      <c r="O1498" s="21">
        <f t="shared" si="223"/>
        <v>939</v>
      </c>
      <c r="P1498" s="38">
        <f t="shared" si="221"/>
        <v>2048.75</v>
      </c>
      <c r="Q1498" s="41"/>
      <c r="R1498" t="str">
        <f t="shared" si="222"/>
        <v>8190 Litre Aquaplate Steel Slimline Water Tank (1000mm W x 3700mm L x  2350mm H)</v>
      </c>
    </row>
    <row r="1499" spans="2:18" x14ac:dyDescent="0.35">
      <c r="B1499" s="31">
        <v>0.52</v>
      </c>
      <c r="C1499" s="30" t="s">
        <v>24</v>
      </c>
      <c r="D1499" s="30" t="s">
        <v>21</v>
      </c>
      <c r="E1499" s="36">
        <v>1000</v>
      </c>
      <c r="F1499" s="36">
        <v>3800</v>
      </c>
      <c r="G1499" s="36">
        <v>2350</v>
      </c>
      <c r="H1499" s="37">
        <f t="shared" si="218"/>
        <v>8426.4285714285725</v>
      </c>
      <c r="I1499" s="37">
        <f t="shared" si="219"/>
        <v>8000</v>
      </c>
      <c r="J1499" s="37">
        <f t="shared" si="220"/>
        <v>255</v>
      </c>
      <c r="K1499" s="36"/>
      <c r="L1499" s="56">
        <f>L1498+14.5</f>
        <v>908.5</v>
      </c>
      <c r="M1499" s="56"/>
      <c r="N1499" s="36">
        <v>45</v>
      </c>
      <c r="O1499" s="21">
        <f t="shared" si="223"/>
        <v>953.5</v>
      </c>
      <c r="P1499" s="38">
        <f t="shared" si="221"/>
        <v>2081.979166666667</v>
      </c>
      <c r="Q1499" s="41"/>
      <c r="R1499" t="str">
        <f t="shared" si="222"/>
        <v>8430 Litre Aquaplate Steel Slimline Water Tank (1000mm W x 3800mm L x  2350mm H)</v>
      </c>
    </row>
    <row r="1500" spans="2:18" x14ac:dyDescent="0.35">
      <c r="B1500" s="31">
        <v>0.52</v>
      </c>
      <c r="C1500" s="30" t="s">
        <v>24</v>
      </c>
      <c r="D1500" s="30" t="s">
        <v>21</v>
      </c>
      <c r="E1500" s="36">
        <v>1000</v>
      </c>
      <c r="F1500" s="36">
        <v>3900</v>
      </c>
      <c r="G1500" s="36">
        <v>2350</v>
      </c>
      <c r="H1500" s="37">
        <f t="shared" si="218"/>
        <v>8661.4285714285725</v>
      </c>
      <c r="I1500" s="37">
        <f t="shared" si="219"/>
        <v>9000</v>
      </c>
      <c r="J1500" s="37">
        <f>IF(I1500&lt;1000,90,IF(I1500=1000,90,IF(I1500=2000,120,IF(I1500=3000,135,IF(I1500=4000,150,IF(I1500=5000,180,IF(I1500=6000,210,IF(I1500=7000,240,IF(I1500=8000,255,IF(I1500=9000,270,IF(I1500=10000,285)))))))))))</f>
        <v>270</v>
      </c>
      <c r="K1500" s="36"/>
      <c r="L1500" s="50">
        <v>942</v>
      </c>
      <c r="N1500" s="36">
        <v>45</v>
      </c>
      <c r="O1500" s="21">
        <f t="shared" si="223"/>
        <v>987</v>
      </c>
      <c r="P1500" s="38">
        <f t="shared" si="221"/>
        <v>2158.75</v>
      </c>
      <c r="Q1500" s="41"/>
      <c r="R1500" t="str">
        <f t="shared" si="222"/>
        <v>8660 Litre Aquaplate Steel Slimline Water Tank (1000mm W x 3900mm L x  2350mm H)</v>
      </c>
    </row>
    <row r="1501" spans="2:18" x14ac:dyDescent="0.35">
      <c r="B1501" s="31">
        <v>0.52</v>
      </c>
      <c r="C1501" s="30" t="s">
        <v>24</v>
      </c>
      <c r="D1501" s="30" t="s">
        <v>21</v>
      </c>
      <c r="E1501" s="36">
        <v>1000</v>
      </c>
      <c r="F1501" s="36">
        <v>4000</v>
      </c>
      <c r="G1501" s="36">
        <v>2350</v>
      </c>
      <c r="H1501" s="37">
        <f t="shared" si="218"/>
        <v>8896.4285714285725</v>
      </c>
      <c r="I1501" s="37">
        <f t="shared" si="219"/>
        <v>9000</v>
      </c>
      <c r="J1501" s="37">
        <f>IF(I1501&lt;1000,90,IF(I1501=1000,90,IF(I1501=2000,120,IF(I1501=3000,135,IF(I1501=4000,150,IF(I1501=5000,180,IF(I1501=6000,210,IF(I1501=7000,240,IF(I1501=8000,255,IF(I1501=9000,270,IF(I1501=10000,285)))))))))))</f>
        <v>270</v>
      </c>
      <c r="K1501" s="36"/>
      <c r="L1501" s="56">
        <f>L1500+14.5</f>
        <v>956.5</v>
      </c>
      <c r="M1501" s="56"/>
      <c r="N1501" s="36">
        <v>45</v>
      </c>
      <c r="O1501" s="21">
        <f t="shared" si="223"/>
        <v>1001.5</v>
      </c>
      <c r="P1501" s="38">
        <f t="shared" si="221"/>
        <v>2191.979166666667</v>
      </c>
      <c r="Q1501" s="41"/>
      <c r="R1501" t="str">
        <f t="shared" si="222"/>
        <v>8900 Litre Aquaplate Steel Slimline Water Tank (1000mm W x 4000mm L x  2350mm H)</v>
      </c>
    </row>
    <row r="1502" spans="2:18" x14ac:dyDescent="0.35">
      <c r="B1502" s="31">
        <v>0.52</v>
      </c>
      <c r="C1502" s="30" t="s">
        <v>24</v>
      </c>
      <c r="D1502" s="30" t="s">
        <v>21</v>
      </c>
      <c r="E1502" s="36">
        <v>1050</v>
      </c>
      <c r="F1502" s="36">
        <v>800</v>
      </c>
      <c r="G1502" s="36">
        <v>2350</v>
      </c>
      <c r="H1502" s="37">
        <f t="shared" si="218"/>
        <v>1418.8125</v>
      </c>
      <c r="I1502" s="37">
        <f t="shared" si="219"/>
        <v>1000</v>
      </c>
      <c r="J1502" s="37">
        <f t="shared" ref="J1502:J1530" si="224">IF(I1502&lt;1000,90,IF(I1502=1000,90,IF(I1502=2000,120,IF(I1502=3000,135,IF(I1502=4000,150,IF(I1502=5000,180,IF(I1502=6000,210,IF(I1502=7000,240,IF(I1502=8000,255,IF(I1502=9000,B1767,IF(I1502=10000,285)))))))))))</f>
        <v>90</v>
      </c>
      <c r="K1502" s="36"/>
      <c r="L1502" s="50">
        <v>330</v>
      </c>
      <c r="N1502" s="36">
        <v>30</v>
      </c>
      <c r="O1502" s="21">
        <f t="shared" si="223"/>
        <v>360</v>
      </c>
      <c r="P1502" s="38">
        <f t="shared" si="221"/>
        <v>756.25000000000011</v>
      </c>
      <c r="Q1502" s="41"/>
      <c r="R1502" t="str">
        <f t="shared" si="222"/>
        <v>1420 Litre Aquaplate Steel Slimline Water Tank (1050mm W x 800mm L x  2350mm H)</v>
      </c>
    </row>
    <row r="1503" spans="2:18" x14ac:dyDescent="0.35">
      <c r="B1503" s="31">
        <v>0.52</v>
      </c>
      <c r="C1503" s="30" t="s">
        <v>24</v>
      </c>
      <c r="D1503" s="30" t="s">
        <v>21</v>
      </c>
      <c r="E1503" s="36">
        <v>1050</v>
      </c>
      <c r="F1503" s="36">
        <v>900</v>
      </c>
      <c r="G1503" s="36">
        <v>2350</v>
      </c>
      <c r="H1503" s="37">
        <f t="shared" si="218"/>
        <v>1665.5625</v>
      </c>
      <c r="I1503" s="37">
        <f t="shared" si="219"/>
        <v>2000</v>
      </c>
      <c r="J1503" s="37">
        <f t="shared" si="224"/>
        <v>120</v>
      </c>
      <c r="K1503" s="36"/>
      <c r="L1503" s="51">
        <v>345</v>
      </c>
      <c r="M1503" s="51"/>
      <c r="N1503" s="36">
        <v>30</v>
      </c>
      <c r="O1503" s="21">
        <f t="shared" si="223"/>
        <v>375</v>
      </c>
      <c r="P1503" s="38">
        <f t="shared" si="221"/>
        <v>790.62500000000011</v>
      </c>
      <c r="Q1503" s="41"/>
      <c r="R1503" t="str">
        <f t="shared" si="222"/>
        <v>1670 Litre Aquaplate Steel Slimline Water Tank (1050mm W x 900mm L x  2350mm H)</v>
      </c>
    </row>
    <row r="1504" spans="2:18" x14ac:dyDescent="0.35">
      <c r="B1504" s="31">
        <v>0.52</v>
      </c>
      <c r="C1504" s="30" t="s">
        <v>24</v>
      </c>
      <c r="D1504" s="30" t="s">
        <v>21</v>
      </c>
      <c r="E1504" s="36">
        <v>1050</v>
      </c>
      <c r="F1504" s="36">
        <v>1000</v>
      </c>
      <c r="G1504" s="36">
        <v>2350</v>
      </c>
      <c r="H1504" s="37">
        <f t="shared" si="218"/>
        <v>1912.3125</v>
      </c>
      <c r="I1504" s="37">
        <f t="shared" si="219"/>
        <v>2000</v>
      </c>
      <c r="J1504" s="37">
        <f t="shared" si="224"/>
        <v>120</v>
      </c>
      <c r="K1504" s="36"/>
      <c r="L1504" s="56">
        <f>L1503+14.5</f>
        <v>359.5</v>
      </c>
      <c r="M1504" s="56"/>
      <c r="N1504" s="36">
        <v>30</v>
      </c>
      <c r="O1504" s="21">
        <f t="shared" si="223"/>
        <v>389.5</v>
      </c>
      <c r="P1504" s="38">
        <f t="shared" si="221"/>
        <v>823.85416666666674</v>
      </c>
      <c r="Q1504" s="41"/>
      <c r="R1504" t="str">
        <f t="shared" si="222"/>
        <v>1910 Litre Aquaplate Steel Slimline Water Tank (1050mm W x 1000mm L x  2350mm H)</v>
      </c>
    </row>
    <row r="1505" spans="2:18" x14ac:dyDescent="0.35">
      <c r="B1505" s="31">
        <v>0.52</v>
      </c>
      <c r="C1505" s="30" t="s">
        <v>24</v>
      </c>
      <c r="D1505" s="30" t="s">
        <v>21</v>
      </c>
      <c r="E1505" s="36">
        <v>1050</v>
      </c>
      <c r="F1505" s="36">
        <v>1100</v>
      </c>
      <c r="G1505" s="36">
        <v>2350</v>
      </c>
      <c r="H1505" s="37">
        <f t="shared" si="218"/>
        <v>2159.0625</v>
      </c>
      <c r="I1505" s="37">
        <f t="shared" si="219"/>
        <v>2000</v>
      </c>
      <c r="J1505" s="37">
        <f t="shared" si="224"/>
        <v>120</v>
      </c>
      <c r="K1505" s="36"/>
      <c r="L1505" s="56">
        <f>L1504+14.5</f>
        <v>374</v>
      </c>
      <c r="M1505" s="56"/>
      <c r="N1505" s="36">
        <v>30</v>
      </c>
      <c r="O1505" s="21">
        <f t="shared" si="223"/>
        <v>404</v>
      </c>
      <c r="P1505" s="38">
        <f t="shared" si="221"/>
        <v>857.08333333333348</v>
      </c>
      <c r="Q1505" s="41"/>
      <c r="R1505" t="str">
        <f t="shared" si="222"/>
        <v>2160 Litre Aquaplate Steel Slimline Water Tank (1050mm W x 1100mm L x  2350mm H)</v>
      </c>
    </row>
    <row r="1506" spans="2:18" x14ac:dyDescent="0.35">
      <c r="B1506" s="31">
        <v>0.52</v>
      </c>
      <c r="C1506" s="30" t="s">
        <v>24</v>
      </c>
      <c r="D1506" s="30" t="s">
        <v>21</v>
      </c>
      <c r="E1506" s="36">
        <v>1050</v>
      </c>
      <c r="F1506" s="36">
        <v>1200</v>
      </c>
      <c r="G1506" s="36">
        <v>2350</v>
      </c>
      <c r="H1506" s="37">
        <f t="shared" si="218"/>
        <v>2405.8125</v>
      </c>
      <c r="I1506" s="37">
        <f t="shared" si="219"/>
        <v>2000</v>
      </c>
      <c r="J1506" s="37">
        <f t="shared" si="224"/>
        <v>120</v>
      </c>
      <c r="K1506" s="36"/>
      <c r="L1506" s="56">
        <f>L1505+14.5</f>
        <v>388.5</v>
      </c>
      <c r="M1506" s="56"/>
      <c r="N1506" s="36">
        <v>30</v>
      </c>
      <c r="O1506" s="21">
        <f t="shared" si="223"/>
        <v>418.5</v>
      </c>
      <c r="P1506" s="38">
        <f t="shared" si="221"/>
        <v>890.31250000000011</v>
      </c>
      <c r="Q1506" s="41"/>
      <c r="R1506" t="str">
        <f t="shared" si="222"/>
        <v>2410 Litre Aquaplate Steel Slimline Water Tank (1050mm W x 1200mm L x  2350mm H)</v>
      </c>
    </row>
    <row r="1507" spans="2:18" x14ac:dyDescent="0.35">
      <c r="B1507" s="31">
        <v>0.52</v>
      </c>
      <c r="C1507" s="30" t="s">
        <v>24</v>
      </c>
      <c r="D1507" s="30" t="s">
        <v>21</v>
      </c>
      <c r="E1507" s="36">
        <v>1050</v>
      </c>
      <c r="F1507" s="36">
        <v>1300</v>
      </c>
      <c r="G1507" s="36">
        <v>2350</v>
      </c>
      <c r="H1507" s="37">
        <f t="shared" si="218"/>
        <v>2652.5625</v>
      </c>
      <c r="I1507" s="37">
        <f t="shared" si="219"/>
        <v>3000</v>
      </c>
      <c r="J1507" s="37">
        <f t="shared" si="224"/>
        <v>135</v>
      </c>
      <c r="K1507" s="36"/>
      <c r="L1507" s="51">
        <v>449</v>
      </c>
      <c r="M1507" s="51"/>
      <c r="N1507" s="36">
        <v>30</v>
      </c>
      <c r="O1507" s="21">
        <f t="shared" si="223"/>
        <v>479</v>
      </c>
      <c r="P1507" s="38">
        <f t="shared" si="221"/>
        <v>1028.9583333333335</v>
      </c>
      <c r="Q1507" s="41"/>
      <c r="R1507" t="str">
        <f t="shared" si="222"/>
        <v>2650 Litre Aquaplate Steel Slimline Water Tank (1050mm W x 1300mm L x  2350mm H)</v>
      </c>
    </row>
    <row r="1508" spans="2:18" x14ac:dyDescent="0.35">
      <c r="B1508" s="31">
        <v>0.52</v>
      </c>
      <c r="C1508" s="30" t="s">
        <v>24</v>
      </c>
      <c r="D1508" s="30" t="s">
        <v>21</v>
      </c>
      <c r="E1508" s="36">
        <v>1050</v>
      </c>
      <c r="F1508" s="36">
        <v>1400</v>
      </c>
      <c r="G1508" s="36">
        <v>2350</v>
      </c>
      <c r="H1508" s="37">
        <f t="shared" si="218"/>
        <v>2899.3125</v>
      </c>
      <c r="I1508" s="37">
        <f t="shared" si="219"/>
        <v>3000</v>
      </c>
      <c r="J1508" s="37">
        <f t="shared" si="224"/>
        <v>135</v>
      </c>
      <c r="K1508" s="36"/>
      <c r="L1508" s="56">
        <f>L1507+14.5</f>
        <v>463.5</v>
      </c>
      <c r="M1508" s="56"/>
      <c r="N1508" s="36">
        <v>30</v>
      </c>
      <c r="O1508" s="21">
        <f t="shared" si="223"/>
        <v>493.5</v>
      </c>
      <c r="P1508" s="38">
        <f t="shared" si="221"/>
        <v>1062.1875</v>
      </c>
      <c r="Q1508" s="41"/>
      <c r="R1508" t="str">
        <f t="shared" si="222"/>
        <v>2900 Litre Aquaplate Steel Slimline Water Tank (1050mm W x 1400mm L x  2350mm H)</v>
      </c>
    </row>
    <row r="1509" spans="2:18" x14ac:dyDescent="0.35">
      <c r="B1509" s="31">
        <v>0.52</v>
      </c>
      <c r="C1509" s="30" t="s">
        <v>24</v>
      </c>
      <c r="D1509" s="30" t="s">
        <v>21</v>
      </c>
      <c r="E1509" s="36">
        <v>1050</v>
      </c>
      <c r="F1509" s="36">
        <v>1500</v>
      </c>
      <c r="G1509" s="36">
        <v>2350</v>
      </c>
      <c r="H1509" s="37">
        <f t="shared" si="218"/>
        <v>3146.0625</v>
      </c>
      <c r="I1509" s="37">
        <f t="shared" si="219"/>
        <v>3000</v>
      </c>
      <c r="J1509" s="37">
        <f t="shared" si="224"/>
        <v>135</v>
      </c>
      <c r="K1509" s="36"/>
      <c r="L1509" s="56">
        <f>L1508+14.5</f>
        <v>478</v>
      </c>
      <c r="M1509" s="56"/>
      <c r="N1509" s="36">
        <v>30</v>
      </c>
      <c r="O1509" s="21">
        <f t="shared" si="223"/>
        <v>508</v>
      </c>
      <c r="P1509" s="38">
        <f t="shared" si="221"/>
        <v>1095.4166666666667</v>
      </c>
      <c r="Q1509" s="41"/>
      <c r="R1509" t="str">
        <f t="shared" si="222"/>
        <v>3150 Litre Aquaplate Steel Slimline Water Tank (1050mm W x 1500mm L x  2350mm H)</v>
      </c>
    </row>
    <row r="1510" spans="2:18" x14ac:dyDescent="0.35">
      <c r="B1510" s="31">
        <v>0.52</v>
      </c>
      <c r="C1510" s="30" t="s">
        <v>24</v>
      </c>
      <c r="D1510" s="30" t="s">
        <v>21</v>
      </c>
      <c r="E1510" s="36">
        <v>1050</v>
      </c>
      <c r="F1510" s="36">
        <v>1600</v>
      </c>
      <c r="G1510" s="36">
        <v>2350</v>
      </c>
      <c r="H1510" s="37">
        <f t="shared" si="218"/>
        <v>3392.8125</v>
      </c>
      <c r="I1510" s="37">
        <f t="shared" si="219"/>
        <v>3000</v>
      </c>
      <c r="J1510" s="37">
        <f t="shared" si="224"/>
        <v>135</v>
      </c>
      <c r="K1510" s="36"/>
      <c r="L1510" s="56">
        <f>L1509+14.5</f>
        <v>492.5</v>
      </c>
      <c r="M1510" s="56"/>
      <c r="N1510" s="36">
        <v>30</v>
      </c>
      <c r="O1510" s="21">
        <f t="shared" si="223"/>
        <v>522.5</v>
      </c>
      <c r="P1510" s="38">
        <f t="shared" si="221"/>
        <v>1128.6458333333335</v>
      </c>
      <c r="Q1510" s="41"/>
      <c r="R1510" t="str">
        <f t="shared" si="222"/>
        <v>3390 Litre Aquaplate Steel Slimline Water Tank (1050mm W x 1600mm L x  2350mm H)</v>
      </c>
    </row>
    <row r="1511" spans="2:18" x14ac:dyDescent="0.35">
      <c r="B1511" s="31">
        <v>0.52</v>
      </c>
      <c r="C1511" s="30" t="s">
        <v>24</v>
      </c>
      <c r="D1511" s="30" t="s">
        <v>21</v>
      </c>
      <c r="E1511" s="36">
        <v>1050</v>
      </c>
      <c r="F1511" s="36">
        <v>1700</v>
      </c>
      <c r="G1511" s="36">
        <v>2350</v>
      </c>
      <c r="H1511" s="37">
        <f t="shared" si="218"/>
        <v>3639.5625</v>
      </c>
      <c r="I1511" s="37">
        <f t="shared" si="219"/>
        <v>4000</v>
      </c>
      <c r="J1511" s="37">
        <f t="shared" si="224"/>
        <v>150</v>
      </c>
      <c r="K1511" s="36"/>
      <c r="L1511" s="50">
        <v>507</v>
      </c>
      <c r="N1511" s="36">
        <v>30</v>
      </c>
      <c r="O1511" s="21">
        <f t="shared" si="223"/>
        <v>537</v>
      </c>
      <c r="P1511" s="38">
        <f t="shared" si="221"/>
        <v>1161.875</v>
      </c>
      <c r="Q1511" s="41"/>
      <c r="R1511" t="str">
        <f t="shared" si="222"/>
        <v>3640 Litre Aquaplate Steel Slimline Water Tank (1050mm W x 1700mm L x  2350mm H)</v>
      </c>
    </row>
    <row r="1512" spans="2:18" x14ac:dyDescent="0.35">
      <c r="B1512" s="31">
        <v>0.52</v>
      </c>
      <c r="C1512" s="30" t="s">
        <v>24</v>
      </c>
      <c r="D1512" s="30" t="s">
        <v>21</v>
      </c>
      <c r="E1512" s="36">
        <v>1050</v>
      </c>
      <c r="F1512" s="36">
        <v>1800</v>
      </c>
      <c r="G1512" s="36">
        <v>2350</v>
      </c>
      <c r="H1512" s="37">
        <f t="shared" si="218"/>
        <v>3886.3125</v>
      </c>
      <c r="I1512" s="37">
        <f t="shared" si="219"/>
        <v>4000</v>
      </c>
      <c r="J1512" s="37">
        <f t="shared" si="224"/>
        <v>150</v>
      </c>
      <c r="K1512" s="36"/>
      <c r="L1512" s="56">
        <f>L1511+14.5</f>
        <v>521.5</v>
      </c>
      <c r="M1512" s="56"/>
      <c r="N1512" s="36">
        <v>30</v>
      </c>
      <c r="O1512" s="21">
        <f t="shared" si="223"/>
        <v>551.5</v>
      </c>
      <c r="P1512" s="38">
        <f t="shared" si="221"/>
        <v>1195.104166666667</v>
      </c>
      <c r="Q1512" s="41"/>
      <c r="R1512" t="str">
        <f t="shared" si="222"/>
        <v>3890 Litre Aquaplate Steel Slimline Water Tank (1050mm W x 1800mm L x  2350mm H)</v>
      </c>
    </row>
    <row r="1513" spans="2:18" x14ac:dyDescent="0.35">
      <c r="B1513" s="31">
        <v>0.52</v>
      </c>
      <c r="C1513" s="30" t="s">
        <v>24</v>
      </c>
      <c r="D1513" s="30" t="s">
        <v>21</v>
      </c>
      <c r="E1513" s="36">
        <v>1050</v>
      </c>
      <c r="F1513" s="36">
        <v>1900</v>
      </c>
      <c r="G1513" s="36">
        <v>2350</v>
      </c>
      <c r="H1513" s="37">
        <f t="shared" si="218"/>
        <v>4133.0625</v>
      </c>
      <c r="I1513" s="37">
        <f t="shared" si="219"/>
        <v>4000</v>
      </c>
      <c r="J1513" s="37">
        <f t="shared" si="224"/>
        <v>150</v>
      </c>
      <c r="K1513" s="36"/>
      <c r="L1513" s="56">
        <f>L1512+14.5</f>
        <v>536</v>
      </c>
      <c r="M1513" s="56"/>
      <c r="N1513" s="36">
        <v>30</v>
      </c>
      <c r="O1513" s="21">
        <f t="shared" si="223"/>
        <v>566</v>
      </c>
      <c r="P1513" s="38">
        <f t="shared" si="221"/>
        <v>1228.3333333333335</v>
      </c>
      <c r="Q1513" s="41"/>
      <c r="R1513" t="str">
        <f t="shared" si="222"/>
        <v>4130 Litre Aquaplate Steel Slimline Water Tank (1050mm W x 1900mm L x  2350mm H)</v>
      </c>
    </row>
    <row r="1514" spans="2:18" x14ac:dyDescent="0.35">
      <c r="B1514" s="31">
        <v>0.52</v>
      </c>
      <c r="C1514" s="30" t="s">
        <v>24</v>
      </c>
      <c r="D1514" s="30" t="s">
        <v>21</v>
      </c>
      <c r="E1514" s="36">
        <v>1050</v>
      </c>
      <c r="F1514" s="36">
        <v>2000</v>
      </c>
      <c r="G1514" s="36">
        <v>2350</v>
      </c>
      <c r="H1514" s="37">
        <f t="shared" si="218"/>
        <v>4379.8125</v>
      </c>
      <c r="I1514" s="37">
        <f t="shared" si="219"/>
        <v>4000</v>
      </c>
      <c r="J1514" s="37">
        <f t="shared" si="224"/>
        <v>150</v>
      </c>
      <c r="K1514" s="36"/>
      <c r="L1514" s="56">
        <f>L1513+14.5</f>
        <v>550.5</v>
      </c>
      <c r="M1514" s="56"/>
      <c r="N1514" s="36">
        <v>30</v>
      </c>
      <c r="O1514" s="21">
        <f t="shared" si="223"/>
        <v>580.5</v>
      </c>
      <c r="P1514" s="38">
        <f t="shared" si="221"/>
        <v>1261.5625</v>
      </c>
      <c r="Q1514" s="41"/>
      <c r="R1514" t="str">
        <f t="shared" si="222"/>
        <v>4380 Litre Aquaplate Steel Slimline Water Tank (1050mm W x 2000mm L x  2350mm H)</v>
      </c>
    </row>
    <row r="1515" spans="2:18" x14ac:dyDescent="0.35">
      <c r="B1515" s="31">
        <v>0.52</v>
      </c>
      <c r="C1515" s="30" t="s">
        <v>24</v>
      </c>
      <c r="D1515" s="30" t="s">
        <v>21</v>
      </c>
      <c r="E1515" s="36">
        <v>1050</v>
      </c>
      <c r="F1515" s="36">
        <v>2100</v>
      </c>
      <c r="G1515" s="36">
        <v>2350</v>
      </c>
      <c r="H1515" s="37">
        <f t="shared" si="218"/>
        <v>4626.5625</v>
      </c>
      <c r="I1515" s="37">
        <f t="shared" si="219"/>
        <v>5000</v>
      </c>
      <c r="J1515" s="37">
        <f t="shared" si="224"/>
        <v>180</v>
      </c>
      <c r="K1515" s="36"/>
      <c r="L1515" s="50">
        <v>566</v>
      </c>
      <c r="N1515" s="36">
        <v>30</v>
      </c>
      <c r="O1515" s="21">
        <f t="shared" si="223"/>
        <v>596</v>
      </c>
      <c r="P1515" s="38">
        <f t="shared" si="221"/>
        <v>1297.0833333333335</v>
      </c>
      <c r="Q1515" s="41"/>
      <c r="R1515" t="str">
        <f t="shared" si="222"/>
        <v>4630 Litre Aquaplate Steel Slimline Water Tank (1050mm W x 2100mm L x  2350mm H)</v>
      </c>
    </row>
    <row r="1516" spans="2:18" x14ac:dyDescent="0.35">
      <c r="B1516" s="31">
        <v>0.52</v>
      </c>
      <c r="C1516" s="30" t="s">
        <v>24</v>
      </c>
      <c r="D1516" s="30" t="s">
        <v>21</v>
      </c>
      <c r="E1516" s="36">
        <v>1050</v>
      </c>
      <c r="F1516" s="36">
        <v>2200</v>
      </c>
      <c r="G1516" s="36">
        <v>2350</v>
      </c>
      <c r="H1516" s="37">
        <f t="shared" si="218"/>
        <v>4873.3125</v>
      </c>
      <c r="I1516" s="37">
        <f t="shared" si="219"/>
        <v>5000</v>
      </c>
      <c r="J1516" s="37">
        <f t="shared" si="224"/>
        <v>180</v>
      </c>
      <c r="K1516" s="36"/>
      <c r="L1516" s="56">
        <f>L1515+14.5</f>
        <v>580.5</v>
      </c>
      <c r="M1516" s="56"/>
      <c r="N1516" s="36">
        <v>30</v>
      </c>
      <c r="O1516" s="21">
        <f t="shared" si="223"/>
        <v>610.5</v>
      </c>
      <c r="P1516" s="38">
        <f t="shared" si="221"/>
        <v>1330.3125</v>
      </c>
      <c r="Q1516" s="41"/>
      <c r="R1516" t="str">
        <f t="shared" si="222"/>
        <v>4870 Litre Aquaplate Steel Slimline Water Tank (1050mm W x 2200mm L x  2350mm H)</v>
      </c>
    </row>
    <row r="1517" spans="2:18" x14ac:dyDescent="0.35">
      <c r="B1517" s="31">
        <v>0.52</v>
      </c>
      <c r="C1517" s="30" t="s">
        <v>24</v>
      </c>
      <c r="D1517" s="30" t="s">
        <v>21</v>
      </c>
      <c r="E1517" s="36">
        <v>1050</v>
      </c>
      <c r="F1517" s="36">
        <v>2300</v>
      </c>
      <c r="G1517" s="36">
        <v>2350</v>
      </c>
      <c r="H1517" s="37">
        <f t="shared" si="218"/>
        <v>5120.0625</v>
      </c>
      <c r="I1517" s="37">
        <f t="shared" si="219"/>
        <v>5000</v>
      </c>
      <c r="J1517" s="37">
        <f t="shared" si="224"/>
        <v>180</v>
      </c>
      <c r="K1517" s="36"/>
      <c r="L1517" s="56">
        <f>L1516+14.5</f>
        <v>595</v>
      </c>
      <c r="M1517" s="56"/>
      <c r="N1517" s="36">
        <v>45</v>
      </c>
      <c r="O1517" s="21">
        <f t="shared" si="223"/>
        <v>640</v>
      </c>
      <c r="P1517" s="38">
        <f t="shared" si="221"/>
        <v>1363.541666666667</v>
      </c>
      <c r="Q1517" s="41"/>
      <c r="R1517" t="str">
        <f t="shared" si="222"/>
        <v>5120 Litre Aquaplate Steel Slimline Water Tank (1050mm W x 2300mm L x  2350mm H)</v>
      </c>
    </row>
    <row r="1518" spans="2:18" x14ac:dyDescent="0.35">
      <c r="B1518" s="31">
        <v>0.52</v>
      </c>
      <c r="C1518" s="30" t="s">
        <v>24</v>
      </c>
      <c r="D1518" s="30" t="s">
        <v>21</v>
      </c>
      <c r="E1518" s="36">
        <v>1050</v>
      </c>
      <c r="F1518" s="36">
        <v>2400</v>
      </c>
      <c r="G1518" s="36">
        <v>2350</v>
      </c>
      <c r="H1518" s="37">
        <f t="shared" si="218"/>
        <v>5366.8125</v>
      </c>
      <c r="I1518" s="37">
        <f t="shared" si="219"/>
        <v>5000</v>
      </c>
      <c r="J1518" s="37">
        <f t="shared" si="224"/>
        <v>180</v>
      </c>
      <c r="K1518" s="36"/>
      <c r="L1518" s="56">
        <f>L1517+14.5</f>
        <v>609.5</v>
      </c>
      <c r="M1518" s="56"/>
      <c r="N1518" s="36">
        <v>45</v>
      </c>
      <c r="O1518" s="21">
        <f t="shared" si="223"/>
        <v>654.5</v>
      </c>
      <c r="P1518" s="38">
        <f t="shared" si="221"/>
        <v>1396.7708333333335</v>
      </c>
      <c r="Q1518" s="41"/>
      <c r="R1518" t="str">
        <f t="shared" si="222"/>
        <v>5370 Litre Aquaplate Steel Slimline Water Tank (1050mm W x 2400mm L x  2350mm H)</v>
      </c>
    </row>
    <row r="1519" spans="2:18" x14ac:dyDescent="0.35">
      <c r="B1519" s="31">
        <v>0.52</v>
      </c>
      <c r="C1519" s="30" t="s">
        <v>24</v>
      </c>
      <c r="D1519" s="30" t="s">
        <v>21</v>
      </c>
      <c r="E1519" s="36">
        <v>1050</v>
      </c>
      <c r="F1519" s="36">
        <v>2500</v>
      </c>
      <c r="G1519" s="36">
        <v>2350</v>
      </c>
      <c r="H1519" s="37">
        <f t="shared" si="218"/>
        <v>5613.5625</v>
      </c>
      <c r="I1519" s="37">
        <f t="shared" si="219"/>
        <v>6000</v>
      </c>
      <c r="J1519" s="37">
        <f t="shared" si="224"/>
        <v>210</v>
      </c>
      <c r="K1519" s="36"/>
      <c r="L1519" s="50">
        <v>688</v>
      </c>
      <c r="N1519" s="36">
        <v>45</v>
      </c>
      <c r="O1519" s="21">
        <f t="shared" si="223"/>
        <v>733</v>
      </c>
      <c r="P1519" s="38">
        <f t="shared" si="221"/>
        <v>1576.666666666667</v>
      </c>
      <c r="Q1519" s="41"/>
      <c r="R1519" t="str">
        <f t="shared" si="222"/>
        <v>5610 Litre Aquaplate Steel Slimline Water Tank (1050mm W x 2500mm L x  2350mm H)</v>
      </c>
    </row>
    <row r="1520" spans="2:18" x14ac:dyDescent="0.35">
      <c r="B1520" s="31">
        <v>0.52</v>
      </c>
      <c r="C1520" s="30" t="s">
        <v>24</v>
      </c>
      <c r="D1520" s="30" t="s">
        <v>21</v>
      </c>
      <c r="E1520" s="36">
        <v>1050</v>
      </c>
      <c r="F1520" s="36">
        <v>2600</v>
      </c>
      <c r="G1520" s="36">
        <v>2350</v>
      </c>
      <c r="H1520" s="37">
        <f t="shared" si="218"/>
        <v>5860.3125</v>
      </c>
      <c r="I1520" s="37">
        <f t="shared" si="219"/>
        <v>6000</v>
      </c>
      <c r="J1520" s="37">
        <f t="shared" si="224"/>
        <v>210</v>
      </c>
      <c r="K1520" s="36"/>
      <c r="L1520" s="56">
        <f>L1519+14.5</f>
        <v>702.5</v>
      </c>
      <c r="M1520" s="56"/>
      <c r="N1520" s="36">
        <v>45</v>
      </c>
      <c r="O1520" s="21">
        <f t="shared" si="223"/>
        <v>747.5</v>
      </c>
      <c r="P1520" s="38">
        <f t="shared" si="221"/>
        <v>1609.8958333333335</v>
      </c>
      <c r="Q1520" s="41"/>
      <c r="R1520" t="str">
        <f t="shared" si="222"/>
        <v>5860 Litre Aquaplate Steel Slimline Water Tank (1050mm W x 2600mm L x  2350mm H)</v>
      </c>
    </row>
    <row r="1521" spans="2:18" x14ac:dyDescent="0.35">
      <c r="B1521" s="31">
        <v>0.52</v>
      </c>
      <c r="C1521" s="30" t="s">
        <v>24</v>
      </c>
      <c r="D1521" s="30" t="s">
        <v>21</v>
      </c>
      <c r="E1521" s="36">
        <v>1050</v>
      </c>
      <c r="F1521" s="36">
        <v>2700</v>
      </c>
      <c r="G1521" s="36">
        <v>2350</v>
      </c>
      <c r="H1521" s="37">
        <f t="shared" si="218"/>
        <v>6107.0625</v>
      </c>
      <c r="I1521" s="37">
        <f t="shared" si="219"/>
        <v>6000</v>
      </c>
      <c r="J1521" s="37">
        <f t="shared" si="224"/>
        <v>210</v>
      </c>
      <c r="K1521" s="36"/>
      <c r="L1521" s="56">
        <f>L1520+14.5</f>
        <v>717</v>
      </c>
      <c r="M1521" s="56"/>
      <c r="N1521" s="36">
        <v>45</v>
      </c>
      <c r="O1521" s="21">
        <f t="shared" si="223"/>
        <v>762</v>
      </c>
      <c r="P1521" s="38">
        <f t="shared" si="221"/>
        <v>1643.1250000000002</v>
      </c>
      <c r="Q1521" s="41"/>
      <c r="R1521" t="str">
        <f t="shared" si="222"/>
        <v>6110 Litre Aquaplate Steel Slimline Water Tank (1050mm W x 2700mm L x  2350mm H)</v>
      </c>
    </row>
    <row r="1522" spans="2:18" x14ac:dyDescent="0.35">
      <c r="B1522" s="31">
        <v>0.52</v>
      </c>
      <c r="C1522" s="30" t="s">
        <v>24</v>
      </c>
      <c r="D1522" s="30" t="s">
        <v>21</v>
      </c>
      <c r="E1522" s="36">
        <v>1050</v>
      </c>
      <c r="F1522" s="36">
        <v>2800</v>
      </c>
      <c r="G1522" s="36">
        <v>2350</v>
      </c>
      <c r="H1522" s="37">
        <f t="shared" si="218"/>
        <v>6353.8125</v>
      </c>
      <c r="I1522" s="37">
        <f t="shared" si="219"/>
        <v>6000</v>
      </c>
      <c r="J1522" s="37">
        <f t="shared" si="224"/>
        <v>210</v>
      </c>
      <c r="K1522" s="36"/>
      <c r="L1522" s="56">
        <f>L1521+14.5</f>
        <v>731.5</v>
      </c>
      <c r="M1522" s="56"/>
      <c r="N1522" s="36">
        <v>45</v>
      </c>
      <c r="O1522" s="21">
        <f t="shared" si="223"/>
        <v>776.5</v>
      </c>
      <c r="P1522" s="38">
        <f t="shared" si="221"/>
        <v>1676.354166666667</v>
      </c>
      <c r="Q1522" s="41"/>
      <c r="R1522" t="str">
        <f t="shared" si="222"/>
        <v>6350 Litre Aquaplate Steel Slimline Water Tank (1050mm W x 2800mm L x  2350mm H)</v>
      </c>
    </row>
    <row r="1523" spans="2:18" x14ac:dyDescent="0.35">
      <c r="B1523" s="31">
        <v>0.52</v>
      </c>
      <c r="C1523" s="30" t="s">
        <v>24</v>
      </c>
      <c r="D1523" s="30" t="s">
        <v>21</v>
      </c>
      <c r="E1523" s="36">
        <v>1050</v>
      </c>
      <c r="F1523" s="36">
        <v>2900</v>
      </c>
      <c r="G1523" s="36">
        <v>2350</v>
      </c>
      <c r="H1523" s="37">
        <f t="shared" si="218"/>
        <v>6600.5625</v>
      </c>
      <c r="I1523" s="37">
        <f t="shared" si="219"/>
        <v>7000</v>
      </c>
      <c r="J1523" s="37">
        <f t="shared" si="224"/>
        <v>240</v>
      </c>
      <c r="K1523" s="36"/>
      <c r="L1523" s="50">
        <v>765</v>
      </c>
      <c r="N1523" s="36">
        <v>45</v>
      </c>
      <c r="O1523" s="21">
        <f t="shared" si="223"/>
        <v>810</v>
      </c>
      <c r="P1523" s="38">
        <f t="shared" si="221"/>
        <v>1753.1250000000002</v>
      </c>
      <c r="Q1523" s="41"/>
      <c r="R1523" t="str">
        <f t="shared" si="222"/>
        <v>6600 Litre Aquaplate Steel Slimline Water Tank (1050mm W x 2900mm L x  2350mm H)</v>
      </c>
    </row>
    <row r="1524" spans="2:18" x14ac:dyDescent="0.35">
      <c r="B1524" s="31">
        <v>0.52</v>
      </c>
      <c r="C1524" s="30" t="s">
        <v>24</v>
      </c>
      <c r="D1524" s="30" t="s">
        <v>21</v>
      </c>
      <c r="E1524" s="36">
        <v>1050</v>
      </c>
      <c r="F1524" s="36">
        <v>3000</v>
      </c>
      <c r="G1524" s="36">
        <v>2350</v>
      </c>
      <c r="H1524" s="37">
        <f t="shared" si="218"/>
        <v>6847.3125</v>
      </c>
      <c r="I1524" s="37">
        <f t="shared" si="219"/>
        <v>7000</v>
      </c>
      <c r="J1524" s="37">
        <f t="shared" si="224"/>
        <v>240</v>
      </c>
      <c r="K1524" s="36"/>
      <c r="L1524" s="56">
        <f>L1523+14.5</f>
        <v>779.5</v>
      </c>
      <c r="M1524" s="56"/>
      <c r="N1524" s="36">
        <v>45</v>
      </c>
      <c r="O1524" s="21">
        <f t="shared" si="223"/>
        <v>824.5</v>
      </c>
      <c r="P1524" s="38">
        <f t="shared" si="221"/>
        <v>1786.354166666667</v>
      </c>
      <c r="Q1524" s="41"/>
      <c r="R1524" t="str">
        <f t="shared" si="222"/>
        <v>6850 Litre Aquaplate Steel Slimline Water Tank (1050mm W x 3000mm L x  2350mm H)</v>
      </c>
    </row>
    <row r="1525" spans="2:18" x14ac:dyDescent="0.35">
      <c r="B1525" s="31">
        <v>0.52</v>
      </c>
      <c r="C1525" s="30" t="s">
        <v>24</v>
      </c>
      <c r="D1525" s="30" t="s">
        <v>21</v>
      </c>
      <c r="E1525" s="36">
        <v>1050</v>
      </c>
      <c r="F1525" s="36">
        <v>3100</v>
      </c>
      <c r="G1525" s="36">
        <v>2350</v>
      </c>
      <c r="H1525" s="37">
        <f t="shared" si="218"/>
        <v>7094.0625</v>
      </c>
      <c r="I1525" s="37">
        <f t="shared" si="219"/>
        <v>7000</v>
      </c>
      <c r="J1525" s="37">
        <f t="shared" si="224"/>
        <v>240</v>
      </c>
      <c r="K1525" s="36"/>
      <c r="L1525" s="56">
        <f>L1524+14.5</f>
        <v>794</v>
      </c>
      <c r="M1525" s="56"/>
      <c r="N1525" s="36">
        <v>45</v>
      </c>
      <c r="O1525" s="21">
        <f t="shared" si="223"/>
        <v>839</v>
      </c>
      <c r="P1525" s="38">
        <f t="shared" si="221"/>
        <v>1819.5833333333335</v>
      </c>
      <c r="Q1525" s="41"/>
      <c r="R1525" t="str">
        <f t="shared" si="222"/>
        <v>7090 Litre Aquaplate Steel Slimline Water Tank (1050mm W x 3100mm L x  2350mm H)</v>
      </c>
    </row>
    <row r="1526" spans="2:18" x14ac:dyDescent="0.35">
      <c r="B1526" s="31">
        <v>0.52</v>
      </c>
      <c r="C1526" s="30" t="s">
        <v>24</v>
      </c>
      <c r="D1526" s="30" t="s">
        <v>21</v>
      </c>
      <c r="E1526" s="36">
        <v>1050</v>
      </c>
      <c r="F1526" s="36">
        <v>3200</v>
      </c>
      <c r="G1526" s="36">
        <v>2350</v>
      </c>
      <c r="H1526" s="37">
        <f t="shared" si="218"/>
        <v>7340.8125</v>
      </c>
      <c r="I1526" s="37">
        <f t="shared" si="219"/>
        <v>7000</v>
      </c>
      <c r="J1526" s="37">
        <f t="shared" si="224"/>
        <v>240</v>
      </c>
      <c r="K1526" s="36"/>
      <c r="L1526" s="56">
        <f>L1525+14.5</f>
        <v>808.5</v>
      </c>
      <c r="M1526" s="56"/>
      <c r="N1526" s="36">
        <v>45</v>
      </c>
      <c r="O1526" s="21">
        <f t="shared" si="223"/>
        <v>853.5</v>
      </c>
      <c r="P1526" s="38">
        <f t="shared" si="221"/>
        <v>1852.8125000000002</v>
      </c>
      <c r="Q1526" s="41"/>
      <c r="R1526" t="str">
        <f t="shared" si="222"/>
        <v>7340 Litre Aquaplate Steel Slimline Water Tank (1050mm W x 3200mm L x  2350mm H)</v>
      </c>
    </row>
    <row r="1527" spans="2:18" x14ac:dyDescent="0.35">
      <c r="B1527" s="31">
        <v>0.52</v>
      </c>
      <c r="C1527" s="30" t="s">
        <v>24</v>
      </c>
      <c r="D1527" s="30" t="s">
        <v>21</v>
      </c>
      <c r="E1527" s="36">
        <v>1050</v>
      </c>
      <c r="F1527" s="36">
        <v>3300</v>
      </c>
      <c r="G1527" s="36">
        <v>2350</v>
      </c>
      <c r="H1527" s="37">
        <f t="shared" si="218"/>
        <v>7587.5625</v>
      </c>
      <c r="I1527" s="37">
        <f t="shared" si="219"/>
        <v>8000</v>
      </c>
      <c r="J1527" s="37">
        <f t="shared" si="224"/>
        <v>255</v>
      </c>
      <c r="K1527" s="36"/>
      <c r="L1527" s="50">
        <v>839</v>
      </c>
      <c r="N1527" s="36">
        <v>45</v>
      </c>
      <c r="O1527" s="21">
        <f t="shared" si="223"/>
        <v>884</v>
      </c>
      <c r="P1527" s="38">
        <f t="shared" si="221"/>
        <v>1922.7083333333335</v>
      </c>
      <c r="Q1527" s="41"/>
      <c r="R1527" t="str">
        <f t="shared" si="222"/>
        <v>7590 Litre Aquaplate Steel Slimline Water Tank (1050mm W x 3300mm L x  2350mm H)</v>
      </c>
    </row>
    <row r="1528" spans="2:18" x14ac:dyDescent="0.35">
      <c r="B1528" s="31">
        <v>0.52</v>
      </c>
      <c r="C1528" s="30" t="s">
        <v>24</v>
      </c>
      <c r="D1528" s="30" t="s">
        <v>21</v>
      </c>
      <c r="E1528" s="36">
        <v>1050</v>
      </c>
      <c r="F1528" s="36">
        <v>3400</v>
      </c>
      <c r="G1528" s="36">
        <v>2350</v>
      </c>
      <c r="H1528" s="37">
        <f t="shared" si="218"/>
        <v>7834.3125</v>
      </c>
      <c r="I1528" s="37">
        <f t="shared" si="219"/>
        <v>8000</v>
      </c>
      <c r="J1528" s="37">
        <f t="shared" si="224"/>
        <v>255</v>
      </c>
      <c r="K1528" s="36"/>
      <c r="L1528" s="56">
        <f>L1527+14.5</f>
        <v>853.5</v>
      </c>
      <c r="M1528" s="56"/>
      <c r="N1528" s="36">
        <v>45</v>
      </c>
      <c r="O1528" s="21">
        <f t="shared" si="223"/>
        <v>898.5</v>
      </c>
      <c r="P1528" s="38">
        <f t="shared" si="221"/>
        <v>1955.9375000000002</v>
      </c>
      <c r="Q1528" s="41"/>
      <c r="R1528" t="str">
        <f t="shared" si="222"/>
        <v>7830 Litre Aquaplate Steel Slimline Water Tank (1050mm W x 3400mm L x  2350mm H)</v>
      </c>
    </row>
    <row r="1529" spans="2:18" x14ac:dyDescent="0.35">
      <c r="B1529" s="31">
        <v>0.52</v>
      </c>
      <c r="C1529" s="30" t="s">
        <v>24</v>
      </c>
      <c r="D1529" s="30" t="s">
        <v>21</v>
      </c>
      <c r="E1529" s="36">
        <v>1050</v>
      </c>
      <c r="F1529" s="36">
        <v>3500</v>
      </c>
      <c r="G1529" s="36">
        <v>2350</v>
      </c>
      <c r="H1529" s="37">
        <f t="shared" si="218"/>
        <v>8081.0625</v>
      </c>
      <c r="I1529" s="37">
        <f t="shared" si="219"/>
        <v>8000</v>
      </c>
      <c r="J1529" s="37">
        <f t="shared" si="224"/>
        <v>255</v>
      </c>
      <c r="K1529" s="36"/>
      <c r="L1529" s="56">
        <f>L1528+14.5</f>
        <v>868</v>
      </c>
      <c r="M1529" s="56"/>
      <c r="N1529" s="36">
        <v>45</v>
      </c>
      <c r="O1529" s="21">
        <f t="shared" si="223"/>
        <v>913</v>
      </c>
      <c r="P1529" s="38">
        <f t="shared" si="221"/>
        <v>1989.166666666667</v>
      </c>
      <c r="Q1529" s="41"/>
      <c r="R1529" t="str">
        <f t="shared" si="222"/>
        <v>8080 Litre Aquaplate Steel Slimline Water Tank (1050mm W x 3500mm L x  2350mm H)</v>
      </c>
    </row>
    <row r="1530" spans="2:18" x14ac:dyDescent="0.35">
      <c r="B1530" s="31">
        <v>0.52</v>
      </c>
      <c r="C1530" s="30" t="s">
        <v>24</v>
      </c>
      <c r="D1530" s="30" t="s">
        <v>21</v>
      </c>
      <c r="E1530" s="36">
        <v>1050</v>
      </c>
      <c r="F1530" s="36">
        <v>3600</v>
      </c>
      <c r="G1530" s="36">
        <v>2350</v>
      </c>
      <c r="H1530" s="37">
        <f t="shared" si="218"/>
        <v>8327.8125</v>
      </c>
      <c r="I1530" s="37">
        <f t="shared" si="219"/>
        <v>8000</v>
      </c>
      <c r="J1530" s="37">
        <f t="shared" si="224"/>
        <v>255</v>
      </c>
      <c r="K1530" s="36"/>
      <c r="L1530" s="56">
        <f>L1529+14.5</f>
        <v>882.5</v>
      </c>
      <c r="M1530" s="56"/>
      <c r="N1530" s="36">
        <v>45</v>
      </c>
      <c r="O1530" s="21">
        <f t="shared" si="223"/>
        <v>927.5</v>
      </c>
      <c r="P1530" s="38">
        <f t="shared" si="221"/>
        <v>2022.3958333333335</v>
      </c>
      <c r="Q1530" s="41"/>
      <c r="R1530" t="str">
        <f t="shared" si="222"/>
        <v>8330 Litre Aquaplate Steel Slimline Water Tank (1050mm W x 3600mm L x  2350mm H)</v>
      </c>
    </row>
    <row r="1531" spans="2:18" x14ac:dyDescent="0.35">
      <c r="B1531" s="31">
        <v>0.52</v>
      </c>
      <c r="C1531" s="30" t="s">
        <v>24</v>
      </c>
      <c r="D1531" s="30" t="s">
        <v>21</v>
      </c>
      <c r="E1531" s="36">
        <v>1050</v>
      </c>
      <c r="F1531" s="36">
        <v>3700</v>
      </c>
      <c r="G1531" s="36">
        <v>2350</v>
      </c>
      <c r="H1531" s="37">
        <f t="shared" si="218"/>
        <v>8574.5625</v>
      </c>
      <c r="I1531" s="37">
        <f t="shared" si="219"/>
        <v>9000</v>
      </c>
      <c r="J1531" s="37">
        <f>IF(I1531&lt;1000,90,IF(I1531=1000,90,IF(I1531=2000,120,IF(I1531=3000,135,IF(I1531=4000,150,IF(I1531=5000,180,IF(I1531=6000,210,IF(I1531=7000,240,IF(I1531=8000,255,IF(I1531=9000,270,IF(I1531=10000,285)))))))))))</f>
        <v>270</v>
      </c>
      <c r="K1531" s="36"/>
      <c r="L1531" s="56">
        <f>L1530+14.5</f>
        <v>897</v>
      </c>
      <c r="M1531" s="56"/>
      <c r="N1531" s="36">
        <v>45</v>
      </c>
      <c r="O1531" s="21">
        <f t="shared" si="223"/>
        <v>942</v>
      </c>
      <c r="P1531" s="38">
        <f t="shared" si="221"/>
        <v>2055.625</v>
      </c>
      <c r="Q1531" s="41"/>
      <c r="R1531" t="str">
        <f t="shared" si="222"/>
        <v>8570 Litre Aquaplate Steel Slimline Water Tank (1050mm W x 3700mm L x  2350mm H)</v>
      </c>
    </row>
    <row r="1532" spans="2:18" x14ac:dyDescent="0.35">
      <c r="B1532" s="31">
        <v>0.52</v>
      </c>
      <c r="C1532" s="30" t="s">
        <v>24</v>
      </c>
      <c r="D1532" s="30" t="s">
        <v>21</v>
      </c>
      <c r="E1532" s="36">
        <v>1050</v>
      </c>
      <c r="F1532" s="36">
        <v>3800</v>
      </c>
      <c r="G1532" s="36">
        <v>2350</v>
      </c>
      <c r="H1532" s="37">
        <f t="shared" si="218"/>
        <v>8821.3125</v>
      </c>
      <c r="I1532" s="37">
        <f t="shared" si="219"/>
        <v>9000</v>
      </c>
      <c r="J1532" s="37">
        <f>IF(I1532&lt;1000,90,IF(I1532=1000,90,IF(I1532=2000,120,IF(I1532=3000,135,IF(I1532=4000,150,IF(I1532=5000,180,IF(I1532=6000,210,IF(I1532=7000,240,IF(I1532=8000,255,IF(I1532=9000,270,IF(I1532=10000,285)))))))))))</f>
        <v>270</v>
      </c>
      <c r="K1532" s="36"/>
      <c r="L1532" s="50">
        <v>931</v>
      </c>
      <c r="N1532" s="36">
        <v>45</v>
      </c>
      <c r="O1532" s="21">
        <f t="shared" si="223"/>
        <v>976</v>
      </c>
      <c r="P1532" s="38">
        <f t="shared" si="221"/>
        <v>2133.541666666667</v>
      </c>
      <c r="Q1532" s="41"/>
      <c r="R1532" t="str">
        <f t="shared" si="222"/>
        <v>8820 Litre Aquaplate Steel Slimline Water Tank (1050mm W x 3800mm L x  2350mm H)</v>
      </c>
    </row>
    <row r="1533" spans="2:18" x14ac:dyDescent="0.35">
      <c r="B1533" s="31">
        <v>0.52</v>
      </c>
      <c r="C1533" s="30" t="s">
        <v>24</v>
      </c>
      <c r="D1533" s="30" t="s">
        <v>21</v>
      </c>
      <c r="E1533" s="36">
        <v>1050</v>
      </c>
      <c r="F1533" s="36">
        <v>3900</v>
      </c>
      <c r="G1533" s="36">
        <v>2350</v>
      </c>
      <c r="H1533" s="37">
        <f t="shared" si="218"/>
        <v>9068.0625</v>
      </c>
      <c r="I1533" s="37">
        <f t="shared" si="219"/>
        <v>9000</v>
      </c>
      <c r="J1533" s="37">
        <f>IF(I1533&lt;1000,90,IF(I1533=1000,90,IF(I1533=2000,120,IF(I1533=3000,135,IF(I1533=4000,150,IF(I1533=5000,180,IF(I1533=6000,210,IF(I1533=7000,240,IF(I1533=8000,255,IF(I1533=9000,270,IF(I1533=10000,285)))))))))))</f>
        <v>270</v>
      </c>
      <c r="K1533" s="36"/>
      <c r="L1533" s="56">
        <f>L1532+14.5</f>
        <v>945.5</v>
      </c>
      <c r="M1533" s="56"/>
      <c r="N1533" s="36">
        <v>45</v>
      </c>
      <c r="O1533" s="21">
        <f t="shared" si="223"/>
        <v>990.5</v>
      </c>
      <c r="P1533" s="38">
        <f t="shared" si="221"/>
        <v>2166.7708333333335</v>
      </c>
      <c r="Q1533" s="41"/>
      <c r="R1533" t="str">
        <f t="shared" si="222"/>
        <v>9070 Litre Aquaplate Steel Slimline Water Tank (1050mm W x 3900mm L x  2350mm H)</v>
      </c>
    </row>
    <row r="1534" spans="2:18" x14ac:dyDescent="0.35">
      <c r="B1534" s="31">
        <v>0.52</v>
      </c>
      <c r="C1534" s="30" t="s">
        <v>24</v>
      </c>
      <c r="D1534" s="30" t="s">
        <v>21</v>
      </c>
      <c r="E1534" s="36">
        <v>1050</v>
      </c>
      <c r="F1534" s="36">
        <v>4000</v>
      </c>
      <c r="G1534" s="36">
        <v>2350</v>
      </c>
      <c r="H1534" s="37">
        <f t="shared" si="218"/>
        <v>9314.8125</v>
      </c>
      <c r="I1534" s="37">
        <f t="shared" si="219"/>
        <v>9000</v>
      </c>
      <c r="J1534" s="37">
        <f>IF(I1534&lt;1000,90,IF(I1534=1000,90,IF(I1534=2000,120,IF(I1534=3000,135,IF(I1534=4000,150,IF(I1534=5000,180,IF(I1534=6000,210,IF(I1534=7000,240,IF(I1534=8000,255,IF(I1534=9000,270,IF(I1534=10000,285)))))))))))</f>
        <v>270</v>
      </c>
      <c r="K1534" s="36"/>
      <c r="L1534" s="56">
        <f>L1533+14.5</f>
        <v>960</v>
      </c>
      <c r="M1534" s="56"/>
      <c r="N1534" s="36">
        <v>45</v>
      </c>
      <c r="O1534" s="21">
        <f t="shared" si="223"/>
        <v>1005</v>
      </c>
      <c r="P1534" s="38">
        <f t="shared" si="221"/>
        <v>2200</v>
      </c>
      <c r="Q1534" s="41"/>
      <c r="R1534" t="str">
        <f t="shared" si="222"/>
        <v>9310 Litre Aquaplate Steel Slimline Water Tank (1050mm W x 4000mm L x  2350mm H)</v>
      </c>
    </row>
    <row r="1535" spans="2:18" x14ac:dyDescent="0.35">
      <c r="B1535" s="31">
        <v>0.52</v>
      </c>
      <c r="C1535" s="30" t="s">
        <v>24</v>
      </c>
      <c r="D1535" s="30" t="s">
        <v>21</v>
      </c>
      <c r="E1535" s="36">
        <v>1100</v>
      </c>
      <c r="F1535" s="36">
        <v>800</v>
      </c>
      <c r="G1535" s="36">
        <v>2350</v>
      </c>
      <c r="H1535" s="37">
        <f t="shared" si="218"/>
        <v>1458.6785714285713</v>
      </c>
      <c r="I1535" s="37">
        <f t="shared" si="219"/>
        <v>1000</v>
      </c>
      <c r="J1535" s="37">
        <f t="shared" ref="J1535:J1562" si="225">IF(I1535&lt;1000,90,IF(I1535=1000,90,IF(I1535=2000,120,IF(I1535=3000,135,IF(I1535=4000,150,IF(I1535=5000,180,IF(I1535=6000,210,IF(I1535=7000,240,IF(I1535=8000,255,IF(I1535=9000,B1800,IF(I1535=10000,285)))))))))))</f>
        <v>90</v>
      </c>
      <c r="K1535" s="36"/>
      <c r="L1535" s="50">
        <v>333</v>
      </c>
      <c r="N1535" s="36">
        <v>30</v>
      </c>
      <c r="O1535" s="21">
        <f t="shared" si="223"/>
        <v>363</v>
      </c>
      <c r="P1535" s="38">
        <f t="shared" si="221"/>
        <v>763.12500000000011</v>
      </c>
      <c r="Q1535" s="41"/>
      <c r="R1535" t="str">
        <f t="shared" si="222"/>
        <v>1460 Litre Aquaplate Steel Slimline Water Tank (1100mm W x 800mm L x  2350mm H)</v>
      </c>
    </row>
    <row r="1536" spans="2:18" x14ac:dyDescent="0.35">
      <c r="B1536" s="31">
        <v>0.52</v>
      </c>
      <c r="C1536" s="30" t="s">
        <v>24</v>
      </c>
      <c r="D1536" s="30" t="s">
        <v>21</v>
      </c>
      <c r="E1536" s="36">
        <v>1100</v>
      </c>
      <c r="F1536" s="36">
        <v>900</v>
      </c>
      <c r="G1536" s="36">
        <v>2350</v>
      </c>
      <c r="H1536" s="37">
        <f t="shared" si="218"/>
        <v>1717.1785714285713</v>
      </c>
      <c r="I1536" s="37">
        <f t="shared" si="219"/>
        <v>2000</v>
      </c>
      <c r="J1536" s="37">
        <f t="shared" si="225"/>
        <v>120</v>
      </c>
      <c r="K1536" s="36"/>
      <c r="L1536" s="51">
        <v>348</v>
      </c>
      <c r="M1536" s="51"/>
      <c r="N1536" s="36">
        <v>30</v>
      </c>
      <c r="O1536" s="21">
        <f t="shared" si="223"/>
        <v>378</v>
      </c>
      <c r="P1536" s="38">
        <f t="shared" si="221"/>
        <v>797.50000000000011</v>
      </c>
      <c r="Q1536" s="41"/>
      <c r="R1536" t="str">
        <f t="shared" si="222"/>
        <v>1720 Litre Aquaplate Steel Slimline Water Tank (1100mm W x 900mm L x  2350mm H)</v>
      </c>
    </row>
    <row r="1537" spans="2:18" x14ac:dyDescent="0.35">
      <c r="B1537" s="31">
        <v>0.52</v>
      </c>
      <c r="C1537" s="30" t="s">
        <v>24</v>
      </c>
      <c r="D1537" s="30" t="s">
        <v>21</v>
      </c>
      <c r="E1537" s="36">
        <v>1100</v>
      </c>
      <c r="F1537" s="36">
        <v>1000</v>
      </c>
      <c r="G1537" s="36">
        <v>2350</v>
      </c>
      <c r="H1537" s="37">
        <f t="shared" si="218"/>
        <v>1975.6785714285713</v>
      </c>
      <c r="I1537" s="37">
        <f t="shared" si="219"/>
        <v>2000</v>
      </c>
      <c r="J1537" s="37">
        <f t="shared" si="225"/>
        <v>120</v>
      </c>
      <c r="K1537" s="36"/>
      <c r="L1537" s="56">
        <f>L1536+14.5</f>
        <v>362.5</v>
      </c>
      <c r="M1537" s="56"/>
      <c r="N1537" s="36">
        <v>30</v>
      </c>
      <c r="O1537" s="21">
        <f t="shared" si="223"/>
        <v>392.5</v>
      </c>
      <c r="P1537" s="38">
        <f t="shared" si="221"/>
        <v>830.72916666666674</v>
      </c>
      <c r="Q1537" s="41"/>
      <c r="R1537" t="str">
        <f t="shared" si="222"/>
        <v>1980 Litre Aquaplate Steel Slimline Water Tank (1100mm W x 1000mm L x  2350mm H)</v>
      </c>
    </row>
    <row r="1538" spans="2:18" x14ac:dyDescent="0.35">
      <c r="B1538" s="31">
        <v>0.52</v>
      </c>
      <c r="C1538" s="30" t="s">
        <v>24</v>
      </c>
      <c r="D1538" s="30" t="s">
        <v>21</v>
      </c>
      <c r="E1538" s="36">
        <v>1100</v>
      </c>
      <c r="F1538" s="36">
        <v>1100</v>
      </c>
      <c r="G1538" s="36">
        <v>2350</v>
      </c>
      <c r="H1538" s="37">
        <f t="shared" si="218"/>
        <v>2234.1785714285711</v>
      </c>
      <c r="I1538" s="37">
        <f t="shared" si="219"/>
        <v>2000</v>
      </c>
      <c r="J1538" s="37">
        <f t="shared" si="225"/>
        <v>120</v>
      </c>
      <c r="K1538" s="36"/>
      <c r="L1538" s="56">
        <f>L1537+14.5</f>
        <v>377</v>
      </c>
      <c r="M1538" s="56"/>
      <c r="N1538" s="36">
        <v>30</v>
      </c>
      <c r="O1538" s="21">
        <f t="shared" si="223"/>
        <v>407</v>
      </c>
      <c r="P1538" s="38">
        <f t="shared" si="221"/>
        <v>863.95833333333348</v>
      </c>
      <c r="Q1538" s="41"/>
      <c r="R1538" t="str">
        <f t="shared" si="222"/>
        <v>2230 Litre Aquaplate Steel Slimline Water Tank (1100mm W x 1100mm L x  2350mm H)</v>
      </c>
    </row>
    <row r="1539" spans="2:18" x14ac:dyDescent="0.35">
      <c r="B1539" s="31">
        <v>0.52</v>
      </c>
      <c r="C1539" s="30" t="s">
        <v>24</v>
      </c>
      <c r="D1539" s="30" t="s">
        <v>21</v>
      </c>
      <c r="E1539" s="36">
        <v>1100</v>
      </c>
      <c r="F1539" s="36">
        <v>1200</v>
      </c>
      <c r="G1539" s="36">
        <v>2350</v>
      </c>
      <c r="H1539" s="37">
        <f t="shared" si="218"/>
        <v>2492.6785714285711</v>
      </c>
      <c r="I1539" s="37">
        <f t="shared" si="219"/>
        <v>2000</v>
      </c>
      <c r="J1539" s="37">
        <f t="shared" si="225"/>
        <v>120</v>
      </c>
      <c r="K1539" s="36"/>
      <c r="L1539" s="56">
        <f>L1538+14.5</f>
        <v>391.5</v>
      </c>
      <c r="M1539" s="56"/>
      <c r="N1539" s="36">
        <v>30</v>
      </c>
      <c r="O1539" s="21">
        <f t="shared" si="223"/>
        <v>421.5</v>
      </c>
      <c r="P1539" s="38">
        <f t="shared" si="221"/>
        <v>897.18750000000011</v>
      </c>
      <c r="Q1539" s="41"/>
      <c r="R1539" t="str">
        <f t="shared" si="222"/>
        <v>2490 Litre Aquaplate Steel Slimline Water Tank (1100mm W x 1200mm L x  2350mm H)</v>
      </c>
    </row>
    <row r="1540" spans="2:18" x14ac:dyDescent="0.35">
      <c r="B1540" s="31">
        <v>0.52</v>
      </c>
      <c r="C1540" s="30" t="s">
        <v>24</v>
      </c>
      <c r="D1540" s="30" t="s">
        <v>21</v>
      </c>
      <c r="E1540" s="36">
        <v>1100</v>
      </c>
      <c r="F1540" s="36">
        <v>1300</v>
      </c>
      <c r="G1540" s="36">
        <v>2350</v>
      </c>
      <c r="H1540" s="37">
        <f t="shared" si="218"/>
        <v>2751.1785714285711</v>
      </c>
      <c r="I1540" s="37">
        <f t="shared" si="219"/>
        <v>3000</v>
      </c>
      <c r="J1540" s="37">
        <f t="shared" si="225"/>
        <v>135</v>
      </c>
      <c r="K1540" s="36"/>
      <c r="L1540" s="51">
        <v>452</v>
      </c>
      <c r="M1540" s="51"/>
      <c r="N1540" s="36">
        <v>30</v>
      </c>
      <c r="O1540" s="21">
        <f t="shared" si="223"/>
        <v>482</v>
      </c>
      <c r="P1540" s="38">
        <f t="shared" si="221"/>
        <v>1035.8333333333335</v>
      </c>
      <c r="Q1540" s="41"/>
      <c r="R1540" t="str">
        <f t="shared" si="222"/>
        <v>2750 Litre Aquaplate Steel Slimline Water Tank (1100mm W x 1300mm L x  2350mm H)</v>
      </c>
    </row>
    <row r="1541" spans="2:18" x14ac:dyDescent="0.35">
      <c r="B1541" s="31">
        <v>0.52</v>
      </c>
      <c r="C1541" s="30" t="s">
        <v>24</v>
      </c>
      <c r="D1541" s="30" t="s">
        <v>21</v>
      </c>
      <c r="E1541" s="36">
        <v>1100</v>
      </c>
      <c r="F1541" s="36">
        <v>1400</v>
      </c>
      <c r="G1541" s="36">
        <v>2350</v>
      </c>
      <c r="H1541" s="37">
        <f t="shared" ref="H1541:H1600" si="226">(((22/7*(E1541/2)^2)*G1541)+((F1541-E1541)*G1541*E1541))/1000000</f>
        <v>3009.6785714285711</v>
      </c>
      <c r="I1541" s="37">
        <f t="shared" ref="I1541:I1600" si="227">ROUND(H1541,-3)</f>
        <v>3000</v>
      </c>
      <c r="J1541" s="37">
        <f t="shared" si="225"/>
        <v>135</v>
      </c>
      <c r="K1541" s="36"/>
      <c r="L1541" s="56">
        <f>L1540+14.5</f>
        <v>466.5</v>
      </c>
      <c r="M1541" s="56"/>
      <c r="N1541" s="36">
        <v>30</v>
      </c>
      <c r="O1541" s="21">
        <f t="shared" si="223"/>
        <v>496.5</v>
      </c>
      <c r="P1541" s="38">
        <f t="shared" ref="P1541:P1600" si="228">(L1541/(1-B1541))*1.1</f>
        <v>1069.0625</v>
      </c>
      <c r="Q1541" s="41"/>
      <c r="R1541" t="str">
        <f t="shared" ref="R1541:R1600" si="229">ROUND(H1541,-1)&amp;" "&amp;"Litre"&amp;" "&amp;C1541&amp;" "&amp;D1541&amp;" "&amp;"Water Tank"&amp;" ("&amp;E1541&amp;"mm W x "&amp;F1541&amp;"mm L x  "&amp;G1541&amp;"mm H)"</f>
        <v>3010 Litre Aquaplate Steel Slimline Water Tank (1100mm W x 1400mm L x  2350mm H)</v>
      </c>
    </row>
    <row r="1542" spans="2:18" x14ac:dyDescent="0.35">
      <c r="B1542" s="31">
        <v>0.52</v>
      </c>
      <c r="C1542" s="30" t="s">
        <v>24</v>
      </c>
      <c r="D1542" s="30" t="s">
        <v>21</v>
      </c>
      <c r="E1542" s="36">
        <v>1100</v>
      </c>
      <c r="F1542" s="36">
        <v>1500</v>
      </c>
      <c r="G1542" s="36">
        <v>2350</v>
      </c>
      <c r="H1542" s="37">
        <f t="shared" si="226"/>
        <v>3268.1785714285711</v>
      </c>
      <c r="I1542" s="37">
        <f t="shared" si="227"/>
        <v>3000</v>
      </c>
      <c r="J1542" s="37">
        <f t="shared" si="225"/>
        <v>135</v>
      </c>
      <c r="K1542" s="36"/>
      <c r="L1542" s="56">
        <f>L1541+14.5</f>
        <v>481</v>
      </c>
      <c r="M1542" s="56"/>
      <c r="N1542" s="36">
        <v>30</v>
      </c>
      <c r="O1542" s="21">
        <f t="shared" ref="O1542:O1600" si="230">SUM(K1542:N1542)</f>
        <v>511</v>
      </c>
      <c r="P1542" s="38">
        <f t="shared" si="228"/>
        <v>1102.2916666666667</v>
      </c>
      <c r="Q1542" s="41"/>
      <c r="R1542" t="str">
        <f t="shared" si="229"/>
        <v>3270 Litre Aquaplate Steel Slimline Water Tank (1100mm W x 1500mm L x  2350mm H)</v>
      </c>
    </row>
    <row r="1543" spans="2:18" x14ac:dyDescent="0.35">
      <c r="B1543" s="31">
        <v>0.52</v>
      </c>
      <c r="C1543" s="30" t="s">
        <v>24</v>
      </c>
      <c r="D1543" s="30" t="s">
        <v>21</v>
      </c>
      <c r="E1543" s="36">
        <v>1100</v>
      </c>
      <c r="F1543" s="36">
        <v>1600</v>
      </c>
      <c r="G1543" s="36">
        <v>2350</v>
      </c>
      <c r="H1543" s="37">
        <f t="shared" si="226"/>
        <v>3526.6785714285711</v>
      </c>
      <c r="I1543" s="37">
        <f t="shared" si="227"/>
        <v>4000</v>
      </c>
      <c r="J1543" s="37">
        <f t="shared" si="225"/>
        <v>150</v>
      </c>
      <c r="K1543" s="36"/>
      <c r="L1543" s="50">
        <v>496</v>
      </c>
      <c r="N1543" s="36">
        <v>30</v>
      </c>
      <c r="O1543" s="21">
        <f t="shared" si="230"/>
        <v>526</v>
      </c>
      <c r="P1543" s="38">
        <f t="shared" si="228"/>
        <v>1136.666666666667</v>
      </c>
      <c r="Q1543" s="41"/>
      <c r="R1543" t="str">
        <f t="shared" si="229"/>
        <v>3530 Litre Aquaplate Steel Slimline Water Tank (1100mm W x 1600mm L x  2350mm H)</v>
      </c>
    </row>
    <row r="1544" spans="2:18" x14ac:dyDescent="0.35">
      <c r="B1544" s="31">
        <v>0.52</v>
      </c>
      <c r="C1544" s="30" t="s">
        <v>24</v>
      </c>
      <c r="D1544" s="30" t="s">
        <v>21</v>
      </c>
      <c r="E1544" s="36">
        <v>1100</v>
      </c>
      <c r="F1544" s="36">
        <v>1700</v>
      </c>
      <c r="G1544" s="36">
        <v>2350</v>
      </c>
      <c r="H1544" s="37">
        <f t="shared" si="226"/>
        <v>3785.1785714285711</v>
      </c>
      <c r="I1544" s="37">
        <f t="shared" si="227"/>
        <v>4000</v>
      </c>
      <c r="J1544" s="37">
        <f t="shared" si="225"/>
        <v>150</v>
      </c>
      <c r="K1544" s="36"/>
      <c r="L1544" s="56">
        <f>L1543+14.5</f>
        <v>510.5</v>
      </c>
      <c r="M1544" s="56"/>
      <c r="N1544" s="36">
        <v>30</v>
      </c>
      <c r="O1544" s="21">
        <f t="shared" si="230"/>
        <v>540.5</v>
      </c>
      <c r="P1544" s="38">
        <f t="shared" si="228"/>
        <v>1169.8958333333335</v>
      </c>
      <c r="Q1544" s="41"/>
      <c r="R1544" t="str">
        <f t="shared" si="229"/>
        <v>3790 Litre Aquaplate Steel Slimline Water Tank (1100mm W x 1700mm L x  2350mm H)</v>
      </c>
    </row>
    <row r="1545" spans="2:18" x14ac:dyDescent="0.35">
      <c r="B1545" s="31">
        <v>0.52</v>
      </c>
      <c r="C1545" s="30" t="s">
        <v>24</v>
      </c>
      <c r="D1545" s="30" t="s">
        <v>21</v>
      </c>
      <c r="E1545" s="36">
        <v>1100</v>
      </c>
      <c r="F1545" s="36">
        <v>1800</v>
      </c>
      <c r="G1545" s="36">
        <v>2350</v>
      </c>
      <c r="H1545" s="37">
        <f t="shared" si="226"/>
        <v>4043.6785714285711</v>
      </c>
      <c r="I1545" s="37">
        <f t="shared" si="227"/>
        <v>4000</v>
      </c>
      <c r="J1545" s="37">
        <f t="shared" si="225"/>
        <v>150</v>
      </c>
      <c r="K1545" s="36"/>
      <c r="L1545" s="56">
        <f>L1544+14.5</f>
        <v>525</v>
      </c>
      <c r="M1545" s="56"/>
      <c r="N1545" s="36">
        <v>30</v>
      </c>
      <c r="O1545" s="21">
        <f t="shared" si="230"/>
        <v>555</v>
      </c>
      <c r="P1545" s="38">
        <f t="shared" si="228"/>
        <v>1203.125</v>
      </c>
      <c r="Q1545" s="41"/>
      <c r="R1545" t="str">
        <f t="shared" si="229"/>
        <v>4040 Litre Aquaplate Steel Slimline Water Tank (1100mm W x 1800mm L x  2350mm H)</v>
      </c>
    </row>
    <row r="1546" spans="2:18" x14ac:dyDescent="0.35">
      <c r="B1546" s="31">
        <v>0.52</v>
      </c>
      <c r="C1546" s="30" t="s">
        <v>24</v>
      </c>
      <c r="D1546" s="30" t="s">
        <v>21</v>
      </c>
      <c r="E1546" s="36">
        <v>1100</v>
      </c>
      <c r="F1546" s="36">
        <v>1900</v>
      </c>
      <c r="G1546" s="36">
        <v>2350</v>
      </c>
      <c r="H1546" s="37">
        <f t="shared" si="226"/>
        <v>4302.1785714285716</v>
      </c>
      <c r="I1546" s="37">
        <f t="shared" si="227"/>
        <v>4000</v>
      </c>
      <c r="J1546" s="37">
        <f t="shared" si="225"/>
        <v>150</v>
      </c>
      <c r="K1546" s="36"/>
      <c r="L1546" s="56">
        <f>L1545+14.5</f>
        <v>539.5</v>
      </c>
      <c r="M1546" s="56"/>
      <c r="N1546" s="36">
        <v>30</v>
      </c>
      <c r="O1546" s="21">
        <f t="shared" si="230"/>
        <v>569.5</v>
      </c>
      <c r="P1546" s="38">
        <f t="shared" si="228"/>
        <v>1236.354166666667</v>
      </c>
      <c r="Q1546" s="41"/>
      <c r="R1546" t="str">
        <f t="shared" si="229"/>
        <v>4300 Litre Aquaplate Steel Slimline Water Tank (1100mm W x 1900mm L x  2350mm H)</v>
      </c>
    </row>
    <row r="1547" spans="2:18" x14ac:dyDescent="0.35">
      <c r="B1547" s="31">
        <v>0.52</v>
      </c>
      <c r="C1547" s="30" t="s">
        <v>24</v>
      </c>
      <c r="D1547" s="30" t="s">
        <v>21</v>
      </c>
      <c r="E1547" s="36">
        <v>1100</v>
      </c>
      <c r="F1547" s="36">
        <v>2000</v>
      </c>
      <c r="G1547" s="36">
        <v>2350</v>
      </c>
      <c r="H1547" s="37">
        <f t="shared" si="226"/>
        <v>4560.6785714285716</v>
      </c>
      <c r="I1547" s="37">
        <f t="shared" si="227"/>
        <v>5000</v>
      </c>
      <c r="J1547" s="37">
        <f t="shared" si="225"/>
        <v>180</v>
      </c>
      <c r="K1547" s="36"/>
      <c r="L1547" s="50">
        <v>554</v>
      </c>
      <c r="N1547" s="36">
        <v>30</v>
      </c>
      <c r="O1547" s="21">
        <f t="shared" si="230"/>
        <v>584</v>
      </c>
      <c r="P1547" s="38">
        <f t="shared" si="228"/>
        <v>1269.5833333333335</v>
      </c>
      <c r="Q1547" s="41"/>
      <c r="R1547" t="str">
        <f t="shared" si="229"/>
        <v>4560 Litre Aquaplate Steel Slimline Water Tank (1100mm W x 2000mm L x  2350mm H)</v>
      </c>
    </row>
    <row r="1548" spans="2:18" x14ac:dyDescent="0.35">
      <c r="B1548" s="31">
        <v>0.52</v>
      </c>
      <c r="C1548" s="30" t="s">
        <v>24</v>
      </c>
      <c r="D1548" s="30" t="s">
        <v>21</v>
      </c>
      <c r="E1548" s="36">
        <v>1100</v>
      </c>
      <c r="F1548" s="36">
        <v>2100</v>
      </c>
      <c r="G1548" s="36">
        <v>2350</v>
      </c>
      <c r="H1548" s="37">
        <f t="shared" si="226"/>
        <v>4819.1785714285716</v>
      </c>
      <c r="I1548" s="37">
        <f t="shared" si="227"/>
        <v>5000</v>
      </c>
      <c r="J1548" s="37">
        <f t="shared" si="225"/>
        <v>180</v>
      </c>
      <c r="K1548" s="36"/>
      <c r="L1548" s="56">
        <f>L1547+14.5</f>
        <v>568.5</v>
      </c>
      <c r="M1548" s="56"/>
      <c r="N1548" s="36">
        <v>30</v>
      </c>
      <c r="O1548" s="21">
        <f t="shared" si="230"/>
        <v>598.5</v>
      </c>
      <c r="P1548" s="38">
        <f t="shared" si="228"/>
        <v>1302.8125</v>
      </c>
      <c r="Q1548" s="41"/>
      <c r="R1548" t="str">
        <f t="shared" si="229"/>
        <v>4820 Litre Aquaplate Steel Slimline Water Tank (1100mm W x 2100mm L x  2350mm H)</v>
      </c>
    </row>
    <row r="1549" spans="2:18" x14ac:dyDescent="0.35">
      <c r="B1549" s="31">
        <v>0.52</v>
      </c>
      <c r="C1549" s="30" t="s">
        <v>24</v>
      </c>
      <c r="D1549" s="30" t="s">
        <v>21</v>
      </c>
      <c r="E1549" s="36">
        <v>1100</v>
      </c>
      <c r="F1549" s="36">
        <v>2200</v>
      </c>
      <c r="G1549" s="36">
        <v>2350</v>
      </c>
      <c r="H1549" s="37">
        <f t="shared" si="226"/>
        <v>5077.6785714285716</v>
      </c>
      <c r="I1549" s="37">
        <f t="shared" si="227"/>
        <v>5000</v>
      </c>
      <c r="J1549" s="37">
        <f t="shared" si="225"/>
        <v>180</v>
      </c>
      <c r="K1549" s="36"/>
      <c r="L1549" s="56">
        <f>L1548+14.5</f>
        <v>583</v>
      </c>
      <c r="M1549" s="56"/>
      <c r="N1549" s="36">
        <v>45</v>
      </c>
      <c r="O1549" s="21">
        <f t="shared" si="230"/>
        <v>628</v>
      </c>
      <c r="P1549" s="38">
        <f t="shared" si="228"/>
        <v>1336.041666666667</v>
      </c>
      <c r="Q1549" s="41"/>
      <c r="R1549" t="str">
        <f t="shared" si="229"/>
        <v>5080 Litre Aquaplate Steel Slimline Water Tank (1100mm W x 2200mm L x  2350mm H)</v>
      </c>
    </row>
    <row r="1550" spans="2:18" x14ac:dyDescent="0.35">
      <c r="B1550" s="31">
        <v>0.52</v>
      </c>
      <c r="C1550" s="30" t="s">
        <v>24</v>
      </c>
      <c r="D1550" s="30" t="s">
        <v>21</v>
      </c>
      <c r="E1550" s="36">
        <v>1100</v>
      </c>
      <c r="F1550" s="36">
        <v>2300</v>
      </c>
      <c r="G1550" s="36">
        <v>2350</v>
      </c>
      <c r="H1550" s="37">
        <f t="shared" si="226"/>
        <v>5336.1785714285716</v>
      </c>
      <c r="I1550" s="37">
        <f t="shared" si="227"/>
        <v>5000</v>
      </c>
      <c r="J1550" s="37">
        <f t="shared" si="225"/>
        <v>180</v>
      </c>
      <c r="K1550" s="36"/>
      <c r="L1550" s="56">
        <f>L1549+14.5</f>
        <v>597.5</v>
      </c>
      <c r="M1550" s="56"/>
      <c r="N1550" s="36">
        <v>45</v>
      </c>
      <c r="O1550" s="21">
        <f t="shared" si="230"/>
        <v>642.5</v>
      </c>
      <c r="P1550" s="38">
        <f t="shared" si="228"/>
        <v>1369.2708333333335</v>
      </c>
      <c r="Q1550" s="41"/>
      <c r="R1550" t="str">
        <f t="shared" si="229"/>
        <v>5340 Litre Aquaplate Steel Slimline Water Tank (1100mm W x 2300mm L x  2350mm H)</v>
      </c>
    </row>
    <row r="1551" spans="2:18" x14ac:dyDescent="0.35">
      <c r="B1551" s="31">
        <v>0.52</v>
      </c>
      <c r="C1551" s="30" t="s">
        <v>24</v>
      </c>
      <c r="D1551" s="30" t="s">
        <v>21</v>
      </c>
      <c r="E1551" s="36">
        <v>1100</v>
      </c>
      <c r="F1551" s="36">
        <v>2400</v>
      </c>
      <c r="G1551" s="36">
        <v>2350</v>
      </c>
      <c r="H1551" s="37">
        <f t="shared" si="226"/>
        <v>5594.6785714285716</v>
      </c>
      <c r="I1551" s="37">
        <f t="shared" si="227"/>
        <v>6000</v>
      </c>
      <c r="J1551" s="37">
        <f t="shared" si="225"/>
        <v>210</v>
      </c>
      <c r="K1551" s="36"/>
      <c r="L1551" s="50">
        <v>676</v>
      </c>
      <c r="N1551" s="36">
        <v>45</v>
      </c>
      <c r="O1551" s="21">
        <f t="shared" si="230"/>
        <v>721</v>
      </c>
      <c r="P1551" s="38">
        <f t="shared" si="228"/>
        <v>1549.166666666667</v>
      </c>
      <c r="Q1551" s="41"/>
      <c r="R1551" t="str">
        <f t="shared" si="229"/>
        <v>5590 Litre Aquaplate Steel Slimline Water Tank (1100mm W x 2400mm L x  2350mm H)</v>
      </c>
    </row>
    <row r="1552" spans="2:18" x14ac:dyDescent="0.35">
      <c r="B1552" s="31">
        <v>0.52</v>
      </c>
      <c r="C1552" s="30" t="s">
        <v>24</v>
      </c>
      <c r="D1552" s="30" t="s">
        <v>21</v>
      </c>
      <c r="E1552" s="36">
        <v>1100</v>
      </c>
      <c r="F1552" s="36">
        <v>2500</v>
      </c>
      <c r="G1552" s="36">
        <v>2350</v>
      </c>
      <c r="H1552" s="37">
        <f t="shared" si="226"/>
        <v>5853.1785714285716</v>
      </c>
      <c r="I1552" s="37">
        <f t="shared" si="227"/>
        <v>6000</v>
      </c>
      <c r="J1552" s="37">
        <f t="shared" si="225"/>
        <v>210</v>
      </c>
      <c r="K1552" s="36"/>
      <c r="L1552" s="56">
        <f>L1551+14.5</f>
        <v>690.5</v>
      </c>
      <c r="M1552" s="56"/>
      <c r="N1552" s="36">
        <v>45</v>
      </c>
      <c r="O1552" s="21">
        <f t="shared" si="230"/>
        <v>735.5</v>
      </c>
      <c r="P1552" s="38">
        <f t="shared" si="228"/>
        <v>1582.3958333333335</v>
      </c>
      <c r="Q1552" s="41"/>
      <c r="R1552" t="str">
        <f t="shared" si="229"/>
        <v>5850 Litre Aquaplate Steel Slimline Water Tank (1100mm W x 2500mm L x  2350mm H)</v>
      </c>
    </row>
    <row r="1553" spans="2:18" x14ac:dyDescent="0.35">
      <c r="B1553" s="31">
        <v>0.52</v>
      </c>
      <c r="C1553" s="30" t="s">
        <v>24</v>
      </c>
      <c r="D1553" s="30" t="s">
        <v>21</v>
      </c>
      <c r="E1553" s="36">
        <v>1100</v>
      </c>
      <c r="F1553" s="36">
        <v>2600</v>
      </c>
      <c r="G1553" s="36">
        <v>2350</v>
      </c>
      <c r="H1553" s="37">
        <f t="shared" si="226"/>
        <v>6111.6785714285716</v>
      </c>
      <c r="I1553" s="37">
        <f t="shared" si="227"/>
        <v>6000</v>
      </c>
      <c r="J1553" s="37">
        <f t="shared" si="225"/>
        <v>210</v>
      </c>
      <c r="K1553" s="36"/>
      <c r="L1553" s="56">
        <f>L1552+14.5</f>
        <v>705</v>
      </c>
      <c r="M1553" s="56"/>
      <c r="N1553" s="36">
        <v>45</v>
      </c>
      <c r="O1553" s="21">
        <f t="shared" si="230"/>
        <v>750</v>
      </c>
      <c r="P1553" s="38">
        <f t="shared" si="228"/>
        <v>1615.6250000000002</v>
      </c>
      <c r="Q1553" s="41"/>
      <c r="R1553" t="str">
        <f t="shared" si="229"/>
        <v>6110 Litre Aquaplate Steel Slimline Water Tank (1100mm W x 2600mm L x  2350mm H)</v>
      </c>
    </row>
    <row r="1554" spans="2:18" x14ac:dyDescent="0.35">
      <c r="B1554" s="31">
        <v>0.52</v>
      </c>
      <c r="C1554" s="30" t="s">
        <v>24</v>
      </c>
      <c r="D1554" s="30" t="s">
        <v>21</v>
      </c>
      <c r="E1554" s="36">
        <v>1100</v>
      </c>
      <c r="F1554" s="36">
        <v>2700</v>
      </c>
      <c r="G1554" s="36">
        <v>2350</v>
      </c>
      <c r="H1554" s="37">
        <f t="shared" si="226"/>
        <v>6370.1785714285716</v>
      </c>
      <c r="I1554" s="37">
        <f t="shared" si="227"/>
        <v>6000</v>
      </c>
      <c r="J1554" s="37">
        <f t="shared" si="225"/>
        <v>210</v>
      </c>
      <c r="K1554" s="36"/>
      <c r="L1554" s="56">
        <f>L1553+14.5</f>
        <v>719.5</v>
      </c>
      <c r="M1554" s="56"/>
      <c r="N1554" s="36">
        <v>45</v>
      </c>
      <c r="O1554" s="21">
        <f t="shared" si="230"/>
        <v>764.5</v>
      </c>
      <c r="P1554" s="38">
        <f t="shared" si="228"/>
        <v>1648.854166666667</v>
      </c>
      <c r="Q1554" s="41"/>
      <c r="R1554" t="str">
        <f t="shared" si="229"/>
        <v>6370 Litre Aquaplate Steel Slimline Water Tank (1100mm W x 2700mm L x  2350mm H)</v>
      </c>
    </row>
    <row r="1555" spans="2:18" x14ac:dyDescent="0.35">
      <c r="B1555" s="31">
        <v>0.52</v>
      </c>
      <c r="C1555" s="30" t="s">
        <v>24</v>
      </c>
      <c r="D1555" s="30" t="s">
        <v>21</v>
      </c>
      <c r="E1555" s="36">
        <v>1100</v>
      </c>
      <c r="F1555" s="36">
        <v>2800</v>
      </c>
      <c r="G1555" s="36">
        <v>2350</v>
      </c>
      <c r="H1555" s="37">
        <f t="shared" si="226"/>
        <v>6628.6785714285716</v>
      </c>
      <c r="I1555" s="37">
        <f t="shared" si="227"/>
        <v>7000</v>
      </c>
      <c r="J1555" s="37">
        <f t="shared" si="225"/>
        <v>240</v>
      </c>
      <c r="K1555" s="36"/>
      <c r="L1555" s="50">
        <v>754</v>
      </c>
      <c r="N1555" s="36">
        <v>45</v>
      </c>
      <c r="O1555" s="21">
        <f t="shared" si="230"/>
        <v>799</v>
      </c>
      <c r="P1555" s="38">
        <f t="shared" si="228"/>
        <v>1727.916666666667</v>
      </c>
      <c r="Q1555" s="41"/>
      <c r="R1555" t="str">
        <f t="shared" si="229"/>
        <v>6630 Litre Aquaplate Steel Slimline Water Tank (1100mm W x 2800mm L x  2350mm H)</v>
      </c>
    </row>
    <row r="1556" spans="2:18" x14ac:dyDescent="0.35">
      <c r="B1556" s="31">
        <v>0.52</v>
      </c>
      <c r="C1556" s="30" t="s">
        <v>24</v>
      </c>
      <c r="D1556" s="30" t="s">
        <v>21</v>
      </c>
      <c r="E1556" s="36">
        <v>1100</v>
      </c>
      <c r="F1556" s="36">
        <v>2900</v>
      </c>
      <c r="G1556" s="36">
        <v>2350</v>
      </c>
      <c r="H1556" s="37">
        <f t="shared" si="226"/>
        <v>6887.1785714285716</v>
      </c>
      <c r="I1556" s="37">
        <f t="shared" si="227"/>
        <v>7000</v>
      </c>
      <c r="J1556" s="37">
        <f t="shared" si="225"/>
        <v>240</v>
      </c>
      <c r="K1556" s="36"/>
      <c r="L1556" s="56">
        <f>L1555+14.5</f>
        <v>768.5</v>
      </c>
      <c r="M1556" s="56"/>
      <c r="N1556" s="36">
        <v>45</v>
      </c>
      <c r="O1556" s="21">
        <f t="shared" si="230"/>
        <v>813.5</v>
      </c>
      <c r="P1556" s="38">
        <f t="shared" si="228"/>
        <v>1761.1458333333335</v>
      </c>
      <c r="Q1556" s="41"/>
      <c r="R1556" t="str">
        <f t="shared" si="229"/>
        <v>6890 Litre Aquaplate Steel Slimline Water Tank (1100mm W x 2900mm L x  2350mm H)</v>
      </c>
    </row>
    <row r="1557" spans="2:18" x14ac:dyDescent="0.35">
      <c r="B1557" s="31">
        <v>0.52</v>
      </c>
      <c r="C1557" s="30" t="s">
        <v>24</v>
      </c>
      <c r="D1557" s="30" t="s">
        <v>21</v>
      </c>
      <c r="E1557" s="36">
        <v>1100</v>
      </c>
      <c r="F1557" s="36">
        <v>3000</v>
      </c>
      <c r="G1557" s="36">
        <v>2350</v>
      </c>
      <c r="H1557" s="37">
        <f t="shared" si="226"/>
        <v>7145.6785714285716</v>
      </c>
      <c r="I1557" s="37">
        <f t="shared" si="227"/>
        <v>7000</v>
      </c>
      <c r="J1557" s="37">
        <f t="shared" si="225"/>
        <v>240</v>
      </c>
      <c r="K1557" s="36"/>
      <c r="L1557" s="56">
        <f>L1556+14.5</f>
        <v>783</v>
      </c>
      <c r="M1557" s="56"/>
      <c r="N1557" s="36">
        <v>45</v>
      </c>
      <c r="O1557" s="21">
        <f t="shared" si="230"/>
        <v>828</v>
      </c>
      <c r="P1557" s="38">
        <f t="shared" si="228"/>
        <v>1794.3750000000002</v>
      </c>
      <c r="Q1557" s="41"/>
      <c r="R1557" t="str">
        <f t="shared" si="229"/>
        <v>7150 Litre Aquaplate Steel Slimline Water Tank (1100mm W x 3000mm L x  2350mm H)</v>
      </c>
    </row>
    <row r="1558" spans="2:18" x14ac:dyDescent="0.35">
      <c r="B1558" s="31">
        <v>0.52</v>
      </c>
      <c r="C1558" s="30" t="s">
        <v>24</v>
      </c>
      <c r="D1558" s="30" t="s">
        <v>21</v>
      </c>
      <c r="E1558" s="36">
        <v>1100</v>
      </c>
      <c r="F1558" s="36">
        <v>3100</v>
      </c>
      <c r="G1558" s="36">
        <v>2350</v>
      </c>
      <c r="H1558" s="37">
        <f t="shared" si="226"/>
        <v>7404.1785714285716</v>
      </c>
      <c r="I1558" s="37">
        <f t="shared" si="227"/>
        <v>7000</v>
      </c>
      <c r="J1558" s="37">
        <f t="shared" si="225"/>
        <v>240</v>
      </c>
      <c r="K1558" s="36"/>
      <c r="L1558" s="56">
        <f>L1557+14.5</f>
        <v>797.5</v>
      </c>
      <c r="M1558" s="56"/>
      <c r="N1558" s="36">
        <v>45</v>
      </c>
      <c r="O1558" s="21">
        <f t="shared" si="230"/>
        <v>842.5</v>
      </c>
      <c r="P1558" s="38">
        <f t="shared" si="228"/>
        <v>1827.604166666667</v>
      </c>
      <c r="Q1558" s="41"/>
      <c r="R1558" t="str">
        <f t="shared" si="229"/>
        <v>7400 Litre Aquaplate Steel Slimline Water Tank (1100mm W x 3100mm L x  2350mm H)</v>
      </c>
    </row>
    <row r="1559" spans="2:18" x14ac:dyDescent="0.35">
      <c r="B1559" s="31">
        <v>0.52</v>
      </c>
      <c r="C1559" s="30" t="s">
        <v>24</v>
      </c>
      <c r="D1559" s="30" t="s">
        <v>21</v>
      </c>
      <c r="E1559" s="36">
        <v>1100</v>
      </c>
      <c r="F1559" s="36">
        <v>3200</v>
      </c>
      <c r="G1559" s="36">
        <v>2350</v>
      </c>
      <c r="H1559" s="37">
        <f t="shared" si="226"/>
        <v>7662.6785714285716</v>
      </c>
      <c r="I1559" s="37">
        <f t="shared" si="227"/>
        <v>8000</v>
      </c>
      <c r="J1559" s="37">
        <f t="shared" si="225"/>
        <v>255</v>
      </c>
      <c r="K1559" s="36"/>
      <c r="L1559" s="50">
        <v>827</v>
      </c>
      <c r="N1559" s="36">
        <v>45</v>
      </c>
      <c r="O1559" s="21">
        <f t="shared" si="230"/>
        <v>872</v>
      </c>
      <c r="P1559" s="38">
        <f t="shared" si="228"/>
        <v>1895.2083333333335</v>
      </c>
      <c r="Q1559" s="41"/>
      <c r="R1559" t="str">
        <f t="shared" si="229"/>
        <v>7660 Litre Aquaplate Steel Slimline Water Tank (1100mm W x 3200mm L x  2350mm H)</v>
      </c>
    </row>
    <row r="1560" spans="2:18" x14ac:dyDescent="0.35">
      <c r="B1560" s="31">
        <v>0.52</v>
      </c>
      <c r="C1560" s="30" t="s">
        <v>24</v>
      </c>
      <c r="D1560" s="30" t="s">
        <v>21</v>
      </c>
      <c r="E1560" s="36">
        <v>1100</v>
      </c>
      <c r="F1560" s="36">
        <v>3300</v>
      </c>
      <c r="G1560" s="36">
        <v>2350</v>
      </c>
      <c r="H1560" s="37">
        <f t="shared" si="226"/>
        <v>7921.1785714285716</v>
      </c>
      <c r="I1560" s="37">
        <f t="shared" si="227"/>
        <v>8000</v>
      </c>
      <c r="J1560" s="37">
        <f t="shared" si="225"/>
        <v>255</v>
      </c>
      <c r="K1560" s="36"/>
      <c r="L1560" s="56">
        <f>L1559+14.5</f>
        <v>841.5</v>
      </c>
      <c r="M1560" s="56"/>
      <c r="N1560" s="36">
        <v>45</v>
      </c>
      <c r="O1560" s="21">
        <f t="shared" si="230"/>
        <v>886.5</v>
      </c>
      <c r="P1560" s="38">
        <f t="shared" si="228"/>
        <v>1928.4375000000002</v>
      </c>
      <c r="Q1560" s="41"/>
      <c r="R1560" t="str">
        <f t="shared" si="229"/>
        <v>7920 Litre Aquaplate Steel Slimline Water Tank (1100mm W x 3300mm L x  2350mm H)</v>
      </c>
    </row>
    <row r="1561" spans="2:18" x14ac:dyDescent="0.35">
      <c r="B1561" s="31">
        <v>0.52</v>
      </c>
      <c r="C1561" s="30" t="s">
        <v>24</v>
      </c>
      <c r="D1561" s="30" t="s">
        <v>21</v>
      </c>
      <c r="E1561" s="36">
        <v>1100</v>
      </c>
      <c r="F1561" s="36">
        <v>3400</v>
      </c>
      <c r="G1561" s="36">
        <v>2350</v>
      </c>
      <c r="H1561" s="37">
        <f t="shared" si="226"/>
        <v>8179.6785714285716</v>
      </c>
      <c r="I1561" s="37">
        <f t="shared" si="227"/>
        <v>8000</v>
      </c>
      <c r="J1561" s="37">
        <f t="shared" si="225"/>
        <v>255</v>
      </c>
      <c r="K1561" s="36"/>
      <c r="L1561" s="56">
        <f>L1560+14.5</f>
        <v>856</v>
      </c>
      <c r="M1561" s="56"/>
      <c r="N1561" s="36">
        <v>45</v>
      </c>
      <c r="O1561" s="21">
        <f t="shared" si="230"/>
        <v>901</v>
      </c>
      <c r="P1561" s="38">
        <f t="shared" si="228"/>
        <v>1961.666666666667</v>
      </c>
      <c r="Q1561" s="41"/>
      <c r="R1561" t="str">
        <f t="shared" si="229"/>
        <v>8180 Litre Aquaplate Steel Slimline Water Tank (1100mm W x 3400mm L x  2350mm H)</v>
      </c>
    </row>
    <row r="1562" spans="2:18" x14ac:dyDescent="0.35">
      <c r="B1562" s="31">
        <v>0.52</v>
      </c>
      <c r="C1562" s="30" t="s">
        <v>24</v>
      </c>
      <c r="D1562" s="30" t="s">
        <v>21</v>
      </c>
      <c r="E1562" s="36">
        <v>1100</v>
      </c>
      <c r="F1562" s="36">
        <v>3500</v>
      </c>
      <c r="G1562" s="36">
        <v>2350</v>
      </c>
      <c r="H1562" s="37">
        <f t="shared" si="226"/>
        <v>8438.1785714285725</v>
      </c>
      <c r="I1562" s="37">
        <f t="shared" si="227"/>
        <v>8000</v>
      </c>
      <c r="J1562" s="37">
        <f t="shared" si="225"/>
        <v>255</v>
      </c>
      <c r="K1562" s="36"/>
      <c r="L1562" s="56">
        <f>L1561+14.5</f>
        <v>870.5</v>
      </c>
      <c r="M1562" s="56"/>
      <c r="N1562" s="36">
        <v>45</v>
      </c>
      <c r="O1562" s="21">
        <f t="shared" si="230"/>
        <v>915.5</v>
      </c>
      <c r="P1562" s="38">
        <f t="shared" si="228"/>
        <v>1994.8958333333335</v>
      </c>
      <c r="Q1562" s="41"/>
      <c r="R1562" t="str">
        <f t="shared" si="229"/>
        <v>8440 Litre Aquaplate Steel Slimline Water Tank (1100mm W x 3500mm L x  2350mm H)</v>
      </c>
    </row>
    <row r="1563" spans="2:18" x14ac:dyDescent="0.35">
      <c r="B1563" s="31">
        <v>0.52</v>
      </c>
      <c r="C1563" s="30" t="s">
        <v>24</v>
      </c>
      <c r="D1563" s="30" t="s">
        <v>21</v>
      </c>
      <c r="E1563" s="36">
        <v>1100</v>
      </c>
      <c r="F1563" s="36">
        <v>3600</v>
      </c>
      <c r="G1563" s="36">
        <v>2350</v>
      </c>
      <c r="H1563" s="37">
        <f t="shared" si="226"/>
        <v>8696.6785714285725</v>
      </c>
      <c r="I1563" s="37">
        <f t="shared" si="227"/>
        <v>9000</v>
      </c>
      <c r="J1563" s="37">
        <f>IF(I1563&lt;1000,90,IF(I1563=1000,90,IF(I1563=2000,120,IF(I1563=3000,135,IF(I1563=4000,150,IF(I1563=5000,180,IF(I1563=6000,210,IF(I1563=7000,240,IF(I1563=8000,255,IF(I1563=9000,270,IF(I1563=10000,285)))))))))))</f>
        <v>270</v>
      </c>
      <c r="K1563" s="36"/>
      <c r="L1563" s="50">
        <v>905</v>
      </c>
      <c r="N1563" s="36">
        <v>45</v>
      </c>
      <c r="O1563" s="21">
        <f t="shared" si="230"/>
        <v>950</v>
      </c>
      <c r="P1563" s="38">
        <f t="shared" si="228"/>
        <v>2073.9583333333335</v>
      </c>
      <c r="Q1563" s="41"/>
      <c r="R1563" t="str">
        <f t="shared" si="229"/>
        <v>8700 Litre Aquaplate Steel Slimline Water Tank (1100mm W x 3600mm L x  2350mm H)</v>
      </c>
    </row>
    <row r="1564" spans="2:18" x14ac:dyDescent="0.35">
      <c r="B1564" s="31">
        <v>0.52</v>
      </c>
      <c r="C1564" s="30" t="s">
        <v>24</v>
      </c>
      <c r="D1564" s="30" t="s">
        <v>21</v>
      </c>
      <c r="E1564" s="36">
        <v>1100</v>
      </c>
      <c r="F1564" s="36">
        <v>3700</v>
      </c>
      <c r="G1564" s="36">
        <v>2350</v>
      </c>
      <c r="H1564" s="37">
        <f t="shared" si="226"/>
        <v>8955.1785714285725</v>
      </c>
      <c r="I1564" s="37">
        <f t="shared" si="227"/>
        <v>9000</v>
      </c>
      <c r="J1564" s="37">
        <f>IF(I1564&lt;1000,90,IF(I1564=1000,90,IF(I1564=2000,120,IF(I1564=3000,135,IF(I1564=4000,150,IF(I1564=5000,180,IF(I1564=6000,210,IF(I1564=7000,240,IF(I1564=8000,255,IF(I1564=9000,270,IF(I1564=10000,285)))))))))))</f>
        <v>270</v>
      </c>
      <c r="K1564" s="36"/>
      <c r="L1564" s="56">
        <f>L1563+14.5</f>
        <v>919.5</v>
      </c>
      <c r="M1564" s="56"/>
      <c r="N1564" s="36">
        <v>45</v>
      </c>
      <c r="O1564" s="21">
        <f t="shared" si="230"/>
        <v>964.5</v>
      </c>
      <c r="P1564" s="38">
        <f t="shared" si="228"/>
        <v>2107.1875</v>
      </c>
      <c r="Q1564" s="41"/>
      <c r="R1564" t="str">
        <f t="shared" si="229"/>
        <v>8960 Litre Aquaplate Steel Slimline Water Tank (1100mm W x 3700mm L x  2350mm H)</v>
      </c>
    </row>
    <row r="1565" spans="2:18" x14ac:dyDescent="0.35">
      <c r="B1565" s="31">
        <v>0.52</v>
      </c>
      <c r="C1565" s="30" t="s">
        <v>24</v>
      </c>
      <c r="D1565" s="30" t="s">
        <v>21</v>
      </c>
      <c r="E1565" s="36">
        <v>1100</v>
      </c>
      <c r="F1565" s="36">
        <v>3800</v>
      </c>
      <c r="G1565" s="36">
        <v>2350</v>
      </c>
      <c r="H1565" s="37">
        <f t="shared" si="226"/>
        <v>9213.6785714285725</v>
      </c>
      <c r="I1565" s="37">
        <f t="shared" si="227"/>
        <v>9000</v>
      </c>
      <c r="J1565" s="37">
        <f>IF(I1565&lt;1000,90,IF(I1565=1000,90,IF(I1565=2000,120,IF(I1565=3000,135,IF(I1565=4000,150,IF(I1565=5000,180,IF(I1565=6000,210,IF(I1565=7000,240,IF(I1565=8000,255,IF(I1565=9000,270,IF(I1565=10000,285)))))))))))</f>
        <v>270</v>
      </c>
      <c r="K1565" s="36"/>
      <c r="L1565" s="56">
        <f>L1564+14.5</f>
        <v>934</v>
      </c>
      <c r="M1565" s="56"/>
      <c r="N1565" s="36">
        <v>45</v>
      </c>
      <c r="O1565" s="21">
        <f t="shared" si="230"/>
        <v>979</v>
      </c>
      <c r="P1565" s="38">
        <f t="shared" si="228"/>
        <v>2140.416666666667</v>
      </c>
      <c r="Q1565" s="41"/>
      <c r="R1565" t="str">
        <f t="shared" si="229"/>
        <v>9210 Litre Aquaplate Steel Slimline Water Tank (1100mm W x 3800mm L x  2350mm H)</v>
      </c>
    </row>
    <row r="1566" spans="2:18" x14ac:dyDescent="0.35">
      <c r="B1566" s="31">
        <v>0.52</v>
      </c>
      <c r="C1566" s="30" t="s">
        <v>24</v>
      </c>
      <c r="D1566" s="30" t="s">
        <v>21</v>
      </c>
      <c r="E1566" s="36">
        <v>1100</v>
      </c>
      <c r="F1566" s="36">
        <v>3900</v>
      </c>
      <c r="G1566" s="36">
        <v>2350</v>
      </c>
      <c r="H1566" s="37">
        <f t="shared" si="226"/>
        <v>9472.1785714285725</v>
      </c>
      <c r="I1566" s="37">
        <f t="shared" si="227"/>
        <v>9000</v>
      </c>
      <c r="J1566" s="37">
        <f>IF(I1566&lt;1000,90,IF(I1566=1000,90,IF(I1566=2000,120,IF(I1566=3000,135,IF(I1566=4000,150,IF(I1566=5000,180,IF(I1566=6000,210,IF(I1566=7000,240,IF(I1566=8000,255,IF(I1566=9000,270,IF(I1566=10000,285)))))))))))</f>
        <v>270</v>
      </c>
      <c r="K1566" s="36"/>
      <c r="L1566" s="56">
        <f>L1565+14.5</f>
        <v>948.5</v>
      </c>
      <c r="M1566" s="56"/>
      <c r="N1566" s="36">
        <v>45</v>
      </c>
      <c r="O1566" s="21">
        <f t="shared" si="230"/>
        <v>993.5</v>
      </c>
      <c r="P1566" s="38">
        <f t="shared" si="228"/>
        <v>2173.6458333333335</v>
      </c>
      <c r="Q1566" s="41"/>
      <c r="R1566" t="str">
        <f t="shared" si="229"/>
        <v>9470 Litre Aquaplate Steel Slimline Water Tank (1100mm W x 3900mm L x  2350mm H)</v>
      </c>
    </row>
    <row r="1567" spans="2:18" x14ac:dyDescent="0.35">
      <c r="B1567" s="31">
        <v>0.52</v>
      </c>
      <c r="C1567" s="30" t="s">
        <v>24</v>
      </c>
      <c r="D1567" s="30" t="s">
        <v>21</v>
      </c>
      <c r="E1567" s="36">
        <v>1100</v>
      </c>
      <c r="F1567" s="36">
        <v>4000</v>
      </c>
      <c r="G1567" s="36">
        <v>2350</v>
      </c>
      <c r="H1567" s="37">
        <f t="shared" si="226"/>
        <v>9730.6785714285725</v>
      </c>
      <c r="I1567" s="37">
        <f t="shared" si="227"/>
        <v>10000</v>
      </c>
      <c r="J1567" s="37">
        <f t="shared" ref="J1567:J1593" si="231">IF(I1567&lt;1000,90,IF(I1567=1000,90,IF(I1567=2000,120,IF(I1567=3000,135,IF(I1567=4000,150,IF(I1567=5000,180,IF(I1567=6000,210,IF(I1567=7000,240,IF(I1567=8000,255,IF(I1567=9000,B1832,IF(I1567=10000,285)))))))))))</f>
        <v>285</v>
      </c>
      <c r="K1567" s="36"/>
      <c r="L1567" s="50">
        <v>967</v>
      </c>
      <c r="N1567" s="36">
        <v>45</v>
      </c>
      <c r="O1567" s="21">
        <f t="shared" si="230"/>
        <v>1012</v>
      </c>
      <c r="P1567" s="38">
        <f t="shared" si="228"/>
        <v>2216.041666666667</v>
      </c>
      <c r="Q1567" s="41"/>
      <c r="R1567" t="str">
        <f t="shared" si="229"/>
        <v>9730 Litre Aquaplate Steel Slimline Water Tank (1100mm W x 4000mm L x  2350mm H)</v>
      </c>
    </row>
    <row r="1568" spans="2:18" x14ac:dyDescent="0.35">
      <c r="B1568" s="31">
        <v>0.52</v>
      </c>
      <c r="C1568" s="30" t="s">
        <v>24</v>
      </c>
      <c r="D1568" s="30" t="s">
        <v>21</v>
      </c>
      <c r="E1568" s="36">
        <v>1150</v>
      </c>
      <c r="F1568" s="36">
        <v>800</v>
      </c>
      <c r="G1568" s="36">
        <v>2350</v>
      </c>
      <c r="H1568" s="37">
        <f t="shared" si="226"/>
        <v>1496.0267857142858</v>
      </c>
      <c r="I1568" s="37">
        <f t="shared" si="227"/>
        <v>1000</v>
      </c>
      <c r="J1568" s="37">
        <f t="shared" si="231"/>
        <v>90</v>
      </c>
      <c r="K1568" s="36"/>
      <c r="L1568" s="50">
        <v>336</v>
      </c>
      <c r="N1568" s="36">
        <v>30</v>
      </c>
      <c r="O1568" s="21">
        <f t="shared" si="230"/>
        <v>366</v>
      </c>
      <c r="P1568" s="38">
        <f t="shared" si="228"/>
        <v>770.00000000000011</v>
      </c>
      <c r="Q1568" s="41"/>
      <c r="R1568" t="str">
        <f t="shared" si="229"/>
        <v>1500 Litre Aquaplate Steel Slimline Water Tank (1150mm W x 800mm L x  2350mm H)</v>
      </c>
    </row>
    <row r="1569" spans="2:18" x14ac:dyDescent="0.35">
      <c r="B1569" s="31">
        <v>0.52</v>
      </c>
      <c r="C1569" s="30" t="s">
        <v>24</v>
      </c>
      <c r="D1569" s="30" t="s">
        <v>21</v>
      </c>
      <c r="E1569" s="36">
        <v>1150</v>
      </c>
      <c r="F1569" s="36">
        <v>900</v>
      </c>
      <c r="G1569" s="36">
        <v>2350</v>
      </c>
      <c r="H1569" s="37">
        <f t="shared" si="226"/>
        <v>1766.2767857142858</v>
      </c>
      <c r="I1569" s="37">
        <f t="shared" si="227"/>
        <v>2000</v>
      </c>
      <c r="J1569" s="37">
        <f t="shared" si="231"/>
        <v>120</v>
      </c>
      <c r="K1569" s="36"/>
      <c r="L1569" s="50">
        <v>351</v>
      </c>
      <c r="N1569" s="36">
        <v>30</v>
      </c>
      <c r="O1569" s="21">
        <f t="shared" si="230"/>
        <v>381</v>
      </c>
      <c r="P1569" s="38">
        <f t="shared" si="228"/>
        <v>804.37500000000011</v>
      </c>
      <c r="Q1569" s="41"/>
      <c r="R1569" t="str">
        <f t="shared" si="229"/>
        <v>1770 Litre Aquaplate Steel Slimline Water Tank (1150mm W x 900mm L x  2350mm H)</v>
      </c>
    </row>
    <row r="1570" spans="2:18" x14ac:dyDescent="0.35">
      <c r="B1570" s="31">
        <v>0.52</v>
      </c>
      <c r="C1570" s="30" t="s">
        <v>24</v>
      </c>
      <c r="D1570" s="30" t="s">
        <v>21</v>
      </c>
      <c r="E1570" s="36">
        <v>1150</v>
      </c>
      <c r="F1570" s="36">
        <v>1000</v>
      </c>
      <c r="G1570" s="36">
        <v>2350</v>
      </c>
      <c r="H1570" s="37">
        <f t="shared" si="226"/>
        <v>2036.5267857142858</v>
      </c>
      <c r="I1570" s="37">
        <f t="shared" si="227"/>
        <v>2000</v>
      </c>
      <c r="J1570" s="37">
        <f t="shared" si="231"/>
        <v>120</v>
      </c>
      <c r="K1570" s="36"/>
      <c r="L1570" s="56">
        <f>L1569+14.5</f>
        <v>365.5</v>
      </c>
      <c r="M1570" s="56"/>
      <c r="N1570" s="36">
        <v>30</v>
      </c>
      <c r="O1570" s="21">
        <f t="shared" si="230"/>
        <v>395.5</v>
      </c>
      <c r="P1570" s="38">
        <f t="shared" si="228"/>
        <v>837.60416666666674</v>
      </c>
      <c r="Q1570" s="41"/>
      <c r="R1570" t="str">
        <f t="shared" si="229"/>
        <v>2040 Litre Aquaplate Steel Slimline Water Tank (1150mm W x 1000mm L x  2350mm H)</v>
      </c>
    </row>
    <row r="1571" spans="2:18" x14ac:dyDescent="0.35">
      <c r="B1571" s="31">
        <v>0.52</v>
      </c>
      <c r="C1571" s="30" t="s">
        <v>24</v>
      </c>
      <c r="D1571" s="30" t="s">
        <v>21</v>
      </c>
      <c r="E1571" s="36">
        <v>1150</v>
      </c>
      <c r="F1571" s="36">
        <v>1100</v>
      </c>
      <c r="G1571" s="36">
        <v>2350</v>
      </c>
      <c r="H1571" s="37">
        <f t="shared" si="226"/>
        <v>2306.7767857142858</v>
      </c>
      <c r="I1571" s="37">
        <f t="shared" si="227"/>
        <v>2000</v>
      </c>
      <c r="J1571" s="37">
        <f t="shared" si="231"/>
        <v>120</v>
      </c>
      <c r="K1571" s="36"/>
      <c r="L1571" s="56">
        <f>L1570+14.5</f>
        <v>380</v>
      </c>
      <c r="M1571" s="56"/>
      <c r="N1571" s="36">
        <v>30</v>
      </c>
      <c r="O1571" s="21">
        <f t="shared" si="230"/>
        <v>410</v>
      </c>
      <c r="P1571" s="38">
        <f t="shared" si="228"/>
        <v>870.83333333333348</v>
      </c>
      <c r="Q1571" s="41"/>
      <c r="R1571" t="str">
        <f t="shared" si="229"/>
        <v>2310 Litre Aquaplate Steel Slimline Water Tank (1150mm W x 1100mm L x  2350mm H)</v>
      </c>
    </row>
    <row r="1572" spans="2:18" x14ac:dyDescent="0.35">
      <c r="B1572" s="31">
        <v>0.52</v>
      </c>
      <c r="C1572" s="30" t="s">
        <v>24</v>
      </c>
      <c r="D1572" s="30" t="s">
        <v>21</v>
      </c>
      <c r="E1572" s="36">
        <v>1150</v>
      </c>
      <c r="F1572" s="36">
        <v>1200</v>
      </c>
      <c r="G1572" s="36">
        <v>2350</v>
      </c>
      <c r="H1572" s="37">
        <f t="shared" si="226"/>
        <v>2577.0267857142858</v>
      </c>
      <c r="I1572" s="37">
        <f t="shared" si="227"/>
        <v>3000</v>
      </c>
      <c r="J1572" s="37">
        <f t="shared" si="231"/>
        <v>135</v>
      </c>
      <c r="K1572" s="36"/>
      <c r="L1572" s="51">
        <v>440</v>
      </c>
      <c r="M1572" s="51"/>
      <c r="N1572" s="36">
        <v>30</v>
      </c>
      <c r="O1572" s="21">
        <f t="shared" si="230"/>
        <v>470</v>
      </c>
      <c r="P1572" s="38">
        <f t="shared" si="228"/>
        <v>1008.3333333333335</v>
      </c>
      <c r="Q1572" s="41"/>
      <c r="R1572" t="str">
        <f t="shared" si="229"/>
        <v>2580 Litre Aquaplate Steel Slimline Water Tank (1150mm W x 1200mm L x  2350mm H)</v>
      </c>
    </row>
    <row r="1573" spans="2:18" x14ac:dyDescent="0.35">
      <c r="B1573" s="31">
        <v>0.52</v>
      </c>
      <c r="C1573" s="30" t="s">
        <v>24</v>
      </c>
      <c r="D1573" s="30" t="s">
        <v>21</v>
      </c>
      <c r="E1573" s="36">
        <v>1150</v>
      </c>
      <c r="F1573" s="36">
        <v>1300</v>
      </c>
      <c r="G1573" s="36">
        <v>2350</v>
      </c>
      <c r="H1573" s="37">
        <f t="shared" si="226"/>
        <v>2847.2767857142858</v>
      </c>
      <c r="I1573" s="37">
        <f t="shared" si="227"/>
        <v>3000</v>
      </c>
      <c r="J1573" s="37">
        <f t="shared" si="231"/>
        <v>135</v>
      </c>
      <c r="K1573" s="36"/>
      <c r="L1573" s="56">
        <f>L1572+14.5</f>
        <v>454.5</v>
      </c>
      <c r="M1573" s="56"/>
      <c r="N1573" s="36">
        <v>30</v>
      </c>
      <c r="O1573" s="21">
        <f t="shared" si="230"/>
        <v>484.5</v>
      </c>
      <c r="P1573" s="38">
        <f t="shared" si="228"/>
        <v>1041.5625</v>
      </c>
      <c r="Q1573" s="41"/>
      <c r="R1573" t="str">
        <f t="shared" si="229"/>
        <v>2850 Litre Aquaplate Steel Slimline Water Tank (1150mm W x 1300mm L x  2350mm H)</v>
      </c>
    </row>
    <row r="1574" spans="2:18" x14ac:dyDescent="0.35">
      <c r="B1574" s="31">
        <v>0.52</v>
      </c>
      <c r="C1574" s="30" t="s">
        <v>24</v>
      </c>
      <c r="D1574" s="30" t="s">
        <v>21</v>
      </c>
      <c r="E1574" s="36">
        <v>1150</v>
      </c>
      <c r="F1574" s="36">
        <v>1400</v>
      </c>
      <c r="G1574" s="36">
        <v>2350</v>
      </c>
      <c r="H1574" s="37">
        <f t="shared" si="226"/>
        <v>3117.5267857142858</v>
      </c>
      <c r="I1574" s="37">
        <f t="shared" si="227"/>
        <v>3000</v>
      </c>
      <c r="J1574" s="37">
        <f t="shared" si="231"/>
        <v>135</v>
      </c>
      <c r="K1574" s="36"/>
      <c r="L1574" s="56">
        <f>L1573+14.5</f>
        <v>469</v>
      </c>
      <c r="M1574" s="56"/>
      <c r="N1574" s="36">
        <v>30</v>
      </c>
      <c r="O1574" s="21">
        <f t="shared" si="230"/>
        <v>499</v>
      </c>
      <c r="P1574" s="38">
        <f t="shared" si="228"/>
        <v>1074.7916666666667</v>
      </c>
      <c r="Q1574" s="41"/>
      <c r="R1574" t="str">
        <f t="shared" si="229"/>
        <v>3120 Litre Aquaplate Steel Slimline Water Tank (1150mm W x 1400mm L x  2350mm H)</v>
      </c>
    </row>
    <row r="1575" spans="2:18" x14ac:dyDescent="0.35">
      <c r="B1575" s="31">
        <v>0.52</v>
      </c>
      <c r="C1575" s="30" t="s">
        <v>24</v>
      </c>
      <c r="D1575" s="30" t="s">
        <v>21</v>
      </c>
      <c r="E1575" s="36">
        <v>1150</v>
      </c>
      <c r="F1575" s="36">
        <v>1500</v>
      </c>
      <c r="G1575" s="36">
        <v>2350</v>
      </c>
      <c r="H1575" s="37">
        <f t="shared" si="226"/>
        <v>3387.7767857142858</v>
      </c>
      <c r="I1575" s="37">
        <f t="shared" si="227"/>
        <v>3000</v>
      </c>
      <c r="J1575" s="37">
        <f t="shared" si="231"/>
        <v>135</v>
      </c>
      <c r="K1575" s="36"/>
      <c r="L1575" s="56">
        <f>L1574+14.5</f>
        <v>483.5</v>
      </c>
      <c r="M1575" s="56"/>
      <c r="N1575" s="36">
        <v>30</v>
      </c>
      <c r="O1575" s="21">
        <f t="shared" si="230"/>
        <v>513.5</v>
      </c>
      <c r="P1575" s="38">
        <f t="shared" si="228"/>
        <v>1108.0208333333335</v>
      </c>
      <c r="Q1575" s="41"/>
      <c r="R1575" t="str">
        <f t="shared" si="229"/>
        <v>3390 Litre Aquaplate Steel Slimline Water Tank (1150mm W x 1500mm L x  2350mm H)</v>
      </c>
    </row>
    <row r="1576" spans="2:18" x14ac:dyDescent="0.35">
      <c r="B1576" s="31">
        <v>0.52</v>
      </c>
      <c r="C1576" s="30" t="s">
        <v>24</v>
      </c>
      <c r="D1576" s="30" t="s">
        <v>21</v>
      </c>
      <c r="E1576" s="36">
        <v>1150</v>
      </c>
      <c r="F1576" s="36">
        <v>1600</v>
      </c>
      <c r="G1576" s="36">
        <v>2350</v>
      </c>
      <c r="H1576" s="37">
        <f t="shared" si="226"/>
        <v>3658.0267857142858</v>
      </c>
      <c r="I1576" s="37">
        <f t="shared" si="227"/>
        <v>4000</v>
      </c>
      <c r="J1576" s="37">
        <f t="shared" si="231"/>
        <v>150</v>
      </c>
      <c r="K1576" s="36"/>
      <c r="L1576" s="50">
        <v>499</v>
      </c>
      <c r="N1576" s="36">
        <v>30</v>
      </c>
      <c r="O1576" s="21">
        <f t="shared" si="230"/>
        <v>529</v>
      </c>
      <c r="P1576" s="38">
        <f t="shared" si="228"/>
        <v>1143.541666666667</v>
      </c>
      <c r="Q1576" s="41"/>
      <c r="R1576" t="str">
        <f t="shared" si="229"/>
        <v>3660 Litre Aquaplate Steel Slimline Water Tank (1150mm W x 1600mm L x  2350mm H)</v>
      </c>
    </row>
    <row r="1577" spans="2:18" x14ac:dyDescent="0.35">
      <c r="B1577" s="31">
        <v>0.52</v>
      </c>
      <c r="C1577" s="30" t="s">
        <v>24</v>
      </c>
      <c r="D1577" s="30" t="s">
        <v>21</v>
      </c>
      <c r="E1577" s="36">
        <v>1150</v>
      </c>
      <c r="F1577" s="36">
        <v>1700</v>
      </c>
      <c r="G1577" s="36">
        <v>2350</v>
      </c>
      <c r="H1577" s="37">
        <f t="shared" si="226"/>
        <v>3928.2767857142858</v>
      </c>
      <c r="I1577" s="37">
        <f t="shared" si="227"/>
        <v>4000</v>
      </c>
      <c r="J1577" s="37">
        <f t="shared" si="231"/>
        <v>150</v>
      </c>
      <c r="K1577" s="36"/>
      <c r="L1577" s="56">
        <f>L1576+14.5</f>
        <v>513.5</v>
      </c>
      <c r="M1577" s="56"/>
      <c r="N1577" s="36">
        <v>30</v>
      </c>
      <c r="O1577" s="21">
        <f t="shared" si="230"/>
        <v>543.5</v>
      </c>
      <c r="P1577" s="38">
        <f t="shared" si="228"/>
        <v>1176.7708333333335</v>
      </c>
      <c r="Q1577" s="41"/>
      <c r="R1577" t="str">
        <f t="shared" si="229"/>
        <v>3930 Litre Aquaplate Steel Slimline Water Tank (1150mm W x 1700mm L x  2350mm H)</v>
      </c>
    </row>
    <row r="1578" spans="2:18" x14ac:dyDescent="0.35">
      <c r="B1578" s="31">
        <v>0.52</v>
      </c>
      <c r="C1578" s="30" t="s">
        <v>24</v>
      </c>
      <c r="D1578" s="30" t="s">
        <v>21</v>
      </c>
      <c r="E1578" s="36">
        <v>1150</v>
      </c>
      <c r="F1578" s="36">
        <v>1800</v>
      </c>
      <c r="G1578" s="36">
        <v>2350</v>
      </c>
      <c r="H1578" s="37">
        <f t="shared" si="226"/>
        <v>4198.5267857142862</v>
      </c>
      <c r="I1578" s="37">
        <f t="shared" si="227"/>
        <v>4000</v>
      </c>
      <c r="J1578" s="37">
        <f t="shared" si="231"/>
        <v>150</v>
      </c>
      <c r="K1578" s="36"/>
      <c r="L1578" s="56">
        <f>L1577+14.5</f>
        <v>528</v>
      </c>
      <c r="M1578" s="56"/>
      <c r="N1578" s="36">
        <v>30</v>
      </c>
      <c r="O1578" s="21">
        <f t="shared" si="230"/>
        <v>558</v>
      </c>
      <c r="P1578" s="38">
        <f t="shared" si="228"/>
        <v>1210</v>
      </c>
      <c r="Q1578" s="41"/>
      <c r="R1578" t="str">
        <f t="shared" si="229"/>
        <v>4200 Litre Aquaplate Steel Slimline Water Tank (1150mm W x 1800mm L x  2350mm H)</v>
      </c>
    </row>
    <row r="1579" spans="2:18" x14ac:dyDescent="0.35">
      <c r="B1579" s="31">
        <v>0.52</v>
      </c>
      <c r="C1579" s="30" t="s">
        <v>24</v>
      </c>
      <c r="D1579" s="30" t="s">
        <v>21</v>
      </c>
      <c r="E1579" s="36">
        <v>1150</v>
      </c>
      <c r="F1579" s="36">
        <v>1900</v>
      </c>
      <c r="G1579" s="36">
        <v>2350</v>
      </c>
      <c r="H1579" s="37">
        <f t="shared" si="226"/>
        <v>4468.7767857142862</v>
      </c>
      <c r="I1579" s="37">
        <f t="shared" si="227"/>
        <v>4000</v>
      </c>
      <c r="J1579" s="37">
        <f t="shared" si="231"/>
        <v>150</v>
      </c>
      <c r="K1579" s="36"/>
      <c r="L1579" s="56">
        <f>L1578+14.5</f>
        <v>542.5</v>
      </c>
      <c r="M1579" s="56"/>
      <c r="N1579" s="36">
        <v>30</v>
      </c>
      <c r="O1579" s="21">
        <f t="shared" si="230"/>
        <v>572.5</v>
      </c>
      <c r="P1579" s="38">
        <f t="shared" si="228"/>
        <v>1243.229166666667</v>
      </c>
      <c r="Q1579" s="41"/>
      <c r="R1579" t="str">
        <f t="shared" si="229"/>
        <v>4470 Litre Aquaplate Steel Slimline Water Tank (1150mm W x 1900mm L x  2350mm H)</v>
      </c>
    </row>
    <row r="1580" spans="2:18" x14ac:dyDescent="0.35">
      <c r="B1580" s="31">
        <v>0.52</v>
      </c>
      <c r="C1580" s="30" t="s">
        <v>24</v>
      </c>
      <c r="D1580" s="30" t="s">
        <v>21</v>
      </c>
      <c r="E1580" s="36">
        <v>1150</v>
      </c>
      <c r="F1580" s="36">
        <v>2000</v>
      </c>
      <c r="G1580" s="36">
        <v>2350</v>
      </c>
      <c r="H1580" s="37">
        <f t="shared" si="226"/>
        <v>4739.0267857142862</v>
      </c>
      <c r="I1580" s="37">
        <f t="shared" si="227"/>
        <v>5000</v>
      </c>
      <c r="J1580" s="37">
        <f t="shared" si="231"/>
        <v>180</v>
      </c>
      <c r="K1580" s="36"/>
      <c r="L1580" s="50">
        <v>557</v>
      </c>
      <c r="N1580" s="36">
        <v>30</v>
      </c>
      <c r="O1580" s="21">
        <f t="shared" si="230"/>
        <v>587</v>
      </c>
      <c r="P1580" s="38">
        <f t="shared" si="228"/>
        <v>1276.4583333333335</v>
      </c>
      <c r="Q1580" s="41"/>
      <c r="R1580" t="str">
        <f t="shared" si="229"/>
        <v>4740 Litre Aquaplate Steel Slimline Water Tank (1150mm W x 2000mm L x  2350mm H)</v>
      </c>
    </row>
    <row r="1581" spans="2:18" x14ac:dyDescent="0.35">
      <c r="B1581" s="31">
        <v>0.52</v>
      </c>
      <c r="C1581" s="30" t="s">
        <v>24</v>
      </c>
      <c r="D1581" s="30" t="s">
        <v>21</v>
      </c>
      <c r="E1581" s="36">
        <v>1150</v>
      </c>
      <c r="F1581" s="36">
        <v>2100</v>
      </c>
      <c r="G1581" s="36">
        <v>2350</v>
      </c>
      <c r="H1581" s="37">
        <f t="shared" si="226"/>
        <v>5009.2767857142862</v>
      </c>
      <c r="I1581" s="37">
        <f t="shared" si="227"/>
        <v>5000</v>
      </c>
      <c r="J1581" s="37">
        <f t="shared" si="231"/>
        <v>180</v>
      </c>
      <c r="K1581" s="36"/>
      <c r="L1581" s="56">
        <f>L1580+14.5</f>
        <v>571.5</v>
      </c>
      <c r="M1581" s="56"/>
      <c r="N1581" s="36">
        <v>45</v>
      </c>
      <c r="O1581" s="21">
        <f t="shared" si="230"/>
        <v>616.5</v>
      </c>
      <c r="P1581" s="38">
        <f t="shared" si="228"/>
        <v>1309.6875</v>
      </c>
      <c r="Q1581" s="41"/>
      <c r="R1581" t="str">
        <f t="shared" si="229"/>
        <v>5010 Litre Aquaplate Steel Slimline Water Tank (1150mm W x 2100mm L x  2350mm H)</v>
      </c>
    </row>
    <row r="1582" spans="2:18" x14ac:dyDescent="0.35">
      <c r="B1582" s="31">
        <v>0.52</v>
      </c>
      <c r="C1582" s="30" t="s">
        <v>24</v>
      </c>
      <c r="D1582" s="30" t="s">
        <v>21</v>
      </c>
      <c r="E1582" s="36">
        <v>1150</v>
      </c>
      <c r="F1582" s="36">
        <v>2200</v>
      </c>
      <c r="G1582" s="36">
        <v>2350</v>
      </c>
      <c r="H1582" s="37">
        <f t="shared" si="226"/>
        <v>5279.5267857142862</v>
      </c>
      <c r="I1582" s="37">
        <f t="shared" si="227"/>
        <v>5000</v>
      </c>
      <c r="J1582" s="37">
        <f t="shared" si="231"/>
        <v>180</v>
      </c>
      <c r="K1582" s="36"/>
      <c r="L1582" s="56">
        <f>L1581+14.5</f>
        <v>586</v>
      </c>
      <c r="M1582" s="56"/>
      <c r="N1582" s="36">
        <v>45</v>
      </c>
      <c r="O1582" s="21">
        <f t="shared" si="230"/>
        <v>631</v>
      </c>
      <c r="P1582" s="38">
        <f t="shared" si="228"/>
        <v>1342.916666666667</v>
      </c>
      <c r="Q1582" s="41"/>
      <c r="R1582" t="str">
        <f t="shared" si="229"/>
        <v>5280 Litre Aquaplate Steel Slimline Water Tank (1150mm W x 2200mm L x  2350mm H)</v>
      </c>
    </row>
    <row r="1583" spans="2:18" x14ac:dyDescent="0.35">
      <c r="B1583" s="31">
        <v>0.52</v>
      </c>
      <c r="C1583" s="30" t="s">
        <v>24</v>
      </c>
      <c r="D1583" s="30" t="s">
        <v>21</v>
      </c>
      <c r="E1583" s="36">
        <v>1150</v>
      </c>
      <c r="F1583" s="36">
        <v>2300</v>
      </c>
      <c r="G1583" s="36">
        <v>2350</v>
      </c>
      <c r="H1583" s="37">
        <f t="shared" si="226"/>
        <v>5549.7767857142862</v>
      </c>
      <c r="I1583" s="37">
        <f t="shared" si="227"/>
        <v>6000</v>
      </c>
      <c r="J1583" s="37">
        <f t="shared" si="231"/>
        <v>210</v>
      </c>
      <c r="K1583" s="36"/>
      <c r="L1583" s="50">
        <v>665</v>
      </c>
      <c r="N1583" s="36">
        <v>45</v>
      </c>
      <c r="O1583" s="21">
        <f t="shared" si="230"/>
        <v>710</v>
      </c>
      <c r="P1583" s="38">
        <f t="shared" si="228"/>
        <v>1523.9583333333335</v>
      </c>
      <c r="Q1583" s="41"/>
      <c r="R1583" t="str">
        <f t="shared" si="229"/>
        <v>5550 Litre Aquaplate Steel Slimline Water Tank (1150mm W x 2300mm L x  2350mm H)</v>
      </c>
    </row>
    <row r="1584" spans="2:18" x14ac:dyDescent="0.35">
      <c r="B1584" s="31">
        <v>0.52</v>
      </c>
      <c r="C1584" s="30" t="s">
        <v>24</v>
      </c>
      <c r="D1584" s="30" t="s">
        <v>21</v>
      </c>
      <c r="E1584" s="36">
        <v>1150</v>
      </c>
      <c r="F1584" s="36">
        <v>2400</v>
      </c>
      <c r="G1584" s="36">
        <v>2350</v>
      </c>
      <c r="H1584" s="37">
        <f t="shared" si="226"/>
        <v>5820.0267857142862</v>
      </c>
      <c r="I1584" s="37">
        <f t="shared" si="227"/>
        <v>6000</v>
      </c>
      <c r="J1584" s="37">
        <f t="shared" si="231"/>
        <v>210</v>
      </c>
      <c r="K1584" s="36"/>
      <c r="L1584" s="56">
        <f>L1583+14.5</f>
        <v>679.5</v>
      </c>
      <c r="M1584" s="56"/>
      <c r="N1584" s="36">
        <v>45</v>
      </c>
      <c r="O1584" s="21">
        <f t="shared" si="230"/>
        <v>724.5</v>
      </c>
      <c r="P1584" s="38">
        <f t="shared" si="228"/>
        <v>1557.1875000000002</v>
      </c>
      <c r="Q1584" s="41"/>
      <c r="R1584" t="str">
        <f t="shared" si="229"/>
        <v>5820 Litre Aquaplate Steel Slimline Water Tank (1150mm W x 2400mm L x  2350mm H)</v>
      </c>
    </row>
    <row r="1585" spans="2:18" x14ac:dyDescent="0.35">
      <c r="B1585" s="31">
        <v>0.52</v>
      </c>
      <c r="C1585" s="30" t="s">
        <v>24</v>
      </c>
      <c r="D1585" s="30" t="s">
        <v>21</v>
      </c>
      <c r="E1585" s="36">
        <v>1150</v>
      </c>
      <c r="F1585" s="36">
        <v>2500</v>
      </c>
      <c r="G1585" s="36">
        <v>2350</v>
      </c>
      <c r="H1585" s="37">
        <f t="shared" si="226"/>
        <v>6090.2767857142862</v>
      </c>
      <c r="I1585" s="37">
        <f t="shared" si="227"/>
        <v>6000</v>
      </c>
      <c r="J1585" s="37">
        <f t="shared" si="231"/>
        <v>210</v>
      </c>
      <c r="K1585" s="36"/>
      <c r="L1585" s="56">
        <f>L1584+14.5</f>
        <v>694</v>
      </c>
      <c r="M1585" s="56"/>
      <c r="N1585" s="36">
        <v>45</v>
      </c>
      <c r="O1585" s="21">
        <f t="shared" si="230"/>
        <v>739</v>
      </c>
      <c r="P1585" s="38">
        <f t="shared" si="228"/>
        <v>1590.416666666667</v>
      </c>
      <c r="Q1585" s="41"/>
      <c r="R1585" t="str">
        <f t="shared" si="229"/>
        <v>6090 Litre Aquaplate Steel Slimline Water Tank (1150mm W x 2500mm L x  2350mm H)</v>
      </c>
    </row>
    <row r="1586" spans="2:18" x14ac:dyDescent="0.35">
      <c r="B1586" s="31">
        <v>0.52</v>
      </c>
      <c r="C1586" s="30" t="s">
        <v>24</v>
      </c>
      <c r="D1586" s="30" t="s">
        <v>21</v>
      </c>
      <c r="E1586" s="36">
        <v>1150</v>
      </c>
      <c r="F1586" s="36">
        <v>2600</v>
      </c>
      <c r="G1586" s="36">
        <v>2350</v>
      </c>
      <c r="H1586" s="37">
        <f t="shared" si="226"/>
        <v>6360.5267857142862</v>
      </c>
      <c r="I1586" s="37">
        <f t="shared" si="227"/>
        <v>6000</v>
      </c>
      <c r="J1586" s="37">
        <f t="shared" si="231"/>
        <v>210</v>
      </c>
      <c r="K1586" s="36"/>
      <c r="L1586" s="56">
        <f>L1585+14.5</f>
        <v>708.5</v>
      </c>
      <c r="M1586" s="56"/>
      <c r="N1586" s="36">
        <v>45</v>
      </c>
      <c r="O1586" s="21">
        <f t="shared" si="230"/>
        <v>753.5</v>
      </c>
      <c r="P1586" s="38">
        <f t="shared" si="228"/>
        <v>1623.6458333333335</v>
      </c>
      <c r="Q1586" s="41"/>
      <c r="R1586" t="str">
        <f t="shared" si="229"/>
        <v>6360 Litre Aquaplate Steel Slimline Water Tank (1150mm W x 2600mm L x  2350mm H)</v>
      </c>
    </row>
    <row r="1587" spans="2:18" x14ac:dyDescent="0.35">
      <c r="B1587" s="31">
        <v>0.52</v>
      </c>
      <c r="C1587" s="30" t="s">
        <v>24</v>
      </c>
      <c r="D1587" s="30" t="s">
        <v>21</v>
      </c>
      <c r="E1587" s="36">
        <v>1150</v>
      </c>
      <c r="F1587" s="36">
        <v>2700</v>
      </c>
      <c r="G1587" s="36">
        <v>2350</v>
      </c>
      <c r="H1587" s="37">
        <f t="shared" si="226"/>
        <v>6630.7767857142862</v>
      </c>
      <c r="I1587" s="37">
        <f t="shared" si="227"/>
        <v>7000</v>
      </c>
      <c r="J1587" s="37">
        <f t="shared" si="231"/>
        <v>240</v>
      </c>
      <c r="K1587" s="36"/>
      <c r="L1587" s="50">
        <v>742</v>
      </c>
      <c r="N1587" s="36">
        <v>45</v>
      </c>
      <c r="O1587" s="21">
        <f t="shared" si="230"/>
        <v>787</v>
      </c>
      <c r="P1587" s="38">
        <f t="shared" si="228"/>
        <v>1700.416666666667</v>
      </c>
      <c r="Q1587" s="41"/>
      <c r="R1587" t="str">
        <f t="shared" si="229"/>
        <v>6630 Litre Aquaplate Steel Slimline Water Tank (1150mm W x 2700mm L x  2350mm H)</v>
      </c>
    </row>
    <row r="1588" spans="2:18" x14ac:dyDescent="0.35">
      <c r="B1588" s="31">
        <v>0.52</v>
      </c>
      <c r="C1588" s="30" t="s">
        <v>24</v>
      </c>
      <c r="D1588" s="30" t="s">
        <v>21</v>
      </c>
      <c r="E1588" s="36">
        <v>1150</v>
      </c>
      <c r="F1588" s="36">
        <v>2800</v>
      </c>
      <c r="G1588" s="36">
        <v>2350</v>
      </c>
      <c r="H1588" s="37">
        <f t="shared" si="226"/>
        <v>6901.0267857142862</v>
      </c>
      <c r="I1588" s="37">
        <f t="shared" si="227"/>
        <v>7000</v>
      </c>
      <c r="J1588" s="37">
        <f t="shared" si="231"/>
        <v>240</v>
      </c>
      <c r="K1588" s="36"/>
      <c r="L1588" s="56">
        <f>L1587+14.5</f>
        <v>756.5</v>
      </c>
      <c r="M1588" s="56"/>
      <c r="N1588" s="36">
        <v>45</v>
      </c>
      <c r="O1588" s="21">
        <f t="shared" si="230"/>
        <v>801.5</v>
      </c>
      <c r="P1588" s="38">
        <f t="shared" si="228"/>
        <v>1733.6458333333335</v>
      </c>
      <c r="Q1588" s="41"/>
      <c r="R1588" t="str">
        <f t="shared" si="229"/>
        <v>6900 Litre Aquaplate Steel Slimline Water Tank (1150mm W x 2800mm L x  2350mm H)</v>
      </c>
    </row>
    <row r="1589" spans="2:18" x14ac:dyDescent="0.35">
      <c r="B1589" s="31">
        <v>0.52</v>
      </c>
      <c r="C1589" s="30" t="s">
        <v>24</v>
      </c>
      <c r="D1589" s="30" t="s">
        <v>21</v>
      </c>
      <c r="E1589" s="36">
        <v>1150</v>
      </c>
      <c r="F1589" s="36">
        <v>2900</v>
      </c>
      <c r="G1589" s="36">
        <v>2350</v>
      </c>
      <c r="H1589" s="37">
        <f t="shared" si="226"/>
        <v>7171.2767857142862</v>
      </c>
      <c r="I1589" s="37">
        <f t="shared" si="227"/>
        <v>7000</v>
      </c>
      <c r="J1589" s="37">
        <f t="shared" si="231"/>
        <v>240</v>
      </c>
      <c r="K1589" s="36"/>
      <c r="L1589" s="56">
        <f>L1588+14.5</f>
        <v>771</v>
      </c>
      <c r="M1589" s="56"/>
      <c r="N1589" s="36">
        <v>45</v>
      </c>
      <c r="O1589" s="21">
        <f t="shared" si="230"/>
        <v>816</v>
      </c>
      <c r="P1589" s="38">
        <f t="shared" si="228"/>
        <v>1766.8750000000002</v>
      </c>
      <c r="Q1589" s="41"/>
      <c r="R1589" t="str">
        <f t="shared" si="229"/>
        <v>7170 Litre Aquaplate Steel Slimline Water Tank (1150mm W x 2900mm L x  2350mm H)</v>
      </c>
    </row>
    <row r="1590" spans="2:18" x14ac:dyDescent="0.35">
      <c r="B1590" s="31">
        <v>0.52</v>
      </c>
      <c r="C1590" s="30" t="s">
        <v>24</v>
      </c>
      <c r="D1590" s="30" t="s">
        <v>21</v>
      </c>
      <c r="E1590" s="36">
        <v>1150</v>
      </c>
      <c r="F1590" s="36">
        <v>3000</v>
      </c>
      <c r="G1590" s="36">
        <v>2350</v>
      </c>
      <c r="H1590" s="37">
        <f t="shared" si="226"/>
        <v>7441.5267857142862</v>
      </c>
      <c r="I1590" s="37">
        <f t="shared" si="227"/>
        <v>7000</v>
      </c>
      <c r="J1590" s="37">
        <f t="shared" si="231"/>
        <v>240</v>
      </c>
      <c r="K1590" s="36"/>
      <c r="L1590" s="56">
        <f>L1589+14.5</f>
        <v>785.5</v>
      </c>
      <c r="M1590" s="56"/>
      <c r="N1590" s="36">
        <v>45</v>
      </c>
      <c r="O1590" s="21">
        <f t="shared" si="230"/>
        <v>830.5</v>
      </c>
      <c r="P1590" s="38">
        <f t="shared" si="228"/>
        <v>1800.104166666667</v>
      </c>
      <c r="Q1590" s="41"/>
      <c r="R1590" t="str">
        <f t="shared" si="229"/>
        <v>7440 Litre Aquaplate Steel Slimline Water Tank (1150mm W x 3000mm L x  2350mm H)</v>
      </c>
    </row>
    <row r="1591" spans="2:18" x14ac:dyDescent="0.35">
      <c r="B1591" s="31">
        <v>0.52</v>
      </c>
      <c r="C1591" s="30" t="s">
        <v>24</v>
      </c>
      <c r="D1591" s="43" t="s">
        <v>21</v>
      </c>
      <c r="E1591" s="44">
        <v>1150</v>
      </c>
      <c r="F1591" s="44">
        <v>3100</v>
      </c>
      <c r="G1591" s="44">
        <v>2350</v>
      </c>
      <c r="H1591" s="37">
        <f t="shared" si="226"/>
        <v>7711.7767857142862</v>
      </c>
      <c r="I1591" s="37">
        <f t="shared" si="227"/>
        <v>8000</v>
      </c>
      <c r="J1591" s="37">
        <f t="shared" si="231"/>
        <v>255</v>
      </c>
      <c r="K1591" s="36"/>
      <c r="L1591" s="50">
        <v>816</v>
      </c>
      <c r="N1591" s="36">
        <v>45</v>
      </c>
      <c r="O1591" s="21">
        <f t="shared" si="230"/>
        <v>861</v>
      </c>
      <c r="P1591" s="38">
        <f t="shared" si="228"/>
        <v>1870.0000000000002</v>
      </c>
      <c r="Q1591" s="41"/>
      <c r="R1591" t="str">
        <f t="shared" si="229"/>
        <v>7710 Litre Aquaplate Steel Slimline Water Tank (1150mm W x 3100mm L x  2350mm H)</v>
      </c>
    </row>
    <row r="1592" spans="2:18" x14ac:dyDescent="0.35">
      <c r="B1592" s="31">
        <v>0.52</v>
      </c>
      <c r="C1592" s="30" t="s">
        <v>24</v>
      </c>
      <c r="D1592" s="30" t="s">
        <v>21</v>
      </c>
      <c r="E1592" s="36">
        <v>1150</v>
      </c>
      <c r="F1592" s="36">
        <v>3200</v>
      </c>
      <c r="G1592" s="36">
        <v>2350</v>
      </c>
      <c r="H1592" s="37">
        <f t="shared" si="226"/>
        <v>7982.0267857142862</v>
      </c>
      <c r="I1592" s="37">
        <f t="shared" si="227"/>
        <v>8000</v>
      </c>
      <c r="J1592" s="37">
        <f t="shared" si="231"/>
        <v>255</v>
      </c>
      <c r="K1592" s="36"/>
      <c r="L1592" s="56">
        <f>L1591+14.5</f>
        <v>830.5</v>
      </c>
      <c r="M1592" s="56"/>
      <c r="N1592" s="36">
        <v>45</v>
      </c>
      <c r="O1592" s="21">
        <f t="shared" si="230"/>
        <v>875.5</v>
      </c>
      <c r="P1592" s="38">
        <f t="shared" si="228"/>
        <v>1903.229166666667</v>
      </c>
      <c r="Q1592" s="41"/>
      <c r="R1592" t="str">
        <f t="shared" si="229"/>
        <v>7980 Litre Aquaplate Steel Slimline Water Tank (1150mm W x 3200mm L x  2350mm H)</v>
      </c>
    </row>
    <row r="1593" spans="2:18" x14ac:dyDescent="0.35">
      <c r="B1593" s="31">
        <v>0.52</v>
      </c>
      <c r="C1593" s="30" t="s">
        <v>24</v>
      </c>
      <c r="D1593" s="30" t="s">
        <v>21</v>
      </c>
      <c r="E1593" s="36">
        <v>1150</v>
      </c>
      <c r="F1593" s="36">
        <v>3300</v>
      </c>
      <c r="G1593" s="36">
        <v>2350</v>
      </c>
      <c r="H1593" s="37">
        <f t="shared" si="226"/>
        <v>8252.2767857142862</v>
      </c>
      <c r="I1593" s="37">
        <f t="shared" si="227"/>
        <v>8000</v>
      </c>
      <c r="J1593" s="37">
        <f t="shared" si="231"/>
        <v>255</v>
      </c>
      <c r="K1593" s="36"/>
      <c r="L1593" s="56">
        <f>L1592+14.5</f>
        <v>845</v>
      </c>
      <c r="M1593" s="56"/>
      <c r="N1593" s="36">
        <v>45</v>
      </c>
      <c r="O1593" s="21">
        <f t="shared" si="230"/>
        <v>890</v>
      </c>
      <c r="P1593" s="38">
        <f t="shared" si="228"/>
        <v>1936.4583333333335</v>
      </c>
      <c r="Q1593" s="41"/>
      <c r="R1593" t="str">
        <f t="shared" si="229"/>
        <v>8250 Litre Aquaplate Steel Slimline Water Tank (1150mm W x 3300mm L x  2350mm H)</v>
      </c>
    </row>
    <row r="1594" spans="2:18" x14ac:dyDescent="0.35">
      <c r="B1594" s="31">
        <v>0.52</v>
      </c>
      <c r="C1594" s="30" t="s">
        <v>24</v>
      </c>
      <c r="D1594" s="30" t="s">
        <v>21</v>
      </c>
      <c r="E1594" s="36">
        <v>1150</v>
      </c>
      <c r="F1594" s="36">
        <v>3400</v>
      </c>
      <c r="G1594" s="36">
        <v>2350</v>
      </c>
      <c r="H1594" s="37">
        <f t="shared" si="226"/>
        <v>8522.5267857142862</v>
      </c>
      <c r="I1594" s="37">
        <f t="shared" si="227"/>
        <v>9000</v>
      </c>
      <c r="J1594" s="37">
        <f>IF(I1594&lt;1000,90,IF(I1594=1000,90,IF(I1594=2000,120,IF(I1594=3000,135,IF(I1594=4000,150,IF(I1594=5000,180,IF(I1594=6000,210,IF(I1594=7000,240,IF(I1594=8000,255,IF(I1594=9000,270,IF(I1594=10000,285)))))))))))</f>
        <v>270</v>
      </c>
      <c r="K1594" s="36"/>
      <c r="L1594" s="50">
        <v>878</v>
      </c>
      <c r="N1594" s="36">
        <v>45</v>
      </c>
      <c r="O1594" s="21">
        <f t="shared" si="230"/>
        <v>923</v>
      </c>
      <c r="P1594" s="38">
        <f t="shared" si="228"/>
        <v>2012.0833333333335</v>
      </c>
      <c r="Q1594" s="41"/>
      <c r="R1594" t="str">
        <f t="shared" si="229"/>
        <v>8520 Litre Aquaplate Steel Slimline Water Tank (1150mm W x 3400mm L x  2350mm H)</v>
      </c>
    </row>
    <row r="1595" spans="2:18" x14ac:dyDescent="0.35">
      <c r="B1595" s="31">
        <v>0.52</v>
      </c>
      <c r="C1595" s="30" t="s">
        <v>24</v>
      </c>
      <c r="D1595" s="30" t="s">
        <v>21</v>
      </c>
      <c r="E1595" s="36">
        <v>1150</v>
      </c>
      <c r="F1595" s="36">
        <v>3500</v>
      </c>
      <c r="G1595" s="36">
        <v>2350</v>
      </c>
      <c r="H1595" s="37">
        <f t="shared" si="226"/>
        <v>8792.7767857142862</v>
      </c>
      <c r="I1595" s="37">
        <f t="shared" si="227"/>
        <v>9000</v>
      </c>
      <c r="J1595" s="37">
        <f>IF(I1595&lt;1000,90,IF(I1595=1000,90,IF(I1595=2000,120,IF(I1595=3000,135,IF(I1595=4000,150,IF(I1595=5000,180,IF(I1595=6000,210,IF(I1595=7000,240,IF(I1595=8000,255,IF(I1595=9000,270,IF(I1595=10000,285)))))))))))</f>
        <v>270</v>
      </c>
      <c r="K1595" s="36"/>
      <c r="L1595" s="56">
        <f>L1594+14.5</f>
        <v>892.5</v>
      </c>
      <c r="M1595" s="56"/>
      <c r="N1595" s="36">
        <v>45</v>
      </c>
      <c r="O1595" s="21">
        <f t="shared" si="230"/>
        <v>937.5</v>
      </c>
      <c r="P1595" s="38">
        <f t="shared" si="228"/>
        <v>2045.3125000000002</v>
      </c>
      <c r="Q1595" s="41"/>
      <c r="R1595" t="str">
        <f t="shared" si="229"/>
        <v>8790 Litre Aquaplate Steel Slimline Water Tank (1150mm W x 3500mm L x  2350mm H)</v>
      </c>
    </row>
    <row r="1596" spans="2:18" x14ac:dyDescent="0.35">
      <c r="B1596" s="31">
        <v>0.52</v>
      </c>
      <c r="C1596" s="30" t="s">
        <v>24</v>
      </c>
      <c r="D1596" s="30" t="s">
        <v>21</v>
      </c>
      <c r="E1596" s="36">
        <v>1150</v>
      </c>
      <c r="F1596" s="36">
        <v>3600</v>
      </c>
      <c r="G1596" s="36">
        <v>2350</v>
      </c>
      <c r="H1596" s="37">
        <f t="shared" si="226"/>
        <v>9063.0267857142862</v>
      </c>
      <c r="I1596" s="37">
        <f t="shared" si="227"/>
        <v>9000</v>
      </c>
      <c r="J1596" s="37">
        <f>IF(I1596&lt;1000,90,IF(I1596=1000,90,IF(I1596=2000,120,IF(I1596=3000,135,IF(I1596=4000,150,IF(I1596=5000,180,IF(I1596=6000,210,IF(I1596=7000,240,IF(I1596=8000,255,IF(I1596=9000,270,IF(I1596=10000,285)))))))))))</f>
        <v>270</v>
      </c>
      <c r="K1596" s="36"/>
      <c r="L1596" s="56">
        <f>L1595+14.5</f>
        <v>907</v>
      </c>
      <c r="M1596" s="56"/>
      <c r="N1596" s="36">
        <v>45</v>
      </c>
      <c r="O1596" s="21">
        <f t="shared" si="230"/>
        <v>952</v>
      </c>
      <c r="P1596" s="38">
        <f t="shared" si="228"/>
        <v>2078.541666666667</v>
      </c>
      <c r="Q1596" s="41"/>
      <c r="R1596" t="str">
        <f t="shared" si="229"/>
        <v>9060 Litre Aquaplate Steel Slimline Water Tank (1150mm W x 3600mm L x  2350mm H)</v>
      </c>
    </row>
    <row r="1597" spans="2:18" x14ac:dyDescent="0.35">
      <c r="B1597" s="31">
        <v>0.52</v>
      </c>
      <c r="C1597" s="30" t="s">
        <v>24</v>
      </c>
      <c r="D1597" s="30" t="s">
        <v>21</v>
      </c>
      <c r="E1597" s="36">
        <v>1150</v>
      </c>
      <c r="F1597" s="36">
        <v>3700</v>
      </c>
      <c r="G1597" s="36">
        <v>2350</v>
      </c>
      <c r="H1597" s="37">
        <f t="shared" si="226"/>
        <v>9333.2767857142862</v>
      </c>
      <c r="I1597" s="37">
        <f t="shared" si="227"/>
        <v>9000</v>
      </c>
      <c r="J1597" s="37">
        <f>IF(I1597&lt;1000,90,IF(I1597=1000,90,IF(I1597=2000,120,IF(I1597=3000,135,IF(I1597=4000,150,IF(I1597=5000,180,IF(I1597=6000,210,IF(I1597=7000,240,IF(I1597=8000,255,IF(I1597=9000,270,IF(I1597=10000,285)))))))))))</f>
        <v>270</v>
      </c>
      <c r="K1597" s="36"/>
      <c r="L1597" s="56">
        <f>L1596+14.5</f>
        <v>921.5</v>
      </c>
      <c r="M1597" s="56"/>
      <c r="N1597" s="36">
        <v>45</v>
      </c>
      <c r="O1597" s="21">
        <f t="shared" si="230"/>
        <v>966.5</v>
      </c>
      <c r="P1597" s="38">
        <f t="shared" si="228"/>
        <v>2111.7708333333335</v>
      </c>
      <c r="Q1597" s="41"/>
      <c r="R1597" t="str">
        <f t="shared" si="229"/>
        <v>9330 Litre Aquaplate Steel Slimline Water Tank (1150mm W x 3700mm L x  2350mm H)</v>
      </c>
    </row>
    <row r="1598" spans="2:18" x14ac:dyDescent="0.35">
      <c r="B1598" s="31">
        <v>0.52</v>
      </c>
      <c r="C1598" s="30" t="s">
        <v>24</v>
      </c>
      <c r="D1598" s="30" t="s">
        <v>21</v>
      </c>
      <c r="E1598" s="36">
        <v>1150</v>
      </c>
      <c r="F1598" s="36">
        <v>3800</v>
      </c>
      <c r="G1598" s="36">
        <v>2350</v>
      </c>
      <c r="H1598" s="37">
        <f t="shared" si="226"/>
        <v>9603.5267857142862</v>
      </c>
      <c r="I1598" s="37">
        <f t="shared" si="227"/>
        <v>10000</v>
      </c>
      <c r="J1598" s="37">
        <f>IF(I1598&lt;1000,90,IF(I1598=1000,90,IF(I1598=2000,120,IF(I1598=3000,135,IF(I1598=4000,150,IF(I1598=5000,180,IF(I1598=6000,210,IF(I1598=7000,240,IF(I1598=8000,255,IF(I1598=9000,B1863,IF(I1598=10000,285)))))))))))</f>
        <v>285</v>
      </c>
      <c r="K1598" s="36"/>
      <c r="L1598" s="50">
        <v>941</v>
      </c>
      <c r="N1598" s="36">
        <v>45</v>
      </c>
      <c r="O1598" s="21">
        <f t="shared" si="230"/>
        <v>986</v>
      </c>
      <c r="P1598" s="38">
        <f t="shared" si="228"/>
        <v>2156.4583333333335</v>
      </c>
      <c r="Q1598" s="41"/>
      <c r="R1598" t="str">
        <f t="shared" si="229"/>
        <v>9600 Litre Aquaplate Steel Slimline Water Tank (1150mm W x 3800mm L x  2350mm H)</v>
      </c>
    </row>
    <row r="1599" spans="2:18" x14ac:dyDescent="0.35">
      <c r="B1599" s="31">
        <v>0.52</v>
      </c>
      <c r="C1599" s="30" t="s">
        <v>24</v>
      </c>
      <c r="D1599" s="30" t="s">
        <v>21</v>
      </c>
      <c r="E1599" s="36">
        <v>1150</v>
      </c>
      <c r="F1599" s="36">
        <v>3900</v>
      </c>
      <c r="G1599" s="36">
        <v>2350</v>
      </c>
      <c r="H1599" s="37">
        <f t="shared" si="226"/>
        <v>9873.7767857142862</v>
      </c>
      <c r="I1599" s="37">
        <f t="shared" si="227"/>
        <v>10000</v>
      </c>
      <c r="J1599" s="37">
        <f>IF(I1599&lt;1000,90,IF(I1599=1000,90,IF(I1599=2000,120,IF(I1599=3000,135,IF(I1599=4000,150,IF(I1599=5000,180,IF(I1599=6000,210,IF(I1599=7000,240,IF(I1599=8000,255,IF(I1599=9000,B1864,IF(I1599=10000,285)))))))))))</f>
        <v>285</v>
      </c>
      <c r="K1599" s="36"/>
      <c r="L1599" s="50">
        <v>955</v>
      </c>
      <c r="N1599" s="36">
        <v>45</v>
      </c>
      <c r="O1599" s="21">
        <f t="shared" si="230"/>
        <v>1000</v>
      </c>
      <c r="P1599" s="38">
        <f t="shared" si="228"/>
        <v>2188.541666666667</v>
      </c>
      <c r="Q1599" s="41"/>
      <c r="R1599" t="str">
        <f t="shared" si="229"/>
        <v>9870 Litre Aquaplate Steel Slimline Water Tank (1150mm W x 3900mm L x  2350mm H)</v>
      </c>
    </row>
    <row r="1600" spans="2:18" x14ac:dyDescent="0.35">
      <c r="B1600" s="31">
        <v>0.52</v>
      </c>
      <c r="C1600" s="30" t="s">
        <v>24</v>
      </c>
      <c r="D1600" s="43" t="s">
        <v>21</v>
      </c>
      <c r="E1600" s="44">
        <v>1150</v>
      </c>
      <c r="F1600" s="44">
        <v>4000</v>
      </c>
      <c r="G1600" s="44">
        <v>2350</v>
      </c>
      <c r="H1600" s="37">
        <f t="shared" si="226"/>
        <v>10144.026785714286</v>
      </c>
      <c r="I1600" s="37">
        <f t="shared" si="227"/>
        <v>10000</v>
      </c>
      <c r="J1600" s="37">
        <f>IF(I1600&lt;1000,90,IF(I1600=1000,90,IF(I1600=2000,120,IF(I1600=3000,135,IF(I1600=4000,150,IF(I1600=5000,180,IF(I1600=6000,210,IF(I1600=7000,240,IF(I1600=8000,255,IF(I1600=9000,B1865,IF(I1600=10000,285)))))))))))</f>
        <v>285</v>
      </c>
      <c r="K1600" s="36"/>
      <c r="L1600" s="50">
        <v>970</v>
      </c>
      <c r="N1600" s="36">
        <v>45</v>
      </c>
      <c r="O1600" s="21">
        <f t="shared" si="230"/>
        <v>1015</v>
      </c>
      <c r="P1600" s="38">
        <f t="shared" si="228"/>
        <v>2222.916666666667</v>
      </c>
      <c r="Q1600" s="41"/>
      <c r="R1600" t="str">
        <f t="shared" si="229"/>
        <v>10140 Litre Aquaplate Steel Slimline Water Tank (1150mm W x 4000mm L x  2350mm H)</v>
      </c>
    </row>
    <row r="1601" spans="2:18" x14ac:dyDescent="0.35">
      <c r="R1601"/>
    </row>
    <row r="1602" spans="2:18" x14ac:dyDescent="0.35">
      <c r="R1602"/>
    </row>
    <row r="1603" spans="2:18" x14ac:dyDescent="0.35">
      <c r="C1603" s="57">
        <v>7.4999999999999997E-2</v>
      </c>
      <c r="R1603"/>
    </row>
    <row r="1604" spans="2:18" ht="15" thickBot="1" x14ac:dyDescent="0.4">
      <c r="R1604"/>
    </row>
    <row r="1605" spans="2:18" ht="15" thickBot="1" x14ac:dyDescent="0.4">
      <c r="B1605" s="30" t="s">
        <v>7</v>
      </c>
      <c r="C1605" s="33" t="s">
        <v>4</v>
      </c>
      <c r="D1605" s="34" t="s">
        <v>20</v>
      </c>
      <c r="E1605" s="12" t="s">
        <v>0</v>
      </c>
      <c r="F1605" s="12" t="s">
        <v>1</v>
      </c>
      <c r="G1605" s="12" t="s">
        <v>2</v>
      </c>
      <c r="H1605" s="12" t="s">
        <v>3</v>
      </c>
      <c r="I1605" s="12"/>
      <c r="J1605" s="12"/>
      <c r="K1605" s="27"/>
      <c r="L1605" s="12"/>
      <c r="M1605" s="12"/>
      <c r="N1605" s="12"/>
      <c r="O1605" s="12"/>
      <c r="P1605" s="35" t="s">
        <v>8</v>
      </c>
      <c r="Q1605" s="18"/>
      <c r="R1605" t="e">
        <f t="shared" ref="R1605:R1668" si="232">ROUND(H1605,-1)&amp;" "&amp;"Litre"&amp;" "&amp;C1605&amp;" "&amp;D1605&amp;" "&amp;"Water Tank"&amp;" ("&amp;E1605&amp;"mm W x "&amp;F1605&amp;"mm L x  "&amp;G1605&amp;"mm H)"</f>
        <v>#VALUE!</v>
      </c>
    </row>
    <row r="1606" spans="2:18" x14ac:dyDescent="0.35">
      <c r="B1606" s="32">
        <v>0.65</v>
      </c>
      <c r="C1606" s="30" t="s">
        <v>22</v>
      </c>
      <c r="D1606" s="30" t="s">
        <v>21</v>
      </c>
      <c r="E1606" s="21">
        <v>550</v>
      </c>
      <c r="F1606" s="21">
        <v>800</v>
      </c>
      <c r="G1606" s="21">
        <v>1255</v>
      </c>
      <c r="H1606" s="39">
        <f t="shared" ref="H1606:H1669" si="233">(((22/7*(E1606/2)^2)*G1606)+((F1606-E1606)*G1606*E1606))/1000000</f>
        <v>470.84910714285712</v>
      </c>
      <c r="I1606" s="37">
        <f t="shared" ref="I1606:I1669" si="234">ROUND(H1606,-3)</f>
        <v>0</v>
      </c>
      <c r="J1606" s="37">
        <f t="shared" ref="J1606:J1669" si="235">IF(I1606&lt;1000,90,IF(I1606=1000,90,IF(I1606=2000,120,IF(I1606=3000,135,IF(I1606=4000,150,IF(I1606=5000,180,IF(I1606=6000,210,IF(I1606=7000,240,IF(I1606=8000,255,IF(I1606=9000,270,IF(I1606=10000,285)))))))))))</f>
        <v>90</v>
      </c>
      <c r="K1606" s="21"/>
      <c r="L1606" s="36">
        <v>255</v>
      </c>
      <c r="M1606" s="36"/>
      <c r="N1606" s="21"/>
      <c r="O1606" s="21">
        <f t="shared" ref="O1606:O1669" si="236">SUM(K1606:N1606)</f>
        <v>255</v>
      </c>
      <c r="P1606" s="40">
        <f t="shared" ref="P1606:P1669" si="237">O1606/(1-B1606)</f>
        <v>728.57142857142867</v>
      </c>
      <c r="Q1606" s="42"/>
      <c r="R1606" t="str">
        <f t="shared" si="232"/>
        <v>470 Litre 304 Stainless Steel Slimline Water Tank (550mm W x 800mm L x  1255mm H)</v>
      </c>
    </row>
    <row r="1607" spans="2:18" x14ac:dyDescent="0.35">
      <c r="B1607" s="32">
        <v>0.65</v>
      </c>
      <c r="C1607" s="30" t="s">
        <v>22</v>
      </c>
      <c r="D1607" s="30" t="s">
        <v>21</v>
      </c>
      <c r="E1607" s="21">
        <v>550</v>
      </c>
      <c r="F1607" s="21">
        <v>900</v>
      </c>
      <c r="G1607" s="21">
        <v>1255</v>
      </c>
      <c r="H1607" s="39">
        <f t="shared" si="233"/>
        <v>539.87410714285704</v>
      </c>
      <c r="I1607" s="37">
        <f t="shared" si="234"/>
        <v>1000</v>
      </c>
      <c r="J1607" s="37">
        <f t="shared" si="235"/>
        <v>90</v>
      </c>
      <c r="K1607" s="21"/>
      <c r="L1607" s="36">
        <v>266</v>
      </c>
      <c r="M1607" s="36"/>
      <c r="N1607" s="21"/>
      <c r="O1607" s="21">
        <f t="shared" si="236"/>
        <v>266</v>
      </c>
      <c r="P1607" s="40">
        <f t="shared" si="237"/>
        <v>760</v>
      </c>
      <c r="Q1607" s="42"/>
      <c r="R1607" t="str">
        <f t="shared" si="232"/>
        <v>540 Litre 304 Stainless Steel Slimline Water Tank (550mm W x 900mm L x  1255mm H)</v>
      </c>
    </row>
    <row r="1608" spans="2:18" x14ac:dyDescent="0.35">
      <c r="B1608" s="32">
        <v>0.65</v>
      </c>
      <c r="C1608" s="30" t="s">
        <v>22</v>
      </c>
      <c r="D1608" s="30" t="s">
        <v>21</v>
      </c>
      <c r="E1608" s="21">
        <v>550</v>
      </c>
      <c r="F1608" s="21">
        <v>1000</v>
      </c>
      <c r="G1608" s="21">
        <v>1255</v>
      </c>
      <c r="H1608" s="39">
        <f t="shared" si="233"/>
        <v>608.89910714285702</v>
      </c>
      <c r="I1608" s="37">
        <f t="shared" si="234"/>
        <v>1000</v>
      </c>
      <c r="J1608" s="37">
        <f t="shared" si="235"/>
        <v>90</v>
      </c>
      <c r="K1608" s="21"/>
      <c r="L1608" s="36">
        <f t="shared" ref="L1608:L1620" si="238">L1607+10</f>
        <v>276</v>
      </c>
      <c r="M1608" s="36"/>
      <c r="N1608" s="21"/>
      <c r="O1608" s="21">
        <f t="shared" si="236"/>
        <v>276</v>
      </c>
      <c r="P1608" s="40">
        <f t="shared" si="237"/>
        <v>788.57142857142867</v>
      </c>
      <c r="Q1608" s="42"/>
      <c r="R1608" t="str">
        <f t="shared" si="232"/>
        <v>610 Litre 304 Stainless Steel Slimline Water Tank (550mm W x 1000mm L x  1255mm H)</v>
      </c>
    </row>
    <row r="1609" spans="2:18" x14ac:dyDescent="0.35">
      <c r="B1609" s="32">
        <v>0.65</v>
      </c>
      <c r="C1609" s="30" t="s">
        <v>22</v>
      </c>
      <c r="D1609" s="30" t="s">
        <v>21</v>
      </c>
      <c r="E1609" s="21">
        <v>550</v>
      </c>
      <c r="F1609" s="21">
        <v>1100</v>
      </c>
      <c r="G1609" s="21">
        <v>1255</v>
      </c>
      <c r="H1609" s="39">
        <f t="shared" si="233"/>
        <v>677.92410714285711</v>
      </c>
      <c r="I1609" s="37">
        <f t="shared" si="234"/>
        <v>1000</v>
      </c>
      <c r="J1609" s="37">
        <f t="shared" si="235"/>
        <v>90</v>
      </c>
      <c r="K1609" s="21"/>
      <c r="L1609" s="36">
        <f t="shared" si="238"/>
        <v>286</v>
      </c>
      <c r="M1609" s="36"/>
      <c r="N1609" s="21"/>
      <c r="O1609" s="21">
        <f t="shared" si="236"/>
        <v>286</v>
      </c>
      <c r="P1609" s="40">
        <f t="shared" si="237"/>
        <v>817.14285714285722</v>
      </c>
      <c r="Q1609" s="42"/>
      <c r="R1609" t="str">
        <f t="shared" si="232"/>
        <v>680 Litre 304 Stainless Steel Slimline Water Tank (550mm W x 1100mm L x  1255mm H)</v>
      </c>
    </row>
    <row r="1610" spans="2:18" x14ac:dyDescent="0.35">
      <c r="B1610" s="32">
        <v>0.65</v>
      </c>
      <c r="C1610" s="30" t="s">
        <v>22</v>
      </c>
      <c r="D1610" s="30" t="s">
        <v>21</v>
      </c>
      <c r="E1610" s="21">
        <v>550</v>
      </c>
      <c r="F1610" s="21">
        <v>1200</v>
      </c>
      <c r="G1610" s="21">
        <v>1255</v>
      </c>
      <c r="H1610" s="39">
        <f t="shared" si="233"/>
        <v>746.94910714285709</v>
      </c>
      <c r="I1610" s="37">
        <f t="shared" si="234"/>
        <v>1000</v>
      </c>
      <c r="J1610" s="37">
        <f t="shared" si="235"/>
        <v>90</v>
      </c>
      <c r="K1610" s="21"/>
      <c r="L1610" s="36">
        <f t="shared" si="238"/>
        <v>296</v>
      </c>
      <c r="M1610" s="36"/>
      <c r="N1610" s="21"/>
      <c r="O1610" s="21">
        <f t="shared" si="236"/>
        <v>296</v>
      </c>
      <c r="P1610" s="40">
        <f t="shared" si="237"/>
        <v>845.71428571428578</v>
      </c>
      <c r="Q1610" s="42"/>
      <c r="R1610" t="str">
        <f t="shared" si="232"/>
        <v>750 Litre 304 Stainless Steel Slimline Water Tank (550mm W x 1200mm L x  1255mm H)</v>
      </c>
    </row>
    <row r="1611" spans="2:18" x14ac:dyDescent="0.35">
      <c r="B1611" s="32">
        <v>0.65</v>
      </c>
      <c r="C1611" s="30" t="s">
        <v>22</v>
      </c>
      <c r="D1611" s="30" t="s">
        <v>21</v>
      </c>
      <c r="E1611" s="21">
        <v>550</v>
      </c>
      <c r="F1611" s="21">
        <v>1300</v>
      </c>
      <c r="G1611" s="21">
        <v>1255</v>
      </c>
      <c r="H1611" s="39">
        <f t="shared" si="233"/>
        <v>815.97410714285706</v>
      </c>
      <c r="I1611" s="37">
        <f t="shared" si="234"/>
        <v>1000</v>
      </c>
      <c r="J1611" s="37">
        <f t="shared" si="235"/>
        <v>90</v>
      </c>
      <c r="K1611" s="21"/>
      <c r="L1611" s="36">
        <f t="shared" si="238"/>
        <v>306</v>
      </c>
      <c r="M1611" s="36"/>
      <c r="N1611" s="21"/>
      <c r="O1611" s="21">
        <f t="shared" si="236"/>
        <v>306</v>
      </c>
      <c r="P1611" s="40">
        <f t="shared" si="237"/>
        <v>874.28571428571433</v>
      </c>
      <c r="Q1611" s="42"/>
      <c r="R1611" t="str">
        <f t="shared" si="232"/>
        <v>820 Litre 304 Stainless Steel Slimline Water Tank (550mm W x 1300mm L x  1255mm H)</v>
      </c>
    </row>
    <row r="1612" spans="2:18" x14ac:dyDescent="0.35">
      <c r="B1612" s="32">
        <v>0.65</v>
      </c>
      <c r="C1612" s="30" t="s">
        <v>22</v>
      </c>
      <c r="D1612" s="30" t="s">
        <v>21</v>
      </c>
      <c r="E1612" s="21">
        <v>550</v>
      </c>
      <c r="F1612" s="21">
        <v>1400</v>
      </c>
      <c r="G1612" s="21">
        <v>1255</v>
      </c>
      <c r="H1612" s="39">
        <f t="shared" si="233"/>
        <v>884.99910714285704</v>
      </c>
      <c r="I1612" s="37">
        <f t="shared" si="234"/>
        <v>1000</v>
      </c>
      <c r="J1612" s="37">
        <f t="shared" si="235"/>
        <v>90</v>
      </c>
      <c r="K1612" s="21"/>
      <c r="L1612" s="36">
        <f t="shared" si="238"/>
        <v>316</v>
      </c>
      <c r="M1612" s="36"/>
      <c r="N1612" s="21"/>
      <c r="O1612" s="21">
        <f t="shared" si="236"/>
        <v>316</v>
      </c>
      <c r="P1612" s="40">
        <f t="shared" si="237"/>
        <v>902.85714285714289</v>
      </c>
      <c r="Q1612" s="42"/>
      <c r="R1612" t="str">
        <f t="shared" si="232"/>
        <v>880 Litre 304 Stainless Steel Slimline Water Tank (550mm W x 1400mm L x  1255mm H)</v>
      </c>
    </row>
    <row r="1613" spans="2:18" x14ac:dyDescent="0.35">
      <c r="B1613" s="32">
        <v>0.65</v>
      </c>
      <c r="C1613" s="30" t="s">
        <v>22</v>
      </c>
      <c r="D1613" s="30" t="s">
        <v>21</v>
      </c>
      <c r="E1613" s="21">
        <v>550</v>
      </c>
      <c r="F1613" s="21">
        <v>1500</v>
      </c>
      <c r="G1613" s="21">
        <v>1255</v>
      </c>
      <c r="H1613" s="39">
        <f t="shared" si="233"/>
        <v>954.02410714285702</v>
      </c>
      <c r="I1613" s="37">
        <f t="shared" si="234"/>
        <v>1000</v>
      </c>
      <c r="J1613" s="37">
        <f t="shared" si="235"/>
        <v>90</v>
      </c>
      <c r="K1613" s="21"/>
      <c r="L1613" s="36">
        <f t="shared" si="238"/>
        <v>326</v>
      </c>
      <c r="M1613" s="36"/>
      <c r="N1613" s="21"/>
      <c r="O1613" s="21">
        <f t="shared" si="236"/>
        <v>326</v>
      </c>
      <c r="P1613" s="40">
        <f t="shared" si="237"/>
        <v>931.42857142857144</v>
      </c>
      <c r="Q1613" s="42"/>
      <c r="R1613" t="str">
        <f t="shared" si="232"/>
        <v>950 Litre 304 Stainless Steel Slimline Water Tank (550mm W x 1500mm L x  1255mm H)</v>
      </c>
    </row>
    <row r="1614" spans="2:18" x14ac:dyDescent="0.35">
      <c r="B1614" s="32">
        <v>0.65</v>
      </c>
      <c r="C1614" s="30" t="s">
        <v>22</v>
      </c>
      <c r="D1614" s="30" t="s">
        <v>21</v>
      </c>
      <c r="E1614" s="21">
        <v>550</v>
      </c>
      <c r="F1614" s="21">
        <v>1600</v>
      </c>
      <c r="G1614" s="21">
        <v>1255</v>
      </c>
      <c r="H1614" s="39">
        <f t="shared" si="233"/>
        <v>1023.0491071428571</v>
      </c>
      <c r="I1614" s="37">
        <f t="shared" si="234"/>
        <v>1000</v>
      </c>
      <c r="J1614" s="37">
        <f t="shared" si="235"/>
        <v>90</v>
      </c>
      <c r="K1614" s="21"/>
      <c r="L1614" s="36">
        <f t="shared" si="238"/>
        <v>336</v>
      </c>
      <c r="M1614" s="36"/>
      <c r="N1614" s="21"/>
      <c r="O1614" s="21">
        <f t="shared" si="236"/>
        <v>336</v>
      </c>
      <c r="P1614" s="40">
        <f t="shared" si="237"/>
        <v>960.00000000000011</v>
      </c>
      <c r="Q1614" s="42"/>
      <c r="R1614" t="str">
        <f t="shared" si="232"/>
        <v>1020 Litre 304 Stainless Steel Slimline Water Tank (550mm W x 1600mm L x  1255mm H)</v>
      </c>
    </row>
    <row r="1615" spans="2:18" x14ac:dyDescent="0.35">
      <c r="B1615" s="32">
        <v>0.65</v>
      </c>
      <c r="C1615" s="30" t="s">
        <v>22</v>
      </c>
      <c r="D1615" s="30" t="s">
        <v>21</v>
      </c>
      <c r="E1615" s="21">
        <v>550</v>
      </c>
      <c r="F1615" s="21">
        <v>1700</v>
      </c>
      <c r="G1615" s="21">
        <v>1255</v>
      </c>
      <c r="H1615" s="39">
        <f t="shared" si="233"/>
        <v>1092.074107142857</v>
      </c>
      <c r="I1615" s="37">
        <f t="shared" si="234"/>
        <v>1000</v>
      </c>
      <c r="J1615" s="37">
        <f t="shared" si="235"/>
        <v>90</v>
      </c>
      <c r="K1615" s="21"/>
      <c r="L1615" s="36">
        <f t="shared" si="238"/>
        <v>346</v>
      </c>
      <c r="M1615" s="36"/>
      <c r="N1615" s="21"/>
      <c r="O1615" s="21">
        <f t="shared" si="236"/>
        <v>346</v>
      </c>
      <c r="P1615" s="40">
        <f t="shared" si="237"/>
        <v>988.57142857142867</v>
      </c>
      <c r="Q1615" s="42"/>
      <c r="R1615" t="str">
        <f t="shared" si="232"/>
        <v>1090 Litre 304 Stainless Steel Slimline Water Tank (550mm W x 1700mm L x  1255mm H)</v>
      </c>
    </row>
    <row r="1616" spans="2:18" x14ac:dyDescent="0.35">
      <c r="B1616" s="32">
        <v>0.65</v>
      </c>
      <c r="C1616" s="30" t="s">
        <v>22</v>
      </c>
      <c r="D1616" s="30" t="s">
        <v>21</v>
      </c>
      <c r="E1616" s="21">
        <v>550</v>
      </c>
      <c r="F1616" s="21">
        <v>1800</v>
      </c>
      <c r="G1616" s="21">
        <v>1255</v>
      </c>
      <c r="H1616" s="39">
        <f t="shared" si="233"/>
        <v>1161.0991071428571</v>
      </c>
      <c r="I1616" s="37">
        <f t="shared" si="234"/>
        <v>1000</v>
      </c>
      <c r="J1616" s="37">
        <f t="shared" si="235"/>
        <v>90</v>
      </c>
      <c r="K1616" s="21"/>
      <c r="L1616" s="36">
        <f t="shared" si="238"/>
        <v>356</v>
      </c>
      <c r="M1616" s="36"/>
      <c r="N1616" s="21"/>
      <c r="O1616" s="21">
        <f t="shared" si="236"/>
        <v>356</v>
      </c>
      <c r="P1616" s="40">
        <f t="shared" si="237"/>
        <v>1017.1428571428572</v>
      </c>
      <c r="Q1616" s="42"/>
      <c r="R1616" t="str">
        <f t="shared" si="232"/>
        <v>1160 Litre 304 Stainless Steel Slimline Water Tank (550mm W x 1800mm L x  1255mm H)</v>
      </c>
    </row>
    <row r="1617" spans="2:18" x14ac:dyDescent="0.35">
      <c r="B1617" s="32">
        <v>0.65</v>
      </c>
      <c r="C1617" s="30" t="s">
        <v>22</v>
      </c>
      <c r="D1617" s="30" t="s">
        <v>21</v>
      </c>
      <c r="E1617" s="21">
        <v>550</v>
      </c>
      <c r="F1617" s="21">
        <v>1900</v>
      </c>
      <c r="G1617" s="21">
        <v>1255</v>
      </c>
      <c r="H1617" s="39">
        <f t="shared" si="233"/>
        <v>1230.1241071428572</v>
      </c>
      <c r="I1617" s="37">
        <f t="shared" si="234"/>
        <v>1000</v>
      </c>
      <c r="J1617" s="37">
        <f t="shared" si="235"/>
        <v>90</v>
      </c>
      <c r="K1617" s="21"/>
      <c r="L1617" s="36">
        <f t="shared" si="238"/>
        <v>366</v>
      </c>
      <c r="M1617" s="36"/>
      <c r="N1617" s="21"/>
      <c r="O1617" s="21">
        <f t="shared" si="236"/>
        <v>366</v>
      </c>
      <c r="P1617" s="40">
        <f t="shared" si="237"/>
        <v>1045.7142857142858</v>
      </c>
      <c r="Q1617" s="42"/>
      <c r="R1617" t="str">
        <f t="shared" si="232"/>
        <v>1230 Litre 304 Stainless Steel Slimline Water Tank (550mm W x 1900mm L x  1255mm H)</v>
      </c>
    </row>
    <row r="1618" spans="2:18" x14ac:dyDescent="0.35">
      <c r="B1618" s="32">
        <v>0.65</v>
      </c>
      <c r="C1618" s="30" t="s">
        <v>22</v>
      </c>
      <c r="D1618" s="30" t="s">
        <v>21</v>
      </c>
      <c r="E1618" s="21">
        <v>550</v>
      </c>
      <c r="F1618" s="21">
        <v>2000</v>
      </c>
      <c r="G1618" s="21">
        <v>1255</v>
      </c>
      <c r="H1618" s="39">
        <f t="shared" si="233"/>
        <v>1299.149107142857</v>
      </c>
      <c r="I1618" s="37">
        <f t="shared" si="234"/>
        <v>1000</v>
      </c>
      <c r="J1618" s="37">
        <f t="shared" si="235"/>
        <v>90</v>
      </c>
      <c r="K1618" s="21"/>
      <c r="L1618" s="36">
        <f t="shared" si="238"/>
        <v>376</v>
      </c>
      <c r="M1618" s="36"/>
      <c r="N1618" s="21"/>
      <c r="O1618" s="21">
        <f t="shared" si="236"/>
        <v>376</v>
      </c>
      <c r="P1618" s="40">
        <f t="shared" si="237"/>
        <v>1074.2857142857144</v>
      </c>
      <c r="Q1618" s="42"/>
      <c r="R1618" t="str">
        <f t="shared" si="232"/>
        <v>1300 Litre 304 Stainless Steel Slimline Water Tank (550mm W x 2000mm L x  1255mm H)</v>
      </c>
    </row>
    <row r="1619" spans="2:18" x14ac:dyDescent="0.35">
      <c r="B1619" s="32">
        <v>0.65</v>
      </c>
      <c r="C1619" s="30" t="s">
        <v>22</v>
      </c>
      <c r="D1619" s="30" t="s">
        <v>21</v>
      </c>
      <c r="E1619" s="21">
        <v>550</v>
      </c>
      <c r="F1619" s="21">
        <v>2100</v>
      </c>
      <c r="G1619" s="21">
        <v>1255</v>
      </c>
      <c r="H1619" s="39">
        <f t="shared" si="233"/>
        <v>1368.1741071428571</v>
      </c>
      <c r="I1619" s="37">
        <f t="shared" si="234"/>
        <v>1000</v>
      </c>
      <c r="J1619" s="37">
        <f t="shared" si="235"/>
        <v>90</v>
      </c>
      <c r="K1619" s="21"/>
      <c r="L1619" s="36">
        <f t="shared" si="238"/>
        <v>386</v>
      </c>
      <c r="M1619" s="36"/>
      <c r="N1619" s="21"/>
      <c r="O1619" s="21">
        <f t="shared" si="236"/>
        <v>386</v>
      </c>
      <c r="P1619" s="40">
        <f t="shared" si="237"/>
        <v>1102.8571428571429</v>
      </c>
      <c r="Q1619" s="42"/>
      <c r="R1619" t="str">
        <f t="shared" si="232"/>
        <v>1370 Litre 304 Stainless Steel Slimline Water Tank (550mm W x 2100mm L x  1255mm H)</v>
      </c>
    </row>
    <row r="1620" spans="2:18" x14ac:dyDescent="0.35">
      <c r="B1620" s="32">
        <v>0.65</v>
      </c>
      <c r="C1620" s="30" t="s">
        <v>22</v>
      </c>
      <c r="D1620" s="30" t="s">
        <v>21</v>
      </c>
      <c r="E1620" s="21">
        <v>550</v>
      </c>
      <c r="F1620" s="21">
        <v>2200</v>
      </c>
      <c r="G1620" s="21">
        <v>1255</v>
      </c>
      <c r="H1620" s="39">
        <f t="shared" si="233"/>
        <v>1437.199107142857</v>
      </c>
      <c r="I1620" s="37">
        <f t="shared" si="234"/>
        <v>1000</v>
      </c>
      <c r="J1620" s="37">
        <f t="shared" si="235"/>
        <v>90</v>
      </c>
      <c r="K1620" s="21"/>
      <c r="L1620" s="36">
        <f t="shared" si="238"/>
        <v>396</v>
      </c>
      <c r="M1620" s="36"/>
      <c r="N1620" s="21"/>
      <c r="O1620" s="21">
        <f t="shared" si="236"/>
        <v>396</v>
      </c>
      <c r="P1620" s="40">
        <f t="shared" si="237"/>
        <v>1131.4285714285716</v>
      </c>
      <c r="Q1620" s="42"/>
      <c r="R1620" t="str">
        <f t="shared" si="232"/>
        <v>1440 Litre 304 Stainless Steel Slimline Water Tank (550mm W x 2200mm L x  1255mm H)</v>
      </c>
    </row>
    <row r="1621" spans="2:18" x14ac:dyDescent="0.35">
      <c r="B1621" s="32">
        <v>0.65</v>
      </c>
      <c r="C1621" s="30" t="s">
        <v>22</v>
      </c>
      <c r="D1621" s="30" t="s">
        <v>21</v>
      </c>
      <c r="E1621" s="21">
        <v>550</v>
      </c>
      <c r="F1621" s="21">
        <v>2300</v>
      </c>
      <c r="G1621" s="21">
        <v>1255</v>
      </c>
      <c r="H1621" s="39">
        <f t="shared" si="233"/>
        <v>1506.2241071428571</v>
      </c>
      <c r="I1621" s="37">
        <f t="shared" si="234"/>
        <v>2000</v>
      </c>
      <c r="J1621" s="37">
        <f t="shared" si="235"/>
        <v>120</v>
      </c>
      <c r="K1621" s="21"/>
      <c r="L1621" s="36">
        <v>408</v>
      </c>
      <c r="M1621" s="36"/>
      <c r="N1621" s="21"/>
      <c r="O1621" s="21">
        <f t="shared" si="236"/>
        <v>408</v>
      </c>
      <c r="P1621" s="40">
        <f t="shared" si="237"/>
        <v>1165.7142857142858</v>
      </c>
      <c r="Q1621" s="42"/>
      <c r="R1621" t="str">
        <f t="shared" si="232"/>
        <v>1510 Litre 304 Stainless Steel Slimline Water Tank (550mm W x 2300mm L x  1255mm H)</v>
      </c>
    </row>
    <row r="1622" spans="2:18" x14ac:dyDescent="0.35">
      <c r="B1622" s="32">
        <v>0.65</v>
      </c>
      <c r="C1622" s="30" t="s">
        <v>22</v>
      </c>
      <c r="D1622" s="30" t="s">
        <v>21</v>
      </c>
      <c r="E1622" s="21">
        <v>550</v>
      </c>
      <c r="F1622" s="21">
        <v>2400</v>
      </c>
      <c r="G1622" s="21">
        <v>1255</v>
      </c>
      <c r="H1622" s="39">
        <f t="shared" si="233"/>
        <v>1575.2491071428572</v>
      </c>
      <c r="I1622" s="37">
        <f t="shared" si="234"/>
        <v>2000</v>
      </c>
      <c r="J1622" s="37">
        <f t="shared" si="235"/>
        <v>120</v>
      </c>
      <c r="K1622" s="21"/>
      <c r="L1622" s="36">
        <f t="shared" ref="L1622:L1628" si="239">L1621+10</f>
        <v>418</v>
      </c>
      <c r="M1622" s="36"/>
      <c r="N1622" s="21"/>
      <c r="O1622" s="21">
        <f t="shared" si="236"/>
        <v>418</v>
      </c>
      <c r="P1622" s="40">
        <f t="shared" si="237"/>
        <v>1194.2857142857144</v>
      </c>
      <c r="Q1622" s="42"/>
      <c r="R1622" t="str">
        <f t="shared" si="232"/>
        <v>1580 Litre 304 Stainless Steel Slimline Water Tank (550mm W x 2400mm L x  1255mm H)</v>
      </c>
    </row>
    <row r="1623" spans="2:18" x14ac:dyDescent="0.35">
      <c r="B1623" s="32">
        <v>0.65</v>
      </c>
      <c r="C1623" s="30" t="s">
        <v>22</v>
      </c>
      <c r="D1623" s="30" t="s">
        <v>21</v>
      </c>
      <c r="E1623" s="21">
        <v>550</v>
      </c>
      <c r="F1623" s="21">
        <v>2500</v>
      </c>
      <c r="G1623" s="21">
        <v>1255</v>
      </c>
      <c r="H1623" s="39">
        <f t="shared" si="233"/>
        <v>1644.274107142857</v>
      </c>
      <c r="I1623" s="37">
        <f t="shared" si="234"/>
        <v>2000</v>
      </c>
      <c r="J1623" s="37">
        <f t="shared" si="235"/>
        <v>120</v>
      </c>
      <c r="K1623" s="21"/>
      <c r="L1623" s="36">
        <f t="shared" si="239"/>
        <v>428</v>
      </c>
      <c r="M1623" s="36"/>
      <c r="N1623" s="21"/>
      <c r="O1623" s="21">
        <f t="shared" si="236"/>
        <v>428</v>
      </c>
      <c r="P1623" s="40">
        <f t="shared" si="237"/>
        <v>1222.8571428571429</v>
      </c>
      <c r="Q1623" s="42"/>
      <c r="R1623" t="str">
        <f t="shared" si="232"/>
        <v>1640 Litre 304 Stainless Steel Slimline Water Tank (550mm W x 2500mm L x  1255mm H)</v>
      </c>
    </row>
    <row r="1624" spans="2:18" x14ac:dyDescent="0.35">
      <c r="B1624" s="32">
        <v>0.65</v>
      </c>
      <c r="C1624" s="30" t="s">
        <v>22</v>
      </c>
      <c r="D1624" s="30" t="s">
        <v>21</v>
      </c>
      <c r="E1624" s="21">
        <v>550</v>
      </c>
      <c r="F1624" s="21">
        <v>2600</v>
      </c>
      <c r="G1624" s="21">
        <v>1255</v>
      </c>
      <c r="H1624" s="39">
        <f t="shared" si="233"/>
        <v>1713.2991071428571</v>
      </c>
      <c r="I1624" s="37">
        <f t="shared" si="234"/>
        <v>2000</v>
      </c>
      <c r="J1624" s="37">
        <f t="shared" si="235"/>
        <v>120</v>
      </c>
      <c r="K1624" s="21"/>
      <c r="L1624" s="36">
        <f t="shared" si="239"/>
        <v>438</v>
      </c>
      <c r="M1624" s="36"/>
      <c r="N1624" s="21"/>
      <c r="O1624" s="21">
        <f t="shared" si="236"/>
        <v>438</v>
      </c>
      <c r="P1624" s="40">
        <f t="shared" si="237"/>
        <v>1251.4285714285716</v>
      </c>
      <c r="Q1624" s="42"/>
      <c r="R1624" t="str">
        <f t="shared" si="232"/>
        <v>1710 Litre 304 Stainless Steel Slimline Water Tank (550mm W x 2600mm L x  1255mm H)</v>
      </c>
    </row>
    <row r="1625" spans="2:18" x14ac:dyDescent="0.35">
      <c r="B1625" s="32">
        <v>0.65</v>
      </c>
      <c r="C1625" s="30" t="s">
        <v>22</v>
      </c>
      <c r="D1625" s="30" t="s">
        <v>21</v>
      </c>
      <c r="E1625" s="21">
        <v>550</v>
      </c>
      <c r="F1625" s="21">
        <v>2700</v>
      </c>
      <c r="G1625" s="21">
        <v>1255</v>
      </c>
      <c r="H1625" s="39">
        <f t="shared" si="233"/>
        <v>1782.324107142857</v>
      </c>
      <c r="I1625" s="37">
        <f t="shared" si="234"/>
        <v>2000</v>
      </c>
      <c r="J1625" s="37">
        <f t="shared" si="235"/>
        <v>120</v>
      </c>
      <c r="K1625" s="21"/>
      <c r="L1625" s="36">
        <f t="shared" si="239"/>
        <v>448</v>
      </c>
      <c r="M1625" s="36"/>
      <c r="N1625" s="21"/>
      <c r="O1625" s="21">
        <f t="shared" si="236"/>
        <v>448</v>
      </c>
      <c r="P1625" s="40">
        <f t="shared" si="237"/>
        <v>1280</v>
      </c>
      <c r="Q1625" s="42"/>
      <c r="R1625" t="str">
        <f t="shared" si="232"/>
        <v>1780 Litre 304 Stainless Steel Slimline Water Tank (550mm W x 2700mm L x  1255mm H)</v>
      </c>
    </row>
    <row r="1626" spans="2:18" x14ac:dyDescent="0.35">
      <c r="B1626" s="32">
        <v>0.65</v>
      </c>
      <c r="C1626" s="30" t="s">
        <v>22</v>
      </c>
      <c r="D1626" s="30" t="s">
        <v>21</v>
      </c>
      <c r="E1626" s="21">
        <v>550</v>
      </c>
      <c r="F1626" s="21">
        <v>2800</v>
      </c>
      <c r="G1626" s="21">
        <v>1255</v>
      </c>
      <c r="H1626" s="39">
        <f t="shared" si="233"/>
        <v>1851.3491071428571</v>
      </c>
      <c r="I1626" s="37">
        <f t="shared" si="234"/>
        <v>2000</v>
      </c>
      <c r="J1626" s="37">
        <f t="shared" si="235"/>
        <v>120</v>
      </c>
      <c r="K1626" s="21"/>
      <c r="L1626" s="36">
        <f t="shared" si="239"/>
        <v>458</v>
      </c>
      <c r="M1626" s="36"/>
      <c r="N1626" s="21"/>
      <c r="O1626" s="21">
        <f t="shared" si="236"/>
        <v>458</v>
      </c>
      <c r="P1626" s="40">
        <f t="shared" si="237"/>
        <v>1308.5714285714287</v>
      </c>
      <c r="Q1626" s="42"/>
      <c r="R1626" t="str">
        <f t="shared" si="232"/>
        <v>1850 Litre 304 Stainless Steel Slimline Water Tank (550mm W x 2800mm L x  1255mm H)</v>
      </c>
    </row>
    <row r="1627" spans="2:18" x14ac:dyDescent="0.35">
      <c r="B1627" s="32">
        <v>0.65</v>
      </c>
      <c r="C1627" s="30" t="s">
        <v>22</v>
      </c>
      <c r="D1627" s="30" t="s">
        <v>21</v>
      </c>
      <c r="E1627" s="21">
        <v>550</v>
      </c>
      <c r="F1627" s="21">
        <v>2900</v>
      </c>
      <c r="G1627" s="21">
        <v>1255</v>
      </c>
      <c r="H1627" s="39">
        <f t="shared" si="233"/>
        <v>1920.3741071428572</v>
      </c>
      <c r="I1627" s="37">
        <f t="shared" si="234"/>
        <v>2000</v>
      </c>
      <c r="J1627" s="37">
        <f t="shared" si="235"/>
        <v>120</v>
      </c>
      <c r="K1627" s="21"/>
      <c r="L1627" s="36">
        <f t="shared" si="239"/>
        <v>468</v>
      </c>
      <c r="M1627" s="36"/>
      <c r="N1627" s="21"/>
      <c r="O1627" s="21">
        <f t="shared" si="236"/>
        <v>468</v>
      </c>
      <c r="P1627" s="40">
        <f t="shared" si="237"/>
        <v>1337.1428571428573</v>
      </c>
      <c r="Q1627" s="42"/>
      <c r="R1627" t="str">
        <f t="shared" si="232"/>
        <v>1920 Litre 304 Stainless Steel Slimline Water Tank (550mm W x 2900mm L x  1255mm H)</v>
      </c>
    </row>
    <row r="1628" spans="2:18" x14ac:dyDescent="0.35">
      <c r="B1628" s="32">
        <v>0.65</v>
      </c>
      <c r="C1628" s="30" t="s">
        <v>22</v>
      </c>
      <c r="D1628" s="30" t="s">
        <v>21</v>
      </c>
      <c r="E1628" s="21">
        <v>550</v>
      </c>
      <c r="F1628" s="21">
        <v>3000</v>
      </c>
      <c r="G1628" s="21">
        <v>1255</v>
      </c>
      <c r="H1628" s="39">
        <f t="shared" si="233"/>
        <v>1989.399107142857</v>
      </c>
      <c r="I1628" s="37">
        <f t="shared" si="234"/>
        <v>2000</v>
      </c>
      <c r="J1628" s="37">
        <f t="shared" si="235"/>
        <v>120</v>
      </c>
      <c r="K1628" s="21"/>
      <c r="L1628" s="36">
        <f t="shared" si="239"/>
        <v>478</v>
      </c>
      <c r="M1628" s="36"/>
      <c r="N1628" s="21"/>
      <c r="O1628" s="21">
        <f t="shared" si="236"/>
        <v>478</v>
      </c>
      <c r="P1628" s="40">
        <f t="shared" si="237"/>
        <v>1365.7142857142858</v>
      </c>
      <c r="Q1628" s="42"/>
      <c r="R1628" t="str">
        <f t="shared" si="232"/>
        <v>1990 Litre 304 Stainless Steel Slimline Water Tank (550mm W x 3000mm L x  1255mm H)</v>
      </c>
    </row>
    <row r="1629" spans="2:18" x14ac:dyDescent="0.35">
      <c r="B1629" s="32">
        <v>0.65</v>
      </c>
      <c r="C1629" s="30" t="s">
        <v>22</v>
      </c>
      <c r="D1629" s="30" t="s">
        <v>21</v>
      </c>
      <c r="E1629" s="21">
        <v>600</v>
      </c>
      <c r="F1629" s="21">
        <v>800</v>
      </c>
      <c r="G1629" s="21">
        <v>1255</v>
      </c>
      <c r="H1629" s="39">
        <f t="shared" si="233"/>
        <v>505.58571428571429</v>
      </c>
      <c r="I1629" s="37">
        <f t="shared" si="234"/>
        <v>1000</v>
      </c>
      <c r="J1629" s="37">
        <f t="shared" si="235"/>
        <v>90</v>
      </c>
      <c r="K1629" s="21"/>
      <c r="L1629" s="36">
        <v>257</v>
      </c>
      <c r="M1629" s="36"/>
      <c r="N1629" s="21"/>
      <c r="O1629" s="21">
        <f t="shared" si="236"/>
        <v>257</v>
      </c>
      <c r="P1629" s="40">
        <f t="shared" si="237"/>
        <v>734.28571428571433</v>
      </c>
      <c r="Q1629" s="42"/>
      <c r="R1629" t="str">
        <f t="shared" si="232"/>
        <v>510 Litre 304 Stainless Steel Slimline Water Tank (600mm W x 800mm L x  1255mm H)</v>
      </c>
    </row>
    <row r="1630" spans="2:18" x14ac:dyDescent="0.35">
      <c r="B1630" s="32">
        <v>0.65</v>
      </c>
      <c r="C1630" s="30" t="s">
        <v>22</v>
      </c>
      <c r="D1630" s="30" t="s">
        <v>21</v>
      </c>
      <c r="E1630" s="21">
        <v>600</v>
      </c>
      <c r="F1630" s="21">
        <v>900</v>
      </c>
      <c r="G1630" s="21">
        <v>1255</v>
      </c>
      <c r="H1630" s="39">
        <f t="shared" si="233"/>
        <v>580.88571428571424</v>
      </c>
      <c r="I1630" s="37">
        <f t="shared" si="234"/>
        <v>1000</v>
      </c>
      <c r="J1630" s="37">
        <f t="shared" si="235"/>
        <v>90</v>
      </c>
      <c r="K1630" s="21"/>
      <c r="L1630" s="36">
        <f t="shared" ref="L1630:L1643" si="240">L1629+10</f>
        <v>267</v>
      </c>
      <c r="M1630" s="36"/>
      <c r="N1630" s="21"/>
      <c r="O1630" s="21">
        <f t="shared" si="236"/>
        <v>267</v>
      </c>
      <c r="P1630" s="40">
        <f t="shared" si="237"/>
        <v>762.85714285714289</v>
      </c>
      <c r="Q1630" s="42"/>
      <c r="R1630" t="str">
        <f t="shared" si="232"/>
        <v>580 Litre 304 Stainless Steel Slimline Water Tank (600mm W x 900mm L x  1255mm H)</v>
      </c>
    </row>
    <row r="1631" spans="2:18" x14ac:dyDescent="0.35">
      <c r="B1631" s="32">
        <v>0.65</v>
      </c>
      <c r="C1631" s="30" t="s">
        <v>22</v>
      </c>
      <c r="D1631" s="30" t="s">
        <v>21</v>
      </c>
      <c r="E1631" s="21">
        <v>600</v>
      </c>
      <c r="F1631" s="21">
        <v>1000</v>
      </c>
      <c r="G1631" s="21">
        <v>1255</v>
      </c>
      <c r="H1631" s="39">
        <f t="shared" si="233"/>
        <v>656.18571428571431</v>
      </c>
      <c r="I1631" s="37">
        <f t="shared" si="234"/>
        <v>1000</v>
      </c>
      <c r="J1631" s="37">
        <f t="shared" si="235"/>
        <v>90</v>
      </c>
      <c r="K1631" s="21"/>
      <c r="L1631" s="36">
        <f t="shared" si="240"/>
        <v>277</v>
      </c>
      <c r="M1631" s="36"/>
      <c r="N1631" s="21"/>
      <c r="O1631" s="21">
        <f t="shared" si="236"/>
        <v>277</v>
      </c>
      <c r="P1631" s="40">
        <f t="shared" si="237"/>
        <v>791.42857142857144</v>
      </c>
      <c r="Q1631" s="42"/>
      <c r="R1631" t="str">
        <f t="shared" si="232"/>
        <v>660 Litre 304 Stainless Steel Slimline Water Tank (600mm W x 1000mm L x  1255mm H)</v>
      </c>
    </row>
    <row r="1632" spans="2:18" x14ac:dyDescent="0.35">
      <c r="B1632" s="32">
        <v>0.65</v>
      </c>
      <c r="C1632" s="30" t="s">
        <v>22</v>
      </c>
      <c r="D1632" s="30" t="s">
        <v>21</v>
      </c>
      <c r="E1632" s="21">
        <v>600</v>
      </c>
      <c r="F1632" s="21">
        <v>1100</v>
      </c>
      <c r="G1632" s="21">
        <v>1255</v>
      </c>
      <c r="H1632" s="39">
        <f t="shared" si="233"/>
        <v>731.48571428571427</v>
      </c>
      <c r="I1632" s="37">
        <f t="shared" si="234"/>
        <v>1000</v>
      </c>
      <c r="J1632" s="37">
        <f t="shared" si="235"/>
        <v>90</v>
      </c>
      <c r="K1632" s="21"/>
      <c r="L1632" s="36">
        <f t="shared" si="240"/>
        <v>287</v>
      </c>
      <c r="M1632" s="36"/>
      <c r="N1632" s="21"/>
      <c r="O1632" s="21">
        <f t="shared" si="236"/>
        <v>287</v>
      </c>
      <c r="P1632" s="40">
        <f t="shared" si="237"/>
        <v>820</v>
      </c>
      <c r="Q1632" s="42"/>
      <c r="R1632" t="str">
        <f t="shared" si="232"/>
        <v>730 Litre 304 Stainless Steel Slimline Water Tank (600mm W x 1100mm L x  1255mm H)</v>
      </c>
    </row>
    <row r="1633" spans="2:18" x14ac:dyDescent="0.35">
      <c r="B1633" s="32">
        <v>0.65</v>
      </c>
      <c r="C1633" s="30" t="s">
        <v>22</v>
      </c>
      <c r="D1633" s="30" t="s">
        <v>21</v>
      </c>
      <c r="E1633" s="21">
        <v>600</v>
      </c>
      <c r="F1633" s="21">
        <v>1200</v>
      </c>
      <c r="G1633" s="21">
        <v>1255</v>
      </c>
      <c r="H1633" s="39">
        <f t="shared" si="233"/>
        <v>806.78571428571422</v>
      </c>
      <c r="I1633" s="37">
        <f t="shared" si="234"/>
        <v>1000</v>
      </c>
      <c r="J1633" s="37">
        <f t="shared" si="235"/>
        <v>90</v>
      </c>
      <c r="K1633" s="21"/>
      <c r="L1633" s="36">
        <f t="shared" si="240"/>
        <v>297</v>
      </c>
      <c r="M1633" s="36"/>
      <c r="N1633" s="21"/>
      <c r="O1633" s="21">
        <f t="shared" si="236"/>
        <v>297</v>
      </c>
      <c r="P1633" s="40">
        <f t="shared" si="237"/>
        <v>848.57142857142867</v>
      </c>
      <c r="Q1633" s="42"/>
      <c r="R1633" t="str">
        <f t="shared" si="232"/>
        <v>810 Litre 304 Stainless Steel Slimline Water Tank (600mm W x 1200mm L x  1255mm H)</v>
      </c>
    </row>
    <row r="1634" spans="2:18" x14ac:dyDescent="0.35">
      <c r="B1634" s="32">
        <v>0.65</v>
      </c>
      <c r="C1634" s="30" t="s">
        <v>22</v>
      </c>
      <c r="D1634" s="30" t="s">
        <v>21</v>
      </c>
      <c r="E1634" s="21">
        <v>600</v>
      </c>
      <c r="F1634" s="21">
        <v>1300</v>
      </c>
      <c r="G1634" s="21">
        <v>1255</v>
      </c>
      <c r="H1634" s="39">
        <f t="shared" si="233"/>
        <v>882.08571428571429</v>
      </c>
      <c r="I1634" s="37">
        <f t="shared" si="234"/>
        <v>1000</v>
      </c>
      <c r="J1634" s="37">
        <f t="shared" si="235"/>
        <v>90</v>
      </c>
      <c r="K1634" s="21"/>
      <c r="L1634" s="36">
        <f t="shared" si="240"/>
        <v>307</v>
      </c>
      <c r="M1634" s="36"/>
      <c r="N1634" s="21"/>
      <c r="O1634" s="21">
        <f t="shared" si="236"/>
        <v>307</v>
      </c>
      <c r="P1634" s="40">
        <f t="shared" si="237"/>
        <v>877.14285714285722</v>
      </c>
      <c r="Q1634" s="42"/>
      <c r="R1634" t="str">
        <f t="shared" si="232"/>
        <v>880 Litre 304 Stainless Steel Slimline Water Tank (600mm W x 1300mm L x  1255mm H)</v>
      </c>
    </row>
    <row r="1635" spans="2:18" x14ac:dyDescent="0.35">
      <c r="B1635" s="32">
        <v>0.65</v>
      </c>
      <c r="C1635" s="30" t="s">
        <v>22</v>
      </c>
      <c r="D1635" s="30" t="s">
        <v>21</v>
      </c>
      <c r="E1635" s="21">
        <v>600</v>
      </c>
      <c r="F1635" s="21">
        <v>1400</v>
      </c>
      <c r="G1635" s="21">
        <v>1255</v>
      </c>
      <c r="H1635" s="39">
        <f t="shared" si="233"/>
        <v>957.38571428571424</v>
      </c>
      <c r="I1635" s="37">
        <f t="shared" si="234"/>
        <v>1000</v>
      </c>
      <c r="J1635" s="37">
        <f t="shared" si="235"/>
        <v>90</v>
      </c>
      <c r="K1635" s="21"/>
      <c r="L1635" s="36">
        <f t="shared" si="240"/>
        <v>317</v>
      </c>
      <c r="M1635" s="36"/>
      <c r="N1635" s="21"/>
      <c r="O1635" s="21">
        <f t="shared" si="236"/>
        <v>317</v>
      </c>
      <c r="P1635" s="40">
        <f t="shared" si="237"/>
        <v>905.71428571428578</v>
      </c>
      <c r="Q1635" s="42"/>
      <c r="R1635" t="str">
        <f t="shared" si="232"/>
        <v>960 Litre 304 Stainless Steel Slimline Water Tank (600mm W x 1400mm L x  1255mm H)</v>
      </c>
    </row>
    <row r="1636" spans="2:18" x14ac:dyDescent="0.35">
      <c r="B1636" s="32">
        <v>0.65</v>
      </c>
      <c r="C1636" s="30" t="s">
        <v>22</v>
      </c>
      <c r="D1636" s="30" t="s">
        <v>21</v>
      </c>
      <c r="E1636" s="21">
        <v>600</v>
      </c>
      <c r="F1636" s="21">
        <v>1500</v>
      </c>
      <c r="G1636" s="21">
        <v>1255</v>
      </c>
      <c r="H1636" s="39">
        <f t="shared" si="233"/>
        <v>1032.6857142857143</v>
      </c>
      <c r="I1636" s="37">
        <f t="shared" si="234"/>
        <v>1000</v>
      </c>
      <c r="J1636" s="37">
        <f t="shared" si="235"/>
        <v>90</v>
      </c>
      <c r="K1636" s="21"/>
      <c r="L1636" s="36">
        <f t="shared" si="240"/>
        <v>327</v>
      </c>
      <c r="M1636" s="36"/>
      <c r="N1636" s="21"/>
      <c r="O1636" s="21">
        <f t="shared" si="236"/>
        <v>327</v>
      </c>
      <c r="P1636" s="40">
        <f t="shared" si="237"/>
        <v>934.28571428571433</v>
      </c>
      <c r="Q1636" s="42"/>
      <c r="R1636" t="str">
        <f t="shared" si="232"/>
        <v>1030 Litre 304 Stainless Steel Slimline Water Tank (600mm W x 1500mm L x  1255mm H)</v>
      </c>
    </row>
    <row r="1637" spans="2:18" x14ac:dyDescent="0.35">
      <c r="B1637" s="32">
        <v>0.65</v>
      </c>
      <c r="C1637" s="30" t="s">
        <v>22</v>
      </c>
      <c r="D1637" s="30" t="s">
        <v>21</v>
      </c>
      <c r="E1637" s="21">
        <v>600</v>
      </c>
      <c r="F1637" s="21">
        <v>1600</v>
      </c>
      <c r="G1637" s="21">
        <v>1255</v>
      </c>
      <c r="H1637" s="39">
        <f t="shared" si="233"/>
        <v>1107.985714285714</v>
      </c>
      <c r="I1637" s="37">
        <f t="shared" si="234"/>
        <v>1000</v>
      </c>
      <c r="J1637" s="37">
        <f t="shared" si="235"/>
        <v>90</v>
      </c>
      <c r="K1637" s="21"/>
      <c r="L1637" s="36">
        <f t="shared" si="240"/>
        <v>337</v>
      </c>
      <c r="M1637" s="36"/>
      <c r="N1637" s="21"/>
      <c r="O1637" s="21">
        <f t="shared" si="236"/>
        <v>337</v>
      </c>
      <c r="P1637" s="40">
        <f t="shared" si="237"/>
        <v>962.85714285714289</v>
      </c>
      <c r="Q1637" s="42"/>
      <c r="R1637" t="str">
        <f t="shared" si="232"/>
        <v>1110 Litre 304 Stainless Steel Slimline Water Tank (600mm W x 1600mm L x  1255mm H)</v>
      </c>
    </row>
    <row r="1638" spans="2:18" x14ac:dyDescent="0.35">
      <c r="B1638" s="32">
        <v>0.65</v>
      </c>
      <c r="C1638" s="30" t="s">
        <v>22</v>
      </c>
      <c r="D1638" s="30" t="s">
        <v>21</v>
      </c>
      <c r="E1638" s="21">
        <v>600</v>
      </c>
      <c r="F1638" s="21">
        <v>1700</v>
      </c>
      <c r="G1638" s="21">
        <v>1255</v>
      </c>
      <c r="H1638" s="39">
        <f t="shared" si="233"/>
        <v>1183.2857142857142</v>
      </c>
      <c r="I1638" s="37">
        <f t="shared" si="234"/>
        <v>1000</v>
      </c>
      <c r="J1638" s="37">
        <f t="shared" si="235"/>
        <v>90</v>
      </c>
      <c r="K1638" s="21"/>
      <c r="L1638" s="36">
        <f t="shared" si="240"/>
        <v>347</v>
      </c>
      <c r="M1638" s="36"/>
      <c r="N1638" s="21"/>
      <c r="O1638" s="21">
        <f t="shared" si="236"/>
        <v>347</v>
      </c>
      <c r="P1638" s="40">
        <f t="shared" si="237"/>
        <v>991.42857142857144</v>
      </c>
      <c r="Q1638" s="42"/>
      <c r="R1638" t="str">
        <f t="shared" si="232"/>
        <v>1180 Litre 304 Stainless Steel Slimline Water Tank (600mm W x 1700mm L x  1255mm H)</v>
      </c>
    </row>
    <row r="1639" spans="2:18" x14ac:dyDescent="0.35">
      <c r="B1639" s="32">
        <v>0.65</v>
      </c>
      <c r="C1639" s="30" t="s">
        <v>22</v>
      </c>
      <c r="D1639" s="30" t="s">
        <v>21</v>
      </c>
      <c r="E1639" s="21">
        <v>600</v>
      </c>
      <c r="F1639" s="21">
        <v>1800</v>
      </c>
      <c r="G1639" s="21">
        <v>1255</v>
      </c>
      <c r="H1639" s="39">
        <f t="shared" si="233"/>
        <v>1258.5857142857142</v>
      </c>
      <c r="I1639" s="37">
        <f t="shared" si="234"/>
        <v>1000</v>
      </c>
      <c r="J1639" s="37">
        <f t="shared" si="235"/>
        <v>90</v>
      </c>
      <c r="K1639" s="21"/>
      <c r="L1639" s="36">
        <f t="shared" si="240"/>
        <v>357</v>
      </c>
      <c r="M1639" s="36"/>
      <c r="N1639" s="21"/>
      <c r="O1639" s="21">
        <f t="shared" si="236"/>
        <v>357</v>
      </c>
      <c r="P1639" s="40">
        <f t="shared" si="237"/>
        <v>1020.0000000000001</v>
      </c>
      <c r="Q1639" s="42"/>
      <c r="R1639" t="str">
        <f t="shared" si="232"/>
        <v>1260 Litre 304 Stainless Steel Slimline Water Tank (600mm W x 1800mm L x  1255mm H)</v>
      </c>
    </row>
    <row r="1640" spans="2:18" x14ac:dyDescent="0.35">
      <c r="B1640" s="32">
        <v>0.65</v>
      </c>
      <c r="C1640" s="30" t="s">
        <v>22</v>
      </c>
      <c r="D1640" s="30" t="s">
        <v>21</v>
      </c>
      <c r="E1640" s="21">
        <v>600</v>
      </c>
      <c r="F1640" s="21">
        <v>1900</v>
      </c>
      <c r="G1640" s="21">
        <v>1255</v>
      </c>
      <c r="H1640" s="39">
        <f t="shared" si="233"/>
        <v>1333.8857142857141</v>
      </c>
      <c r="I1640" s="37">
        <f t="shared" si="234"/>
        <v>1000</v>
      </c>
      <c r="J1640" s="37">
        <f t="shared" si="235"/>
        <v>90</v>
      </c>
      <c r="K1640" s="21"/>
      <c r="L1640" s="36">
        <f t="shared" si="240"/>
        <v>367</v>
      </c>
      <c r="M1640" s="36"/>
      <c r="N1640" s="21"/>
      <c r="O1640" s="21">
        <f t="shared" si="236"/>
        <v>367</v>
      </c>
      <c r="P1640" s="40">
        <f t="shared" si="237"/>
        <v>1048.5714285714287</v>
      </c>
      <c r="Q1640" s="42"/>
      <c r="R1640" t="str">
        <f t="shared" si="232"/>
        <v>1330 Litre 304 Stainless Steel Slimline Water Tank (600mm W x 1900mm L x  1255mm H)</v>
      </c>
    </row>
    <row r="1641" spans="2:18" x14ac:dyDescent="0.35">
      <c r="B1641" s="32">
        <v>0.65</v>
      </c>
      <c r="C1641" s="30" t="s">
        <v>22</v>
      </c>
      <c r="D1641" s="30" t="s">
        <v>21</v>
      </c>
      <c r="E1641" s="21">
        <v>600</v>
      </c>
      <c r="F1641" s="21">
        <v>2000</v>
      </c>
      <c r="G1641" s="21">
        <v>1255</v>
      </c>
      <c r="H1641" s="39">
        <f t="shared" si="233"/>
        <v>1409.1857142857141</v>
      </c>
      <c r="I1641" s="37">
        <f t="shared" si="234"/>
        <v>1000</v>
      </c>
      <c r="J1641" s="37">
        <f t="shared" si="235"/>
        <v>90</v>
      </c>
      <c r="K1641" s="21"/>
      <c r="L1641" s="36">
        <f t="shared" si="240"/>
        <v>377</v>
      </c>
      <c r="M1641" s="36"/>
      <c r="N1641" s="21"/>
      <c r="O1641" s="21">
        <f t="shared" si="236"/>
        <v>377</v>
      </c>
      <c r="P1641" s="40">
        <f t="shared" si="237"/>
        <v>1077.1428571428571</v>
      </c>
      <c r="Q1641" s="42"/>
      <c r="R1641" t="str">
        <f t="shared" si="232"/>
        <v>1410 Litre 304 Stainless Steel Slimline Water Tank (600mm W x 2000mm L x  1255mm H)</v>
      </c>
    </row>
    <row r="1642" spans="2:18" x14ac:dyDescent="0.35">
      <c r="B1642" s="32">
        <v>0.65</v>
      </c>
      <c r="C1642" s="30" t="s">
        <v>22</v>
      </c>
      <c r="D1642" s="30" t="s">
        <v>21</v>
      </c>
      <c r="E1642" s="21">
        <v>600</v>
      </c>
      <c r="F1642" s="21">
        <v>2100</v>
      </c>
      <c r="G1642" s="21">
        <v>1255</v>
      </c>
      <c r="H1642" s="39">
        <f t="shared" si="233"/>
        <v>1484.485714285714</v>
      </c>
      <c r="I1642" s="37">
        <f t="shared" si="234"/>
        <v>1000</v>
      </c>
      <c r="J1642" s="37">
        <f t="shared" si="235"/>
        <v>90</v>
      </c>
      <c r="K1642" s="21"/>
      <c r="L1642" s="36">
        <f t="shared" si="240"/>
        <v>387</v>
      </c>
      <c r="M1642" s="36"/>
      <c r="N1642" s="21"/>
      <c r="O1642" s="21">
        <f t="shared" si="236"/>
        <v>387</v>
      </c>
      <c r="P1642" s="40">
        <f t="shared" si="237"/>
        <v>1105.7142857142858</v>
      </c>
      <c r="Q1642" s="42"/>
      <c r="R1642" t="str">
        <f t="shared" si="232"/>
        <v>1480 Litre 304 Stainless Steel Slimline Water Tank (600mm W x 2100mm L x  1255mm H)</v>
      </c>
    </row>
    <row r="1643" spans="2:18" x14ac:dyDescent="0.35">
      <c r="B1643" s="32">
        <v>0.65</v>
      </c>
      <c r="C1643" s="30" t="s">
        <v>22</v>
      </c>
      <c r="D1643" s="30" t="s">
        <v>21</v>
      </c>
      <c r="E1643" s="21">
        <v>600</v>
      </c>
      <c r="F1643" s="21">
        <v>2200</v>
      </c>
      <c r="G1643" s="21">
        <v>1255</v>
      </c>
      <c r="H1643" s="39">
        <f t="shared" si="233"/>
        <v>1559.7857142857142</v>
      </c>
      <c r="I1643" s="37">
        <f t="shared" si="234"/>
        <v>2000</v>
      </c>
      <c r="J1643" s="37">
        <f t="shared" si="235"/>
        <v>120</v>
      </c>
      <c r="K1643" s="21"/>
      <c r="L1643" s="36">
        <f t="shared" si="240"/>
        <v>397</v>
      </c>
      <c r="M1643" s="36"/>
      <c r="N1643" s="21"/>
      <c r="O1643" s="21">
        <f t="shared" si="236"/>
        <v>397</v>
      </c>
      <c r="P1643" s="40">
        <f t="shared" si="237"/>
        <v>1134.2857142857144</v>
      </c>
      <c r="Q1643" s="42"/>
      <c r="R1643" t="str">
        <f t="shared" si="232"/>
        <v>1560 Litre 304 Stainless Steel Slimline Water Tank (600mm W x 2200mm L x  1255mm H)</v>
      </c>
    </row>
    <row r="1644" spans="2:18" x14ac:dyDescent="0.35">
      <c r="B1644" s="32">
        <v>0.65</v>
      </c>
      <c r="C1644" s="30" t="s">
        <v>22</v>
      </c>
      <c r="D1644" s="30" t="s">
        <v>21</v>
      </c>
      <c r="E1644" s="21">
        <v>600</v>
      </c>
      <c r="F1644" s="21">
        <v>2300</v>
      </c>
      <c r="G1644" s="21">
        <v>1255</v>
      </c>
      <c r="H1644" s="39">
        <f t="shared" si="233"/>
        <v>1635.0857142857142</v>
      </c>
      <c r="I1644" s="37">
        <f t="shared" si="234"/>
        <v>2000</v>
      </c>
      <c r="J1644" s="37">
        <f t="shared" si="235"/>
        <v>120</v>
      </c>
      <c r="K1644" s="21"/>
      <c r="L1644" s="36">
        <v>409</v>
      </c>
      <c r="M1644" s="36"/>
      <c r="N1644" s="21"/>
      <c r="O1644" s="21">
        <f t="shared" si="236"/>
        <v>409</v>
      </c>
      <c r="P1644" s="40">
        <f t="shared" si="237"/>
        <v>1168.5714285714287</v>
      </c>
      <c r="Q1644" s="42"/>
      <c r="R1644" t="str">
        <f t="shared" si="232"/>
        <v>1640 Litre 304 Stainless Steel Slimline Water Tank (600mm W x 2300mm L x  1255mm H)</v>
      </c>
    </row>
    <row r="1645" spans="2:18" x14ac:dyDescent="0.35">
      <c r="B1645" s="32">
        <v>0.65</v>
      </c>
      <c r="C1645" s="30" t="s">
        <v>22</v>
      </c>
      <c r="D1645" s="30" t="s">
        <v>21</v>
      </c>
      <c r="E1645" s="21">
        <v>600</v>
      </c>
      <c r="F1645" s="21">
        <v>2400</v>
      </c>
      <c r="G1645" s="21">
        <v>1255</v>
      </c>
      <c r="H1645" s="39">
        <f t="shared" si="233"/>
        <v>1710.3857142857141</v>
      </c>
      <c r="I1645" s="37">
        <f t="shared" si="234"/>
        <v>2000</v>
      </c>
      <c r="J1645" s="37">
        <f t="shared" si="235"/>
        <v>120</v>
      </c>
      <c r="K1645" s="21"/>
      <c r="L1645" s="36">
        <f t="shared" ref="L1645:L1651" si="241">L1644+10</f>
        <v>419</v>
      </c>
      <c r="M1645" s="36"/>
      <c r="N1645" s="21"/>
      <c r="O1645" s="21">
        <f t="shared" si="236"/>
        <v>419</v>
      </c>
      <c r="P1645" s="40">
        <f t="shared" si="237"/>
        <v>1197.1428571428571</v>
      </c>
      <c r="Q1645" s="42"/>
      <c r="R1645" t="str">
        <f t="shared" si="232"/>
        <v>1710 Litre 304 Stainless Steel Slimline Water Tank (600mm W x 2400mm L x  1255mm H)</v>
      </c>
    </row>
    <row r="1646" spans="2:18" x14ac:dyDescent="0.35">
      <c r="B1646" s="32">
        <v>0.65</v>
      </c>
      <c r="C1646" s="30" t="s">
        <v>22</v>
      </c>
      <c r="D1646" s="30" t="s">
        <v>21</v>
      </c>
      <c r="E1646" s="21">
        <v>600</v>
      </c>
      <c r="F1646" s="21">
        <v>2500</v>
      </c>
      <c r="G1646" s="21">
        <v>1255</v>
      </c>
      <c r="H1646" s="39">
        <f t="shared" si="233"/>
        <v>1785.6857142857141</v>
      </c>
      <c r="I1646" s="37">
        <f t="shared" si="234"/>
        <v>2000</v>
      </c>
      <c r="J1646" s="37">
        <f t="shared" si="235"/>
        <v>120</v>
      </c>
      <c r="K1646" s="21"/>
      <c r="L1646" s="36">
        <f t="shared" si="241"/>
        <v>429</v>
      </c>
      <c r="M1646" s="36"/>
      <c r="N1646" s="21"/>
      <c r="O1646" s="21">
        <f t="shared" si="236"/>
        <v>429</v>
      </c>
      <c r="P1646" s="40">
        <f t="shared" si="237"/>
        <v>1225.7142857142858</v>
      </c>
      <c r="Q1646" s="42"/>
      <c r="R1646" t="str">
        <f t="shared" si="232"/>
        <v>1790 Litre 304 Stainless Steel Slimline Water Tank (600mm W x 2500mm L x  1255mm H)</v>
      </c>
    </row>
    <row r="1647" spans="2:18" x14ac:dyDescent="0.35">
      <c r="B1647" s="32">
        <v>0.65</v>
      </c>
      <c r="C1647" s="30" t="s">
        <v>22</v>
      </c>
      <c r="D1647" s="30" t="s">
        <v>21</v>
      </c>
      <c r="E1647" s="21">
        <v>600</v>
      </c>
      <c r="F1647" s="21">
        <v>2600</v>
      </c>
      <c r="G1647" s="21">
        <v>1255</v>
      </c>
      <c r="H1647" s="39">
        <f t="shared" si="233"/>
        <v>1860.985714285714</v>
      </c>
      <c r="I1647" s="37">
        <f t="shared" si="234"/>
        <v>2000</v>
      </c>
      <c r="J1647" s="37">
        <f t="shared" si="235"/>
        <v>120</v>
      </c>
      <c r="K1647" s="21"/>
      <c r="L1647" s="36">
        <f t="shared" si="241"/>
        <v>439</v>
      </c>
      <c r="M1647" s="36"/>
      <c r="N1647" s="21"/>
      <c r="O1647" s="21">
        <f t="shared" si="236"/>
        <v>439</v>
      </c>
      <c r="P1647" s="40">
        <f t="shared" si="237"/>
        <v>1254.2857142857144</v>
      </c>
      <c r="Q1647" s="42"/>
      <c r="R1647" t="str">
        <f t="shared" si="232"/>
        <v>1860 Litre 304 Stainless Steel Slimline Water Tank (600mm W x 2600mm L x  1255mm H)</v>
      </c>
    </row>
    <row r="1648" spans="2:18" x14ac:dyDescent="0.35">
      <c r="B1648" s="32">
        <v>0.65</v>
      </c>
      <c r="C1648" s="30" t="s">
        <v>22</v>
      </c>
      <c r="D1648" s="30" t="s">
        <v>21</v>
      </c>
      <c r="E1648" s="21">
        <v>600</v>
      </c>
      <c r="F1648" s="21">
        <v>2700</v>
      </c>
      <c r="G1648" s="21">
        <v>1255</v>
      </c>
      <c r="H1648" s="39">
        <f t="shared" si="233"/>
        <v>1936.2857142857142</v>
      </c>
      <c r="I1648" s="37">
        <f t="shared" si="234"/>
        <v>2000</v>
      </c>
      <c r="J1648" s="37">
        <f t="shared" si="235"/>
        <v>120</v>
      </c>
      <c r="K1648" s="21"/>
      <c r="L1648" s="36">
        <f t="shared" si="241"/>
        <v>449</v>
      </c>
      <c r="M1648" s="36"/>
      <c r="N1648" s="21"/>
      <c r="O1648" s="21">
        <f t="shared" si="236"/>
        <v>449</v>
      </c>
      <c r="P1648" s="40">
        <f t="shared" si="237"/>
        <v>1282.8571428571429</v>
      </c>
      <c r="Q1648" s="42"/>
      <c r="R1648" t="str">
        <f t="shared" si="232"/>
        <v>1940 Litre 304 Stainless Steel Slimline Water Tank (600mm W x 2700mm L x  1255mm H)</v>
      </c>
    </row>
    <row r="1649" spans="2:18" x14ac:dyDescent="0.35">
      <c r="B1649" s="32">
        <v>0.65</v>
      </c>
      <c r="C1649" s="30" t="s">
        <v>22</v>
      </c>
      <c r="D1649" s="30" t="s">
        <v>21</v>
      </c>
      <c r="E1649" s="21">
        <v>600</v>
      </c>
      <c r="F1649" s="21">
        <v>2800</v>
      </c>
      <c r="G1649" s="21">
        <v>1255</v>
      </c>
      <c r="H1649" s="39">
        <f t="shared" si="233"/>
        <v>2011.5857142857142</v>
      </c>
      <c r="I1649" s="37">
        <f t="shared" si="234"/>
        <v>2000</v>
      </c>
      <c r="J1649" s="37">
        <f t="shared" si="235"/>
        <v>120</v>
      </c>
      <c r="K1649" s="21"/>
      <c r="L1649" s="36">
        <f t="shared" si="241"/>
        <v>459</v>
      </c>
      <c r="M1649" s="36"/>
      <c r="N1649" s="21"/>
      <c r="O1649" s="21">
        <f t="shared" si="236"/>
        <v>459</v>
      </c>
      <c r="P1649" s="40">
        <f t="shared" si="237"/>
        <v>1311.4285714285716</v>
      </c>
      <c r="Q1649" s="42"/>
      <c r="R1649" t="str">
        <f t="shared" si="232"/>
        <v>2010 Litre 304 Stainless Steel Slimline Water Tank (600mm W x 2800mm L x  1255mm H)</v>
      </c>
    </row>
    <row r="1650" spans="2:18" x14ac:dyDescent="0.35">
      <c r="B1650" s="32">
        <v>0.65</v>
      </c>
      <c r="C1650" s="30" t="s">
        <v>22</v>
      </c>
      <c r="D1650" s="30" t="s">
        <v>21</v>
      </c>
      <c r="E1650" s="21">
        <v>600</v>
      </c>
      <c r="F1650" s="21">
        <v>2900</v>
      </c>
      <c r="G1650" s="21">
        <v>1255</v>
      </c>
      <c r="H1650" s="39">
        <f t="shared" si="233"/>
        <v>2086.8857142857141</v>
      </c>
      <c r="I1650" s="37">
        <f t="shared" si="234"/>
        <v>2000</v>
      </c>
      <c r="J1650" s="37">
        <f t="shared" si="235"/>
        <v>120</v>
      </c>
      <c r="K1650" s="21"/>
      <c r="L1650" s="36">
        <f t="shared" si="241"/>
        <v>469</v>
      </c>
      <c r="M1650" s="36"/>
      <c r="N1650" s="21"/>
      <c r="O1650" s="21">
        <f t="shared" si="236"/>
        <v>469</v>
      </c>
      <c r="P1650" s="40">
        <f t="shared" si="237"/>
        <v>1340</v>
      </c>
      <c r="Q1650" s="42"/>
      <c r="R1650" t="str">
        <f t="shared" si="232"/>
        <v>2090 Litre 304 Stainless Steel Slimline Water Tank (600mm W x 2900mm L x  1255mm H)</v>
      </c>
    </row>
    <row r="1651" spans="2:18" x14ac:dyDescent="0.35">
      <c r="B1651" s="32">
        <v>0.65</v>
      </c>
      <c r="C1651" s="30" t="s">
        <v>22</v>
      </c>
      <c r="D1651" s="30" t="s">
        <v>21</v>
      </c>
      <c r="E1651" s="21">
        <v>600</v>
      </c>
      <c r="F1651" s="21">
        <v>3000</v>
      </c>
      <c r="G1651" s="21">
        <v>1255</v>
      </c>
      <c r="H1651" s="39">
        <f t="shared" si="233"/>
        <v>2162.1857142857143</v>
      </c>
      <c r="I1651" s="37">
        <f t="shared" si="234"/>
        <v>2000</v>
      </c>
      <c r="J1651" s="37">
        <f t="shared" si="235"/>
        <v>120</v>
      </c>
      <c r="K1651" s="21"/>
      <c r="L1651" s="36">
        <f t="shared" si="241"/>
        <v>479</v>
      </c>
      <c r="M1651" s="36"/>
      <c r="N1651" s="21"/>
      <c r="O1651" s="21">
        <f t="shared" si="236"/>
        <v>479</v>
      </c>
      <c r="P1651" s="40">
        <f t="shared" si="237"/>
        <v>1368.5714285714287</v>
      </c>
      <c r="Q1651" s="42"/>
      <c r="R1651" t="str">
        <f t="shared" si="232"/>
        <v>2160 Litre 304 Stainless Steel Slimline Water Tank (600mm W x 3000mm L x  1255mm H)</v>
      </c>
    </row>
    <row r="1652" spans="2:18" x14ac:dyDescent="0.35">
      <c r="B1652" s="32">
        <v>0.65</v>
      </c>
      <c r="C1652" s="30" t="s">
        <v>22</v>
      </c>
      <c r="D1652" s="30" t="s">
        <v>21</v>
      </c>
      <c r="E1652" s="21">
        <v>650</v>
      </c>
      <c r="F1652" s="21">
        <v>800</v>
      </c>
      <c r="G1652" s="21">
        <v>1255</v>
      </c>
      <c r="H1652" s="39">
        <f t="shared" si="233"/>
        <v>538.97767857142856</v>
      </c>
      <c r="I1652" s="37">
        <f t="shared" si="234"/>
        <v>1000</v>
      </c>
      <c r="J1652" s="37">
        <f t="shared" si="235"/>
        <v>90</v>
      </c>
      <c r="K1652" s="21"/>
      <c r="L1652" s="36">
        <v>258</v>
      </c>
      <c r="M1652" s="36"/>
      <c r="N1652" s="21"/>
      <c r="O1652" s="21">
        <f t="shared" si="236"/>
        <v>258</v>
      </c>
      <c r="P1652" s="40">
        <f t="shared" si="237"/>
        <v>737.14285714285722</v>
      </c>
      <c r="Q1652" s="42"/>
      <c r="R1652" t="str">
        <f t="shared" si="232"/>
        <v>540 Litre 304 Stainless Steel Slimline Water Tank (650mm W x 800mm L x  1255mm H)</v>
      </c>
    </row>
    <row r="1653" spans="2:18" x14ac:dyDescent="0.35">
      <c r="B1653" s="32">
        <v>0.65</v>
      </c>
      <c r="C1653" s="30" t="s">
        <v>22</v>
      </c>
      <c r="D1653" s="30" t="s">
        <v>21</v>
      </c>
      <c r="E1653" s="21">
        <v>650</v>
      </c>
      <c r="F1653" s="21">
        <v>900</v>
      </c>
      <c r="G1653" s="21">
        <v>1255</v>
      </c>
      <c r="H1653" s="39">
        <f t="shared" si="233"/>
        <v>620.55267857142849</v>
      </c>
      <c r="I1653" s="37">
        <f t="shared" si="234"/>
        <v>1000</v>
      </c>
      <c r="J1653" s="37">
        <f t="shared" si="235"/>
        <v>90</v>
      </c>
      <c r="K1653" s="21"/>
      <c r="L1653" s="36">
        <f t="shared" ref="L1653:L1663" si="242">L1652+10</f>
        <v>268</v>
      </c>
      <c r="M1653" s="36"/>
      <c r="N1653" s="21"/>
      <c r="O1653" s="21">
        <f t="shared" si="236"/>
        <v>268</v>
      </c>
      <c r="P1653" s="40">
        <f t="shared" si="237"/>
        <v>765.71428571428578</v>
      </c>
      <c r="Q1653" s="42"/>
      <c r="R1653" t="str">
        <f t="shared" si="232"/>
        <v>620 Litre 304 Stainless Steel Slimline Water Tank (650mm W x 900mm L x  1255mm H)</v>
      </c>
    </row>
    <row r="1654" spans="2:18" x14ac:dyDescent="0.35">
      <c r="B1654" s="32">
        <v>0.65</v>
      </c>
      <c r="C1654" s="30" t="s">
        <v>22</v>
      </c>
      <c r="D1654" s="30" t="s">
        <v>21</v>
      </c>
      <c r="E1654" s="21">
        <v>650</v>
      </c>
      <c r="F1654" s="21">
        <v>1000</v>
      </c>
      <c r="G1654" s="21">
        <v>1255</v>
      </c>
      <c r="H1654" s="39">
        <f t="shared" si="233"/>
        <v>702.12767857142853</v>
      </c>
      <c r="I1654" s="37">
        <f t="shared" si="234"/>
        <v>1000</v>
      </c>
      <c r="J1654" s="37">
        <f t="shared" si="235"/>
        <v>90</v>
      </c>
      <c r="K1654" s="21"/>
      <c r="L1654" s="36">
        <f t="shared" si="242"/>
        <v>278</v>
      </c>
      <c r="M1654" s="36"/>
      <c r="N1654" s="21"/>
      <c r="O1654" s="21">
        <f t="shared" si="236"/>
        <v>278</v>
      </c>
      <c r="P1654" s="40">
        <f t="shared" si="237"/>
        <v>794.28571428571433</v>
      </c>
      <c r="Q1654" s="42"/>
      <c r="R1654" t="str">
        <f t="shared" si="232"/>
        <v>700 Litre 304 Stainless Steel Slimline Water Tank (650mm W x 1000mm L x  1255mm H)</v>
      </c>
    </row>
    <row r="1655" spans="2:18" x14ac:dyDescent="0.35">
      <c r="B1655" s="32">
        <v>0.65</v>
      </c>
      <c r="C1655" s="30" t="s">
        <v>22</v>
      </c>
      <c r="D1655" s="30" t="s">
        <v>21</v>
      </c>
      <c r="E1655" s="21">
        <v>650</v>
      </c>
      <c r="F1655" s="21">
        <v>1100</v>
      </c>
      <c r="G1655" s="21">
        <v>1255</v>
      </c>
      <c r="H1655" s="39">
        <f t="shared" si="233"/>
        <v>783.70267857142858</v>
      </c>
      <c r="I1655" s="37">
        <f t="shared" si="234"/>
        <v>1000</v>
      </c>
      <c r="J1655" s="37">
        <f t="shared" si="235"/>
        <v>90</v>
      </c>
      <c r="K1655" s="21"/>
      <c r="L1655" s="36">
        <f t="shared" si="242"/>
        <v>288</v>
      </c>
      <c r="M1655" s="36"/>
      <c r="N1655" s="21"/>
      <c r="O1655" s="21">
        <f t="shared" si="236"/>
        <v>288</v>
      </c>
      <c r="P1655" s="40">
        <f t="shared" si="237"/>
        <v>822.85714285714289</v>
      </c>
      <c r="Q1655" s="42"/>
      <c r="R1655" t="str">
        <f t="shared" si="232"/>
        <v>780 Litre 304 Stainless Steel Slimline Water Tank (650mm W x 1100mm L x  1255mm H)</v>
      </c>
    </row>
    <row r="1656" spans="2:18" x14ac:dyDescent="0.35">
      <c r="B1656" s="32">
        <v>0.65</v>
      </c>
      <c r="C1656" s="30" t="s">
        <v>22</v>
      </c>
      <c r="D1656" s="30" t="s">
        <v>21</v>
      </c>
      <c r="E1656" s="21">
        <v>650</v>
      </c>
      <c r="F1656" s="21">
        <v>1200</v>
      </c>
      <c r="G1656" s="21">
        <v>1255</v>
      </c>
      <c r="H1656" s="39">
        <f t="shared" si="233"/>
        <v>865.27767857142851</v>
      </c>
      <c r="I1656" s="37">
        <f t="shared" si="234"/>
        <v>1000</v>
      </c>
      <c r="J1656" s="37">
        <f t="shared" si="235"/>
        <v>90</v>
      </c>
      <c r="K1656" s="21"/>
      <c r="L1656" s="36">
        <f t="shared" si="242"/>
        <v>298</v>
      </c>
      <c r="M1656" s="36"/>
      <c r="N1656" s="21"/>
      <c r="O1656" s="21">
        <f t="shared" si="236"/>
        <v>298</v>
      </c>
      <c r="P1656" s="40">
        <f t="shared" si="237"/>
        <v>851.42857142857144</v>
      </c>
      <c r="Q1656" s="42"/>
      <c r="R1656" t="str">
        <f t="shared" si="232"/>
        <v>870 Litre 304 Stainless Steel Slimline Water Tank (650mm W x 1200mm L x  1255mm H)</v>
      </c>
    </row>
    <row r="1657" spans="2:18" x14ac:dyDescent="0.35">
      <c r="B1657" s="32">
        <v>0.65</v>
      </c>
      <c r="C1657" s="30" t="s">
        <v>22</v>
      </c>
      <c r="D1657" s="30" t="s">
        <v>21</v>
      </c>
      <c r="E1657" s="21">
        <v>650</v>
      </c>
      <c r="F1657" s="21">
        <v>1300</v>
      </c>
      <c r="G1657" s="21">
        <v>1255</v>
      </c>
      <c r="H1657" s="39">
        <f t="shared" si="233"/>
        <v>946.85267857142856</v>
      </c>
      <c r="I1657" s="37">
        <f t="shared" si="234"/>
        <v>1000</v>
      </c>
      <c r="J1657" s="37">
        <f t="shared" si="235"/>
        <v>90</v>
      </c>
      <c r="K1657" s="21"/>
      <c r="L1657" s="36">
        <f t="shared" si="242"/>
        <v>308</v>
      </c>
      <c r="M1657" s="36"/>
      <c r="N1657" s="21"/>
      <c r="O1657" s="21">
        <f t="shared" si="236"/>
        <v>308</v>
      </c>
      <c r="P1657" s="40">
        <f t="shared" si="237"/>
        <v>880</v>
      </c>
      <c r="Q1657" s="42"/>
      <c r="R1657" t="str">
        <f t="shared" si="232"/>
        <v>950 Litre 304 Stainless Steel Slimline Water Tank (650mm W x 1300mm L x  1255mm H)</v>
      </c>
    </row>
    <row r="1658" spans="2:18" x14ac:dyDescent="0.35">
      <c r="B1658" s="32">
        <v>0.65</v>
      </c>
      <c r="C1658" s="30" t="s">
        <v>22</v>
      </c>
      <c r="D1658" s="30" t="s">
        <v>21</v>
      </c>
      <c r="E1658" s="21">
        <v>650</v>
      </c>
      <c r="F1658" s="21">
        <v>1400</v>
      </c>
      <c r="G1658" s="21">
        <v>1255</v>
      </c>
      <c r="H1658" s="39">
        <f t="shared" si="233"/>
        <v>1028.4276785714285</v>
      </c>
      <c r="I1658" s="37">
        <f t="shared" si="234"/>
        <v>1000</v>
      </c>
      <c r="J1658" s="37">
        <f t="shared" si="235"/>
        <v>90</v>
      </c>
      <c r="K1658" s="21"/>
      <c r="L1658" s="36">
        <f t="shared" si="242"/>
        <v>318</v>
      </c>
      <c r="M1658" s="36"/>
      <c r="N1658" s="21"/>
      <c r="O1658" s="21">
        <f t="shared" si="236"/>
        <v>318</v>
      </c>
      <c r="P1658" s="40">
        <f t="shared" si="237"/>
        <v>908.57142857142867</v>
      </c>
      <c r="Q1658" s="42"/>
      <c r="R1658" t="str">
        <f t="shared" si="232"/>
        <v>1030 Litre 304 Stainless Steel Slimline Water Tank (650mm W x 1400mm L x  1255mm H)</v>
      </c>
    </row>
    <row r="1659" spans="2:18" x14ac:dyDescent="0.35">
      <c r="B1659" s="32">
        <v>0.65</v>
      </c>
      <c r="C1659" s="30" t="s">
        <v>22</v>
      </c>
      <c r="D1659" s="30" t="s">
        <v>21</v>
      </c>
      <c r="E1659" s="21">
        <v>650</v>
      </c>
      <c r="F1659" s="21">
        <v>1500</v>
      </c>
      <c r="G1659" s="21">
        <v>1255</v>
      </c>
      <c r="H1659" s="39">
        <f t="shared" si="233"/>
        <v>1110.0026785714285</v>
      </c>
      <c r="I1659" s="37">
        <f t="shared" si="234"/>
        <v>1000</v>
      </c>
      <c r="J1659" s="37">
        <f t="shared" si="235"/>
        <v>90</v>
      </c>
      <c r="K1659" s="21"/>
      <c r="L1659" s="36">
        <f t="shared" si="242"/>
        <v>328</v>
      </c>
      <c r="M1659" s="36"/>
      <c r="N1659" s="21"/>
      <c r="O1659" s="21">
        <f t="shared" si="236"/>
        <v>328</v>
      </c>
      <c r="P1659" s="40">
        <f t="shared" si="237"/>
        <v>937.14285714285722</v>
      </c>
      <c r="Q1659" s="42"/>
      <c r="R1659" t="str">
        <f t="shared" si="232"/>
        <v>1110 Litre 304 Stainless Steel Slimline Water Tank (650mm W x 1500mm L x  1255mm H)</v>
      </c>
    </row>
    <row r="1660" spans="2:18" x14ac:dyDescent="0.35">
      <c r="B1660" s="32">
        <v>0.65</v>
      </c>
      <c r="C1660" s="30" t="s">
        <v>22</v>
      </c>
      <c r="D1660" s="30" t="s">
        <v>21</v>
      </c>
      <c r="E1660" s="21">
        <v>650</v>
      </c>
      <c r="F1660" s="21">
        <v>1600</v>
      </c>
      <c r="G1660" s="21">
        <v>1255</v>
      </c>
      <c r="H1660" s="39">
        <f t="shared" si="233"/>
        <v>1191.5776785714286</v>
      </c>
      <c r="I1660" s="37">
        <f t="shared" si="234"/>
        <v>1000</v>
      </c>
      <c r="J1660" s="37">
        <f t="shared" si="235"/>
        <v>90</v>
      </c>
      <c r="K1660" s="21"/>
      <c r="L1660" s="36">
        <f t="shared" si="242"/>
        <v>338</v>
      </c>
      <c r="M1660" s="36"/>
      <c r="N1660" s="21"/>
      <c r="O1660" s="21">
        <f t="shared" si="236"/>
        <v>338</v>
      </c>
      <c r="P1660" s="40">
        <f t="shared" si="237"/>
        <v>965.71428571428578</v>
      </c>
      <c r="Q1660" s="42"/>
      <c r="R1660" t="str">
        <f t="shared" si="232"/>
        <v>1190 Litre 304 Stainless Steel Slimline Water Tank (650mm W x 1600mm L x  1255mm H)</v>
      </c>
    </row>
    <row r="1661" spans="2:18" x14ac:dyDescent="0.35">
      <c r="B1661" s="32">
        <v>0.65</v>
      </c>
      <c r="C1661" s="30" t="s">
        <v>22</v>
      </c>
      <c r="D1661" s="30" t="s">
        <v>21</v>
      </c>
      <c r="E1661" s="21">
        <v>650</v>
      </c>
      <c r="F1661" s="21">
        <v>1700</v>
      </c>
      <c r="G1661" s="21">
        <v>1255</v>
      </c>
      <c r="H1661" s="39">
        <f t="shared" si="233"/>
        <v>1273.1526785714286</v>
      </c>
      <c r="I1661" s="37">
        <f t="shared" si="234"/>
        <v>1000</v>
      </c>
      <c r="J1661" s="37">
        <f t="shared" si="235"/>
        <v>90</v>
      </c>
      <c r="K1661" s="21"/>
      <c r="L1661" s="36">
        <f t="shared" si="242"/>
        <v>348</v>
      </c>
      <c r="M1661" s="36"/>
      <c r="N1661" s="21"/>
      <c r="O1661" s="21">
        <f t="shared" si="236"/>
        <v>348</v>
      </c>
      <c r="P1661" s="40">
        <f t="shared" si="237"/>
        <v>994.28571428571433</v>
      </c>
      <c r="Q1661" s="42"/>
      <c r="R1661" t="str">
        <f t="shared" si="232"/>
        <v>1270 Litre 304 Stainless Steel Slimline Water Tank (650mm W x 1700mm L x  1255mm H)</v>
      </c>
    </row>
    <row r="1662" spans="2:18" x14ac:dyDescent="0.35">
      <c r="B1662" s="32">
        <v>0.65</v>
      </c>
      <c r="C1662" s="30" t="s">
        <v>22</v>
      </c>
      <c r="D1662" s="30" t="s">
        <v>21</v>
      </c>
      <c r="E1662" s="21">
        <v>650</v>
      </c>
      <c r="F1662" s="21">
        <v>1800</v>
      </c>
      <c r="G1662" s="21">
        <v>1255</v>
      </c>
      <c r="H1662" s="39">
        <f t="shared" si="233"/>
        <v>1354.7276785714284</v>
      </c>
      <c r="I1662" s="37">
        <f t="shared" si="234"/>
        <v>1000</v>
      </c>
      <c r="J1662" s="37">
        <f t="shared" si="235"/>
        <v>90</v>
      </c>
      <c r="K1662" s="21"/>
      <c r="L1662" s="36">
        <f t="shared" si="242"/>
        <v>358</v>
      </c>
      <c r="M1662" s="36"/>
      <c r="N1662" s="21"/>
      <c r="O1662" s="21">
        <f t="shared" si="236"/>
        <v>358</v>
      </c>
      <c r="P1662" s="40">
        <f t="shared" si="237"/>
        <v>1022.8571428571429</v>
      </c>
      <c r="Q1662" s="42"/>
      <c r="R1662" t="str">
        <f t="shared" si="232"/>
        <v>1350 Litre 304 Stainless Steel Slimline Water Tank (650mm W x 1800mm L x  1255mm H)</v>
      </c>
    </row>
    <row r="1663" spans="2:18" x14ac:dyDescent="0.35">
      <c r="B1663" s="32">
        <v>0.65</v>
      </c>
      <c r="C1663" s="30" t="s">
        <v>22</v>
      </c>
      <c r="D1663" s="30" t="s">
        <v>21</v>
      </c>
      <c r="E1663" s="21">
        <v>650</v>
      </c>
      <c r="F1663" s="21">
        <v>1900</v>
      </c>
      <c r="G1663" s="21">
        <v>1255</v>
      </c>
      <c r="H1663" s="39">
        <f t="shared" si="233"/>
        <v>1436.3026785714285</v>
      </c>
      <c r="I1663" s="37">
        <f t="shared" si="234"/>
        <v>1000</v>
      </c>
      <c r="J1663" s="37">
        <f t="shared" si="235"/>
        <v>90</v>
      </c>
      <c r="K1663" s="21"/>
      <c r="L1663" s="36">
        <f t="shared" si="242"/>
        <v>368</v>
      </c>
      <c r="M1663" s="36"/>
      <c r="N1663" s="21"/>
      <c r="O1663" s="21">
        <f t="shared" si="236"/>
        <v>368</v>
      </c>
      <c r="P1663" s="40">
        <f t="shared" si="237"/>
        <v>1051.4285714285716</v>
      </c>
      <c r="Q1663" s="42"/>
      <c r="R1663" t="str">
        <f t="shared" si="232"/>
        <v>1440 Litre 304 Stainless Steel Slimline Water Tank (650mm W x 1900mm L x  1255mm H)</v>
      </c>
    </row>
    <row r="1664" spans="2:18" x14ac:dyDescent="0.35">
      <c r="B1664" s="32">
        <v>0.65</v>
      </c>
      <c r="C1664" s="30" t="s">
        <v>22</v>
      </c>
      <c r="D1664" s="30" t="s">
        <v>21</v>
      </c>
      <c r="E1664" s="21">
        <v>650</v>
      </c>
      <c r="F1664" s="21">
        <v>2000</v>
      </c>
      <c r="G1664" s="21">
        <v>1255</v>
      </c>
      <c r="H1664" s="39">
        <f t="shared" si="233"/>
        <v>1517.8776785714285</v>
      </c>
      <c r="I1664" s="37">
        <f t="shared" si="234"/>
        <v>2000</v>
      </c>
      <c r="J1664" s="37">
        <f t="shared" si="235"/>
        <v>120</v>
      </c>
      <c r="K1664" s="21"/>
      <c r="L1664" s="36">
        <v>380</v>
      </c>
      <c r="M1664" s="36"/>
      <c r="N1664" s="21"/>
      <c r="O1664" s="21">
        <f t="shared" si="236"/>
        <v>380</v>
      </c>
      <c r="P1664" s="40">
        <f t="shared" si="237"/>
        <v>1085.7142857142858</v>
      </c>
      <c r="Q1664" s="42"/>
      <c r="R1664" t="str">
        <f t="shared" si="232"/>
        <v>1520 Litre 304 Stainless Steel Slimline Water Tank (650mm W x 2000mm L x  1255mm H)</v>
      </c>
    </row>
    <row r="1665" spans="2:18" x14ac:dyDescent="0.35">
      <c r="B1665" s="32">
        <v>0.65</v>
      </c>
      <c r="C1665" s="30" t="s">
        <v>22</v>
      </c>
      <c r="D1665" s="30" t="s">
        <v>21</v>
      </c>
      <c r="E1665" s="21">
        <v>650</v>
      </c>
      <c r="F1665" s="21">
        <v>2100</v>
      </c>
      <c r="G1665" s="21">
        <v>1255</v>
      </c>
      <c r="H1665" s="39">
        <f t="shared" si="233"/>
        <v>1599.4526785714286</v>
      </c>
      <c r="I1665" s="37">
        <f t="shared" si="234"/>
        <v>2000</v>
      </c>
      <c r="J1665" s="37">
        <f t="shared" si="235"/>
        <v>120</v>
      </c>
      <c r="K1665" s="21"/>
      <c r="L1665" s="36">
        <f t="shared" ref="L1665:L1673" si="243">L1664+10</f>
        <v>390</v>
      </c>
      <c r="M1665" s="36"/>
      <c r="N1665" s="21"/>
      <c r="O1665" s="21">
        <f t="shared" si="236"/>
        <v>390</v>
      </c>
      <c r="P1665" s="40">
        <f t="shared" si="237"/>
        <v>1114.2857142857144</v>
      </c>
      <c r="Q1665" s="42"/>
      <c r="R1665" t="str">
        <f t="shared" si="232"/>
        <v>1600 Litre 304 Stainless Steel Slimline Water Tank (650mm W x 2100mm L x  1255mm H)</v>
      </c>
    </row>
    <row r="1666" spans="2:18" x14ac:dyDescent="0.35">
      <c r="B1666" s="32">
        <v>0.65</v>
      </c>
      <c r="C1666" s="30" t="s">
        <v>22</v>
      </c>
      <c r="D1666" s="30" t="s">
        <v>21</v>
      </c>
      <c r="E1666" s="21">
        <v>650</v>
      </c>
      <c r="F1666" s="21">
        <v>2200</v>
      </c>
      <c r="G1666" s="21">
        <v>1255</v>
      </c>
      <c r="H1666" s="39">
        <f t="shared" si="233"/>
        <v>1681.0276785714286</v>
      </c>
      <c r="I1666" s="37">
        <f t="shared" si="234"/>
        <v>2000</v>
      </c>
      <c r="J1666" s="37">
        <f t="shared" si="235"/>
        <v>120</v>
      </c>
      <c r="K1666" s="21"/>
      <c r="L1666" s="36">
        <f t="shared" si="243"/>
        <v>400</v>
      </c>
      <c r="M1666" s="36"/>
      <c r="N1666" s="21"/>
      <c r="O1666" s="21">
        <f t="shared" si="236"/>
        <v>400</v>
      </c>
      <c r="P1666" s="40">
        <f t="shared" si="237"/>
        <v>1142.8571428571429</v>
      </c>
      <c r="Q1666" s="42"/>
      <c r="R1666" t="str">
        <f t="shared" si="232"/>
        <v>1680 Litre 304 Stainless Steel Slimline Water Tank (650mm W x 2200mm L x  1255mm H)</v>
      </c>
    </row>
    <row r="1667" spans="2:18" x14ac:dyDescent="0.35">
      <c r="B1667" s="32">
        <v>0.65</v>
      </c>
      <c r="C1667" s="30" t="s">
        <v>22</v>
      </c>
      <c r="D1667" s="30" t="s">
        <v>21</v>
      </c>
      <c r="E1667" s="21">
        <v>650</v>
      </c>
      <c r="F1667" s="21">
        <v>2300</v>
      </c>
      <c r="G1667" s="21">
        <v>1255</v>
      </c>
      <c r="H1667" s="39">
        <f t="shared" si="233"/>
        <v>1762.6026785714284</v>
      </c>
      <c r="I1667" s="37">
        <f t="shared" si="234"/>
        <v>2000</v>
      </c>
      <c r="J1667" s="37">
        <f t="shared" si="235"/>
        <v>120</v>
      </c>
      <c r="K1667" s="21"/>
      <c r="L1667" s="36">
        <f t="shared" si="243"/>
        <v>410</v>
      </c>
      <c r="M1667" s="36"/>
      <c r="N1667" s="21"/>
      <c r="O1667" s="21">
        <f t="shared" si="236"/>
        <v>410</v>
      </c>
      <c r="P1667" s="40">
        <f t="shared" si="237"/>
        <v>1171.4285714285716</v>
      </c>
      <c r="Q1667" s="42"/>
      <c r="R1667" t="str">
        <f t="shared" si="232"/>
        <v>1760 Litre 304 Stainless Steel Slimline Water Tank (650mm W x 2300mm L x  1255mm H)</v>
      </c>
    </row>
    <row r="1668" spans="2:18" x14ac:dyDescent="0.35">
      <c r="B1668" s="32">
        <v>0.65</v>
      </c>
      <c r="C1668" s="30" t="s">
        <v>22</v>
      </c>
      <c r="D1668" s="30" t="s">
        <v>21</v>
      </c>
      <c r="E1668" s="21">
        <v>650</v>
      </c>
      <c r="F1668" s="21">
        <v>2400</v>
      </c>
      <c r="G1668" s="21">
        <v>1255</v>
      </c>
      <c r="H1668" s="39">
        <f t="shared" si="233"/>
        <v>1844.1776785714285</v>
      </c>
      <c r="I1668" s="37">
        <f t="shared" si="234"/>
        <v>2000</v>
      </c>
      <c r="J1668" s="37">
        <f t="shared" si="235"/>
        <v>120</v>
      </c>
      <c r="K1668" s="21"/>
      <c r="L1668" s="36">
        <f t="shared" si="243"/>
        <v>420</v>
      </c>
      <c r="M1668" s="36"/>
      <c r="N1668" s="21"/>
      <c r="O1668" s="21">
        <f t="shared" si="236"/>
        <v>420</v>
      </c>
      <c r="P1668" s="40">
        <f t="shared" si="237"/>
        <v>1200</v>
      </c>
      <c r="Q1668" s="42"/>
      <c r="R1668" t="str">
        <f t="shared" si="232"/>
        <v>1840 Litre 304 Stainless Steel Slimline Water Tank (650mm W x 2400mm L x  1255mm H)</v>
      </c>
    </row>
    <row r="1669" spans="2:18" x14ac:dyDescent="0.35">
      <c r="B1669" s="32">
        <v>0.65</v>
      </c>
      <c r="C1669" s="30" t="s">
        <v>22</v>
      </c>
      <c r="D1669" s="30" t="s">
        <v>21</v>
      </c>
      <c r="E1669" s="21">
        <v>650</v>
      </c>
      <c r="F1669" s="21">
        <v>2500</v>
      </c>
      <c r="G1669" s="21">
        <v>1255</v>
      </c>
      <c r="H1669" s="39">
        <f t="shared" si="233"/>
        <v>1925.7526785714285</v>
      </c>
      <c r="I1669" s="37">
        <f t="shared" si="234"/>
        <v>2000</v>
      </c>
      <c r="J1669" s="37">
        <f t="shared" si="235"/>
        <v>120</v>
      </c>
      <c r="K1669" s="21"/>
      <c r="L1669" s="36">
        <f t="shared" si="243"/>
        <v>430</v>
      </c>
      <c r="M1669" s="36"/>
      <c r="N1669" s="21"/>
      <c r="O1669" s="21">
        <f t="shared" si="236"/>
        <v>430</v>
      </c>
      <c r="P1669" s="40">
        <f t="shared" si="237"/>
        <v>1228.5714285714287</v>
      </c>
      <c r="Q1669" s="42"/>
      <c r="R1669" t="str">
        <f t="shared" ref="R1669:R1732" si="244">ROUND(H1669,-1)&amp;" "&amp;"Litre"&amp;" "&amp;C1669&amp;" "&amp;D1669&amp;" "&amp;"Water Tank"&amp;" ("&amp;E1669&amp;"mm W x "&amp;F1669&amp;"mm L x  "&amp;G1669&amp;"mm H)"</f>
        <v>1930 Litre 304 Stainless Steel Slimline Water Tank (650mm W x 2500mm L x  1255mm H)</v>
      </c>
    </row>
    <row r="1670" spans="2:18" x14ac:dyDescent="0.35">
      <c r="B1670" s="32">
        <v>0.65</v>
      </c>
      <c r="C1670" s="30" t="s">
        <v>22</v>
      </c>
      <c r="D1670" s="30" t="s">
        <v>21</v>
      </c>
      <c r="E1670" s="21">
        <v>650</v>
      </c>
      <c r="F1670" s="21">
        <v>2600</v>
      </c>
      <c r="G1670" s="21">
        <v>1255</v>
      </c>
      <c r="H1670" s="39">
        <f t="shared" ref="H1670:H1733" si="245">(((22/7*(E1670/2)^2)*G1670)+((F1670-E1670)*G1670*E1670))/1000000</f>
        <v>2007.3276785714286</v>
      </c>
      <c r="I1670" s="37">
        <f t="shared" ref="I1670:I1733" si="246">ROUND(H1670,-3)</f>
        <v>2000</v>
      </c>
      <c r="J1670" s="37">
        <f t="shared" ref="J1670:J1733" si="247">IF(I1670&lt;1000,90,IF(I1670=1000,90,IF(I1670=2000,120,IF(I1670=3000,135,IF(I1670=4000,150,IF(I1670=5000,180,IF(I1670=6000,210,IF(I1670=7000,240,IF(I1670=8000,255,IF(I1670=9000,270,IF(I1670=10000,285)))))))))))</f>
        <v>120</v>
      </c>
      <c r="K1670" s="21"/>
      <c r="L1670" s="36">
        <f t="shared" si="243"/>
        <v>440</v>
      </c>
      <c r="M1670" s="36"/>
      <c r="N1670" s="21"/>
      <c r="O1670" s="21">
        <f t="shared" ref="O1670:O1733" si="248">SUM(K1670:N1670)</f>
        <v>440</v>
      </c>
      <c r="P1670" s="40">
        <f t="shared" ref="P1670:P1733" si="249">O1670/(1-B1670)</f>
        <v>1257.1428571428571</v>
      </c>
      <c r="Q1670" s="42"/>
      <c r="R1670" t="str">
        <f t="shared" si="244"/>
        <v>2010 Litre 304 Stainless Steel Slimline Water Tank (650mm W x 2600mm L x  1255mm H)</v>
      </c>
    </row>
    <row r="1671" spans="2:18" x14ac:dyDescent="0.35">
      <c r="B1671" s="32">
        <v>0.65</v>
      </c>
      <c r="C1671" s="30" t="s">
        <v>22</v>
      </c>
      <c r="D1671" s="30" t="s">
        <v>21</v>
      </c>
      <c r="E1671" s="21">
        <v>650</v>
      </c>
      <c r="F1671" s="21">
        <v>2700</v>
      </c>
      <c r="G1671" s="21">
        <v>1255</v>
      </c>
      <c r="H1671" s="39">
        <f t="shared" si="245"/>
        <v>2088.9026785714286</v>
      </c>
      <c r="I1671" s="37">
        <f t="shared" si="246"/>
        <v>2000</v>
      </c>
      <c r="J1671" s="37">
        <f t="shared" si="247"/>
        <v>120</v>
      </c>
      <c r="K1671" s="21"/>
      <c r="L1671" s="36">
        <f t="shared" si="243"/>
        <v>450</v>
      </c>
      <c r="M1671" s="36"/>
      <c r="N1671" s="21"/>
      <c r="O1671" s="21">
        <f t="shared" si="248"/>
        <v>450</v>
      </c>
      <c r="P1671" s="40">
        <f t="shared" si="249"/>
        <v>1285.7142857142858</v>
      </c>
      <c r="Q1671" s="42"/>
      <c r="R1671" t="str">
        <f t="shared" si="244"/>
        <v>2090 Litre 304 Stainless Steel Slimline Water Tank (650mm W x 2700mm L x  1255mm H)</v>
      </c>
    </row>
    <row r="1672" spans="2:18" x14ac:dyDescent="0.35">
      <c r="B1672" s="32">
        <v>0.65</v>
      </c>
      <c r="C1672" s="30" t="s">
        <v>22</v>
      </c>
      <c r="D1672" s="30" t="s">
        <v>21</v>
      </c>
      <c r="E1672" s="21">
        <v>650</v>
      </c>
      <c r="F1672" s="21">
        <v>2800</v>
      </c>
      <c r="G1672" s="21">
        <v>1255</v>
      </c>
      <c r="H1672" s="39">
        <f t="shared" si="245"/>
        <v>2170.4776785714284</v>
      </c>
      <c r="I1672" s="37">
        <f t="shared" si="246"/>
        <v>2000</v>
      </c>
      <c r="J1672" s="37">
        <f t="shared" si="247"/>
        <v>120</v>
      </c>
      <c r="K1672" s="21"/>
      <c r="L1672" s="36">
        <f t="shared" si="243"/>
        <v>460</v>
      </c>
      <c r="M1672" s="36"/>
      <c r="N1672" s="21"/>
      <c r="O1672" s="21">
        <f t="shared" si="248"/>
        <v>460</v>
      </c>
      <c r="P1672" s="40">
        <f t="shared" si="249"/>
        <v>1314.2857142857144</v>
      </c>
      <c r="Q1672" s="42"/>
      <c r="R1672" t="str">
        <f t="shared" si="244"/>
        <v>2170 Litre 304 Stainless Steel Slimline Water Tank (650mm W x 2800mm L x  1255mm H)</v>
      </c>
    </row>
    <row r="1673" spans="2:18" x14ac:dyDescent="0.35">
      <c r="B1673" s="32">
        <v>0.65</v>
      </c>
      <c r="C1673" s="30" t="s">
        <v>22</v>
      </c>
      <c r="D1673" s="30" t="s">
        <v>21</v>
      </c>
      <c r="E1673" s="21">
        <v>650</v>
      </c>
      <c r="F1673" s="21">
        <v>2900</v>
      </c>
      <c r="G1673" s="21">
        <v>1255</v>
      </c>
      <c r="H1673" s="39">
        <f t="shared" si="245"/>
        <v>2252.0526785714283</v>
      </c>
      <c r="I1673" s="37">
        <f t="shared" si="246"/>
        <v>2000</v>
      </c>
      <c r="J1673" s="37">
        <f t="shared" si="247"/>
        <v>120</v>
      </c>
      <c r="K1673" s="21"/>
      <c r="L1673" s="36">
        <f t="shared" si="243"/>
        <v>470</v>
      </c>
      <c r="M1673" s="36"/>
      <c r="N1673" s="21"/>
      <c r="O1673" s="21">
        <f t="shared" si="248"/>
        <v>470</v>
      </c>
      <c r="P1673" s="40">
        <f t="shared" si="249"/>
        <v>1342.8571428571429</v>
      </c>
      <c r="Q1673" s="42"/>
      <c r="R1673" t="str">
        <f t="shared" si="244"/>
        <v>2250 Litre 304 Stainless Steel Slimline Water Tank (650mm W x 2900mm L x  1255mm H)</v>
      </c>
    </row>
    <row r="1674" spans="2:18" x14ac:dyDescent="0.35">
      <c r="B1674" s="32">
        <v>0.65</v>
      </c>
      <c r="C1674" s="30" t="s">
        <v>22</v>
      </c>
      <c r="D1674" s="30" t="s">
        <v>21</v>
      </c>
      <c r="E1674" s="21">
        <v>650</v>
      </c>
      <c r="F1674" s="21">
        <v>3000</v>
      </c>
      <c r="G1674" s="21">
        <v>1255</v>
      </c>
      <c r="H1674" s="39">
        <f t="shared" si="245"/>
        <v>2333.6276785714281</v>
      </c>
      <c r="I1674" s="37">
        <f t="shared" si="246"/>
        <v>2000</v>
      </c>
      <c r="J1674" s="37">
        <f t="shared" si="247"/>
        <v>120</v>
      </c>
      <c r="K1674" s="21"/>
      <c r="L1674" s="36">
        <v>482</v>
      </c>
      <c r="M1674" s="36"/>
      <c r="N1674" s="21"/>
      <c r="O1674" s="21">
        <f t="shared" si="248"/>
        <v>482</v>
      </c>
      <c r="P1674" s="40">
        <f t="shared" si="249"/>
        <v>1377.1428571428573</v>
      </c>
      <c r="Q1674" s="42"/>
      <c r="R1674" t="str">
        <f t="shared" si="244"/>
        <v>2330 Litre 304 Stainless Steel Slimline Water Tank (650mm W x 3000mm L x  1255mm H)</v>
      </c>
    </row>
    <row r="1675" spans="2:18" x14ac:dyDescent="0.35">
      <c r="B1675" s="32">
        <v>0.65</v>
      </c>
      <c r="C1675" s="30" t="s">
        <v>22</v>
      </c>
      <c r="D1675" s="30" t="s">
        <v>21</v>
      </c>
      <c r="E1675" s="21">
        <v>700</v>
      </c>
      <c r="F1675" s="21">
        <v>800</v>
      </c>
      <c r="G1675" s="21">
        <v>1255</v>
      </c>
      <c r="H1675" s="39">
        <f t="shared" si="245"/>
        <v>571.02499999999998</v>
      </c>
      <c r="I1675" s="37">
        <f t="shared" si="246"/>
        <v>1000</v>
      </c>
      <c r="J1675" s="37">
        <f t="shared" si="247"/>
        <v>90</v>
      </c>
      <c r="K1675" s="21"/>
      <c r="L1675" s="36">
        <v>260</v>
      </c>
      <c r="M1675" s="36"/>
      <c r="N1675" s="21"/>
      <c r="O1675" s="21">
        <f t="shared" si="248"/>
        <v>260</v>
      </c>
      <c r="P1675" s="40">
        <f t="shared" si="249"/>
        <v>742.85714285714289</v>
      </c>
      <c r="Q1675" s="42"/>
      <c r="R1675" t="str">
        <f t="shared" si="244"/>
        <v>570 Litre 304 Stainless Steel Slimline Water Tank (700mm W x 800mm L x  1255mm H)</v>
      </c>
    </row>
    <row r="1676" spans="2:18" x14ac:dyDescent="0.35">
      <c r="B1676" s="32">
        <v>0.65</v>
      </c>
      <c r="C1676" s="30" t="s">
        <v>22</v>
      </c>
      <c r="D1676" s="30" t="s">
        <v>21</v>
      </c>
      <c r="E1676" s="21">
        <v>700</v>
      </c>
      <c r="F1676" s="21">
        <v>900</v>
      </c>
      <c r="G1676" s="21">
        <v>1255</v>
      </c>
      <c r="H1676" s="39">
        <f t="shared" si="245"/>
        <v>658.875</v>
      </c>
      <c r="I1676" s="37">
        <f t="shared" si="246"/>
        <v>1000</v>
      </c>
      <c r="J1676" s="37">
        <f t="shared" si="247"/>
        <v>90</v>
      </c>
      <c r="K1676" s="21"/>
      <c r="L1676" s="36">
        <f t="shared" ref="L1676:L1685" si="250">L1675+10</f>
        <v>270</v>
      </c>
      <c r="M1676" s="36"/>
      <c r="N1676" s="21"/>
      <c r="O1676" s="21">
        <f t="shared" si="248"/>
        <v>270</v>
      </c>
      <c r="P1676" s="40">
        <f t="shared" si="249"/>
        <v>771.42857142857144</v>
      </c>
      <c r="Q1676" s="42"/>
      <c r="R1676" t="str">
        <f t="shared" si="244"/>
        <v>660 Litre 304 Stainless Steel Slimline Water Tank (700mm W x 900mm L x  1255mm H)</v>
      </c>
    </row>
    <row r="1677" spans="2:18" x14ac:dyDescent="0.35">
      <c r="B1677" s="32">
        <v>0.65</v>
      </c>
      <c r="C1677" s="30" t="s">
        <v>22</v>
      </c>
      <c r="D1677" s="30" t="s">
        <v>21</v>
      </c>
      <c r="E1677" s="21">
        <v>700</v>
      </c>
      <c r="F1677" s="21">
        <v>1000</v>
      </c>
      <c r="G1677" s="21">
        <v>1255</v>
      </c>
      <c r="H1677" s="39">
        <f t="shared" si="245"/>
        <v>746.72500000000002</v>
      </c>
      <c r="I1677" s="37">
        <f t="shared" si="246"/>
        <v>1000</v>
      </c>
      <c r="J1677" s="37">
        <f t="shared" si="247"/>
        <v>90</v>
      </c>
      <c r="K1677" s="21"/>
      <c r="L1677" s="36">
        <f t="shared" si="250"/>
        <v>280</v>
      </c>
      <c r="M1677" s="36"/>
      <c r="N1677" s="21"/>
      <c r="O1677" s="21">
        <f t="shared" si="248"/>
        <v>280</v>
      </c>
      <c r="P1677" s="40">
        <f t="shared" si="249"/>
        <v>800</v>
      </c>
      <c r="Q1677" s="42"/>
      <c r="R1677" t="str">
        <f t="shared" si="244"/>
        <v>750 Litre 304 Stainless Steel Slimline Water Tank (700mm W x 1000mm L x  1255mm H)</v>
      </c>
    </row>
    <row r="1678" spans="2:18" x14ac:dyDescent="0.35">
      <c r="B1678" s="32">
        <v>0.65</v>
      </c>
      <c r="C1678" s="30" t="s">
        <v>22</v>
      </c>
      <c r="D1678" s="30" t="s">
        <v>21</v>
      </c>
      <c r="E1678" s="21">
        <v>700</v>
      </c>
      <c r="F1678" s="21">
        <v>1100</v>
      </c>
      <c r="G1678" s="21">
        <v>1255</v>
      </c>
      <c r="H1678" s="39">
        <f t="shared" si="245"/>
        <v>834.57500000000005</v>
      </c>
      <c r="I1678" s="37">
        <f t="shared" si="246"/>
        <v>1000</v>
      </c>
      <c r="J1678" s="37">
        <f t="shared" si="247"/>
        <v>90</v>
      </c>
      <c r="K1678" s="21"/>
      <c r="L1678" s="36">
        <f t="shared" si="250"/>
        <v>290</v>
      </c>
      <c r="M1678" s="36"/>
      <c r="N1678" s="21"/>
      <c r="O1678" s="21">
        <f t="shared" si="248"/>
        <v>290</v>
      </c>
      <c r="P1678" s="40">
        <f t="shared" si="249"/>
        <v>828.57142857142867</v>
      </c>
      <c r="Q1678" s="42"/>
      <c r="R1678" t="str">
        <f t="shared" si="244"/>
        <v>830 Litre 304 Stainless Steel Slimline Water Tank (700mm W x 1100mm L x  1255mm H)</v>
      </c>
    </row>
    <row r="1679" spans="2:18" x14ac:dyDescent="0.35">
      <c r="B1679" s="32">
        <v>0.65</v>
      </c>
      <c r="C1679" s="30" t="s">
        <v>22</v>
      </c>
      <c r="D1679" s="30" t="s">
        <v>21</v>
      </c>
      <c r="E1679" s="21">
        <v>700</v>
      </c>
      <c r="F1679" s="21">
        <v>1200</v>
      </c>
      <c r="G1679" s="21">
        <v>1255</v>
      </c>
      <c r="H1679" s="39">
        <f t="shared" si="245"/>
        <v>922.42499999999995</v>
      </c>
      <c r="I1679" s="37">
        <f t="shared" si="246"/>
        <v>1000</v>
      </c>
      <c r="J1679" s="37">
        <f t="shared" si="247"/>
        <v>90</v>
      </c>
      <c r="K1679" s="21"/>
      <c r="L1679" s="36">
        <f t="shared" si="250"/>
        <v>300</v>
      </c>
      <c r="M1679" s="36"/>
      <c r="N1679" s="21"/>
      <c r="O1679" s="21">
        <f t="shared" si="248"/>
        <v>300</v>
      </c>
      <c r="P1679" s="40">
        <f t="shared" si="249"/>
        <v>857.14285714285722</v>
      </c>
      <c r="Q1679" s="42"/>
      <c r="R1679" t="str">
        <f t="shared" si="244"/>
        <v>920 Litre 304 Stainless Steel Slimline Water Tank (700mm W x 1200mm L x  1255mm H)</v>
      </c>
    </row>
    <row r="1680" spans="2:18" x14ac:dyDescent="0.35">
      <c r="B1680" s="32">
        <v>0.65</v>
      </c>
      <c r="C1680" s="30" t="s">
        <v>22</v>
      </c>
      <c r="D1680" s="30" t="s">
        <v>21</v>
      </c>
      <c r="E1680" s="21">
        <v>700</v>
      </c>
      <c r="F1680" s="21">
        <v>1300</v>
      </c>
      <c r="G1680" s="21">
        <v>1255</v>
      </c>
      <c r="H1680" s="39">
        <f t="shared" si="245"/>
        <v>1010.275</v>
      </c>
      <c r="I1680" s="37">
        <f t="shared" si="246"/>
        <v>1000</v>
      </c>
      <c r="J1680" s="37">
        <f t="shared" si="247"/>
        <v>90</v>
      </c>
      <c r="K1680" s="21"/>
      <c r="L1680" s="36">
        <f t="shared" si="250"/>
        <v>310</v>
      </c>
      <c r="M1680" s="36"/>
      <c r="N1680" s="21"/>
      <c r="O1680" s="21">
        <f t="shared" si="248"/>
        <v>310</v>
      </c>
      <c r="P1680" s="40">
        <f t="shared" si="249"/>
        <v>885.71428571428578</v>
      </c>
      <c r="Q1680" s="42"/>
      <c r="R1680" t="str">
        <f t="shared" si="244"/>
        <v>1010 Litre 304 Stainless Steel Slimline Water Tank (700mm W x 1300mm L x  1255mm H)</v>
      </c>
    </row>
    <row r="1681" spans="2:18" x14ac:dyDescent="0.35">
      <c r="B1681" s="32">
        <v>0.65</v>
      </c>
      <c r="C1681" s="30" t="s">
        <v>22</v>
      </c>
      <c r="D1681" s="30" t="s">
        <v>21</v>
      </c>
      <c r="E1681" s="21">
        <v>700</v>
      </c>
      <c r="F1681" s="21">
        <v>1400</v>
      </c>
      <c r="G1681" s="21">
        <v>1255</v>
      </c>
      <c r="H1681" s="39">
        <f t="shared" si="245"/>
        <v>1098.125</v>
      </c>
      <c r="I1681" s="37">
        <f t="shared" si="246"/>
        <v>1000</v>
      </c>
      <c r="J1681" s="37">
        <f t="shared" si="247"/>
        <v>90</v>
      </c>
      <c r="K1681" s="21"/>
      <c r="L1681" s="36">
        <f t="shared" si="250"/>
        <v>320</v>
      </c>
      <c r="M1681" s="36"/>
      <c r="N1681" s="21"/>
      <c r="O1681" s="21">
        <f t="shared" si="248"/>
        <v>320</v>
      </c>
      <c r="P1681" s="40">
        <f t="shared" si="249"/>
        <v>914.28571428571433</v>
      </c>
      <c r="Q1681" s="42"/>
      <c r="R1681" t="str">
        <f t="shared" si="244"/>
        <v>1100 Litre 304 Stainless Steel Slimline Water Tank (700mm W x 1400mm L x  1255mm H)</v>
      </c>
    </row>
    <row r="1682" spans="2:18" x14ac:dyDescent="0.35">
      <c r="B1682" s="32">
        <v>0.65</v>
      </c>
      <c r="C1682" s="30" t="s">
        <v>22</v>
      </c>
      <c r="D1682" s="30" t="s">
        <v>21</v>
      </c>
      <c r="E1682" s="21">
        <v>700</v>
      </c>
      <c r="F1682" s="21">
        <v>1500</v>
      </c>
      <c r="G1682" s="21">
        <v>1255</v>
      </c>
      <c r="H1682" s="39">
        <f t="shared" si="245"/>
        <v>1185.9749999999999</v>
      </c>
      <c r="I1682" s="37">
        <f t="shared" si="246"/>
        <v>1000</v>
      </c>
      <c r="J1682" s="37">
        <f t="shared" si="247"/>
        <v>90</v>
      </c>
      <c r="K1682" s="21"/>
      <c r="L1682" s="36">
        <f t="shared" si="250"/>
        <v>330</v>
      </c>
      <c r="M1682" s="36"/>
      <c r="N1682" s="21"/>
      <c r="O1682" s="21">
        <f t="shared" si="248"/>
        <v>330</v>
      </c>
      <c r="P1682" s="40">
        <f t="shared" si="249"/>
        <v>942.85714285714289</v>
      </c>
      <c r="Q1682" s="42"/>
      <c r="R1682" t="str">
        <f t="shared" si="244"/>
        <v>1190 Litre 304 Stainless Steel Slimline Water Tank (700mm W x 1500mm L x  1255mm H)</v>
      </c>
    </row>
    <row r="1683" spans="2:18" x14ac:dyDescent="0.35">
      <c r="B1683" s="32">
        <v>0.65</v>
      </c>
      <c r="C1683" s="30" t="s">
        <v>22</v>
      </c>
      <c r="D1683" s="30" t="s">
        <v>21</v>
      </c>
      <c r="E1683" s="21">
        <v>700</v>
      </c>
      <c r="F1683" s="21">
        <v>1600</v>
      </c>
      <c r="G1683" s="21">
        <v>1255</v>
      </c>
      <c r="H1683" s="39">
        <f t="shared" si="245"/>
        <v>1273.825</v>
      </c>
      <c r="I1683" s="37">
        <f t="shared" si="246"/>
        <v>1000</v>
      </c>
      <c r="J1683" s="37">
        <f t="shared" si="247"/>
        <v>90</v>
      </c>
      <c r="K1683" s="21"/>
      <c r="L1683" s="36">
        <f t="shared" si="250"/>
        <v>340</v>
      </c>
      <c r="M1683" s="36"/>
      <c r="N1683" s="21"/>
      <c r="O1683" s="21">
        <f t="shared" si="248"/>
        <v>340</v>
      </c>
      <c r="P1683" s="40">
        <f t="shared" si="249"/>
        <v>971.42857142857144</v>
      </c>
      <c r="Q1683" s="42"/>
      <c r="R1683" t="str">
        <f t="shared" si="244"/>
        <v>1270 Litre 304 Stainless Steel Slimline Water Tank (700mm W x 1600mm L x  1255mm H)</v>
      </c>
    </row>
    <row r="1684" spans="2:18" x14ac:dyDescent="0.35">
      <c r="B1684" s="32">
        <v>0.65</v>
      </c>
      <c r="C1684" s="30" t="s">
        <v>22</v>
      </c>
      <c r="D1684" s="30" t="s">
        <v>21</v>
      </c>
      <c r="E1684" s="21">
        <v>700</v>
      </c>
      <c r="F1684" s="21">
        <v>1700</v>
      </c>
      <c r="G1684" s="21">
        <v>1255</v>
      </c>
      <c r="H1684" s="39">
        <f t="shared" si="245"/>
        <v>1361.675</v>
      </c>
      <c r="I1684" s="37">
        <f t="shared" si="246"/>
        <v>1000</v>
      </c>
      <c r="J1684" s="37">
        <f t="shared" si="247"/>
        <v>90</v>
      </c>
      <c r="K1684" s="21"/>
      <c r="L1684" s="36">
        <f t="shared" si="250"/>
        <v>350</v>
      </c>
      <c r="M1684" s="36"/>
      <c r="N1684" s="21"/>
      <c r="O1684" s="21">
        <f t="shared" si="248"/>
        <v>350</v>
      </c>
      <c r="P1684" s="40">
        <f t="shared" si="249"/>
        <v>1000.0000000000001</v>
      </c>
      <c r="Q1684" s="42"/>
      <c r="R1684" t="str">
        <f t="shared" si="244"/>
        <v>1360 Litre 304 Stainless Steel Slimline Water Tank (700mm W x 1700mm L x  1255mm H)</v>
      </c>
    </row>
    <row r="1685" spans="2:18" x14ac:dyDescent="0.35">
      <c r="B1685" s="32">
        <v>0.65</v>
      </c>
      <c r="C1685" s="30" t="s">
        <v>22</v>
      </c>
      <c r="D1685" s="30" t="s">
        <v>21</v>
      </c>
      <c r="E1685" s="21">
        <v>700</v>
      </c>
      <c r="F1685" s="21">
        <v>1800</v>
      </c>
      <c r="G1685" s="21">
        <v>1255</v>
      </c>
      <c r="H1685" s="39">
        <f t="shared" si="245"/>
        <v>1449.5250000000001</v>
      </c>
      <c r="I1685" s="37">
        <f t="shared" si="246"/>
        <v>1000</v>
      </c>
      <c r="J1685" s="37">
        <f t="shared" si="247"/>
        <v>90</v>
      </c>
      <c r="K1685" s="21"/>
      <c r="L1685" s="36">
        <f t="shared" si="250"/>
        <v>360</v>
      </c>
      <c r="M1685" s="36"/>
      <c r="N1685" s="21"/>
      <c r="O1685" s="21">
        <f t="shared" si="248"/>
        <v>360</v>
      </c>
      <c r="P1685" s="40">
        <f t="shared" si="249"/>
        <v>1028.5714285714287</v>
      </c>
      <c r="Q1685" s="42"/>
      <c r="R1685" t="str">
        <f t="shared" si="244"/>
        <v>1450 Litre 304 Stainless Steel Slimline Water Tank (700mm W x 1800mm L x  1255mm H)</v>
      </c>
    </row>
    <row r="1686" spans="2:18" x14ac:dyDescent="0.35">
      <c r="B1686" s="32">
        <v>0.65</v>
      </c>
      <c r="C1686" s="30" t="s">
        <v>22</v>
      </c>
      <c r="D1686" s="30" t="s">
        <v>21</v>
      </c>
      <c r="E1686" s="21">
        <v>700</v>
      </c>
      <c r="F1686" s="21">
        <v>1900</v>
      </c>
      <c r="G1686" s="21">
        <v>1255</v>
      </c>
      <c r="H1686" s="39">
        <f t="shared" si="245"/>
        <v>1537.375</v>
      </c>
      <c r="I1686" s="37">
        <f t="shared" si="246"/>
        <v>2000</v>
      </c>
      <c r="J1686" s="37">
        <f t="shared" si="247"/>
        <v>120</v>
      </c>
      <c r="K1686" s="21"/>
      <c r="L1686" s="36">
        <v>372</v>
      </c>
      <c r="M1686" s="36"/>
      <c r="N1686" s="21"/>
      <c r="O1686" s="21">
        <f t="shared" si="248"/>
        <v>372</v>
      </c>
      <c r="P1686" s="40">
        <f t="shared" si="249"/>
        <v>1062.8571428571429</v>
      </c>
      <c r="Q1686" s="42"/>
      <c r="R1686" t="str">
        <f t="shared" si="244"/>
        <v>1540 Litre 304 Stainless Steel Slimline Water Tank (700mm W x 1900mm L x  1255mm H)</v>
      </c>
    </row>
    <row r="1687" spans="2:18" x14ac:dyDescent="0.35">
      <c r="B1687" s="32">
        <v>0.65</v>
      </c>
      <c r="C1687" s="30" t="s">
        <v>22</v>
      </c>
      <c r="D1687" s="30" t="s">
        <v>21</v>
      </c>
      <c r="E1687" s="21">
        <v>700</v>
      </c>
      <c r="F1687" s="21">
        <v>2000</v>
      </c>
      <c r="G1687" s="21">
        <v>1255</v>
      </c>
      <c r="H1687" s="39">
        <f t="shared" si="245"/>
        <v>1625.2249999999999</v>
      </c>
      <c r="I1687" s="37">
        <f t="shared" si="246"/>
        <v>2000</v>
      </c>
      <c r="J1687" s="37">
        <f t="shared" si="247"/>
        <v>120</v>
      </c>
      <c r="K1687" s="21"/>
      <c r="L1687" s="36">
        <f t="shared" ref="L1687:L1696" si="251">L1686+10</f>
        <v>382</v>
      </c>
      <c r="M1687" s="36"/>
      <c r="N1687" s="21"/>
      <c r="O1687" s="21">
        <f t="shared" si="248"/>
        <v>382</v>
      </c>
      <c r="P1687" s="40">
        <f t="shared" si="249"/>
        <v>1091.4285714285716</v>
      </c>
      <c r="Q1687" s="42"/>
      <c r="R1687" t="str">
        <f t="shared" si="244"/>
        <v>1630 Litre 304 Stainless Steel Slimline Water Tank (700mm W x 2000mm L x  1255mm H)</v>
      </c>
    </row>
    <row r="1688" spans="2:18" x14ac:dyDescent="0.35">
      <c r="B1688" s="32">
        <v>0.65</v>
      </c>
      <c r="C1688" s="30" t="s">
        <v>22</v>
      </c>
      <c r="D1688" s="30" t="s">
        <v>21</v>
      </c>
      <c r="E1688" s="21">
        <v>700</v>
      </c>
      <c r="F1688" s="21">
        <v>2100</v>
      </c>
      <c r="G1688" s="21">
        <v>1255</v>
      </c>
      <c r="H1688" s="39">
        <f t="shared" si="245"/>
        <v>1713.075</v>
      </c>
      <c r="I1688" s="37">
        <f t="shared" si="246"/>
        <v>2000</v>
      </c>
      <c r="J1688" s="37">
        <f t="shared" si="247"/>
        <v>120</v>
      </c>
      <c r="K1688" s="21"/>
      <c r="L1688" s="36">
        <f t="shared" si="251"/>
        <v>392</v>
      </c>
      <c r="M1688" s="36"/>
      <c r="N1688" s="21"/>
      <c r="O1688" s="21">
        <f t="shared" si="248"/>
        <v>392</v>
      </c>
      <c r="P1688" s="40">
        <f t="shared" si="249"/>
        <v>1120</v>
      </c>
      <c r="Q1688" s="42"/>
      <c r="R1688" t="str">
        <f t="shared" si="244"/>
        <v>1710 Litre 304 Stainless Steel Slimline Water Tank (700mm W x 2100mm L x  1255mm H)</v>
      </c>
    </row>
    <row r="1689" spans="2:18" x14ac:dyDescent="0.35">
      <c r="B1689" s="32">
        <v>0.65</v>
      </c>
      <c r="C1689" s="30" t="s">
        <v>22</v>
      </c>
      <c r="D1689" s="30" t="s">
        <v>21</v>
      </c>
      <c r="E1689" s="21">
        <v>700</v>
      </c>
      <c r="F1689" s="21">
        <v>2200</v>
      </c>
      <c r="G1689" s="21">
        <v>1255</v>
      </c>
      <c r="H1689" s="39">
        <f t="shared" si="245"/>
        <v>1800.925</v>
      </c>
      <c r="I1689" s="37">
        <f t="shared" si="246"/>
        <v>2000</v>
      </c>
      <c r="J1689" s="37">
        <f t="shared" si="247"/>
        <v>120</v>
      </c>
      <c r="K1689" s="21"/>
      <c r="L1689" s="36">
        <f t="shared" si="251"/>
        <v>402</v>
      </c>
      <c r="M1689" s="36"/>
      <c r="N1689" s="21"/>
      <c r="O1689" s="21">
        <f t="shared" si="248"/>
        <v>402</v>
      </c>
      <c r="P1689" s="40">
        <f t="shared" si="249"/>
        <v>1148.5714285714287</v>
      </c>
      <c r="Q1689" s="42"/>
      <c r="R1689" t="str">
        <f t="shared" si="244"/>
        <v>1800 Litre 304 Stainless Steel Slimline Water Tank (700mm W x 2200mm L x  1255mm H)</v>
      </c>
    </row>
    <row r="1690" spans="2:18" x14ac:dyDescent="0.35">
      <c r="B1690" s="32">
        <v>0.65</v>
      </c>
      <c r="C1690" s="30" t="s">
        <v>22</v>
      </c>
      <c r="D1690" s="30" t="s">
        <v>21</v>
      </c>
      <c r="E1690" s="21">
        <v>700</v>
      </c>
      <c r="F1690" s="21">
        <v>2300</v>
      </c>
      <c r="G1690" s="21">
        <v>1255</v>
      </c>
      <c r="H1690" s="39">
        <f t="shared" si="245"/>
        <v>1888.7750000000001</v>
      </c>
      <c r="I1690" s="37">
        <f t="shared" si="246"/>
        <v>2000</v>
      </c>
      <c r="J1690" s="37">
        <f t="shared" si="247"/>
        <v>120</v>
      </c>
      <c r="K1690" s="21"/>
      <c r="L1690" s="36">
        <f t="shared" si="251"/>
        <v>412</v>
      </c>
      <c r="M1690" s="36"/>
      <c r="N1690" s="21"/>
      <c r="O1690" s="21">
        <f t="shared" si="248"/>
        <v>412</v>
      </c>
      <c r="P1690" s="40">
        <f t="shared" si="249"/>
        <v>1177.1428571428571</v>
      </c>
      <c r="Q1690" s="42"/>
      <c r="R1690" t="str">
        <f t="shared" si="244"/>
        <v>1890 Litre 304 Stainless Steel Slimline Water Tank (700mm W x 2300mm L x  1255mm H)</v>
      </c>
    </row>
    <row r="1691" spans="2:18" x14ac:dyDescent="0.35">
      <c r="B1691" s="32">
        <v>0.65</v>
      </c>
      <c r="C1691" s="30" t="s">
        <v>22</v>
      </c>
      <c r="D1691" s="30" t="s">
        <v>21</v>
      </c>
      <c r="E1691" s="21">
        <v>700</v>
      </c>
      <c r="F1691" s="21">
        <v>2400</v>
      </c>
      <c r="G1691" s="21">
        <v>1255</v>
      </c>
      <c r="H1691" s="39">
        <f t="shared" si="245"/>
        <v>1976.625</v>
      </c>
      <c r="I1691" s="37">
        <f t="shared" si="246"/>
        <v>2000</v>
      </c>
      <c r="J1691" s="37">
        <f t="shared" si="247"/>
        <v>120</v>
      </c>
      <c r="K1691" s="21"/>
      <c r="L1691" s="36">
        <f t="shared" si="251"/>
        <v>422</v>
      </c>
      <c r="M1691" s="36"/>
      <c r="N1691" s="21"/>
      <c r="O1691" s="21">
        <f t="shared" si="248"/>
        <v>422</v>
      </c>
      <c r="P1691" s="40">
        <f t="shared" si="249"/>
        <v>1205.7142857142858</v>
      </c>
      <c r="Q1691" s="42"/>
      <c r="R1691" t="str">
        <f t="shared" si="244"/>
        <v>1980 Litre 304 Stainless Steel Slimline Water Tank (700mm W x 2400mm L x  1255mm H)</v>
      </c>
    </row>
    <row r="1692" spans="2:18" x14ac:dyDescent="0.35">
      <c r="B1692" s="32">
        <v>0.65</v>
      </c>
      <c r="C1692" s="30" t="s">
        <v>22</v>
      </c>
      <c r="D1692" s="30" t="s">
        <v>21</v>
      </c>
      <c r="E1692" s="21">
        <v>700</v>
      </c>
      <c r="F1692" s="21">
        <v>2500</v>
      </c>
      <c r="G1692" s="21">
        <v>1255</v>
      </c>
      <c r="H1692" s="39">
        <f t="shared" si="245"/>
        <v>2064.4749999999999</v>
      </c>
      <c r="I1692" s="37">
        <f t="shared" si="246"/>
        <v>2000</v>
      </c>
      <c r="J1692" s="37">
        <f t="shared" si="247"/>
        <v>120</v>
      </c>
      <c r="K1692" s="21"/>
      <c r="L1692" s="36">
        <f t="shared" si="251"/>
        <v>432</v>
      </c>
      <c r="M1692" s="36"/>
      <c r="N1692" s="21"/>
      <c r="O1692" s="21">
        <f t="shared" si="248"/>
        <v>432</v>
      </c>
      <c r="P1692" s="40">
        <f t="shared" si="249"/>
        <v>1234.2857142857144</v>
      </c>
      <c r="Q1692" s="42"/>
      <c r="R1692" t="str">
        <f t="shared" si="244"/>
        <v>2060 Litre 304 Stainless Steel Slimline Water Tank (700mm W x 2500mm L x  1255mm H)</v>
      </c>
    </row>
    <row r="1693" spans="2:18" x14ac:dyDescent="0.35">
      <c r="B1693" s="32">
        <v>0.65</v>
      </c>
      <c r="C1693" s="30" t="s">
        <v>22</v>
      </c>
      <c r="D1693" s="30" t="s">
        <v>21</v>
      </c>
      <c r="E1693" s="21">
        <v>700</v>
      </c>
      <c r="F1693" s="21">
        <v>2600</v>
      </c>
      <c r="G1693" s="21">
        <v>1255</v>
      </c>
      <c r="H1693" s="39">
        <f t="shared" si="245"/>
        <v>2152.3249999999998</v>
      </c>
      <c r="I1693" s="37">
        <f t="shared" si="246"/>
        <v>2000</v>
      </c>
      <c r="J1693" s="37">
        <f t="shared" si="247"/>
        <v>120</v>
      </c>
      <c r="K1693" s="21"/>
      <c r="L1693" s="36">
        <f t="shared" si="251"/>
        <v>442</v>
      </c>
      <c r="M1693" s="36"/>
      <c r="N1693" s="21"/>
      <c r="O1693" s="21">
        <f t="shared" si="248"/>
        <v>442</v>
      </c>
      <c r="P1693" s="40">
        <f t="shared" si="249"/>
        <v>1262.8571428571429</v>
      </c>
      <c r="Q1693" s="42"/>
      <c r="R1693" t="str">
        <f t="shared" si="244"/>
        <v>2150 Litre 304 Stainless Steel Slimline Water Tank (700mm W x 2600mm L x  1255mm H)</v>
      </c>
    </row>
    <row r="1694" spans="2:18" x14ac:dyDescent="0.35">
      <c r="B1694" s="32">
        <v>0.65</v>
      </c>
      <c r="C1694" s="30" t="s">
        <v>22</v>
      </c>
      <c r="D1694" s="30" t="s">
        <v>21</v>
      </c>
      <c r="E1694" s="21">
        <v>700</v>
      </c>
      <c r="F1694" s="21">
        <v>2700</v>
      </c>
      <c r="G1694" s="21">
        <v>1255</v>
      </c>
      <c r="H1694" s="39">
        <f t="shared" si="245"/>
        <v>2240.1750000000002</v>
      </c>
      <c r="I1694" s="37">
        <f t="shared" si="246"/>
        <v>2000</v>
      </c>
      <c r="J1694" s="37">
        <f t="shared" si="247"/>
        <v>120</v>
      </c>
      <c r="K1694" s="21"/>
      <c r="L1694" s="36">
        <f t="shared" si="251"/>
        <v>452</v>
      </c>
      <c r="M1694" s="36"/>
      <c r="N1694" s="21"/>
      <c r="O1694" s="21">
        <f t="shared" si="248"/>
        <v>452</v>
      </c>
      <c r="P1694" s="40">
        <f t="shared" si="249"/>
        <v>1291.4285714285716</v>
      </c>
      <c r="Q1694" s="42"/>
      <c r="R1694" t="str">
        <f t="shared" si="244"/>
        <v>2240 Litre 304 Stainless Steel Slimline Water Tank (700mm W x 2700mm L x  1255mm H)</v>
      </c>
    </row>
    <row r="1695" spans="2:18" x14ac:dyDescent="0.35">
      <c r="B1695" s="32">
        <v>0.65</v>
      </c>
      <c r="C1695" s="30" t="s">
        <v>22</v>
      </c>
      <c r="D1695" s="30" t="s">
        <v>21</v>
      </c>
      <c r="E1695" s="21">
        <v>700</v>
      </c>
      <c r="F1695" s="21">
        <v>2800</v>
      </c>
      <c r="G1695" s="21">
        <v>1255</v>
      </c>
      <c r="H1695" s="39">
        <f t="shared" si="245"/>
        <v>2328.0250000000001</v>
      </c>
      <c r="I1695" s="37">
        <f t="shared" si="246"/>
        <v>2000</v>
      </c>
      <c r="J1695" s="37">
        <f t="shared" si="247"/>
        <v>120</v>
      </c>
      <c r="K1695" s="21"/>
      <c r="L1695" s="36">
        <f t="shared" si="251"/>
        <v>462</v>
      </c>
      <c r="M1695" s="36"/>
      <c r="N1695" s="21"/>
      <c r="O1695" s="21">
        <f t="shared" si="248"/>
        <v>462</v>
      </c>
      <c r="P1695" s="40">
        <f t="shared" si="249"/>
        <v>1320</v>
      </c>
      <c r="Q1695" s="42"/>
      <c r="R1695" t="str">
        <f t="shared" si="244"/>
        <v>2330 Litre 304 Stainless Steel Slimline Water Tank (700mm W x 2800mm L x  1255mm H)</v>
      </c>
    </row>
    <row r="1696" spans="2:18" x14ac:dyDescent="0.35">
      <c r="B1696" s="32">
        <v>0.65</v>
      </c>
      <c r="C1696" s="30" t="s">
        <v>22</v>
      </c>
      <c r="D1696" s="30" t="s">
        <v>21</v>
      </c>
      <c r="E1696" s="21">
        <v>700</v>
      </c>
      <c r="F1696" s="21">
        <v>2900</v>
      </c>
      <c r="G1696" s="21">
        <v>1255</v>
      </c>
      <c r="H1696" s="39">
        <f t="shared" si="245"/>
        <v>2415.875</v>
      </c>
      <c r="I1696" s="37">
        <f t="shared" si="246"/>
        <v>2000</v>
      </c>
      <c r="J1696" s="37">
        <f t="shared" si="247"/>
        <v>120</v>
      </c>
      <c r="K1696" s="21"/>
      <c r="L1696" s="36">
        <f t="shared" si="251"/>
        <v>472</v>
      </c>
      <c r="M1696" s="36"/>
      <c r="N1696" s="21"/>
      <c r="O1696" s="21">
        <f t="shared" si="248"/>
        <v>472</v>
      </c>
      <c r="P1696" s="40">
        <f t="shared" si="249"/>
        <v>1348.5714285714287</v>
      </c>
      <c r="Q1696" s="42"/>
      <c r="R1696" t="str">
        <f t="shared" si="244"/>
        <v>2420 Litre 304 Stainless Steel Slimline Water Tank (700mm W x 2900mm L x  1255mm H)</v>
      </c>
    </row>
    <row r="1697" spans="2:18" x14ac:dyDescent="0.35">
      <c r="B1697" s="32">
        <v>0.65</v>
      </c>
      <c r="C1697" s="30" t="s">
        <v>22</v>
      </c>
      <c r="D1697" s="30" t="s">
        <v>21</v>
      </c>
      <c r="E1697" s="21">
        <v>700</v>
      </c>
      <c r="F1697" s="21">
        <v>3000</v>
      </c>
      <c r="G1697" s="21">
        <v>1255</v>
      </c>
      <c r="H1697" s="39">
        <f t="shared" si="245"/>
        <v>2503.7249999999999</v>
      </c>
      <c r="I1697" s="37">
        <f t="shared" si="246"/>
        <v>3000</v>
      </c>
      <c r="J1697" s="37">
        <f t="shared" si="247"/>
        <v>135</v>
      </c>
      <c r="K1697" s="21"/>
      <c r="L1697" s="36">
        <v>529</v>
      </c>
      <c r="M1697" s="36"/>
      <c r="N1697" s="21"/>
      <c r="O1697" s="21">
        <f t="shared" si="248"/>
        <v>529</v>
      </c>
      <c r="P1697" s="40">
        <f t="shared" si="249"/>
        <v>1511.4285714285716</v>
      </c>
      <c r="Q1697" s="42"/>
      <c r="R1697" t="str">
        <f t="shared" si="244"/>
        <v>2500 Litre 304 Stainless Steel Slimline Water Tank (700mm W x 3000mm L x  1255mm H)</v>
      </c>
    </row>
    <row r="1698" spans="2:18" x14ac:dyDescent="0.35">
      <c r="B1698" s="32">
        <v>0.65</v>
      </c>
      <c r="C1698" s="30" t="s">
        <v>22</v>
      </c>
      <c r="D1698" s="30" t="s">
        <v>21</v>
      </c>
      <c r="E1698" s="21">
        <v>700</v>
      </c>
      <c r="F1698" s="21">
        <v>3100</v>
      </c>
      <c r="G1698" s="21">
        <v>1255</v>
      </c>
      <c r="H1698" s="39">
        <f t="shared" si="245"/>
        <v>2591.5749999999998</v>
      </c>
      <c r="I1698" s="37">
        <f t="shared" si="246"/>
        <v>3000</v>
      </c>
      <c r="J1698" s="37">
        <f t="shared" si="247"/>
        <v>135</v>
      </c>
      <c r="K1698" s="21"/>
      <c r="L1698" s="36">
        <f t="shared" ref="L1698:L1706" si="252">L1697+10</f>
        <v>539</v>
      </c>
      <c r="M1698" s="36"/>
      <c r="N1698" s="21"/>
      <c r="O1698" s="21">
        <f t="shared" si="248"/>
        <v>539</v>
      </c>
      <c r="P1698" s="40">
        <f t="shared" si="249"/>
        <v>1540</v>
      </c>
      <c r="Q1698" s="42"/>
      <c r="R1698" t="str">
        <f t="shared" si="244"/>
        <v>2590 Litre 304 Stainless Steel Slimline Water Tank (700mm W x 3100mm L x  1255mm H)</v>
      </c>
    </row>
    <row r="1699" spans="2:18" x14ac:dyDescent="0.35">
      <c r="B1699" s="32">
        <v>0.65</v>
      </c>
      <c r="C1699" s="30" t="s">
        <v>22</v>
      </c>
      <c r="D1699" s="30" t="s">
        <v>21</v>
      </c>
      <c r="E1699" s="21">
        <v>700</v>
      </c>
      <c r="F1699" s="21">
        <v>3200</v>
      </c>
      <c r="G1699" s="21">
        <v>1255</v>
      </c>
      <c r="H1699" s="39">
        <f t="shared" si="245"/>
        <v>2679.4250000000002</v>
      </c>
      <c r="I1699" s="37">
        <f t="shared" si="246"/>
        <v>3000</v>
      </c>
      <c r="J1699" s="37">
        <f t="shared" si="247"/>
        <v>135</v>
      </c>
      <c r="K1699" s="21"/>
      <c r="L1699" s="36">
        <f t="shared" si="252"/>
        <v>549</v>
      </c>
      <c r="M1699" s="36"/>
      <c r="N1699" s="21"/>
      <c r="O1699" s="21">
        <f t="shared" si="248"/>
        <v>549</v>
      </c>
      <c r="P1699" s="40">
        <f t="shared" si="249"/>
        <v>1568.5714285714287</v>
      </c>
      <c r="Q1699" s="42"/>
      <c r="R1699" t="str">
        <f t="shared" si="244"/>
        <v>2680 Litre 304 Stainless Steel Slimline Water Tank (700mm W x 3200mm L x  1255mm H)</v>
      </c>
    </row>
    <row r="1700" spans="2:18" x14ac:dyDescent="0.35">
      <c r="B1700" s="32">
        <v>0.65</v>
      </c>
      <c r="C1700" s="30" t="s">
        <v>22</v>
      </c>
      <c r="D1700" s="30" t="s">
        <v>21</v>
      </c>
      <c r="E1700" s="21">
        <v>700</v>
      </c>
      <c r="F1700" s="21">
        <v>3300</v>
      </c>
      <c r="G1700" s="21">
        <v>1255</v>
      </c>
      <c r="H1700" s="39">
        <f t="shared" si="245"/>
        <v>2767.2750000000001</v>
      </c>
      <c r="I1700" s="37">
        <f t="shared" si="246"/>
        <v>3000</v>
      </c>
      <c r="J1700" s="37">
        <f t="shared" si="247"/>
        <v>135</v>
      </c>
      <c r="K1700" s="21"/>
      <c r="L1700" s="36">
        <f t="shared" si="252"/>
        <v>559</v>
      </c>
      <c r="M1700" s="36"/>
      <c r="N1700" s="21"/>
      <c r="O1700" s="21">
        <f t="shared" si="248"/>
        <v>559</v>
      </c>
      <c r="P1700" s="40">
        <f t="shared" si="249"/>
        <v>1597.1428571428573</v>
      </c>
      <c r="Q1700" s="42"/>
      <c r="R1700" t="str">
        <f t="shared" si="244"/>
        <v>2770 Litre 304 Stainless Steel Slimline Water Tank (700mm W x 3300mm L x  1255mm H)</v>
      </c>
    </row>
    <row r="1701" spans="2:18" x14ac:dyDescent="0.35">
      <c r="B1701" s="32">
        <v>0.65</v>
      </c>
      <c r="C1701" s="30" t="s">
        <v>22</v>
      </c>
      <c r="D1701" s="30" t="s">
        <v>21</v>
      </c>
      <c r="E1701" s="21">
        <v>700</v>
      </c>
      <c r="F1701" s="21">
        <v>3400</v>
      </c>
      <c r="G1701" s="21">
        <v>1255</v>
      </c>
      <c r="H1701" s="39">
        <f t="shared" si="245"/>
        <v>2855.125</v>
      </c>
      <c r="I1701" s="37">
        <f t="shared" si="246"/>
        <v>3000</v>
      </c>
      <c r="J1701" s="37">
        <f t="shared" si="247"/>
        <v>135</v>
      </c>
      <c r="K1701" s="21"/>
      <c r="L1701" s="36">
        <f t="shared" si="252"/>
        <v>569</v>
      </c>
      <c r="M1701" s="36"/>
      <c r="N1701" s="21"/>
      <c r="O1701" s="21">
        <f t="shared" si="248"/>
        <v>569</v>
      </c>
      <c r="P1701" s="40">
        <f t="shared" si="249"/>
        <v>1625.7142857142858</v>
      </c>
      <c r="Q1701" s="42"/>
      <c r="R1701" t="str">
        <f t="shared" si="244"/>
        <v>2860 Litre 304 Stainless Steel Slimline Water Tank (700mm W x 3400mm L x  1255mm H)</v>
      </c>
    </row>
    <row r="1702" spans="2:18" x14ac:dyDescent="0.35">
      <c r="B1702" s="32">
        <v>0.65</v>
      </c>
      <c r="C1702" s="30" t="s">
        <v>22</v>
      </c>
      <c r="D1702" s="30" t="s">
        <v>21</v>
      </c>
      <c r="E1702" s="21">
        <v>700</v>
      </c>
      <c r="F1702" s="21">
        <v>3500</v>
      </c>
      <c r="G1702" s="21">
        <v>1255</v>
      </c>
      <c r="H1702" s="39">
        <f t="shared" si="245"/>
        <v>2942.9749999999999</v>
      </c>
      <c r="I1702" s="37">
        <f t="shared" si="246"/>
        <v>3000</v>
      </c>
      <c r="J1702" s="37">
        <f t="shared" si="247"/>
        <v>135</v>
      </c>
      <c r="K1702" s="21"/>
      <c r="L1702" s="36">
        <f t="shared" si="252"/>
        <v>579</v>
      </c>
      <c r="M1702" s="36"/>
      <c r="N1702" s="21"/>
      <c r="O1702" s="21">
        <f t="shared" si="248"/>
        <v>579</v>
      </c>
      <c r="P1702" s="40">
        <f t="shared" si="249"/>
        <v>1654.2857142857144</v>
      </c>
      <c r="Q1702" s="42"/>
      <c r="R1702" t="str">
        <f t="shared" si="244"/>
        <v>2940 Litre 304 Stainless Steel Slimline Water Tank (700mm W x 3500mm L x  1255mm H)</v>
      </c>
    </row>
    <row r="1703" spans="2:18" x14ac:dyDescent="0.35">
      <c r="B1703" s="32">
        <v>0.65</v>
      </c>
      <c r="C1703" s="30" t="s">
        <v>22</v>
      </c>
      <c r="D1703" s="30" t="s">
        <v>21</v>
      </c>
      <c r="E1703" s="21">
        <v>700</v>
      </c>
      <c r="F1703" s="21">
        <v>3600</v>
      </c>
      <c r="G1703" s="21">
        <v>1255</v>
      </c>
      <c r="H1703" s="39">
        <f t="shared" si="245"/>
        <v>3030.8249999999998</v>
      </c>
      <c r="I1703" s="37">
        <f t="shared" si="246"/>
        <v>3000</v>
      </c>
      <c r="J1703" s="37">
        <f t="shared" si="247"/>
        <v>135</v>
      </c>
      <c r="K1703" s="21">
        <v>30</v>
      </c>
      <c r="L1703" s="36">
        <f t="shared" si="252"/>
        <v>589</v>
      </c>
      <c r="M1703" s="36"/>
      <c r="N1703" s="21"/>
      <c r="O1703" s="21">
        <f t="shared" si="248"/>
        <v>619</v>
      </c>
      <c r="P1703" s="40">
        <f t="shared" si="249"/>
        <v>1768.5714285714287</v>
      </c>
      <c r="Q1703" s="42"/>
      <c r="R1703" t="str">
        <f t="shared" si="244"/>
        <v>3030 Litre 304 Stainless Steel Slimline Water Tank (700mm W x 3600mm L x  1255mm H)</v>
      </c>
    </row>
    <row r="1704" spans="2:18" x14ac:dyDescent="0.35">
      <c r="B1704" s="32">
        <v>0.65</v>
      </c>
      <c r="C1704" s="30" t="s">
        <v>22</v>
      </c>
      <c r="D1704" s="30" t="s">
        <v>21</v>
      </c>
      <c r="E1704" s="21">
        <v>700</v>
      </c>
      <c r="F1704" s="21">
        <v>3700</v>
      </c>
      <c r="G1704" s="21">
        <v>1255</v>
      </c>
      <c r="H1704" s="39">
        <f t="shared" si="245"/>
        <v>3118.6750000000002</v>
      </c>
      <c r="I1704" s="37">
        <f t="shared" si="246"/>
        <v>3000</v>
      </c>
      <c r="J1704" s="37">
        <f t="shared" si="247"/>
        <v>135</v>
      </c>
      <c r="K1704" s="21">
        <v>30</v>
      </c>
      <c r="L1704" s="36">
        <f t="shared" si="252"/>
        <v>599</v>
      </c>
      <c r="M1704" s="36"/>
      <c r="N1704" s="21"/>
      <c r="O1704" s="21">
        <f t="shared" si="248"/>
        <v>629</v>
      </c>
      <c r="P1704" s="40">
        <f t="shared" si="249"/>
        <v>1797.1428571428573</v>
      </c>
      <c r="Q1704" s="42"/>
      <c r="R1704" t="str">
        <f t="shared" si="244"/>
        <v>3120 Litre 304 Stainless Steel Slimline Water Tank (700mm W x 3700mm L x  1255mm H)</v>
      </c>
    </row>
    <row r="1705" spans="2:18" x14ac:dyDescent="0.35">
      <c r="B1705" s="32">
        <v>0.65</v>
      </c>
      <c r="C1705" s="30" t="s">
        <v>22</v>
      </c>
      <c r="D1705" s="30" t="s">
        <v>21</v>
      </c>
      <c r="E1705" s="21">
        <v>700</v>
      </c>
      <c r="F1705" s="21">
        <v>3800</v>
      </c>
      <c r="G1705" s="21">
        <v>1255</v>
      </c>
      <c r="H1705" s="39">
        <f t="shared" si="245"/>
        <v>3206.5250000000001</v>
      </c>
      <c r="I1705" s="37">
        <f t="shared" si="246"/>
        <v>3000</v>
      </c>
      <c r="J1705" s="37">
        <f t="shared" si="247"/>
        <v>135</v>
      </c>
      <c r="K1705" s="21">
        <v>30</v>
      </c>
      <c r="L1705" s="36">
        <f t="shared" si="252"/>
        <v>609</v>
      </c>
      <c r="M1705" s="36"/>
      <c r="N1705" s="21"/>
      <c r="O1705" s="21">
        <f t="shared" si="248"/>
        <v>639</v>
      </c>
      <c r="P1705" s="40">
        <f t="shared" si="249"/>
        <v>1825.7142857142858</v>
      </c>
      <c r="Q1705" s="42"/>
      <c r="R1705" t="str">
        <f t="shared" si="244"/>
        <v>3210 Litre 304 Stainless Steel Slimline Water Tank (700mm W x 3800mm L x  1255mm H)</v>
      </c>
    </row>
    <row r="1706" spans="2:18" x14ac:dyDescent="0.35">
      <c r="B1706" s="32">
        <v>0.65</v>
      </c>
      <c r="C1706" s="30" t="s">
        <v>22</v>
      </c>
      <c r="D1706" s="30" t="s">
        <v>21</v>
      </c>
      <c r="E1706" s="21">
        <v>700</v>
      </c>
      <c r="F1706" s="21">
        <v>3900</v>
      </c>
      <c r="G1706" s="21">
        <v>1255</v>
      </c>
      <c r="H1706" s="39">
        <f t="shared" si="245"/>
        <v>3294.375</v>
      </c>
      <c r="I1706" s="37">
        <f t="shared" si="246"/>
        <v>3000</v>
      </c>
      <c r="J1706" s="37">
        <f t="shared" si="247"/>
        <v>135</v>
      </c>
      <c r="K1706" s="21">
        <v>30</v>
      </c>
      <c r="L1706" s="36">
        <f t="shared" si="252"/>
        <v>619</v>
      </c>
      <c r="M1706" s="36"/>
      <c r="N1706" s="21"/>
      <c r="O1706" s="21">
        <f t="shared" si="248"/>
        <v>649</v>
      </c>
      <c r="P1706" s="40">
        <f t="shared" si="249"/>
        <v>1854.2857142857144</v>
      </c>
      <c r="Q1706" s="42"/>
      <c r="R1706" t="str">
        <f t="shared" si="244"/>
        <v>3290 Litre 304 Stainless Steel Slimline Water Tank (700mm W x 3900mm L x  1255mm H)</v>
      </c>
    </row>
    <row r="1707" spans="2:18" x14ac:dyDescent="0.35">
      <c r="B1707" s="32">
        <v>0.65</v>
      </c>
      <c r="C1707" s="30" t="s">
        <v>22</v>
      </c>
      <c r="D1707" s="30" t="s">
        <v>21</v>
      </c>
      <c r="E1707" s="21">
        <v>700</v>
      </c>
      <c r="F1707" s="21">
        <v>4000</v>
      </c>
      <c r="G1707" s="21">
        <v>1255</v>
      </c>
      <c r="H1707" s="39">
        <f t="shared" si="245"/>
        <v>3382.2249999999999</v>
      </c>
      <c r="I1707" s="37">
        <f t="shared" si="246"/>
        <v>3000</v>
      </c>
      <c r="J1707" s="37">
        <f t="shared" si="247"/>
        <v>135</v>
      </c>
      <c r="K1707" s="21">
        <v>30</v>
      </c>
      <c r="L1707" s="36">
        <v>630</v>
      </c>
      <c r="M1707" s="36"/>
      <c r="N1707" s="21"/>
      <c r="O1707" s="21">
        <f t="shared" si="248"/>
        <v>660</v>
      </c>
      <c r="P1707" s="40">
        <f t="shared" si="249"/>
        <v>1885.7142857142858</v>
      </c>
      <c r="Q1707" s="42"/>
      <c r="R1707" t="str">
        <f t="shared" si="244"/>
        <v>3380 Litre 304 Stainless Steel Slimline Water Tank (700mm W x 4000mm L x  1255mm H)</v>
      </c>
    </row>
    <row r="1708" spans="2:18" x14ac:dyDescent="0.35">
      <c r="B1708" s="32">
        <v>0.65</v>
      </c>
      <c r="C1708" s="30" t="s">
        <v>22</v>
      </c>
      <c r="D1708" s="30" t="s">
        <v>21</v>
      </c>
      <c r="E1708" s="21">
        <v>750</v>
      </c>
      <c r="F1708" s="21">
        <v>800</v>
      </c>
      <c r="G1708" s="21">
        <v>1255</v>
      </c>
      <c r="H1708" s="39">
        <f t="shared" si="245"/>
        <v>601.72767857142856</v>
      </c>
      <c r="I1708" s="37">
        <f t="shared" si="246"/>
        <v>1000</v>
      </c>
      <c r="J1708" s="37">
        <f t="shared" si="247"/>
        <v>90</v>
      </c>
      <c r="K1708" s="21"/>
      <c r="L1708" s="36">
        <v>262</v>
      </c>
      <c r="M1708" s="36"/>
      <c r="N1708" s="21"/>
      <c r="O1708" s="21">
        <f t="shared" si="248"/>
        <v>262</v>
      </c>
      <c r="P1708" s="40">
        <f t="shared" si="249"/>
        <v>748.57142857142867</v>
      </c>
      <c r="Q1708" s="42"/>
      <c r="R1708" t="str">
        <f t="shared" si="244"/>
        <v>600 Litre 304 Stainless Steel Slimline Water Tank (750mm W x 800mm L x  1255mm H)</v>
      </c>
    </row>
    <row r="1709" spans="2:18" x14ac:dyDescent="0.35">
      <c r="B1709" s="32">
        <v>0.65</v>
      </c>
      <c r="C1709" s="30" t="s">
        <v>22</v>
      </c>
      <c r="D1709" s="30" t="s">
        <v>21</v>
      </c>
      <c r="E1709" s="21">
        <v>750</v>
      </c>
      <c r="F1709" s="21">
        <v>900</v>
      </c>
      <c r="G1709" s="21">
        <v>1255</v>
      </c>
      <c r="H1709" s="39">
        <f t="shared" si="245"/>
        <v>695.85267857142856</v>
      </c>
      <c r="I1709" s="37">
        <f t="shared" si="246"/>
        <v>1000</v>
      </c>
      <c r="J1709" s="37">
        <f t="shared" si="247"/>
        <v>90</v>
      </c>
      <c r="K1709" s="21"/>
      <c r="L1709" s="36">
        <f t="shared" ref="L1709:L1717" si="253">L1708+10</f>
        <v>272</v>
      </c>
      <c r="M1709" s="36"/>
      <c r="N1709" s="21"/>
      <c r="O1709" s="21">
        <f t="shared" si="248"/>
        <v>272</v>
      </c>
      <c r="P1709" s="40">
        <f t="shared" si="249"/>
        <v>777.14285714285722</v>
      </c>
      <c r="Q1709" s="42"/>
      <c r="R1709" t="str">
        <f t="shared" si="244"/>
        <v>700 Litre 304 Stainless Steel Slimline Water Tank (750mm W x 900mm L x  1255mm H)</v>
      </c>
    </row>
    <row r="1710" spans="2:18" x14ac:dyDescent="0.35">
      <c r="B1710" s="32">
        <v>0.65</v>
      </c>
      <c r="C1710" s="30" t="s">
        <v>22</v>
      </c>
      <c r="D1710" s="30" t="s">
        <v>21</v>
      </c>
      <c r="E1710" s="21">
        <v>750</v>
      </c>
      <c r="F1710" s="21">
        <v>1000</v>
      </c>
      <c r="G1710" s="21">
        <v>1255</v>
      </c>
      <c r="H1710" s="39">
        <f t="shared" si="245"/>
        <v>789.97767857142856</v>
      </c>
      <c r="I1710" s="37">
        <f t="shared" si="246"/>
        <v>1000</v>
      </c>
      <c r="J1710" s="37">
        <f t="shared" si="247"/>
        <v>90</v>
      </c>
      <c r="K1710" s="21"/>
      <c r="L1710" s="36">
        <f t="shared" si="253"/>
        <v>282</v>
      </c>
      <c r="M1710" s="36"/>
      <c r="N1710" s="21"/>
      <c r="O1710" s="21">
        <f t="shared" si="248"/>
        <v>282</v>
      </c>
      <c r="P1710" s="40">
        <f t="shared" si="249"/>
        <v>805.71428571428578</v>
      </c>
      <c r="Q1710" s="42"/>
      <c r="R1710" t="str">
        <f t="shared" si="244"/>
        <v>790 Litre 304 Stainless Steel Slimline Water Tank (750mm W x 1000mm L x  1255mm H)</v>
      </c>
    </row>
    <row r="1711" spans="2:18" x14ac:dyDescent="0.35">
      <c r="B1711" s="32">
        <v>0.65</v>
      </c>
      <c r="C1711" s="30" t="s">
        <v>22</v>
      </c>
      <c r="D1711" s="30" t="s">
        <v>21</v>
      </c>
      <c r="E1711" s="21">
        <v>750</v>
      </c>
      <c r="F1711" s="21">
        <v>1100</v>
      </c>
      <c r="G1711" s="21">
        <v>1255</v>
      </c>
      <c r="H1711" s="39">
        <f t="shared" si="245"/>
        <v>884.10267857142856</v>
      </c>
      <c r="I1711" s="37">
        <f t="shared" si="246"/>
        <v>1000</v>
      </c>
      <c r="J1711" s="37">
        <f t="shared" si="247"/>
        <v>90</v>
      </c>
      <c r="K1711" s="21"/>
      <c r="L1711" s="36">
        <f t="shared" si="253"/>
        <v>292</v>
      </c>
      <c r="M1711" s="36"/>
      <c r="N1711" s="21"/>
      <c r="O1711" s="21">
        <f t="shared" si="248"/>
        <v>292</v>
      </c>
      <c r="P1711" s="40">
        <f t="shared" si="249"/>
        <v>834.28571428571433</v>
      </c>
      <c r="Q1711" s="42"/>
      <c r="R1711" t="str">
        <f t="shared" si="244"/>
        <v>880 Litre 304 Stainless Steel Slimline Water Tank (750mm W x 1100mm L x  1255mm H)</v>
      </c>
    </row>
    <row r="1712" spans="2:18" x14ac:dyDescent="0.35">
      <c r="B1712" s="32">
        <v>0.65</v>
      </c>
      <c r="C1712" s="30" t="s">
        <v>22</v>
      </c>
      <c r="D1712" s="30" t="s">
        <v>21</v>
      </c>
      <c r="E1712" s="21">
        <v>750</v>
      </c>
      <c r="F1712" s="21">
        <v>1200</v>
      </c>
      <c r="G1712" s="21">
        <v>1255</v>
      </c>
      <c r="H1712" s="39">
        <f t="shared" si="245"/>
        <v>978.22767857142856</v>
      </c>
      <c r="I1712" s="37">
        <f t="shared" si="246"/>
        <v>1000</v>
      </c>
      <c r="J1712" s="37">
        <f t="shared" si="247"/>
        <v>90</v>
      </c>
      <c r="K1712" s="21"/>
      <c r="L1712" s="36">
        <f t="shared" si="253"/>
        <v>302</v>
      </c>
      <c r="M1712" s="36"/>
      <c r="N1712" s="21"/>
      <c r="O1712" s="21">
        <f t="shared" si="248"/>
        <v>302</v>
      </c>
      <c r="P1712" s="40">
        <f t="shared" si="249"/>
        <v>862.85714285714289</v>
      </c>
      <c r="Q1712" s="42"/>
      <c r="R1712" t="str">
        <f t="shared" si="244"/>
        <v>980 Litre 304 Stainless Steel Slimline Water Tank (750mm W x 1200mm L x  1255mm H)</v>
      </c>
    </row>
    <row r="1713" spans="2:18" x14ac:dyDescent="0.35">
      <c r="B1713" s="32">
        <v>0.65</v>
      </c>
      <c r="C1713" s="30" t="s">
        <v>22</v>
      </c>
      <c r="D1713" s="30" t="s">
        <v>21</v>
      </c>
      <c r="E1713" s="21">
        <v>750</v>
      </c>
      <c r="F1713" s="21">
        <v>1300</v>
      </c>
      <c r="G1713" s="21">
        <v>1255</v>
      </c>
      <c r="H1713" s="39">
        <f t="shared" si="245"/>
        <v>1072.3526785714284</v>
      </c>
      <c r="I1713" s="37">
        <f t="shared" si="246"/>
        <v>1000</v>
      </c>
      <c r="J1713" s="37">
        <f t="shared" si="247"/>
        <v>90</v>
      </c>
      <c r="K1713" s="21"/>
      <c r="L1713" s="36">
        <f t="shared" si="253"/>
        <v>312</v>
      </c>
      <c r="M1713" s="36"/>
      <c r="N1713" s="21"/>
      <c r="O1713" s="21">
        <f t="shared" si="248"/>
        <v>312</v>
      </c>
      <c r="P1713" s="40">
        <f t="shared" si="249"/>
        <v>891.42857142857144</v>
      </c>
      <c r="Q1713" s="42"/>
      <c r="R1713" t="str">
        <f t="shared" si="244"/>
        <v>1070 Litre 304 Stainless Steel Slimline Water Tank (750mm W x 1300mm L x  1255mm H)</v>
      </c>
    </row>
    <row r="1714" spans="2:18" x14ac:dyDescent="0.35">
      <c r="B1714" s="32">
        <v>0.65</v>
      </c>
      <c r="C1714" s="30" t="s">
        <v>22</v>
      </c>
      <c r="D1714" s="30" t="s">
        <v>21</v>
      </c>
      <c r="E1714" s="21">
        <v>750</v>
      </c>
      <c r="F1714" s="21">
        <v>1400</v>
      </c>
      <c r="G1714" s="21">
        <v>1255</v>
      </c>
      <c r="H1714" s="39">
        <f t="shared" si="245"/>
        <v>1166.4776785714284</v>
      </c>
      <c r="I1714" s="37">
        <f t="shared" si="246"/>
        <v>1000</v>
      </c>
      <c r="J1714" s="37">
        <f t="shared" si="247"/>
        <v>90</v>
      </c>
      <c r="K1714" s="21"/>
      <c r="L1714" s="36">
        <f t="shared" si="253"/>
        <v>322</v>
      </c>
      <c r="M1714" s="36"/>
      <c r="N1714" s="21"/>
      <c r="O1714" s="21">
        <f t="shared" si="248"/>
        <v>322</v>
      </c>
      <c r="P1714" s="40">
        <f t="shared" si="249"/>
        <v>920.00000000000011</v>
      </c>
      <c r="Q1714" s="42"/>
      <c r="R1714" t="str">
        <f t="shared" si="244"/>
        <v>1170 Litre 304 Stainless Steel Slimline Water Tank (750mm W x 1400mm L x  1255mm H)</v>
      </c>
    </row>
    <row r="1715" spans="2:18" x14ac:dyDescent="0.35">
      <c r="B1715" s="32">
        <v>0.65</v>
      </c>
      <c r="C1715" s="30" t="s">
        <v>22</v>
      </c>
      <c r="D1715" s="30" t="s">
        <v>21</v>
      </c>
      <c r="E1715" s="21">
        <v>750</v>
      </c>
      <c r="F1715" s="21">
        <v>1500</v>
      </c>
      <c r="G1715" s="21">
        <v>1255</v>
      </c>
      <c r="H1715" s="39">
        <f t="shared" si="245"/>
        <v>1260.6026785714284</v>
      </c>
      <c r="I1715" s="37">
        <f t="shared" si="246"/>
        <v>1000</v>
      </c>
      <c r="J1715" s="37">
        <f t="shared" si="247"/>
        <v>90</v>
      </c>
      <c r="K1715" s="21"/>
      <c r="L1715" s="36">
        <f t="shared" si="253"/>
        <v>332</v>
      </c>
      <c r="M1715" s="36"/>
      <c r="N1715" s="21"/>
      <c r="O1715" s="21">
        <f t="shared" si="248"/>
        <v>332</v>
      </c>
      <c r="P1715" s="40">
        <f t="shared" si="249"/>
        <v>948.57142857142867</v>
      </c>
      <c r="Q1715" s="42"/>
      <c r="R1715" t="str">
        <f t="shared" si="244"/>
        <v>1260 Litre 304 Stainless Steel Slimline Water Tank (750mm W x 1500mm L x  1255mm H)</v>
      </c>
    </row>
    <row r="1716" spans="2:18" x14ac:dyDescent="0.35">
      <c r="B1716" s="32">
        <v>0.65</v>
      </c>
      <c r="C1716" s="30" t="s">
        <v>22</v>
      </c>
      <c r="D1716" s="30" t="s">
        <v>21</v>
      </c>
      <c r="E1716" s="21">
        <v>750</v>
      </c>
      <c r="F1716" s="21">
        <v>1600</v>
      </c>
      <c r="G1716" s="21">
        <v>1255</v>
      </c>
      <c r="H1716" s="39">
        <f t="shared" si="245"/>
        <v>1354.7276785714284</v>
      </c>
      <c r="I1716" s="37">
        <f t="shared" si="246"/>
        <v>1000</v>
      </c>
      <c r="J1716" s="37">
        <f t="shared" si="247"/>
        <v>90</v>
      </c>
      <c r="K1716" s="21"/>
      <c r="L1716" s="36">
        <f t="shared" si="253"/>
        <v>342</v>
      </c>
      <c r="M1716" s="36"/>
      <c r="N1716" s="21"/>
      <c r="O1716" s="21">
        <f t="shared" si="248"/>
        <v>342</v>
      </c>
      <c r="P1716" s="40">
        <f t="shared" si="249"/>
        <v>977.14285714285722</v>
      </c>
      <c r="Q1716" s="42"/>
      <c r="R1716" t="str">
        <f t="shared" si="244"/>
        <v>1350 Litre 304 Stainless Steel Slimline Water Tank (750mm W x 1600mm L x  1255mm H)</v>
      </c>
    </row>
    <row r="1717" spans="2:18" x14ac:dyDescent="0.35">
      <c r="B1717" s="32">
        <v>0.65</v>
      </c>
      <c r="C1717" s="30" t="s">
        <v>22</v>
      </c>
      <c r="D1717" s="30" t="s">
        <v>21</v>
      </c>
      <c r="E1717" s="21">
        <v>750</v>
      </c>
      <c r="F1717" s="21">
        <v>1700</v>
      </c>
      <c r="G1717" s="21">
        <v>1255</v>
      </c>
      <c r="H1717" s="39">
        <f t="shared" si="245"/>
        <v>1448.8526785714284</v>
      </c>
      <c r="I1717" s="37">
        <f t="shared" si="246"/>
        <v>1000</v>
      </c>
      <c r="J1717" s="37">
        <f t="shared" si="247"/>
        <v>90</v>
      </c>
      <c r="K1717" s="21"/>
      <c r="L1717" s="36">
        <f t="shared" si="253"/>
        <v>352</v>
      </c>
      <c r="M1717" s="36"/>
      <c r="N1717" s="21"/>
      <c r="O1717" s="21">
        <f t="shared" si="248"/>
        <v>352</v>
      </c>
      <c r="P1717" s="40">
        <f t="shared" si="249"/>
        <v>1005.7142857142858</v>
      </c>
      <c r="Q1717" s="42"/>
      <c r="R1717" t="str">
        <f t="shared" si="244"/>
        <v>1450 Litre 304 Stainless Steel Slimline Water Tank (750mm W x 1700mm L x  1255mm H)</v>
      </c>
    </row>
    <row r="1718" spans="2:18" x14ac:dyDescent="0.35">
      <c r="B1718" s="32">
        <v>0.65</v>
      </c>
      <c r="C1718" s="30" t="s">
        <v>22</v>
      </c>
      <c r="D1718" s="30" t="s">
        <v>21</v>
      </c>
      <c r="E1718" s="21">
        <v>750</v>
      </c>
      <c r="F1718" s="21">
        <v>1800</v>
      </c>
      <c r="G1718" s="21">
        <v>1255</v>
      </c>
      <c r="H1718" s="39">
        <f t="shared" si="245"/>
        <v>1542.9776785714284</v>
      </c>
      <c r="I1718" s="37">
        <f t="shared" si="246"/>
        <v>2000</v>
      </c>
      <c r="J1718" s="37">
        <f t="shared" si="247"/>
        <v>120</v>
      </c>
      <c r="K1718" s="21"/>
      <c r="L1718" s="36">
        <v>363</v>
      </c>
      <c r="M1718" s="36"/>
      <c r="N1718" s="21"/>
      <c r="O1718" s="21">
        <f t="shared" si="248"/>
        <v>363</v>
      </c>
      <c r="P1718" s="40">
        <f t="shared" si="249"/>
        <v>1037.1428571428571</v>
      </c>
      <c r="Q1718" s="42"/>
      <c r="R1718" t="str">
        <f t="shared" si="244"/>
        <v>1540 Litre 304 Stainless Steel Slimline Water Tank (750mm W x 1800mm L x  1255mm H)</v>
      </c>
    </row>
    <row r="1719" spans="2:18" x14ac:dyDescent="0.35">
      <c r="B1719" s="32">
        <v>0.65</v>
      </c>
      <c r="C1719" s="30" t="s">
        <v>22</v>
      </c>
      <c r="D1719" s="30" t="s">
        <v>21</v>
      </c>
      <c r="E1719" s="21">
        <v>750</v>
      </c>
      <c r="F1719" s="21">
        <v>1900</v>
      </c>
      <c r="G1719" s="21">
        <v>1255</v>
      </c>
      <c r="H1719" s="39">
        <f t="shared" si="245"/>
        <v>1637.1026785714284</v>
      </c>
      <c r="I1719" s="37">
        <f t="shared" si="246"/>
        <v>2000</v>
      </c>
      <c r="J1719" s="37">
        <f t="shared" si="247"/>
        <v>120</v>
      </c>
      <c r="K1719" s="21"/>
      <c r="L1719" s="36">
        <f t="shared" ref="L1719:L1728" si="254">L1718+10</f>
        <v>373</v>
      </c>
      <c r="M1719" s="36"/>
      <c r="N1719" s="21"/>
      <c r="O1719" s="21">
        <f t="shared" si="248"/>
        <v>373</v>
      </c>
      <c r="P1719" s="40">
        <f t="shared" si="249"/>
        <v>1065.7142857142858</v>
      </c>
      <c r="Q1719" s="42"/>
      <c r="R1719" t="str">
        <f t="shared" si="244"/>
        <v>1640 Litre 304 Stainless Steel Slimline Water Tank (750mm W x 1900mm L x  1255mm H)</v>
      </c>
    </row>
    <row r="1720" spans="2:18" x14ac:dyDescent="0.35">
      <c r="B1720" s="32">
        <v>0.65</v>
      </c>
      <c r="C1720" s="30" t="s">
        <v>22</v>
      </c>
      <c r="D1720" s="30" t="s">
        <v>21</v>
      </c>
      <c r="E1720" s="21">
        <v>750</v>
      </c>
      <c r="F1720" s="21">
        <v>2000</v>
      </c>
      <c r="G1720" s="21">
        <v>1255</v>
      </c>
      <c r="H1720" s="39">
        <f t="shared" si="245"/>
        <v>1731.2276785714284</v>
      </c>
      <c r="I1720" s="37">
        <f t="shared" si="246"/>
        <v>2000</v>
      </c>
      <c r="J1720" s="37">
        <f t="shared" si="247"/>
        <v>120</v>
      </c>
      <c r="K1720" s="21"/>
      <c r="L1720" s="36">
        <f t="shared" si="254"/>
        <v>383</v>
      </c>
      <c r="M1720" s="36"/>
      <c r="N1720" s="21"/>
      <c r="O1720" s="21">
        <f t="shared" si="248"/>
        <v>383</v>
      </c>
      <c r="P1720" s="40">
        <f t="shared" si="249"/>
        <v>1094.2857142857144</v>
      </c>
      <c r="Q1720" s="42"/>
      <c r="R1720" t="str">
        <f t="shared" si="244"/>
        <v>1730 Litre 304 Stainless Steel Slimline Water Tank (750mm W x 2000mm L x  1255mm H)</v>
      </c>
    </row>
    <row r="1721" spans="2:18" x14ac:dyDescent="0.35">
      <c r="B1721" s="32">
        <v>0.65</v>
      </c>
      <c r="C1721" s="30" t="s">
        <v>22</v>
      </c>
      <c r="D1721" s="30" t="s">
        <v>21</v>
      </c>
      <c r="E1721" s="21">
        <v>750</v>
      </c>
      <c r="F1721" s="21">
        <v>2100</v>
      </c>
      <c r="G1721" s="21">
        <v>1255</v>
      </c>
      <c r="H1721" s="39">
        <f t="shared" si="245"/>
        <v>1825.3526785714284</v>
      </c>
      <c r="I1721" s="37">
        <f t="shared" si="246"/>
        <v>2000</v>
      </c>
      <c r="J1721" s="37">
        <f t="shared" si="247"/>
        <v>120</v>
      </c>
      <c r="K1721" s="21"/>
      <c r="L1721" s="36">
        <f t="shared" si="254"/>
        <v>393</v>
      </c>
      <c r="M1721" s="36"/>
      <c r="N1721" s="21"/>
      <c r="O1721" s="21">
        <f t="shared" si="248"/>
        <v>393</v>
      </c>
      <c r="P1721" s="40">
        <f t="shared" si="249"/>
        <v>1122.8571428571429</v>
      </c>
      <c r="Q1721" s="42"/>
      <c r="R1721" t="str">
        <f t="shared" si="244"/>
        <v>1830 Litre 304 Stainless Steel Slimline Water Tank (750mm W x 2100mm L x  1255mm H)</v>
      </c>
    </row>
    <row r="1722" spans="2:18" x14ac:dyDescent="0.35">
      <c r="B1722" s="32">
        <v>0.65</v>
      </c>
      <c r="C1722" s="30" t="s">
        <v>22</v>
      </c>
      <c r="D1722" s="30" t="s">
        <v>21</v>
      </c>
      <c r="E1722" s="21">
        <v>750</v>
      </c>
      <c r="F1722" s="21">
        <v>2200</v>
      </c>
      <c r="G1722" s="21">
        <v>1255</v>
      </c>
      <c r="H1722" s="39">
        <f t="shared" si="245"/>
        <v>1919.4776785714284</v>
      </c>
      <c r="I1722" s="37">
        <f t="shared" si="246"/>
        <v>2000</v>
      </c>
      <c r="J1722" s="37">
        <f t="shared" si="247"/>
        <v>120</v>
      </c>
      <c r="K1722" s="21"/>
      <c r="L1722" s="36">
        <f t="shared" si="254"/>
        <v>403</v>
      </c>
      <c r="M1722" s="36"/>
      <c r="N1722" s="21"/>
      <c r="O1722" s="21">
        <f t="shared" si="248"/>
        <v>403</v>
      </c>
      <c r="P1722" s="40">
        <f t="shared" si="249"/>
        <v>1151.4285714285716</v>
      </c>
      <c r="Q1722" s="42"/>
      <c r="R1722" t="str">
        <f t="shared" si="244"/>
        <v>1920 Litre 304 Stainless Steel Slimline Water Tank (750mm W x 2200mm L x  1255mm H)</v>
      </c>
    </row>
    <row r="1723" spans="2:18" x14ac:dyDescent="0.35">
      <c r="B1723" s="32">
        <v>0.65</v>
      </c>
      <c r="C1723" s="30" t="s">
        <v>22</v>
      </c>
      <c r="D1723" s="30" t="s">
        <v>21</v>
      </c>
      <c r="E1723" s="21">
        <v>750</v>
      </c>
      <c r="F1723" s="21">
        <v>2300</v>
      </c>
      <c r="G1723" s="21">
        <v>1255</v>
      </c>
      <c r="H1723" s="39">
        <f t="shared" si="245"/>
        <v>2013.6026785714284</v>
      </c>
      <c r="I1723" s="37">
        <f t="shared" si="246"/>
        <v>2000</v>
      </c>
      <c r="J1723" s="37">
        <f t="shared" si="247"/>
        <v>120</v>
      </c>
      <c r="K1723" s="21"/>
      <c r="L1723" s="36">
        <f t="shared" si="254"/>
        <v>413</v>
      </c>
      <c r="M1723" s="36"/>
      <c r="N1723" s="21"/>
      <c r="O1723" s="21">
        <f t="shared" si="248"/>
        <v>413</v>
      </c>
      <c r="P1723" s="40">
        <f t="shared" si="249"/>
        <v>1180</v>
      </c>
      <c r="Q1723" s="42"/>
      <c r="R1723" t="str">
        <f t="shared" si="244"/>
        <v>2010 Litre 304 Stainless Steel Slimline Water Tank (750mm W x 2300mm L x  1255mm H)</v>
      </c>
    </row>
    <row r="1724" spans="2:18" x14ac:dyDescent="0.35">
      <c r="B1724" s="32">
        <v>0.65</v>
      </c>
      <c r="C1724" s="30" t="s">
        <v>22</v>
      </c>
      <c r="D1724" s="30" t="s">
        <v>21</v>
      </c>
      <c r="E1724" s="21">
        <v>750</v>
      </c>
      <c r="F1724" s="21">
        <v>2400</v>
      </c>
      <c r="G1724" s="21">
        <v>1255</v>
      </c>
      <c r="H1724" s="39">
        <f t="shared" si="245"/>
        <v>2107.7276785714284</v>
      </c>
      <c r="I1724" s="37">
        <f t="shared" si="246"/>
        <v>2000</v>
      </c>
      <c r="J1724" s="37">
        <f t="shared" si="247"/>
        <v>120</v>
      </c>
      <c r="K1724" s="21"/>
      <c r="L1724" s="36">
        <f t="shared" si="254"/>
        <v>423</v>
      </c>
      <c r="M1724" s="36"/>
      <c r="N1724" s="21"/>
      <c r="O1724" s="21">
        <f t="shared" si="248"/>
        <v>423</v>
      </c>
      <c r="P1724" s="40">
        <f t="shared" si="249"/>
        <v>1208.5714285714287</v>
      </c>
      <c r="Q1724" s="42"/>
      <c r="R1724" t="str">
        <f t="shared" si="244"/>
        <v>2110 Litre 304 Stainless Steel Slimline Water Tank (750mm W x 2400mm L x  1255mm H)</v>
      </c>
    </row>
    <row r="1725" spans="2:18" x14ac:dyDescent="0.35">
      <c r="B1725" s="32">
        <v>0.65</v>
      </c>
      <c r="C1725" s="30" t="s">
        <v>22</v>
      </c>
      <c r="D1725" s="30" t="s">
        <v>21</v>
      </c>
      <c r="E1725" s="21">
        <v>750</v>
      </c>
      <c r="F1725" s="21">
        <v>2500</v>
      </c>
      <c r="G1725" s="21">
        <v>1255</v>
      </c>
      <c r="H1725" s="39">
        <f t="shared" si="245"/>
        <v>2201.8526785714284</v>
      </c>
      <c r="I1725" s="37">
        <f t="shared" si="246"/>
        <v>2000</v>
      </c>
      <c r="J1725" s="37">
        <f t="shared" si="247"/>
        <v>120</v>
      </c>
      <c r="K1725" s="21"/>
      <c r="L1725" s="36">
        <f t="shared" si="254"/>
        <v>433</v>
      </c>
      <c r="M1725" s="36"/>
      <c r="N1725" s="21"/>
      <c r="O1725" s="21">
        <f t="shared" si="248"/>
        <v>433</v>
      </c>
      <c r="P1725" s="40">
        <f t="shared" si="249"/>
        <v>1237.1428571428571</v>
      </c>
      <c r="Q1725" s="42"/>
      <c r="R1725" t="str">
        <f t="shared" si="244"/>
        <v>2200 Litre 304 Stainless Steel Slimline Water Tank (750mm W x 2500mm L x  1255mm H)</v>
      </c>
    </row>
    <row r="1726" spans="2:18" x14ac:dyDescent="0.35">
      <c r="B1726" s="32">
        <v>0.65</v>
      </c>
      <c r="C1726" s="30" t="s">
        <v>22</v>
      </c>
      <c r="D1726" s="30" t="s">
        <v>21</v>
      </c>
      <c r="E1726" s="21">
        <v>750</v>
      </c>
      <c r="F1726" s="21">
        <v>2600</v>
      </c>
      <c r="G1726" s="21">
        <v>1255</v>
      </c>
      <c r="H1726" s="39">
        <f t="shared" si="245"/>
        <v>2295.9776785714284</v>
      </c>
      <c r="I1726" s="37">
        <f t="shared" si="246"/>
        <v>2000</v>
      </c>
      <c r="J1726" s="37">
        <f t="shared" si="247"/>
        <v>120</v>
      </c>
      <c r="K1726" s="21"/>
      <c r="L1726" s="36">
        <f t="shared" si="254"/>
        <v>443</v>
      </c>
      <c r="M1726" s="36"/>
      <c r="N1726" s="21"/>
      <c r="O1726" s="21">
        <f t="shared" si="248"/>
        <v>443</v>
      </c>
      <c r="P1726" s="40">
        <f t="shared" si="249"/>
        <v>1265.7142857142858</v>
      </c>
      <c r="Q1726" s="42"/>
      <c r="R1726" t="str">
        <f t="shared" si="244"/>
        <v>2300 Litre 304 Stainless Steel Slimline Water Tank (750mm W x 2600mm L x  1255mm H)</v>
      </c>
    </row>
    <row r="1727" spans="2:18" x14ac:dyDescent="0.35">
      <c r="B1727" s="32">
        <v>0.65</v>
      </c>
      <c r="C1727" s="30" t="s">
        <v>22</v>
      </c>
      <c r="D1727" s="30" t="s">
        <v>21</v>
      </c>
      <c r="E1727" s="21">
        <v>750</v>
      </c>
      <c r="F1727" s="21">
        <v>2700</v>
      </c>
      <c r="G1727" s="21">
        <v>1255</v>
      </c>
      <c r="H1727" s="39">
        <f t="shared" si="245"/>
        <v>2390.1026785714284</v>
      </c>
      <c r="I1727" s="37">
        <f t="shared" si="246"/>
        <v>2000</v>
      </c>
      <c r="J1727" s="37">
        <f t="shared" si="247"/>
        <v>120</v>
      </c>
      <c r="K1727" s="21"/>
      <c r="L1727" s="36">
        <f t="shared" si="254"/>
        <v>453</v>
      </c>
      <c r="M1727" s="36"/>
      <c r="N1727" s="21"/>
      <c r="O1727" s="21">
        <f t="shared" si="248"/>
        <v>453</v>
      </c>
      <c r="P1727" s="40">
        <f t="shared" si="249"/>
        <v>1294.2857142857144</v>
      </c>
      <c r="Q1727" s="42"/>
      <c r="R1727" t="str">
        <f t="shared" si="244"/>
        <v>2390 Litre 304 Stainless Steel Slimline Water Tank (750mm W x 2700mm L x  1255mm H)</v>
      </c>
    </row>
    <row r="1728" spans="2:18" x14ac:dyDescent="0.35">
      <c r="B1728" s="32">
        <v>0.65</v>
      </c>
      <c r="C1728" s="30" t="s">
        <v>22</v>
      </c>
      <c r="D1728" s="30" t="s">
        <v>21</v>
      </c>
      <c r="E1728" s="21">
        <v>750</v>
      </c>
      <c r="F1728" s="21">
        <v>2800</v>
      </c>
      <c r="G1728" s="21">
        <v>1255</v>
      </c>
      <c r="H1728" s="39">
        <f t="shared" si="245"/>
        <v>2484.2276785714284</v>
      </c>
      <c r="I1728" s="37">
        <f t="shared" si="246"/>
        <v>2000</v>
      </c>
      <c r="J1728" s="37">
        <f t="shared" si="247"/>
        <v>120</v>
      </c>
      <c r="K1728" s="21"/>
      <c r="L1728" s="36">
        <f t="shared" si="254"/>
        <v>463</v>
      </c>
      <c r="M1728" s="36"/>
      <c r="N1728" s="21"/>
      <c r="O1728" s="21">
        <f t="shared" si="248"/>
        <v>463</v>
      </c>
      <c r="P1728" s="40">
        <f t="shared" si="249"/>
        <v>1322.8571428571429</v>
      </c>
      <c r="Q1728" s="42"/>
      <c r="R1728" t="str">
        <f t="shared" si="244"/>
        <v>2480 Litre 304 Stainless Steel Slimline Water Tank (750mm W x 2800mm L x  1255mm H)</v>
      </c>
    </row>
    <row r="1729" spans="2:18" x14ac:dyDescent="0.35">
      <c r="B1729" s="32">
        <v>0.65</v>
      </c>
      <c r="C1729" s="30" t="s">
        <v>22</v>
      </c>
      <c r="D1729" s="30" t="s">
        <v>21</v>
      </c>
      <c r="E1729" s="21">
        <v>750</v>
      </c>
      <c r="F1729" s="21">
        <v>2900</v>
      </c>
      <c r="G1729" s="21">
        <v>1255</v>
      </c>
      <c r="H1729" s="39">
        <f t="shared" si="245"/>
        <v>2578.3526785714284</v>
      </c>
      <c r="I1729" s="37">
        <f t="shared" si="246"/>
        <v>3000</v>
      </c>
      <c r="J1729" s="37">
        <f t="shared" si="247"/>
        <v>135</v>
      </c>
      <c r="K1729" s="21"/>
      <c r="L1729" s="36">
        <v>520</v>
      </c>
      <c r="M1729" s="36"/>
      <c r="N1729" s="21"/>
      <c r="O1729" s="21">
        <f t="shared" si="248"/>
        <v>520</v>
      </c>
      <c r="P1729" s="40">
        <f t="shared" si="249"/>
        <v>1485.7142857142858</v>
      </c>
      <c r="Q1729" s="42"/>
      <c r="R1729" t="str">
        <f t="shared" si="244"/>
        <v>2580 Litre 304 Stainless Steel Slimline Water Tank (750mm W x 2900mm L x  1255mm H)</v>
      </c>
    </row>
    <row r="1730" spans="2:18" x14ac:dyDescent="0.35">
      <c r="B1730" s="32">
        <v>0.65</v>
      </c>
      <c r="C1730" s="30" t="s">
        <v>22</v>
      </c>
      <c r="D1730" s="30" t="s">
        <v>21</v>
      </c>
      <c r="E1730" s="21">
        <v>750</v>
      </c>
      <c r="F1730" s="21">
        <v>3000</v>
      </c>
      <c r="G1730" s="21">
        <v>1255</v>
      </c>
      <c r="H1730" s="39">
        <f t="shared" si="245"/>
        <v>2672.4776785714284</v>
      </c>
      <c r="I1730" s="37">
        <f t="shared" si="246"/>
        <v>3000</v>
      </c>
      <c r="J1730" s="37">
        <f t="shared" si="247"/>
        <v>135</v>
      </c>
      <c r="K1730" s="21"/>
      <c r="L1730" s="36">
        <f t="shared" ref="L1730:L1738" si="255">L1729+10</f>
        <v>530</v>
      </c>
      <c r="M1730" s="36"/>
      <c r="N1730" s="21"/>
      <c r="O1730" s="21">
        <f t="shared" si="248"/>
        <v>530</v>
      </c>
      <c r="P1730" s="40">
        <f t="shared" si="249"/>
        <v>1514.2857142857144</v>
      </c>
      <c r="Q1730" s="42"/>
      <c r="R1730" t="str">
        <f t="shared" si="244"/>
        <v>2670 Litre 304 Stainless Steel Slimline Water Tank (750mm W x 3000mm L x  1255mm H)</v>
      </c>
    </row>
    <row r="1731" spans="2:18" x14ac:dyDescent="0.35">
      <c r="B1731" s="32">
        <v>0.65</v>
      </c>
      <c r="C1731" s="30" t="s">
        <v>22</v>
      </c>
      <c r="D1731" s="30" t="s">
        <v>21</v>
      </c>
      <c r="E1731" s="21">
        <v>750</v>
      </c>
      <c r="F1731" s="21">
        <v>3100</v>
      </c>
      <c r="G1731" s="21">
        <v>1255</v>
      </c>
      <c r="H1731" s="39">
        <f t="shared" si="245"/>
        <v>2766.6026785714284</v>
      </c>
      <c r="I1731" s="37">
        <f t="shared" si="246"/>
        <v>3000</v>
      </c>
      <c r="J1731" s="37">
        <f t="shared" si="247"/>
        <v>135</v>
      </c>
      <c r="K1731" s="21"/>
      <c r="L1731" s="36">
        <f t="shared" si="255"/>
        <v>540</v>
      </c>
      <c r="M1731" s="36"/>
      <c r="N1731" s="21"/>
      <c r="O1731" s="21">
        <f t="shared" si="248"/>
        <v>540</v>
      </c>
      <c r="P1731" s="40">
        <f t="shared" si="249"/>
        <v>1542.8571428571429</v>
      </c>
      <c r="Q1731" s="42"/>
      <c r="R1731" t="str">
        <f t="shared" si="244"/>
        <v>2770 Litre 304 Stainless Steel Slimline Water Tank (750mm W x 3100mm L x  1255mm H)</v>
      </c>
    </row>
    <row r="1732" spans="2:18" x14ac:dyDescent="0.35">
      <c r="B1732" s="32">
        <v>0.65</v>
      </c>
      <c r="C1732" s="30" t="s">
        <v>22</v>
      </c>
      <c r="D1732" s="30" t="s">
        <v>21</v>
      </c>
      <c r="E1732" s="21">
        <v>750</v>
      </c>
      <c r="F1732" s="21">
        <v>3200</v>
      </c>
      <c r="G1732" s="21">
        <v>1255</v>
      </c>
      <c r="H1732" s="39">
        <f t="shared" si="245"/>
        <v>2860.7276785714284</v>
      </c>
      <c r="I1732" s="37">
        <f t="shared" si="246"/>
        <v>3000</v>
      </c>
      <c r="J1732" s="37">
        <f t="shared" si="247"/>
        <v>135</v>
      </c>
      <c r="K1732" s="21"/>
      <c r="L1732" s="36">
        <f t="shared" si="255"/>
        <v>550</v>
      </c>
      <c r="M1732" s="36"/>
      <c r="N1732" s="21"/>
      <c r="O1732" s="21">
        <f t="shared" si="248"/>
        <v>550</v>
      </c>
      <c r="P1732" s="40">
        <f t="shared" si="249"/>
        <v>1571.4285714285716</v>
      </c>
      <c r="Q1732" s="42"/>
      <c r="R1732" t="str">
        <f t="shared" si="244"/>
        <v>2860 Litre 304 Stainless Steel Slimline Water Tank (750mm W x 3200mm L x  1255mm H)</v>
      </c>
    </row>
    <row r="1733" spans="2:18" x14ac:dyDescent="0.35">
      <c r="B1733" s="32">
        <v>0.65</v>
      </c>
      <c r="C1733" s="30" t="s">
        <v>22</v>
      </c>
      <c r="D1733" s="30" t="s">
        <v>21</v>
      </c>
      <c r="E1733" s="21">
        <v>750</v>
      </c>
      <c r="F1733" s="21">
        <v>3300</v>
      </c>
      <c r="G1733" s="21">
        <v>1255</v>
      </c>
      <c r="H1733" s="39">
        <f t="shared" si="245"/>
        <v>2954.8526785714284</v>
      </c>
      <c r="I1733" s="37">
        <f t="shared" si="246"/>
        <v>3000</v>
      </c>
      <c r="J1733" s="37">
        <f t="shared" si="247"/>
        <v>135</v>
      </c>
      <c r="K1733" s="21"/>
      <c r="L1733" s="36">
        <f t="shared" si="255"/>
        <v>560</v>
      </c>
      <c r="M1733" s="36"/>
      <c r="N1733" s="21"/>
      <c r="O1733" s="21">
        <f t="shared" si="248"/>
        <v>560</v>
      </c>
      <c r="P1733" s="40">
        <f t="shared" si="249"/>
        <v>1600</v>
      </c>
      <c r="Q1733" s="42"/>
      <c r="R1733" t="str">
        <f t="shared" ref="R1733:R1796" si="256">ROUND(H1733,-1)&amp;" "&amp;"Litre"&amp;" "&amp;C1733&amp;" "&amp;D1733&amp;" "&amp;"Water Tank"&amp;" ("&amp;E1733&amp;"mm W x "&amp;F1733&amp;"mm L x  "&amp;G1733&amp;"mm H)"</f>
        <v>2950 Litre 304 Stainless Steel Slimline Water Tank (750mm W x 3300mm L x  1255mm H)</v>
      </c>
    </row>
    <row r="1734" spans="2:18" x14ac:dyDescent="0.35">
      <c r="B1734" s="32">
        <v>0.65</v>
      </c>
      <c r="C1734" s="30" t="s">
        <v>22</v>
      </c>
      <c r="D1734" s="30" t="s">
        <v>21</v>
      </c>
      <c r="E1734" s="21">
        <v>750</v>
      </c>
      <c r="F1734" s="21">
        <v>3400</v>
      </c>
      <c r="G1734" s="21">
        <v>1255</v>
      </c>
      <c r="H1734" s="39">
        <f t="shared" ref="H1734:H1797" si="257">(((22/7*(E1734/2)^2)*G1734)+((F1734-E1734)*G1734*E1734))/1000000</f>
        <v>3048.9776785714284</v>
      </c>
      <c r="I1734" s="37">
        <f t="shared" ref="I1734:I1797" si="258">ROUND(H1734,-3)</f>
        <v>3000</v>
      </c>
      <c r="J1734" s="37">
        <f t="shared" ref="J1734:J1797" si="259">IF(I1734&lt;1000,90,IF(I1734=1000,90,IF(I1734=2000,120,IF(I1734=3000,135,IF(I1734=4000,150,IF(I1734=5000,180,IF(I1734=6000,210,IF(I1734=7000,240,IF(I1734=8000,255,IF(I1734=9000,270,IF(I1734=10000,285)))))))))))</f>
        <v>135</v>
      </c>
      <c r="K1734" s="21">
        <v>30</v>
      </c>
      <c r="L1734" s="36">
        <f t="shared" si="255"/>
        <v>570</v>
      </c>
      <c r="M1734" s="36"/>
      <c r="N1734" s="21"/>
      <c r="O1734" s="21">
        <f t="shared" ref="O1734:O1797" si="260">SUM(K1734:N1734)</f>
        <v>600</v>
      </c>
      <c r="P1734" s="40">
        <f t="shared" ref="P1734:P1797" si="261">O1734/(1-B1734)</f>
        <v>1714.2857142857144</v>
      </c>
      <c r="Q1734" s="42"/>
      <c r="R1734" t="str">
        <f t="shared" si="256"/>
        <v>3050 Litre 304 Stainless Steel Slimline Water Tank (750mm W x 3400mm L x  1255mm H)</v>
      </c>
    </row>
    <row r="1735" spans="2:18" x14ac:dyDescent="0.35">
      <c r="B1735" s="32">
        <v>0.65</v>
      </c>
      <c r="C1735" s="30" t="s">
        <v>22</v>
      </c>
      <c r="D1735" s="30" t="s">
        <v>21</v>
      </c>
      <c r="E1735" s="21">
        <v>750</v>
      </c>
      <c r="F1735" s="21">
        <v>3500</v>
      </c>
      <c r="G1735" s="21">
        <v>1255</v>
      </c>
      <c r="H1735" s="39">
        <f t="shared" si="257"/>
        <v>3143.1026785714284</v>
      </c>
      <c r="I1735" s="37">
        <f t="shared" si="258"/>
        <v>3000</v>
      </c>
      <c r="J1735" s="37">
        <f t="shared" si="259"/>
        <v>135</v>
      </c>
      <c r="K1735" s="21">
        <v>30</v>
      </c>
      <c r="L1735" s="36">
        <f t="shared" si="255"/>
        <v>580</v>
      </c>
      <c r="M1735" s="36"/>
      <c r="N1735" s="21"/>
      <c r="O1735" s="21">
        <f t="shared" si="260"/>
        <v>610</v>
      </c>
      <c r="P1735" s="40">
        <f t="shared" si="261"/>
        <v>1742.8571428571429</v>
      </c>
      <c r="Q1735" s="42"/>
      <c r="R1735" t="str">
        <f t="shared" si="256"/>
        <v>3140 Litre 304 Stainless Steel Slimline Water Tank (750mm W x 3500mm L x  1255mm H)</v>
      </c>
    </row>
    <row r="1736" spans="2:18" x14ac:dyDescent="0.35">
      <c r="B1736" s="32">
        <v>0.65</v>
      </c>
      <c r="C1736" s="30" t="s">
        <v>22</v>
      </c>
      <c r="D1736" s="30" t="s">
        <v>21</v>
      </c>
      <c r="E1736" s="21">
        <v>750</v>
      </c>
      <c r="F1736" s="21">
        <v>3600</v>
      </c>
      <c r="G1736" s="21">
        <v>1255</v>
      </c>
      <c r="H1736" s="39">
        <f t="shared" si="257"/>
        <v>3237.2276785714284</v>
      </c>
      <c r="I1736" s="37">
        <f t="shared" si="258"/>
        <v>3000</v>
      </c>
      <c r="J1736" s="37">
        <f t="shared" si="259"/>
        <v>135</v>
      </c>
      <c r="K1736" s="21">
        <v>30</v>
      </c>
      <c r="L1736" s="36">
        <f t="shared" si="255"/>
        <v>590</v>
      </c>
      <c r="M1736" s="36"/>
      <c r="N1736" s="21"/>
      <c r="O1736" s="21">
        <f t="shared" si="260"/>
        <v>620</v>
      </c>
      <c r="P1736" s="40">
        <f t="shared" si="261"/>
        <v>1771.4285714285716</v>
      </c>
      <c r="Q1736" s="42"/>
      <c r="R1736" t="str">
        <f t="shared" si="256"/>
        <v>3240 Litre 304 Stainless Steel Slimline Water Tank (750mm W x 3600mm L x  1255mm H)</v>
      </c>
    </row>
    <row r="1737" spans="2:18" x14ac:dyDescent="0.35">
      <c r="B1737" s="32">
        <v>0.65</v>
      </c>
      <c r="C1737" s="30" t="s">
        <v>22</v>
      </c>
      <c r="D1737" s="30" t="s">
        <v>21</v>
      </c>
      <c r="E1737" s="21">
        <v>750</v>
      </c>
      <c r="F1737" s="21">
        <v>3700</v>
      </c>
      <c r="G1737" s="21">
        <v>1255</v>
      </c>
      <c r="H1737" s="39">
        <f t="shared" si="257"/>
        <v>3331.3526785714284</v>
      </c>
      <c r="I1737" s="37">
        <f t="shared" si="258"/>
        <v>3000</v>
      </c>
      <c r="J1737" s="37">
        <f t="shared" si="259"/>
        <v>135</v>
      </c>
      <c r="K1737" s="21">
        <v>30</v>
      </c>
      <c r="L1737" s="36">
        <f t="shared" si="255"/>
        <v>600</v>
      </c>
      <c r="M1737" s="36"/>
      <c r="N1737" s="21"/>
      <c r="O1737" s="21">
        <f t="shared" si="260"/>
        <v>630</v>
      </c>
      <c r="P1737" s="40">
        <f t="shared" si="261"/>
        <v>1800.0000000000002</v>
      </c>
      <c r="Q1737" s="42"/>
      <c r="R1737" t="str">
        <f t="shared" si="256"/>
        <v>3330 Litre 304 Stainless Steel Slimline Water Tank (750mm W x 3700mm L x  1255mm H)</v>
      </c>
    </row>
    <row r="1738" spans="2:18" x14ac:dyDescent="0.35">
      <c r="B1738" s="32">
        <v>0.65</v>
      </c>
      <c r="C1738" s="30" t="s">
        <v>22</v>
      </c>
      <c r="D1738" s="30" t="s">
        <v>21</v>
      </c>
      <c r="E1738" s="21">
        <v>750</v>
      </c>
      <c r="F1738" s="21">
        <v>3800</v>
      </c>
      <c r="G1738" s="21">
        <v>1255</v>
      </c>
      <c r="H1738" s="39">
        <f t="shared" si="257"/>
        <v>3425.4776785714284</v>
      </c>
      <c r="I1738" s="37">
        <f t="shared" si="258"/>
        <v>3000</v>
      </c>
      <c r="J1738" s="37">
        <f t="shared" si="259"/>
        <v>135</v>
      </c>
      <c r="K1738" s="21">
        <v>30</v>
      </c>
      <c r="L1738" s="36">
        <f t="shared" si="255"/>
        <v>610</v>
      </c>
      <c r="M1738" s="36"/>
      <c r="N1738" s="21"/>
      <c r="O1738" s="21">
        <f t="shared" si="260"/>
        <v>640</v>
      </c>
      <c r="P1738" s="40">
        <f t="shared" si="261"/>
        <v>1828.5714285714287</v>
      </c>
      <c r="Q1738" s="42"/>
      <c r="R1738" t="str">
        <f t="shared" si="256"/>
        <v>3430 Litre 304 Stainless Steel Slimline Water Tank (750mm W x 3800mm L x  1255mm H)</v>
      </c>
    </row>
    <row r="1739" spans="2:18" x14ac:dyDescent="0.35">
      <c r="B1739" s="32">
        <v>0.65</v>
      </c>
      <c r="C1739" s="30" t="s">
        <v>22</v>
      </c>
      <c r="D1739" s="30" t="s">
        <v>21</v>
      </c>
      <c r="E1739" s="21">
        <v>750</v>
      </c>
      <c r="F1739" s="21">
        <v>3900</v>
      </c>
      <c r="G1739" s="21">
        <v>1255</v>
      </c>
      <c r="H1739" s="39">
        <f t="shared" si="257"/>
        <v>3519.6026785714284</v>
      </c>
      <c r="I1739" s="37">
        <f t="shared" si="258"/>
        <v>4000</v>
      </c>
      <c r="J1739" s="37">
        <f t="shared" si="259"/>
        <v>150</v>
      </c>
      <c r="K1739" s="21">
        <v>30</v>
      </c>
      <c r="L1739" s="36">
        <v>622</v>
      </c>
      <c r="M1739" s="36"/>
      <c r="N1739" s="21"/>
      <c r="O1739" s="21">
        <f t="shared" si="260"/>
        <v>652</v>
      </c>
      <c r="P1739" s="40">
        <f t="shared" si="261"/>
        <v>1862.8571428571429</v>
      </c>
      <c r="Q1739" s="42"/>
      <c r="R1739" t="str">
        <f t="shared" si="256"/>
        <v>3520 Litre 304 Stainless Steel Slimline Water Tank (750mm W x 3900mm L x  1255mm H)</v>
      </c>
    </row>
    <row r="1740" spans="2:18" x14ac:dyDescent="0.35">
      <c r="B1740" s="32">
        <v>0.65</v>
      </c>
      <c r="C1740" s="30" t="s">
        <v>22</v>
      </c>
      <c r="D1740" s="30" t="s">
        <v>21</v>
      </c>
      <c r="E1740" s="21">
        <v>750</v>
      </c>
      <c r="F1740" s="21">
        <v>4000</v>
      </c>
      <c r="G1740" s="21">
        <v>1255</v>
      </c>
      <c r="H1740" s="39">
        <f t="shared" si="257"/>
        <v>3613.7276785714284</v>
      </c>
      <c r="I1740" s="37">
        <f t="shared" si="258"/>
        <v>4000</v>
      </c>
      <c r="J1740" s="37">
        <f t="shared" si="259"/>
        <v>150</v>
      </c>
      <c r="K1740" s="21">
        <v>30</v>
      </c>
      <c r="L1740" s="36">
        <v>632</v>
      </c>
      <c r="M1740" s="36"/>
      <c r="N1740" s="21"/>
      <c r="O1740" s="21">
        <f t="shared" si="260"/>
        <v>662</v>
      </c>
      <c r="P1740" s="40">
        <f t="shared" si="261"/>
        <v>1891.4285714285716</v>
      </c>
      <c r="Q1740" s="42"/>
      <c r="R1740" t="str">
        <f t="shared" si="256"/>
        <v>3610 Litre 304 Stainless Steel Slimline Water Tank (750mm W x 4000mm L x  1255mm H)</v>
      </c>
    </row>
    <row r="1741" spans="2:18" x14ac:dyDescent="0.35">
      <c r="B1741" s="32">
        <v>0.65</v>
      </c>
      <c r="C1741" s="30" t="s">
        <v>22</v>
      </c>
      <c r="D1741" s="30" t="s">
        <v>21</v>
      </c>
      <c r="E1741" s="21">
        <v>800</v>
      </c>
      <c r="F1741" s="21">
        <v>800</v>
      </c>
      <c r="G1741" s="21">
        <v>1255</v>
      </c>
      <c r="H1741" s="39">
        <f t="shared" si="257"/>
        <v>631.08571428571429</v>
      </c>
      <c r="I1741" s="37">
        <f t="shared" si="258"/>
        <v>1000</v>
      </c>
      <c r="J1741" s="37">
        <f t="shared" si="259"/>
        <v>90</v>
      </c>
      <c r="K1741" s="21"/>
      <c r="L1741" s="36">
        <v>263</v>
      </c>
      <c r="M1741" s="36"/>
      <c r="N1741" s="21"/>
      <c r="O1741" s="21">
        <f t="shared" si="260"/>
        <v>263</v>
      </c>
      <c r="P1741" s="40">
        <f t="shared" si="261"/>
        <v>751.42857142857144</v>
      </c>
      <c r="Q1741" s="42"/>
      <c r="R1741" t="str">
        <f t="shared" si="256"/>
        <v>630 Litre 304 Stainless Steel Slimline Water Tank (800mm W x 800mm L x  1255mm H)</v>
      </c>
    </row>
    <row r="1742" spans="2:18" x14ac:dyDescent="0.35">
      <c r="B1742" s="32">
        <v>0.65</v>
      </c>
      <c r="C1742" s="30" t="s">
        <v>22</v>
      </c>
      <c r="D1742" s="30" t="s">
        <v>21</v>
      </c>
      <c r="E1742" s="21">
        <v>800</v>
      </c>
      <c r="F1742" s="21">
        <v>900</v>
      </c>
      <c r="G1742" s="21">
        <v>1255</v>
      </c>
      <c r="H1742" s="39">
        <f t="shared" si="257"/>
        <v>731.48571428571427</v>
      </c>
      <c r="I1742" s="37">
        <f t="shared" si="258"/>
        <v>1000</v>
      </c>
      <c r="J1742" s="37">
        <f t="shared" si="259"/>
        <v>90</v>
      </c>
      <c r="K1742" s="21"/>
      <c r="L1742" s="36">
        <f t="shared" ref="L1742:L1749" si="262">L1741+10</f>
        <v>273</v>
      </c>
      <c r="M1742" s="36"/>
      <c r="N1742" s="21"/>
      <c r="O1742" s="21">
        <f t="shared" si="260"/>
        <v>273</v>
      </c>
      <c r="P1742" s="40">
        <f t="shared" si="261"/>
        <v>780</v>
      </c>
      <c r="Q1742" s="42"/>
      <c r="R1742" t="str">
        <f t="shared" si="256"/>
        <v>730 Litre 304 Stainless Steel Slimline Water Tank (800mm W x 900mm L x  1255mm H)</v>
      </c>
    </row>
    <row r="1743" spans="2:18" x14ac:dyDescent="0.35">
      <c r="B1743" s="32">
        <v>0.65</v>
      </c>
      <c r="C1743" s="30" t="s">
        <v>22</v>
      </c>
      <c r="D1743" s="30" t="s">
        <v>21</v>
      </c>
      <c r="E1743" s="21">
        <v>800</v>
      </c>
      <c r="F1743" s="21">
        <v>1000</v>
      </c>
      <c r="G1743" s="21">
        <v>1255</v>
      </c>
      <c r="H1743" s="39">
        <f t="shared" si="257"/>
        <v>831.88571428571424</v>
      </c>
      <c r="I1743" s="37">
        <f t="shared" si="258"/>
        <v>1000</v>
      </c>
      <c r="J1743" s="37">
        <f t="shared" si="259"/>
        <v>90</v>
      </c>
      <c r="K1743" s="21"/>
      <c r="L1743" s="36">
        <f t="shared" si="262"/>
        <v>283</v>
      </c>
      <c r="M1743" s="36"/>
      <c r="N1743" s="21"/>
      <c r="O1743" s="21">
        <f t="shared" si="260"/>
        <v>283</v>
      </c>
      <c r="P1743" s="40">
        <f t="shared" si="261"/>
        <v>808.57142857142867</v>
      </c>
      <c r="Q1743" s="42"/>
      <c r="R1743" t="str">
        <f t="shared" si="256"/>
        <v>830 Litre 304 Stainless Steel Slimline Water Tank (800mm W x 1000mm L x  1255mm H)</v>
      </c>
    </row>
    <row r="1744" spans="2:18" x14ac:dyDescent="0.35">
      <c r="B1744" s="32">
        <v>0.65</v>
      </c>
      <c r="C1744" s="30" t="s">
        <v>22</v>
      </c>
      <c r="D1744" s="30" t="s">
        <v>21</v>
      </c>
      <c r="E1744" s="21">
        <v>800</v>
      </c>
      <c r="F1744" s="21">
        <v>1100</v>
      </c>
      <c r="G1744" s="21">
        <v>1255</v>
      </c>
      <c r="H1744" s="39">
        <f t="shared" si="257"/>
        <v>932.28571428571422</v>
      </c>
      <c r="I1744" s="37">
        <f t="shared" si="258"/>
        <v>1000</v>
      </c>
      <c r="J1744" s="37">
        <f t="shared" si="259"/>
        <v>90</v>
      </c>
      <c r="K1744" s="21"/>
      <c r="L1744" s="36">
        <f t="shared" si="262"/>
        <v>293</v>
      </c>
      <c r="M1744" s="36"/>
      <c r="N1744" s="21"/>
      <c r="O1744" s="21">
        <f t="shared" si="260"/>
        <v>293</v>
      </c>
      <c r="P1744" s="40">
        <f t="shared" si="261"/>
        <v>837.14285714285722</v>
      </c>
      <c r="Q1744" s="42"/>
      <c r="R1744" t="str">
        <f t="shared" si="256"/>
        <v>930 Litre 304 Stainless Steel Slimline Water Tank (800mm W x 1100mm L x  1255mm H)</v>
      </c>
    </row>
    <row r="1745" spans="2:18" x14ac:dyDescent="0.35">
      <c r="B1745" s="32">
        <v>0.65</v>
      </c>
      <c r="C1745" s="30" t="s">
        <v>22</v>
      </c>
      <c r="D1745" s="30" t="s">
        <v>21</v>
      </c>
      <c r="E1745" s="21">
        <v>800</v>
      </c>
      <c r="F1745" s="21">
        <v>1200</v>
      </c>
      <c r="G1745" s="21">
        <v>1255</v>
      </c>
      <c r="H1745" s="39">
        <f t="shared" si="257"/>
        <v>1032.6857142857143</v>
      </c>
      <c r="I1745" s="37">
        <f t="shared" si="258"/>
        <v>1000</v>
      </c>
      <c r="J1745" s="37">
        <f t="shared" si="259"/>
        <v>90</v>
      </c>
      <c r="K1745" s="21"/>
      <c r="L1745" s="36">
        <f t="shared" si="262"/>
        <v>303</v>
      </c>
      <c r="M1745" s="36"/>
      <c r="N1745" s="21"/>
      <c r="O1745" s="21">
        <f t="shared" si="260"/>
        <v>303</v>
      </c>
      <c r="P1745" s="40">
        <f t="shared" si="261"/>
        <v>865.71428571428578</v>
      </c>
      <c r="Q1745" s="42"/>
      <c r="R1745" t="str">
        <f t="shared" si="256"/>
        <v>1030 Litre 304 Stainless Steel Slimline Water Tank (800mm W x 1200mm L x  1255mm H)</v>
      </c>
    </row>
    <row r="1746" spans="2:18" x14ac:dyDescent="0.35">
      <c r="B1746" s="32">
        <v>0.65</v>
      </c>
      <c r="C1746" s="30" t="s">
        <v>22</v>
      </c>
      <c r="D1746" s="30" t="s">
        <v>21</v>
      </c>
      <c r="E1746" s="21">
        <v>800</v>
      </c>
      <c r="F1746" s="21">
        <v>1300</v>
      </c>
      <c r="G1746" s="21">
        <v>1255</v>
      </c>
      <c r="H1746" s="39">
        <f t="shared" si="257"/>
        <v>1133.0857142857142</v>
      </c>
      <c r="I1746" s="37">
        <f t="shared" si="258"/>
        <v>1000</v>
      </c>
      <c r="J1746" s="37">
        <f t="shared" si="259"/>
        <v>90</v>
      </c>
      <c r="K1746" s="21"/>
      <c r="L1746" s="36">
        <f t="shared" si="262"/>
        <v>313</v>
      </c>
      <c r="M1746" s="36"/>
      <c r="N1746" s="21"/>
      <c r="O1746" s="21">
        <f t="shared" si="260"/>
        <v>313</v>
      </c>
      <c r="P1746" s="40">
        <f t="shared" si="261"/>
        <v>894.28571428571433</v>
      </c>
      <c r="Q1746" s="42"/>
      <c r="R1746" t="str">
        <f t="shared" si="256"/>
        <v>1130 Litre 304 Stainless Steel Slimline Water Tank (800mm W x 1300mm L x  1255mm H)</v>
      </c>
    </row>
    <row r="1747" spans="2:18" x14ac:dyDescent="0.35">
      <c r="B1747" s="32">
        <v>0.65</v>
      </c>
      <c r="C1747" s="30" t="s">
        <v>22</v>
      </c>
      <c r="D1747" s="30" t="s">
        <v>21</v>
      </c>
      <c r="E1747" s="21">
        <v>800</v>
      </c>
      <c r="F1747" s="21">
        <v>1400</v>
      </c>
      <c r="G1747" s="21">
        <v>1255</v>
      </c>
      <c r="H1747" s="39">
        <f t="shared" si="257"/>
        <v>1233.485714285714</v>
      </c>
      <c r="I1747" s="37">
        <f t="shared" si="258"/>
        <v>1000</v>
      </c>
      <c r="J1747" s="37">
        <f t="shared" si="259"/>
        <v>90</v>
      </c>
      <c r="K1747" s="21"/>
      <c r="L1747" s="36">
        <f t="shared" si="262"/>
        <v>323</v>
      </c>
      <c r="M1747" s="36"/>
      <c r="N1747" s="21"/>
      <c r="O1747" s="21">
        <f t="shared" si="260"/>
        <v>323</v>
      </c>
      <c r="P1747" s="40">
        <f t="shared" si="261"/>
        <v>922.85714285714289</v>
      </c>
      <c r="Q1747" s="42"/>
      <c r="R1747" t="str">
        <f t="shared" si="256"/>
        <v>1230 Litre 304 Stainless Steel Slimline Water Tank (800mm W x 1400mm L x  1255mm H)</v>
      </c>
    </row>
    <row r="1748" spans="2:18" x14ac:dyDescent="0.35">
      <c r="B1748" s="32">
        <v>0.65</v>
      </c>
      <c r="C1748" s="30" t="s">
        <v>22</v>
      </c>
      <c r="D1748" s="30" t="s">
        <v>21</v>
      </c>
      <c r="E1748" s="21">
        <v>800</v>
      </c>
      <c r="F1748" s="21">
        <v>1500</v>
      </c>
      <c r="G1748" s="21">
        <v>1255</v>
      </c>
      <c r="H1748" s="39">
        <f t="shared" si="257"/>
        <v>1333.8857142857141</v>
      </c>
      <c r="I1748" s="37">
        <f t="shared" si="258"/>
        <v>1000</v>
      </c>
      <c r="J1748" s="37">
        <f t="shared" si="259"/>
        <v>90</v>
      </c>
      <c r="K1748" s="21"/>
      <c r="L1748" s="36">
        <f t="shared" si="262"/>
        <v>333</v>
      </c>
      <c r="M1748" s="36"/>
      <c r="N1748" s="21"/>
      <c r="O1748" s="21">
        <f t="shared" si="260"/>
        <v>333</v>
      </c>
      <c r="P1748" s="40">
        <f t="shared" si="261"/>
        <v>951.42857142857144</v>
      </c>
      <c r="Q1748" s="42"/>
      <c r="R1748" t="str">
        <f t="shared" si="256"/>
        <v>1330 Litre 304 Stainless Steel Slimline Water Tank (800mm W x 1500mm L x  1255mm H)</v>
      </c>
    </row>
    <row r="1749" spans="2:18" x14ac:dyDescent="0.35">
      <c r="B1749" s="32">
        <v>0.65</v>
      </c>
      <c r="C1749" s="30" t="s">
        <v>22</v>
      </c>
      <c r="D1749" s="30" t="s">
        <v>21</v>
      </c>
      <c r="E1749" s="21">
        <v>800</v>
      </c>
      <c r="F1749" s="21">
        <v>1600</v>
      </c>
      <c r="G1749" s="21">
        <v>1255</v>
      </c>
      <c r="H1749" s="39">
        <f t="shared" si="257"/>
        <v>1434.2857142857142</v>
      </c>
      <c r="I1749" s="37">
        <f t="shared" si="258"/>
        <v>1000</v>
      </c>
      <c r="J1749" s="37">
        <f t="shared" si="259"/>
        <v>90</v>
      </c>
      <c r="K1749" s="21"/>
      <c r="L1749" s="36">
        <f t="shared" si="262"/>
        <v>343</v>
      </c>
      <c r="M1749" s="36"/>
      <c r="N1749" s="21"/>
      <c r="O1749" s="21">
        <f t="shared" si="260"/>
        <v>343</v>
      </c>
      <c r="P1749" s="40">
        <f t="shared" si="261"/>
        <v>980.00000000000011</v>
      </c>
      <c r="Q1749" s="42"/>
      <c r="R1749" t="str">
        <f t="shared" si="256"/>
        <v>1430 Litre 304 Stainless Steel Slimline Water Tank (800mm W x 1600mm L x  1255mm H)</v>
      </c>
    </row>
    <row r="1750" spans="2:18" x14ac:dyDescent="0.35">
      <c r="B1750" s="32">
        <v>0.65</v>
      </c>
      <c r="C1750" s="30" t="s">
        <v>22</v>
      </c>
      <c r="D1750" s="30" t="s">
        <v>21</v>
      </c>
      <c r="E1750" s="21">
        <v>800</v>
      </c>
      <c r="F1750" s="21">
        <v>1700</v>
      </c>
      <c r="G1750" s="21">
        <v>1255</v>
      </c>
      <c r="H1750" s="39">
        <f t="shared" si="257"/>
        <v>1534.6857142857141</v>
      </c>
      <c r="I1750" s="37">
        <f t="shared" si="258"/>
        <v>2000</v>
      </c>
      <c r="J1750" s="37">
        <f t="shared" si="259"/>
        <v>120</v>
      </c>
      <c r="K1750" s="21"/>
      <c r="L1750" s="36">
        <v>355</v>
      </c>
      <c r="M1750" s="36"/>
      <c r="N1750" s="21"/>
      <c r="O1750" s="21">
        <f t="shared" si="260"/>
        <v>355</v>
      </c>
      <c r="P1750" s="40">
        <f t="shared" si="261"/>
        <v>1014.2857142857143</v>
      </c>
      <c r="Q1750" s="42"/>
      <c r="R1750" t="str">
        <f t="shared" si="256"/>
        <v>1530 Litre 304 Stainless Steel Slimline Water Tank (800mm W x 1700mm L x  1255mm H)</v>
      </c>
    </row>
    <row r="1751" spans="2:18" x14ac:dyDescent="0.35">
      <c r="B1751" s="32">
        <v>0.65</v>
      </c>
      <c r="C1751" s="30" t="s">
        <v>22</v>
      </c>
      <c r="D1751" s="30" t="s">
        <v>21</v>
      </c>
      <c r="E1751" s="21">
        <v>800</v>
      </c>
      <c r="F1751" s="21">
        <v>1800</v>
      </c>
      <c r="G1751" s="21">
        <v>1255</v>
      </c>
      <c r="H1751" s="39">
        <f t="shared" si="257"/>
        <v>1635.0857142857142</v>
      </c>
      <c r="I1751" s="37">
        <f t="shared" si="258"/>
        <v>2000</v>
      </c>
      <c r="J1751" s="37">
        <f t="shared" si="259"/>
        <v>120</v>
      </c>
      <c r="K1751" s="21"/>
      <c r="L1751" s="36">
        <f t="shared" ref="L1751:L1759" si="263">L1750+10</f>
        <v>365</v>
      </c>
      <c r="M1751" s="36"/>
      <c r="N1751" s="21"/>
      <c r="O1751" s="21">
        <f t="shared" si="260"/>
        <v>365</v>
      </c>
      <c r="P1751" s="40">
        <f t="shared" si="261"/>
        <v>1042.8571428571429</v>
      </c>
      <c r="Q1751" s="42"/>
      <c r="R1751" t="str">
        <f t="shared" si="256"/>
        <v>1640 Litre 304 Stainless Steel Slimline Water Tank (800mm W x 1800mm L x  1255mm H)</v>
      </c>
    </row>
    <row r="1752" spans="2:18" x14ac:dyDescent="0.35">
      <c r="B1752" s="32">
        <v>0.65</v>
      </c>
      <c r="C1752" s="30" t="s">
        <v>22</v>
      </c>
      <c r="D1752" s="30" t="s">
        <v>21</v>
      </c>
      <c r="E1752" s="21">
        <v>800</v>
      </c>
      <c r="F1752" s="21">
        <v>1900</v>
      </c>
      <c r="G1752" s="21">
        <v>1255</v>
      </c>
      <c r="H1752" s="39">
        <f t="shared" si="257"/>
        <v>1735.485714285714</v>
      </c>
      <c r="I1752" s="37">
        <f t="shared" si="258"/>
        <v>2000</v>
      </c>
      <c r="J1752" s="37">
        <f t="shared" si="259"/>
        <v>120</v>
      </c>
      <c r="K1752" s="21"/>
      <c r="L1752" s="36">
        <f t="shared" si="263"/>
        <v>375</v>
      </c>
      <c r="M1752" s="36"/>
      <c r="N1752" s="21"/>
      <c r="O1752" s="21">
        <f t="shared" si="260"/>
        <v>375</v>
      </c>
      <c r="P1752" s="40">
        <f t="shared" si="261"/>
        <v>1071.4285714285716</v>
      </c>
      <c r="Q1752" s="42"/>
      <c r="R1752" t="str">
        <f t="shared" si="256"/>
        <v>1740 Litre 304 Stainless Steel Slimline Water Tank (800mm W x 1900mm L x  1255mm H)</v>
      </c>
    </row>
    <row r="1753" spans="2:18" x14ac:dyDescent="0.35">
      <c r="B1753" s="32">
        <v>0.65</v>
      </c>
      <c r="C1753" s="30" t="s">
        <v>22</v>
      </c>
      <c r="D1753" s="30" t="s">
        <v>21</v>
      </c>
      <c r="E1753" s="21">
        <v>800</v>
      </c>
      <c r="F1753" s="21">
        <v>2000</v>
      </c>
      <c r="G1753" s="21">
        <v>1255</v>
      </c>
      <c r="H1753" s="39">
        <f t="shared" si="257"/>
        <v>1835.8857142857141</v>
      </c>
      <c r="I1753" s="37">
        <f t="shared" si="258"/>
        <v>2000</v>
      </c>
      <c r="J1753" s="37">
        <f t="shared" si="259"/>
        <v>120</v>
      </c>
      <c r="K1753" s="21"/>
      <c r="L1753" s="36">
        <f t="shared" si="263"/>
        <v>385</v>
      </c>
      <c r="M1753" s="36"/>
      <c r="N1753" s="21"/>
      <c r="O1753" s="21">
        <f t="shared" si="260"/>
        <v>385</v>
      </c>
      <c r="P1753" s="40">
        <f t="shared" si="261"/>
        <v>1100</v>
      </c>
      <c r="Q1753" s="42"/>
      <c r="R1753" t="str">
        <f t="shared" si="256"/>
        <v>1840 Litre 304 Stainless Steel Slimline Water Tank (800mm W x 2000mm L x  1255mm H)</v>
      </c>
    </row>
    <row r="1754" spans="2:18" x14ac:dyDescent="0.35">
      <c r="B1754" s="32">
        <v>0.65</v>
      </c>
      <c r="C1754" s="30" t="s">
        <v>22</v>
      </c>
      <c r="D1754" s="30" t="s">
        <v>21</v>
      </c>
      <c r="E1754" s="21">
        <v>800</v>
      </c>
      <c r="F1754" s="21">
        <v>2100</v>
      </c>
      <c r="G1754" s="21">
        <v>1255</v>
      </c>
      <c r="H1754" s="39">
        <f t="shared" si="257"/>
        <v>1936.2857142857142</v>
      </c>
      <c r="I1754" s="37">
        <f t="shared" si="258"/>
        <v>2000</v>
      </c>
      <c r="J1754" s="37">
        <f t="shared" si="259"/>
        <v>120</v>
      </c>
      <c r="K1754" s="21"/>
      <c r="L1754" s="36">
        <f t="shared" si="263"/>
        <v>395</v>
      </c>
      <c r="M1754" s="36"/>
      <c r="N1754" s="21"/>
      <c r="O1754" s="21">
        <f t="shared" si="260"/>
        <v>395</v>
      </c>
      <c r="P1754" s="40">
        <f t="shared" si="261"/>
        <v>1128.5714285714287</v>
      </c>
      <c r="Q1754" s="42"/>
      <c r="R1754" t="str">
        <f t="shared" si="256"/>
        <v>1940 Litre 304 Stainless Steel Slimline Water Tank (800mm W x 2100mm L x  1255mm H)</v>
      </c>
    </row>
    <row r="1755" spans="2:18" x14ac:dyDescent="0.35">
      <c r="B1755" s="32">
        <v>0.65</v>
      </c>
      <c r="C1755" s="30" t="s">
        <v>22</v>
      </c>
      <c r="D1755" s="30" t="s">
        <v>21</v>
      </c>
      <c r="E1755" s="21">
        <v>800</v>
      </c>
      <c r="F1755" s="21">
        <v>2200</v>
      </c>
      <c r="G1755" s="21">
        <v>1255</v>
      </c>
      <c r="H1755" s="39">
        <f t="shared" si="257"/>
        <v>2036.6857142857141</v>
      </c>
      <c r="I1755" s="37">
        <f t="shared" si="258"/>
        <v>2000</v>
      </c>
      <c r="J1755" s="37">
        <f t="shared" si="259"/>
        <v>120</v>
      </c>
      <c r="K1755" s="21"/>
      <c r="L1755" s="36">
        <f t="shared" si="263"/>
        <v>405</v>
      </c>
      <c r="M1755" s="36"/>
      <c r="N1755" s="21"/>
      <c r="O1755" s="21">
        <f t="shared" si="260"/>
        <v>405</v>
      </c>
      <c r="P1755" s="40">
        <f t="shared" si="261"/>
        <v>1157.1428571428571</v>
      </c>
      <c r="Q1755" s="42"/>
      <c r="R1755" t="str">
        <f t="shared" si="256"/>
        <v>2040 Litre 304 Stainless Steel Slimline Water Tank (800mm W x 2200mm L x  1255mm H)</v>
      </c>
    </row>
    <row r="1756" spans="2:18" x14ac:dyDescent="0.35">
      <c r="B1756" s="32">
        <v>0.65</v>
      </c>
      <c r="C1756" s="30" t="s">
        <v>22</v>
      </c>
      <c r="D1756" s="30" t="s">
        <v>21</v>
      </c>
      <c r="E1756" s="21">
        <v>800</v>
      </c>
      <c r="F1756" s="21">
        <v>2300</v>
      </c>
      <c r="G1756" s="21">
        <v>1255</v>
      </c>
      <c r="H1756" s="39">
        <f t="shared" si="257"/>
        <v>2137.0857142857139</v>
      </c>
      <c r="I1756" s="37">
        <f t="shared" si="258"/>
        <v>2000</v>
      </c>
      <c r="J1756" s="37">
        <f t="shared" si="259"/>
        <v>120</v>
      </c>
      <c r="K1756" s="21"/>
      <c r="L1756" s="36">
        <f t="shared" si="263"/>
        <v>415</v>
      </c>
      <c r="M1756" s="36"/>
      <c r="N1756" s="21"/>
      <c r="O1756" s="21">
        <f t="shared" si="260"/>
        <v>415</v>
      </c>
      <c r="P1756" s="40">
        <f t="shared" si="261"/>
        <v>1185.7142857142858</v>
      </c>
      <c r="Q1756" s="42"/>
      <c r="R1756" t="str">
        <f t="shared" si="256"/>
        <v>2140 Litre 304 Stainless Steel Slimline Water Tank (800mm W x 2300mm L x  1255mm H)</v>
      </c>
    </row>
    <row r="1757" spans="2:18" x14ac:dyDescent="0.35">
      <c r="B1757" s="32">
        <v>0.65</v>
      </c>
      <c r="C1757" s="30" t="s">
        <v>22</v>
      </c>
      <c r="D1757" s="30" t="s">
        <v>21</v>
      </c>
      <c r="E1757" s="21">
        <v>800</v>
      </c>
      <c r="F1757" s="21">
        <v>2400</v>
      </c>
      <c r="G1757" s="21">
        <v>1255</v>
      </c>
      <c r="H1757" s="39">
        <f t="shared" si="257"/>
        <v>2237.485714285714</v>
      </c>
      <c r="I1757" s="37">
        <f t="shared" si="258"/>
        <v>2000</v>
      </c>
      <c r="J1757" s="37">
        <f t="shared" si="259"/>
        <v>120</v>
      </c>
      <c r="K1757" s="21"/>
      <c r="L1757" s="36">
        <f t="shared" si="263"/>
        <v>425</v>
      </c>
      <c r="M1757" s="36"/>
      <c r="N1757" s="21"/>
      <c r="O1757" s="21">
        <f t="shared" si="260"/>
        <v>425</v>
      </c>
      <c r="P1757" s="40">
        <f t="shared" si="261"/>
        <v>1214.2857142857144</v>
      </c>
      <c r="Q1757" s="42"/>
      <c r="R1757" t="str">
        <f t="shared" si="256"/>
        <v>2240 Litre 304 Stainless Steel Slimline Water Tank (800mm W x 2400mm L x  1255mm H)</v>
      </c>
    </row>
    <row r="1758" spans="2:18" x14ac:dyDescent="0.35">
      <c r="B1758" s="32">
        <v>0.65</v>
      </c>
      <c r="C1758" s="30" t="s">
        <v>22</v>
      </c>
      <c r="D1758" s="30" t="s">
        <v>21</v>
      </c>
      <c r="E1758" s="21">
        <v>800</v>
      </c>
      <c r="F1758" s="21">
        <v>2500</v>
      </c>
      <c r="G1758" s="21">
        <v>1255</v>
      </c>
      <c r="H1758" s="39">
        <f t="shared" si="257"/>
        <v>2337.8857142857141</v>
      </c>
      <c r="I1758" s="37">
        <f t="shared" si="258"/>
        <v>2000</v>
      </c>
      <c r="J1758" s="37">
        <f t="shared" si="259"/>
        <v>120</v>
      </c>
      <c r="K1758" s="21"/>
      <c r="L1758" s="36">
        <f t="shared" si="263"/>
        <v>435</v>
      </c>
      <c r="M1758" s="36"/>
      <c r="N1758" s="21"/>
      <c r="O1758" s="21">
        <f t="shared" si="260"/>
        <v>435</v>
      </c>
      <c r="P1758" s="40">
        <f t="shared" si="261"/>
        <v>1242.8571428571429</v>
      </c>
      <c r="Q1758" s="42"/>
      <c r="R1758" t="str">
        <f t="shared" si="256"/>
        <v>2340 Litre 304 Stainless Steel Slimline Water Tank (800mm W x 2500mm L x  1255mm H)</v>
      </c>
    </row>
    <row r="1759" spans="2:18" x14ac:dyDescent="0.35">
      <c r="B1759" s="32">
        <v>0.65</v>
      </c>
      <c r="C1759" s="30" t="s">
        <v>22</v>
      </c>
      <c r="D1759" s="30" t="s">
        <v>21</v>
      </c>
      <c r="E1759" s="21">
        <v>800</v>
      </c>
      <c r="F1759" s="21">
        <v>2600</v>
      </c>
      <c r="G1759" s="21">
        <v>1255</v>
      </c>
      <c r="H1759" s="39">
        <f t="shared" si="257"/>
        <v>2438.2857142857142</v>
      </c>
      <c r="I1759" s="37">
        <f t="shared" si="258"/>
        <v>2000</v>
      </c>
      <c r="J1759" s="37">
        <f t="shared" si="259"/>
        <v>120</v>
      </c>
      <c r="K1759" s="21"/>
      <c r="L1759" s="36">
        <f t="shared" si="263"/>
        <v>445</v>
      </c>
      <c r="M1759" s="36"/>
      <c r="N1759" s="21"/>
      <c r="O1759" s="21">
        <f t="shared" si="260"/>
        <v>445</v>
      </c>
      <c r="P1759" s="40">
        <f t="shared" si="261"/>
        <v>1271.4285714285716</v>
      </c>
      <c r="Q1759" s="42"/>
      <c r="R1759" t="str">
        <f t="shared" si="256"/>
        <v>2440 Litre 304 Stainless Steel Slimline Water Tank (800mm W x 2600mm L x  1255mm H)</v>
      </c>
    </row>
    <row r="1760" spans="2:18" x14ac:dyDescent="0.35">
      <c r="B1760" s="32">
        <v>0.65</v>
      </c>
      <c r="C1760" s="30" t="s">
        <v>22</v>
      </c>
      <c r="D1760" s="30" t="s">
        <v>21</v>
      </c>
      <c r="E1760" s="21">
        <v>800</v>
      </c>
      <c r="F1760" s="21">
        <v>2700</v>
      </c>
      <c r="G1760" s="21">
        <v>1255</v>
      </c>
      <c r="H1760" s="39">
        <f t="shared" si="257"/>
        <v>2538.6857142857143</v>
      </c>
      <c r="I1760" s="37">
        <f t="shared" si="258"/>
        <v>3000</v>
      </c>
      <c r="J1760" s="37">
        <f t="shared" si="259"/>
        <v>135</v>
      </c>
      <c r="K1760" s="21"/>
      <c r="L1760" s="36">
        <v>502</v>
      </c>
      <c r="M1760" s="36"/>
      <c r="N1760" s="21"/>
      <c r="O1760" s="21">
        <f t="shared" si="260"/>
        <v>502</v>
      </c>
      <c r="P1760" s="40">
        <f t="shared" si="261"/>
        <v>1434.2857142857144</v>
      </c>
      <c r="Q1760" s="42"/>
      <c r="R1760" t="str">
        <f t="shared" si="256"/>
        <v>2540 Litre 304 Stainless Steel Slimline Water Tank (800mm W x 2700mm L x  1255mm H)</v>
      </c>
    </row>
    <row r="1761" spans="2:18" x14ac:dyDescent="0.35">
      <c r="B1761" s="32">
        <v>0.65</v>
      </c>
      <c r="C1761" s="30" t="s">
        <v>22</v>
      </c>
      <c r="D1761" s="30" t="s">
        <v>21</v>
      </c>
      <c r="E1761" s="21">
        <v>800</v>
      </c>
      <c r="F1761" s="21">
        <v>2800</v>
      </c>
      <c r="G1761" s="21">
        <v>1255</v>
      </c>
      <c r="H1761" s="39">
        <f t="shared" si="257"/>
        <v>2639.0857142857139</v>
      </c>
      <c r="I1761" s="37">
        <f t="shared" si="258"/>
        <v>3000</v>
      </c>
      <c r="J1761" s="37">
        <f t="shared" si="259"/>
        <v>135</v>
      </c>
      <c r="K1761" s="21"/>
      <c r="L1761" s="36">
        <f t="shared" ref="L1761:L1769" si="264">L1760+10</f>
        <v>512</v>
      </c>
      <c r="M1761" s="36"/>
      <c r="N1761" s="21"/>
      <c r="O1761" s="21">
        <f t="shared" si="260"/>
        <v>512</v>
      </c>
      <c r="P1761" s="40">
        <f t="shared" si="261"/>
        <v>1462.8571428571429</v>
      </c>
      <c r="Q1761" s="42"/>
      <c r="R1761" t="str">
        <f t="shared" si="256"/>
        <v>2640 Litre 304 Stainless Steel Slimline Water Tank (800mm W x 2800mm L x  1255mm H)</v>
      </c>
    </row>
    <row r="1762" spans="2:18" x14ac:dyDescent="0.35">
      <c r="B1762" s="32">
        <v>0.65</v>
      </c>
      <c r="C1762" s="30" t="s">
        <v>22</v>
      </c>
      <c r="D1762" s="30" t="s">
        <v>21</v>
      </c>
      <c r="E1762" s="21">
        <v>800</v>
      </c>
      <c r="F1762" s="21">
        <v>2900</v>
      </c>
      <c r="G1762" s="21">
        <v>1255</v>
      </c>
      <c r="H1762" s="39">
        <f t="shared" si="257"/>
        <v>2739.485714285714</v>
      </c>
      <c r="I1762" s="37">
        <f t="shared" si="258"/>
        <v>3000</v>
      </c>
      <c r="J1762" s="37">
        <f t="shared" si="259"/>
        <v>135</v>
      </c>
      <c r="K1762" s="21"/>
      <c r="L1762" s="36">
        <f t="shared" si="264"/>
        <v>522</v>
      </c>
      <c r="M1762" s="36"/>
      <c r="N1762" s="21"/>
      <c r="O1762" s="21">
        <f t="shared" si="260"/>
        <v>522</v>
      </c>
      <c r="P1762" s="40">
        <f t="shared" si="261"/>
        <v>1491.4285714285716</v>
      </c>
      <c r="Q1762" s="42"/>
      <c r="R1762" t="str">
        <f t="shared" si="256"/>
        <v>2740 Litre 304 Stainless Steel Slimline Water Tank (800mm W x 2900mm L x  1255mm H)</v>
      </c>
    </row>
    <row r="1763" spans="2:18" x14ac:dyDescent="0.35">
      <c r="B1763" s="32">
        <v>0.65</v>
      </c>
      <c r="C1763" s="30" t="s">
        <v>22</v>
      </c>
      <c r="D1763" s="30" t="s">
        <v>21</v>
      </c>
      <c r="E1763" s="21">
        <v>800</v>
      </c>
      <c r="F1763" s="21">
        <v>3000</v>
      </c>
      <c r="G1763" s="21">
        <v>1255</v>
      </c>
      <c r="H1763" s="39">
        <f t="shared" si="257"/>
        <v>2839.8857142857141</v>
      </c>
      <c r="I1763" s="37">
        <f t="shared" si="258"/>
        <v>3000</v>
      </c>
      <c r="J1763" s="37">
        <f t="shared" si="259"/>
        <v>135</v>
      </c>
      <c r="K1763" s="21"/>
      <c r="L1763" s="36">
        <f t="shared" si="264"/>
        <v>532</v>
      </c>
      <c r="M1763" s="36"/>
      <c r="N1763" s="21"/>
      <c r="O1763" s="21">
        <f t="shared" si="260"/>
        <v>532</v>
      </c>
      <c r="P1763" s="40">
        <f t="shared" si="261"/>
        <v>1520</v>
      </c>
      <c r="Q1763" s="42"/>
      <c r="R1763" t="str">
        <f t="shared" si="256"/>
        <v>2840 Litre 304 Stainless Steel Slimline Water Tank (800mm W x 3000mm L x  1255mm H)</v>
      </c>
    </row>
    <row r="1764" spans="2:18" x14ac:dyDescent="0.35">
      <c r="B1764" s="32">
        <v>0.65</v>
      </c>
      <c r="C1764" s="30" t="s">
        <v>22</v>
      </c>
      <c r="D1764" s="30" t="s">
        <v>21</v>
      </c>
      <c r="E1764" s="21">
        <v>800</v>
      </c>
      <c r="F1764" s="21">
        <v>3100</v>
      </c>
      <c r="G1764" s="21">
        <v>1255</v>
      </c>
      <c r="H1764" s="39">
        <f t="shared" si="257"/>
        <v>2940.2857142857142</v>
      </c>
      <c r="I1764" s="37">
        <f t="shared" si="258"/>
        <v>3000</v>
      </c>
      <c r="J1764" s="37">
        <f t="shared" si="259"/>
        <v>135</v>
      </c>
      <c r="K1764" s="21"/>
      <c r="L1764" s="36">
        <f t="shared" si="264"/>
        <v>542</v>
      </c>
      <c r="M1764" s="36"/>
      <c r="N1764" s="21"/>
      <c r="O1764" s="21">
        <f t="shared" si="260"/>
        <v>542</v>
      </c>
      <c r="P1764" s="40">
        <f t="shared" si="261"/>
        <v>1548.5714285714287</v>
      </c>
      <c r="Q1764" s="42"/>
      <c r="R1764" t="str">
        <f t="shared" si="256"/>
        <v>2940 Litre 304 Stainless Steel Slimline Water Tank (800mm W x 3100mm L x  1255mm H)</v>
      </c>
    </row>
    <row r="1765" spans="2:18" x14ac:dyDescent="0.35">
      <c r="B1765" s="32">
        <v>0.65</v>
      </c>
      <c r="C1765" s="30" t="s">
        <v>22</v>
      </c>
      <c r="D1765" s="30" t="s">
        <v>21</v>
      </c>
      <c r="E1765" s="21">
        <v>800</v>
      </c>
      <c r="F1765" s="21">
        <v>3200</v>
      </c>
      <c r="G1765" s="21">
        <v>1255</v>
      </c>
      <c r="H1765" s="39">
        <f t="shared" si="257"/>
        <v>3040.6857142857143</v>
      </c>
      <c r="I1765" s="37">
        <f t="shared" si="258"/>
        <v>3000</v>
      </c>
      <c r="J1765" s="37">
        <f t="shared" si="259"/>
        <v>135</v>
      </c>
      <c r="K1765" s="21"/>
      <c r="L1765" s="36">
        <f t="shared" si="264"/>
        <v>552</v>
      </c>
      <c r="M1765" s="36"/>
      <c r="N1765" s="21"/>
      <c r="O1765" s="21">
        <f t="shared" si="260"/>
        <v>552</v>
      </c>
      <c r="P1765" s="40">
        <f t="shared" si="261"/>
        <v>1577.1428571428573</v>
      </c>
      <c r="Q1765" s="42"/>
      <c r="R1765" t="str">
        <f t="shared" si="256"/>
        <v>3040 Litre 304 Stainless Steel Slimline Water Tank (800mm W x 3200mm L x  1255mm H)</v>
      </c>
    </row>
    <row r="1766" spans="2:18" x14ac:dyDescent="0.35">
      <c r="B1766" s="32">
        <v>0.65</v>
      </c>
      <c r="C1766" s="30" t="s">
        <v>22</v>
      </c>
      <c r="D1766" s="30" t="s">
        <v>21</v>
      </c>
      <c r="E1766" s="21">
        <v>800</v>
      </c>
      <c r="F1766" s="21">
        <v>3300</v>
      </c>
      <c r="G1766" s="21">
        <v>1255</v>
      </c>
      <c r="H1766" s="39">
        <f t="shared" si="257"/>
        <v>3141.0857142857139</v>
      </c>
      <c r="I1766" s="37">
        <f t="shared" si="258"/>
        <v>3000</v>
      </c>
      <c r="J1766" s="37">
        <f t="shared" si="259"/>
        <v>135</v>
      </c>
      <c r="K1766" s="21"/>
      <c r="L1766" s="36">
        <f t="shared" si="264"/>
        <v>562</v>
      </c>
      <c r="M1766" s="36"/>
      <c r="N1766" s="21"/>
      <c r="O1766" s="21">
        <f t="shared" si="260"/>
        <v>562</v>
      </c>
      <c r="P1766" s="40">
        <f t="shared" si="261"/>
        <v>1605.7142857142858</v>
      </c>
      <c r="Q1766" s="42"/>
      <c r="R1766" t="str">
        <f t="shared" si="256"/>
        <v>3140 Litre 304 Stainless Steel Slimline Water Tank (800mm W x 3300mm L x  1255mm H)</v>
      </c>
    </row>
    <row r="1767" spans="2:18" x14ac:dyDescent="0.35">
      <c r="B1767" s="32">
        <v>0.65</v>
      </c>
      <c r="C1767" s="30" t="s">
        <v>22</v>
      </c>
      <c r="D1767" s="30" t="s">
        <v>21</v>
      </c>
      <c r="E1767" s="21">
        <v>800</v>
      </c>
      <c r="F1767" s="21">
        <v>3400</v>
      </c>
      <c r="G1767" s="21">
        <v>1255</v>
      </c>
      <c r="H1767" s="39">
        <f t="shared" si="257"/>
        <v>3241.485714285714</v>
      </c>
      <c r="I1767" s="37">
        <f t="shared" si="258"/>
        <v>3000</v>
      </c>
      <c r="J1767" s="37">
        <f t="shared" si="259"/>
        <v>135</v>
      </c>
      <c r="K1767" s="21"/>
      <c r="L1767" s="36">
        <f t="shared" si="264"/>
        <v>572</v>
      </c>
      <c r="M1767" s="36"/>
      <c r="N1767" s="21"/>
      <c r="O1767" s="21">
        <f t="shared" si="260"/>
        <v>572</v>
      </c>
      <c r="P1767" s="40">
        <f t="shared" si="261"/>
        <v>1634.2857142857144</v>
      </c>
      <c r="Q1767" s="42"/>
      <c r="R1767" t="str">
        <f t="shared" si="256"/>
        <v>3240 Litre 304 Stainless Steel Slimline Water Tank (800mm W x 3400mm L x  1255mm H)</v>
      </c>
    </row>
    <row r="1768" spans="2:18" x14ac:dyDescent="0.35">
      <c r="B1768" s="32">
        <v>0.65</v>
      </c>
      <c r="C1768" s="30" t="s">
        <v>22</v>
      </c>
      <c r="D1768" s="30" t="s">
        <v>21</v>
      </c>
      <c r="E1768" s="21">
        <v>800</v>
      </c>
      <c r="F1768" s="21">
        <v>3500</v>
      </c>
      <c r="G1768" s="21">
        <v>1255</v>
      </c>
      <c r="H1768" s="39">
        <f t="shared" si="257"/>
        <v>3341.8857142857141</v>
      </c>
      <c r="I1768" s="37">
        <f t="shared" si="258"/>
        <v>3000</v>
      </c>
      <c r="J1768" s="37">
        <f t="shared" si="259"/>
        <v>135</v>
      </c>
      <c r="K1768" s="21"/>
      <c r="L1768" s="36">
        <f t="shared" si="264"/>
        <v>582</v>
      </c>
      <c r="M1768" s="36"/>
      <c r="N1768" s="21"/>
      <c r="O1768" s="21">
        <f t="shared" si="260"/>
        <v>582</v>
      </c>
      <c r="P1768" s="40">
        <f t="shared" si="261"/>
        <v>1662.8571428571429</v>
      </c>
      <c r="Q1768" s="42"/>
      <c r="R1768" t="str">
        <f t="shared" si="256"/>
        <v>3340 Litre 304 Stainless Steel Slimline Water Tank (800mm W x 3500mm L x  1255mm H)</v>
      </c>
    </row>
    <row r="1769" spans="2:18" x14ac:dyDescent="0.35">
      <c r="B1769" s="32">
        <v>0.65</v>
      </c>
      <c r="C1769" s="30" t="s">
        <v>22</v>
      </c>
      <c r="D1769" s="30" t="s">
        <v>21</v>
      </c>
      <c r="E1769" s="21">
        <v>800</v>
      </c>
      <c r="F1769" s="21">
        <v>3600</v>
      </c>
      <c r="G1769" s="21">
        <v>1255</v>
      </c>
      <c r="H1769" s="39">
        <f t="shared" si="257"/>
        <v>3442.2857142857142</v>
      </c>
      <c r="I1769" s="37">
        <f t="shared" si="258"/>
        <v>3000</v>
      </c>
      <c r="J1769" s="37">
        <f t="shared" si="259"/>
        <v>135</v>
      </c>
      <c r="K1769" s="21"/>
      <c r="L1769" s="36">
        <f t="shared" si="264"/>
        <v>592</v>
      </c>
      <c r="M1769" s="36"/>
      <c r="N1769" s="21"/>
      <c r="O1769" s="21">
        <f t="shared" si="260"/>
        <v>592</v>
      </c>
      <c r="P1769" s="40">
        <f t="shared" si="261"/>
        <v>1691.4285714285716</v>
      </c>
      <c r="Q1769" s="42"/>
      <c r="R1769" t="str">
        <f t="shared" si="256"/>
        <v>3440 Litre 304 Stainless Steel Slimline Water Tank (800mm W x 3600mm L x  1255mm H)</v>
      </c>
    </row>
    <row r="1770" spans="2:18" x14ac:dyDescent="0.35">
      <c r="B1770" s="32">
        <v>0.65</v>
      </c>
      <c r="C1770" s="30" t="s">
        <v>22</v>
      </c>
      <c r="D1770" s="30" t="s">
        <v>21</v>
      </c>
      <c r="E1770" s="21">
        <v>800</v>
      </c>
      <c r="F1770" s="21">
        <v>3700</v>
      </c>
      <c r="G1770" s="21">
        <v>1255</v>
      </c>
      <c r="H1770" s="39">
        <f t="shared" si="257"/>
        <v>3542.6857142857143</v>
      </c>
      <c r="I1770" s="37">
        <f t="shared" si="258"/>
        <v>4000</v>
      </c>
      <c r="J1770" s="37">
        <f t="shared" si="259"/>
        <v>150</v>
      </c>
      <c r="K1770" s="21"/>
      <c r="L1770" s="36">
        <v>603</v>
      </c>
      <c r="M1770" s="36"/>
      <c r="N1770" s="21"/>
      <c r="O1770" s="21">
        <f t="shared" si="260"/>
        <v>603</v>
      </c>
      <c r="P1770" s="40">
        <f t="shared" si="261"/>
        <v>1722.8571428571429</v>
      </c>
      <c r="Q1770" s="42"/>
      <c r="R1770" t="str">
        <f t="shared" si="256"/>
        <v>3540 Litre 304 Stainless Steel Slimline Water Tank (800mm W x 3700mm L x  1255mm H)</v>
      </c>
    </row>
    <row r="1771" spans="2:18" x14ac:dyDescent="0.35">
      <c r="B1771" s="32">
        <v>0.65</v>
      </c>
      <c r="C1771" s="30" t="s">
        <v>22</v>
      </c>
      <c r="D1771" s="30" t="s">
        <v>21</v>
      </c>
      <c r="E1771" s="21">
        <v>800</v>
      </c>
      <c r="F1771" s="21">
        <v>3800</v>
      </c>
      <c r="G1771" s="21">
        <v>1255</v>
      </c>
      <c r="H1771" s="39">
        <f t="shared" si="257"/>
        <v>3643.0857142857139</v>
      </c>
      <c r="I1771" s="37">
        <f t="shared" si="258"/>
        <v>4000</v>
      </c>
      <c r="J1771" s="37">
        <f t="shared" si="259"/>
        <v>150</v>
      </c>
      <c r="K1771" s="21"/>
      <c r="L1771" s="36">
        <f>L1770+10</f>
        <v>613</v>
      </c>
      <c r="M1771" s="36"/>
      <c r="N1771" s="21"/>
      <c r="O1771" s="21">
        <f t="shared" si="260"/>
        <v>613</v>
      </c>
      <c r="P1771" s="40">
        <f t="shared" si="261"/>
        <v>1751.4285714285716</v>
      </c>
      <c r="Q1771" s="42"/>
      <c r="R1771" t="str">
        <f t="shared" si="256"/>
        <v>3640 Litre 304 Stainless Steel Slimline Water Tank (800mm W x 3800mm L x  1255mm H)</v>
      </c>
    </row>
    <row r="1772" spans="2:18" x14ac:dyDescent="0.35">
      <c r="B1772" s="32">
        <v>0.65</v>
      </c>
      <c r="C1772" s="30" t="s">
        <v>22</v>
      </c>
      <c r="D1772" s="30" t="s">
        <v>21</v>
      </c>
      <c r="E1772" s="21">
        <v>800</v>
      </c>
      <c r="F1772" s="21">
        <v>3900</v>
      </c>
      <c r="G1772" s="21">
        <v>1255</v>
      </c>
      <c r="H1772" s="39">
        <f t="shared" si="257"/>
        <v>3743.485714285714</v>
      </c>
      <c r="I1772" s="37">
        <f t="shared" si="258"/>
        <v>4000</v>
      </c>
      <c r="J1772" s="37">
        <f t="shared" si="259"/>
        <v>150</v>
      </c>
      <c r="K1772" s="21"/>
      <c r="L1772" s="36">
        <f>L1771+10</f>
        <v>623</v>
      </c>
      <c r="M1772" s="36"/>
      <c r="N1772" s="21"/>
      <c r="O1772" s="21">
        <f t="shared" si="260"/>
        <v>623</v>
      </c>
      <c r="P1772" s="40">
        <f t="shared" si="261"/>
        <v>1780</v>
      </c>
      <c r="Q1772" s="42"/>
      <c r="R1772" t="str">
        <f t="shared" si="256"/>
        <v>3740 Litre 304 Stainless Steel Slimline Water Tank (800mm W x 3900mm L x  1255mm H)</v>
      </c>
    </row>
    <row r="1773" spans="2:18" x14ac:dyDescent="0.35">
      <c r="B1773" s="32">
        <v>0.65</v>
      </c>
      <c r="C1773" s="30" t="s">
        <v>22</v>
      </c>
      <c r="D1773" s="30" t="s">
        <v>21</v>
      </c>
      <c r="E1773" s="21">
        <v>800</v>
      </c>
      <c r="F1773" s="21">
        <v>4000</v>
      </c>
      <c r="G1773" s="21">
        <v>1255</v>
      </c>
      <c r="H1773" s="39">
        <f t="shared" si="257"/>
        <v>3843.8857142857141</v>
      </c>
      <c r="I1773" s="37">
        <f t="shared" si="258"/>
        <v>4000</v>
      </c>
      <c r="J1773" s="37">
        <f t="shared" si="259"/>
        <v>150</v>
      </c>
      <c r="K1773" s="21"/>
      <c r="L1773" s="36">
        <v>634</v>
      </c>
      <c r="M1773" s="36"/>
      <c r="N1773" s="21"/>
      <c r="O1773" s="21">
        <f t="shared" si="260"/>
        <v>634</v>
      </c>
      <c r="P1773" s="40">
        <f t="shared" si="261"/>
        <v>1811.4285714285716</v>
      </c>
      <c r="Q1773" s="42"/>
      <c r="R1773" t="str">
        <f t="shared" si="256"/>
        <v>3840 Litre 304 Stainless Steel Slimline Water Tank (800mm W x 4000mm L x  1255mm H)</v>
      </c>
    </row>
    <row r="1774" spans="2:18" x14ac:dyDescent="0.35">
      <c r="B1774" s="32">
        <v>0.65</v>
      </c>
      <c r="C1774" s="30" t="s">
        <v>22</v>
      </c>
      <c r="D1774" s="30" t="s">
        <v>21</v>
      </c>
      <c r="E1774" s="21">
        <v>850</v>
      </c>
      <c r="F1774" s="21">
        <v>800</v>
      </c>
      <c r="G1774" s="21">
        <v>1255</v>
      </c>
      <c r="H1774" s="39">
        <f t="shared" si="257"/>
        <v>659.09910714285706</v>
      </c>
      <c r="I1774" s="37">
        <f t="shared" si="258"/>
        <v>1000</v>
      </c>
      <c r="J1774" s="37">
        <f t="shared" si="259"/>
        <v>90</v>
      </c>
      <c r="K1774" s="21"/>
      <c r="L1774" s="36">
        <v>265</v>
      </c>
      <c r="M1774" s="36"/>
      <c r="N1774" s="21"/>
      <c r="O1774" s="21">
        <f t="shared" si="260"/>
        <v>265</v>
      </c>
      <c r="P1774" s="40">
        <f t="shared" si="261"/>
        <v>757.14285714285722</v>
      </c>
      <c r="Q1774" s="42"/>
      <c r="R1774" t="str">
        <f t="shared" si="256"/>
        <v>660 Litre 304 Stainless Steel Slimline Water Tank (850mm W x 800mm L x  1255mm H)</v>
      </c>
    </row>
    <row r="1775" spans="2:18" x14ac:dyDescent="0.35">
      <c r="B1775" s="32">
        <v>0.65</v>
      </c>
      <c r="C1775" s="30" t="s">
        <v>22</v>
      </c>
      <c r="D1775" s="30" t="s">
        <v>21</v>
      </c>
      <c r="E1775" s="21">
        <v>850</v>
      </c>
      <c r="F1775" s="21">
        <v>900</v>
      </c>
      <c r="G1775" s="21">
        <v>1255</v>
      </c>
      <c r="H1775" s="39">
        <f t="shared" si="257"/>
        <v>765.77410714285702</v>
      </c>
      <c r="I1775" s="37">
        <f t="shared" si="258"/>
        <v>1000</v>
      </c>
      <c r="J1775" s="37">
        <f t="shared" si="259"/>
        <v>90</v>
      </c>
      <c r="K1775" s="21"/>
      <c r="L1775" s="36">
        <f t="shared" ref="L1775:L1781" si="265">L1774+10</f>
        <v>275</v>
      </c>
      <c r="M1775" s="36"/>
      <c r="N1775" s="21"/>
      <c r="O1775" s="21">
        <f t="shared" si="260"/>
        <v>275</v>
      </c>
      <c r="P1775" s="40">
        <f t="shared" si="261"/>
        <v>785.71428571428578</v>
      </c>
      <c r="Q1775" s="42"/>
      <c r="R1775" t="str">
        <f t="shared" si="256"/>
        <v>770 Litre 304 Stainless Steel Slimline Water Tank (850mm W x 900mm L x  1255mm H)</v>
      </c>
    </row>
    <row r="1776" spans="2:18" x14ac:dyDescent="0.35">
      <c r="B1776" s="32">
        <v>0.65</v>
      </c>
      <c r="C1776" s="30" t="s">
        <v>22</v>
      </c>
      <c r="D1776" s="30" t="s">
        <v>21</v>
      </c>
      <c r="E1776" s="21">
        <v>850</v>
      </c>
      <c r="F1776" s="21">
        <v>1000</v>
      </c>
      <c r="G1776" s="21">
        <v>1255</v>
      </c>
      <c r="H1776" s="39">
        <f t="shared" si="257"/>
        <v>872.44910714285709</v>
      </c>
      <c r="I1776" s="37">
        <f t="shared" si="258"/>
        <v>1000</v>
      </c>
      <c r="J1776" s="37">
        <f t="shared" si="259"/>
        <v>90</v>
      </c>
      <c r="K1776" s="21"/>
      <c r="L1776" s="36">
        <f t="shared" si="265"/>
        <v>285</v>
      </c>
      <c r="M1776" s="36"/>
      <c r="N1776" s="21"/>
      <c r="O1776" s="21">
        <f t="shared" si="260"/>
        <v>285</v>
      </c>
      <c r="P1776" s="40">
        <f t="shared" si="261"/>
        <v>814.28571428571433</v>
      </c>
      <c r="Q1776" s="42"/>
      <c r="R1776" t="str">
        <f t="shared" si="256"/>
        <v>870 Litre 304 Stainless Steel Slimline Water Tank (850mm W x 1000mm L x  1255mm H)</v>
      </c>
    </row>
    <row r="1777" spans="2:18" x14ac:dyDescent="0.35">
      <c r="B1777" s="32">
        <v>0.65</v>
      </c>
      <c r="C1777" s="30" t="s">
        <v>22</v>
      </c>
      <c r="D1777" s="30" t="s">
        <v>21</v>
      </c>
      <c r="E1777" s="21">
        <v>850</v>
      </c>
      <c r="F1777" s="21">
        <v>1100</v>
      </c>
      <c r="G1777" s="21">
        <v>1255</v>
      </c>
      <c r="H1777" s="39">
        <f t="shared" si="257"/>
        <v>979.12410714285704</v>
      </c>
      <c r="I1777" s="37">
        <f t="shared" si="258"/>
        <v>1000</v>
      </c>
      <c r="J1777" s="37">
        <f t="shared" si="259"/>
        <v>90</v>
      </c>
      <c r="K1777" s="21"/>
      <c r="L1777" s="36">
        <f t="shared" si="265"/>
        <v>295</v>
      </c>
      <c r="M1777" s="36"/>
      <c r="N1777" s="21"/>
      <c r="O1777" s="21">
        <f t="shared" si="260"/>
        <v>295</v>
      </c>
      <c r="P1777" s="40">
        <f t="shared" si="261"/>
        <v>842.85714285714289</v>
      </c>
      <c r="Q1777" s="42"/>
      <c r="R1777" t="str">
        <f t="shared" si="256"/>
        <v>980 Litre 304 Stainless Steel Slimline Water Tank (850mm W x 1100mm L x  1255mm H)</v>
      </c>
    </row>
    <row r="1778" spans="2:18" x14ac:dyDescent="0.35">
      <c r="B1778" s="32">
        <v>0.65</v>
      </c>
      <c r="C1778" s="30" t="s">
        <v>22</v>
      </c>
      <c r="D1778" s="30" t="s">
        <v>21</v>
      </c>
      <c r="E1778" s="21">
        <v>850</v>
      </c>
      <c r="F1778" s="21">
        <v>1200</v>
      </c>
      <c r="G1778" s="21">
        <v>1255</v>
      </c>
      <c r="H1778" s="39">
        <f t="shared" si="257"/>
        <v>1085.7991071428571</v>
      </c>
      <c r="I1778" s="37">
        <f t="shared" si="258"/>
        <v>1000</v>
      </c>
      <c r="J1778" s="37">
        <f t="shared" si="259"/>
        <v>90</v>
      </c>
      <c r="K1778" s="21"/>
      <c r="L1778" s="36">
        <f t="shared" si="265"/>
        <v>305</v>
      </c>
      <c r="M1778" s="36"/>
      <c r="N1778" s="21"/>
      <c r="O1778" s="21">
        <f t="shared" si="260"/>
        <v>305</v>
      </c>
      <c r="P1778" s="40">
        <f t="shared" si="261"/>
        <v>871.42857142857144</v>
      </c>
      <c r="Q1778" s="42"/>
      <c r="R1778" t="str">
        <f t="shared" si="256"/>
        <v>1090 Litre 304 Stainless Steel Slimline Water Tank (850mm W x 1200mm L x  1255mm H)</v>
      </c>
    </row>
    <row r="1779" spans="2:18" x14ac:dyDescent="0.35">
      <c r="B1779" s="32">
        <v>0.65</v>
      </c>
      <c r="C1779" s="30" t="s">
        <v>22</v>
      </c>
      <c r="D1779" s="30" t="s">
        <v>21</v>
      </c>
      <c r="E1779" s="21">
        <v>850</v>
      </c>
      <c r="F1779" s="21">
        <v>1300</v>
      </c>
      <c r="G1779" s="21">
        <v>1255</v>
      </c>
      <c r="H1779" s="39">
        <f t="shared" si="257"/>
        <v>1192.4741071428571</v>
      </c>
      <c r="I1779" s="37">
        <f t="shared" si="258"/>
        <v>1000</v>
      </c>
      <c r="J1779" s="37">
        <f t="shared" si="259"/>
        <v>90</v>
      </c>
      <c r="K1779" s="21"/>
      <c r="L1779" s="36">
        <f t="shared" si="265"/>
        <v>315</v>
      </c>
      <c r="M1779" s="36"/>
      <c r="N1779" s="21"/>
      <c r="O1779" s="21">
        <f t="shared" si="260"/>
        <v>315</v>
      </c>
      <c r="P1779" s="40">
        <f t="shared" si="261"/>
        <v>900.00000000000011</v>
      </c>
      <c r="Q1779" s="42"/>
      <c r="R1779" t="str">
        <f t="shared" si="256"/>
        <v>1190 Litre 304 Stainless Steel Slimline Water Tank (850mm W x 1300mm L x  1255mm H)</v>
      </c>
    </row>
    <row r="1780" spans="2:18" x14ac:dyDescent="0.35">
      <c r="B1780" s="32">
        <v>0.65</v>
      </c>
      <c r="C1780" s="30" t="s">
        <v>22</v>
      </c>
      <c r="D1780" s="30" t="s">
        <v>21</v>
      </c>
      <c r="E1780" s="21">
        <v>850</v>
      </c>
      <c r="F1780" s="21">
        <v>1400</v>
      </c>
      <c r="G1780" s="21">
        <v>1255</v>
      </c>
      <c r="H1780" s="39">
        <f t="shared" si="257"/>
        <v>1299.149107142857</v>
      </c>
      <c r="I1780" s="37">
        <f t="shared" si="258"/>
        <v>1000</v>
      </c>
      <c r="J1780" s="37">
        <f t="shared" si="259"/>
        <v>90</v>
      </c>
      <c r="K1780" s="21"/>
      <c r="L1780" s="36">
        <f t="shared" si="265"/>
        <v>325</v>
      </c>
      <c r="M1780" s="36"/>
      <c r="N1780" s="21"/>
      <c r="O1780" s="21">
        <f t="shared" si="260"/>
        <v>325</v>
      </c>
      <c r="P1780" s="40">
        <f t="shared" si="261"/>
        <v>928.57142857142867</v>
      </c>
      <c r="Q1780" s="42"/>
      <c r="R1780" t="str">
        <f t="shared" si="256"/>
        <v>1300 Litre 304 Stainless Steel Slimline Water Tank (850mm W x 1400mm L x  1255mm H)</v>
      </c>
    </row>
    <row r="1781" spans="2:18" x14ac:dyDescent="0.35">
      <c r="B1781" s="32">
        <v>0.65</v>
      </c>
      <c r="C1781" s="30" t="s">
        <v>22</v>
      </c>
      <c r="D1781" s="30" t="s">
        <v>21</v>
      </c>
      <c r="E1781" s="21">
        <v>850</v>
      </c>
      <c r="F1781" s="21">
        <v>1500</v>
      </c>
      <c r="G1781" s="21">
        <v>1255</v>
      </c>
      <c r="H1781" s="39">
        <f t="shared" si="257"/>
        <v>1405.824107142857</v>
      </c>
      <c r="I1781" s="37">
        <f t="shared" si="258"/>
        <v>1000</v>
      </c>
      <c r="J1781" s="37">
        <f t="shared" si="259"/>
        <v>90</v>
      </c>
      <c r="K1781" s="21"/>
      <c r="L1781" s="36">
        <f t="shared" si="265"/>
        <v>335</v>
      </c>
      <c r="M1781" s="36"/>
      <c r="N1781" s="21"/>
      <c r="O1781" s="21">
        <f t="shared" si="260"/>
        <v>335</v>
      </c>
      <c r="P1781" s="40">
        <f t="shared" si="261"/>
        <v>957.14285714285722</v>
      </c>
      <c r="Q1781" s="42"/>
      <c r="R1781" t="str">
        <f t="shared" si="256"/>
        <v>1410 Litre 304 Stainless Steel Slimline Water Tank (850mm W x 1500mm L x  1255mm H)</v>
      </c>
    </row>
    <row r="1782" spans="2:18" x14ac:dyDescent="0.35">
      <c r="B1782" s="32">
        <v>0.65</v>
      </c>
      <c r="C1782" s="30" t="s">
        <v>22</v>
      </c>
      <c r="D1782" s="30" t="s">
        <v>21</v>
      </c>
      <c r="E1782" s="21">
        <v>850</v>
      </c>
      <c r="F1782" s="21">
        <v>1600</v>
      </c>
      <c r="G1782" s="21">
        <v>1255</v>
      </c>
      <c r="H1782" s="39">
        <f t="shared" si="257"/>
        <v>1512.4991071428572</v>
      </c>
      <c r="I1782" s="37">
        <f t="shared" si="258"/>
        <v>2000</v>
      </c>
      <c r="J1782" s="37">
        <f t="shared" si="259"/>
        <v>120</v>
      </c>
      <c r="K1782" s="21"/>
      <c r="L1782" s="36">
        <v>346</v>
      </c>
      <c r="M1782" s="36"/>
      <c r="N1782" s="21"/>
      <c r="O1782" s="21">
        <f t="shared" si="260"/>
        <v>346</v>
      </c>
      <c r="P1782" s="40">
        <f t="shared" si="261"/>
        <v>988.57142857142867</v>
      </c>
      <c r="Q1782" s="42"/>
      <c r="R1782" t="str">
        <f t="shared" si="256"/>
        <v>1510 Litre 304 Stainless Steel Slimline Water Tank (850mm W x 1600mm L x  1255mm H)</v>
      </c>
    </row>
    <row r="1783" spans="2:18" x14ac:dyDescent="0.35">
      <c r="B1783" s="32">
        <v>0.65</v>
      </c>
      <c r="C1783" s="30" t="s">
        <v>22</v>
      </c>
      <c r="D1783" s="30" t="s">
        <v>21</v>
      </c>
      <c r="E1783" s="21">
        <v>850</v>
      </c>
      <c r="F1783" s="21">
        <v>1700</v>
      </c>
      <c r="G1783" s="21">
        <v>1255</v>
      </c>
      <c r="H1783" s="39">
        <f t="shared" si="257"/>
        <v>1619.1741071428571</v>
      </c>
      <c r="I1783" s="37">
        <f t="shared" si="258"/>
        <v>2000</v>
      </c>
      <c r="J1783" s="37">
        <f t="shared" si="259"/>
        <v>120</v>
      </c>
      <c r="K1783" s="21"/>
      <c r="L1783" s="36">
        <f t="shared" ref="L1783:L1791" si="266">L1782+10</f>
        <v>356</v>
      </c>
      <c r="M1783" s="36"/>
      <c r="N1783" s="21"/>
      <c r="O1783" s="21">
        <f t="shared" si="260"/>
        <v>356</v>
      </c>
      <c r="P1783" s="40">
        <f t="shared" si="261"/>
        <v>1017.1428571428572</v>
      </c>
      <c r="Q1783" s="42"/>
      <c r="R1783" t="str">
        <f t="shared" si="256"/>
        <v>1620 Litre 304 Stainless Steel Slimline Water Tank (850mm W x 1700mm L x  1255mm H)</v>
      </c>
    </row>
    <row r="1784" spans="2:18" x14ac:dyDescent="0.35">
      <c r="B1784" s="32">
        <v>0.65</v>
      </c>
      <c r="C1784" s="30" t="s">
        <v>22</v>
      </c>
      <c r="D1784" s="30" t="s">
        <v>21</v>
      </c>
      <c r="E1784" s="21">
        <v>850</v>
      </c>
      <c r="F1784" s="21">
        <v>1800</v>
      </c>
      <c r="G1784" s="21">
        <v>1255</v>
      </c>
      <c r="H1784" s="39">
        <f t="shared" si="257"/>
        <v>1725.8491071428571</v>
      </c>
      <c r="I1784" s="37">
        <f t="shared" si="258"/>
        <v>2000</v>
      </c>
      <c r="J1784" s="37">
        <f t="shared" si="259"/>
        <v>120</v>
      </c>
      <c r="K1784" s="21"/>
      <c r="L1784" s="36">
        <f t="shared" si="266"/>
        <v>366</v>
      </c>
      <c r="M1784" s="36"/>
      <c r="N1784" s="21"/>
      <c r="O1784" s="21">
        <f t="shared" si="260"/>
        <v>366</v>
      </c>
      <c r="P1784" s="40">
        <f t="shared" si="261"/>
        <v>1045.7142857142858</v>
      </c>
      <c r="Q1784" s="42"/>
      <c r="R1784" t="str">
        <f t="shared" si="256"/>
        <v>1730 Litre 304 Stainless Steel Slimline Water Tank (850mm W x 1800mm L x  1255mm H)</v>
      </c>
    </row>
    <row r="1785" spans="2:18" x14ac:dyDescent="0.35">
      <c r="B1785" s="32">
        <v>0.65</v>
      </c>
      <c r="C1785" s="30" t="s">
        <v>22</v>
      </c>
      <c r="D1785" s="30" t="s">
        <v>21</v>
      </c>
      <c r="E1785" s="21">
        <v>850</v>
      </c>
      <c r="F1785" s="21">
        <v>1900</v>
      </c>
      <c r="G1785" s="21">
        <v>1255</v>
      </c>
      <c r="H1785" s="39">
        <f t="shared" si="257"/>
        <v>1832.524107142857</v>
      </c>
      <c r="I1785" s="37">
        <f t="shared" si="258"/>
        <v>2000</v>
      </c>
      <c r="J1785" s="37">
        <f t="shared" si="259"/>
        <v>120</v>
      </c>
      <c r="K1785" s="21"/>
      <c r="L1785" s="36">
        <f t="shared" si="266"/>
        <v>376</v>
      </c>
      <c r="M1785" s="36"/>
      <c r="N1785" s="21"/>
      <c r="O1785" s="21">
        <f t="shared" si="260"/>
        <v>376</v>
      </c>
      <c r="P1785" s="40">
        <f t="shared" si="261"/>
        <v>1074.2857142857144</v>
      </c>
      <c r="Q1785" s="42"/>
      <c r="R1785" t="str">
        <f t="shared" si="256"/>
        <v>1830 Litre 304 Stainless Steel Slimline Water Tank (850mm W x 1900mm L x  1255mm H)</v>
      </c>
    </row>
    <row r="1786" spans="2:18" x14ac:dyDescent="0.35">
      <c r="B1786" s="32">
        <v>0.65</v>
      </c>
      <c r="C1786" s="30" t="s">
        <v>22</v>
      </c>
      <c r="D1786" s="30" t="s">
        <v>21</v>
      </c>
      <c r="E1786" s="21">
        <v>850</v>
      </c>
      <c r="F1786" s="21">
        <v>2000</v>
      </c>
      <c r="G1786" s="21">
        <v>1255</v>
      </c>
      <c r="H1786" s="39">
        <f t="shared" si="257"/>
        <v>1939.199107142857</v>
      </c>
      <c r="I1786" s="37">
        <f t="shared" si="258"/>
        <v>2000</v>
      </c>
      <c r="J1786" s="37">
        <f t="shared" si="259"/>
        <v>120</v>
      </c>
      <c r="K1786" s="21"/>
      <c r="L1786" s="36">
        <f t="shared" si="266"/>
        <v>386</v>
      </c>
      <c r="M1786" s="36"/>
      <c r="N1786" s="21"/>
      <c r="O1786" s="21">
        <f t="shared" si="260"/>
        <v>386</v>
      </c>
      <c r="P1786" s="40">
        <f t="shared" si="261"/>
        <v>1102.8571428571429</v>
      </c>
      <c r="Q1786" s="42"/>
      <c r="R1786" t="str">
        <f t="shared" si="256"/>
        <v>1940 Litre 304 Stainless Steel Slimline Water Tank (850mm W x 2000mm L x  1255mm H)</v>
      </c>
    </row>
    <row r="1787" spans="2:18" x14ac:dyDescent="0.35">
      <c r="B1787" s="32">
        <v>0.65</v>
      </c>
      <c r="C1787" s="30" t="s">
        <v>22</v>
      </c>
      <c r="D1787" s="30" t="s">
        <v>21</v>
      </c>
      <c r="E1787" s="21">
        <v>850</v>
      </c>
      <c r="F1787" s="21">
        <v>2100</v>
      </c>
      <c r="G1787" s="21">
        <v>1255</v>
      </c>
      <c r="H1787" s="39">
        <f t="shared" si="257"/>
        <v>2045.8741071428572</v>
      </c>
      <c r="I1787" s="37">
        <f t="shared" si="258"/>
        <v>2000</v>
      </c>
      <c r="J1787" s="37">
        <f t="shared" si="259"/>
        <v>120</v>
      </c>
      <c r="K1787" s="21"/>
      <c r="L1787" s="36">
        <f t="shared" si="266"/>
        <v>396</v>
      </c>
      <c r="M1787" s="36"/>
      <c r="N1787" s="21"/>
      <c r="O1787" s="21">
        <f t="shared" si="260"/>
        <v>396</v>
      </c>
      <c r="P1787" s="40">
        <f t="shared" si="261"/>
        <v>1131.4285714285716</v>
      </c>
      <c r="Q1787" s="42"/>
      <c r="R1787" t="str">
        <f t="shared" si="256"/>
        <v>2050 Litre 304 Stainless Steel Slimline Water Tank (850mm W x 2100mm L x  1255mm H)</v>
      </c>
    </row>
    <row r="1788" spans="2:18" x14ac:dyDescent="0.35">
      <c r="B1788" s="32">
        <v>0.65</v>
      </c>
      <c r="C1788" s="30" t="s">
        <v>22</v>
      </c>
      <c r="D1788" s="30" t="s">
        <v>21</v>
      </c>
      <c r="E1788" s="21">
        <v>850</v>
      </c>
      <c r="F1788" s="21">
        <v>2200</v>
      </c>
      <c r="G1788" s="21">
        <v>1255</v>
      </c>
      <c r="H1788" s="39">
        <f t="shared" si="257"/>
        <v>2152.5491071428569</v>
      </c>
      <c r="I1788" s="37">
        <f t="shared" si="258"/>
        <v>2000</v>
      </c>
      <c r="J1788" s="37">
        <f t="shared" si="259"/>
        <v>120</v>
      </c>
      <c r="K1788" s="21"/>
      <c r="L1788" s="36">
        <f t="shared" si="266"/>
        <v>406</v>
      </c>
      <c r="M1788" s="36"/>
      <c r="N1788" s="21"/>
      <c r="O1788" s="21">
        <f t="shared" si="260"/>
        <v>406</v>
      </c>
      <c r="P1788" s="40">
        <f t="shared" si="261"/>
        <v>1160</v>
      </c>
      <c r="Q1788" s="42"/>
      <c r="R1788" t="str">
        <f t="shared" si="256"/>
        <v>2150 Litre 304 Stainless Steel Slimline Water Tank (850mm W x 2200mm L x  1255mm H)</v>
      </c>
    </row>
    <row r="1789" spans="2:18" x14ac:dyDescent="0.35">
      <c r="B1789" s="32">
        <v>0.65</v>
      </c>
      <c r="C1789" s="30" t="s">
        <v>22</v>
      </c>
      <c r="D1789" s="30" t="s">
        <v>21</v>
      </c>
      <c r="E1789" s="21">
        <v>850</v>
      </c>
      <c r="F1789" s="21">
        <v>2300</v>
      </c>
      <c r="G1789" s="21">
        <v>1255</v>
      </c>
      <c r="H1789" s="39">
        <f t="shared" si="257"/>
        <v>2259.2241071428571</v>
      </c>
      <c r="I1789" s="37">
        <f t="shared" si="258"/>
        <v>2000</v>
      </c>
      <c r="J1789" s="37">
        <f t="shared" si="259"/>
        <v>120</v>
      </c>
      <c r="K1789" s="21"/>
      <c r="L1789" s="36">
        <f t="shared" si="266"/>
        <v>416</v>
      </c>
      <c r="M1789" s="36"/>
      <c r="N1789" s="21"/>
      <c r="O1789" s="21">
        <f t="shared" si="260"/>
        <v>416</v>
      </c>
      <c r="P1789" s="40">
        <f t="shared" si="261"/>
        <v>1188.5714285714287</v>
      </c>
      <c r="Q1789" s="42"/>
      <c r="R1789" t="str">
        <f t="shared" si="256"/>
        <v>2260 Litre 304 Stainless Steel Slimline Water Tank (850mm W x 2300mm L x  1255mm H)</v>
      </c>
    </row>
    <row r="1790" spans="2:18" x14ac:dyDescent="0.35">
      <c r="B1790" s="32">
        <v>0.65</v>
      </c>
      <c r="C1790" s="30" t="s">
        <v>22</v>
      </c>
      <c r="D1790" s="30" t="s">
        <v>21</v>
      </c>
      <c r="E1790" s="21">
        <v>850</v>
      </c>
      <c r="F1790" s="21">
        <v>2400</v>
      </c>
      <c r="G1790" s="21">
        <v>1255</v>
      </c>
      <c r="H1790" s="39">
        <f t="shared" si="257"/>
        <v>2365.8991071428572</v>
      </c>
      <c r="I1790" s="37">
        <f t="shared" si="258"/>
        <v>2000</v>
      </c>
      <c r="J1790" s="37">
        <f t="shared" si="259"/>
        <v>120</v>
      </c>
      <c r="K1790" s="21"/>
      <c r="L1790" s="36">
        <f t="shared" si="266"/>
        <v>426</v>
      </c>
      <c r="M1790" s="36"/>
      <c r="N1790" s="21"/>
      <c r="O1790" s="21">
        <f t="shared" si="260"/>
        <v>426</v>
      </c>
      <c r="P1790" s="40">
        <f t="shared" si="261"/>
        <v>1217.1428571428571</v>
      </c>
      <c r="Q1790" s="42"/>
      <c r="R1790" t="str">
        <f t="shared" si="256"/>
        <v>2370 Litre 304 Stainless Steel Slimline Water Tank (850mm W x 2400mm L x  1255mm H)</v>
      </c>
    </row>
    <row r="1791" spans="2:18" x14ac:dyDescent="0.35">
      <c r="B1791" s="32">
        <v>0.65</v>
      </c>
      <c r="C1791" s="30" t="s">
        <v>22</v>
      </c>
      <c r="D1791" s="30" t="s">
        <v>21</v>
      </c>
      <c r="E1791" s="21">
        <v>850</v>
      </c>
      <c r="F1791" s="21">
        <v>2500</v>
      </c>
      <c r="G1791" s="21">
        <v>1255</v>
      </c>
      <c r="H1791" s="39">
        <f t="shared" si="257"/>
        <v>2472.574107142857</v>
      </c>
      <c r="I1791" s="37">
        <f t="shared" si="258"/>
        <v>2000</v>
      </c>
      <c r="J1791" s="37">
        <f t="shared" si="259"/>
        <v>120</v>
      </c>
      <c r="K1791" s="21"/>
      <c r="L1791" s="36">
        <f t="shared" si="266"/>
        <v>436</v>
      </c>
      <c r="M1791" s="36"/>
      <c r="N1791" s="21"/>
      <c r="O1791" s="21">
        <f t="shared" si="260"/>
        <v>436</v>
      </c>
      <c r="P1791" s="40">
        <f t="shared" si="261"/>
        <v>1245.7142857142858</v>
      </c>
      <c r="Q1791" s="42"/>
      <c r="R1791" t="str">
        <f t="shared" si="256"/>
        <v>2470 Litre 304 Stainless Steel Slimline Water Tank (850mm W x 2500mm L x  1255mm H)</v>
      </c>
    </row>
    <row r="1792" spans="2:18" x14ac:dyDescent="0.35">
      <c r="B1792" s="32">
        <v>0.65</v>
      </c>
      <c r="C1792" s="30" t="s">
        <v>22</v>
      </c>
      <c r="D1792" s="30" t="s">
        <v>21</v>
      </c>
      <c r="E1792" s="21">
        <v>850</v>
      </c>
      <c r="F1792" s="21">
        <v>2600</v>
      </c>
      <c r="G1792" s="21">
        <v>1255</v>
      </c>
      <c r="H1792" s="39">
        <f t="shared" si="257"/>
        <v>2579.2491071428572</v>
      </c>
      <c r="I1792" s="37">
        <f t="shared" si="258"/>
        <v>3000</v>
      </c>
      <c r="J1792" s="37">
        <f t="shared" si="259"/>
        <v>135</v>
      </c>
      <c r="K1792" s="21"/>
      <c r="L1792" s="36">
        <v>493</v>
      </c>
      <c r="M1792" s="36"/>
      <c r="N1792" s="21"/>
      <c r="O1792" s="21">
        <f t="shared" si="260"/>
        <v>493</v>
      </c>
      <c r="P1792" s="40">
        <f t="shared" si="261"/>
        <v>1408.5714285714287</v>
      </c>
      <c r="Q1792" s="42"/>
      <c r="R1792" t="str">
        <f t="shared" si="256"/>
        <v>2580 Litre 304 Stainless Steel Slimline Water Tank (850mm W x 2600mm L x  1255mm H)</v>
      </c>
    </row>
    <row r="1793" spans="2:18" x14ac:dyDescent="0.35">
      <c r="B1793" s="32">
        <v>0.65</v>
      </c>
      <c r="C1793" s="30" t="s">
        <v>22</v>
      </c>
      <c r="D1793" s="30" t="s">
        <v>21</v>
      </c>
      <c r="E1793" s="21">
        <v>850</v>
      </c>
      <c r="F1793" s="21">
        <v>2700</v>
      </c>
      <c r="G1793" s="21">
        <v>1255</v>
      </c>
      <c r="H1793" s="39">
        <f t="shared" si="257"/>
        <v>2685.9241071428569</v>
      </c>
      <c r="I1793" s="37">
        <f t="shared" si="258"/>
        <v>3000</v>
      </c>
      <c r="J1793" s="37">
        <f t="shared" si="259"/>
        <v>135</v>
      </c>
      <c r="K1793" s="21"/>
      <c r="L1793" s="36">
        <f t="shared" ref="L1793:L1800" si="267">L1792+10</f>
        <v>503</v>
      </c>
      <c r="M1793" s="36"/>
      <c r="N1793" s="21"/>
      <c r="O1793" s="21">
        <f t="shared" si="260"/>
        <v>503</v>
      </c>
      <c r="P1793" s="40">
        <f t="shared" si="261"/>
        <v>1437.1428571428573</v>
      </c>
      <c r="Q1793" s="42"/>
      <c r="R1793" t="str">
        <f t="shared" si="256"/>
        <v>2690 Litre 304 Stainless Steel Slimline Water Tank (850mm W x 2700mm L x  1255mm H)</v>
      </c>
    </row>
    <row r="1794" spans="2:18" x14ac:dyDescent="0.35">
      <c r="B1794" s="32">
        <v>0.65</v>
      </c>
      <c r="C1794" s="30" t="s">
        <v>22</v>
      </c>
      <c r="D1794" s="30" t="s">
        <v>21</v>
      </c>
      <c r="E1794" s="21">
        <v>850</v>
      </c>
      <c r="F1794" s="21">
        <v>2800</v>
      </c>
      <c r="G1794" s="21">
        <v>1255</v>
      </c>
      <c r="H1794" s="39">
        <f t="shared" si="257"/>
        <v>2792.5991071428571</v>
      </c>
      <c r="I1794" s="37">
        <f t="shared" si="258"/>
        <v>3000</v>
      </c>
      <c r="J1794" s="37">
        <f t="shared" si="259"/>
        <v>135</v>
      </c>
      <c r="K1794" s="21"/>
      <c r="L1794" s="36">
        <f t="shared" si="267"/>
        <v>513</v>
      </c>
      <c r="M1794" s="36"/>
      <c r="N1794" s="21"/>
      <c r="O1794" s="21">
        <f t="shared" si="260"/>
        <v>513</v>
      </c>
      <c r="P1794" s="40">
        <f t="shared" si="261"/>
        <v>1465.7142857142858</v>
      </c>
      <c r="Q1794" s="42"/>
      <c r="R1794" t="str">
        <f t="shared" si="256"/>
        <v>2790 Litre 304 Stainless Steel Slimline Water Tank (850mm W x 2800mm L x  1255mm H)</v>
      </c>
    </row>
    <row r="1795" spans="2:18" x14ac:dyDescent="0.35">
      <c r="B1795" s="32">
        <v>0.65</v>
      </c>
      <c r="C1795" s="30" t="s">
        <v>22</v>
      </c>
      <c r="D1795" s="30" t="s">
        <v>21</v>
      </c>
      <c r="E1795" s="21">
        <v>850</v>
      </c>
      <c r="F1795" s="21">
        <v>2900</v>
      </c>
      <c r="G1795" s="21">
        <v>1255</v>
      </c>
      <c r="H1795" s="39">
        <f t="shared" si="257"/>
        <v>2899.2741071428572</v>
      </c>
      <c r="I1795" s="37">
        <f t="shared" si="258"/>
        <v>3000</v>
      </c>
      <c r="J1795" s="37">
        <f t="shared" si="259"/>
        <v>135</v>
      </c>
      <c r="K1795" s="21"/>
      <c r="L1795" s="36">
        <f t="shared" si="267"/>
        <v>523</v>
      </c>
      <c r="M1795" s="36"/>
      <c r="N1795" s="21"/>
      <c r="O1795" s="21">
        <f t="shared" si="260"/>
        <v>523</v>
      </c>
      <c r="P1795" s="40">
        <f t="shared" si="261"/>
        <v>1494.2857142857144</v>
      </c>
      <c r="Q1795" s="42"/>
      <c r="R1795" t="str">
        <f t="shared" si="256"/>
        <v>2900 Litre 304 Stainless Steel Slimline Water Tank (850mm W x 2900mm L x  1255mm H)</v>
      </c>
    </row>
    <row r="1796" spans="2:18" x14ac:dyDescent="0.35">
      <c r="B1796" s="32">
        <v>0.65</v>
      </c>
      <c r="C1796" s="30" t="s">
        <v>22</v>
      </c>
      <c r="D1796" s="30" t="s">
        <v>21</v>
      </c>
      <c r="E1796" s="21">
        <v>850</v>
      </c>
      <c r="F1796" s="21">
        <v>3000</v>
      </c>
      <c r="G1796" s="21">
        <v>1255</v>
      </c>
      <c r="H1796" s="39">
        <f t="shared" si="257"/>
        <v>3005.949107142857</v>
      </c>
      <c r="I1796" s="37">
        <f t="shared" si="258"/>
        <v>3000</v>
      </c>
      <c r="J1796" s="37">
        <f t="shared" si="259"/>
        <v>135</v>
      </c>
      <c r="K1796" s="21"/>
      <c r="L1796" s="36">
        <f t="shared" si="267"/>
        <v>533</v>
      </c>
      <c r="M1796" s="36"/>
      <c r="N1796" s="21"/>
      <c r="O1796" s="21">
        <f t="shared" si="260"/>
        <v>533</v>
      </c>
      <c r="P1796" s="40">
        <f t="shared" si="261"/>
        <v>1522.8571428571429</v>
      </c>
      <c r="Q1796" s="42"/>
      <c r="R1796" t="str">
        <f t="shared" si="256"/>
        <v>3010 Litre 304 Stainless Steel Slimline Water Tank (850mm W x 3000mm L x  1255mm H)</v>
      </c>
    </row>
    <row r="1797" spans="2:18" x14ac:dyDescent="0.35">
      <c r="B1797" s="32">
        <v>0.65</v>
      </c>
      <c r="C1797" s="30" t="s">
        <v>22</v>
      </c>
      <c r="D1797" s="30" t="s">
        <v>21</v>
      </c>
      <c r="E1797" s="21">
        <v>850</v>
      </c>
      <c r="F1797" s="21">
        <v>3100</v>
      </c>
      <c r="G1797" s="21">
        <v>1255</v>
      </c>
      <c r="H1797" s="39">
        <f t="shared" si="257"/>
        <v>3112.6241071428572</v>
      </c>
      <c r="I1797" s="37">
        <f t="shared" si="258"/>
        <v>3000</v>
      </c>
      <c r="J1797" s="37">
        <f t="shared" si="259"/>
        <v>135</v>
      </c>
      <c r="K1797" s="21"/>
      <c r="L1797" s="36">
        <f t="shared" si="267"/>
        <v>543</v>
      </c>
      <c r="M1797" s="36"/>
      <c r="N1797" s="21"/>
      <c r="O1797" s="21">
        <f t="shared" si="260"/>
        <v>543</v>
      </c>
      <c r="P1797" s="40">
        <f t="shared" si="261"/>
        <v>1551.4285714285716</v>
      </c>
      <c r="Q1797" s="42"/>
      <c r="R1797" t="str">
        <f t="shared" ref="R1797:R1860" si="268">ROUND(H1797,-1)&amp;" "&amp;"Litre"&amp;" "&amp;C1797&amp;" "&amp;D1797&amp;" "&amp;"Water Tank"&amp;" ("&amp;E1797&amp;"mm W x "&amp;F1797&amp;"mm L x  "&amp;G1797&amp;"mm H)"</f>
        <v>3110 Litre 304 Stainless Steel Slimline Water Tank (850mm W x 3100mm L x  1255mm H)</v>
      </c>
    </row>
    <row r="1798" spans="2:18" x14ac:dyDescent="0.35">
      <c r="B1798" s="32">
        <v>0.65</v>
      </c>
      <c r="C1798" s="30" t="s">
        <v>22</v>
      </c>
      <c r="D1798" s="30" t="s">
        <v>21</v>
      </c>
      <c r="E1798" s="21">
        <v>850</v>
      </c>
      <c r="F1798" s="21">
        <v>3200</v>
      </c>
      <c r="G1798" s="21">
        <v>1255</v>
      </c>
      <c r="H1798" s="39">
        <f t="shared" ref="H1798:H1861" si="269">(((22/7*(E1798/2)^2)*G1798)+((F1798-E1798)*G1798*E1798))/1000000</f>
        <v>3219.2991071428569</v>
      </c>
      <c r="I1798" s="37">
        <f t="shared" ref="I1798:I1861" si="270">ROUND(H1798,-3)</f>
        <v>3000</v>
      </c>
      <c r="J1798" s="37">
        <f t="shared" ref="J1798:J1861" si="271">IF(I1798&lt;1000,90,IF(I1798=1000,90,IF(I1798=2000,120,IF(I1798=3000,135,IF(I1798=4000,150,IF(I1798=5000,180,IF(I1798=6000,210,IF(I1798=7000,240,IF(I1798=8000,255,IF(I1798=9000,270,IF(I1798=10000,285)))))))))))</f>
        <v>135</v>
      </c>
      <c r="K1798" s="21"/>
      <c r="L1798" s="36">
        <f t="shared" si="267"/>
        <v>553</v>
      </c>
      <c r="M1798" s="36"/>
      <c r="N1798" s="21"/>
      <c r="O1798" s="21">
        <f t="shared" ref="O1798:O1861" si="272">SUM(K1798:N1798)</f>
        <v>553</v>
      </c>
      <c r="P1798" s="40">
        <f t="shared" ref="P1798:P1861" si="273">O1798/(1-B1798)</f>
        <v>1580</v>
      </c>
      <c r="Q1798" s="42"/>
      <c r="R1798" t="str">
        <f t="shared" si="268"/>
        <v>3220 Litre 304 Stainless Steel Slimline Water Tank (850mm W x 3200mm L x  1255mm H)</v>
      </c>
    </row>
    <row r="1799" spans="2:18" x14ac:dyDescent="0.35">
      <c r="B1799" s="32">
        <v>0.65</v>
      </c>
      <c r="C1799" s="30" t="s">
        <v>22</v>
      </c>
      <c r="D1799" s="30" t="s">
        <v>21</v>
      </c>
      <c r="E1799" s="21">
        <v>850</v>
      </c>
      <c r="F1799" s="21">
        <v>3300</v>
      </c>
      <c r="G1799" s="21">
        <v>1255</v>
      </c>
      <c r="H1799" s="39">
        <f t="shared" si="269"/>
        <v>3325.9741071428571</v>
      </c>
      <c r="I1799" s="37">
        <f t="shared" si="270"/>
        <v>3000</v>
      </c>
      <c r="J1799" s="37">
        <f t="shared" si="271"/>
        <v>135</v>
      </c>
      <c r="K1799" s="21"/>
      <c r="L1799" s="36">
        <f t="shared" si="267"/>
        <v>563</v>
      </c>
      <c r="M1799" s="36"/>
      <c r="N1799" s="21"/>
      <c r="O1799" s="21">
        <f t="shared" si="272"/>
        <v>563</v>
      </c>
      <c r="P1799" s="40">
        <f t="shared" si="273"/>
        <v>1608.5714285714287</v>
      </c>
      <c r="Q1799" s="42"/>
      <c r="R1799" t="str">
        <f t="shared" si="268"/>
        <v>3330 Litre 304 Stainless Steel Slimline Water Tank (850mm W x 3300mm L x  1255mm H)</v>
      </c>
    </row>
    <row r="1800" spans="2:18" x14ac:dyDescent="0.35">
      <c r="B1800" s="32">
        <v>0.65</v>
      </c>
      <c r="C1800" s="30" t="s">
        <v>22</v>
      </c>
      <c r="D1800" s="30" t="s">
        <v>21</v>
      </c>
      <c r="E1800" s="21">
        <v>850</v>
      </c>
      <c r="F1800" s="21">
        <v>3400</v>
      </c>
      <c r="G1800" s="21">
        <v>1255</v>
      </c>
      <c r="H1800" s="39">
        <f t="shared" si="269"/>
        <v>3432.6491071428572</v>
      </c>
      <c r="I1800" s="37">
        <f t="shared" si="270"/>
        <v>3000</v>
      </c>
      <c r="J1800" s="37">
        <f t="shared" si="271"/>
        <v>135</v>
      </c>
      <c r="K1800" s="21"/>
      <c r="L1800" s="36">
        <f t="shared" si="267"/>
        <v>573</v>
      </c>
      <c r="M1800" s="36"/>
      <c r="N1800" s="21"/>
      <c r="O1800" s="21">
        <f t="shared" si="272"/>
        <v>573</v>
      </c>
      <c r="P1800" s="40">
        <f t="shared" si="273"/>
        <v>1637.1428571428573</v>
      </c>
      <c r="Q1800" s="42"/>
      <c r="R1800" t="str">
        <f t="shared" si="268"/>
        <v>3430 Litre 304 Stainless Steel Slimline Water Tank (850mm W x 3400mm L x  1255mm H)</v>
      </c>
    </row>
    <row r="1801" spans="2:18" x14ac:dyDescent="0.35">
      <c r="B1801" s="32">
        <v>0.65</v>
      </c>
      <c r="C1801" s="30" t="s">
        <v>22</v>
      </c>
      <c r="D1801" s="30" t="s">
        <v>21</v>
      </c>
      <c r="E1801" s="21">
        <v>850</v>
      </c>
      <c r="F1801" s="21">
        <v>3500</v>
      </c>
      <c r="G1801" s="21">
        <v>1255</v>
      </c>
      <c r="H1801" s="39">
        <f t="shared" si="269"/>
        <v>3539.324107142857</v>
      </c>
      <c r="I1801" s="37">
        <f t="shared" si="270"/>
        <v>4000</v>
      </c>
      <c r="J1801" s="37">
        <f t="shared" si="271"/>
        <v>150</v>
      </c>
      <c r="K1801" s="21"/>
      <c r="L1801" s="36">
        <v>584</v>
      </c>
      <c r="M1801" s="36"/>
      <c r="N1801" s="21"/>
      <c r="O1801" s="21">
        <f t="shared" si="272"/>
        <v>584</v>
      </c>
      <c r="P1801" s="40">
        <f t="shared" si="273"/>
        <v>1668.5714285714287</v>
      </c>
      <c r="Q1801" s="42"/>
      <c r="R1801" t="str">
        <f t="shared" si="268"/>
        <v>3540 Litre 304 Stainless Steel Slimline Water Tank (850mm W x 3500mm L x  1255mm H)</v>
      </c>
    </row>
    <row r="1802" spans="2:18" x14ac:dyDescent="0.35">
      <c r="B1802" s="32">
        <v>0.65</v>
      </c>
      <c r="C1802" s="30" t="s">
        <v>22</v>
      </c>
      <c r="D1802" s="30" t="s">
        <v>21</v>
      </c>
      <c r="E1802" s="21">
        <v>850</v>
      </c>
      <c r="F1802" s="21">
        <v>3600</v>
      </c>
      <c r="G1802" s="21">
        <v>1255</v>
      </c>
      <c r="H1802" s="39">
        <f t="shared" si="269"/>
        <v>3645.9991071428572</v>
      </c>
      <c r="I1802" s="37">
        <f t="shared" si="270"/>
        <v>4000</v>
      </c>
      <c r="J1802" s="37">
        <f t="shared" si="271"/>
        <v>150</v>
      </c>
      <c r="K1802" s="21"/>
      <c r="L1802" s="36">
        <f>L1801+10</f>
        <v>594</v>
      </c>
      <c r="M1802" s="36"/>
      <c r="N1802" s="21"/>
      <c r="O1802" s="21">
        <f t="shared" si="272"/>
        <v>594</v>
      </c>
      <c r="P1802" s="40">
        <f t="shared" si="273"/>
        <v>1697.1428571428573</v>
      </c>
      <c r="Q1802" s="42"/>
      <c r="R1802" t="str">
        <f t="shared" si="268"/>
        <v>3650 Litre 304 Stainless Steel Slimline Water Tank (850mm W x 3600mm L x  1255mm H)</v>
      </c>
    </row>
    <row r="1803" spans="2:18" x14ac:dyDescent="0.35">
      <c r="B1803" s="32">
        <v>0.65</v>
      </c>
      <c r="C1803" s="30" t="s">
        <v>22</v>
      </c>
      <c r="D1803" s="30" t="s">
        <v>21</v>
      </c>
      <c r="E1803" s="21">
        <v>850</v>
      </c>
      <c r="F1803" s="21">
        <v>3700</v>
      </c>
      <c r="G1803" s="21">
        <v>1255</v>
      </c>
      <c r="H1803" s="39">
        <f t="shared" si="269"/>
        <v>3752.6741071428569</v>
      </c>
      <c r="I1803" s="37">
        <f t="shared" si="270"/>
        <v>4000</v>
      </c>
      <c r="J1803" s="37">
        <f t="shared" si="271"/>
        <v>150</v>
      </c>
      <c r="K1803" s="21"/>
      <c r="L1803" s="36">
        <f>L1802+10</f>
        <v>604</v>
      </c>
      <c r="M1803" s="36"/>
      <c r="N1803" s="21"/>
      <c r="O1803" s="21">
        <f t="shared" si="272"/>
        <v>604</v>
      </c>
      <c r="P1803" s="40">
        <f t="shared" si="273"/>
        <v>1725.7142857142858</v>
      </c>
      <c r="Q1803" s="42"/>
      <c r="R1803" t="str">
        <f t="shared" si="268"/>
        <v>3750 Litre 304 Stainless Steel Slimline Water Tank (850mm W x 3700mm L x  1255mm H)</v>
      </c>
    </row>
    <row r="1804" spans="2:18" x14ac:dyDescent="0.35">
      <c r="B1804" s="32">
        <v>0.65</v>
      </c>
      <c r="C1804" s="30" t="s">
        <v>22</v>
      </c>
      <c r="D1804" s="30" t="s">
        <v>21</v>
      </c>
      <c r="E1804" s="21">
        <v>850</v>
      </c>
      <c r="F1804" s="21">
        <v>3800</v>
      </c>
      <c r="G1804" s="21">
        <v>1255</v>
      </c>
      <c r="H1804" s="39">
        <f t="shared" si="269"/>
        <v>3859.3491071428571</v>
      </c>
      <c r="I1804" s="37">
        <f t="shared" si="270"/>
        <v>4000</v>
      </c>
      <c r="J1804" s="37">
        <f t="shared" si="271"/>
        <v>150</v>
      </c>
      <c r="K1804" s="21"/>
      <c r="L1804" s="36">
        <f>L1803+10</f>
        <v>614</v>
      </c>
      <c r="M1804" s="36"/>
      <c r="N1804" s="21"/>
      <c r="O1804" s="21">
        <f t="shared" si="272"/>
        <v>614</v>
      </c>
      <c r="P1804" s="40">
        <f t="shared" si="273"/>
        <v>1754.2857142857144</v>
      </c>
      <c r="Q1804" s="42"/>
      <c r="R1804" t="str">
        <f t="shared" si="268"/>
        <v>3860 Litre 304 Stainless Steel Slimline Water Tank (850mm W x 3800mm L x  1255mm H)</v>
      </c>
    </row>
    <row r="1805" spans="2:18" x14ac:dyDescent="0.35">
      <c r="B1805" s="32">
        <v>0.65</v>
      </c>
      <c r="C1805" s="30" t="s">
        <v>22</v>
      </c>
      <c r="D1805" s="30" t="s">
        <v>21</v>
      </c>
      <c r="E1805" s="21">
        <v>850</v>
      </c>
      <c r="F1805" s="21">
        <v>3900</v>
      </c>
      <c r="G1805" s="21">
        <v>1255</v>
      </c>
      <c r="H1805" s="39">
        <f t="shared" si="269"/>
        <v>3966.0241071428572</v>
      </c>
      <c r="I1805" s="37">
        <f t="shared" si="270"/>
        <v>4000</v>
      </c>
      <c r="J1805" s="37">
        <f t="shared" si="271"/>
        <v>150</v>
      </c>
      <c r="K1805" s="21"/>
      <c r="L1805" s="36">
        <f>L1804+10</f>
        <v>624</v>
      </c>
      <c r="M1805" s="36"/>
      <c r="N1805" s="21"/>
      <c r="O1805" s="21">
        <f t="shared" si="272"/>
        <v>624</v>
      </c>
      <c r="P1805" s="40">
        <f t="shared" si="273"/>
        <v>1782.8571428571429</v>
      </c>
      <c r="Q1805" s="42"/>
      <c r="R1805" t="str">
        <f t="shared" si="268"/>
        <v>3970 Litre 304 Stainless Steel Slimline Water Tank (850mm W x 3900mm L x  1255mm H)</v>
      </c>
    </row>
    <row r="1806" spans="2:18" x14ac:dyDescent="0.35">
      <c r="B1806" s="32">
        <v>0.65</v>
      </c>
      <c r="C1806" s="30" t="s">
        <v>22</v>
      </c>
      <c r="D1806" s="30" t="s">
        <v>21</v>
      </c>
      <c r="E1806" s="21">
        <v>850</v>
      </c>
      <c r="F1806" s="21">
        <v>4000</v>
      </c>
      <c r="G1806" s="21">
        <v>1255</v>
      </c>
      <c r="H1806" s="39">
        <f t="shared" si="269"/>
        <v>4072.699107142857</v>
      </c>
      <c r="I1806" s="37">
        <f t="shared" si="270"/>
        <v>4000</v>
      </c>
      <c r="J1806" s="37">
        <f t="shared" si="271"/>
        <v>150</v>
      </c>
      <c r="K1806" s="21"/>
      <c r="L1806" s="36">
        <v>635</v>
      </c>
      <c r="M1806" s="36"/>
      <c r="N1806" s="21"/>
      <c r="O1806" s="21">
        <f t="shared" si="272"/>
        <v>635</v>
      </c>
      <c r="P1806" s="40">
        <f t="shared" si="273"/>
        <v>1814.2857142857144</v>
      </c>
      <c r="Q1806" s="42"/>
      <c r="R1806" t="str">
        <f t="shared" si="268"/>
        <v>4070 Litre 304 Stainless Steel Slimline Water Tank (850mm W x 4000mm L x  1255mm H)</v>
      </c>
    </row>
    <row r="1807" spans="2:18" x14ac:dyDescent="0.35">
      <c r="B1807" s="32">
        <v>0.65</v>
      </c>
      <c r="C1807" s="30" t="s">
        <v>22</v>
      </c>
      <c r="D1807" s="30" t="s">
        <v>21</v>
      </c>
      <c r="E1807" s="21">
        <v>900</v>
      </c>
      <c r="F1807" s="21">
        <v>800</v>
      </c>
      <c r="G1807" s="21">
        <v>1255</v>
      </c>
      <c r="H1807" s="39">
        <f t="shared" si="269"/>
        <v>685.76785714285711</v>
      </c>
      <c r="I1807" s="37">
        <f t="shared" si="270"/>
        <v>1000</v>
      </c>
      <c r="J1807" s="37">
        <f t="shared" si="271"/>
        <v>90</v>
      </c>
      <c r="K1807" s="21"/>
      <c r="L1807" s="36">
        <v>266</v>
      </c>
      <c r="M1807" s="36"/>
      <c r="N1807" s="21"/>
      <c r="O1807" s="21">
        <f t="shared" si="272"/>
        <v>266</v>
      </c>
      <c r="P1807" s="40">
        <f t="shared" si="273"/>
        <v>760</v>
      </c>
      <c r="Q1807" s="42"/>
      <c r="R1807" t="str">
        <f t="shared" si="268"/>
        <v>690 Litre 304 Stainless Steel Slimline Water Tank (900mm W x 800mm L x  1255mm H)</v>
      </c>
    </row>
    <row r="1808" spans="2:18" x14ac:dyDescent="0.35">
      <c r="B1808" s="32">
        <v>0.65</v>
      </c>
      <c r="C1808" s="30" t="s">
        <v>22</v>
      </c>
      <c r="D1808" s="30" t="s">
        <v>21</v>
      </c>
      <c r="E1808" s="21">
        <v>900</v>
      </c>
      <c r="F1808" s="21">
        <v>900</v>
      </c>
      <c r="G1808" s="21">
        <v>1255</v>
      </c>
      <c r="H1808" s="39">
        <f t="shared" si="269"/>
        <v>798.71785714285704</v>
      </c>
      <c r="I1808" s="37">
        <f t="shared" si="270"/>
        <v>1000</v>
      </c>
      <c r="J1808" s="37">
        <f t="shared" si="271"/>
        <v>90</v>
      </c>
      <c r="K1808" s="21"/>
      <c r="L1808" s="36">
        <f t="shared" ref="L1808:L1814" si="274">L1807+10</f>
        <v>276</v>
      </c>
      <c r="M1808" s="36"/>
      <c r="N1808" s="21"/>
      <c r="O1808" s="21">
        <f t="shared" si="272"/>
        <v>276</v>
      </c>
      <c r="P1808" s="40">
        <f t="shared" si="273"/>
        <v>788.57142857142867</v>
      </c>
      <c r="Q1808" s="42"/>
      <c r="R1808" t="str">
        <f t="shared" si="268"/>
        <v>800 Litre 304 Stainless Steel Slimline Water Tank (900mm W x 900mm L x  1255mm H)</v>
      </c>
    </row>
    <row r="1809" spans="2:18" x14ac:dyDescent="0.35">
      <c r="B1809" s="32">
        <v>0.65</v>
      </c>
      <c r="C1809" s="30" t="s">
        <v>22</v>
      </c>
      <c r="D1809" s="30" t="s">
        <v>21</v>
      </c>
      <c r="E1809" s="21">
        <v>900</v>
      </c>
      <c r="F1809" s="21">
        <v>1000</v>
      </c>
      <c r="G1809" s="21">
        <v>1255</v>
      </c>
      <c r="H1809" s="39">
        <f t="shared" si="269"/>
        <v>911.66785714285709</v>
      </c>
      <c r="I1809" s="37">
        <f t="shared" si="270"/>
        <v>1000</v>
      </c>
      <c r="J1809" s="37">
        <f t="shared" si="271"/>
        <v>90</v>
      </c>
      <c r="K1809" s="21"/>
      <c r="L1809" s="36">
        <f t="shared" si="274"/>
        <v>286</v>
      </c>
      <c r="M1809" s="36"/>
      <c r="N1809" s="21"/>
      <c r="O1809" s="21">
        <f t="shared" si="272"/>
        <v>286</v>
      </c>
      <c r="P1809" s="40">
        <f t="shared" si="273"/>
        <v>817.14285714285722</v>
      </c>
      <c r="Q1809" s="42"/>
      <c r="R1809" t="str">
        <f t="shared" si="268"/>
        <v>910 Litre 304 Stainless Steel Slimline Water Tank (900mm W x 1000mm L x  1255mm H)</v>
      </c>
    </row>
    <row r="1810" spans="2:18" x14ac:dyDescent="0.35">
      <c r="B1810" s="32">
        <v>0.65</v>
      </c>
      <c r="C1810" s="30" t="s">
        <v>22</v>
      </c>
      <c r="D1810" s="30" t="s">
        <v>21</v>
      </c>
      <c r="E1810" s="21">
        <v>900</v>
      </c>
      <c r="F1810" s="21">
        <v>1100</v>
      </c>
      <c r="G1810" s="21">
        <v>1255</v>
      </c>
      <c r="H1810" s="39">
        <f t="shared" si="269"/>
        <v>1024.617857142857</v>
      </c>
      <c r="I1810" s="37">
        <f t="shared" si="270"/>
        <v>1000</v>
      </c>
      <c r="J1810" s="37">
        <f t="shared" si="271"/>
        <v>90</v>
      </c>
      <c r="K1810" s="21"/>
      <c r="L1810" s="36">
        <f t="shared" si="274"/>
        <v>296</v>
      </c>
      <c r="M1810" s="36"/>
      <c r="N1810" s="21"/>
      <c r="O1810" s="21">
        <f t="shared" si="272"/>
        <v>296</v>
      </c>
      <c r="P1810" s="40">
        <f t="shared" si="273"/>
        <v>845.71428571428578</v>
      </c>
      <c r="Q1810" s="42"/>
      <c r="R1810" t="str">
        <f t="shared" si="268"/>
        <v>1020 Litre 304 Stainless Steel Slimline Water Tank (900mm W x 1100mm L x  1255mm H)</v>
      </c>
    </row>
    <row r="1811" spans="2:18" x14ac:dyDescent="0.35">
      <c r="B1811" s="32">
        <v>0.65</v>
      </c>
      <c r="C1811" s="30" t="s">
        <v>22</v>
      </c>
      <c r="D1811" s="30" t="s">
        <v>21</v>
      </c>
      <c r="E1811" s="21">
        <v>900</v>
      </c>
      <c r="F1811" s="21">
        <v>1200</v>
      </c>
      <c r="G1811" s="21">
        <v>1255</v>
      </c>
      <c r="H1811" s="39">
        <f t="shared" si="269"/>
        <v>1137.5678571428571</v>
      </c>
      <c r="I1811" s="37">
        <f t="shared" si="270"/>
        <v>1000</v>
      </c>
      <c r="J1811" s="37">
        <f t="shared" si="271"/>
        <v>90</v>
      </c>
      <c r="K1811" s="21"/>
      <c r="L1811" s="36">
        <f t="shared" si="274"/>
        <v>306</v>
      </c>
      <c r="M1811" s="36"/>
      <c r="N1811" s="21"/>
      <c r="O1811" s="21">
        <f t="shared" si="272"/>
        <v>306</v>
      </c>
      <c r="P1811" s="40">
        <f t="shared" si="273"/>
        <v>874.28571428571433</v>
      </c>
      <c r="Q1811" s="42"/>
      <c r="R1811" t="str">
        <f t="shared" si="268"/>
        <v>1140 Litre 304 Stainless Steel Slimline Water Tank (900mm W x 1200mm L x  1255mm H)</v>
      </c>
    </row>
    <row r="1812" spans="2:18" x14ac:dyDescent="0.35">
      <c r="B1812" s="32">
        <v>0.65</v>
      </c>
      <c r="C1812" s="30" t="s">
        <v>22</v>
      </c>
      <c r="D1812" s="30" t="s">
        <v>21</v>
      </c>
      <c r="E1812" s="21">
        <v>900</v>
      </c>
      <c r="F1812" s="21">
        <v>1300</v>
      </c>
      <c r="G1812" s="21">
        <v>1255</v>
      </c>
      <c r="H1812" s="39">
        <f t="shared" si="269"/>
        <v>1250.5178571428571</v>
      </c>
      <c r="I1812" s="37">
        <f t="shared" si="270"/>
        <v>1000</v>
      </c>
      <c r="J1812" s="37">
        <f t="shared" si="271"/>
        <v>90</v>
      </c>
      <c r="K1812" s="21"/>
      <c r="L1812" s="36">
        <f t="shared" si="274"/>
        <v>316</v>
      </c>
      <c r="M1812" s="36"/>
      <c r="N1812" s="21"/>
      <c r="O1812" s="21">
        <f t="shared" si="272"/>
        <v>316</v>
      </c>
      <c r="P1812" s="40">
        <f t="shared" si="273"/>
        <v>902.85714285714289</v>
      </c>
      <c r="Q1812" s="42"/>
      <c r="R1812" t="str">
        <f t="shared" si="268"/>
        <v>1250 Litre 304 Stainless Steel Slimline Water Tank (900mm W x 1300mm L x  1255mm H)</v>
      </c>
    </row>
    <row r="1813" spans="2:18" x14ac:dyDescent="0.35">
      <c r="B1813" s="32">
        <v>0.65</v>
      </c>
      <c r="C1813" s="30" t="s">
        <v>22</v>
      </c>
      <c r="D1813" s="30" t="s">
        <v>21</v>
      </c>
      <c r="E1813" s="21">
        <v>900</v>
      </c>
      <c r="F1813" s="21">
        <v>1400</v>
      </c>
      <c r="G1813" s="21">
        <v>1255</v>
      </c>
      <c r="H1813" s="39">
        <f t="shared" si="269"/>
        <v>1363.4678571428572</v>
      </c>
      <c r="I1813" s="37">
        <f t="shared" si="270"/>
        <v>1000</v>
      </c>
      <c r="J1813" s="37">
        <f t="shared" si="271"/>
        <v>90</v>
      </c>
      <c r="K1813" s="21"/>
      <c r="L1813" s="36">
        <f t="shared" si="274"/>
        <v>326</v>
      </c>
      <c r="M1813" s="36"/>
      <c r="N1813" s="21"/>
      <c r="O1813" s="21">
        <f t="shared" si="272"/>
        <v>326</v>
      </c>
      <c r="P1813" s="40">
        <f t="shared" si="273"/>
        <v>931.42857142857144</v>
      </c>
      <c r="Q1813" s="42"/>
      <c r="R1813" t="str">
        <f t="shared" si="268"/>
        <v>1360 Litre 304 Stainless Steel Slimline Water Tank (900mm W x 1400mm L x  1255mm H)</v>
      </c>
    </row>
    <row r="1814" spans="2:18" x14ac:dyDescent="0.35">
      <c r="B1814" s="32">
        <v>0.65</v>
      </c>
      <c r="C1814" s="30" t="s">
        <v>22</v>
      </c>
      <c r="D1814" s="30" t="s">
        <v>21</v>
      </c>
      <c r="E1814" s="21">
        <v>900</v>
      </c>
      <c r="F1814" s="21">
        <v>1500</v>
      </c>
      <c r="G1814" s="21">
        <v>1255</v>
      </c>
      <c r="H1814" s="39">
        <f t="shared" si="269"/>
        <v>1476.417857142857</v>
      </c>
      <c r="I1814" s="37">
        <f t="shared" si="270"/>
        <v>1000</v>
      </c>
      <c r="J1814" s="37">
        <f t="shared" si="271"/>
        <v>90</v>
      </c>
      <c r="K1814" s="21"/>
      <c r="L1814" s="36">
        <f t="shared" si="274"/>
        <v>336</v>
      </c>
      <c r="M1814" s="36"/>
      <c r="N1814" s="21"/>
      <c r="O1814" s="21">
        <f t="shared" si="272"/>
        <v>336</v>
      </c>
      <c r="P1814" s="40">
        <f t="shared" si="273"/>
        <v>960.00000000000011</v>
      </c>
      <c r="Q1814" s="42"/>
      <c r="R1814" t="str">
        <f t="shared" si="268"/>
        <v>1480 Litre 304 Stainless Steel Slimline Water Tank (900mm W x 1500mm L x  1255mm H)</v>
      </c>
    </row>
    <row r="1815" spans="2:18" x14ac:dyDescent="0.35">
      <c r="B1815" s="32">
        <v>0.65</v>
      </c>
      <c r="C1815" s="30" t="s">
        <v>22</v>
      </c>
      <c r="D1815" s="30" t="s">
        <v>21</v>
      </c>
      <c r="E1815" s="21">
        <v>900</v>
      </c>
      <c r="F1815" s="21">
        <v>1600</v>
      </c>
      <c r="G1815" s="21">
        <v>1255</v>
      </c>
      <c r="H1815" s="39">
        <f t="shared" si="269"/>
        <v>1589.367857142857</v>
      </c>
      <c r="I1815" s="37">
        <f t="shared" si="270"/>
        <v>2000</v>
      </c>
      <c r="J1815" s="37">
        <f t="shared" si="271"/>
        <v>120</v>
      </c>
      <c r="K1815" s="21"/>
      <c r="L1815" s="36">
        <v>347</v>
      </c>
      <c r="M1815" s="36"/>
      <c r="N1815" s="21"/>
      <c r="O1815" s="21">
        <f t="shared" si="272"/>
        <v>347</v>
      </c>
      <c r="P1815" s="40">
        <f t="shared" si="273"/>
        <v>991.42857142857144</v>
      </c>
      <c r="Q1815" s="42"/>
      <c r="R1815" t="str">
        <f t="shared" si="268"/>
        <v>1590 Litre 304 Stainless Steel Slimline Water Tank (900mm W x 1600mm L x  1255mm H)</v>
      </c>
    </row>
    <row r="1816" spans="2:18" x14ac:dyDescent="0.35">
      <c r="B1816" s="32">
        <v>0.65</v>
      </c>
      <c r="C1816" s="30" t="s">
        <v>22</v>
      </c>
      <c r="D1816" s="30" t="s">
        <v>21</v>
      </c>
      <c r="E1816" s="21">
        <v>900</v>
      </c>
      <c r="F1816" s="21">
        <v>1700</v>
      </c>
      <c r="G1816" s="21">
        <v>1255</v>
      </c>
      <c r="H1816" s="39">
        <f t="shared" si="269"/>
        <v>1702.3178571428571</v>
      </c>
      <c r="I1816" s="37">
        <f t="shared" si="270"/>
        <v>2000</v>
      </c>
      <c r="J1816" s="37">
        <f t="shared" si="271"/>
        <v>120</v>
      </c>
      <c r="K1816" s="21"/>
      <c r="L1816" s="36">
        <f t="shared" ref="L1816:L1823" si="275">L1815+10</f>
        <v>357</v>
      </c>
      <c r="M1816" s="36"/>
      <c r="N1816" s="21"/>
      <c r="O1816" s="21">
        <f t="shared" si="272"/>
        <v>357</v>
      </c>
      <c r="P1816" s="40">
        <f t="shared" si="273"/>
        <v>1020.0000000000001</v>
      </c>
      <c r="Q1816" s="42"/>
      <c r="R1816" t="str">
        <f t="shared" si="268"/>
        <v>1700 Litre 304 Stainless Steel Slimline Water Tank (900mm W x 1700mm L x  1255mm H)</v>
      </c>
    </row>
    <row r="1817" spans="2:18" x14ac:dyDescent="0.35">
      <c r="B1817" s="32">
        <v>0.65</v>
      </c>
      <c r="C1817" s="30" t="s">
        <v>22</v>
      </c>
      <c r="D1817" s="30" t="s">
        <v>21</v>
      </c>
      <c r="E1817" s="21">
        <v>900</v>
      </c>
      <c r="F1817" s="21">
        <v>1800</v>
      </c>
      <c r="G1817" s="21">
        <v>1255</v>
      </c>
      <c r="H1817" s="39">
        <f t="shared" si="269"/>
        <v>1815.2678571428571</v>
      </c>
      <c r="I1817" s="37">
        <f t="shared" si="270"/>
        <v>2000</v>
      </c>
      <c r="J1817" s="37">
        <f t="shared" si="271"/>
        <v>120</v>
      </c>
      <c r="K1817" s="21"/>
      <c r="L1817" s="36">
        <f t="shared" si="275"/>
        <v>367</v>
      </c>
      <c r="M1817" s="36"/>
      <c r="N1817" s="21"/>
      <c r="O1817" s="21">
        <f t="shared" si="272"/>
        <v>367</v>
      </c>
      <c r="P1817" s="40">
        <f t="shared" si="273"/>
        <v>1048.5714285714287</v>
      </c>
      <c r="Q1817" s="42"/>
      <c r="R1817" t="str">
        <f t="shared" si="268"/>
        <v>1820 Litre 304 Stainless Steel Slimline Water Tank (900mm W x 1800mm L x  1255mm H)</v>
      </c>
    </row>
    <row r="1818" spans="2:18" x14ac:dyDescent="0.35">
      <c r="B1818" s="32">
        <v>0.65</v>
      </c>
      <c r="C1818" s="30" t="s">
        <v>22</v>
      </c>
      <c r="D1818" s="30" t="s">
        <v>21</v>
      </c>
      <c r="E1818" s="21">
        <v>900</v>
      </c>
      <c r="F1818" s="21">
        <v>1900</v>
      </c>
      <c r="G1818" s="21">
        <v>1255</v>
      </c>
      <c r="H1818" s="39">
        <f t="shared" si="269"/>
        <v>1928.2178571428572</v>
      </c>
      <c r="I1818" s="37">
        <f t="shared" si="270"/>
        <v>2000</v>
      </c>
      <c r="J1818" s="37">
        <f t="shared" si="271"/>
        <v>120</v>
      </c>
      <c r="K1818" s="21"/>
      <c r="L1818" s="36">
        <f t="shared" si="275"/>
        <v>377</v>
      </c>
      <c r="M1818" s="36"/>
      <c r="N1818" s="21"/>
      <c r="O1818" s="21">
        <f t="shared" si="272"/>
        <v>377</v>
      </c>
      <c r="P1818" s="40">
        <f t="shared" si="273"/>
        <v>1077.1428571428571</v>
      </c>
      <c r="Q1818" s="42"/>
      <c r="R1818" t="str">
        <f t="shared" si="268"/>
        <v>1930 Litre 304 Stainless Steel Slimline Water Tank (900mm W x 1900mm L x  1255mm H)</v>
      </c>
    </row>
    <row r="1819" spans="2:18" x14ac:dyDescent="0.35">
      <c r="B1819" s="32">
        <v>0.65</v>
      </c>
      <c r="C1819" s="30" t="s">
        <v>22</v>
      </c>
      <c r="D1819" s="30" t="s">
        <v>21</v>
      </c>
      <c r="E1819" s="21">
        <v>900</v>
      </c>
      <c r="F1819" s="21">
        <v>2000</v>
      </c>
      <c r="G1819" s="21">
        <v>1255</v>
      </c>
      <c r="H1819" s="39">
        <f t="shared" si="269"/>
        <v>2041.167857142857</v>
      </c>
      <c r="I1819" s="37">
        <f t="shared" si="270"/>
        <v>2000</v>
      </c>
      <c r="J1819" s="37">
        <f t="shared" si="271"/>
        <v>120</v>
      </c>
      <c r="K1819" s="21"/>
      <c r="L1819" s="36">
        <f t="shared" si="275"/>
        <v>387</v>
      </c>
      <c r="M1819" s="36"/>
      <c r="N1819" s="21"/>
      <c r="O1819" s="21">
        <f t="shared" si="272"/>
        <v>387</v>
      </c>
      <c r="P1819" s="40">
        <f t="shared" si="273"/>
        <v>1105.7142857142858</v>
      </c>
      <c r="Q1819" s="42"/>
      <c r="R1819" t="str">
        <f t="shared" si="268"/>
        <v>2040 Litre 304 Stainless Steel Slimline Water Tank (900mm W x 2000mm L x  1255mm H)</v>
      </c>
    </row>
    <row r="1820" spans="2:18" x14ac:dyDescent="0.35">
      <c r="B1820" s="32">
        <v>0.65</v>
      </c>
      <c r="C1820" s="30" t="s">
        <v>22</v>
      </c>
      <c r="D1820" s="30" t="s">
        <v>21</v>
      </c>
      <c r="E1820" s="21">
        <v>900</v>
      </c>
      <c r="F1820" s="21">
        <v>2100</v>
      </c>
      <c r="G1820" s="21">
        <v>1255</v>
      </c>
      <c r="H1820" s="39">
        <f t="shared" si="269"/>
        <v>2154.1178571428572</v>
      </c>
      <c r="I1820" s="37">
        <f t="shared" si="270"/>
        <v>2000</v>
      </c>
      <c r="J1820" s="37">
        <f t="shared" si="271"/>
        <v>120</v>
      </c>
      <c r="K1820" s="21"/>
      <c r="L1820" s="36">
        <f t="shared" si="275"/>
        <v>397</v>
      </c>
      <c r="M1820" s="36"/>
      <c r="N1820" s="21"/>
      <c r="O1820" s="21">
        <f t="shared" si="272"/>
        <v>397</v>
      </c>
      <c r="P1820" s="40">
        <f t="shared" si="273"/>
        <v>1134.2857142857144</v>
      </c>
      <c r="Q1820" s="42"/>
      <c r="R1820" t="str">
        <f t="shared" si="268"/>
        <v>2150 Litre 304 Stainless Steel Slimline Water Tank (900mm W x 2100mm L x  1255mm H)</v>
      </c>
    </row>
    <row r="1821" spans="2:18" x14ac:dyDescent="0.35">
      <c r="B1821" s="32">
        <v>0.65</v>
      </c>
      <c r="C1821" s="30" t="s">
        <v>22</v>
      </c>
      <c r="D1821" s="30" t="s">
        <v>21</v>
      </c>
      <c r="E1821" s="21">
        <v>900</v>
      </c>
      <c r="F1821" s="21">
        <v>2200</v>
      </c>
      <c r="G1821" s="21">
        <v>1255</v>
      </c>
      <c r="H1821" s="39">
        <f t="shared" si="269"/>
        <v>2267.0678571428571</v>
      </c>
      <c r="I1821" s="37">
        <f t="shared" si="270"/>
        <v>2000</v>
      </c>
      <c r="J1821" s="37">
        <f t="shared" si="271"/>
        <v>120</v>
      </c>
      <c r="K1821" s="21"/>
      <c r="L1821" s="36">
        <f t="shared" si="275"/>
        <v>407</v>
      </c>
      <c r="M1821" s="36"/>
      <c r="N1821" s="21"/>
      <c r="O1821" s="21">
        <f t="shared" si="272"/>
        <v>407</v>
      </c>
      <c r="P1821" s="40">
        <f t="shared" si="273"/>
        <v>1162.8571428571429</v>
      </c>
      <c r="Q1821" s="42"/>
      <c r="R1821" t="str">
        <f t="shared" si="268"/>
        <v>2270 Litre 304 Stainless Steel Slimline Water Tank (900mm W x 2200mm L x  1255mm H)</v>
      </c>
    </row>
    <row r="1822" spans="2:18" x14ac:dyDescent="0.35">
      <c r="B1822" s="32">
        <v>0.65</v>
      </c>
      <c r="C1822" s="30" t="s">
        <v>22</v>
      </c>
      <c r="D1822" s="30" t="s">
        <v>21</v>
      </c>
      <c r="E1822" s="21">
        <v>900</v>
      </c>
      <c r="F1822" s="21">
        <v>2300</v>
      </c>
      <c r="G1822" s="21">
        <v>1255</v>
      </c>
      <c r="H1822" s="39">
        <f t="shared" si="269"/>
        <v>2380.0178571428569</v>
      </c>
      <c r="I1822" s="37">
        <f t="shared" si="270"/>
        <v>2000</v>
      </c>
      <c r="J1822" s="37">
        <f t="shared" si="271"/>
        <v>120</v>
      </c>
      <c r="K1822" s="21"/>
      <c r="L1822" s="36">
        <f t="shared" si="275"/>
        <v>417</v>
      </c>
      <c r="M1822" s="36"/>
      <c r="N1822" s="21"/>
      <c r="O1822" s="21">
        <f t="shared" si="272"/>
        <v>417</v>
      </c>
      <c r="P1822" s="40">
        <f t="shared" si="273"/>
        <v>1191.4285714285716</v>
      </c>
      <c r="Q1822" s="42"/>
      <c r="R1822" t="str">
        <f t="shared" si="268"/>
        <v>2380 Litre 304 Stainless Steel Slimline Water Tank (900mm W x 2300mm L x  1255mm H)</v>
      </c>
    </row>
    <row r="1823" spans="2:18" x14ac:dyDescent="0.35">
      <c r="B1823" s="32">
        <v>0.65</v>
      </c>
      <c r="C1823" s="30" t="s">
        <v>22</v>
      </c>
      <c r="D1823" s="30" t="s">
        <v>21</v>
      </c>
      <c r="E1823" s="21">
        <v>900</v>
      </c>
      <c r="F1823" s="21">
        <v>2400</v>
      </c>
      <c r="G1823" s="21">
        <v>1255</v>
      </c>
      <c r="H1823" s="39">
        <f t="shared" si="269"/>
        <v>2492.9678571428572</v>
      </c>
      <c r="I1823" s="37">
        <f t="shared" si="270"/>
        <v>2000</v>
      </c>
      <c r="J1823" s="37">
        <f t="shared" si="271"/>
        <v>120</v>
      </c>
      <c r="K1823" s="21"/>
      <c r="L1823" s="36">
        <f t="shared" si="275"/>
        <v>427</v>
      </c>
      <c r="M1823" s="36"/>
      <c r="N1823" s="21"/>
      <c r="O1823" s="21">
        <f t="shared" si="272"/>
        <v>427</v>
      </c>
      <c r="P1823" s="40">
        <f t="shared" si="273"/>
        <v>1220</v>
      </c>
      <c r="Q1823" s="42"/>
      <c r="R1823" t="str">
        <f t="shared" si="268"/>
        <v>2490 Litre 304 Stainless Steel Slimline Water Tank (900mm W x 2400mm L x  1255mm H)</v>
      </c>
    </row>
    <row r="1824" spans="2:18" x14ac:dyDescent="0.35">
      <c r="B1824" s="32">
        <v>0.65</v>
      </c>
      <c r="C1824" s="30" t="s">
        <v>22</v>
      </c>
      <c r="D1824" s="30" t="s">
        <v>21</v>
      </c>
      <c r="E1824" s="21">
        <v>900</v>
      </c>
      <c r="F1824" s="21">
        <v>2500</v>
      </c>
      <c r="G1824" s="21">
        <v>1255</v>
      </c>
      <c r="H1824" s="39">
        <f t="shared" si="269"/>
        <v>2605.917857142857</v>
      </c>
      <c r="I1824" s="37">
        <f t="shared" si="270"/>
        <v>3000</v>
      </c>
      <c r="J1824" s="37">
        <f t="shared" si="271"/>
        <v>135</v>
      </c>
      <c r="K1824" s="21"/>
      <c r="L1824" s="36">
        <v>484</v>
      </c>
      <c r="M1824" s="36"/>
      <c r="N1824" s="21"/>
      <c r="O1824" s="21">
        <f t="shared" si="272"/>
        <v>484</v>
      </c>
      <c r="P1824" s="40">
        <f t="shared" si="273"/>
        <v>1382.8571428571429</v>
      </c>
      <c r="Q1824" s="42"/>
      <c r="R1824" t="str">
        <f t="shared" si="268"/>
        <v>2610 Litre 304 Stainless Steel Slimline Water Tank (900mm W x 2500mm L x  1255mm H)</v>
      </c>
    </row>
    <row r="1825" spans="2:18" x14ac:dyDescent="0.35">
      <c r="B1825" s="32">
        <v>0.65</v>
      </c>
      <c r="C1825" s="30" t="s">
        <v>22</v>
      </c>
      <c r="D1825" s="30" t="s">
        <v>21</v>
      </c>
      <c r="E1825" s="21">
        <v>900</v>
      </c>
      <c r="F1825" s="21">
        <v>2600</v>
      </c>
      <c r="G1825" s="21">
        <v>1255</v>
      </c>
      <c r="H1825" s="39">
        <f t="shared" si="269"/>
        <v>2718.8678571428572</v>
      </c>
      <c r="I1825" s="37">
        <f t="shared" si="270"/>
        <v>3000</v>
      </c>
      <c r="J1825" s="37">
        <f t="shared" si="271"/>
        <v>135</v>
      </c>
      <c r="K1825" s="21"/>
      <c r="L1825" s="36">
        <f t="shared" ref="L1825:L1831" si="276">L1824+10</f>
        <v>494</v>
      </c>
      <c r="M1825" s="36"/>
      <c r="N1825" s="21"/>
      <c r="O1825" s="21">
        <f t="shared" si="272"/>
        <v>494</v>
      </c>
      <c r="P1825" s="40">
        <f t="shared" si="273"/>
        <v>1411.4285714285716</v>
      </c>
      <c r="Q1825" s="42"/>
      <c r="R1825" t="str">
        <f t="shared" si="268"/>
        <v>2720 Litre 304 Stainless Steel Slimline Water Tank (900mm W x 2600mm L x  1255mm H)</v>
      </c>
    </row>
    <row r="1826" spans="2:18" x14ac:dyDescent="0.35">
      <c r="B1826" s="32">
        <v>0.65</v>
      </c>
      <c r="C1826" s="30" t="s">
        <v>22</v>
      </c>
      <c r="D1826" s="30" t="s">
        <v>21</v>
      </c>
      <c r="E1826" s="21">
        <v>900</v>
      </c>
      <c r="F1826" s="21">
        <v>2700</v>
      </c>
      <c r="G1826" s="21">
        <v>1255</v>
      </c>
      <c r="H1826" s="39">
        <f t="shared" si="269"/>
        <v>2831.8178571428571</v>
      </c>
      <c r="I1826" s="37">
        <f t="shared" si="270"/>
        <v>3000</v>
      </c>
      <c r="J1826" s="37">
        <f t="shared" si="271"/>
        <v>135</v>
      </c>
      <c r="K1826" s="21"/>
      <c r="L1826" s="36">
        <f t="shared" si="276"/>
        <v>504</v>
      </c>
      <c r="M1826" s="36"/>
      <c r="N1826" s="21"/>
      <c r="O1826" s="21">
        <f t="shared" si="272"/>
        <v>504</v>
      </c>
      <c r="P1826" s="40">
        <f t="shared" si="273"/>
        <v>1440</v>
      </c>
      <c r="Q1826" s="42"/>
      <c r="R1826" t="str">
        <f t="shared" si="268"/>
        <v>2830 Litre 304 Stainless Steel Slimline Water Tank (900mm W x 2700mm L x  1255mm H)</v>
      </c>
    </row>
    <row r="1827" spans="2:18" x14ac:dyDescent="0.35">
      <c r="B1827" s="32">
        <v>0.65</v>
      </c>
      <c r="C1827" s="30" t="s">
        <v>22</v>
      </c>
      <c r="D1827" s="30" t="s">
        <v>21</v>
      </c>
      <c r="E1827" s="21">
        <v>900</v>
      </c>
      <c r="F1827" s="21">
        <v>2800</v>
      </c>
      <c r="G1827" s="21">
        <v>1255</v>
      </c>
      <c r="H1827" s="39">
        <f t="shared" si="269"/>
        <v>2944.7678571428569</v>
      </c>
      <c r="I1827" s="37">
        <f t="shared" si="270"/>
        <v>3000</v>
      </c>
      <c r="J1827" s="37">
        <f t="shared" si="271"/>
        <v>135</v>
      </c>
      <c r="K1827" s="21"/>
      <c r="L1827" s="36">
        <f t="shared" si="276"/>
        <v>514</v>
      </c>
      <c r="M1827" s="36"/>
      <c r="N1827" s="21"/>
      <c r="O1827" s="21">
        <f t="shared" si="272"/>
        <v>514</v>
      </c>
      <c r="P1827" s="40">
        <f t="shared" si="273"/>
        <v>1468.5714285714287</v>
      </c>
      <c r="Q1827" s="42"/>
      <c r="R1827" t="str">
        <f t="shared" si="268"/>
        <v>2940 Litre 304 Stainless Steel Slimline Water Tank (900mm W x 2800mm L x  1255mm H)</v>
      </c>
    </row>
    <row r="1828" spans="2:18" x14ac:dyDescent="0.35">
      <c r="B1828" s="32">
        <v>0.65</v>
      </c>
      <c r="C1828" s="30" t="s">
        <v>22</v>
      </c>
      <c r="D1828" s="30" t="s">
        <v>21</v>
      </c>
      <c r="E1828" s="21">
        <v>900</v>
      </c>
      <c r="F1828" s="21">
        <v>2900</v>
      </c>
      <c r="G1828" s="21">
        <v>1255</v>
      </c>
      <c r="H1828" s="39">
        <f t="shared" si="269"/>
        <v>3057.7178571428572</v>
      </c>
      <c r="I1828" s="37">
        <f t="shared" si="270"/>
        <v>3000</v>
      </c>
      <c r="J1828" s="37">
        <f t="shared" si="271"/>
        <v>135</v>
      </c>
      <c r="K1828" s="21"/>
      <c r="L1828" s="36">
        <f t="shared" si="276"/>
        <v>524</v>
      </c>
      <c r="M1828" s="36"/>
      <c r="N1828" s="21"/>
      <c r="O1828" s="21">
        <f t="shared" si="272"/>
        <v>524</v>
      </c>
      <c r="P1828" s="40">
        <f t="shared" si="273"/>
        <v>1497.1428571428573</v>
      </c>
      <c r="Q1828" s="42"/>
      <c r="R1828" t="str">
        <f t="shared" si="268"/>
        <v>3060 Litre 304 Stainless Steel Slimline Water Tank (900mm W x 2900mm L x  1255mm H)</v>
      </c>
    </row>
    <row r="1829" spans="2:18" x14ac:dyDescent="0.35">
      <c r="B1829" s="32">
        <v>0.65</v>
      </c>
      <c r="C1829" s="30" t="s">
        <v>22</v>
      </c>
      <c r="D1829" s="30" t="s">
        <v>21</v>
      </c>
      <c r="E1829" s="21">
        <v>900</v>
      </c>
      <c r="F1829" s="21">
        <v>3000</v>
      </c>
      <c r="G1829" s="21">
        <v>1255</v>
      </c>
      <c r="H1829" s="39">
        <f t="shared" si="269"/>
        <v>3170.667857142857</v>
      </c>
      <c r="I1829" s="37">
        <f t="shared" si="270"/>
        <v>3000</v>
      </c>
      <c r="J1829" s="37">
        <f t="shared" si="271"/>
        <v>135</v>
      </c>
      <c r="K1829" s="21"/>
      <c r="L1829" s="36">
        <f t="shared" si="276"/>
        <v>534</v>
      </c>
      <c r="M1829" s="36"/>
      <c r="N1829" s="21"/>
      <c r="O1829" s="21">
        <f t="shared" si="272"/>
        <v>534</v>
      </c>
      <c r="P1829" s="40">
        <f t="shared" si="273"/>
        <v>1525.7142857142858</v>
      </c>
      <c r="Q1829" s="42"/>
      <c r="R1829" t="str">
        <f t="shared" si="268"/>
        <v>3170 Litre 304 Stainless Steel Slimline Water Tank (900mm W x 3000mm L x  1255mm H)</v>
      </c>
    </row>
    <row r="1830" spans="2:18" x14ac:dyDescent="0.35">
      <c r="B1830" s="32">
        <v>0.65</v>
      </c>
      <c r="C1830" s="30" t="s">
        <v>22</v>
      </c>
      <c r="D1830" s="30" t="s">
        <v>21</v>
      </c>
      <c r="E1830" s="21">
        <v>900</v>
      </c>
      <c r="F1830" s="21">
        <v>3100</v>
      </c>
      <c r="G1830" s="21">
        <v>1255</v>
      </c>
      <c r="H1830" s="39">
        <f t="shared" si="269"/>
        <v>3283.6178571428572</v>
      </c>
      <c r="I1830" s="37">
        <f t="shared" si="270"/>
        <v>3000</v>
      </c>
      <c r="J1830" s="37">
        <f t="shared" si="271"/>
        <v>135</v>
      </c>
      <c r="K1830" s="21"/>
      <c r="L1830" s="36">
        <f t="shared" si="276"/>
        <v>544</v>
      </c>
      <c r="M1830" s="36"/>
      <c r="N1830" s="21"/>
      <c r="O1830" s="21">
        <f t="shared" si="272"/>
        <v>544</v>
      </c>
      <c r="P1830" s="40">
        <f t="shared" si="273"/>
        <v>1554.2857142857144</v>
      </c>
      <c r="Q1830" s="42"/>
      <c r="R1830" t="str">
        <f t="shared" si="268"/>
        <v>3280 Litre 304 Stainless Steel Slimline Water Tank (900mm W x 3100mm L x  1255mm H)</v>
      </c>
    </row>
    <row r="1831" spans="2:18" x14ac:dyDescent="0.35">
      <c r="B1831" s="32">
        <v>0.65</v>
      </c>
      <c r="C1831" s="30" t="s">
        <v>22</v>
      </c>
      <c r="D1831" s="30" t="s">
        <v>21</v>
      </c>
      <c r="E1831" s="21">
        <v>900</v>
      </c>
      <c r="F1831" s="21">
        <v>3200</v>
      </c>
      <c r="G1831" s="21">
        <v>1255</v>
      </c>
      <c r="H1831" s="39">
        <f t="shared" si="269"/>
        <v>3396.5678571428571</v>
      </c>
      <c r="I1831" s="37">
        <f t="shared" si="270"/>
        <v>3000</v>
      </c>
      <c r="J1831" s="37">
        <f t="shared" si="271"/>
        <v>135</v>
      </c>
      <c r="K1831" s="21"/>
      <c r="L1831" s="36">
        <f t="shared" si="276"/>
        <v>554</v>
      </c>
      <c r="M1831" s="36"/>
      <c r="N1831" s="21"/>
      <c r="O1831" s="21">
        <f t="shared" si="272"/>
        <v>554</v>
      </c>
      <c r="P1831" s="40">
        <f t="shared" si="273"/>
        <v>1582.8571428571429</v>
      </c>
      <c r="Q1831" s="42"/>
      <c r="R1831" t="str">
        <f t="shared" si="268"/>
        <v>3400 Litre 304 Stainless Steel Slimline Water Tank (900mm W x 3200mm L x  1255mm H)</v>
      </c>
    </row>
    <row r="1832" spans="2:18" x14ac:dyDescent="0.35">
      <c r="B1832" s="32">
        <v>0.65</v>
      </c>
      <c r="C1832" s="30" t="s">
        <v>22</v>
      </c>
      <c r="D1832" s="30" t="s">
        <v>21</v>
      </c>
      <c r="E1832" s="21">
        <v>900</v>
      </c>
      <c r="F1832" s="21">
        <v>3300</v>
      </c>
      <c r="G1832" s="21">
        <v>1255</v>
      </c>
      <c r="H1832" s="39">
        <f t="shared" si="269"/>
        <v>3509.5178571428569</v>
      </c>
      <c r="I1832" s="37">
        <f t="shared" si="270"/>
        <v>4000</v>
      </c>
      <c r="J1832" s="37">
        <f t="shared" si="271"/>
        <v>150</v>
      </c>
      <c r="K1832" s="21"/>
      <c r="L1832" s="36">
        <v>566</v>
      </c>
      <c r="M1832" s="36"/>
      <c r="N1832" s="21"/>
      <c r="O1832" s="21">
        <f t="shared" si="272"/>
        <v>566</v>
      </c>
      <c r="P1832" s="40">
        <f t="shared" si="273"/>
        <v>1617.1428571428573</v>
      </c>
      <c r="Q1832" s="42"/>
      <c r="R1832" t="str">
        <f t="shared" si="268"/>
        <v>3510 Litre 304 Stainless Steel Slimline Water Tank (900mm W x 3300mm L x  1255mm H)</v>
      </c>
    </row>
    <row r="1833" spans="2:18" x14ac:dyDescent="0.35">
      <c r="B1833" s="32">
        <v>0.65</v>
      </c>
      <c r="C1833" s="30" t="s">
        <v>22</v>
      </c>
      <c r="D1833" s="30" t="s">
        <v>21</v>
      </c>
      <c r="E1833" s="21">
        <v>900</v>
      </c>
      <c r="F1833" s="21">
        <v>3400</v>
      </c>
      <c r="G1833" s="21">
        <v>1255</v>
      </c>
      <c r="H1833" s="39">
        <f t="shared" si="269"/>
        <v>3622.4678571428572</v>
      </c>
      <c r="I1833" s="37">
        <f t="shared" si="270"/>
        <v>4000</v>
      </c>
      <c r="J1833" s="37">
        <f t="shared" si="271"/>
        <v>150</v>
      </c>
      <c r="K1833" s="21"/>
      <c r="L1833" s="36">
        <f t="shared" ref="L1833:L1838" si="277">L1832+10</f>
        <v>576</v>
      </c>
      <c r="M1833" s="36"/>
      <c r="N1833" s="21"/>
      <c r="O1833" s="21">
        <f t="shared" si="272"/>
        <v>576</v>
      </c>
      <c r="P1833" s="40">
        <f t="shared" si="273"/>
        <v>1645.7142857142858</v>
      </c>
      <c r="Q1833" s="42"/>
      <c r="R1833" t="str">
        <f t="shared" si="268"/>
        <v>3620 Litre 304 Stainless Steel Slimline Water Tank (900mm W x 3400mm L x  1255mm H)</v>
      </c>
    </row>
    <row r="1834" spans="2:18" x14ac:dyDescent="0.35">
      <c r="B1834" s="32">
        <v>0.65</v>
      </c>
      <c r="C1834" s="30" t="s">
        <v>22</v>
      </c>
      <c r="D1834" s="30" t="s">
        <v>21</v>
      </c>
      <c r="E1834" s="21">
        <v>900</v>
      </c>
      <c r="F1834" s="21">
        <v>3500</v>
      </c>
      <c r="G1834" s="21">
        <v>1255</v>
      </c>
      <c r="H1834" s="39">
        <f t="shared" si="269"/>
        <v>3735.417857142857</v>
      </c>
      <c r="I1834" s="37">
        <f t="shared" si="270"/>
        <v>4000</v>
      </c>
      <c r="J1834" s="37">
        <f t="shared" si="271"/>
        <v>150</v>
      </c>
      <c r="K1834" s="21"/>
      <c r="L1834" s="36">
        <f t="shared" si="277"/>
        <v>586</v>
      </c>
      <c r="M1834" s="36"/>
      <c r="N1834" s="21"/>
      <c r="O1834" s="21">
        <f t="shared" si="272"/>
        <v>586</v>
      </c>
      <c r="P1834" s="40">
        <f t="shared" si="273"/>
        <v>1674.2857142857144</v>
      </c>
      <c r="Q1834" s="42"/>
      <c r="R1834" t="str">
        <f t="shared" si="268"/>
        <v>3740 Litre 304 Stainless Steel Slimline Water Tank (900mm W x 3500mm L x  1255mm H)</v>
      </c>
    </row>
    <row r="1835" spans="2:18" x14ac:dyDescent="0.35">
      <c r="B1835" s="32">
        <v>0.65</v>
      </c>
      <c r="C1835" s="30" t="s">
        <v>22</v>
      </c>
      <c r="D1835" s="30" t="s">
        <v>21</v>
      </c>
      <c r="E1835" s="21">
        <v>900</v>
      </c>
      <c r="F1835" s="21">
        <v>3600</v>
      </c>
      <c r="G1835" s="21">
        <v>1255</v>
      </c>
      <c r="H1835" s="39">
        <f t="shared" si="269"/>
        <v>3848.3678571428572</v>
      </c>
      <c r="I1835" s="37">
        <f t="shared" si="270"/>
        <v>4000</v>
      </c>
      <c r="J1835" s="37">
        <f t="shared" si="271"/>
        <v>150</v>
      </c>
      <c r="K1835" s="21"/>
      <c r="L1835" s="36">
        <f t="shared" si="277"/>
        <v>596</v>
      </c>
      <c r="M1835" s="36"/>
      <c r="N1835" s="21"/>
      <c r="O1835" s="21">
        <f t="shared" si="272"/>
        <v>596</v>
      </c>
      <c r="P1835" s="40">
        <f t="shared" si="273"/>
        <v>1702.8571428571429</v>
      </c>
      <c r="Q1835" s="42"/>
      <c r="R1835" t="str">
        <f t="shared" si="268"/>
        <v>3850 Litre 304 Stainless Steel Slimline Water Tank (900mm W x 3600mm L x  1255mm H)</v>
      </c>
    </row>
    <row r="1836" spans="2:18" x14ac:dyDescent="0.35">
      <c r="B1836" s="32">
        <v>0.65</v>
      </c>
      <c r="C1836" s="30" t="s">
        <v>22</v>
      </c>
      <c r="D1836" s="30" t="s">
        <v>21</v>
      </c>
      <c r="E1836" s="21">
        <v>900</v>
      </c>
      <c r="F1836" s="21">
        <v>3700</v>
      </c>
      <c r="G1836" s="21">
        <v>1255</v>
      </c>
      <c r="H1836" s="39">
        <f t="shared" si="269"/>
        <v>3961.3178571428571</v>
      </c>
      <c r="I1836" s="37">
        <f t="shared" si="270"/>
        <v>4000</v>
      </c>
      <c r="J1836" s="37">
        <f t="shared" si="271"/>
        <v>150</v>
      </c>
      <c r="K1836" s="21"/>
      <c r="L1836" s="36">
        <f t="shared" si="277"/>
        <v>606</v>
      </c>
      <c r="M1836" s="36"/>
      <c r="N1836" s="21"/>
      <c r="O1836" s="21">
        <f t="shared" si="272"/>
        <v>606</v>
      </c>
      <c r="P1836" s="40">
        <f t="shared" si="273"/>
        <v>1731.4285714285716</v>
      </c>
      <c r="Q1836" s="42"/>
      <c r="R1836" t="str">
        <f t="shared" si="268"/>
        <v>3960 Litre 304 Stainless Steel Slimline Water Tank (900mm W x 3700mm L x  1255mm H)</v>
      </c>
    </row>
    <row r="1837" spans="2:18" x14ac:dyDescent="0.35">
      <c r="B1837" s="32">
        <v>0.65</v>
      </c>
      <c r="C1837" s="30" t="s">
        <v>22</v>
      </c>
      <c r="D1837" s="30" t="s">
        <v>21</v>
      </c>
      <c r="E1837" s="21">
        <v>900</v>
      </c>
      <c r="F1837" s="21">
        <v>3800</v>
      </c>
      <c r="G1837" s="21">
        <v>1255</v>
      </c>
      <c r="H1837" s="39">
        <f t="shared" si="269"/>
        <v>4074.2678571428569</v>
      </c>
      <c r="I1837" s="37">
        <f t="shared" si="270"/>
        <v>4000</v>
      </c>
      <c r="J1837" s="37">
        <f t="shared" si="271"/>
        <v>150</v>
      </c>
      <c r="K1837" s="21"/>
      <c r="L1837" s="36">
        <f t="shared" si="277"/>
        <v>616</v>
      </c>
      <c r="M1837" s="36"/>
      <c r="N1837" s="21"/>
      <c r="O1837" s="21">
        <f t="shared" si="272"/>
        <v>616</v>
      </c>
      <c r="P1837" s="40">
        <f t="shared" si="273"/>
        <v>1760</v>
      </c>
      <c r="Q1837" s="42"/>
      <c r="R1837" t="str">
        <f t="shared" si="268"/>
        <v>4070 Litre 304 Stainless Steel Slimline Water Tank (900mm W x 3800mm L x  1255mm H)</v>
      </c>
    </row>
    <row r="1838" spans="2:18" x14ac:dyDescent="0.35">
      <c r="B1838" s="32">
        <v>0.65</v>
      </c>
      <c r="C1838" s="30" t="s">
        <v>22</v>
      </c>
      <c r="D1838" s="30" t="s">
        <v>21</v>
      </c>
      <c r="E1838" s="21">
        <v>900</v>
      </c>
      <c r="F1838" s="21">
        <v>3900</v>
      </c>
      <c r="G1838" s="21">
        <v>1255</v>
      </c>
      <c r="H1838" s="39">
        <f t="shared" si="269"/>
        <v>4187.2178571428567</v>
      </c>
      <c r="I1838" s="37">
        <f t="shared" si="270"/>
        <v>4000</v>
      </c>
      <c r="J1838" s="37">
        <f t="shared" si="271"/>
        <v>150</v>
      </c>
      <c r="K1838" s="21"/>
      <c r="L1838" s="36">
        <f t="shared" si="277"/>
        <v>626</v>
      </c>
      <c r="M1838" s="36"/>
      <c r="N1838" s="21"/>
      <c r="O1838" s="21">
        <f t="shared" si="272"/>
        <v>626</v>
      </c>
      <c r="P1838" s="40">
        <f t="shared" si="273"/>
        <v>1788.5714285714287</v>
      </c>
      <c r="Q1838" s="42"/>
      <c r="R1838" t="str">
        <f t="shared" si="268"/>
        <v>4190 Litre 304 Stainless Steel Slimline Water Tank (900mm W x 3900mm L x  1255mm H)</v>
      </c>
    </row>
    <row r="1839" spans="2:18" x14ac:dyDescent="0.35">
      <c r="B1839" s="32">
        <v>0.65</v>
      </c>
      <c r="C1839" s="30" t="s">
        <v>22</v>
      </c>
      <c r="D1839" s="30" t="s">
        <v>21</v>
      </c>
      <c r="E1839" s="21">
        <v>900</v>
      </c>
      <c r="F1839" s="21">
        <v>4000</v>
      </c>
      <c r="G1839" s="21">
        <v>1255</v>
      </c>
      <c r="H1839" s="39">
        <f t="shared" si="269"/>
        <v>4300.1678571428565</v>
      </c>
      <c r="I1839" s="37">
        <f t="shared" si="270"/>
        <v>4000</v>
      </c>
      <c r="J1839" s="37">
        <f t="shared" si="271"/>
        <v>150</v>
      </c>
      <c r="K1839" s="21"/>
      <c r="L1839" s="36">
        <v>637</v>
      </c>
      <c r="M1839" s="36"/>
      <c r="N1839" s="21"/>
      <c r="O1839" s="21">
        <f t="shared" si="272"/>
        <v>637</v>
      </c>
      <c r="P1839" s="40">
        <f t="shared" si="273"/>
        <v>1820.0000000000002</v>
      </c>
      <c r="Q1839" s="42"/>
      <c r="R1839" t="str">
        <f t="shared" si="268"/>
        <v>4300 Litre 304 Stainless Steel Slimline Water Tank (900mm W x 4000mm L x  1255mm H)</v>
      </c>
    </row>
    <row r="1840" spans="2:18" x14ac:dyDescent="0.35">
      <c r="B1840" s="32">
        <v>0.65</v>
      </c>
      <c r="C1840" s="30" t="s">
        <v>22</v>
      </c>
      <c r="D1840" s="30" t="s">
        <v>21</v>
      </c>
      <c r="E1840" s="21">
        <v>950</v>
      </c>
      <c r="F1840" s="21">
        <v>800</v>
      </c>
      <c r="G1840" s="21">
        <v>1255</v>
      </c>
      <c r="H1840" s="39">
        <f t="shared" si="269"/>
        <v>711.09196428571431</v>
      </c>
      <c r="I1840" s="37">
        <f t="shared" si="270"/>
        <v>1000</v>
      </c>
      <c r="J1840" s="37">
        <f t="shared" si="271"/>
        <v>90</v>
      </c>
      <c r="K1840" s="21"/>
      <c r="L1840" s="36">
        <v>268</v>
      </c>
      <c r="M1840" s="36"/>
      <c r="N1840" s="21"/>
      <c r="O1840" s="21">
        <f t="shared" si="272"/>
        <v>268</v>
      </c>
      <c r="P1840" s="40">
        <f t="shared" si="273"/>
        <v>765.71428571428578</v>
      </c>
      <c r="Q1840" s="42"/>
      <c r="R1840" t="str">
        <f t="shared" si="268"/>
        <v>710 Litre 304 Stainless Steel Slimline Water Tank (950mm W x 800mm L x  1255mm H)</v>
      </c>
    </row>
    <row r="1841" spans="2:18" x14ac:dyDescent="0.35">
      <c r="B1841" s="32">
        <v>0.65</v>
      </c>
      <c r="C1841" s="30" t="s">
        <v>22</v>
      </c>
      <c r="D1841" s="30" t="s">
        <v>21</v>
      </c>
      <c r="E1841" s="21">
        <v>950</v>
      </c>
      <c r="F1841" s="21">
        <v>900</v>
      </c>
      <c r="G1841" s="21">
        <v>1255</v>
      </c>
      <c r="H1841" s="39">
        <f t="shared" si="269"/>
        <v>830.31696428571422</v>
      </c>
      <c r="I1841" s="37">
        <f t="shared" si="270"/>
        <v>1000</v>
      </c>
      <c r="J1841" s="37">
        <f t="shared" si="271"/>
        <v>90</v>
      </c>
      <c r="K1841" s="21"/>
      <c r="L1841" s="36">
        <f t="shared" ref="L1841:L1846" si="278">L1840+10</f>
        <v>278</v>
      </c>
      <c r="M1841" s="36"/>
      <c r="N1841" s="21"/>
      <c r="O1841" s="21">
        <f t="shared" si="272"/>
        <v>278</v>
      </c>
      <c r="P1841" s="40">
        <f t="shared" si="273"/>
        <v>794.28571428571433</v>
      </c>
      <c r="Q1841" s="42"/>
      <c r="R1841" t="str">
        <f t="shared" si="268"/>
        <v>830 Litre 304 Stainless Steel Slimline Water Tank (950mm W x 900mm L x  1255mm H)</v>
      </c>
    </row>
    <row r="1842" spans="2:18" x14ac:dyDescent="0.35">
      <c r="B1842" s="32">
        <v>0.65</v>
      </c>
      <c r="C1842" s="30" t="s">
        <v>22</v>
      </c>
      <c r="D1842" s="30" t="s">
        <v>21</v>
      </c>
      <c r="E1842" s="21">
        <v>950</v>
      </c>
      <c r="F1842" s="21">
        <v>1000</v>
      </c>
      <c r="G1842" s="21">
        <v>1255</v>
      </c>
      <c r="H1842" s="39">
        <f t="shared" si="269"/>
        <v>949.54196428571424</v>
      </c>
      <c r="I1842" s="37">
        <f t="shared" si="270"/>
        <v>1000</v>
      </c>
      <c r="J1842" s="37">
        <f t="shared" si="271"/>
        <v>90</v>
      </c>
      <c r="K1842" s="21"/>
      <c r="L1842" s="36">
        <f t="shared" si="278"/>
        <v>288</v>
      </c>
      <c r="M1842" s="36"/>
      <c r="N1842" s="21"/>
      <c r="O1842" s="21">
        <f t="shared" si="272"/>
        <v>288</v>
      </c>
      <c r="P1842" s="40">
        <f t="shared" si="273"/>
        <v>822.85714285714289</v>
      </c>
      <c r="Q1842" s="42"/>
      <c r="R1842" t="str">
        <f t="shared" si="268"/>
        <v>950 Litre 304 Stainless Steel Slimline Water Tank (950mm W x 1000mm L x  1255mm H)</v>
      </c>
    </row>
    <row r="1843" spans="2:18" x14ac:dyDescent="0.35">
      <c r="B1843" s="32">
        <v>0.65</v>
      </c>
      <c r="C1843" s="30" t="s">
        <v>22</v>
      </c>
      <c r="D1843" s="30" t="s">
        <v>21</v>
      </c>
      <c r="E1843" s="21">
        <v>950</v>
      </c>
      <c r="F1843" s="21">
        <v>1100</v>
      </c>
      <c r="G1843" s="21">
        <v>1255</v>
      </c>
      <c r="H1843" s="39">
        <f t="shared" si="269"/>
        <v>1068.7669642857143</v>
      </c>
      <c r="I1843" s="37">
        <f t="shared" si="270"/>
        <v>1000</v>
      </c>
      <c r="J1843" s="37">
        <f t="shared" si="271"/>
        <v>90</v>
      </c>
      <c r="K1843" s="21"/>
      <c r="L1843" s="36">
        <f t="shared" si="278"/>
        <v>298</v>
      </c>
      <c r="M1843" s="36"/>
      <c r="N1843" s="21"/>
      <c r="O1843" s="21">
        <f t="shared" si="272"/>
        <v>298</v>
      </c>
      <c r="P1843" s="40">
        <f t="shared" si="273"/>
        <v>851.42857142857144</v>
      </c>
      <c r="Q1843" s="42"/>
      <c r="R1843" t="str">
        <f t="shared" si="268"/>
        <v>1070 Litre 304 Stainless Steel Slimline Water Tank (950mm W x 1100mm L x  1255mm H)</v>
      </c>
    </row>
    <row r="1844" spans="2:18" x14ac:dyDescent="0.35">
      <c r="B1844" s="32">
        <v>0.65</v>
      </c>
      <c r="C1844" s="30" t="s">
        <v>22</v>
      </c>
      <c r="D1844" s="30" t="s">
        <v>21</v>
      </c>
      <c r="E1844" s="21">
        <v>950</v>
      </c>
      <c r="F1844" s="21">
        <v>1200</v>
      </c>
      <c r="G1844" s="21">
        <v>1255</v>
      </c>
      <c r="H1844" s="39">
        <f t="shared" si="269"/>
        <v>1187.9919642857142</v>
      </c>
      <c r="I1844" s="37">
        <f t="shared" si="270"/>
        <v>1000</v>
      </c>
      <c r="J1844" s="37">
        <f t="shared" si="271"/>
        <v>90</v>
      </c>
      <c r="K1844" s="21"/>
      <c r="L1844" s="36">
        <f t="shared" si="278"/>
        <v>308</v>
      </c>
      <c r="M1844" s="36"/>
      <c r="N1844" s="21"/>
      <c r="O1844" s="21">
        <f t="shared" si="272"/>
        <v>308</v>
      </c>
      <c r="P1844" s="40">
        <f t="shared" si="273"/>
        <v>880</v>
      </c>
      <c r="Q1844" s="42"/>
      <c r="R1844" t="str">
        <f t="shared" si="268"/>
        <v>1190 Litre 304 Stainless Steel Slimline Water Tank (950mm W x 1200mm L x  1255mm H)</v>
      </c>
    </row>
    <row r="1845" spans="2:18" x14ac:dyDescent="0.35">
      <c r="B1845" s="32">
        <v>0.65</v>
      </c>
      <c r="C1845" s="30" t="s">
        <v>22</v>
      </c>
      <c r="D1845" s="30" t="s">
        <v>21</v>
      </c>
      <c r="E1845" s="21">
        <v>950</v>
      </c>
      <c r="F1845" s="21">
        <v>1300</v>
      </c>
      <c r="G1845" s="21">
        <v>1255</v>
      </c>
      <c r="H1845" s="39">
        <f t="shared" si="269"/>
        <v>1307.2169642857141</v>
      </c>
      <c r="I1845" s="37">
        <f t="shared" si="270"/>
        <v>1000</v>
      </c>
      <c r="J1845" s="37">
        <f t="shared" si="271"/>
        <v>90</v>
      </c>
      <c r="K1845" s="21"/>
      <c r="L1845" s="36">
        <f t="shared" si="278"/>
        <v>318</v>
      </c>
      <c r="M1845" s="36"/>
      <c r="N1845" s="21"/>
      <c r="O1845" s="21">
        <f t="shared" si="272"/>
        <v>318</v>
      </c>
      <c r="P1845" s="40">
        <f t="shared" si="273"/>
        <v>908.57142857142867</v>
      </c>
      <c r="Q1845" s="42"/>
      <c r="R1845" t="str">
        <f t="shared" si="268"/>
        <v>1310 Litre 304 Stainless Steel Slimline Water Tank (950mm W x 1300mm L x  1255mm H)</v>
      </c>
    </row>
    <row r="1846" spans="2:18" x14ac:dyDescent="0.35">
      <c r="B1846" s="32">
        <v>0.65</v>
      </c>
      <c r="C1846" s="30" t="s">
        <v>22</v>
      </c>
      <c r="D1846" s="30" t="s">
        <v>21</v>
      </c>
      <c r="E1846" s="21">
        <v>950</v>
      </c>
      <c r="F1846" s="21">
        <v>1400</v>
      </c>
      <c r="G1846" s="21">
        <v>1255</v>
      </c>
      <c r="H1846" s="39">
        <f t="shared" si="269"/>
        <v>1426.4419642857142</v>
      </c>
      <c r="I1846" s="37">
        <f t="shared" si="270"/>
        <v>1000</v>
      </c>
      <c r="J1846" s="37">
        <f t="shared" si="271"/>
        <v>90</v>
      </c>
      <c r="K1846" s="21"/>
      <c r="L1846" s="36">
        <f t="shared" si="278"/>
        <v>328</v>
      </c>
      <c r="M1846" s="36"/>
      <c r="N1846" s="21"/>
      <c r="O1846" s="21">
        <f t="shared" si="272"/>
        <v>328</v>
      </c>
      <c r="P1846" s="40">
        <f t="shared" si="273"/>
        <v>937.14285714285722</v>
      </c>
      <c r="Q1846" s="42"/>
      <c r="R1846" t="str">
        <f t="shared" si="268"/>
        <v>1430 Litre 304 Stainless Steel Slimline Water Tank (950mm W x 1400mm L x  1255mm H)</v>
      </c>
    </row>
    <row r="1847" spans="2:18" x14ac:dyDescent="0.35">
      <c r="B1847" s="32">
        <v>0.65</v>
      </c>
      <c r="C1847" s="30" t="s">
        <v>22</v>
      </c>
      <c r="D1847" s="30" t="s">
        <v>21</v>
      </c>
      <c r="E1847" s="21">
        <v>950</v>
      </c>
      <c r="F1847" s="21">
        <v>1500</v>
      </c>
      <c r="G1847" s="21">
        <v>1255</v>
      </c>
      <c r="H1847" s="39">
        <f t="shared" si="269"/>
        <v>1545.6669642857141</v>
      </c>
      <c r="I1847" s="37">
        <f t="shared" si="270"/>
        <v>2000</v>
      </c>
      <c r="J1847" s="37">
        <f t="shared" si="271"/>
        <v>120</v>
      </c>
      <c r="K1847" s="21"/>
      <c r="L1847" s="36">
        <v>339</v>
      </c>
      <c r="M1847" s="36"/>
      <c r="N1847" s="21"/>
      <c r="O1847" s="21">
        <f t="shared" si="272"/>
        <v>339</v>
      </c>
      <c r="P1847" s="40">
        <f t="shared" si="273"/>
        <v>968.57142857142867</v>
      </c>
      <c r="Q1847" s="42"/>
      <c r="R1847" t="str">
        <f t="shared" si="268"/>
        <v>1550 Litre 304 Stainless Steel Slimline Water Tank (950mm W x 1500mm L x  1255mm H)</v>
      </c>
    </row>
    <row r="1848" spans="2:18" x14ac:dyDescent="0.35">
      <c r="B1848" s="32">
        <v>0.65</v>
      </c>
      <c r="C1848" s="30" t="s">
        <v>22</v>
      </c>
      <c r="D1848" s="30" t="s">
        <v>21</v>
      </c>
      <c r="E1848" s="21">
        <v>950</v>
      </c>
      <c r="F1848" s="21">
        <v>1600</v>
      </c>
      <c r="G1848" s="21">
        <v>1255</v>
      </c>
      <c r="H1848" s="39">
        <f t="shared" si="269"/>
        <v>1664.891964285714</v>
      </c>
      <c r="I1848" s="37">
        <f t="shared" si="270"/>
        <v>2000</v>
      </c>
      <c r="J1848" s="37">
        <f t="shared" si="271"/>
        <v>120</v>
      </c>
      <c r="K1848" s="21"/>
      <c r="L1848" s="36">
        <f t="shared" ref="L1848:L1855" si="279">L1847+10</f>
        <v>349</v>
      </c>
      <c r="M1848" s="36"/>
      <c r="N1848" s="21"/>
      <c r="O1848" s="21">
        <f t="shared" si="272"/>
        <v>349</v>
      </c>
      <c r="P1848" s="40">
        <f t="shared" si="273"/>
        <v>997.14285714285722</v>
      </c>
      <c r="Q1848" s="42"/>
      <c r="R1848" t="str">
        <f t="shared" si="268"/>
        <v>1660 Litre 304 Stainless Steel Slimline Water Tank (950mm W x 1600mm L x  1255mm H)</v>
      </c>
    </row>
    <row r="1849" spans="2:18" x14ac:dyDescent="0.35">
      <c r="B1849" s="32">
        <v>0.65</v>
      </c>
      <c r="C1849" s="30" t="s">
        <v>22</v>
      </c>
      <c r="D1849" s="30" t="s">
        <v>21</v>
      </c>
      <c r="E1849" s="21">
        <v>950</v>
      </c>
      <c r="F1849" s="21">
        <v>1700</v>
      </c>
      <c r="G1849" s="21">
        <v>1255</v>
      </c>
      <c r="H1849" s="39">
        <f t="shared" si="269"/>
        <v>1784.1169642857142</v>
      </c>
      <c r="I1849" s="37">
        <f t="shared" si="270"/>
        <v>2000</v>
      </c>
      <c r="J1849" s="37">
        <f t="shared" si="271"/>
        <v>120</v>
      </c>
      <c r="K1849" s="21"/>
      <c r="L1849" s="36">
        <f t="shared" si="279"/>
        <v>359</v>
      </c>
      <c r="M1849" s="36"/>
      <c r="N1849" s="21"/>
      <c r="O1849" s="21">
        <f t="shared" si="272"/>
        <v>359</v>
      </c>
      <c r="P1849" s="40">
        <f t="shared" si="273"/>
        <v>1025.7142857142858</v>
      </c>
      <c r="Q1849" s="42"/>
      <c r="R1849" t="str">
        <f t="shared" si="268"/>
        <v>1780 Litre 304 Stainless Steel Slimline Water Tank (950mm W x 1700mm L x  1255mm H)</v>
      </c>
    </row>
    <row r="1850" spans="2:18" x14ac:dyDescent="0.35">
      <c r="B1850" s="32">
        <v>0.65</v>
      </c>
      <c r="C1850" s="30" t="s">
        <v>22</v>
      </c>
      <c r="D1850" s="30" t="s">
        <v>21</v>
      </c>
      <c r="E1850" s="21">
        <v>950</v>
      </c>
      <c r="F1850" s="21">
        <v>1800</v>
      </c>
      <c r="G1850" s="21">
        <v>1255</v>
      </c>
      <c r="H1850" s="39">
        <f t="shared" si="269"/>
        <v>1903.3419642857141</v>
      </c>
      <c r="I1850" s="37">
        <f t="shared" si="270"/>
        <v>2000</v>
      </c>
      <c r="J1850" s="37">
        <f t="shared" si="271"/>
        <v>120</v>
      </c>
      <c r="K1850" s="21"/>
      <c r="L1850" s="36">
        <f t="shared" si="279"/>
        <v>369</v>
      </c>
      <c r="M1850" s="36"/>
      <c r="N1850" s="21"/>
      <c r="O1850" s="21">
        <f t="shared" si="272"/>
        <v>369</v>
      </c>
      <c r="P1850" s="40">
        <f t="shared" si="273"/>
        <v>1054.2857142857144</v>
      </c>
      <c r="Q1850" s="42"/>
      <c r="R1850" t="str">
        <f t="shared" si="268"/>
        <v>1900 Litre 304 Stainless Steel Slimline Water Tank (950mm W x 1800mm L x  1255mm H)</v>
      </c>
    </row>
    <row r="1851" spans="2:18" x14ac:dyDescent="0.35">
      <c r="B1851" s="32">
        <v>0.65</v>
      </c>
      <c r="C1851" s="30" t="s">
        <v>22</v>
      </c>
      <c r="D1851" s="30" t="s">
        <v>21</v>
      </c>
      <c r="E1851" s="21">
        <v>950</v>
      </c>
      <c r="F1851" s="21">
        <v>1900</v>
      </c>
      <c r="G1851" s="21">
        <v>1255</v>
      </c>
      <c r="H1851" s="39">
        <f t="shared" si="269"/>
        <v>2022.5669642857142</v>
      </c>
      <c r="I1851" s="37">
        <f t="shared" si="270"/>
        <v>2000</v>
      </c>
      <c r="J1851" s="37">
        <f t="shared" si="271"/>
        <v>120</v>
      </c>
      <c r="K1851" s="21"/>
      <c r="L1851" s="36">
        <f t="shared" si="279"/>
        <v>379</v>
      </c>
      <c r="M1851" s="36"/>
      <c r="N1851" s="21"/>
      <c r="O1851" s="21">
        <f t="shared" si="272"/>
        <v>379</v>
      </c>
      <c r="P1851" s="40">
        <f t="shared" si="273"/>
        <v>1082.8571428571429</v>
      </c>
      <c r="Q1851" s="42"/>
      <c r="R1851" t="str">
        <f t="shared" si="268"/>
        <v>2020 Litre 304 Stainless Steel Slimline Water Tank (950mm W x 1900mm L x  1255mm H)</v>
      </c>
    </row>
    <row r="1852" spans="2:18" x14ac:dyDescent="0.35">
      <c r="B1852" s="32">
        <v>0.65</v>
      </c>
      <c r="C1852" s="30" t="s">
        <v>22</v>
      </c>
      <c r="D1852" s="30" t="s">
        <v>21</v>
      </c>
      <c r="E1852" s="21">
        <v>950</v>
      </c>
      <c r="F1852" s="21">
        <v>2000</v>
      </c>
      <c r="G1852" s="21">
        <v>1255</v>
      </c>
      <c r="H1852" s="39">
        <f t="shared" si="269"/>
        <v>2141.7919642857141</v>
      </c>
      <c r="I1852" s="37">
        <f t="shared" si="270"/>
        <v>2000</v>
      </c>
      <c r="J1852" s="37">
        <f t="shared" si="271"/>
        <v>120</v>
      </c>
      <c r="K1852" s="21"/>
      <c r="L1852" s="36">
        <f t="shared" si="279"/>
        <v>389</v>
      </c>
      <c r="M1852" s="36"/>
      <c r="N1852" s="21"/>
      <c r="O1852" s="21">
        <f t="shared" si="272"/>
        <v>389</v>
      </c>
      <c r="P1852" s="40">
        <f t="shared" si="273"/>
        <v>1111.4285714285716</v>
      </c>
      <c r="Q1852" s="42"/>
      <c r="R1852" t="str">
        <f t="shared" si="268"/>
        <v>2140 Litre 304 Stainless Steel Slimline Water Tank (950mm W x 2000mm L x  1255mm H)</v>
      </c>
    </row>
    <row r="1853" spans="2:18" x14ac:dyDescent="0.35">
      <c r="B1853" s="32">
        <v>0.65</v>
      </c>
      <c r="C1853" s="30" t="s">
        <v>22</v>
      </c>
      <c r="D1853" s="30" t="s">
        <v>21</v>
      </c>
      <c r="E1853" s="21">
        <v>950</v>
      </c>
      <c r="F1853" s="21">
        <v>2100</v>
      </c>
      <c r="G1853" s="21">
        <v>1255</v>
      </c>
      <c r="H1853" s="39">
        <f t="shared" si="269"/>
        <v>2261.016964285714</v>
      </c>
      <c r="I1853" s="37">
        <f t="shared" si="270"/>
        <v>2000</v>
      </c>
      <c r="J1853" s="37">
        <f t="shared" si="271"/>
        <v>120</v>
      </c>
      <c r="K1853" s="21"/>
      <c r="L1853" s="36">
        <f t="shared" si="279"/>
        <v>399</v>
      </c>
      <c r="M1853" s="36"/>
      <c r="N1853" s="21"/>
      <c r="O1853" s="21">
        <f t="shared" si="272"/>
        <v>399</v>
      </c>
      <c r="P1853" s="40">
        <f t="shared" si="273"/>
        <v>1140</v>
      </c>
      <c r="Q1853" s="42"/>
      <c r="R1853" t="str">
        <f t="shared" si="268"/>
        <v>2260 Litre 304 Stainless Steel Slimline Water Tank (950mm W x 2100mm L x  1255mm H)</v>
      </c>
    </row>
    <row r="1854" spans="2:18" x14ac:dyDescent="0.35">
      <c r="B1854" s="32">
        <v>0.65</v>
      </c>
      <c r="C1854" s="30" t="s">
        <v>22</v>
      </c>
      <c r="D1854" s="30" t="s">
        <v>21</v>
      </c>
      <c r="E1854" s="21">
        <v>950</v>
      </c>
      <c r="F1854" s="21">
        <v>2200</v>
      </c>
      <c r="G1854" s="21">
        <v>1255</v>
      </c>
      <c r="H1854" s="39">
        <f t="shared" si="269"/>
        <v>2380.2419642857139</v>
      </c>
      <c r="I1854" s="37">
        <f t="shared" si="270"/>
        <v>2000</v>
      </c>
      <c r="J1854" s="37">
        <f t="shared" si="271"/>
        <v>120</v>
      </c>
      <c r="K1854" s="21"/>
      <c r="L1854" s="36">
        <f t="shared" si="279"/>
        <v>409</v>
      </c>
      <c r="M1854" s="36"/>
      <c r="N1854" s="21"/>
      <c r="O1854" s="21">
        <f t="shared" si="272"/>
        <v>409</v>
      </c>
      <c r="P1854" s="40">
        <f t="shared" si="273"/>
        <v>1168.5714285714287</v>
      </c>
      <c r="Q1854" s="42"/>
      <c r="R1854" t="str">
        <f t="shared" si="268"/>
        <v>2380 Litre 304 Stainless Steel Slimline Water Tank (950mm W x 2200mm L x  1255mm H)</v>
      </c>
    </row>
    <row r="1855" spans="2:18" x14ac:dyDescent="0.35">
      <c r="B1855" s="32">
        <v>0.65</v>
      </c>
      <c r="C1855" s="30" t="s">
        <v>22</v>
      </c>
      <c r="D1855" s="30" t="s">
        <v>21</v>
      </c>
      <c r="E1855" s="21">
        <v>950</v>
      </c>
      <c r="F1855" s="21">
        <v>2300</v>
      </c>
      <c r="G1855" s="21">
        <v>1255</v>
      </c>
      <c r="H1855" s="39">
        <f t="shared" si="269"/>
        <v>2499.4669642857143</v>
      </c>
      <c r="I1855" s="37">
        <f t="shared" si="270"/>
        <v>2000</v>
      </c>
      <c r="J1855" s="37">
        <f t="shared" si="271"/>
        <v>120</v>
      </c>
      <c r="K1855" s="21"/>
      <c r="L1855" s="36">
        <f t="shared" si="279"/>
        <v>419</v>
      </c>
      <c r="M1855" s="36"/>
      <c r="N1855" s="21"/>
      <c r="O1855" s="21">
        <f t="shared" si="272"/>
        <v>419</v>
      </c>
      <c r="P1855" s="40">
        <f t="shared" si="273"/>
        <v>1197.1428571428571</v>
      </c>
      <c r="Q1855" s="42"/>
      <c r="R1855" t="str">
        <f t="shared" si="268"/>
        <v>2500 Litre 304 Stainless Steel Slimline Water Tank (950mm W x 2300mm L x  1255mm H)</v>
      </c>
    </row>
    <row r="1856" spans="2:18" x14ac:dyDescent="0.35">
      <c r="B1856" s="32">
        <v>0.65</v>
      </c>
      <c r="C1856" s="30" t="s">
        <v>22</v>
      </c>
      <c r="D1856" s="30" t="s">
        <v>21</v>
      </c>
      <c r="E1856" s="21">
        <v>950</v>
      </c>
      <c r="F1856" s="21">
        <v>2400</v>
      </c>
      <c r="G1856" s="21">
        <v>1255</v>
      </c>
      <c r="H1856" s="39">
        <f t="shared" si="269"/>
        <v>2618.6919642857142</v>
      </c>
      <c r="I1856" s="37">
        <f t="shared" si="270"/>
        <v>3000</v>
      </c>
      <c r="J1856" s="37">
        <f t="shared" si="271"/>
        <v>135</v>
      </c>
      <c r="K1856" s="21"/>
      <c r="L1856" s="36">
        <v>476</v>
      </c>
      <c r="M1856" s="36"/>
      <c r="N1856" s="21"/>
      <c r="O1856" s="21">
        <f t="shared" si="272"/>
        <v>476</v>
      </c>
      <c r="P1856" s="40">
        <f t="shared" si="273"/>
        <v>1360</v>
      </c>
      <c r="Q1856" s="42"/>
      <c r="R1856" t="str">
        <f t="shared" si="268"/>
        <v>2620 Litre 304 Stainless Steel Slimline Water Tank (950mm W x 2400mm L x  1255mm H)</v>
      </c>
    </row>
    <row r="1857" spans="2:18" x14ac:dyDescent="0.35">
      <c r="B1857" s="32">
        <v>0.65</v>
      </c>
      <c r="C1857" s="30" t="s">
        <v>22</v>
      </c>
      <c r="D1857" s="30" t="s">
        <v>21</v>
      </c>
      <c r="E1857" s="21">
        <v>950</v>
      </c>
      <c r="F1857" s="21">
        <v>2500</v>
      </c>
      <c r="G1857" s="21">
        <v>1255</v>
      </c>
      <c r="H1857" s="39">
        <f t="shared" si="269"/>
        <v>2737.9169642857141</v>
      </c>
      <c r="I1857" s="37">
        <f t="shared" si="270"/>
        <v>3000</v>
      </c>
      <c r="J1857" s="37">
        <f t="shared" si="271"/>
        <v>135</v>
      </c>
      <c r="K1857" s="21"/>
      <c r="L1857" s="36">
        <f t="shared" ref="L1857:L1863" si="280">L1856+10</f>
        <v>486</v>
      </c>
      <c r="M1857" s="36"/>
      <c r="N1857" s="21"/>
      <c r="O1857" s="21">
        <f t="shared" si="272"/>
        <v>486</v>
      </c>
      <c r="P1857" s="40">
        <f t="shared" si="273"/>
        <v>1388.5714285714287</v>
      </c>
      <c r="Q1857" s="42"/>
      <c r="R1857" t="str">
        <f t="shared" si="268"/>
        <v>2740 Litre 304 Stainless Steel Slimline Water Tank (950mm W x 2500mm L x  1255mm H)</v>
      </c>
    </row>
    <row r="1858" spans="2:18" x14ac:dyDescent="0.35">
      <c r="B1858" s="32">
        <v>0.65</v>
      </c>
      <c r="C1858" s="30" t="s">
        <v>22</v>
      </c>
      <c r="D1858" s="30" t="s">
        <v>21</v>
      </c>
      <c r="E1858" s="21">
        <v>950</v>
      </c>
      <c r="F1858" s="21">
        <v>2600</v>
      </c>
      <c r="G1858" s="21">
        <v>1255</v>
      </c>
      <c r="H1858" s="39">
        <f t="shared" si="269"/>
        <v>2857.141964285714</v>
      </c>
      <c r="I1858" s="37">
        <f t="shared" si="270"/>
        <v>3000</v>
      </c>
      <c r="J1858" s="37">
        <f t="shared" si="271"/>
        <v>135</v>
      </c>
      <c r="K1858" s="21"/>
      <c r="L1858" s="36">
        <f t="shared" si="280"/>
        <v>496</v>
      </c>
      <c r="M1858" s="36"/>
      <c r="N1858" s="21"/>
      <c r="O1858" s="21">
        <f t="shared" si="272"/>
        <v>496</v>
      </c>
      <c r="P1858" s="40">
        <f t="shared" si="273"/>
        <v>1417.1428571428573</v>
      </c>
      <c r="Q1858" s="42"/>
      <c r="R1858" t="str">
        <f t="shared" si="268"/>
        <v>2860 Litre 304 Stainless Steel Slimline Water Tank (950mm W x 2600mm L x  1255mm H)</v>
      </c>
    </row>
    <row r="1859" spans="2:18" x14ac:dyDescent="0.35">
      <c r="B1859" s="32">
        <v>0.65</v>
      </c>
      <c r="C1859" s="30" t="s">
        <v>22</v>
      </c>
      <c r="D1859" s="30" t="s">
        <v>21</v>
      </c>
      <c r="E1859" s="21">
        <v>950</v>
      </c>
      <c r="F1859" s="21">
        <v>2700</v>
      </c>
      <c r="G1859" s="21">
        <v>1255</v>
      </c>
      <c r="H1859" s="39">
        <f t="shared" si="269"/>
        <v>2976.3669642857139</v>
      </c>
      <c r="I1859" s="37">
        <f t="shared" si="270"/>
        <v>3000</v>
      </c>
      <c r="J1859" s="37">
        <f t="shared" si="271"/>
        <v>135</v>
      </c>
      <c r="K1859" s="21"/>
      <c r="L1859" s="36">
        <f t="shared" si="280"/>
        <v>506</v>
      </c>
      <c r="M1859" s="36"/>
      <c r="N1859" s="21"/>
      <c r="O1859" s="21">
        <f t="shared" si="272"/>
        <v>506</v>
      </c>
      <c r="P1859" s="40">
        <f t="shared" si="273"/>
        <v>1445.7142857142858</v>
      </c>
      <c r="Q1859" s="42"/>
      <c r="R1859" t="str">
        <f t="shared" si="268"/>
        <v>2980 Litre 304 Stainless Steel Slimline Water Tank (950mm W x 2700mm L x  1255mm H)</v>
      </c>
    </row>
    <row r="1860" spans="2:18" x14ac:dyDescent="0.35">
      <c r="B1860" s="32">
        <v>0.65</v>
      </c>
      <c r="C1860" s="30" t="s">
        <v>22</v>
      </c>
      <c r="D1860" s="30" t="s">
        <v>21</v>
      </c>
      <c r="E1860" s="21">
        <v>950</v>
      </c>
      <c r="F1860" s="21">
        <v>2800</v>
      </c>
      <c r="G1860" s="21">
        <v>1255</v>
      </c>
      <c r="H1860" s="39">
        <f t="shared" si="269"/>
        <v>3095.5919642857143</v>
      </c>
      <c r="I1860" s="37">
        <f t="shared" si="270"/>
        <v>3000</v>
      </c>
      <c r="J1860" s="37">
        <f t="shared" si="271"/>
        <v>135</v>
      </c>
      <c r="K1860" s="21"/>
      <c r="L1860" s="36">
        <f t="shared" si="280"/>
        <v>516</v>
      </c>
      <c r="M1860" s="36"/>
      <c r="N1860" s="21"/>
      <c r="O1860" s="21">
        <f t="shared" si="272"/>
        <v>516</v>
      </c>
      <c r="P1860" s="40">
        <f t="shared" si="273"/>
        <v>1474.2857142857144</v>
      </c>
      <c r="Q1860" s="42"/>
      <c r="R1860" t="str">
        <f t="shared" si="268"/>
        <v>3100 Litre 304 Stainless Steel Slimline Water Tank (950mm W x 2800mm L x  1255mm H)</v>
      </c>
    </row>
    <row r="1861" spans="2:18" x14ac:dyDescent="0.35">
      <c r="B1861" s="32">
        <v>0.65</v>
      </c>
      <c r="C1861" s="30" t="s">
        <v>22</v>
      </c>
      <c r="D1861" s="30" t="s">
        <v>21</v>
      </c>
      <c r="E1861" s="21">
        <v>950</v>
      </c>
      <c r="F1861" s="21">
        <v>2900</v>
      </c>
      <c r="G1861" s="21">
        <v>1255</v>
      </c>
      <c r="H1861" s="39">
        <f t="shared" si="269"/>
        <v>3214.8169642857142</v>
      </c>
      <c r="I1861" s="37">
        <f t="shared" si="270"/>
        <v>3000</v>
      </c>
      <c r="J1861" s="37">
        <f t="shared" si="271"/>
        <v>135</v>
      </c>
      <c r="K1861" s="21"/>
      <c r="L1861" s="36">
        <f t="shared" si="280"/>
        <v>526</v>
      </c>
      <c r="M1861" s="36"/>
      <c r="N1861" s="21"/>
      <c r="O1861" s="21">
        <f t="shared" si="272"/>
        <v>526</v>
      </c>
      <c r="P1861" s="40">
        <f t="shared" si="273"/>
        <v>1502.8571428571429</v>
      </c>
      <c r="Q1861" s="42"/>
      <c r="R1861" t="str">
        <f t="shared" ref="R1861:R1924" si="281">ROUND(H1861,-1)&amp;" "&amp;"Litre"&amp;" "&amp;C1861&amp;" "&amp;D1861&amp;" "&amp;"Water Tank"&amp;" ("&amp;E1861&amp;"mm W x "&amp;F1861&amp;"mm L x  "&amp;G1861&amp;"mm H)"</f>
        <v>3210 Litre 304 Stainless Steel Slimline Water Tank (950mm W x 2900mm L x  1255mm H)</v>
      </c>
    </row>
    <row r="1862" spans="2:18" x14ac:dyDescent="0.35">
      <c r="B1862" s="32">
        <v>0.65</v>
      </c>
      <c r="C1862" s="30" t="s">
        <v>22</v>
      </c>
      <c r="D1862" s="30" t="s">
        <v>21</v>
      </c>
      <c r="E1862" s="21">
        <v>950</v>
      </c>
      <c r="F1862" s="21">
        <v>3000</v>
      </c>
      <c r="G1862" s="21">
        <v>1255</v>
      </c>
      <c r="H1862" s="39">
        <f t="shared" ref="H1862:H1925" si="282">(((22/7*(E1862/2)^2)*G1862)+((F1862-E1862)*G1862*E1862))/1000000</f>
        <v>3334.0419642857141</v>
      </c>
      <c r="I1862" s="37">
        <f t="shared" ref="I1862:I1925" si="283">ROUND(H1862,-3)</f>
        <v>3000</v>
      </c>
      <c r="J1862" s="37">
        <f t="shared" ref="J1862:J1925" si="284">IF(I1862&lt;1000,90,IF(I1862=1000,90,IF(I1862=2000,120,IF(I1862=3000,135,IF(I1862=4000,150,IF(I1862=5000,180,IF(I1862=6000,210,IF(I1862=7000,240,IF(I1862=8000,255,IF(I1862=9000,270,IF(I1862=10000,285)))))))))))</f>
        <v>135</v>
      </c>
      <c r="K1862" s="21"/>
      <c r="L1862" s="36">
        <f t="shared" si="280"/>
        <v>536</v>
      </c>
      <c r="M1862" s="36"/>
      <c r="N1862" s="21"/>
      <c r="O1862" s="21">
        <f t="shared" ref="O1862:O1925" si="285">SUM(K1862:N1862)</f>
        <v>536</v>
      </c>
      <c r="P1862" s="40">
        <f t="shared" ref="P1862:P1925" si="286">O1862/(1-B1862)</f>
        <v>1531.4285714285716</v>
      </c>
      <c r="Q1862" s="42"/>
      <c r="R1862" t="str">
        <f t="shared" si="281"/>
        <v>3330 Litre 304 Stainless Steel Slimline Water Tank (950mm W x 3000mm L x  1255mm H)</v>
      </c>
    </row>
    <row r="1863" spans="2:18" x14ac:dyDescent="0.35">
      <c r="B1863" s="32">
        <v>0.65</v>
      </c>
      <c r="C1863" s="30" t="s">
        <v>22</v>
      </c>
      <c r="D1863" s="30" t="s">
        <v>21</v>
      </c>
      <c r="E1863" s="21">
        <v>950</v>
      </c>
      <c r="F1863" s="21">
        <v>3100</v>
      </c>
      <c r="G1863" s="21">
        <v>1255</v>
      </c>
      <c r="H1863" s="39">
        <f t="shared" si="282"/>
        <v>3453.266964285714</v>
      </c>
      <c r="I1863" s="37">
        <f t="shared" si="283"/>
        <v>3000</v>
      </c>
      <c r="J1863" s="37">
        <f t="shared" si="284"/>
        <v>135</v>
      </c>
      <c r="K1863" s="21"/>
      <c r="L1863" s="36">
        <f t="shared" si="280"/>
        <v>546</v>
      </c>
      <c r="M1863" s="36"/>
      <c r="N1863" s="21"/>
      <c r="O1863" s="21">
        <f t="shared" si="285"/>
        <v>546</v>
      </c>
      <c r="P1863" s="40">
        <f t="shared" si="286"/>
        <v>1560</v>
      </c>
      <c r="Q1863" s="42"/>
      <c r="R1863" t="str">
        <f t="shared" si="281"/>
        <v>3450 Litre 304 Stainless Steel Slimline Water Tank (950mm W x 3100mm L x  1255mm H)</v>
      </c>
    </row>
    <row r="1864" spans="2:18" x14ac:dyDescent="0.35">
      <c r="B1864" s="32">
        <v>0.65</v>
      </c>
      <c r="C1864" s="30" t="s">
        <v>22</v>
      </c>
      <c r="D1864" s="30" t="s">
        <v>21</v>
      </c>
      <c r="E1864" s="21">
        <v>950</v>
      </c>
      <c r="F1864" s="21">
        <v>3200</v>
      </c>
      <c r="G1864" s="21">
        <v>1255</v>
      </c>
      <c r="H1864" s="39">
        <f t="shared" si="282"/>
        <v>3572.4919642857139</v>
      </c>
      <c r="I1864" s="37">
        <f t="shared" si="283"/>
        <v>4000</v>
      </c>
      <c r="J1864" s="37">
        <f t="shared" si="284"/>
        <v>150</v>
      </c>
      <c r="K1864" s="21"/>
      <c r="L1864" s="36">
        <v>557</v>
      </c>
      <c r="M1864" s="36"/>
      <c r="N1864" s="21"/>
      <c r="O1864" s="21">
        <f t="shared" si="285"/>
        <v>557</v>
      </c>
      <c r="P1864" s="40">
        <f t="shared" si="286"/>
        <v>1591.4285714285716</v>
      </c>
      <c r="Q1864" s="42"/>
      <c r="R1864" t="str">
        <f t="shared" si="281"/>
        <v>3570 Litre 304 Stainless Steel Slimline Water Tank (950mm W x 3200mm L x  1255mm H)</v>
      </c>
    </row>
    <row r="1865" spans="2:18" x14ac:dyDescent="0.35">
      <c r="B1865" s="32">
        <v>0.65</v>
      </c>
      <c r="C1865" s="30" t="s">
        <v>22</v>
      </c>
      <c r="D1865" s="30" t="s">
        <v>21</v>
      </c>
      <c r="E1865" s="21">
        <v>950</v>
      </c>
      <c r="F1865" s="21">
        <v>3300</v>
      </c>
      <c r="G1865" s="21">
        <v>1255</v>
      </c>
      <c r="H1865" s="39">
        <f t="shared" si="282"/>
        <v>3691.7169642857143</v>
      </c>
      <c r="I1865" s="37">
        <f t="shared" si="283"/>
        <v>4000</v>
      </c>
      <c r="J1865" s="37">
        <f t="shared" si="284"/>
        <v>150</v>
      </c>
      <c r="K1865" s="21"/>
      <c r="L1865" s="36">
        <f t="shared" ref="L1865:L1870" si="287">L1864+10</f>
        <v>567</v>
      </c>
      <c r="M1865" s="36"/>
      <c r="N1865" s="21"/>
      <c r="O1865" s="21">
        <f t="shared" si="285"/>
        <v>567</v>
      </c>
      <c r="P1865" s="40">
        <f t="shared" si="286"/>
        <v>1620</v>
      </c>
      <c r="Q1865" s="42"/>
      <c r="R1865" t="str">
        <f t="shared" si="281"/>
        <v>3690 Litre 304 Stainless Steel Slimline Water Tank (950mm W x 3300mm L x  1255mm H)</v>
      </c>
    </row>
    <row r="1866" spans="2:18" x14ac:dyDescent="0.35">
      <c r="B1866" s="32">
        <v>0.65</v>
      </c>
      <c r="C1866" s="30" t="s">
        <v>22</v>
      </c>
      <c r="D1866" s="30" t="s">
        <v>21</v>
      </c>
      <c r="E1866" s="21">
        <v>950</v>
      </c>
      <c r="F1866" s="21">
        <v>3400</v>
      </c>
      <c r="G1866" s="21">
        <v>1255</v>
      </c>
      <c r="H1866" s="39">
        <f t="shared" si="282"/>
        <v>3810.9419642857142</v>
      </c>
      <c r="I1866" s="37">
        <f t="shared" si="283"/>
        <v>4000</v>
      </c>
      <c r="J1866" s="37">
        <f t="shared" si="284"/>
        <v>150</v>
      </c>
      <c r="K1866" s="21"/>
      <c r="L1866" s="36">
        <f t="shared" si="287"/>
        <v>577</v>
      </c>
      <c r="M1866" s="36"/>
      <c r="N1866" s="21"/>
      <c r="O1866" s="21">
        <f t="shared" si="285"/>
        <v>577</v>
      </c>
      <c r="P1866" s="40">
        <f t="shared" si="286"/>
        <v>1648.5714285714287</v>
      </c>
      <c r="Q1866" s="42"/>
      <c r="R1866" t="str">
        <f t="shared" si="281"/>
        <v>3810 Litre 304 Stainless Steel Slimline Water Tank (950mm W x 3400mm L x  1255mm H)</v>
      </c>
    </row>
    <row r="1867" spans="2:18" x14ac:dyDescent="0.35">
      <c r="B1867" s="32">
        <v>0.65</v>
      </c>
      <c r="C1867" s="30" t="s">
        <v>22</v>
      </c>
      <c r="D1867" s="30" t="s">
        <v>21</v>
      </c>
      <c r="E1867" s="21">
        <v>950</v>
      </c>
      <c r="F1867" s="21">
        <v>3500</v>
      </c>
      <c r="G1867" s="21">
        <v>1255</v>
      </c>
      <c r="H1867" s="39">
        <f t="shared" si="282"/>
        <v>3930.1669642857141</v>
      </c>
      <c r="I1867" s="37">
        <f t="shared" si="283"/>
        <v>4000</v>
      </c>
      <c r="J1867" s="37">
        <f t="shared" si="284"/>
        <v>150</v>
      </c>
      <c r="K1867" s="21"/>
      <c r="L1867" s="36">
        <f t="shared" si="287"/>
        <v>587</v>
      </c>
      <c r="M1867" s="36"/>
      <c r="N1867" s="21"/>
      <c r="O1867" s="21">
        <f t="shared" si="285"/>
        <v>587</v>
      </c>
      <c r="P1867" s="40">
        <f t="shared" si="286"/>
        <v>1677.1428571428573</v>
      </c>
      <c r="Q1867" s="42"/>
      <c r="R1867" t="str">
        <f t="shared" si="281"/>
        <v>3930 Litre 304 Stainless Steel Slimline Water Tank (950mm W x 3500mm L x  1255mm H)</v>
      </c>
    </row>
    <row r="1868" spans="2:18" x14ac:dyDescent="0.35">
      <c r="B1868" s="32">
        <v>0.65</v>
      </c>
      <c r="C1868" s="30" t="s">
        <v>22</v>
      </c>
      <c r="D1868" s="30" t="s">
        <v>21</v>
      </c>
      <c r="E1868" s="21">
        <v>950</v>
      </c>
      <c r="F1868" s="21">
        <v>3600</v>
      </c>
      <c r="G1868" s="21">
        <v>1255</v>
      </c>
      <c r="H1868" s="39">
        <f t="shared" si="282"/>
        <v>4049.391964285714</v>
      </c>
      <c r="I1868" s="37">
        <f t="shared" si="283"/>
        <v>4000</v>
      </c>
      <c r="J1868" s="37">
        <f t="shared" si="284"/>
        <v>150</v>
      </c>
      <c r="K1868" s="21"/>
      <c r="L1868" s="36">
        <f t="shared" si="287"/>
        <v>597</v>
      </c>
      <c r="M1868" s="36"/>
      <c r="N1868" s="21"/>
      <c r="O1868" s="21">
        <f t="shared" si="285"/>
        <v>597</v>
      </c>
      <c r="P1868" s="40">
        <f t="shared" si="286"/>
        <v>1705.7142857142858</v>
      </c>
      <c r="Q1868" s="42"/>
      <c r="R1868" t="str">
        <f t="shared" si="281"/>
        <v>4050 Litre 304 Stainless Steel Slimline Water Tank (950mm W x 3600mm L x  1255mm H)</v>
      </c>
    </row>
    <row r="1869" spans="2:18" x14ac:dyDescent="0.35">
      <c r="B1869" s="32">
        <v>0.65</v>
      </c>
      <c r="C1869" s="30" t="s">
        <v>22</v>
      </c>
      <c r="D1869" s="30" t="s">
        <v>21</v>
      </c>
      <c r="E1869" s="21">
        <v>950</v>
      </c>
      <c r="F1869" s="21">
        <v>3700</v>
      </c>
      <c r="G1869" s="21">
        <v>1255</v>
      </c>
      <c r="H1869" s="39">
        <f t="shared" si="282"/>
        <v>4168.6169642857139</v>
      </c>
      <c r="I1869" s="37">
        <f t="shared" si="283"/>
        <v>4000</v>
      </c>
      <c r="J1869" s="37">
        <f t="shared" si="284"/>
        <v>150</v>
      </c>
      <c r="K1869" s="21"/>
      <c r="L1869" s="36">
        <f t="shared" si="287"/>
        <v>607</v>
      </c>
      <c r="M1869" s="36"/>
      <c r="N1869" s="21"/>
      <c r="O1869" s="21">
        <f t="shared" si="285"/>
        <v>607</v>
      </c>
      <c r="P1869" s="40">
        <f t="shared" si="286"/>
        <v>1734.2857142857144</v>
      </c>
      <c r="Q1869" s="42"/>
      <c r="R1869" t="str">
        <f t="shared" si="281"/>
        <v>4170 Litre 304 Stainless Steel Slimline Water Tank (950mm W x 3700mm L x  1255mm H)</v>
      </c>
    </row>
    <row r="1870" spans="2:18" x14ac:dyDescent="0.35">
      <c r="B1870" s="32">
        <v>0.65</v>
      </c>
      <c r="C1870" s="30" t="s">
        <v>22</v>
      </c>
      <c r="D1870" s="30" t="s">
        <v>21</v>
      </c>
      <c r="E1870" s="21">
        <v>950</v>
      </c>
      <c r="F1870" s="21">
        <v>3800</v>
      </c>
      <c r="G1870" s="21">
        <v>1255</v>
      </c>
      <c r="H1870" s="39">
        <f t="shared" si="282"/>
        <v>4287.8419642857143</v>
      </c>
      <c r="I1870" s="37">
        <f t="shared" si="283"/>
        <v>4000</v>
      </c>
      <c r="J1870" s="37">
        <f t="shared" si="284"/>
        <v>150</v>
      </c>
      <c r="K1870" s="21"/>
      <c r="L1870" s="36">
        <f t="shared" si="287"/>
        <v>617</v>
      </c>
      <c r="M1870" s="36"/>
      <c r="N1870" s="21"/>
      <c r="O1870" s="21">
        <f t="shared" si="285"/>
        <v>617</v>
      </c>
      <c r="P1870" s="40">
        <f t="shared" si="286"/>
        <v>1762.8571428571429</v>
      </c>
      <c r="Q1870" s="42"/>
      <c r="R1870" t="str">
        <f t="shared" si="281"/>
        <v>4290 Litre 304 Stainless Steel Slimline Water Tank (950mm W x 3800mm L x  1255mm H)</v>
      </c>
    </row>
    <row r="1871" spans="2:18" x14ac:dyDescent="0.35">
      <c r="B1871" s="32">
        <v>0.65</v>
      </c>
      <c r="C1871" s="30" t="s">
        <v>22</v>
      </c>
      <c r="D1871" s="30" t="s">
        <v>21</v>
      </c>
      <c r="E1871" s="21">
        <v>950</v>
      </c>
      <c r="F1871" s="21">
        <v>3900</v>
      </c>
      <c r="G1871" s="21">
        <v>1255</v>
      </c>
      <c r="H1871" s="39">
        <f t="shared" si="282"/>
        <v>4407.0669642857138</v>
      </c>
      <c r="I1871" s="37">
        <f t="shared" si="283"/>
        <v>4000</v>
      </c>
      <c r="J1871" s="37">
        <f t="shared" si="284"/>
        <v>150</v>
      </c>
      <c r="K1871" s="21"/>
      <c r="L1871" s="36">
        <v>628</v>
      </c>
      <c r="M1871" s="36"/>
      <c r="N1871" s="21"/>
      <c r="O1871" s="21">
        <f t="shared" si="285"/>
        <v>628</v>
      </c>
      <c r="P1871" s="40">
        <f t="shared" si="286"/>
        <v>1794.2857142857144</v>
      </c>
      <c r="Q1871" s="42"/>
      <c r="R1871" t="str">
        <f t="shared" si="281"/>
        <v>4410 Litre 304 Stainless Steel Slimline Water Tank (950mm W x 3900mm L x  1255mm H)</v>
      </c>
    </row>
    <row r="1872" spans="2:18" x14ac:dyDescent="0.35">
      <c r="B1872" s="32">
        <v>0.65</v>
      </c>
      <c r="C1872" s="30" t="s">
        <v>22</v>
      </c>
      <c r="D1872" s="30" t="s">
        <v>21</v>
      </c>
      <c r="E1872" s="21">
        <v>950</v>
      </c>
      <c r="F1872" s="21">
        <v>4000</v>
      </c>
      <c r="G1872" s="21">
        <v>1255</v>
      </c>
      <c r="H1872" s="39">
        <f t="shared" si="282"/>
        <v>4526.2919642857141</v>
      </c>
      <c r="I1872" s="37">
        <f t="shared" si="283"/>
        <v>5000</v>
      </c>
      <c r="J1872" s="37">
        <f t="shared" si="284"/>
        <v>180</v>
      </c>
      <c r="K1872" s="21"/>
      <c r="L1872" s="36">
        <v>638</v>
      </c>
      <c r="M1872" s="36"/>
      <c r="N1872" s="21"/>
      <c r="O1872" s="21">
        <f t="shared" si="285"/>
        <v>638</v>
      </c>
      <c r="P1872" s="40">
        <f t="shared" si="286"/>
        <v>1822.8571428571429</v>
      </c>
      <c r="Q1872" s="42"/>
      <c r="R1872" t="str">
        <f t="shared" si="281"/>
        <v>4530 Litre 304 Stainless Steel Slimline Water Tank (950mm W x 4000mm L x  1255mm H)</v>
      </c>
    </row>
    <row r="1873" spans="2:18" x14ac:dyDescent="0.35">
      <c r="B1873" s="32">
        <v>0.65</v>
      </c>
      <c r="C1873" s="30" t="s">
        <v>22</v>
      </c>
      <c r="D1873" s="30" t="s">
        <v>21</v>
      </c>
      <c r="E1873" s="21">
        <v>1000</v>
      </c>
      <c r="F1873" s="21">
        <v>800</v>
      </c>
      <c r="G1873" s="21">
        <v>1255</v>
      </c>
      <c r="H1873" s="39">
        <f t="shared" si="282"/>
        <v>735.07142857142856</v>
      </c>
      <c r="I1873" s="37">
        <f t="shared" si="283"/>
        <v>1000</v>
      </c>
      <c r="J1873" s="37">
        <f t="shared" si="284"/>
        <v>90</v>
      </c>
      <c r="K1873" s="21"/>
      <c r="L1873" s="36">
        <v>269</v>
      </c>
      <c r="M1873" s="36"/>
      <c r="N1873" s="21"/>
      <c r="O1873" s="21">
        <f t="shared" si="285"/>
        <v>269</v>
      </c>
      <c r="P1873" s="40">
        <f t="shared" si="286"/>
        <v>768.57142857142867</v>
      </c>
      <c r="Q1873" s="42"/>
      <c r="R1873" t="str">
        <f t="shared" si="281"/>
        <v>740 Litre 304 Stainless Steel Slimline Water Tank (1000mm W x 800mm L x  1255mm H)</v>
      </c>
    </row>
    <row r="1874" spans="2:18" x14ac:dyDescent="0.35">
      <c r="B1874" s="32">
        <v>0.65</v>
      </c>
      <c r="C1874" s="30" t="s">
        <v>22</v>
      </c>
      <c r="D1874" s="30" t="s">
        <v>21</v>
      </c>
      <c r="E1874" s="21">
        <v>1000</v>
      </c>
      <c r="F1874" s="21">
        <v>900</v>
      </c>
      <c r="G1874" s="21">
        <v>1255</v>
      </c>
      <c r="H1874" s="39">
        <f t="shared" si="282"/>
        <v>860.57142857142856</v>
      </c>
      <c r="I1874" s="37">
        <f t="shared" si="283"/>
        <v>1000</v>
      </c>
      <c r="J1874" s="37">
        <f t="shared" si="284"/>
        <v>90</v>
      </c>
      <c r="K1874" s="21"/>
      <c r="L1874" s="36">
        <f t="shared" ref="L1874:L1879" si="288">L1873+10</f>
        <v>279</v>
      </c>
      <c r="M1874" s="36"/>
      <c r="N1874" s="21"/>
      <c r="O1874" s="21">
        <f t="shared" si="285"/>
        <v>279</v>
      </c>
      <c r="P1874" s="40">
        <f t="shared" si="286"/>
        <v>797.14285714285722</v>
      </c>
      <c r="Q1874" s="42"/>
      <c r="R1874" t="str">
        <f t="shared" si="281"/>
        <v>860 Litre 304 Stainless Steel Slimline Water Tank (1000mm W x 900mm L x  1255mm H)</v>
      </c>
    </row>
    <row r="1875" spans="2:18" x14ac:dyDescent="0.35">
      <c r="B1875" s="32">
        <v>0.65</v>
      </c>
      <c r="C1875" s="30" t="s">
        <v>22</v>
      </c>
      <c r="D1875" s="30" t="s">
        <v>21</v>
      </c>
      <c r="E1875" s="21">
        <v>1000</v>
      </c>
      <c r="F1875" s="21">
        <v>1000</v>
      </c>
      <c r="G1875" s="21">
        <v>1255</v>
      </c>
      <c r="H1875" s="39">
        <f t="shared" si="282"/>
        <v>986.07142857142856</v>
      </c>
      <c r="I1875" s="37">
        <f t="shared" si="283"/>
        <v>1000</v>
      </c>
      <c r="J1875" s="37">
        <f t="shared" si="284"/>
        <v>90</v>
      </c>
      <c r="K1875" s="21"/>
      <c r="L1875" s="36">
        <f t="shared" si="288"/>
        <v>289</v>
      </c>
      <c r="M1875" s="36"/>
      <c r="N1875" s="21"/>
      <c r="O1875" s="21">
        <f t="shared" si="285"/>
        <v>289</v>
      </c>
      <c r="P1875" s="40">
        <f t="shared" si="286"/>
        <v>825.71428571428578</v>
      </c>
      <c r="Q1875" s="42"/>
      <c r="R1875" t="str">
        <f t="shared" si="281"/>
        <v>990 Litre 304 Stainless Steel Slimline Water Tank (1000mm W x 1000mm L x  1255mm H)</v>
      </c>
    </row>
    <row r="1876" spans="2:18" x14ac:dyDescent="0.35">
      <c r="B1876" s="32">
        <v>0.65</v>
      </c>
      <c r="C1876" s="30" t="s">
        <v>22</v>
      </c>
      <c r="D1876" s="30" t="s">
        <v>21</v>
      </c>
      <c r="E1876" s="21">
        <v>1000</v>
      </c>
      <c r="F1876" s="21">
        <v>1100</v>
      </c>
      <c r="G1876" s="21">
        <v>1255</v>
      </c>
      <c r="H1876" s="39">
        <f t="shared" si="282"/>
        <v>1111.5714285714284</v>
      </c>
      <c r="I1876" s="37">
        <f t="shared" si="283"/>
        <v>1000</v>
      </c>
      <c r="J1876" s="37">
        <f t="shared" si="284"/>
        <v>90</v>
      </c>
      <c r="K1876" s="21"/>
      <c r="L1876" s="36">
        <f t="shared" si="288"/>
        <v>299</v>
      </c>
      <c r="M1876" s="36"/>
      <c r="N1876" s="21"/>
      <c r="O1876" s="21">
        <f t="shared" si="285"/>
        <v>299</v>
      </c>
      <c r="P1876" s="40">
        <f t="shared" si="286"/>
        <v>854.28571428571433</v>
      </c>
      <c r="Q1876" s="42"/>
      <c r="R1876" t="str">
        <f t="shared" si="281"/>
        <v>1110 Litre 304 Stainless Steel Slimline Water Tank (1000mm W x 1100mm L x  1255mm H)</v>
      </c>
    </row>
    <row r="1877" spans="2:18" x14ac:dyDescent="0.35">
      <c r="B1877" s="32">
        <v>0.65</v>
      </c>
      <c r="C1877" s="30" t="s">
        <v>22</v>
      </c>
      <c r="D1877" s="30" t="s">
        <v>21</v>
      </c>
      <c r="E1877" s="21">
        <v>1000</v>
      </c>
      <c r="F1877" s="21">
        <v>1200</v>
      </c>
      <c r="G1877" s="21">
        <v>1255</v>
      </c>
      <c r="H1877" s="39">
        <f t="shared" si="282"/>
        <v>1237.0714285714284</v>
      </c>
      <c r="I1877" s="37">
        <f t="shared" si="283"/>
        <v>1000</v>
      </c>
      <c r="J1877" s="37">
        <f t="shared" si="284"/>
        <v>90</v>
      </c>
      <c r="K1877" s="21"/>
      <c r="L1877" s="36">
        <f t="shared" si="288"/>
        <v>309</v>
      </c>
      <c r="M1877" s="36"/>
      <c r="N1877" s="21"/>
      <c r="O1877" s="21">
        <f t="shared" si="285"/>
        <v>309</v>
      </c>
      <c r="P1877" s="40">
        <f t="shared" si="286"/>
        <v>882.85714285714289</v>
      </c>
      <c r="Q1877" s="42"/>
      <c r="R1877" t="str">
        <f t="shared" si="281"/>
        <v>1240 Litre 304 Stainless Steel Slimline Water Tank (1000mm W x 1200mm L x  1255mm H)</v>
      </c>
    </row>
    <row r="1878" spans="2:18" x14ac:dyDescent="0.35">
      <c r="B1878" s="32">
        <v>0.65</v>
      </c>
      <c r="C1878" s="30" t="s">
        <v>22</v>
      </c>
      <c r="D1878" s="30" t="s">
        <v>21</v>
      </c>
      <c r="E1878" s="21">
        <v>1000</v>
      </c>
      <c r="F1878" s="21">
        <v>1300</v>
      </c>
      <c r="G1878" s="21">
        <v>1255</v>
      </c>
      <c r="H1878" s="39">
        <f t="shared" si="282"/>
        <v>1362.5714285714284</v>
      </c>
      <c r="I1878" s="37">
        <f t="shared" si="283"/>
        <v>1000</v>
      </c>
      <c r="J1878" s="37">
        <f t="shared" si="284"/>
        <v>90</v>
      </c>
      <c r="K1878" s="21"/>
      <c r="L1878" s="36">
        <f t="shared" si="288"/>
        <v>319</v>
      </c>
      <c r="M1878" s="36"/>
      <c r="N1878" s="21"/>
      <c r="O1878" s="21">
        <f t="shared" si="285"/>
        <v>319</v>
      </c>
      <c r="P1878" s="40">
        <f t="shared" si="286"/>
        <v>911.42857142857144</v>
      </c>
      <c r="Q1878" s="42"/>
      <c r="R1878" t="str">
        <f t="shared" si="281"/>
        <v>1360 Litre 304 Stainless Steel Slimline Water Tank (1000mm W x 1300mm L x  1255mm H)</v>
      </c>
    </row>
    <row r="1879" spans="2:18" x14ac:dyDescent="0.35">
      <c r="B1879" s="32">
        <v>0.65</v>
      </c>
      <c r="C1879" s="30" t="s">
        <v>22</v>
      </c>
      <c r="D1879" s="30" t="s">
        <v>21</v>
      </c>
      <c r="E1879" s="21">
        <v>1000</v>
      </c>
      <c r="F1879" s="21">
        <v>1400</v>
      </c>
      <c r="G1879" s="21">
        <v>1255</v>
      </c>
      <c r="H1879" s="39">
        <f t="shared" si="282"/>
        <v>1488.0714285714284</v>
      </c>
      <c r="I1879" s="37">
        <f t="shared" si="283"/>
        <v>1000</v>
      </c>
      <c r="J1879" s="37">
        <f t="shared" si="284"/>
        <v>90</v>
      </c>
      <c r="K1879" s="21"/>
      <c r="L1879" s="36">
        <f t="shared" si="288"/>
        <v>329</v>
      </c>
      <c r="M1879" s="36"/>
      <c r="N1879" s="21"/>
      <c r="O1879" s="21">
        <f t="shared" si="285"/>
        <v>329</v>
      </c>
      <c r="P1879" s="40">
        <f t="shared" si="286"/>
        <v>940.00000000000011</v>
      </c>
      <c r="Q1879" s="42"/>
      <c r="R1879" t="str">
        <f t="shared" si="281"/>
        <v>1490 Litre 304 Stainless Steel Slimline Water Tank (1000mm W x 1400mm L x  1255mm H)</v>
      </c>
    </row>
    <row r="1880" spans="2:18" x14ac:dyDescent="0.35">
      <c r="B1880" s="32">
        <v>0.65</v>
      </c>
      <c r="C1880" s="30" t="s">
        <v>22</v>
      </c>
      <c r="D1880" s="30" t="s">
        <v>21</v>
      </c>
      <c r="E1880" s="21">
        <v>1000</v>
      </c>
      <c r="F1880" s="21">
        <v>1500</v>
      </c>
      <c r="G1880" s="21">
        <v>1255</v>
      </c>
      <c r="H1880" s="39">
        <f t="shared" si="282"/>
        <v>1613.5714285714284</v>
      </c>
      <c r="I1880" s="37">
        <f t="shared" si="283"/>
        <v>2000</v>
      </c>
      <c r="J1880" s="37">
        <f t="shared" si="284"/>
        <v>120</v>
      </c>
      <c r="K1880" s="21"/>
      <c r="L1880" s="36">
        <v>340</v>
      </c>
      <c r="M1880" s="36"/>
      <c r="N1880" s="21"/>
      <c r="O1880" s="21">
        <f t="shared" si="285"/>
        <v>340</v>
      </c>
      <c r="P1880" s="40">
        <f t="shared" si="286"/>
        <v>971.42857142857144</v>
      </c>
      <c r="Q1880" s="42"/>
      <c r="R1880" t="str">
        <f t="shared" si="281"/>
        <v>1610 Litre 304 Stainless Steel Slimline Water Tank (1000mm W x 1500mm L x  1255mm H)</v>
      </c>
    </row>
    <row r="1881" spans="2:18" x14ac:dyDescent="0.35">
      <c r="B1881" s="32">
        <v>0.65</v>
      </c>
      <c r="C1881" s="30" t="s">
        <v>22</v>
      </c>
      <c r="D1881" s="30" t="s">
        <v>21</v>
      </c>
      <c r="E1881" s="21">
        <v>1000</v>
      </c>
      <c r="F1881" s="21">
        <v>1600</v>
      </c>
      <c r="G1881" s="21">
        <v>1255</v>
      </c>
      <c r="H1881" s="39">
        <f t="shared" si="282"/>
        <v>1739.0714285714284</v>
      </c>
      <c r="I1881" s="37">
        <f t="shared" si="283"/>
        <v>2000</v>
      </c>
      <c r="J1881" s="37">
        <f t="shared" si="284"/>
        <v>120</v>
      </c>
      <c r="K1881" s="21"/>
      <c r="L1881" s="36">
        <f t="shared" ref="L1881:L1895" si="289">L1880+10</f>
        <v>350</v>
      </c>
      <c r="M1881" s="36"/>
      <c r="N1881" s="21"/>
      <c r="O1881" s="21">
        <f t="shared" si="285"/>
        <v>350</v>
      </c>
      <c r="P1881" s="40">
        <f t="shared" si="286"/>
        <v>1000.0000000000001</v>
      </c>
      <c r="Q1881" s="42"/>
      <c r="R1881" t="str">
        <f t="shared" si="281"/>
        <v>1740 Litre 304 Stainless Steel Slimline Water Tank (1000mm W x 1600mm L x  1255mm H)</v>
      </c>
    </row>
    <row r="1882" spans="2:18" x14ac:dyDescent="0.35">
      <c r="B1882" s="32">
        <v>0.65</v>
      </c>
      <c r="C1882" s="30" t="s">
        <v>22</v>
      </c>
      <c r="D1882" s="30" t="s">
        <v>21</v>
      </c>
      <c r="E1882" s="21">
        <v>1000</v>
      </c>
      <c r="F1882" s="21">
        <v>1700</v>
      </c>
      <c r="G1882" s="21">
        <v>1255</v>
      </c>
      <c r="H1882" s="39">
        <f t="shared" si="282"/>
        <v>1864.5714285714284</v>
      </c>
      <c r="I1882" s="37">
        <f t="shared" si="283"/>
        <v>2000</v>
      </c>
      <c r="J1882" s="37">
        <f t="shared" si="284"/>
        <v>120</v>
      </c>
      <c r="K1882" s="21"/>
      <c r="L1882" s="36">
        <f t="shared" si="289"/>
        <v>360</v>
      </c>
      <c r="M1882" s="36"/>
      <c r="N1882" s="21"/>
      <c r="O1882" s="21">
        <f t="shared" si="285"/>
        <v>360</v>
      </c>
      <c r="P1882" s="40">
        <f t="shared" si="286"/>
        <v>1028.5714285714287</v>
      </c>
      <c r="Q1882" s="42"/>
      <c r="R1882" t="str">
        <f t="shared" si="281"/>
        <v>1860 Litre 304 Stainless Steel Slimline Water Tank (1000mm W x 1700mm L x  1255mm H)</v>
      </c>
    </row>
    <row r="1883" spans="2:18" x14ac:dyDescent="0.35">
      <c r="B1883" s="32">
        <v>0.65</v>
      </c>
      <c r="C1883" s="30" t="s">
        <v>22</v>
      </c>
      <c r="D1883" s="30" t="s">
        <v>21</v>
      </c>
      <c r="E1883" s="21">
        <v>1000</v>
      </c>
      <c r="F1883" s="21">
        <v>1800</v>
      </c>
      <c r="G1883" s="21">
        <v>1255</v>
      </c>
      <c r="H1883" s="39">
        <f t="shared" si="282"/>
        <v>1990.0714285714284</v>
      </c>
      <c r="I1883" s="37">
        <f t="shared" si="283"/>
        <v>2000</v>
      </c>
      <c r="J1883" s="37">
        <f t="shared" si="284"/>
        <v>120</v>
      </c>
      <c r="K1883" s="21"/>
      <c r="L1883" s="36">
        <f t="shared" si="289"/>
        <v>370</v>
      </c>
      <c r="M1883" s="36"/>
      <c r="N1883" s="21"/>
      <c r="O1883" s="21">
        <f t="shared" si="285"/>
        <v>370</v>
      </c>
      <c r="P1883" s="40">
        <f t="shared" si="286"/>
        <v>1057.1428571428571</v>
      </c>
      <c r="Q1883" s="42"/>
      <c r="R1883" t="str">
        <f t="shared" si="281"/>
        <v>1990 Litre 304 Stainless Steel Slimline Water Tank (1000mm W x 1800mm L x  1255mm H)</v>
      </c>
    </row>
    <row r="1884" spans="2:18" x14ac:dyDescent="0.35">
      <c r="B1884" s="32">
        <v>0.65</v>
      </c>
      <c r="C1884" s="30" t="s">
        <v>22</v>
      </c>
      <c r="D1884" s="30" t="s">
        <v>21</v>
      </c>
      <c r="E1884" s="21">
        <v>1000</v>
      </c>
      <c r="F1884" s="21">
        <v>1900</v>
      </c>
      <c r="G1884" s="21">
        <v>1255</v>
      </c>
      <c r="H1884" s="39">
        <f t="shared" si="282"/>
        <v>2115.5714285714284</v>
      </c>
      <c r="I1884" s="37">
        <f t="shared" si="283"/>
        <v>2000</v>
      </c>
      <c r="J1884" s="37">
        <f t="shared" si="284"/>
        <v>120</v>
      </c>
      <c r="K1884" s="21"/>
      <c r="L1884" s="36">
        <f t="shared" si="289"/>
        <v>380</v>
      </c>
      <c r="M1884" s="36"/>
      <c r="N1884" s="21"/>
      <c r="O1884" s="21">
        <f t="shared" si="285"/>
        <v>380</v>
      </c>
      <c r="P1884" s="40">
        <f t="shared" si="286"/>
        <v>1085.7142857142858</v>
      </c>
      <c r="Q1884" s="42"/>
      <c r="R1884" t="str">
        <f t="shared" si="281"/>
        <v>2120 Litre 304 Stainless Steel Slimline Water Tank (1000mm W x 1900mm L x  1255mm H)</v>
      </c>
    </row>
    <row r="1885" spans="2:18" x14ac:dyDescent="0.35">
      <c r="B1885" s="32">
        <v>0.65</v>
      </c>
      <c r="C1885" s="30" t="s">
        <v>22</v>
      </c>
      <c r="D1885" s="30" t="s">
        <v>21</v>
      </c>
      <c r="E1885" s="21">
        <v>1000</v>
      </c>
      <c r="F1885" s="21">
        <v>2000</v>
      </c>
      <c r="G1885" s="21">
        <v>1255</v>
      </c>
      <c r="H1885" s="39">
        <f t="shared" si="282"/>
        <v>2241.0714285714284</v>
      </c>
      <c r="I1885" s="37">
        <f t="shared" si="283"/>
        <v>2000</v>
      </c>
      <c r="J1885" s="37">
        <f t="shared" si="284"/>
        <v>120</v>
      </c>
      <c r="K1885" s="21"/>
      <c r="L1885" s="36">
        <f t="shared" si="289"/>
        <v>390</v>
      </c>
      <c r="M1885" s="36"/>
      <c r="N1885" s="21"/>
      <c r="O1885" s="21">
        <f t="shared" si="285"/>
        <v>390</v>
      </c>
      <c r="P1885" s="40">
        <f t="shared" si="286"/>
        <v>1114.2857142857144</v>
      </c>
      <c r="Q1885" s="42"/>
      <c r="R1885" t="str">
        <f t="shared" si="281"/>
        <v>2240 Litre 304 Stainless Steel Slimline Water Tank (1000mm W x 2000mm L x  1255mm H)</v>
      </c>
    </row>
    <row r="1886" spans="2:18" x14ac:dyDescent="0.35">
      <c r="B1886" s="32">
        <v>0.65</v>
      </c>
      <c r="C1886" s="30" t="s">
        <v>22</v>
      </c>
      <c r="D1886" s="30" t="s">
        <v>21</v>
      </c>
      <c r="E1886" s="21">
        <v>1000</v>
      </c>
      <c r="F1886" s="21">
        <v>2100</v>
      </c>
      <c r="G1886" s="21">
        <v>1255</v>
      </c>
      <c r="H1886" s="39">
        <f t="shared" si="282"/>
        <v>2366.5714285714284</v>
      </c>
      <c r="I1886" s="37">
        <f t="shared" si="283"/>
        <v>2000</v>
      </c>
      <c r="J1886" s="37">
        <f t="shared" si="284"/>
        <v>120</v>
      </c>
      <c r="K1886" s="21"/>
      <c r="L1886" s="36">
        <f t="shared" si="289"/>
        <v>400</v>
      </c>
      <c r="M1886" s="36"/>
      <c r="N1886" s="21"/>
      <c r="O1886" s="21">
        <f t="shared" si="285"/>
        <v>400</v>
      </c>
      <c r="P1886" s="40">
        <f t="shared" si="286"/>
        <v>1142.8571428571429</v>
      </c>
      <c r="Q1886" s="42"/>
      <c r="R1886" t="str">
        <f t="shared" si="281"/>
        <v>2370 Litre 304 Stainless Steel Slimline Water Tank (1000mm W x 2100mm L x  1255mm H)</v>
      </c>
    </row>
    <row r="1887" spans="2:18" x14ac:dyDescent="0.35">
      <c r="B1887" s="32">
        <v>0.65</v>
      </c>
      <c r="C1887" s="30" t="s">
        <v>22</v>
      </c>
      <c r="D1887" s="30" t="s">
        <v>21</v>
      </c>
      <c r="E1887" s="21">
        <v>1000</v>
      </c>
      <c r="F1887" s="21">
        <v>2200</v>
      </c>
      <c r="G1887" s="21">
        <v>1255</v>
      </c>
      <c r="H1887" s="39">
        <f t="shared" si="282"/>
        <v>2492.0714285714284</v>
      </c>
      <c r="I1887" s="37">
        <f t="shared" si="283"/>
        <v>2000</v>
      </c>
      <c r="J1887" s="37">
        <f t="shared" si="284"/>
        <v>120</v>
      </c>
      <c r="K1887" s="21"/>
      <c r="L1887" s="36">
        <f t="shared" si="289"/>
        <v>410</v>
      </c>
      <c r="M1887" s="36"/>
      <c r="N1887" s="21"/>
      <c r="O1887" s="21">
        <f t="shared" si="285"/>
        <v>410</v>
      </c>
      <c r="P1887" s="40">
        <f t="shared" si="286"/>
        <v>1171.4285714285716</v>
      </c>
      <c r="Q1887" s="42"/>
      <c r="R1887" t="str">
        <f t="shared" si="281"/>
        <v>2490 Litre 304 Stainless Steel Slimline Water Tank (1000mm W x 2200mm L x  1255mm H)</v>
      </c>
    </row>
    <row r="1888" spans="2:18" x14ac:dyDescent="0.35">
      <c r="B1888" s="32">
        <v>0.65</v>
      </c>
      <c r="C1888" s="30" t="s">
        <v>22</v>
      </c>
      <c r="D1888" s="30" t="s">
        <v>21</v>
      </c>
      <c r="E1888" s="21">
        <v>1000</v>
      </c>
      <c r="F1888" s="21">
        <v>2300</v>
      </c>
      <c r="G1888" s="21">
        <v>1255</v>
      </c>
      <c r="H1888" s="39">
        <f t="shared" si="282"/>
        <v>2617.5714285714284</v>
      </c>
      <c r="I1888" s="37">
        <f t="shared" si="283"/>
        <v>3000</v>
      </c>
      <c r="J1888" s="37">
        <f t="shared" si="284"/>
        <v>135</v>
      </c>
      <c r="K1888" s="21"/>
      <c r="L1888" s="36">
        <f t="shared" si="289"/>
        <v>420</v>
      </c>
      <c r="M1888" s="36"/>
      <c r="N1888" s="21"/>
      <c r="O1888" s="21">
        <f t="shared" si="285"/>
        <v>420</v>
      </c>
      <c r="P1888" s="40">
        <f t="shared" si="286"/>
        <v>1200</v>
      </c>
      <c r="Q1888" s="42"/>
      <c r="R1888" t="str">
        <f t="shared" si="281"/>
        <v>2620 Litre 304 Stainless Steel Slimline Water Tank (1000mm W x 2300mm L x  1255mm H)</v>
      </c>
    </row>
    <row r="1889" spans="2:18" x14ac:dyDescent="0.35">
      <c r="B1889" s="32">
        <v>0.65</v>
      </c>
      <c r="C1889" s="30" t="s">
        <v>22</v>
      </c>
      <c r="D1889" s="30" t="s">
        <v>21</v>
      </c>
      <c r="E1889" s="21">
        <v>1000</v>
      </c>
      <c r="F1889" s="21">
        <v>2400</v>
      </c>
      <c r="G1889" s="21">
        <v>1255</v>
      </c>
      <c r="H1889" s="39">
        <f t="shared" si="282"/>
        <v>2743.0714285714284</v>
      </c>
      <c r="I1889" s="37">
        <f t="shared" si="283"/>
        <v>3000</v>
      </c>
      <c r="J1889" s="37">
        <f t="shared" si="284"/>
        <v>135</v>
      </c>
      <c r="K1889" s="21"/>
      <c r="L1889" s="36">
        <f t="shared" si="289"/>
        <v>430</v>
      </c>
      <c r="M1889" s="36"/>
      <c r="N1889" s="21"/>
      <c r="O1889" s="21">
        <f t="shared" si="285"/>
        <v>430</v>
      </c>
      <c r="P1889" s="40">
        <f t="shared" si="286"/>
        <v>1228.5714285714287</v>
      </c>
      <c r="Q1889" s="42"/>
      <c r="R1889" t="str">
        <f t="shared" si="281"/>
        <v>2740 Litre 304 Stainless Steel Slimline Water Tank (1000mm W x 2400mm L x  1255mm H)</v>
      </c>
    </row>
    <row r="1890" spans="2:18" x14ac:dyDescent="0.35">
      <c r="B1890" s="32">
        <v>0.65</v>
      </c>
      <c r="C1890" s="30" t="s">
        <v>22</v>
      </c>
      <c r="D1890" s="30" t="s">
        <v>21</v>
      </c>
      <c r="E1890" s="21">
        <v>1000</v>
      </c>
      <c r="F1890" s="21">
        <v>2500</v>
      </c>
      <c r="G1890" s="21">
        <v>1255</v>
      </c>
      <c r="H1890" s="39">
        <f t="shared" si="282"/>
        <v>2868.5714285714284</v>
      </c>
      <c r="I1890" s="37">
        <f t="shared" si="283"/>
        <v>3000</v>
      </c>
      <c r="J1890" s="37">
        <f t="shared" si="284"/>
        <v>135</v>
      </c>
      <c r="K1890" s="21"/>
      <c r="L1890" s="36">
        <f t="shared" si="289"/>
        <v>440</v>
      </c>
      <c r="M1890" s="36"/>
      <c r="N1890" s="21"/>
      <c r="O1890" s="21">
        <f t="shared" si="285"/>
        <v>440</v>
      </c>
      <c r="P1890" s="40">
        <f t="shared" si="286"/>
        <v>1257.1428571428571</v>
      </c>
      <c r="Q1890" s="42"/>
      <c r="R1890" t="str">
        <f t="shared" si="281"/>
        <v>2870 Litre 304 Stainless Steel Slimline Water Tank (1000mm W x 2500mm L x  1255mm H)</v>
      </c>
    </row>
    <row r="1891" spans="2:18" x14ac:dyDescent="0.35">
      <c r="B1891" s="32">
        <v>0.65</v>
      </c>
      <c r="C1891" s="30" t="s">
        <v>22</v>
      </c>
      <c r="D1891" s="30" t="s">
        <v>21</v>
      </c>
      <c r="E1891" s="21">
        <v>1000</v>
      </c>
      <c r="F1891" s="21">
        <v>2600</v>
      </c>
      <c r="G1891" s="21">
        <v>1255</v>
      </c>
      <c r="H1891" s="39">
        <f t="shared" si="282"/>
        <v>2994.0714285714284</v>
      </c>
      <c r="I1891" s="37">
        <f t="shared" si="283"/>
        <v>3000</v>
      </c>
      <c r="J1891" s="37">
        <f t="shared" si="284"/>
        <v>135</v>
      </c>
      <c r="K1891" s="21"/>
      <c r="L1891" s="36">
        <f t="shared" si="289"/>
        <v>450</v>
      </c>
      <c r="M1891" s="36"/>
      <c r="N1891" s="21"/>
      <c r="O1891" s="21">
        <f t="shared" si="285"/>
        <v>450</v>
      </c>
      <c r="P1891" s="40">
        <f t="shared" si="286"/>
        <v>1285.7142857142858</v>
      </c>
      <c r="Q1891" s="42"/>
      <c r="R1891" t="str">
        <f t="shared" si="281"/>
        <v>2990 Litre 304 Stainless Steel Slimline Water Tank (1000mm W x 2600mm L x  1255mm H)</v>
      </c>
    </row>
    <row r="1892" spans="2:18" x14ac:dyDescent="0.35">
      <c r="B1892" s="32">
        <v>0.65</v>
      </c>
      <c r="C1892" s="30" t="s">
        <v>22</v>
      </c>
      <c r="D1892" s="30" t="s">
        <v>21</v>
      </c>
      <c r="E1892" s="21">
        <v>1000</v>
      </c>
      <c r="F1892" s="21">
        <v>2700</v>
      </c>
      <c r="G1892" s="21">
        <v>1255</v>
      </c>
      <c r="H1892" s="39">
        <f t="shared" si="282"/>
        <v>3119.5714285714284</v>
      </c>
      <c r="I1892" s="37">
        <f t="shared" si="283"/>
        <v>3000</v>
      </c>
      <c r="J1892" s="37">
        <f t="shared" si="284"/>
        <v>135</v>
      </c>
      <c r="K1892" s="21"/>
      <c r="L1892" s="36">
        <f t="shared" si="289"/>
        <v>460</v>
      </c>
      <c r="M1892" s="36"/>
      <c r="N1892" s="21"/>
      <c r="O1892" s="21">
        <f t="shared" si="285"/>
        <v>460</v>
      </c>
      <c r="P1892" s="40">
        <f t="shared" si="286"/>
        <v>1314.2857142857144</v>
      </c>
      <c r="Q1892" s="42"/>
      <c r="R1892" t="str">
        <f t="shared" si="281"/>
        <v>3120 Litre 304 Stainless Steel Slimline Water Tank (1000mm W x 2700mm L x  1255mm H)</v>
      </c>
    </row>
    <row r="1893" spans="2:18" x14ac:dyDescent="0.35">
      <c r="B1893" s="32">
        <v>0.65</v>
      </c>
      <c r="C1893" s="30" t="s">
        <v>22</v>
      </c>
      <c r="D1893" s="30" t="s">
        <v>21</v>
      </c>
      <c r="E1893" s="21">
        <v>1000</v>
      </c>
      <c r="F1893" s="21">
        <v>2800</v>
      </c>
      <c r="G1893" s="21">
        <v>1255</v>
      </c>
      <c r="H1893" s="39">
        <f t="shared" si="282"/>
        <v>3245.0714285714284</v>
      </c>
      <c r="I1893" s="37">
        <f t="shared" si="283"/>
        <v>3000</v>
      </c>
      <c r="J1893" s="37">
        <f t="shared" si="284"/>
        <v>135</v>
      </c>
      <c r="K1893" s="21"/>
      <c r="L1893" s="36">
        <f t="shared" si="289"/>
        <v>470</v>
      </c>
      <c r="M1893" s="36"/>
      <c r="N1893" s="21"/>
      <c r="O1893" s="21">
        <f t="shared" si="285"/>
        <v>470</v>
      </c>
      <c r="P1893" s="40">
        <f t="shared" si="286"/>
        <v>1342.8571428571429</v>
      </c>
      <c r="Q1893" s="42"/>
      <c r="R1893" t="str">
        <f t="shared" si="281"/>
        <v>3250 Litre 304 Stainless Steel Slimline Water Tank (1000mm W x 2800mm L x  1255mm H)</v>
      </c>
    </row>
    <row r="1894" spans="2:18" x14ac:dyDescent="0.35">
      <c r="B1894" s="32">
        <v>0.65</v>
      </c>
      <c r="C1894" s="30" t="s">
        <v>22</v>
      </c>
      <c r="D1894" s="30" t="s">
        <v>21</v>
      </c>
      <c r="E1894" s="21">
        <v>1000</v>
      </c>
      <c r="F1894" s="21">
        <v>2900</v>
      </c>
      <c r="G1894" s="21">
        <v>1255</v>
      </c>
      <c r="H1894" s="39">
        <f t="shared" si="282"/>
        <v>3370.5714285714284</v>
      </c>
      <c r="I1894" s="37">
        <f t="shared" si="283"/>
        <v>3000</v>
      </c>
      <c r="J1894" s="37">
        <f t="shared" si="284"/>
        <v>135</v>
      </c>
      <c r="K1894" s="21"/>
      <c r="L1894" s="36">
        <f t="shared" si="289"/>
        <v>480</v>
      </c>
      <c r="M1894" s="36"/>
      <c r="N1894" s="21"/>
      <c r="O1894" s="21">
        <f t="shared" si="285"/>
        <v>480</v>
      </c>
      <c r="P1894" s="40">
        <f t="shared" si="286"/>
        <v>1371.4285714285716</v>
      </c>
      <c r="Q1894" s="42"/>
      <c r="R1894" t="str">
        <f t="shared" si="281"/>
        <v>3370 Litre 304 Stainless Steel Slimline Water Tank (1000mm W x 2900mm L x  1255mm H)</v>
      </c>
    </row>
    <row r="1895" spans="2:18" x14ac:dyDescent="0.35">
      <c r="B1895" s="32">
        <v>0.65</v>
      </c>
      <c r="C1895" s="30" t="s">
        <v>22</v>
      </c>
      <c r="D1895" s="30" t="s">
        <v>21</v>
      </c>
      <c r="E1895" s="21">
        <v>1000</v>
      </c>
      <c r="F1895" s="21">
        <v>3000</v>
      </c>
      <c r="G1895" s="21">
        <v>1255</v>
      </c>
      <c r="H1895" s="39">
        <f t="shared" si="282"/>
        <v>3496.0714285714284</v>
      </c>
      <c r="I1895" s="37">
        <f t="shared" si="283"/>
        <v>3000</v>
      </c>
      <c r="J1895" s="37">
        <f t="shared" si="284"/>
        <v>135</v>
      </c>
      <c r="K1895" s="21"/>
      <c r="L1895" s="36">
        <f t="shared" si="289"/>
        <v>490</v>
      </c>
      <c r="M1895" s="36"/>
      <c r="N1895" s="21"/>
      <c r="O1895" s="21">
        <f t="shared" si="285"/>
        <v>490</v>
      </c>
      <c r="P1895" s="40">
        <f t="shared" si="286"/>
        <v>1400</v>
      </c>
      <c r="Q1895" s="42"/>
      <c r="R1895" t="str">
        <f t="shared" si="281"/>
        <v>3500 Litre 304 Stainless Steel Slimline Water Tank (1000mm W x 3000mm L x  1255mm H)</v>
      </c>
    </row>
    <row r="1896" spans="2:18" x14ac:dyDescent="0.35">
      <c r="B1896" s="32">
        <v>0.65</v>
      </c>
      <c r="C1896" s="30" t="s">
        <v>22</v>
      </c>
      <c r="D1896" s="30" t="s">
        <v>21</v>
      </c>
      <c r="E1896" s="21">
        <v>1000</v>
      </c>
      <c r="F1896" s="21">
        <v>3100</v>
      </c>
      <c r="G1896" s="21">
        <v>1255</v>
      </c>
      <c r="H1896" s="39">
        <f t="shared" si="282"/>
        <v>3621.5714285714284</v>
      </c>
      <c r="I1896" s="37">
        <f t="shared" si="283"/>
        <v>4000</v>
      </c>
      <c r="J1896" s="37">
        <f t="shared" si="284"/>
        <v>150</v>
      </c>
      <c r="K1896" s="21"/>
      <c r="L1896" s="36">
        <v>548</v>
      </c>
      <c r="M1896" s="36"/>
      <c r="N1896" s="21"/>
      <c r="O1896" s="21">
        <f t="shared" si="285"/>
        <v>548</v>
      </c>
      <c r="P1896" s="40">
        <f t="shared" si="286"/>
        <v>1565.7142857142858</v>
      </c>
      <c r="Q1896" s="42"/>
      <c r="R1896" t="str">
        <f t="shared" si="281"/>
        <v>3620 Litre 304 Stainless Steel Slimline Water Tank (1000mm W x 3100mm L x  1255mm H)</v>
      </c>
    </row>
    <row r="1897" spans="2:18" x14ac:dyDescent="0.35">
      <c r="B1897" s="32">
        <v>0.65</v>
      </c>
      <c r="C1897" s="30" t="s">
        <v>22</v>
      </c>
      <c r="D1897" s="30" t="s">
        <v>21</v>
      </c>
      <c r="E1897" s="21">
        <v>1000</v>
      </c>
      <c r="F1897" s="21">
        <v>3200</v>
      </c>
      <c r="G1897" s="21">
        <v>1255</v>
      </c>
      <c r="H1897" s="39">
        <f t="shared" si="282"/>
        <v>3747.0714285714284</v>
      </c>
      <c r="I1897" s="37">
        <f t="shared" si="283"/>
        <v>4000</v>
      </c>
      <c r="J1897" s="37">
        <f t="shared" si="284"/>
        <v>150</v>
      </c>
      <c r="K1897" s="21"/>
      <c r="L1897" s="36">
        <f t="shared" ref="L1897:L1902" si="290">L1896+10</f>
        <v>558</v>
      </c>
      <c r="M1897" s="36"/>
      <c r="N1897" s="21"/>
      <c r="O1897" s="21">
        <f t="shared" si="285"/>
        <v>558</v>
      </c>
      <c r="P1897" s="40">
        <f t="shared" si="286"/>
        <v>1594.2857142857144</v>
      </c>
      <c r="Q1897" s="42"/>
      <c r="R1897" t="str">
        <f t="shared" si="281"/>
        <v>3750 Litre 304 Stainless Steel Slimline Water Tank (1000mm W x 3200mm L x  1255mm H)</v>
      </c>
    </row>
    <row r="1898" spans="2:18" x14ac:dyDescent="0.35">
      <c r="B1898" s="32">
        <v>0.65</v>
      </c>
      <c r="C1898" s="30" t="s">
        <v>22</v>
      </c>
      <c r="D1898" s="30" t="s">
        <v>21</v>
      </c>
      <c r="E1898" s="21">
        <v>1000</v>
      </c>
      <c r="F1898" s="21">
        <v>3300</v>
      </c>
      <c r="G1898" s="21">
        <v>1255</v>
      </c>
      <c r="H1898" s="39">
        <f t="shared" si="282"/>
        <v>3872.5714285714284</v>
      </c>
      <c r="I1898" s="37">
        <f t="shared" si="283"/>
        <v>4000</v>
      </c>
      <c r="J1898" s="37">
        <f t="shared" si="284"/>
        <v>150</v>
      </c>
      <c r="K1898" s="21"/>
      <c r="L1898" s="36">
        <f t="shared" si="290"/>
        <v>568</v>
      </c>
      <c r="M1898" s="36"/>
      <c r="N1898" s="21"/>
      <c r="O1898" s="21">
        <f t="shared" si="285"/>
        <v>568</v>
      </c>
      <c r="P1898" s="40">
        <f t="shared" si="286"/>
        <v>1622.8571428571429</v>
      </c>
      <c r="Q1898" s="42"/>
      <c r="R1898" t="str">
        <f t="shared" si="281"/>
        <v>3870 Litre 304 Stainless Steel Slimline Water Tank (1000mm W x 3300mm L x  1255mm H)</v>
      </c>
    </row>
    <row r="1899" spans="2:18" x14ac:dyDescent="0.35">
      <c r="B1899" s="32">
        <v>0.65</v>
      </c>
      <c r="C1899" s="30" t="s">
        <v>22</v>
      </c>
      <c r="D1899" s="30" t="s">
        <v>21</v>
      </c>
      <c r="E1899" s="21">
        <v>1000</v>
      </c>
      <c r="F1899" s="21">
        <v>3400</v>
      </c>
      <c r="G1899" s="21">
        <v>1255</v>
      </c>
      <c r="H1899" s="39">
        <f t="shared" si="282"/>
        <v>3998.0714285714284</v>
      </c>
      <c r="I1899" s="37">
        <f t="shared" si="283"/>
        <v>4000</v>
      </c>
      <c r="J1899" s="37">
        <f t="shared" si="284"/>
        <v>150</v>
      </c>
      <c r="K1899" s="21"/>
      <c r="L1899" s="36">
        <f t="shared" si="290"/>
        <v>578</v>
      </c>
      <c r="M1899" s="36"/>
      <c r="N1899" s="21"/>
      <c r="O1899" s="21">
        <f t="shared" si="285"/>
        <v>578</v>
      </c>
      <c r="P1899" s="40">
        <f t="shared" si="286"/>
        <v>1651.4285714285716</v>
      </c>
      <c r="Q1899" s="42"/>
      <c r="R1899" t="str">
        <f t="shared" si="281"/>
        <v>4000 Litre 304 Stainless Steel Slimline Water Tank (1000mm W x 3400mm L x  1255mm H)</v>
      </c>
    </row>
    <row r="1900" spans="2:18" x14ac:dyDescent="0.35">
      <c r="B1900" s="32">
        <v>0.65</v>
      </c>
      <c r="C1900" s="30" t="s">
        <v>22</v>
      </c>
      <c r="D1900" s="30" t="s">
        <v>21</v>
      </c>
      <c r="E1900" s="21">
        <v>1000</v>
      </c>
      <c r="F1900" s="21">
        <v>3500</v>
      </c>
      <c r="G1900" s="21">
        <v>1255</v>
      </c>
      <c r="H1900" s="39">
        <f t="shared" si="282"/>
        <v>4123.5714285714284</v>
      </c>
      <c r="I1900" s="37">
        <f t="shared" si="283"/>
        <v>4000</v>
      </c>
      <c r="J1900" s="37">
        <f t="shared" si="284"/>
        <v>150</v>
      </c>
      <c r="K1900" s="21"/>
      <c r="L1900" s="36">
        <f t="shared" si="290"/>
        <v>588</v>
      </c>
      <c r="M1900" s="36"/>
      <c r="N1900" s="21"/>
      <c r="O1900" s="21">
        <f t="shared" si="285"/>
        <v>588</v>
      </c>
      <c r="P1900" s="40">
        <f t="shared" si="286"/>
        <v>1680</v>
      </c>
      <c r="Q1900" s="42"/>
      <c r="R1900" t="str">
        <f t="shared" si="281"/>
        <v>4120 Litre 304 Stainless Steel Slimline Water Tank (1000mm W x 3500mm L x  1255mm H)</v>
      </c>
    </row>
    <row r="1901" spans="2:18" x14ac:dyDescent="0.35">
      <c r="B1901" s="32">
        <v>0.65</v>
      </c>
      <c r="C1901" s="30" t="s">
        <v>22</v>
      </c>
      <c r="D1901" s="30" t="s">
        <v>21</v>
      </c>
      <c r="E1901" s="21">
        <v>1000</v>
      </c>
      <c r="F1901" s="21">
        <v>3600</v>
      </c>
      <c r="G1901" s="21">
        <v>1255</v>
      </c>
      <c r="H1901" s="39">
        <f t="shared" si="282"/>
        <v>4249.0714285714284</v>
      </c>
      <c r="I1901" s="37">
        <f t="shared" si="283"/>
        <v>4000</v>
      </c>
      <c r="J1901" s="37">
        <f t="shared" si="284"/>
        <v>150</v>
      </c>
      <c r="K1901" s="21"/>
      <c r="L1901" s="36">
        <f t="shared" si="290"/>
        <v>598</v>
      </c>
      <c r="M1901" s="36"/>
      <c r="N1901" s="21"/>
      <c r="O1901" s="21">
        <f t="shared" si="285"/>
        <v>598</v>
      </c>
      <c r="P1901" s="40">
        <f t="shared" si="286"/>
        <v>1708.5714285714287</v>
      </c>
      <c r="Q1901" s="42"/>
      <c r="R1901" t="str">
        <f t="shared" si="281"/>
        <v>4250 Litre 304 Stainless Steel Slimline Water Tank (1000mm W x 3600mm L x  1255mm H)</v>
      </c>
    </row>
    <row r="1902" spans="2:18" x14ac:dyDescent="0.35">
      <c r="B1902" s="32">
        <v>0.65</v>
      </c>
      <c r="C1902" s="30" t="s">
        <v>22</v>
      </c>
      <c r="D1902" s="30" t="s">
        <v>21</v>
      </c>
      <c r="E1902" s="21">
        <v>1000</v>
      </c>
      <c r="F1902" s="21">
        <v>3700</v>
      </c>
      <c r="G1902" s="21">
        <v>1255</v>
      </c>
      <c r="H1902" s="39">
        <f t="shared" si="282"/>
        <v>4374.5714285714284</v>
      </c>
      <c r="I1902" s="37">
        <f t="shared" si="283"/>
        <v>4000</v>
      </c>
      <c r="J1902" s="37">
        <f t="shared" si="284"/>
        <v>150</v>
      </c>
      <c r="K1902" s="21"/>
      <c r="L1902" s="36">
        <f t="shared" si="290"/>
        <v>608</v>
      </c>
      <c r="M1902" s="36"/>
      <c r="N1902" s="21"/>
      <c r="O1902" s="21">
        <f t="shared" si="285"/>
        <v>608</v>
      </c>
      <c r="P1902" s="40">
        <f t="shared" si="286"/>
        <v>1737.1428571428573</v>
      </c>
      <c r="Q1902" s="42"/>
      <c r="R1902" t="str">
        <f t="shared" si="281"/>
        <v>4370 Litre 304 Stainless Steel Slimline Water Tank (1000mm W x 3700mm L x  1255mm H)</v>
      </c>
    </row>
    <row r="1903" spans="2:18" x14ac:dyDescent="0.35">
      <c r="B1903" s="32">
        <v>0.65</v>
      </c>
      <c r="C1903" s="30" t="s">
        <v>22</v>
      </c>
      <c r="D1903" s="30" t="s">
        <v>21</v>
      </c>
      <c r="E1903" s="21">
        <v>1000</v>
      </c>
      <c r="F1903" s="21">
        <v>3800</v>
      </c>
      <c r="G1903" s="21">
        <v>1255</v>
      </c>
      <c r="H1903" s="39">
        <f t="shared" si="282"/>
        <v>4500.0714285714284</v>
      </c>
      <c r="I1903" s="37">
        <f t="shared" si="283"/>
        <v>5000</v>
      </c>
      <c r="J1903" s="37">
        <f t="shared" si="284"/>
        <v>180</v>
      </c>
      <c r="K1903" s="21"/>
      <c r="L1903" s="36">
        <v>620</v>
      </c>
      <c r="M1903" s="36"/>
      <c r="N1903" s="21"/>
      <c r="O1903" s="21">
        <f t="shared" si="285"/>
        <v>620</v>
      </c>
      <c r="P1903" s="40">
        <f t="shared" si="286"/>
        <v>1771.4285714285716</v>
      </c>
      <c r="Q1903" s="42"/>
      <c r="R1903" t="str">
        <f t="shared" si="281"/>
        <v>4500 Litre 304 Stainless Steel Slimline Water Tank (1000mm W x 3800mm L x  1255mm H)</v>
      </c>
    </row>
    <row r="1904" spans="2:18" x14ac:dyDescent="0.35">
      <c r="B1904" s="32">
        <v>0.65</v>
      </c>
      <c r="C1904" s="30" t="s">
        <v>22</v>
      </c>
      <c r="D1904" s="30" t="s">
        <v>21</v>
      </c>
      <c r="E1904" s="21">
        <v>1000</v>
      </c>
      <c r="F1904" s="21">
        <v>3900</v>
      </c>
      <c r="G1904" s="21">
        <v>1255</v>
      </c>
      <c r="H1904" s="39">
        <f t="shared" si="282"/>
        <v>4625.5714285714284</v>
      </c>
      <c r="I1904" s="37">
        <f t="shared" si="283"/>
        <v>5000</v>
      </c>
      <c r="J1904" s="37">
        <f t="shared" si="284"/>
        <v>180</v>
      </c>
      <c r="K1904" s="21"/>
      <c r="L1904" s="36">
        <f>L1903+10</f>
        <v>630</v>
      </c>
      <c r="M1904" s="36"/>
      <c r="N1904" s="21"/>
      <c r="O1904" s="21">
        <f t="shared" si="285"/>
        <v>630</v>
      </c>
      <c r="P1904" s="40">
        <f t="shared" si="286"/>
        <v>1800.0000000000002</v>
      </c>
      <c r="Q1904" s="42"/>
      <c r="R1904" t="str">
        <f t="shared" si="281"/>
        <v>4630 Litre 304 Stainless Steel Slimline Water Tank (1000mm W x 3900mm L x  1255mm H)</v>
      </c>
    </row>
    <row r="1905" spans="2:18" x14ac:dyDescent="0.35">
      <c r="B1905" s="32">
        <v>0.65</v>
      </c>
      <c r="C1905" s="30" t="s">
        <v>22</v>
      </c>
      <c r="D1905" s="30" t="s">
        <v>21</v>
      </c>
      <c r="E1905" s="21">
        <v>1000</v>
      </c>
      <c r="F1905" s="21">
        <v>4000</v>
      </c>
      <c r="G1905" s="21">
        <v>1255</v>
      </c>
      <c r="H1905" s="39">
        <f t="shared" si="282"/>
        <v>4751.0714285714284</v>
      </c>
      <c r="I1905" s="37">
        <f t="shared" si="283"/>
        <v>5000</v>
      </c>
      <c r="J1905" s="37">
        <f t="shared" si="284"/>
        <v>180</v>
      </c>
      <c r="K1905" s="21"/>
      <c r="L1905" s="36">
        <v>640</v>
      </c>
      <c r="M1905" s="36"/>
      <c r="N1905" s="21"/>
      <c r="O1905" s="21">
        <f t="shared" si="285"/>
        <v>640</v>
      </c>
      <c r="P1905" s="40">
        <f t="shared" si="286"/>
        <v>1828.5714285714287</v>
      </c>
      <c r="Q1905" s="42"/>
      <c r="R1905" t="str">
        <f t="shared" si="281"/>
        <v>4750 Litre 304 Stainless Steel Slimline Water Tank (1000mm W x 4000mm L x  1255mm H)</v>
      </c>
    </row>
    <row r="1906" spans="2:18" x14ac:dyDescent="0.35">
      <c r="B1906" s="32">
        <v>0.65</v>
      </c>
      <c r="C1906" s="30" t="s">
        <v>22</v>
      </c>
      <c r="D1906" s="30" t="s">
        <v>21</v>
      </c>
      <c r="E1906" s="21">
        <v>1050</v>
      </c>
      <c r="F1906" s="21">
        <v>800</v>
      </c>
      <c r="G1906" s="21">
        <v>1255</v>
      </c>
      <c r="H1906" s="39">
        <f t="shared" si="282"/>
        <v>757.70624999999995</v>
      </c>
      <c r="I1906" s="37">
        <f t="shared" si="283"/>
        <v>1000</v>
      </c>
      <c r="J1906" s="37">
        <f t="shared" si="284"/>
        <v>90</v>
      </c>
      <c r="K1906" s="21"/>
      <c r="L1906" s="36">
        <v>271</v>
      </c>
      <c r="M1906" s="36"/>
      <c r="N1906" s="21"/>
      <c r="O1906" s="21">
        <f t="shared" si="285"/>
        <v>271</v>
      </c>
      <c r="P1906" s="40">
        <f t="shared" si="286"/>
        <v>774.28571428571433</v>
      </c>
      <c r="Q1906" s="42"/>
      <c r="R1906" t="str">
        <f t="shared" si="281"/>
        <v>760 Litre 304 Stainless Steel Slimline Water Tank (1050mm W x 800mm L x  1255mm H)</v>
      </c>
    </row>
    <row r="1907" spans="2:18" x14ac:dyDescent="0.35">
      <c r="B1907" s="32">
        <v>0.65</v>
      </c>
      <c r="C1907" s="30" t="s">
        <v>22</v>
      </c>
      <c r="D1907" s="30" t="s">
        <v>21</v>
      </c>
      <c r="E1907" s="21">
        <v>1050</v>
      </c>
      <c r="F1907" s="21">
        <v>900</v>
      </c>
      <c r="G1907" s="21">
        <v>1255</v>
      </c>
      <c r="H1907" s="39">
        <f t="shared" si="282"/>
        <v>889.48125000000005</v>
      </c>
      <c r="I1907" s="37">
        <f t="shared" si="283"/>
        <v>1000</v>
      </c>
      <c r="J1907" s="37">
        <f t="shared" si="284"/>
        <v>90</v>
      </c>
      <c r="K1907" s="21"/>
      <c r="L1907" s="36">
        <f>L1906+10</f>
        <v>281</v>
      </c>
      <c r="M1907" s="36"/>
      <c r="N1907" s="21"/>
      <c r="O1907" s="21">
        <f t="shared" si="285"/>
        <v>281</v>
      </c>
      <c r="P1907" s="40">
        <f t="shared" si="286"/>
        <v>802.85714285714289</v>
      </c>
      <c r="Q1907" s="42"/>
      <c r="R1907" t="str">
        <f t="shared" si="281"/>
        <v>890 Litre 304 Stainless Steel Slimline Water Tank (1050mm W x 900mm L x  1255mm H)</v>
      </c>
    </row>
    <row r="1908" spans="2:18" x14ac:dyDescent="0.35">
      <c r="B1908" s="32">
        <v>0.65</v>
      </c>
      <c r="C1908" s="30" t="s">
        <v>22</v>
      </c>
      <c r="D1908" s="30" t="s">
        <v>21</v>
      </c>
      <c r="E1908" s="21">
        <v>1050</v>
      </c>
      <c r="F1908" s="21">
        <v>1000</v>
      </c>
      <c r="G1908" s="21">
        <v>1255</v>
      </c>
      <c r="H1908" s="39">
        <f t="shared" si="282"/>
        <v>1021.25625</v>
      </c>
      <c r="I1908" s="37">
        <f t="shared" si="283"/>
        <v>1000</v>
      </c>
      <c r="J1908" s="37">
        <f t="shared" si="284"/>
        <v>90</v>
      </c>
      <c r="K1908" s="21"/>
      <c r="L1908" s="36">
        <f>L1907+10</f>
        <v>291</v>
      </c>
      <c r="M1908" s="36"/>
      <c r="N1908" s="21"/>
      <c r="O1908" s="21">
        <f t="shared" si="285"/>
        <v>291</v>
      </c>
      <c r="P1908" s="40">
        <f t="shared" si="286"/>
        <v>831.42857142857144</v>
      </c>
      <c r="Q1908" s="42"/>
      <c r="R1908" t="str">
        <f t="shared" si="281"/>
        <v>1020 Litre 304 Stainless Steel Slimline Water Tank (1050mm W x 1000mm L x  1255mm H)</v>
      </c>
    </row>
    <row r="1909" spans="2:18" x14ac:dyDescent="0.35">
      <c r="B1909" s="32">
        <v>0.65</v>
      </c>
      <c r="C1909" s="30" t="s">
        <v>22</v>
      </c>
      <c r="D1909" s="30" t="s">
        <v>21</v>
      </c>
      <c r="E1909" s="21">
        <v>1050</v>
      </c>
      <c r="F1909" s="21">
        <v>1100</v>
      </c>
      <c r="G1909" s="21">
        <v>1255</v>
      </c>
      <c r="H1909" s="39">
        <f t="shared" si="282"/>
        <v>1153.03125</v>
      </c>
      <c r="I1909" s="37">
        <f t="shared" si="283"/>
        <v>1000</v>
      </c>
      <c r="J1909" s="37">
        <f t="shared" si="284"/>
        <v>90</v>
      </c>
      <c r="K1909" s="21"/>
      <c r="L1909" s="36">
        <f>L1908+10</f>
        <v>301</v>
      </c>
      <c r="M1909" s="36"/>
      <c r="N1909" s="21"/>
      <c r="O1909" s="21">
        <f t="shared" si="285"/>
        <v>301</v>
      </c>
      <c r="P1909" s="40">
        <f t="shared" si="286"/>
        <v>860</v>
      </c>
      <c r="Q1909" s="42"/>
      <c r="R1909" t="str">
        <f t="shared" si="281"/>
        <v>1150 Litre 304 Stainless Steel Slimline Water Tank (1050mm W x 1100mm L x  1255mm H)</v>
      </c>
    </row>
    <row r="1910" spans="2:18" x14ac:dyDescent="0.35">
      <c r="B1910" s="32">
        <v>0.65</v>
      </c>
      <c r="C1910" s="30" t="s">
        <v>22</v>
      </c>
      <c r="D1910" s="30" t="s">
        <v>21</v>
      </c>
      <c r="E1910" s="21">
        <v>1050</v>
      </c>
      <c r="F1910" s="21">
        <v>1200</v>
      </c>
      <c r="G1910" s="21">
        <v>1255</v>
      </c>
      <c r="H1910" s="39">
        <f t="shared" si="282"/>
        <v>1284.8062500000001</v>
      </c>
      <c r="I1910" s="37">
        <f t="shared" si="283"/>
        <v>1000</v>
      </c>
      <c r="J1910" s="37">
        <f t="shared" si="284"/>
        <v>90</v>
      </c>
      <c r="K1910" s="21"/>
      <c r="L1910" s="36">
        <f>L1909+10</f>
        <v>311</v>
      </c>
      <c r="M1910" s="36"/>
      <c r="N1910" s="21"/>
      <c r="O1910" s="21">
        <f t="shared" si="285"/>
        <v>311</v>
      </c>
      <c r="P1910" s="40">
        <f t="shared" si="286"/>
        <v>888.57142857142867</v>
      </c>
      <c r="Q1910" s="42"/>
      <c r="R1910" t="str">
        <f t="shared" si="281"/>
        <v>1280 Litre 304 Stainless Steel Slimline Water Tank (1050mm W x 1200mm L x  1255mm H)</v>
      </c>
    </row>
    <row r="1911" spans="2:18" x14ac:dyDescent="0.35">
      <c r="B1911" s="32">
        <v>0.65</v>
      </c>
      <c r="C1911" s="30" t="s">
        <v>22</v>
      </c>
      <c r="D1911" s="30" t="s">
        <v>21</v>
      </c>
      <c r="E1911" s="21">
        <v>1050</v>
      </c>
      <c r="F1911" s="21">
        <v>1300</v>
      </c>
      <c r="G1911" s="21">
        <v>1255</v>
      </c>
      <c r="H1911" s="39">
        <f t="shared" si="282"/>
        <v>1416.58125</v>
      </c>
      <c r="I1911" s="37">
        <f t="shared" si="283"/>
        <v>1000</v>
      </c>
      <c r="J1911" s="37">
        <f t="shared" si="284"/>
        <v>90</v>
      </c>
      <c r="K1911" s="21"/>
      <c r="L1911" s="36">
        <f>L1910+10</f>
        <v>321</v>
      </c>
      <c r="M1911" s="36"/>
      <c r="N1911" s="21"/>
      <c r="O1911" s="21">
        <f t="shared" si="285"/>
        <v>321</v>
      </c>
      <c r="P1911" s="40">
        <f t="shared" si="286"/>
        <v>917.14285714285722</v>
      </c>
      <c r="Q1911" s="42"/>
      <c r="R1911" t="str">
        <f t="shared" si="281"/>
        <v>1420 Litre 304 Stainless Steel Slimline Water Tank (1050mm W x 1300mm L x  1255mm H)</v>
      </c>
    </row>
    <row r="1912" spans="2:18" x14ac:dyDescent="0.35">
      <c r="B1912" s="32">
        <v>0.65</v>
      </c>
      <c r="C1912" s="30" t="s">
        <v>22</v>
      </c>
      <c r="D1912" s="30" t="s">
        <v>21</v>
      </c>
      <c r="E1912" s="21">
        <v>1050</v>
      </c>
      <c r="F1912" s="21">
        <v>1400</v>
      </c>
      <c r="G1912" s="21">
        <v>1255</v>
      </c>
      <c r="H1912" s="39">
        <f t="shared" si="282"/>
        <v>1548.35625</v>
      </c>
      <c r="I1912" s="37">
        <f t="shared" si="283"/>
        <v>2000</v>
      </c>
      <c r="J1912" s="37">
        <f t="shared" si="284"/>
        <v>120</v>
      </c>
      <c r="K1912" s="21"/>
      <c r="L1912" s="36">
        <v>332</v>
      </c>
      <c r="M1912" s="36"/>
      <c r="N1912" s="21"/>
      <c r="O1912" s="21">
        <f t="shared" si="285"/>
        <v>332</v>
      </c>
      <c r="P1912" s="40">
        <f t="shared" si="286"/>
        <v>948.57142857142867</v>
      </c>
      <c r="Q1912" s="42"/>
      <c r="R1912" t="str">
        <f t="shared" si="281"/>
        <v>1550 Litre 304 Stainless Steel Slimline Water Tank (1050mm W x 1400mm L x  1255mm H)</v>
      </c>
    </row>
    <row r="1913" spans="2:18" x14ac:dyDescent="0.35">
      <c r="B1913" s="32">
        <v>0.65</v>
      </c>
      <c r="C1913" s="30" t="s">
        <v>22</v>
      </c>
      <c r="D1913" s="30" t="s">
        <v>21</v>
      </c>
      <c r="E1913" s="21">
        <v>1050</v>
      </c>
      <c r="F1913" s="21">
        <v>1500</v>
      </c>
      <c r="G1913" s="21">
        <v>1255</v>
      </c>
      <c r="H1913" s="39">
        <f t="shared" si="282"/>
        <v>1680.1312499999999</v>
      </c>
      <c r="I1913" s="37">
        <f t="shared" si="283"/>
        <v>2000</v>
      </c>
      <c r="J1913" s="37">
        <f t="shared" si="284"/>
        <v>120</v>
      </c>
      <c r="K1913" s="21"/>
      <c r="L1913" s="36">
        <f t="shared" ref="L1913:L1919" si="291">L1912+10</f>
        <v>342</v>
      </c>
      <c r="M1913" s="36"/>
      <c r="N1913" s="21"/>
      <c r="O1913" s="21">
        <f t="shared" si="285"/>
        <v>342</v>
      </c>
      <c r="P1913" s="40">
        <f t="shared" si="286"/>
        <v>977.14285714285722</v>
      </c>
      <c r="Q1913" s="42"/>
      <c r="R1913" t="str">
        <f t="shared" si="281"/>
        <v>1680 Litre 304 Stainless Steel Slimline Water Tank (1050mm W x 1500mm L x  1255mm H)</v>
      </c>
    </row>
    <row r="1914" spans="2:18" x14ac:dyDescent="0.35">
      <c r="B1914" s="32">
        <v>0.65</v>
      </c>
      <c r="C1914" s="30" t="s">
        <v>22</v>
      </c>
      <c r="D1914" s="30" t="s">
        <v>21</v>
      </c>
      <c r="E1914" s="21">
        <v>1050</v>
      </c>
      <c r="F1914" s="21">
        <v>1600</v>
      </c>
      <c r="G1914" s="21">
        <v>1255</v>
      </c>
      <c r="H1914" s="39">
        <f t="shared" si="282"/>
        <v>1811.90625</v>
      </c>
      <c r="I1914" s="37">
        <f t="shared" si="283"/>
        <v>2000</v>
      </c>
      <c r="J1914" s="37">
        <f t="shared" si="284"/>
        <v>120</v>
      </c>
      <c r="K1914" s="21"/>
      <c r="L1914" s="36">
        <f t="shared" si="291"/>
        <v>352</v>
      </c>
      <c r="M1914" s="36"/>
      <c r="N1914" s="21"/>
      <c r="O1914" s="21">
        <f t="shared" si="285"/>
        <v>352</v>
      </c>
      <c r="P1914" s="40">
        <f t="shared" si="286"/>
        <v>1005.7142857142858</v>
      </c>
      <c r="Q1914" s="42"/>
      <c r="R1914" t="str">
        <f t="shared" si="281"/>
        <v>1810 Litre 304 Stainless Steel Slimline Water Tank (1050mm W x 1600mm L x  1255mm H)</v>
      </c>
    </row>
    <row r="1915" spans="2:18" x14ac:dyDescent="0.35">
      <c r="B1915" s="32">
        <v>0.65</v>
      </c>
      <c r="C1915" s="30" t="s">
        <v>22</v>
      </c>
      <c r="D1915" s="30" t="s">
        <v>21</v>
      </c>
      <c r="E1915" s="21">
        <v>1050</v>
      </c>
      <c r="F1915" s="21">
        <v>1700</v>
      </c>
      <c r="G1915" s="21">
        <v>1255</v>
      </c>
      <c r="H1915" s="39">
        <f t="shared" si="282"/>
        <v>1943.6812500000001</v>
      </c>
      <c r="I1915" s="37">
        <f t="shared" si="283"/>
        <v>2000</v>
      </c>
      <c r="J1915" s="37">
        <f t="shared" si="284"/>
        <v>120</v>
      </c>
      <c r="K1915" s="21"/>
      <c r="L1915" s="36">
        <f t="shared" si="291"/>
        <v>362</v>
      </c>
      <c r="M1915" s="36"/>
      <c r="N1915" s="21"/>
      <c r="O1915" s="21">
        <f t="shared" si="285"/>
        <v>362</v>
      </c>
      <c r="P1915" s="40">
        <f t="shared" si="286"/>
        <v>1034.2857142857144</v>
      </c>
      <c r="Q1915" s="42"/>
      <c r="R1915" t="str">
        <f t="shared" si="281"/>
        <v>1940 Litre 304 Stainless Steel Slimline Water Tank (1050mm W x 1700mm L x  1255mm H)</v>
      </c>
    </row>
    <row r="1916" spans="2:18" x14ac:dyDescent="0.35">
      <c r="B1916" s="32">
        <v>0.65</v>
      </c>
      <c r="C1916" s="30" t="s">
        <v>22</v>
      </c>
      <c r="D1916" s="30" t="s">
        <v>21</v>
      </c>
      <c r="E1916" s="21">
        <v>1050</v>
      </c>
      <c r="F1916" s="21">
        <v>1800</v>
      </c>
      <c r="G1916" s="21">
        <v>1255</v>
      </c>
      <c r="H1916" s="39">
        <f t="shared" si="282"/>
        <v>2075.4562500000002</v>
      </c>
      <c r="I1916" s="37">
        <f t="shared" si="283"/>
        <v>2000</v>
      </c>
      <c r="J1916" s="37">
        <f t="shared" si="284"/>
        <v>120</v>
      </c>
      <c r="K1916" s="21"/>
      <c r="L1916" s="36">
        <f t="shared" si="291"/>
        <v>372</v>
      </c>
      <c r="M1916" s="36"/>
      <c r="N1916" s="21"/>
      <c r="O1916" s="21">
        <f t="shared" si="285"/>
        <v>372</v>
      </c>
      <c r="P1916" s="40">
        <f t="shared" si="286"/>
        <v>1062.8571428571429</v>
      </c>
      <c r="Q1916" s="42"/>
      <c r="R1916" t="str">
        <f t="shared" si="281"/>
        <v>2080 Litre 304 Stainless Steel Slimline Water Tank (1050mm W x 1800mm L x  1255mm H)</v>
      </c>
    </row>
    <row r="1917" spans="2:18" x14ac:dyDescent="0.35">
      <c r="B1917" s="32">
        <v>0.65</v>
      </c>
      <c r="C1917" s="30" t="s">
        <v>22</v>
      </c>
      <c r="D1917" s="30" t="s">
        <v>21</v>
      </c>
      <c r="E1917" s="21">
        <v>1050</v>
      </c>
      <c r="F1917" s="21">
        <v>1900</v>
      </c>
      <c r="G1917" s="21">
        <v>1255</v>
      </c>
      <c r="H1917" s="39">
        <f t="shared" si="282"/>
        <v>2207.2312499999998</v>
      </c>
      <c r="I1917" s="37">
        <f t="shared" si="283"/>
        <v>2000</v>
      </c>
      <c r="J1917" s="37">
        <f t="shared" si="284"/>
        <v>120</v>
      </c>
      <c r="K1917" s="21"/>
      <c r="L1917" s="36">
        <f t="shared" si="291"/>
        <v>382</v>
      </c>
      <c r="M1917" s="36"/>
      <c r="N1917" s="21"/>
      <c r="O1917" s="21">
        <f t="shared" si="285"/>
        <v>382</v>
      </c>
      <c r="P1917" s="40">
        <f t="shared" si="286"/>
        <v>1091.4285714285716</v>
      </c>
      <c r="Q1917" s="42"/>
      <c r="R1917" t="str">
        <f t="shared" si="281"/>
        <v>2210 Litre 304 Stainless Steel Slimline Water Tank (1050mm W x 1900mm L x  1255mm H)</v>
      </c>
    </row>
    <row r="1918" spans="2:18" x14ac:dyDescent="0.35">
      <c r="B1918" s="32">
        <v>0.65</v>
      </c>
      <c r="C1918" s="30" t="s">
        <v>22</v>
      </c>
      <c r="D1918" s="30" t="s">
        <v>21</v>
      </c>
      <c r="E1918" s="21">
        <v>1050</v>
      </c>
      <c r="F1918" s="21">
        <v>2000</v>
      </c>
      <c r="G1918" s="21">
        <v>1255</v>
      </c>
      <c r="H1918" s="39">
        <f t="shared" si="282"/>
        <v>2339.0062499999999</v>
      </c>
      <c r="I1918" s="37">
        <f t="shared" si="283"/>
        <v>2000</v>
      </c>
      <c r="J1918" s="37">
        <f t="shared" si="284"/>
        <v>120</v>
      </c>
      <c r="K1918" s="21"/>
      <c r="L1918" s="36">
        <f t="shared" si="291"/>
        <v>392</v>
      </c>
      <c r="M1918" s="36"/>
      <c r="N1918" s="21"/>
      <c r="O1918" s="21">
        <f t="shared" si="285"/>
        <v>392</v>
      </c>
      <c r="P1918" s="40">
        <f t="shared" si="286"/>
        <v>1120</v>
      </c>
      <c r="Q1918" s="42"/>
      <c r="R1918" t="str">
        <f t="shared" si="281"/>
        <v>2340 Litre 304 Stainless Steel Slimline Water Tank (1050mm W x 2000mm L x  1255mm H)</v>
      </c>
    </row>
    <row r="1919" spans="2:18" x14ac:dyDescent="0.35">
      <c r="B1919" s="32">
        <v>0.65</v>
      </c>
      <c r="C1919" s="30" t="s">
        <v>22</v>
      </c>
      <c r="D1919" s="30" t="s">
        <v>21</v>
      </c>
      <c r="E1919" s="21">
        <v>1050</v>
      </c>
      <c r="F1919" s="21">
        <v>2100</v>
      </c>
      <c r="G1919" s="21">
        <v>1255</v>
      </c>
      <c r="H1919" s="39">
        <f t="shared" si="282"/>
        <v>2470.78125</v>
      </c>
      <c r="I1919" s="37">
        <f t="shared" si="283"/>
        <v>2000</v>
      </c>
      <c r="J1919" s="37">
        <f t="shared" si="284"/>
        <v>120</v>
      </c>
      <c r="K1919" s="21"/>
      <c r="L1919" s="36">
        <f t="shared" si="291"/>
        <v>402</v>
      </c>
      <c r="M1919" s="36"/>
      <c r="N1919" s="21"/>
      <c r="O1919" s="21">
        <f t="shared" si="285"/>
        <v>402</v>
      </c>
      <c r="P1919" s="40">
        <f t="shared" si="286"/>
        <v>1148.5714285714287</v>
      </c>
      <c r="Q1919" s="42"/>
      <c r="R1919" t="str">
        <f t="shared" si="281"/>
        <v>2470 Litre 304 Stainless Steel Slimline Water Tank (1050mm W x 2100mm L x  1255mm H)</v>
      </c>
    </row>
    <row r="1920" spans="2:18" x14ac:dyDescent="0.35">
      <c r="B1920" s="32">
        <v>0.65</v>
      </c>
      <c r="C1920" s="30" t="s">
        <v>22</v>
      </c>
      <c r="D1920" s="30" t="s">
        <v>21</v>
      </c>
      <c r="E1920" s="21">
        <v>1050</v>
      </c>
      <c r="F1920" s="21">
        <v>2200</v>
      </c>
      <c r="G1920" s="21">
        <v>1255</v>
      </c>
      <c r="H1920" s="39">
        <f t="shared" si="282"/>
        <v>2602.5562500000001</v>
      </c>
      <c r="I1920" s="37">
        <f t="shared" si="283"/>
        <v>3000</v>
      </c>
      <c r="J1920" s="37">
        <f t="shared" si="284"/>
        <v>135</v>
      </c>
      <c r="K1920" s="21"/>
      <c r="L1920" s="36">
        <v>459</v>
      </c>
      <c r="M1920" s="36"/>
      <c r="N1920" s="21"/>
      <c r="O1920" s="21">
        <f t="shared" si="285"/>
        <v>459</v>
      </c>
      <c r="P1920" s="40">
        <f t="shared" si="286"/>
        <v>1311.4285714285716</v>
      </c>
      <c r="Q1920" s="42"/>
      <c r="R1920" t="str">
        <f t="shared" si="281"/>
        <v>2600 Litre 304 Stainless Steel Slimline Water Tank (1050mm W x 2200mm L x  1255mm H)</v>
      </c>
    </row>
    <row r="1921" spans="2:18" x14ac:dyDescent="0.35">
      <c r="B1921" s="32">
        <v>0.65</v>
      </c>
      <c r="C1921" s="30" t="s">
        <v>22</v>
      </c>
      <c r="D1921" s="30" t="s">
        <v>21</v>
      </c>
      <c r="E1921" s="21">
        <v>1050</v>
      </c>
      <c r="F1921" s="21">
        <v>2300</v>
      </c>
      <c r="G1921" s="21">
        <v>1255</v>
      </c>
      <c r="H1921" s="39">
        <f t="shared" si="282"/>
        <v>2734.3312500000002</v>
      </c>
      <c r="I1921" s="37">
        <f t="shared" si="283"/>
        <v>3000</v>
      </c>
      <c r="J1921" s="37">
        <f t="shared" si="284"/>
        <v>135</v>
      </c>
      <c r="K1921" s="21"/>
      <c r="L1921" s="36">
        <f t="shared" ref="L1921:L1926" si="292">L1920+10</f>
        <v>469</v>
      </c>
      <c r="M1921" s="36"/>
      <c r="N1921" s="21"/>
      <c r="O1921" s="21">
        <f t="shared" si="285"/>
        <v>469</v>
      </c>
      <c r="P1921" s="40">
        <f t="shared" si="286"/>
        <v>1340</v>
      </c>
      <c r="Q1921" s="42"/>
      <c r="R1921" t="str">
        <f t="shared" si="281"/>
        <v>2730 Litre 304 Stainless Steel Slimline Water Tank (1050mm W x 2300mm L x  1255mm H)</v>
      </c>
    </row>
    <row r="1922" spans="2:18" x14ac:dyDescent="0.35">
      <c r="B1922" s="32">
        <v>0.65</v>
      </c>
      <c r="C1922" s="30" t="s">
        <v>22</v>
      </c>
      <c r="D1922" s="30" t="s">
        <v>21</v>
      </c>
      <c r="E1922" s="21">
        <v>1050</v>
      </c>
      <c r="F1922" s="21">
        <v>2400</v>
      </c>
      <c r="G1922" s="21">
        <v>1255</v>
      </c>
      <c r="H1922" s="39">
        <f t="shared" si="282"/>
        <v>2866.1062499999998</v>
      </c>
      <c r="I1922" s="37">
        <f t="shared" si="283"/>
        <v>3000</v>
      </c>
      <c r="J1922" s="37">
        <f t="shared" si="284"/>
        <v>135</v>
      </c>
      <c r="K1922" s="21"/>
      <c r="L1922" s="36">
        <f t="shared" si="292"/>
        <v>479</v>
      </c>
      <c r="M1922" s="36"/>
      <c r="N1922" s="21"/>
      <c r="O1922" s="21">
        <f t="shared" si="285"/>
        <v>479</v>
      </c>
      <c r="P1922" s="40">
        <f t="shared" si="286"/>
        <v>1368.5714285714287</v>
      </c>
      <c r="Q1922" s="42"/>
      <c r="R1922" t="str">
        <f t="shared" si="281"/>
        <v>2870 Litre 304 Stainless Steel Slimline Water Tank (1050mm W x 2400mm L x  1255mm H)</v>
      </c>
    </row>
    <row r="1923" spans="2:18" x14ac:dyDescent="0.35">
      <c r="B1923" s="32">
        <v>0.65</v>
      </c>
      <c r="C1923" s="30" t="s">
        <v>22</v>
      </c>
      <c r="D1923" s="30" t="s">
        <v>21</v>
      </c>
      <c r="E1923" s="21">
        <v>1050</v>
      </c>
      <c r="F1923" s="21">
        <v>2500</v>
      </c>
      <c r="G1923" s="21">
        <v>1255</v>
      </c>
      <c r="H1923" s="39">
        <f t="shared" si="282"/>
        <v>2997.8812499999999</v>
      </c>
      <c r="I1923" s="37">
        <f t="shared" si="283"/>
        <v>3000</v>
      </c>
      <c r="J1923" s="37">
        <f t="shared" si="284"/>
        <v>135</v>
      </c>
      <c r="K1923" s="21"/>
      <c r="L1923" s="36">
        <f t="shared" si="292"/>
        <v>489</v>
      </c>
      <c r="M1923" s="36"/>
      <c r="N1923" s="21"/>
      <c r="O1923" s="21">
        <f t="shared" si="285"/>
        <v>489</v>
      </c>
      <c r="P1923" s="40">
        <f t="shared" si="286"/>
        <v>1397.1428571428573</v>
      </c>
      <c r="Q1923" s="42"/>
      <c r="R1923" t="str">
        <f t="shared" si="281"/>
        <v>3000 Litre 304 Stainless Steel Slimline Water Tank (1050mm W x 2500mm L x  1255mm H)</v>
      </c>
    </row>
    <row r="1924" spans="2:18" x14ac:dyDescent="0.35">
      <c r="B1924" s="32">
        <v>0.65</v>
      </c>
      <c r="C1924" s="30" t="s">
        <v>22</v>
      </c>
      <c r="D1924" s="30" t="s">
        <v>21</v>
      </c>
      <c r="E1924" s="21">
        <v>1050</v>
      </c>
      <c r="F1924" s="21">
        <v>2600</v>
      </c>
      <c r="G1924" s="21">
        <v>1255</v>
      </c>
      <c r="H1924" s="39">
        <f t="shared" si="282"/>
        <v>3129.65625</v>
      </c>
      <c r="I1924" s="37">
        <f t="shared" si="283"/>
        <v>3000</v>
      </c>
      <c r="J1924" s="37">
        <f t="shared" si="284"/>
        <v>135</v>
      </c>
      <c r="K1924" s="21"/>
      <c r="L1924" s="36">
        <f t="shared" si="292"/>
        <v>499</v>
      </c>
      <c r="M1924" s="36"/>
      <c r="N1924" s="21"/>
      <c r="O1924" s="21">
        <f t="shared" si="285"/>
        <v>499</v>
      </c>
      <c r="P1924" s="40">
        <f t="shared" si="286"/>
        <v>1425.7142857142858</v>
      </c>
      <c r="Q1924" s="42"/>
      <c r="R1924" t="str">
        <f t="shared" si="281"/>
        <v>3130 Litre 304 Stainless Steel Slimline Water Tank (1050mm W x 2600mm L x  1255mm H)</v>
      </c>
    </row>
    <row r="1925" spans="2:18" x14ac:dyDescent="0.35">
      <c r="B1925" s="32">
        <v>0.65</v>
      </c>
      <c r="C1925" s="30" t="s">
        <v>22</v>
      </c>
      <c r="D1925" s="30" t="s">
        <v>21</v>
      </c>
      <c r="E1925" s="21">
        <v>1050</v>
      </c>
      <c r="F1925" s="21">
        <v>2700</v>
      </c>
      <c r="G1925" s="21">
        <v>1255</v>
      </c>
      <c r="H1925" s="39">
        <f t="shared" si="282"/>
        <v>3261.4312500000001</v>
      </c>
      <c r="I1925" s="37">
        <f t="shared" si="283"/>
        <v>3000</v>
      </c>
      <c r="J1925" s="37">
        <f t="shared" si="284"/>
        <v>135</v>
      </c>
      <c r="K1925" s="21"/>
      <c r="L1925" s="36">
        <f t="shared" si="292"/>
        <v>509</v>
      </c>
      <c r="M1925" s="36"/>
      <c r="N1925" s="21"/>
      <c r="O1925" s="21">
        <f t="shared" si="285"/>
        <v>509</v>
      </c>
      <c r="P1925" s="40">
        <f t="shared" si="286"/>
        <v>1454.2857142857144</v>
      </c>
      <c r="Q1925" s="42"/>
      <c r="R1925" t="str">
        <f t="shared" ref="R1925:R1988" si="293">ROUND(H1925,-1)&amp;" "&amp;"Litre"&amp;" "&amp;C1925&amp;" "&amp;D1925&amp;" "&amp;"Water Tank"&amp;" ("&amp;E1925&amp;"mm W x "&amp;F1925&amp;"mm L x  "&amp;G1925&amp;"mm H)"</f>
        <v>3260 Litre 304 Stainless Steel Slimline Water Tank (1050mm W x 2700mm L x  1255mm H)</v>
      </c>
    </row>
    <row r="1926" spans="2:18" x14ac:dyDescent="0.35">
      <c r="B1926" s="32">
        <v>0.65</v>
      </c>
      <c r="C1926" s="30" t="s">
        <v>22</v>
      </c>
      <c r="D1926" s="30" t="s">
        <v>21</v>
      </c>
      <c r="E1926" s="21">
        <v>1050</v>
      </c>
      <c r="F1926" s="21">
        <v>2800</v>
      </c>
      <c r="G1926" s="21">
        <v>1255</v>
      </c>
      <c r="H1926" s="39">
        <f t="shared" ref="H1926:H1989" si="294">(((22/7*(E1926/2)^2)*G1926)+((F1926-E1926)*G1926*E1926))/1000000</f>
        <v>3393.2062500000002</v>
      </c>
      <c r="I1926" s="37">
        <f t="shared" ref="I1926:I1989" si="295">ROUND(H1926,-3)</f>
        <v>3000</v>
      </c>
      <c r="J1926" s="37">
        <f t="shared" ref="J1926:J1989" si="296">IF(I1926&lt;1000,90,IF(I1926=1000,90,IF(I1926=2000,120,IF(I1926=3000,135,IF(I1926=4000,150,IF(I1926=5000,180,IF(I1926=6000,210,IF(I1926=7000,240,IF(I1926=8000,255,IF(I1926=9000,270,IF(I1926=10000,285)))))))))))</f>
        <v>135</v>
      </c>
      <c r="K1926" s="21"/>
      <c r="L1926" s="36">
        <f t="shared" si="292"/>
        <v>519</v>
      </c>
      <c r="M1926" s="36"/>
      <c r="N1926" s="21"/>
      <c r="O1926" s="21">
        <f t="shared" ref="O1926:O1989" si="297">SUM(K1926:N1926)</f>
        <v>519</v>
      </c>
      <c r="P1926" s="40">
        <f t="shared" ref="P1926:P1989" si="298">O1926/(1-B1926)</f>
        <v>1482.8571428571429</v>
      </c>
      <c r="Q1926" s="42"/>
      <c r="R1926" t="str">
        <f t="shared" si="293"/>
        <v>3390 Litre 304 Stainless Steel Slimline Water Tank (1050mm W x 2800mm L x  1255mm H)</v>
      </c>
    </row>
    <row r="1927" spans="2:18" x14ac:dyDescent="0.35">
      <c r="B1927" s="32">
        <v>0.65</v>
      </c>
      <c r="C1927" s="30" t="s">
        <v>22</v>
      </c>
      <c r="D1927" s="30" t="s">
        <v>21</v>
      </c>
      <c r="E1927" s="21">
        <v>1050</v>
      </c>
      <c r="F1927" s="21">
        <v>2900</v>
      </c>
      <c r="G1927" s="21">
        <v>1255</v>
      </c>
      <c r="H1927" s="39">
        <f t="shared" si="294"/>
        <v>3524.9812499999998</v>
      </c>
      <c r="I1927" s="37">
        <f t="shared" si="295"/>
        <v>4000</v>
      </c>
      <c r="J1927" s="37">
        <f t="shared" si="296"/>
        <v>150</v>
      </c>
      <c r="K1927" s="21"/>
      <c r="L1927" s="36">
        <v>530</v>
      </c>
      <c r="M1927" s="36"/>
      <c r="N1927" s="21"/>
      <c r="O1927" s="21">
        <f t="shared" si="297"/>
        <v>530</v>
      </c>
      <c r="P1927" s="40">
        <f t="shared" si="298"/>
        <v>1514.2857142857144</v>
      </c>
      <c r="Q1927" s="42"/>
      <c r="R1927" t="str">
        <f t="shared" si="293"/>
        <v>3520 Litre 304 Stainless Steel Slimline Water Tank (1050mm W x 2900mm L x  1255mm H)</v>
      </c>
    </row>
    <row r="1928" spans="2:18" x14ac:dyDescent="0.35">
      <c r="B1928" s="32">
        <v>0.65</v>
      </c>
      <c r="C1928" s="30" t="s">
        <v>22</v>
      </c>
      <c r="D1928" s="30" t="s">
        <v>21</v>
      </c>
      <c r="E1928" s="21">
        <v>1050</v>
      </c>
      <c r="F1928" s="21">
        <v>3000</v>
      </c>
      <c r="G1928" s="21">
        <v>1255</v>
      </c>
      <c r="H1928" s="39">
        <f t="shared" si="294"/>
        <v>3656.7562499999999</v>
      </c>
      <c r="I1928" s="37">
        <f t="shared" si="295"/>
        <v>4000</v>
      </c>
      <c r="J1928" s="37">
        <f t="shared" si="296"/>
        <v>150</v>
      </c>
      <c r="K1928" s="21"/>
      <c r="L1928" s="36">
        <f t="shared" ref="L1928:L1934" si="299">L1927+10</f>
        <v>540</v>
      </c>
      <c r="M1928" s="36"/>
      <c r="N1928" s="21"/>
      <c r="O1928" s="21">
        <f t="shared" si="297"/>
        <v>540</v>
      </c>
      <c r="P1928" s="40">
        <f t="shared" si="298"/>
        <v>1542.8571428571429</v>
      </c>
      <c r="Q1928" s="42"/>
      <c r="R1928" t="str">
        <f t="shared" si="293"/>
        <v>3660 Litre 304 Stainless Steel Slimline Water Tank (1050mm W x 3000mm L x  1255mm H)</v>
      </c>
    </row>
    <row r="1929" spans="2:18" x14ac:dyDescent="0.35">
      <c r="B1929" s="32">
        <v>0.65</v>
      </c>
      <c r="C1929" s="30" t="s">
        <v>22</v>
      </c>
      <c r="D1929" s="30" t="s">
        <v>21</v>
      </c>
      <c r="E1929" s="21">
        <v>1050</v>
      </c>
      <c r="F1929" s="21">
        <v>3100</v>
      </c>
      <c r="G1929" s="21">
        <v>1255</v>
      </c>
      <c r="H1929" s="39">
        <f t="shared" si="294"/>
        <v>3788.53125</v>
      </c>
      <c r="I1929" s="37">
        <f t="shared" si="295"/>
        <v>4000</v>
      </c>
      <c r="J1929" s="37">
        <f t="shared" si="296"/>
        <v>150</v>
      </c>
      <c r="K1929" s="21"/>
      <c r="L1929" s="36">
        <f t="shared" si="299"/>
        <v>550</v>
      </c>
      <c r="M1929" s="36"/>
      <c r="N1929" s="21"/>
      <c r="O1929" s="21">
        <f t="shared" si="297"/>
        <v>550</v>
      </c>
      <c r="P1929" s="40">
        <f t="shared" si="298"/>
        <v>1571.4285714285716</v>
      </c>
      <c r="Q1929" s="42"/>
      <c r="R1929" t="str">
        <f t="shared" si="293"/>
        <v>3790 Litre 304 Stainless Steel Slimline Water Tank (1050mm W x 3100mm L x  1255mm H)</v>
      </c>
    </row>
    <row r="1930" spans="2:18" x14ac:dyDescent="0.35">
      <c r="B1930" s="32">
        <v>0.65</v>
      </c>
      <c r="C1930" s="30" t="s">
        <v>22</v>
      </c>
      <c r="D1930" s="30" t="s">
        <v>21</v>
      </c>
      <c r="E1930" s="21">
        <v>1050</v>
      </c>
      <c r="F1930" s="21">
        <v>3200</v>
      </c>
      <c r="G1930" s="21">
        <v>1255</v>
      </c>
      <c r="H1930" s="39">
        <f t="shared" si="294"/>
        <v>3920.3062500000001</v>
      </c>
      <c r="I1930" s="37">
        <f t="shared" si="295"/>
        <v>4000</v>
      </c>
      <c r="J1930" s="37">
        <f t="shared" si="296"/>
        <v>150</v>
      </c>
      <c r="K1930" s="21"/>
      <c r="L1930" s="36">
        <f t="shared" si="299"/>
        <v>560</v>
      </c>
      <c r="M1930" s="36"/>
      <c r="N1930" s="21"/>
      <c r="O1930" s="21">
        <f t="shared" si="297"/>
        <v>560</v>
      </c>
      <c r="P1930" s="40">
        <f t="shared" si="298"/>
        <v>1600</v>
      </c>
      <c r="Q1930" s="42"/>
      <c r="R1930" t="str">
        <f t="shared" si="293"/>
        <v>3920 Litre 304 Stainless Steel Slimline Water Tank (1050mm W x 3200mm L x  1255mm H)</v>
      </c>
    </row>
    <row r="1931" spans="2:18" x14ac:dyDescent="0.35">
      <c r="B1931" s="32">
        <v>0.65</v>
      </c>
      <c r="C1931" s="30" t="s">
        <v>22</v>
      </c>
      <c r="D1931" s="30" t="s">
        <v>21</v>
      </c>
      <c r="E1931" s="21">
        <v>1050</v>
      </c>
      <c r="F1931" s="21">
        <v>3300</v>
      </c>
      <c r="G1931" s="21">
        <v>1255</v>
      </c>
      <c r="H1931" s="39">
        <f t="shared" si="294"/>
        <v>4052.0812500000002</v>
      </c>
      <c r="I1931" s="37">
        <f t="shared" si="295"/>
        <v>4000</v>
      </c>
      <c r="J1931" s="37">
        <f t="shared" si="296"/>
        <v>150</v>
      </c>
      <c r="K1931" s="21"/>
      <c r="L1931" s="36">
        <f t="shared" si="299"/>
        <v>570</v>
      </c>
      <c r="M1931" s="36"/>
      <c r="N1931" s="21"/>
      <c r="O1931" s="21">
        <f t="shared" si="297"/>
        <v>570</v>
      </c>
      <c r="P1931" s="40">
        <f t="shared" si="298"/>
        <v>1628.5714285714287</v>
      </c>
      <c r="Q1931" s="42"/>
      <c r="R1931" t="str">
        <f t="shared" si="293"/>
        <v>4050 Litre 304 Stainless Steel Slimline Water Tank (1050mm W x 3300mm L x  1255mm H)</v>
      </c>
    </row>
    <row r="1932" spans="2:18" x14ac:dyDescent="0.35">
      <c r="B1932" s="32">
        <v>0.65</v>
      </c>
      <c r="C1932" s="30" t="s">
        <v>22</v>
      </c>
      <c r="D1932" s="30" t="s">
        <v>21</v>
      </c>
      <c r="E1932" s="21">
        <v>1050</v>
      </c>
      <c r="F1932" s="21">
        <v>3400</v>
      </c>
      <c r="G1932" s="21">
        <v>1255</v>
      </c>
      <c r="H1932" s="39">
        <f t="shared" si="294"/>
        <v>4183.8562499999998</v>
      </c>
      <c r="I1932" s="37">
        <f t="shared" si="295"/>
        <v>4000</v>
      </c>
      <c r="J1932" s="37">
        <f t="shared" si="296"/>
        <v>150</v>
      </c>
      <c r="K1932" s="21"/>
      <c r="L1932" s="36">
        <f t="shared" si="299"/>
        <v>580</v>
      </c>
      <c r="M1932" s="36"/>
      <c r="N1932" s="21"/>
      <c r="O1932" s="21">
        <f t="shared" si="297"/>
        <v>580</v>
      </c>
      <c r="P1932" s="40">
        <f t="shared" si="298"/>
        <v>1657.1428571428573</v>
      </c>
      <c r="Q1932" s="42"/>
      <c r="R1932" t="str">
        <f t="shared" si="293"/>
        <v>4180 Litre 304 Stainless Steel Slimline Water Tank (1050mm W x 3400mm L x  1255mm H)</v>
      </c>
    </row>
    <row r="1933" spans="2:18" x14ac:dyDescent="0.35">
      <c r="B1933" s="32">
        <v>0.65</v>
      </c>
      <c r="C1933" s="30" t="s">
        <v>22</v>
      </c>
      <c r="D1933" s="30" t="s">
        <v>21</v>
      </c>
      <c r="E1933" s="21">
        <v>1050</v>
      </c>
      <c r="F1933" s="21">
        <v>3500</v>
      </c>
      <c r="G1933" s="21">
        <v>1255</v>
      </c>
      <c r="H1933" s="39">
        <f t="shared" si="294"/>
        <v>4315.6312500000004</v>
      </c>
      <c r="I1933" s="37">
        <f t="shared" si="295"/>
        <v>4000</v>
      </c>
      <c r="J1933" s="37">
        <f t="shared" si="296"/>
        <v>150</v>
      </c>
      <c r="K1933" s="21"/>
      <c r="L1933" s="36">
        <f t="shared" si="299"/>
        <v>590</v>
      </c>
      <c r="M1933" s="36"/>
      <c r="N1933" s="21"/>
      <c r="O1933" s="21">
        <f t="shared" si="297"/>
        <v>590</v>
      </c>
      <c r="P1933" s="40">
        <f t="shared" si="298"/>
        <v>1685.7142857142858</v>
      </c>
      <c r="Q1933" s="42"/>
      <c r="R1933" t="str">
        <f t="shared" si="293"/>
        <v>4320 Litre 304 Stainless Steel Slimline Water Tank (1050mm W x 3500mm L x  1255mm H)</v>
      </c>
    </row>
    <row r="1934" spans="2:18" x14ac:dyDescent="0.35">
      <c r="B1934" s="32">
        <v>0.65</v>
      </c>
      <c r="C1934" s="30" t="s">
        <v>22</v>
      </c>
      <c r="D1934" s="30" t="s">
        <v>21</v>
      </c>
      <c r="E1934" s="21">
        <v>1050</v>
      </c>
      <c r="F1934" s="21">
        <v>3600</v>
      </c>
      <c r="G1934" s="21">
        <v>1255</v>
      </c>
      <c r="H1934" s="39">
        <f t="shared" si="294"/>
        <v>4447.40625</v>
      </c>
      <c r="I1934" s="37">
        <f t="shared" si="295"/>
        <v>4000</v>
      </c>
      <c r="J1934" s="37">
        <f t="shared" si="296"/>
        <v>150</v>
      </c>
      <c r="K1934" s="21"/>
      <c r="L1934" s="36">
        <f t="shared" si="299"/>
        <v>600</v>
      </c>
      <c r="M1934" s="36"/>
      <c r="N1934" s="21"/>
      <c r="O1934" s="21">
        <f t="shared" si="297"/>
        <v>600</v>
      </c>
      <c r="P1934" s="40">
        <f t="shared" si="298"/>
        <v>1714.2857142857144</v>
      </c>
      <c r="Q1934" s="42"/>
      <c r="R1934" t="str">
        <f t="shared" si="293"/>
        <v>4450 Litre 304 Stainless Steel Slimline Water Tank (1050mm W x 3600mm L x  1255mm H)</v>
      </c>
    </row>
    <row r="1935" spans="2:18" x14ac:dyDescent="0.35">
      <c r="B1935" s="32">
        <v>0.65</v>
      </c>
      <c r="C1935" s="30" t="s">
        <v>22</v>
      </c>
      <c r="D1935" s="30" t="s">
        <v>21</v>
      </c>
      <c r="E1935" s="21">
        <v>1050</v>
      </c>
      <c r="F1935" s="21">
        <v>3700</v>
      </c>
      <c r="G1935" s="21">
        <v>1255</v>
      </c>
      <c r="H1935" s="39">
        <f t="shared" si="294"/>
        <v>4579.1812499999996</v>
      </c>
      <c r="I1935" s="37">
        <f t="shared" si="295"/>
        <v>5000</v>
      </c>
      <c r="J1935" s="37">
        <f t="shared" si="296"/>
        <v>180</v>
      </c>
      <c r="K1935" s="21"/>
      <c r="L1935" s="36">
        <v>611</v>
      </c>
      <c r="M1935" s="36"/>
      <c r="N1935" s="21"/>
      <c r="O1935" s="21">
        <f t="shared" si="297"/>
        <v>611</v>
      </c>
      <c r="P1935" s="40">
        <f t="shared" si="298"/>
        <v>1745.7142857142858</v>
      </c>
      <c r="Q1935" s="42"/>
      <c r="R1935" t="str">
        <f t="shared" si="293"/>
        <v>4580 Litre 304 Stainless Steel Slimline Water Tank (1050mm W x 3700mm L x  1255mm H)</v>
      </c>
    </row>
    <row r="1936" spans="2:18" x14ac:dyDescent="0.35">
      <c r="B1936" s="32">
        <v>0.65</v>
      </c>
      <c r="C1936" s="30" t="s">
        <v>22</v>
      </c>
      <c r="D1936" s="30" t="s">
        <v>21</v>
      </c>
      <c r="E1936" s="21">
        <v>1050</v>
      </c>
      <c r="F1936" s="21">
        <v>3800</v>
      </c>
      <c r="G1936" s="21">
        <v>1255</v>
      </c>
      <c r="H1936" s="39">
        <f t="shared" si="294"/>
        <v>4710.9562500000002</v>
      </c>
      <c r="I1936" s="37">
        <f t="shared" si="295"/>
        <v>5000</v>
      </c>
      <c r="J1936" s="37">
        <f t="shared" si="296"/>
        <v>180</v>
      </c>
      <c r="K1936" s="21"/>
      <c r="L1936" s="36">
        <f>L1935+10</f>
        <v>621</v>
      </c>
      <c r="M1936" s="36"/>
      <c r="N1936" s="21"/>
      <c r="O1936" s="21">
        <f t="shared" si="297"/>
        <v>621</v>
      </c>
      <c r="P1936" s="40">
        <f t="shared" si="298"/>
        <v>1774.2857142857144</v>
      </c>
      <c r="Q1936" s="42"/>
      <c r="R1936" t="str">
        <f t="shared" si="293"/>
        <v>4710 Litre 304 Stainless Steel Slimline Water Tank (1050mm W x 3800mm L x  1255mm H)</v>
      </c>
    </row>
    <row r="1937" spans="2:18" x14ac:dyDescent="0.35">
      <c r="B1937" s="32">
        <v>0.65</v>
      </c>
      <c r="C1937" s="30" t="s">
        <v>22</v>
      </c>
      <c r="D1937" s="30" t="s">
        <v>21</v>
      </c>
      <c r="E1937" s="21">
        <v>1050</v>
      </c>
      <c r="F1937" s="21">
        <v>3900</v>
      </c>
      <c r="G1937" s="21">
        <v>1255</v>
      </c>
      <c r="H1937" s="39">
        <f t="shared" si="294"/>
        <v>4842.7312499999998</v>
      </c>
      <c r="I1937" s="37">
        <f t="shared" si="295"/>
        <v>5000</v>
      </c>
      <c r="J1937" s="37">
        <f t="shared" si="296"/>
        <v>180</v>
      </c>
      <c r="K1937" s="21"/>
      <c r="L1937" s="36">
        <f>L1936+10</f>
        <v>631</v>
      </c>
      <c r="M1937" s="36"/>
      <c r="N1937" s="21"/>
      <c r="O1937" s="21">
        <f t="shared" si="297"/>
        <v>631</v>
      </c>
      <c r="P1937" s="40">
        <f t="shared" si="298"/>
        <v>1802.8571428571429</v>
      </c>
      <c r="Q1937" s="42"/>
      <c r="R1937" t="str">
        <f t="shared" si="293"/>
        <v>4840 Litre 304 Stainless Steel Slimline Water Tank (1050mm W x 3900mm L x  1255mm H)</v>
      </c>
    </row>
    <row r="1938" spans="2:18" x14ac:dyDescent="0.35">
      <c r="B1938" s="32">
        <v>0.65</v>
      </c>
      <c r="C1938" s="30" t="s">
        <v>22</v>
      </c>
      <c r="D1938" s="30" t="s">
        <v>21</v>
      </c>
      <c r="E1938" s="21">
        <v>1050</v>
      </c>
      <c r="F1938" s="21">
        <v>4000</v>
      </c>
      <c r="G1938" s="21">
        <v>1255</v>
      </c>
      <c r="H1938" s="39">
        <f t="shared" si="294"/>
        <v>4974.5062500000004</v>
      </c>
      <c r="I1938" s="37">
        <f t="shared" si="295"/>
        <v>5000</v>
      </c>
      <c r="J1938" s="37">
        <f t="shared" si="296"/>
        <v>180</v>
      </c>
      <c r="K1938" s="21"/>
      <c r="L1938" s="36">
        <f>L1937+10</f>
        <v>641</v>
      </c>
      <c r="M1938" s="36"/>
      <c r="N1938" s="21"/>
      <c r="O1938" s="21">
        <f t="shared" si="297"/>
        <v>641</v>
      </c>
      <c r="P1938" s="40">
        <f t="shared" si="298"/>
        <v>1831.4285714285716</v>
      </c>
      <c r="Q1938" s="42"/>
      <c r="R1938" t="str">
        <f t="shared" si="293"/>
        <v>4970 Litre 304 Stainless Steel Slimline Water Tank (1050mm W x 4000mm L x  1255mm H)</v>
      </c>
    </row>
    <row r="1939" spans="2:18" x14ac:dyDescent="0.35">
      <c r="B1939" s="32">
        <v>0.65</v>
      </c>
      <c r="C1939" s="30" t="s">
        <v>22</v>
      </c>
      <c r="D1939" s="30" t="s">
        <v>21</v>
      </c>
      <c r="E1939" s="21">
        <v>1100</v>
      </c>
      <c r="F1939" s="21">
        <v>800</v>
      </c>
      <c r="G1939" s="21">
        <v>1255</v>
      </c>
      <c r="H1939" s="39">
        <f t="shared" si="294"/>
        <v>778.99642857142851</v>
      </c>
      <c r="I1939" s="37">
        <f t="shared" si="295"/>
        <v>1000</v>
      </c>
      <c r="J1939" s="37">
        <f t="shared" si="296"/>
        <v>90</v>
      </c>
      <c r="K1939" s="21"/>
      <c r="L1939" s="36">
        <v>272</v>
      </c>
      <c r="M1939" s="36"/>
      <c r="N1939" s="21"/>
      <c r="O1939" s="21">
        <f t="shared" si="297"/>
        <v>272</v>
      </c>
      <c r="P1939" s="40">
        <f t="shared" si="298"/>
        <v>777.14285714285722</v>
      </c>
      <c r="Q1939" s="42"/>
      <c r="R1939" t="str">
        <f t="shared" si="293"/>
        <v>780 Litre 304 Stainless Steel Slimline Water Tank (1100mm W x 800mm L x  1255mm H)</v>
      </c>
    </row>
    <row r="1940" spans="2:18" x14ac:dyDescent="0.35">
      <c r="B1940" s="32">
        <v>0.65</v>
      </c>
      <c r="C1940" s="30" t="s">
        <v>22</v>
      </c>
      <c r="D1940" s="30" t="s">
        <v>21</v>
      </c>
      <c r="E1940" s="21">
        <v>1100</v>
      </c>
      <c r="F1940" s="21">
        <v>900</v>
      </c>
      <c r="G1940" s="21">
        <v>1255</v>
      </c>
      <c r="H1940" s="39">
        <f t="shared" si="294"/>
        <v>917.04642857142858</v>
      </c>
      <c r="I1940" s="37">
        <f t="shared" si="295"/>
        <v>1000</v>
      </c>
      <c r="J1940" s="37">
        <f t="shared" si="296"/>
        <v>90</v>
      </c>
      <c r="K1940" s="21"/>
      <c r="L1940" s="36">
        <v>283</v>
      </c>
      <c r="M1940" s="36"/>
      <c r="N1940" s="21"/>
      <c r="O1940" s="21">
        <f t="shared" si="297"/>
        <v>283</v>
      </c>
      <c r="P1940" s="40">
        <f t="shared" si="298"/>
        <v>808.57142857142867</v>
      </c>
      <c r="Q1940" s="42"/>
      <c r="R1940" t="str">
        <f t="shared" si="293"/>
        <v>920 Litre 304 Stainless Steel Slimline Water Tank (1100mm W x 900mm L x  1255mm H)</v>
      </c>
    </row>
    <row r="1941" spans="2:18" x14ac:dyDescent="0.35">
      <c r="B1941" s="32">
        <v>0.65</v>
      </c>
      <c r="C1941" s="30" t="s">
        <v>22</v>
      </c>
      <c r="D1941" s="30" t="s">
        <v>21</v>
      </c>
      <c r="E1941" s="21">
        <v>1100</v>
      </c>
      <c r="F1941" s="21">
        <v>1000</v>
      </c>
      <c r="G1941" s="21">
        <v>1255</v>
      </c>
      <c r="H1941" s="39">
        <f t="shared" si="294"/>
        <v>1055.0964285714285</v>
      </c>
      <c r="I1941" s="37">
        <f t="shared" si="295"/>
        <v>1000</v>
      </c>
      <c r="J1941" s="37">
        <f t="shared" si="296"/>
        <v>90</v>
      </c>
      <c r="K1941" s="21"/>
      <c r="L1941" s="36">
        <f>L1940+10</f>
        <v>293</v>
      </c>
      <c r="M1941" s="36"/>
      <c r="N1941" s="21"/>
      <c r="O1941" s="21">
        <f t="shared" si="297"/>
        <v>293</v>
      </c>
      <c r="P1941" s="40">
        <f t="shared" si="298"/>
        <v>837.14285714285722</v>
      </c>
      <c r="Q1941" s="42"/>
      <c r="R1941" t="str">
        <f t="shared" si="293"/>
        <v>1060 Litre 304 Stainless Steel Slimline Water Tank (1100mm W x 1000mm L x  1255mm H)</v>
      </c>
    </row>
    <row r="1942" spans="2:18" x14ac:dyDescent="0.35">
      <c r="B1942" s="32">
        <v>0.65</v>
      </c>
      <c r="C1942" s="30" t="s">
        <v>22</v>
      </c>
      <c r="D1942" s="30" t="s">
        <v>21</v>
      </c>
      <c r="E1942" s="21">
        <v>1100</v>
      </c>
      <c r="F1942" s="21">
        <v>1100</v>
      </c>
      <c r="G1942" s="21">
        <v>1255</v>
      </c>
      <c r="H1942" s="39">
        <f t="shared" si="294"/>
        <v>1193.1464285714285</v>
      </c>
      <c r="I1942" s="37">
        <f t="shared" si="295"/>
        <v>1000</v>
      </c>
      <c r="J1942" s="37">
        <f t="shared" si="296"/>
        <v>90</v>
      </c>
      <c r="K1942" s="21"/>
      <c r="L1942" s="36">
        <f>L1941+10</f>
        <v>303</v>
      </c>
      <c r="M1942" s="36"/>
      <c r="N1942" s="21"/>
      <c r="O1942" s="21">
        <f t="shared" si="297"/>
        <v>303</v>
      </c>
      <c r="P1942" s="40">
        <f t="shared" si="298"/>
        <v>865.71428571428578</v>
      </c>
      <c r="Q1942" s="42"/>
      <c r="R1942" t="str">
        <f t="shared" si="293"/>
        <v>1190 Litre 304 Stainless Steel Slimline Water Tank (1100mm W x 1100mm L x  1255mm H)</v>
      </c>
    </row>
    <row r="1943" spans="2:18" x14ac:dyDescent="0.35">
      <c r="B1943" s="32">
        <v>0.65</v>
      </c>
      <c r="C1943" s="30" t="s">
        <v>22</v>
      </c>
      <c r="D1943" s="30" t="s">
        <v>21</v>
      </c>
      <c r="E1943" s="21">
        <v>1100</v>
      </c>
      <c r="F1943" s="21">
        <v>1200</v>
      </c>
      <c r="G1943" s="21">
        <v>1255</v>
      </c>
      <c r="H1943" s="39">
        <f t="shared" si="294"/>
        <v>1331.1964285714284</v>
      </c>
      <c r="I1943" s="37">
        <f t="shared" si="295"/>
        <v>1000</v>
      </c>
      <c r="J1943" s="37">
        <f t="shared" si="296"/>
        <v>90</v>
      </c>
      <c r="K1943" s="21"/>
      <c r="L1943" s="36">
        <f>L1942+10</f>
        <v>313</v>
      </c>
      <c r="M1943" s="36"/>
      <c r="N1943" s="21"/>
      <c r="O1943" s="21">
        <f t="shared" si="297"/>
        <v>313</v>
      </c>
      <c r="P1943" s="40">
        <f t="shared" si="298"/>
        <v>894.28571428571433</v>
      </c>
      <c r="Q1943" s="42"/>
      <c r="R1943" t="str">
        <f t="shared" si="293"/>
        <v>1330 Litre 304 Stainless Steel Slimline Water Tank (1100mm W x 1200mm L x  1255mm H)</v>
      </c>
    </row>
    <row r="1944" spans="2:18" x14ac:dyDescent="0.35">
      <c r="B1944" s="32">
        <v>0.65</v>
      </c>
      <c r="C1944" s="30" t="s">
        <v>22</v>
      </c>
      <c r="D1944" s="30" t="s">
        <v>21</v>
      </c>
      <c r="E1944" s="21">
        <v>1100</v>
      </c>
      <c r="F1944" s="21">
        <v>1300</v>
      </c>
      <c r="G1944" s="21">
        <v>1255</v>
      </c>
      <c r="H1944" s="39">
        <f t="shared" si="294"/>
        <v>1469.2464285714286</v>
      </c>
      <c r="I1944" s="37">
        <f t="shared" si="295"/>
        <v>1000</v>
      </c>
      <c r="J1944" s="37">
        <f t="shared" si="296"/>
        <v>90</v>
      </c>
      <c r="K1944" s="21"/>
      <c r="L1944" s="36">
        <f>L1943+10</f>
        <v>323</v>
      </c>
      <c r="M1944" s="36"/>
      <c r="N1944" s="21"/>
      <c r="O1944" s="21">
        <f t="shared" si="297"/>
        <v>323</v>
      </c>
      <c r="P1944" s="40">
        <f t="shared" si="298"/>
        <v>922.85714285714289</v>
      </c>
      <c r="Q1944" s="42"/>
      <c r="R1944" t="str">
        <f t="shared" si="293"/>
        <v>1470 Litre 304 Stainless Steel Slimline Water Tank (1100mm W x 1300mm L x  1255mm H)</v>
      </c>
    </row>
    <row r="1945" spans="2:18" x14ac:dyDescent="0.35">
      <c r="B1945" s="32">
        <v>0.65</v>
      </c>
      <c r="C1945" s="30" t="s">
        <v>22</v>
      </c>
      <c r="D1945" s="30" t="s">
        <v>21</v>
      </c>
      <c r="E1945" s="21">
        <v>1100</v>
      </c>
      <c r="F1945" s="21">
        <v>1400</v>
      </c>
      <c r="G1945" s="21">
        <v>1255</v>
      </c>
      <c r="H1945" s="39">
        <f t="shared" si="294"/>
        <v>1607.2964285714286</v>
      </c>
      <c r="I1945" s="37">
        <f t="shared" si="295"/>
        <v>2000</v>
      </c>
      <c r="J1945" s="37">
        <f t="shared" si="296"/>
        <v>120</v>
      </c>
      <c r="K1945" s="21"/>
      <c r="L1945" s="36">
        <v>333</v>
      </c>
      <c r="M1945" s="36"/>
      <c r="N1945" s="21"/>
      <c r="O1945" s="21">
        <f t="shared" si="297"/>
        <v>333</v>
      </c>
      <c r="P1945" s="40">
        <f t="shared" si="298"/>
        <v>951.42857142857144</v>
      </c>
      <c r="Q1945" s="42"/>
      <c r="R1945" t="str">
        <f t="shared" si="293"/>
        <v>1610 Litre 304 Stainless Steel Slimline Water Tank (1100mm W x 1400mm L x  1255mm H)</v>
      </c>
    </row>
    <row r="1946" spans="2:18" x14ac:dyDescent="0.35">
      <c r="B1946" s="32">
        <v>0.65</v>
      </c>
      <c r="C1946" s="30" t="s">
        <v>22</v>
      </c>
      <c r="D1946" s="30" t="s">
        <v>21</v>
      </c>
      <c r="E1946" s="21">
        <v>1100</v>
      </c>
      <c r="F1946" s="21">
        <v>1500</v>
      </c>
      <c r="G1946" s="21">
        <v>1255</v>
      </c>
      <c r="H1946" s="39">
        <f t="shared" si="294"/>
        <v>1745.3464285714285</v>
      </c>
      <c r="I1946" s="37">
        <f t="shared" si="295"/>
        <v>2000</v>
      </c>
      <c r="J1946" s="37">
        <f t="shared" si="296"/>
        <v>120</v>
      </c>
      <c r="K1946" s="21"/>
      <c r="L1946" s="36">
        <f t="shared" ref="L1946:L1951" si="300">L1945+10</f>
        <v>343</v>
      </c>
      <c r="M1946" s="36"/>
      <c r="N1946" s="21"/>
      <c r="O1946" s="21">
        <f t="shared" si="297"/>
        <v>343</v>
      </c>
      <c r="P1946" s="40">
        <f t="shared" si="298"/>
        <v>980.00000000000011</v>
      </c>
      <c r="Q1946" s="42"/>
      <c r="R1946" t="str">
        <f t="shared" si="293"/>
        <v>1750 Litre 304 Stainless Steel Slimline Water Tank (1100mm W x 1500mm L x  1255mm H)</v>
      </c>
    </row>
    <row r="1947" spans="2:18" x14ac:dyDescent="0.35">
      <c r="B1947" s="32">
        <v>0.65</v>
      </c>
      <c r="C1947" s="30" t="s">
        <v>22</v>
      </c>
      <c r="D1947" s="30" t="s">
        <v>21</v>
      </c>
      <c r="E1947" s="21">
        <v>1100</v>
      </c>
      <c r="F1947" s="21">
        <v>1600</v>
      </c>
      <c r="G1947" s="21">
        <v>1255</v>
      </c>
      <c r="H1947" s="39">
        <f t="shared" si="294"/>
        <v>1883.3964285714285</v>
      </c>
      <c r="I1947" s="37">
        <f t="shared" si="295"/>
        <v>2000</v>
      </c>
      <c r="J1947" s="37">
        <f t="shared" si="296"/>
        <v>120</v>
      </c>
      <c r="K1947" s="21"/>
      <c r="L1947" s="36">
        <f t="shared" si="300"/>
        <v>353</v>
      </c>
      <c r="M1947" s="36"/>
      <c r="N1947" s="21"/>
      <c r="O1947" s="21">
        <f t="shared" si="297"/>
        <v>353</v>
      </c>
      <c r="P1947" s="40">
        <f t="shared" si="298"/>
        <v>1008.5714285714287</v>
      </c>
      <c r="Q1947" s="42"/>
      <c r="R1947" t="str">
        <f t="shared" si="293"/>
        <v>1880 Litre 304 Stainless Steel Slimline Water Tank (1100mm W x 1600mm L x  1255mm H)</v>
      </c>
    </row>
    <row r="1948" spans="2:18" x14ac:dyDescent="0.35">
      <c r="B1948" s="32">
        <v>0.65</v>
      </c>
      <c r="C1948" s="30" t="s">
        <v>22</v>
      </c>
      <c r="D1948" s="30" t="s">
        <v>21</v>
      </c>
      <c r="E1948" s="21">
        <v>1100</v>
      </c>
      <c r="F1948" s="21">
        <v>1700</v>
      </c>
      <c r="G1948" s="21">
        <v>1255</v>
      </c>
      <c r="H1948" s="39">
        <f t="shared" si="294"/>
        <v>2021.4464285714284</v>
      </c>
      <c r="I1948" s="37">
        <f t="shared" si="295"/>
        <v>2000</v>
      </c>
      <c r="J1948" s="37">
        <f t="shared" si="296"/>
        <v>120</v>
      </c>
      <c r="K1948" s="21"/>
      <c r="L1948" s="36">
        <f t="shared" si="300"/>
        <v>363</v>
      </c>
      <c r="M1948" s="36"/>
      <c r="N1948" s="21"/>
      <c r="O1948" s="21">
        <f t="shared" si="297"/>
        <v>363</v>
      </c>
      <c r="P1948" s="40">
        <f t="shared" si="298"/>
        <v>1037.1428571428571</v>
      </c>
      <c r="Q1948" s="42"/>
      <c r="R1948" t="str">
        <f t="shared" si="293"/>
        <v>2020 Litre 304 Stainless Steel Slimline Water Tank (1100mm W x 1700mm L x  1255mm H)</v>
      </c>
    </row>
    <row r="1949" spans="2:18" x14ac:dyDescent="0.35">
      <c r="B1949" s="32">
        <v>0.65</v>
      </c>
      <c r="C1949" s="30" t="s">
        <v>22</v>
      </c>
      <c r="D1949" s="30" t="s">
        <v>21</v>
      </c>
      <c r="E1949" s="21">
        <v>1100</v>
      </c>
      <c r="F1949" s="21">
        <v>1800</v>
      </c>
      <c r="G1949" s="21">
        <v>1255</v>
      </c>
      <c r="H1949" s="39">
        <f t="shared" si="294"/>
        <v>2159.4964285714282</v>
      </c>
      <c r="I1949" s="37">
        <f t="shared" si="295"/>
        <v>2000</v>
      </c>
      <c r="J1949" s="37">
        <f t="shared" si="296"/>
        <v>120</v>
      </c>
      <c r="K1949" s="21"/>
      <c r="L1949" s="36">
        <f t="shared" si="300"/>
        <v>373</v>
      </c>
      <c r="M1949" s="36"/>
      <c r="N1949" s="21"/>
      <c r="O1949" s="21">
        <f t="shared" si="297"/>
        <v>373</v>
      </c>
      <c r="P1949" s="40">
        <f t="shared" si="298"/>
        <v>1065.7142857142858</v>
      </c>
      <c r="Q1949" s="42"/>
      <c r="R1949" t="str">
        <f t="shared" si="293"/>
        <v>2160 Litre 304 Stainless Steel Slimline Water Tank (1100mm W x 1800mm L x  1255mm H)</v>
      </c>
    </row>
    <row r="1950" spans="2:18" x14ac:dyDescent="0.35">
      <c r="B1950" s="32">
        <v>0.65</v>
      </c>
      <c r="C1950" s="30" t="s">
        <v>22</v>
      </c>
      <c r="D1950" s="30" t="s">
        <v>21</v>
      </c>
      <c r="E1950" s="21">
        <v>1100</v>
      </c>
      <c r="F1950" s="21">
        <v>1900</v>
      </c>
      <c r="G1950" s="21">
        <v>1255</v>
      </c>
      <c r="H1950" s="39">
        <f t="shared" si="294"/>
        <v>2297.5464285714284</v>
      </c>
      <c r="I1950" s="37">
        <f t="shared" si="295"/>
        <v>2000</v>
      </c>
      <c r="J1950" s="37">
        <f t="shared" si="296"/>
        <v>120</v>
      </c>
      <c r="K1950" s="21"/>
      <c r="L1950" s="36">
        <f t="shared" si="300"/>
        <v>383</v>
      </c>
      <c r="M1950" s="36"/>
      <c r="N1950" s="21"/>
      <c r="O1950" s="21">
        <f t="shared" si="297"/>
        <v>383</v>
      </c>
      <c r="P1950" s="40">
        <f t="shared" si="298"/>
        <v>1094.2857142857144</v>
      </c>
      <c r="Q1950" s="42"/>
      <c r="R1950" t="str">
        <f t="shared" si="293"/>
        <v>2300 Litre 304 Stainless Steel Slimline Water Tank (1100mm W x 1900mm L x  1255mm H)</v>
      </c>
    </row>
    <row r="1951" spans="2:18" x14ac:dyDescent="0.35">
      <c r="B1951" s="32">
        <v>0.65</v>
      </c>
      <c r="C1951" s="30" t="s">
        <v>22</v>
      </c>
      <c r="D1951" s="30" t="s">
        <v>21</v>
      </c>
      <c r="E1951" s="21">
        <v>1100</v>
      </c>
      <c r="F1951" s="21">
        <v>2000</v>
      </c>
      <c r="G1951" s="21">
        <v>1255</v>
      </c>
      <c r="H1951" s="39">
        <f t="shared" si="294"/>
        <v>2435.5964285714281</v>
      </c>
      <c r="I1951" s="37">
        <f t="shared" si="295"/>
        <v>2000</v>
      </c>
      <c r="J1951" s="37">
        <f t="shared" si="296"/>
        <v>120</v>
      </c>
      <c r="K1951" s="21"/>
      <c r="L1951" s="36">
        <f t="shared" si="300"/>
        <v>393</v>
      </c>
      <c r="M1951" s="36"/>
      <c r="N1951" s="21"/>
      <c r="O1951" s="21">
        <f t="shared" si="297"/>
        <v>393</v>
      </c>
      <c r="P1951" s="40">
        <f t="shared" si="298"/>
        <v>1122.8571428571429</v>
      </c>
      <c r="Q1951" s="42"/>
      <c r="R1951" t="str">
        <f t="shared" si="293"/>
        <v>2440 Litre 304 Stainless Steel Slimline Water Tank (1100mm W x 2000mm L x  1255mm H)</v>
      </c>
    </row>
    <row r="1952" spans="2:18" x14ac:dyDescent="0.35">
      <c r="B1952" s="32">
        <v>0.65</v>
      </c>
      <c r="C1952" s="30" t="s">
        <v>22</v>
      </c>
      <c r="D1952" s="30" t="s">
        <v>21</v>
      </c>
      <c r="E1952" s="21">
        <v>1100</v>
      </c>
      <c r="F1952" s="21">
        <v>2100</v>
      </c>
      <c r="G1952" s="21">
        <v>1255</v>
      </c>
      <c r="H1952" s="39">
        <f t="shared" si="294"/>
        <v>2573.6464285714283</v>
      </c>
      <c r="I1952" s="37">
        <f t="shared" si="295"/>
        <v>3000</v>
      </c>
      <c r="J1952" s="37">
        <f t="shared" si="296"/>
        <v>135</v>
      </c>
      <c r="K1952" s="21"/>
      <c r="L1952" s="36">
        <v>450</v>
      </c>
      <c r="M1952" s="36"/>
      <c r="N1952" s="21"/>
      <c r="O1952" s="21">
        <f t="shared" si="297"/>
        <v>450</v>
      </c>
      <c r="P1952" s="40">
        <f t="shared" si="298"/>
        <v>1285.7142857142858</v>
      </c>
      <c r="Q1952" s="42"/>
      <c r="R1952" t="str">
        <f t="shared" si="293"/>
        <v>2570 Litre 304 Stainless Steel Slimline Water Tank (1100mm W x 2100mm L x  1255mm H)</v>
      </c>
    </row>
    <row r="1953" spans="2:18" x14ac:dyDescent="0.35">
      <c r="B1953" s="32">
        <v>0.65</v>
      </c>
      <c r="C1953" s="30" t="s">
        <v>22</v>
      </c>
      <c r="D1953" s="30" t="s">
        <v>21</v>
      </c>
      <c r="E1953" s="21">
        <v>1100</v>
      </c>
      <c r="F1953" s="21">
        <v>2200</v>
      </c>
      <c r="G1953" s="21">
        <v>1255</v>
      </c>
      <c r="H1953" s="39">
        <f t="shared" si="294"/>
        <v>2711.6964285714284</v>
      </c>
      <c r="I1953" s="37">
        <f t="shared" si="295"/>
        <v>3000</v>
      </c>
      <c r="J1953" s="37">
        <f t="shared" si="296"/>
        <v>135</v>
      </c>
      <c r="K1953" s="21"/>
      <c r="L1953" s="36">
        <f t="shared" ref="L1953:L1958" si="301">L1952+10</f>
        <v>460</v>
      </c>
      <c r="M1953" s="36"/>
      <c r="N1953" s="21"/>
      <c r="O1953" s="21">
        <f t="shared" si="297"/>
        <v>460</v>
      </c>
      <c r="P1953" s="40">
        <f t="shared" si="298"/>
        <v>1314.2857142857144</v>
      </c>
      <c r="Q1953" s="42"/>
      <c r="R1953" t="str">
        <f t="shared" si="293"/>
        <v>2710 Litre 304 Stainless Steel Slimline Water Tank (1100mm W x 2200mm L x  1255mm H)</v>
      </c>
    </row>
    <row r="1954" spans="2:18" x14ac:dyDescent="0.35">
      <c r="B1954" s="32">
        <v>0.65</v>
      </c>
      <c r="C1954" s="30" t="s">
        <v>22</v>
      </c>
      <c r="D1954" s="30" t="s">
        <v>21</v>
      </c>
      <c r="E1954" s="21">
        <v>1100</v>
      </c>
      <c r="F1954" s="21">
        <v>2300</v>
      </c>
      <c r="G1954" s="21">
        <v>1255</v>
      </c>
      <c r="H1954" s="39">
        <f t="shared" si="294"/>
        <v>2849.7464285714282</v>
      </c>
      <c r="I1954" s="37">
        <f t="shared" si="295"/>
        <v>3000</v>
      </c>
      <c r="J1954" s="37">
        <f t="shared" si="296"/>
        <v>135</v>
      </c>
      <c r="K1954" s="21"/>
      <c r="L1954" s="36">
        <f t="shared" si="301"/>
        <v>470</v>
      </c>
      <c r="M1954" s="36"/>
      <c r="N1954" s="21"/>
      <c r="O1954" s="21">
        <f t="shared" si="297"/>
        <v>470</v>
      </c>
      <c r="P1954" s="40">
        <f t="shared" si="298"/>
        <v>1342.8571428571429</v>
      </c>
      <c r="Q1954" s="42"/>
      <c r="R1954" t="str">
        <f t="shared" si="293"/>
        <v>2850 Litre 304 Stainless Steel Slimline Water Tank (1100mm W x 2300mm L x  1255mm H)</v>
      </c>
    </row>
    <row r="1955" spans="2:18" x14ac:dyDescent="0.35">
      <c r="B1955" s="32">
        <v>0.65</v>
      </c>
      <c r="C1955" s="30" t="s">
        <v>22</v>
      </c>
      <c r="D1955" s="30" t="s">
        <v>21</v>
      </c>
      <c r="E1955" s="21">
        <v>1100</v>
      </c>
      <c r="F1955" s="21">
        <v>2400</v>
      </c>
      <c r="G1955" s="21">
        <v>1255</v>
      </c>
      <c r="H1955" s="39">
        <f t="shared" si="294"/>
        <v>2987.7964285714284</v>
      </c>
      <c r="I1955" s="37">
        <f t="shared" si="295"/>
        <v>3000</v>
      </c>
      <c r="J1955" s="37">
        <f t="shared" si="296"/>
        <v>135</v>
      </c>
      <c r="K1955" s="21"/>
      <c r="L1955" s="36">
        <f t="shared" si="301"/>
        <v>480</v>
      </c>
      <c r="M1955" s="36"/>
      <c r="N1955" s="21"/>
      <c r="O1955" s="21">
        <f t="shared" si="297"/>
        <v>480</v>
      </c>
      <c r="P1955" s="40">
        <f t="shared" si="298"/>
        <v>1371.4285714285716</v>
      </c>
      <c r="Q1955" s="42"/>
      <c r="R1955" t="str">
        <f t="shared" si="293"/>
        <v>2990 Litre 304 Stainless Steel Slimline Water Tank (1100mm W x 2400mm L x  1255mm H)</v>
      </c>
    </row>
    <row r="1956" spans="2:18" x14ac:dyDescent="0.35">
      <c r="B1956" s="32">
        <v>0.65</v>
      </c>
      <c r="C1956" s="30" t="s">
        <v>22</v>
      </c>
      <c r="D1956" s="30" t="s">
        <v>21</v>
      </c>
      <c r="E1956" s="21">
        <v>1100</v>
      </c>
      <c r="F1956" s="21">
        <v>2500</v>
      </c>
      <c r="G1956" s="21">
        <v>1255</v>
      </c>
      <c r="H1956" s="39">
        <f t="shared" si="294"/>
        <v>3125.8464285714281</v>
      </c>
      <c r="I1956" s="37">
        <f t="shared" si="295"/>
        <v>3000</v>
      </c>
      <c r="J1956" s="37">
        <f t="shared" si="296"/>
        <v>135</v>
      </c>
      <c r="K1956" s="21"/>
      <c r="L1956" s="36">
        <f t="shared" si="301"/>
        <v>490</v>
      </c>
      <c r="M1956" s="36"/>
      <c r="N1956" s="21"/>
      <c r="O1956" s="21">
        <f t="shared" si="297"/>
        <v>490</v>
      </c>
      <c r="P1956" s="40">
        <f t="shared" si="298"/>
        <v>1400</v>
      </c>
      <c r="Q1956" s="42"/>
      <c r="R1956" t="str">
        <f t="shared" si="293"/>
        <v>3130 Litre 304 Stainless Steel Slimline Water Tank (1100mm W x 2500mm L x  1255mm H)</v>
      </c>
    </row>
    <row r="1957" spans="2:18" x14ac:dyDescent="0.35">
      <c r="B1957" s="32">
        <v>0.65</v>
      </c>
      <c r="C1957" s="30" t="s">
        <v>22</v>
      </c>
      <c r="D1957" s="30" t="s">
        <v>21</v>
      </c>
      <c r="E1957" s="21">
        <v>1100</v>
      </c>
      <c r="F1957" s="21">
        <v>2600</v>
      </c>
      <c r="G1957" s="21">
        <v>1255</v>
      </c>
      <c r="H1957" s="39">
        <f t="shared" si="294"/>
        <v>3263.8964285714283</v>
      </c>
      <c r="I1957" s="37">
        <f t="shared" si="295"/>
        <v>3000</v>
      </c>
      <c r="J1957" s="37">
        <f t="shared" si="296"/>
        <v>135</v>
      </c>
      <c r="K1957" s="21"/>
      <c r="L1957" s="36">
        <f t="shared" si="301"/>
        <v>500</v>
      </c>
      <c r="M1957" s="36"/>
      <c r="N1957" s="21"/>
      <c r="O1957" s="21">
        <f t="shared" si="297"/>
        <v>500</v>
      </c>
      <c r="P1957" s="40">
        <f t="shared" si="298"/>
        <v>1428.5714285714287</v>
      </c>
      <c r="Q1957" s="42"/>
      <c r="R1957" t="str">
        <f t="shared" si="293"/>
        <v>3260 Litre 304 Stainless Steel Slimline Water Tank (1100mm W x 2600mm L x  1255mm H)</v>
      </c>
    </row>
    <row r="1958" spans="2:18" x14ac:dyDescent="0.35">
      <c r="B1958" s="32">
        <v>0.65</v>
      </c>
      <c r="C1958" s="30" t="s">
        <v>22</v>
      </c>
      <c r="D1958" s="30" t="s">
        <v>21</v>
      </c>
      <c r="E1958" s="21">
        <v>1100</v>
      </c>
      <c r="F1958" s="21">
        <v>2700</v>
      </c>
      <c r="G1958" s="21">
        <v>1255</v>
      </c>
      <c r="H1958" s="39">
        <f t="shared" si="294"/>
        <v>3401.9464285714284</v>
      </c>
      <c r="I1958" s="37">
        <f t="shared" si="295"/>
        <v>3000</v>
      </c>
      <c r="J1958" s="37">
        <f t="shared" si="296"/>
        <v>135</v>
      </c>
      <c r="K1958" s="21"/>
      <c r="L1958" s="36">
        <f t="shared" si="301"/>
        <v>510</v>
      </c>
      <c r="M1958" s="36"/>
      <c r="N1958" s="21"/>
      <c r="O1958" s="21">
        <f t="shared" si="297"/>
        <v>510</v>
      </c>
      <c r="P1958" s="40">
        <f t="shared" si="298"/>
        <v>1457.1428571428573</v>
      </c>
      <c r="Q1958" s="42"/>
      <c r="R1958" t="str">
        <f t="shared" si="293"/>
        <v>3400 Litre 304 Stainless Steel Slimline Water Tank (1100mm W x 2700mm L x  1255mm H)</v>
      </c>
    </row>
    <row r="1959" spans="2:18" x14ac:dyDescent="0.35">
      <c r="B1959" s="32">
        <v>0.65</v>
      </c>
      <c r="C1959" s="30" t="s">
        <v>22</v>
      </c>
      <c r="D1959" s="30" t="s">
        <v>21</v>
      </c>
      <c r="E1959" s="21">
        <v>1100</v>
      </c>
      <c r="F1959" s="21">
        <v>2800</v>
      </c>
      <c r="G1959" s="21">
        <v>1255</v>
      </c>
      <c r="H1959" s="39">
        <f t="shared" si="294"/>
        <v>3539.9964285714282</v>
      </c>
      <c r="I1959" s="37">
        <f t="shared" si="295"/>
        <v>4000</v>
      </c>
      <c r="J1959" s="37">
        <f t="shared" si="296"/>
        <v>150</v>
      </c>
      <c r="K1959" s="21"/>
      <c r="L1959" s="36">
        <v>521</v>
      </c>
      <c r="M1959" s="36"/>
      <c r="N1959" s="21"/>
      <c r="O1959" s="21">
        <f t="shared" si="297"/>
        <v>521</v>
      </c>
      <c r="P1959" s="40">
        <f t="shared" si="298"/>
        <v>1488.5714285714287</v>
      </c>
      <c r="Q1959" s="42"/>
      <c r="R1959" t="str">
        <f t="shared" si="293"/>
        <v>3540 Litre 304 Stainless Steel Slimline Water Tank (1100mm W x 2800mm L x  1255mm H)</v>
      </c>
    </row>
    <row r="1960" spans="2:18" x14ac:dyDescent="0.35">
      <c r="B1960" s="32">
        <v>0.65</v>
      </c>
      <c r="C1960" s="30" t="s">
        <v>22</v>
      </c>
      <c r="D1960" s="30" t="s">
        <v>21</v>
      </c>
      <c r="E1960" s="21">
        <v>1100</v>
      </c>
      <c r="F1960" s="21">
        <v>2900</v>
      </c>
      <c r="G1960" s="21">
        <v>1255</v>
      </c>
      <c r="H1960" s="39">
        <f t="shared" si="294"/>
        <v>3678.0464285714284</v>
      </c>
      <c r="I1960" s="37">
        <f t="shared" si="295"/>
        <v>4000</v>
      </c>
      <c r="J1960" s="37">
        <f t="shared" si="296"/>
        <v>150</v>
      </c>
      <c r="K1960" s="21"/>
      <c r="L1960" s="36">
        <f t="shared" ref="L1960:L1965" si="302">L1959+10</f>
        <v>531</v>
      </c>
      <c r="M1960" s="36"/>
      <c r="N1960" s="21"/>
      <c r="O1960" s="21">
        <f t="shared" si="297"/>
        <v>531</v>
      </c>
      <c r="P1960" s="40">
        <f t="shared" si="298"/>
        <v>1517.1428571428573</v>
      </c>
      <c r="Q1960" s="42"/>
      <c r="R1960" t="str">
        <f t="shared" si="293"/>
        <v>3680 Litre 304 Stainless Steel Slimline Water Tank (1100mm W x 2900mm L x  1255mm H)</v>
      </c>
    </row>
    <row r="1961" spans="2:18" x14ac:dyDescent="0.35">
      <c r="B1961" s="32">
        <v>0.65</v>
      </c>
      <c r="C1961" s="30" t="s">
        <v>22</v>
      </c>
      <c r="D1961" s="30" t="s">
        <v>21</v>
      </c>
      <c r="E1961" s="21">
        <v>1100</v>
      </c>
      <c r="F1961" s="21">
        <v>3000</v>
      </c>
      <c r="G1961" s="21">
        <v>1255</v>
      </c>
      <c r="H1961" s="39">
        <f t="shared" si="294"/>
        <v>3816.0964285714281</v>
      </c>
      <c r="I1961" s="37">
        <f t="shared" si="295"/>
        <v>4000</v>
      </c>
      <c r="J1961" s="37">
        <f t="shared" si="296"/>
        <v>150</v>
      </c>
      <c r="K1961" s="21"/>
      <c r="L1961" s="36">
        <f t="shared" si="302"/>
        <v>541</v>
      </c>
      <c r="M1961" s="36"/>
      <c r="N1961" s="21"/>
      <c r="O1961" s="21">
        <f t="shared" si="297"/>
        <v>541</v>
      </c>
      <c r="P1961" s="40">
        <f t="shared" si="298"/>
        <v>1545.7142857142858</v>
      </c>
      <c r="Q1961" s="42"/>
      <c r="R1961" t="str">
        <f t="shared" si="293"/>
        <v>3820 Litre 304 Stainless Steel Slimline Water Tank (1100mm W x 3000mm L x  1255mm H)</v>
      </c>
    </row>
    <row r="1962" spans="2:18" x14ac:dyDescent="0.35">
      <c r="B1962" s="32">
        <v>0.65</v>
      </c>
      <c r="C1962" s="30" t="s">
        <v>22</v>
      </c>
      <c r="D1962" s="30" t="s">
        <v>21</v>
      </c>
      <c r="E1962" s="21">
        <v>1100</v>
      </c>
      <c r="F1962" s="21">
        <v>3100</v>
      </c>
      <c r="G1962" s="21">
        <v>1255</v>
      </c>
      <c r="H1962" s="39">
        <f t="shared" si="294"/>
        <v>3954.1464285714283</v>
      </c>
      <c r="I1962" s="37">
        <f t="shared" si="295"/>
        <v>4000</v>
      </c>
      <c r="J1962" s="37">
        <f t="shared" si="296"/>
        <v>150</v>
      </c>
      <c r="K1962" s="21"/>
      <c r="L1962" s="36">
        <f t="shared" si="302"/>
        <v>551</v>
      </c>
      <c r="M1962" s="36"/>
      <c r="N1962" s="21"/>
      <c r="O1962" s="21">
        <f t="shared" si="297"/>
        <v>551</v>
      </c>
      <c r="P1962" s="40">
        <f t="shared" si="298"/>
        <v>1574.2857142857144</v>
      </c>
      <c r="Q1962" s="42"/>
      <c r="R1962" t="str">
        <f t="shared" si="293"/>
        <v>3950 Litre 304 Stainless Steel Slimline Water Tank (1100mm W x 3100mm L x  1255mm H)</v>
      </c>
    </row>
    <row r="1963" spans="2:18" x14ac:dyDescent="0.35">
      <c r="B1963" s="32">
        <v>0.65</v>
      </c>
      <c r="C1963" s="30" t="s">
        <v>22</v>
      </c>
      <c r="D1963" s="30" t="s">
        <v>21</v>
      </c>
      <c r="E1963" s="21">
        <v>1100</v>
      </c>
      <c r="F1963" s="21">
        <v>3200</v>
      </c>
      <c r="G1963" s="21">
        <v>1255</v>
      </c>
      <c r="H1963" s="39">
        <f t="shared" si="294"/>
        <v>4092.1964285714284</v>
      </c>
      <c r="I1963" s="37">
        <f t="shared" si="295"/>
        <v>4000</v>
      </c>
      <c r="J1963" s="37">
        <f t="shared" si="296"/>
        <v>150</v>
      </c>
      <c r="K1963" s="21"/>
      <c r="L1963" s="36">
        <f t="shared" si="302"/>
        <v>561</v>
      </c>
      <c r="M1963" s="36"/>
      <c r="N1963" s="21"/>
      <c r="O1963" s="21">
        <f t="shared" si="297"/>
        <v>561</v>
      </c>
      <c r="P1963" s="40">
        <f t="shared" si="298"/>
        <v>1602.8571428571429</v>
      </c>
      <c r="Q1963" s="42"/>
      <c r="R1963" t="str">
        <f t="shared" si="293"/>
        <v>4090 Litre 304 Stainless Steel Slimline Water Tank (1100mm W x 3200mm L x  1255mm H)</v>
      </c>
    </row>
    <row r="1964" spans="2:18" x14ac:dyDescent="0.35">
      <c r="B1964" s="32">
        <v>0.65</v>
      </c>
      <c r="C1964" s="30" t="s">
        <v>22</v>
      </c>
      <c r="D1964" s="30" t="s">
        <v>21</v>
      </c>
      <c r="E1964" s="21">
        <v>1100</v>
      </c>
      <c r="F1964" s="21">
        <v>3300</v>
      </c>
      <c r="G1964" s="21">
        <v>1255</v>
      </c>
      <c r="H1964" s="39">
        <f t="shared" si="294"/>
        <v>4230.2464285714286</v>
      </c>
      <c r="I1964" s="37">
        <f t="shared" si="295"/>
        <v>4000</v>
      </c>
      <c r="J1964" s="37">
        <f t="shared" si="296"/>
        <v>150</v>
      </c>
      <c r="K1964" s="21"/>
      <c r="L1964" s="36">
        <f t="shared" si="302"/>
        <v>571</v>
      </c>
      <c r="M1964" s="36"/>
      <c r="N1964" s="21"/>
      <c r="O1964" s="21">
        <f t="shared" si="297"/>
        <v>571</v>
      </c>
      <c r="P1964" s="40">
        <f t="shared" si="298"/>
        <v>1631.4285714285716</v>
      </c>
      <c r="Q1964" s="42"/>
      <c r="R1964" t="str">
        <f t="shared" si="293"/>
        <v>4230 Litre 304 Stainless Steel Slimline Water Tank (1100mm W x 3300mm L x  1255mm H)</v>
      </c>
    </row>
    <row r="1965" spans="2:18" x14ac:dyDescent="0.35">
      <c r="B1965" s="32">
        <v>0.65</v>
      </c>
      <c r="C1965" s="30" t="s">
        <v>22</v>
      </c>
      <c r="D1965" s="30" t="s">
        <v>21</v>
      </c>
      <c r="E1965" s="21">
        <v>1100</v>
      </c>
      <c r="F1965" s="21">
        <v>3400</v>
      </c>
      <c r="G1965" s="21">
        <v>1255</v>
      </c>
      <c r="H1965" s="39">
        <f t="shared" si="294"/>
        <v>4368.2964285714279</v>
      </c>
      <c r="I1965" s="37">
        <f t="shared" si="295"/>
        <v>4000</v>
      </c>
      <c r="J1965" s="37">
        <f t="shared" si="296"/>
        <v>150</v>
      </c>
      <c r="K1965" s="21"/>
      <c r="L1965" s="36">
        <f t="shared" si="302"/>
        <v>581</v>
      </c>
      <c r="M1965" s="36"/>
      <c r="N1965" s="21"/>
      <c r="O1965" s="21">
        <f t="shared" si="297"/>
        <v>581</v>
      </c>
      <c r="P1965" s="40">
        <f t="shared" si="298"/>
        <v>1660</v>
      </c>
      <c r="Q1965" s="42"/>
      <c r="R1965" t="str">
        <f t="shared" si="293"/>
        <v>4370 Litre 304 Stainless Steel Slimline Water Tank (1100mm W x 3400mm L x  1255mm H)</v>
      </c>
    </row>
    <row r="1966" spans="2:18" x14ac:dyDescent="0.35">
      <c r="B1966" s="32">
        <v>0.65</v>
      </c>
      <c r="C1966" s="30" t="s">
        <v>22</v>
      </c>
      <c r="D1966" s="30" t="s">
        <v>21</v>
      </c>
      <c r="E1966" s="21">
        <v>1100</v>
      </c>
      <c r="F1966" s="21">
        <v>3500</v>
      </c>
      <c r="G1966" s="21">
        <v>1255</v>
      </c>
      <c r="H1966" s="39">
        <f t="shared" si="294"/>
        <v>4506.3464285714281</v>
      </c>
      <c r="I1966" s="37">
        <f t="shared" si="295"/>
        <v>5000</v>
      </c>
      <c r="J1966" s="37">
        <f t="shared" si="296"/>
        <v>180</v>
      </c>
      <c r="K1966" s="21"/>
      <c r="L1966" s="36">
        <v>592</v>
      </c>
      <c r="M1966" s="36"/>
      <c r="N1966" s="21"/>
      <c r="O1966" s="21">
        <f t="shared" si="297"/>
        <v>592</v>
      </c>
      <c r="P1966" s="40">
        <f t="shared" si="298"/>
        <v>1691.4285714285716</v>
      </c>
      <c r="Q1966" s="42"/>
      <c r="R1966" t="str">
        <f t="shared" si="293"/>
        <v>4510 Litre 304 Stainless Steel Slimline Water Tank (1100mm W x 3500mm L x  1255mm H)</v>
      </c>
    </row>
    <row r="1967" spans="2:18" x14ac:dyDescent="0.35">
      <c r="B1967" s="32">
        <v>0.65</v>
      </c>
      <c r="C1967" s="30" t="s">
        <v>22</v>
      </c>
      <c r="D1967" s="30" t="s">
        <v>21</v>
      </c>
      <c r="E1967" s="21">
        <v>1100</v>
      </c>
      <c r="F1967" s="21">
        <v>3600</v>
      </c>
      <c r="G1967" s="21">
        <v>1255</v>
      </c>
      <c r="H1967" s="39">
        <f t="shared" si="294"/>
        <v>4644.3964285714283</v>
      </c>
      <c r="I1967" s="37">
        <f t="shared" si="295"/>
        <v>5000</v>
      </c>
      <c r="J1967" s="37">
        <f t="shared" si="296"/>
        <v>180</v>
      </c>
      <c r="K1967" s="21"/>
      <c r="L1967" s="36">
        <f>L1966+10</f>
        <v>602</v>
      </c>
      <c r="M1967" s="36"/>
      <c r="N1967" s="21"/>
      <c r="O1967" s="21">
        <f t="shared" si="297"/>
        <v>602</v>
      </c>
      <c r="P1967" s="40">
        <f t="shared" si="298"/>
        <v>1720</v>
      </c>
      <c r="Q1967" s="42"/>
      <c r="R1967" t="str">
        <f t="shared" si="293"/>
        <v>4640 Litre 304 Stainless Steel Slimline Water Tank (1100mm W x 3600mm L x  1255mm H)</v>
      </c>
    </row>
    <row r="1968" spans="2:18" x14ac:dyDescent="0.35">
      <c r="B1968" s="32">
        <v>0.65</v>
      </c>
      <c r="C1968" s="30" t="s">
        <v>22</v>
      </c>
      <c r="D1968" s="30" t="s">
        <v>21</v>
      </c>
      <c r="E1968" s="21">
        <v>1100</v>
      </c>
      <c r="F1968" s="21">
        <v>3700</v>
      </c>
      <c r="G1968" s="21">
        <v>1255</v>
      </c>
      <c r="H1968" s="39">
        <f t="shared" si="294"/>
        <v>4782.4464285714284</v>
      </c>
      <c r="I1968" s="37">
        <f t="shared" si="295"/>
        <v>5000</v>
      </c>
      <c r="J1968" s="37">
        <f t="shared" si="296"/>
        <v>180</v>
      </c>
      <c r="K1968" s="21"/>
      <c r="L1968" s="36">
        <f>L1967+10</f>
        <v>612</v>
      </c>
      <c r="M1968" s="36"/>
      <c r="N1968" s="21"/>
      <c r="O1968" s="21">
        <f t="shared" si="297"/>
        <v>612</v>
      </c>
      <c r="P1968" s="40">
        <f t="shared" si="298"/>
        <v>1748.5714285714287</v>
      </c>
      <c r="Q1968" s="42"/>
      <c r="R1968" t="str">
        <f t="shared" si="293"/>
        <v>4780 Litre 304 Stainless Steel Slimline Water Tank (1100mm W x 3700mm L x  1255mm H)</v>
      </c>
    </row>
    <row r="1969" spans="2:18" x14ac:dyDescent="0.35">
      <c r="B1969" s="32">
        <v>0.65</v>
      </c>
      <c r="C1969" s="30" t="s">
        <v>22</v>
      </c>
      <c r="D1969" s="30" t="s">
        <v>21</v>
      </c>
      <c r="E1969" s="21">
        <v>1100</v>
      </c>
      <c r="F1969" s="21">
        <v>3800</v>
      </c>
      <c r="G1969" s="21">
        <v>1255</v>
      </c>
      <c r="H1969" s="39">
        <f t="shared" si="294"/>
        <v>4920.4964285714286</v>
      </c>
      <c r="I1969" s="37">
        <f t="shared" si="295"/>
        <v>5000</v>
      </c>
      <c r="J1969" s="37">
        <f t="shared" si="296"/>
        <v>180</v>
      </c>
      <c r="K1969" s="21"/>
      <c r="L1969" s="36">
        <f>L1968+10</f>
        <v>622</v>
      </c>
      <c r="M1969" s="36"/>
      <c r="N1969" s="21"/>
      <c r="O1969" s="21">
        <f t="shared" si="297"/>
        <v>622</v>
      </c>
      <c r="P1969" s="40">
        <f t="shared" si="298"/>
        <v>1777.1428571428573</v>
      </c>
      <c r="Q1969" s="42"/>
      <c r="R1969" t="str">
        <f t="shared" si="293"/>
        <v>4920 Litre 304 Stainless Steel Slimline Water Tank (1100mm W x 3800mm L x  1255mm H)</v>
      </c>
    </row>
    <row r="1970" spans="2:18" x14ac:dyDescent="0.35">
      <c r="B1970" s="32">
        <v>0.65</v>
      </c>
      <c r="C1970" s="30" t="s">
        <v>22</v>
      </c>
      <c r="D1970" s="30" t="s">
        <v>21</v>
      </c>
      <c r="E1970" s="21">
        <v>1100</v>
      </c>
      <c r="F1970" s="21">
        <v>3900</v>
      </c>
      <c r="G1970" s="21">
        <v>1255</v>
      </c>
      <c r="H1970" s="39">
        <f t="shared" si="294"/>
        <v>5058.5464285714279</v>
      </c>
      <c r="I1970" s="37">
        <f t="shared" si="295"/>
        <v>5000</v>
      </c>
      <c r="J1970" s="37">
        <f t="shared" si="296"/>
        <v>180</v>
      </c>
      <c r="K1970" s="21"/>
      <c r="L1970" s="36">
        <f>L1969+10</f>
        <v>632</v>
      </c>
      <c r="M1970" s="36"/>
      <c r="N1970" s="21"/>
      <c r="O1970" s="21">
        <f t="shared" si="297"/>
        <v>632</v>
      </c>
      <c r="P1970" s="40">
        <f t="shared" si="298"/>
        <v>1805.7142857142858</v>
      </c>
      <c r="Q1970" s="42"/>
      <c r="R1970" t="str">
        <f t="shared" si="293"/>
        <v>5060 Litre 304 Stainless Steel Slimline Water Tank (1100mm W x 3900mm L x  1255mm H)</v>
      </c>
    </row>
    <row r="1971" spans="2:18" x14ac:dyDescent="0.35">
      <c r="B1971" s="32">
        <v>0.65</v>
      </c>
      <c r="C1971" s="30" t="s">
        <v>22</v>
      </c>
      <c r="D1971" s="30" t="s">
        <v>21</v>
      </c>
      <c r="E1971" s="21">
        <v>1100</v>
      </c>
      <c r="F1971" s="21">
        <v>4000</v>
      </c>
      <c r="G1971" s="21">
        <v>1255</v>
      </c>
      <c r="H1971" s="39">
        <f t="shared" si="294"/>
        <v>5196.5964285714281</v>
      </c>
      <c r="I1971" s="37">
        <f t="shared" si="295"/>
        <v>5000</v>
      </c>
      <c r="J1971" s="37">
        <f t="shared" si="296"/>
        <v>180</v>
      </c>
      <c r="K1971" s="21"/>
      <c r="L1971" s="36">
        <v>643</v>
      </c>
      <c r="M1971" s="36"/>
      <c r="N1971" s="21"/>
      <c r="O1971" s="21">
        <f t="shared" si="297"/>
        <v>643</v>
      </c>
      <c r="P1971" s="40">
        <f t="shared" si="298"/>
        <v>1837.1428571428573</v>
      </c>
      <c r="Q1971" s="42"/>
      <c r="R1971" t="str">
        <f t="shared" si="293"/>
        <v>5200 Litre 304 Stainless Steel Slimline Water Tank (1100mm W x 4000mm L x  1255mm H)</v>
      </c>
    </row>
    <row r="1972" spans="2:18" x14ac:dyDescent="0.35">
      <c r="B1972" s="32">
        <v>0.65</v>
      </c>
      <c r="C1972" s="30" t="s">
        <v>22</v>
      </c>
      <c r="D1972" s="30" t="s">
        <v>21</v>
      </c>
      <c r="E1972" s="21">
        <v>1150</v>
      </c>
      <c r="F1972" s="21">
        <v>800</v>
      </c>
      <c r="G1972" s="21">
        <v>1255</v>
      </c>
      <c r="H1972" s="39">
        <f t="shared" si="294"/>
        <v>798.94196428571411</v>
      </c>
      <c r="I1972" s="37">
        <f t="shared" si="295"/>
        <v>1000</v>
      </c>
      <c r="J1972" s="37">
        <f t="shared" si="296"/>
        <v>90</v>
      </c>
      <c r="K1972" s="21"/>
      <c r="L1972" s="36">
        <v>274</v>
      </c>
      <c r="M1972" s="36"/>
      <c r="N1972" s="21"/>
      <c r="O1972" s="21">
        <f t="shared" si="297"/>
        <v>274</v>
      </c>
      <c r="P1972" s="40">
        <f t="shared" si="298"/>
        <v>782.85714285714289</v>
      </c>
      <c r="Q1972" s="42"/>
      <c r="R1972" t="str">
        <f t="shared" si="293"/>
        <v>800 Litre 304 Stainless Steel Slimline Water Tank (1150mm W x 800mm L x  1255mm H)</v>
      </c>
    </row>
    <row r="1973" spans="2:18" x14ac:dyDescent="0.35">
      <c r="B1973" s="32">
        <v>0.65</v>
      </c>
      <c r="C1973" s="30" t="s">
        <v>22</v>
      </c>
      <c r="D1973" s="30" t="s">
        <v>21</v>
      </c>
      <c r="E1973" s="21">
        <v>1150</v>
      </c>
      <c r="F1973" s="21">
        <v>900</v>
      </c>
      <c r="G1973" s="21">
        <v>1255</v>
      </c>
      <c r="H1973" s="39">
        <f t="shared" si="294"/>
        <v>943.26696428571415</v>
      </c>
      <c r="I1973" s="37">
        <f t="shared" si="295"/>
        <v>1000</v>
      </c>
      <c r="J1973" s="37">
        <f t="shared" si="296"/>
        <v>90</v>
      </c>
      <c r="K1973" s="21"/>
      <c r="L1973" s="36">
        <f>L1972+10</f>
        <v>284</v>
      </c>
      <c r="M1973" s="36"/>
      <c r="N1973" s="21"/>
      <c r="O1973" s="21">
        <f t="shared" si="297"/>
        <v>284</v>
      </c>
      <c r="P1973" s="40">
        <f t="shared" si="298"/>
        <v>811.42857142857144</v>
      </c>
      <c r="Q1973" s="42"/>
      <c r="R1973" t="str">
        <f t="shared" si="293"/>
        <v>940 Litre 304 Stainless Steel Slimline Water Tank (1150mm W x 900mm L x  1255mm H)</v>
      </c>
    </row>
    <row r="1974" spans="2:18" x14ac:dyDescent="0.35">
      <c r="B1974" s="32">
        <v>0.65</v>
      </c>
      <c r="C1974" s="30" t="s">
        <v>22</v>
      </c>
      <c r="D1974" s="30" t="s">
        <v>21</v>
      </c>
      <c r="E1974" s="21">
        <v>1150</v>
      </c>
      <c r="F1974" s="21">
        <v>1000</v>
      </c>
      <c r="G1974" s="21">
        <v>1255</v>
      </c>
      <c r="H1974" s="39">
        <f t="shared" si="294"/>
        <v>1087.5919642857141</v>
      </c>
      <c r="I1974" s="37">
        <f t="shared" si="295"/>
        <v>1000</v>
      </c>
      <c r="J1974" s="37">
        <f t="shared" si="296"/>
        <v>90</v>
      </c>
      <c r="K1974" s="21"/>
      <c r="L1974" s="36">
        <f>L1973+10</f>
        <v>294</v>
      </c>
      <c r="M1974" s="36"/>
      <c r="N1974" s="21"/>
      <c r="O1974" s="21">
        <f t="shared" si="297"/>
        <v>294</v>
      </c>
      <c r="P1974" s="40">
        <f t="shared" si="298"/>
        <v>840</v>
      </c>
      <c r="Q1974" s="42"/>
      <c r="R1974" t="str">
        <f t="shared" si="293"/>
        <v>1090 Litre 304 Stainless Steel Slimline Water Tank (1150mm W x 1000mm L x  1255mm H)</v>
      </c>
    </row>
    <row r="1975" spans="2:18" x14ac:dyDescent="0.35">
      <c r="B1975" s="32">
        <v>0.65</v>
      </c>
      <c r="C1975" s="30" t="s">
        <v>22</v>
      </c>
      <c r="D1975" s="30" t="s">
        <v>21</v>
      </c>
      <c r="E1975" s="21">
        <v>1150</v>
      </c>
      <c r="F1975" s="21">
        <v>1100</v>
      </c>
      <c r="G1975" s="21">
        <v>1255</v>
      </c>
      <c r="H1975" s="39">
        <f t="shared" si="294"/>
        <v>1231.9169642857141</v>
      </c>
      <c r="I1975" s="37">
        <f t="shared" si="295"/>
        <v>1000</v>
      </c>
      <c r="J1975" s="37">
        <f t="shared" si="296"/>
        <v>90</v>
      </c>
      <c r="K1975" s="21"/>
      <c r="L1975" s="36">
        <f>L1974+10</f>
        <v>304</v>
      </c>
      <c r="M1975" s="36"/>
      <c r="N1975" s="21"/>
      <c r="O1975" s="21">
        <f t="shared" si="297"/>
        <v>304</v>
      </c>
      <c r="P1975" s="40">
        <f t="shared" si="298"/>
        <v>868.57142857142867</v>
      </c>
      <c r="Q1975" s="42"/>
      <c r="R1975" t="str">
        <f t="shared" si="293"/>
        <v>1230 Litre 304 Stainless Steel Slimline Water Tank (1150mm W x 1100mm L x  1255mm H)</v>
      </c>
    </row>
    <row r="1976" spans="2:18" x14ac:dyDescent="0.35">
      <c r="B1976" s="32">
        <v>0.65</v>
      </c>
      <c r="C1976" s="30" t="s">
        <v>22</v>
      </c>
      <c r="D1976" s="30" t="s">
        <v>21</v>
      </c>
      <c r="E1976" s="21">
        <v>1150</v>
      </c>
      <c r="F1976" s="21">
        <v>1200</v>
      </c>
      <c r="G1976" s="21">
        <v>1255</v>
      </c>
      <c r="H1976" s="39">
        <f t="shared" si="294"/>
        <v>1376.2419642857142</v>
      </c>
      <c r="I1976" s="37">
        <f t="shared" si="295"/>
        <v>1000</v>
      </c>
      <c r="J1976" s="37">
        <f t="shared" si="296"/>
        <v>90</v>
      </c>
      <c r="K1976" s="21"/>
      <c r="L1976" s="36">
        <f>L1975+10</f>
        <v>314</v>
      </c>
      <c r="M1976" s="36"/>
      <c r="N1976" s="21"/>
      <c r="O1976" s="21">
        <f t="shared" si="297"/>
        <v>314</v>
      </c>
      <c r="P1976" s="40">
        <f t="shared" si="298"/>
        <v>897.14285714285722</v>
      </c>
      <c r="Q1976" s="42"/>
      <c r="R1976" t="str">
        <f t="shared" si="293"/>
        <v>1380 Litre 304 Stainless Steel Slimline Water Tank (1150mm W x 1200mm L x  1255mm H)</v>
      </c>
    </row>
    <row r="1977" spans="2:18" x14ac:dyDescent="0.35">
      <c r="B1977" s="32">
        <v>0.65</v>
      </c>
      <c r="C1977" s="30" t="s">
        <v>22</v>
      </c>
      <c r="D1977" s="30" t="s">
        <v>21</v>
      </c>
      <c r="E1977" s="21">
        <v>1150</v>
      </c>
      <c r="F1977" s="21">
        <v>1300</v>
      </c>
      <c r="G1977" s="21">
        <v>1255</v>
      </c>
      <c r="H1977" s="39">
        <f t="shared" si="294"/>
        <v>1520.5669642857142</v>
      </c>
      <c r="I1977" s="37">
        <f t="shared" si="295"/>
        <v>2000</v>
      </c>
      <c r="J1977" s="37">
        <f t="shared" si="296"/>
        <v>120</v>
      </c>
      <c r="K1977" s="21"/>
      <c r="L1977" s="36">
        <v>325</v>
      </c>
      <c r="M1977" s="36"/>
      <c r="N1977" s="21"/>
      <c r="O1977" s="21">
        <f t="shared" si="297"/>
        <v>325</v>
      </c>
      <c r="P1977" s="40">
        <f t="shared" si="298"/>
        <v>928.57142857142867</v>
      </c>
      <c r="Q1977" s="42"/>
      <c r="R1977" t="str">
        <f t="shared" si="293"/>
        <v>1520 Litre 304 Stainless Steel Slimline Water Tank (1150mm W x 1300mm L x  1255mm H)</v>
      </c>
    </row>
    <row r="1978" spans="2:18" x14ac:dyDescent="0.35">
      <c r="B1978" s="32">
        <v>0.65</v>
      </c>
      <c r="C1978" s="30" t="s">
        <v>22</v>
      </c>
      <c r="D1978" s="30" t="s">
        <v>21</v>
      </c>
      <c r="E1978" s="21">
        <v>1150</v>
      </c>
      <c r="F1978" s="21">
        <v>1400</v>
      </c>
      <c r="G1978" s="21">
        <v>1255</v>
      </c>
      <c r="H1978" s="39">
        <f t="shared" si="294"/>
        <v>1664.891964285714</v>
      </c>
      <c r="I1978" s="37">
        <f t="shared" si="295"/>
        <v>2000</v>
      </c>
      <c r="J1978" s="37">
        <f t="shared" si="296"/>
        <v>120</v>
      </c>
      <c r="K1978" s="21"/>
      <c r="L1978" s="36">
        <f t="shared" ref="L1978:L1983" si="303">L1977+10</f>
        <v>335</v>
      </c>
      <c r="M1978" s="36"/>
      <c r="N1978" s="21"/>
      <c r="O1978" s="21">
        <f t="shared" si="297"/>
        <v>335</v>
      </c>
      <c r="P1978" s="40">
        <f t="shared" si="298"/>
        <v>957.14285714285722</v>
      </c>
      <c r="Q1978" s="42"/>
      <c r="R1978" t="str">
        <f t="shared" si="293"/>
        <v>1660 Litre 304 Stainless Steel Slimline Water Tank (1150mm W x 1400mm L x  1255mm H)</v>
      </c>
    </row>
    <row r="1979" spans="2:18" x14ac:dyDescent="0.35">
      <c r="B1979" s="32">
        <v>0.65</v>
      </c>
      <c r="C1979" s="30" t="s">
        <v>22</v>
      </c>
      <c r="D1979" s="30" t="s">
        <v>21</v>
      </c>
      <c r="E1979" s="21">
        <v>1150</v>
      </c>
      <c r="F1979" s="21">
        <v>1500</v>
      </c>
      <c r="G1979" s="21">
        <v>1255</v>
      </c>
      <c r="H1979" s="39">
        <f t="shared" si="294"/>
        <v>1809.2169642857141</v>
      </c>
      <c r="I1979" s="37">
        <f t="shared" si="295"/>
        <v>2000</v>
      </c>
      <c r="J1979" s="37">
        <f t="shared" si="296"/>
        <v>120</v>
      </c>
      <c r="K1979" s="21"/>
      <c r="L1979" s="36">
        <f t="shared" si="303"/>
        <v>345</v>
      </c>
      <c r="M1979" s="36"/>
      <c r="N1979" s="21"/>
      <c r="O1979" s="21">
        <f t="shared" si="297"/>
        <v>345</v>
      </c>
      <c r="P1979" s="40">
        <f t="shared" si="298"/>
        <v>985.71428571428578</v>
      </c>
      <c r="Q1979" s="42"/>
      <c r="R1979" t="str">
        <f t="shared" si="293"/>
        <v>1810 Litre 304 Stainless Steel Slimline Water Tank (1150mm W x 1500mm L x  1255mm H)</v>
      </c>
    </row>
    <row r="1980" spans="2:18" x14ac:dyDescent="0.35">
      <c r="B1980" s="32">
        <v>0.65</v>
      </c>
      <c r="C1980" s="30" t="s">
        <v>22</v>
      </c>
      <c r="D1980" s="30" t="s">
        <v>21</v>
      </c>
      <c r="E1980" s="21">
        <v>1150</v>
      </c>
      <c r="F1980" s="21">
        <v>1600</v>
      </c>
      <c r="G1980" s="21">
        <v>1255</v>
      </c>
      <c r="H1980" s="39">
        <f t="shared" si="294"/>
        <v>1953.5419642857141</v>
      </c>
      <c r="I1980" s="37">
        <f t="shared" si="295"/>
        <v>2000</v>
      </c>
      <c r="J1980" s="37">
        <f t="shared" si="296"/>
        <v>120</v>
      </c>
      <c r="K1980" s="21"/>
      <c r="L1980" s="36">
        <f t="shared" si="303"/>
        <v>355</v>
      </c>
      <c r="M1980" s="36"/>
      <c r="N1980" s="21"/>
      <c r="O1980" s="21">
        <f t="shared" si="297"/>
        <v>355</v>
      </c>
      <c r="P1980" s="40">
        <f t="shared" si="298"/>
        <v>1014.2857142857143</v>
      </c>
      <c r="Q1980" s="42"/>
      <c r="R1980" t="str">
        <f t="shared" si="293"/>
        <v>1950 Litre 304 Stainless Steel Slimline Water Tank (1150mm W x 1600mm L x  1255mm H)</v>
      </c>
    </row>
    <row r="1981" spans="2:18" x14ac:dyDescent="0.35">
      <c r="B1981" s="32">
        <v>0.65</v>
      </c>
      <c r="C1981" s="30" t="s">
        <v>22</v>
      </c>
      <c r="D1981" s="30" t="s">
        <v>21</v>
      </c>
      <c r="E1981" s="21">
        <v>1150</v>
      </c>
      <c r="F1981" s="21">
        <v>1700</v>
      </c>
      <c r="G1981" s="21">
        <v>1255</v>
      </c>
      <c r="H1981" s="39">
        <f t="shared" si="294"/>
        <v>2097.8669642857139</v>
      </c>
      <c r="I1981" s="37">
        <f t="shared" si="295"/>
        <v>2000</v>
      </c>
      <c r="J1981" s="37">
        <f t="shared" si="296"/>
        <v>120</v>
      </c>
      <c r="K1981" s="21"/>
      <c r="L1981" s="36">
        <f t="shared" si="303"/>
        <v>365</v>
      </c>
      <c r="M1981" s="36"/>
      <c r="N1981" s="21"/>
      <c r="O1981" s="21">
        <f t="shared" si="297"/>
        <v>365</v>
      </c>
      <c r="P1981" s="40">
        <f t="shared" si="298"/>
        <v>1042.8571428571429</v>
      </c>
      <c r="Q1981" s="42"/>
      <c r="R1981" t="str">
        <f t="shared" si="293"/>
        <v>2100 Litre 304 Stainless Steel Slimline Water Tank (1150mm W x 1700mm L x  1255mm H)</v>
      </c>
    </row>
    <row r="1982" spans="2:18" x14ac:dyDescent="0.35">
      <c r="B1982" s="32">
        <v>0.65</v>
      </c>
      <c r="C1982" s="30" t="s">
        <v>22</v>
      </c>
      <c r="D1982" s="30" t="s">
        <v>21</v>
      </c>
      <c r="E1982" s="21">
        <v>1150</v>
      </c>
      <c r="F1982" s="21">
        <v>1800</v>
      </c>
      <c r="G1982" s="21">
        <v>1255</v>
      </c>
      <c r="H1982" s="39">
        <f t="shared" si="294"/>
        <v>2242.1919642857142</v>
      </c>
      <c r="I1982" s="37">
        <f t="shared" si="295"/>
        <v>2000</v>
      </c>
      <c r="J1982" s="37">
        <f t="shared" si="296"/>
        <v>120</v>
      </c>
      <c r="K1982" s="21"/>
      <c r="L1982" s="36">
        <f t="shared" si="303"/>
        <v>375</v>
      </c>
      <c r="M1982" s="36"/>
      <c r="N1982" s="21"/>
      <c r="O1982" s="21">
        <f t="shared" si="297"/>
        <v>375</v>
      </c>
      <c r="P1982" s="40">
        <f t="shared" si="298"/>
        <v>1071.4285714285716</v>
      </c>
      <c r="Q1982" s="42"/>
      <c r="R1982" t="str">
        <f t="shared" si="293"/>
        <v>2240 Litre 304 Stainless Steel Slimline Water Tank (1150mm W x 1800mm L x  1255mm H)</v>
      </c>
    </row>
    <row r="1983" spans="2:18" x14ac:dyDescent="0.35">
      <c r="B1983" s="32">
        <v>0.65</v>
      </c>
      <c r="C1983" s="30" t="s">
        <v>22</v>
      </c>
      <c r="D1983" s="30" t="s">
        <v>21</v>
      </c>
      <c r="E1983" s="21">
        <v>1150</v>
      </c>
      <c r="F1983" s="21">
        <v>1900</v>
      </c>
      <c r="G1983" s="21">
        <v>1255</v>
      </c>
      <c r="H1983" s="39">
        <f t="shared" si="294"/>
        <v>2386.516964285714</v>
      </c>
      <c r="I1983" s="37">
        <f t="shared" si="295"/>
        <v>2000</v>
      </c>
      <c r="J1983" s="37">
        <f t="shared" si="296"/>
        <v>120</v>
      </c>
      <c r="K1983" s="21"/>
      <c r="L1983" s="36">
        <f t="shared" si="303"/>
        <v>385</v>
      </c>
      <c r="M1983" s="36"/>
      <c r="N1983" s="21"/>
      <c r="O1983" s="21">
        <f t="shared" si="297"/>
        <v>385</v>
      </c>
      <c r="P1983" s="40">
        <f t="shared" si="298"/>
        <v>1100</v>
      </c>
      <c r="Q1983" s="42"/>
      <c r="R1983" t="str">
        <f t="shared" si="293"/>
        <v>2390 Litre 304 Stainless Steel Slimline Water Tank (1150mm W x 1900mm L x  1255mm H)</v>
      </c>
    </row>
    <row r="1984" spans="2:18" x14ac:dyDescent="0.35">
      <c r="B1984" s="32">
        <v>0.65</v>
      </c>
      <c r="C1984" s="30" t="s">
        <v>22</v>
      </c>
      <c r="D1984" s="30" t="s">
        <v>21</v>
      </c>
      <c r="E1984" s="21">
        <v>1150</v>
      </c>
      <c r="F1984" s="21">
        <v>2000</v>
      </c>
      <c r="G1984" s="21">
        <v>1255</v>
      </c>
      <c r="H1984" s="39">
        <f t="shared" si="294"/>
        <v>2530.8419642857143</v>
      </c>
      <c r="I1984" s="37">
        <f t="shared" si="295"/>
        <v>3000</v>
      </c>
      <c r="J1984" s="37">
        <f t="shared" si="296"/>
        <v>135</v>
      </c>
      <c r="K1984" s="21"/>
      <c r="L1984" s="36">
        <v>441</v>
      </c>
      <c r="M1984" s="36"/>
      <c r="N1984" s="21"/>
      <c r="O1984" s="21">
        <f t="shared" si="297"/>
        <v>441</v>
      </c>
      <c r="P1984" s="40">
        <f t="shared" si="298"/>
        <v>1260</v>
      </c>
      <c r="Q1984" s="42"/>
      <c r="R1984" t="str">
        <f t="shared" si="293"/>
        <v>2530 Litre 304 Stainless Steel Slimline Water Tank (1150mm W x 2000mm L x  1255mm H)</v>
      </c>
    </row>
    <row r="1985" spans="2:18" x14ac:dyDescent="0.35">
      <c r="B1985" s="32">
        <v>0.65</v>
      </c>
      <c r="C1985" s="30" t="s">
        <v>22</v>
      </c>
      <c r="D1985" s="30" t="s">
        <v>21</v>
      </c>
      <c r="E1985" s="21">
        <v>1150</v>
      </c>
      <c r="F1985" s="21">
        <v>2100</v>
      </c>
      <c r="G1985" s="21">
        <v>1255</v>
      </c>
      <c r="H1985" s="39">
        <f t="shared" si="294"/>
        <v>2675.1669642857141</v>
      </c>
      <c r="I1985" s="37">
        <f t="shared" si="295"/>
        <v>3000</v>
      </c>
      <c r="J1985" s="37">
        <f t="shared" si="296"/>
        <v>135</v>
      </c>
      <c r="K1985" s="21"/>
      <c r="L1985" s="36">
        <f t="shared" ref="L1985:L1990" si="304">L1984+10</f>
        <v>451</v>
      </c>
      <c r="M1985" s="36"/>
      <c r="N1985" s="21"/>
      <c r="O1985" s="21">
        <f t="shared" si="297"/>
        <v>451</v>
      </c>
      <c r="P1985" s="40">
        <f t="shared" si="298"/>
        <v>1288.5714285714287</v>
      </c>
      <c r="Q1985" s="42"/>
      <c r="R1985" t="str">
        <f t="shared" si="293"/>
        <v>2680 Litre 304 Stainless Steel Slimline Water Tank (1150mm W x 2100mm L x  1255mm H)</v>
      </c>
    </row>
    <row r="1986" spans="2:18" x14ac:dyDescent="0.35">
      <c r="B1986" s="32">
        <v>0.65</v>
      </c>
      <c r="C1986" s="30" t="s">
        <v>22</v>
      </c>
      <c r="D1986" s="30" t="s">
        <v>21</v>
      </c>
      <c r="E1986" s="21">
        <v>1150</v>
      </c>
      <c r="F1986" s="21">
        <v>2200</v>
      </c>
      <c r="G1986" s="21">
        <v>1255</v>
      </c>
      <c r="H1986" s="39">
        <f t="shared" si="294"/>
        <v>2819.4919642857139</v>
      </c>
      <c r="I1986" s="37">
        <f t="shared" si="295"/>
        <v>3000</v>
      </c>
      <c r="J1986" s="37">
        <f t="shared" si="296"/>
        <v>135</v>
      </c>
      <c r="K1986" s="21"/>
      <c r="L1986" s="36">
        <f t="shared" si="304"/>
        <v>461</v>
      </c>
      <c r="M1986" s="36"/>
      <c r="N1986" s="21"/>
      <c r="O1986" s="21">
        <f t="shared" si="297"/>
        <v>461</v>
      </c>
      <c r="P1986" s="40">
        <f t="shared" si="298"/>
        <v>1317.1428571428573</v>
      </c>
      <c r="Q1986" s="42"/>
      <c r="R1986" t="str">
        <f t="shared" si="293"/>
        <v>2820 Litre 304 Stainless Steel Slimline Water Tank (1150mm W x 2200mm L x  1255mm H)</v>
      </c>
    </row>
    <row r="1987" spans="2:18" x14ac:dyDescent="0.35">
      <c r="B1987" s="32">
        <v>0.65</v>
      </c>
      <c r="C1987" s="30" t="s">
        <v>22</v>
      </c>
      <c r="D1987" s="30" t="s">
        <v>21</v>
      </c>
      <c r="E1987" s="21">
        <v>1150</v>
      </c>
      <c r="F1987" s="21">
        <v>2300</v>
      </c>
      <c r="G1987" s="21">
        <v>1255</v>
      </c>
      <c r="H1987" s="39">
        <f t="shared" si="294"/>
        <v>2963.8169642857142</v>
      </c>
      <c r="I1987" s="37">
        <f t="shared" si="295"/>
        <v>3000</v>
      </c>
      <c r="J1987" s="37">
        <f t="shared" si="296"/>
        <v>135</v>
      </c>
      <c r="K1987" s="21"/>
      <c r="L1987" s="36">
        <f t="shared" si="304"/>
        <v>471</v>
      </c>
      <c r="M1987" s="36"/>
      <c r="N1987" s="21"/>
      <c r="O1987" s="21">
        <f t="shared" si="297"/>
        <v>471</v>
      </c>
      <c r="P1987" s="40">
        <f t="shared" si="298"/>
        <v>1345.7142857142858</v>
      </c>
      <c r="Q1987" s="42"/>
      <c r="R1987" t="str">
        <f t="shared" si="293"/>
        <v>2960 Litre 304 Stainless Steel Slimline Water Tank (1150mm W x 2300mm L x  1255mm H)</v>
      </c>
    </row>
    <row r="1988" spans="2:18" x14ac:dyDescent="0.35">
      <c r="B1988" s="32">
        <v>0.65</v>
      </c>
      <c r="C1988" s="30" t="s">
        <v>22</v>
      </c>
      <c r="D1988" s="30" t="s">
        <v>21</v>
      </c>
      <c r="E1988" s="21">
        <v>1150</v>
      </c>
      <c r="F1988" s="21">
        <v>2400</v>
      </c>
      <c r="G1988" s="21">
        <v>1255</v>
      </c>
      <c r="H1988" s="39">
        <f t="shared" si="294"/>
        <v>3108.141964285714</v>
      </c>
      <c r="I1988" s="37">
        <f t="shared" si="295"/>
        <v>3000</v>
      </c>
      <c r="J1988" s="37">
        <f t="shared" si="296"/>
        <v>135</v>
      </c>
      <c r="K1988" s="21"/>
      <c r="L1988" s="36">
        <f t="shared" si="304"/>
        <v>481</v>
      </c>
      <c r="M1988" s="36"/>
      <c r="N1988" s="21"/>
      <c r="O1988" s="21">
        <f t="shared" si="297"/>
        <v>481</v>
      </c>
      <c r="P1988" s="40">
        <f t="shared" si="298"/>
        <v>1374.2857142857144</v>
      </c>
      <c r="Q1988" s="42"/>
      <c r="R1988" t="str">
        <f t="shared" si="293"/>
        <v>3110 Litre 304 Stainless Steel Slimline Water Tank (1150mm W x 2400mm L x  1255mm H)</v>
      </c>
    </row>
    <row r="1989" spans="2:18" x14ac:dyDescent="0.35">
      <c r="B1989" s="32">
        <v>0.65</v>
      </c>
      <c r="C1989" s="30" t="s">
        <v>22</v>
      </c>
      <c r="D1989" s="30" t="s">
        <v>21</v>
      </c>
      <c r="E1989" s="21">
        <v>1150</v>
      </c>
      <c r="F1989" s="21">
        <v>2500</v>
      </c>
      <c r="G1989" s="21">
        <v>1255</v>
      </c>
      <c r="H1989" s="39">
        <f t="shared" si="294"/>
        <v>3252.4669642857143</v>
      </c>
      <c r="I1989" s="37">
        <f t="shared" si="295"/>
        <v>3000</v>
      </c>
      <c r="J1989" s="37">
        <f t="shared" si="296"/>
        <v>135</v>
      </c>
      <c r="K1989" s="21"/>
      <c r="L1989" s="36">
        <f t="shared" si="304"/>
        <v>491</v>
      </c>
      <c r="M1989" s="36"/>
      <c r="N1989" s="21"/>
      <c r="O1989" s="21">
        <f t="shared" si="297"/>
        <v>491</v>
      </c>
      <c r="P1989" s="40">
        <f t="shared" si="298"/>
        <v>1402.8571428571429</v>
      </c>
      <c r="Q1989" s="42"/>
      <c r="R1989" t="str">
        <f t="shared" ref="R1989:R2052" si="305">ROUND(H1989,-1)&amp;" "&amp;"Litre"&amp;" "&amp;C1989&amp;" "&amp;D1989&amp;" "&amp;"Water Tank"&amp;" ("&amp;E1989&amp;"mm W x "&amp;F1989&amp;"mm L x  "&amp;G1989&amp;"mm H)"</f>
        <v>3250 Litre 304 Stainless Steel Slimline Water Tank (1150mm W x 2500mm L x  1255mm H)</v>
      </c>
    </row>
    <row r="1990" spans="2:18" x14ac:dyDescent="0.35">
      <c r="B1990" s="32">
        <v>0.65</v>
      </c>
      <c r="C1990" s="30" t="s">
        <v>22</v>
      </c>
      <c r="D1990" s="30" t="s">
        <v>21</v>
      </c>
      <c r="E1990" s="21">
        <v>1150</v>
      </c>
      <c r="F1990" s="21">
        <v>2600</v>
      </c>
      <c r="G1990" s="21">
        <v>1255</v>
      </c>
      <c r="H1990" s="39">
        <f t="shared" ref="H1990:H2053" si="306">(((22/7*(E1990/2)^2)*G1990)+((F1990-E1990)*G1990*E1990))/1000000</f>
        <v>3396.7919642857141</v>
      </c>
      <c r="I1990" s="37">
        <f t="shared" ref="I1990:I2053" si="307">ROUND(H1990,-3)</f>
        <v>3000</v>
      </c>
      <c r="J1990" s="37">
        <f t="shared" ref="J1990:J2053" si="308">IF(I1990&lt;1000,90,IF(I1990=1000,90,IF(I1990=2000,120,IF(I1990=3000,135,IF(I1990=4000,150,IF(I1990=5000,180,IF(I1990=6000,210,IF(I1990=7000,240,IF(I1990=8000,255,IF(I1990=9000,270,IF(I1990=10000,285)))))))))))</f>
        <v>135</v>
      </c>
      <c r="K1990" s="21"/>
      <c r="L1990" s="36">
        <f t="shared" si="304"/>
        <v>501</v>
      </c>
      <c r="M1990" s="36"/>
      <c r="N1990" s="21"/>
      <c r="O1990" s="21">
        <f t="shared" ref="O1990:O2053" si="309">SUM(K1990:N1990)</f>
        <v>501</v>
      </c>
      <c r="P1990" s="40">
        <f t="shared" ref="P1990:P2053" si="310">O1990/(1-B1990)</f>
        <v>1431.4285714285716</v>
      </c>
      <c r="Q1990" s="42"/>
      <c r="R1990" t="str">
        <f t="shared" si="305"/>
        <v>3400 Litre 304 Stainless Steel Slimline Water Tank (1150mm W x 2600mm L x  1255mm H)</v>
      </c>
    </row>
    <row r="1991" spans="2:18" x14ac:dyDescent="0.35">
      <c r="B1991" s="32">
        <v>0.65</v>
      </c>
      <c r="C1991" s="30" t="s">
        <v>22</v>
      </c>
      <c r="D1991" s="30" t="s">
        <v>21</v>
      </c>
      <c r="E1991" s="21">
        <v>1150</v>
      </c>
      <c r="F1991" s="21">
        <v>2700</v>
      </c>
      <c r="G1991" s="21">
        <v>1255</v>
      </c>
      <c r="H1991" s="39">
        <f t="shared" si="306"/>
        <v>3541.1169642857139</v>
      </c>
      <c r="I1991" s="37">
        <f t="shared" si="307"/>
        <v>4000</v>
      </c>
      <c r="J1991" s="37">
        <f t="shared" si="308"/>
        <v>150</v>
      </c>
      <c r="K1991" s="21"/>
      <c r="L1991" s="36">
        <v>513</v>
      </c>
      <c r="M1991" s="36"/>
      <c r="N1991" s="21"/>
      <c r="O1991" s="21">
        <f t="shared" si="309"/>
        <v>513</v>
      </c>
      <c r="P1991" s="40">
        <f t="shared" si="310"/>
        <v>1465.7142857142858</v>
      </c>
      <c r="Q1991" s="42"/>
      <c r="R1991" t="str">
        <f t="shared" si="305"/>
        <v>3540 Litre 304 Stainless Steel Slimline Water Tank (1150mm W x 2700mm L x  1255mm H)</v>
      </c>
    </row>
    <row r="1992" spans="2:18" x14ac:dyDescent="0.35">
      <c r="B1992" s="32">
        <v>0.65</v>
      </c>
      <c r="C1992" s="30" t="s">
        <v>22</v>
      </c>
      <c r="D1992" s="30" t="s">
        <v>21</v>
      </c>
      <c r="E1992" s="21">
        <v>1150</v>
      </c>
      <c r="F1992" s="21">
        <v>2800</v>
      </c>
      <c r="G1992" s="21">
        <v>1255</v>
      </c>
      <c r="H1992" s="39">
        <f t="shared" si="306"/>
        <v>3685.4419642857142</v>
      </c>
      <c r="I1992" s="37">
        <f t="shared" si="307"/>
        <v>4000</v>
      </c>
      <c r="J1992" s="37">
        <f t="shared" si="308"/>
        <v>150</v>
      </c>
      <c r="K1992" s="21"/>
      <c r="L1992" s="36">
        <f t="shared" ref="L1992:L1997" si="311">L1991+10</f>
        <v>523</v>
      </c>
      <c r="M1992" s="36"/>
      <c r="N1992" s="21"/>
      <c r="O1992" s="21">
        <f t="shared" si="309"/>
        <v>523</v>
      </c>
      <c r="P1992" s="40">
        <f t="shared" si="310"/>
        <v>1494.2857142857144</v>
      </c>
      <c r="Q1992" s="42"/>
      <c r="R1992" t="str">
        <f t="shared" si="305"/>
        <v>3690 Litre 304 Stainless Steel Slimline Water Tank (1150mm W x 2800mm L x  1255mm H)</v>
      </c>
    </row>
    <row r="1993" spans="2:18" x14ac:dyDescent="0.35">
      <c r="B1993" s="32">
        <v>0.65</v>
      </c>
      <c r="C1993" s="30" t="s">
        <v>22</v>
      </c>
      <c r="D1993" s="30" t="s">
        <v>21</v>
      </c>
      <c r="E1993" s="21">
        <v>1150</v>
      </c>
      <c r="F1993" s="21">
        <v>2900</v>
      </c>
      <c r="G1993" s="21">
        <v>1255</v>
      </c>
      <c r="H1993" s="39">
        <f t="shared" si="306"/>
        <v>3829.766964285714</v>
      </c>
      <c r="I1993" s="37">
        <f t="shared" si="307"/>
        <v>4000</v>
      </c>
      <c r="J1993" s="37">
        <f t="shared" si="308"/>
        <v>150</v>
      </c>
      <c r="K1993" s="21"/>
      <c r="L1993" s="36">
        <f t="shared" si="311"/>
        <v>533</v>
      </c>
      <c r="M1993" s="36"/>
      <c r="N1993" s="21"/>
      <c r="O1993" s="21">
        <f t="shared" si="309"/>
        <v>533</v>
      </c>
      <c r="P1993" s="40">
        <f t="shared" si="310"/>
        <v>1522.8571428571429</v>
      </c>
      <c r="Q1993" s="42"/>
      <c r="R1993" t="str">
        <f t="shared" si="305"/>
        <v>3830 Litre 304 Stainless Steel Slimline Water Tank (1150mm W x 2900mm L x  1255mm H)</v>
      </c>
    </row>
    <row r="1994" spans="2:18" x14ac:dyDescent="0.35">
      <c r="B1994" s="32">
        <v>0.65</v>
      </c>
      <c r="C1994" s="30" t="s">
        <v>22</v>
      </c>
      <c r="D1994" s="30" t="s">
        <v>21</v>
      </c>
      <c r="E1994" s="21">
        <v>1150</v>
      </c>
      <c r="F1994" s="21">
        <v>3000</v>
      </c>
      <c r="G1994" s="21">
        <v>1255</v>
      </c>
      <c r="H1994" s="39">
        <f t="shared" si="306"/>
        <v>3974.0919642857143</v>
      </c>
      <c r="I1994" s="37">
        <f t="shared" si="307"/>
        <v>4000</v>
      </c>
      <c r="J1994" s="37">
        <f t="shared" si="308"/>
        <v>150</v>
      </c>
      <c r="K1994" s="21"/>
      <c r="L1994" s="36">
        <f t="shared" si="311"/>
        <v>543</v>
      </c>
      <c r="M1994" s="36"/>
      <c r="N1994" s="21"/>
      <c r="O1994" s="21">
        <f t="shared" si="309"/>
        <v>543</v>
      </c>
      <c r="P1994" s="40">
        <f t="shared" si="310"/>
        <v>1551.4285714285716</v>
      </c>
      <c r="Q1994" s="42"/>
      <c r="R1994" t="str">
        <f t="shared" si="305"/>
        <v>3970 Litre 304 Stainless Steel Slimline Water Tank (1150mm W x 3000mm L x  1255mm H)</v>
      </c>
    </row>
    <row r="1995" spans="2:18" x14ac:dyDescent="0.35">
      <c r="B1995" s="32">
        <v>0.65</v>
      </c>
      <c r="C1995" s="30" t="s">
        <v>22</v>
      </c>
      <c r="D1995" s="30" t="s">
        <v>21</v>
      </c>
      <c r="E1995" s="21">
        <v>1150</v>
      </c>
      <c r="F1995" s="21">
        <v>3100</v>
      </c>
      <c r="G1995" s="21">
        <v>1255</v>
      </c>
      <c r="H1995" s="39">
        <f t="shared" si="306"/>
        <v>4118.4169642857141</v>
      </c>
      <c r="I1995" s="37">
        <f t="shared" si="307"/>
        <v>4000</v>
      </c>
      <c r="J1995" s="37">
        <f t="shared" si="308"/>
        <v>150</v>
      </c>
      <c r="K1995" s="21"/>
      <c r="L1995" s="36">
        <f t="shared" si="311"/>
        <v>553</v>
      </c>
      <c r="M1995" s="36"/>
      <c r="N1995" s="21"/>
      <c r="O1995" s="21">
        <f t="shared" si="309"/>
        <v>553</v>
      </c>
      <c r="P1995" s="40">
        <f t="shared" si="310"/>
        <v>1580</v>
      </c>
      <c r="Q1995" s="42"/>
      <c r="R1995" t="str">
        <f t="shared" si="305"/>
        <v>4120 Litre 304 Stainless Steel Slimline Water Tank (1150mm W x 3100mm L x  1255mm H)</v>
      </c>
    </row>
    <row r="1996" spans="2:18" x14ac:dyDescent="0.35">
      <c r="B1996" s="32">
        <v>0.65</v>
      </c>
      <c r="C1996" s="30" t="s">
        <v>22</v>
      </c>
      <c r="D1996" s="30" t="s">
        <v>21</v>
      </c>
      <c r="E1996" s="21">
        <v>1150</v>
      </c>
      <c r="F1996" s="21">
        <v>3200</v>
      </c>
      <c r="G1996" s="21">
        <v>1255</v>
      </c>
      <c r="H1996" s="39">
        <f t="shared" si="306"/>
        <v>4262.7419642857139</v>
      </c>
      <c r="I1996" s="37">
        <f t="shared" si="307"/>
        <v>4000</v>
      </c>
      <c r="J1996" s="37">
        <f t="shared" si="308"/>
        <v>150</v>
      </c>
      <c r="K1996" s="21"/>
      <c r="L1996" s="36">
        <f t="shared" si="311"/>
        <v>563</v>
      </c>
      <c r="M1996" s="36"/>
      <c r="N1996" s="21"/>
      <c r="O1996" s="21">
        <f t="shared" si="309"/>
        <v>563</v>
      </c>
      <c r="P1996" s="40">
        <f t="shared" si="310"/>
        <v>1608.5714285714287</v>
      </c>
      <c r="Q1996" s="42"/>
      <c r="R1996" t="str">
        <f t="shared" si="305"/>
        <v>4260 Litre 304 Stainless Steel Slimline Water Tank (1150mm W x 3200mm L x  1255mm H)</v>
      </c>
    </row>
    <row r="1997" spans="2:18" x14ac:dyDescent="0.35">
      <c r="B1997" s="32">
        <v>0.65</v>
      </c>
      <c r="C1997" s="30" t="s">
        <v>22</v>
      </c>
      <c r="D1997" s="30" t="s">
        <v>21</v>
      </c>
      <c r="E1997" s="21">
        <v>1150</v>
      </c>
      <c r="F1997" s="21">
        <v>3300</v>
      </c>
      <c r="G1997" s="21">
        <v>1255</v>
      </c>
      <c r="H1997" s="39">
        <f t="shared" si="306"/>
        <v>4407.0669642857138</v>
      </c>
      <c r="I1997" s="37">
        <f t="shared" si="307"/>
        <v>4000</v>
      </c>
      <c r="J1997" s="37">
        <f t="shared" si="308"/>
        <v>150</v>
      </c>
      <c r="K1997" s="21"/>
      <c r="L1997" s="36">
        <f t="shared" si="311"/>
        <v>573</v>
      </c>
      <c r="M1997" s="36"/>
      <c r="N1997" s="21"/>
      <c r="O1997" s="21">
        <f t="shared" si="309"/>
        <v>573</v>
      </c>
      <c r="P1997" s="40">
        <f t="shared" si="310"/>
        <v>1637.1428571428573</v>
      </c>
      <c r="Q1997" s="42"/>
      <c r="R1997" t="str">
        <f t="shared" si="305"/>
        <v>4410 Litre 304 Stainless Steel Slimline Water Tank (1150mm W x 3300mm L x  1255mm H)</v>
      </c>
    </row>
    <row r="1998" spans="2:18" x14ac:dyDescent="0.35">
      <c r="B1998" s="32">
        <v>0.65</v>
      </c>
      <c r="C1998" s="30" t="s">
        <v>22</v>
      </c>
      <c r="D1998" s="30" t="s">
        <v>21</v>
      </c>
      <c r="E1998" s="21">
        <v>1150</v>
      </c>
      <c r="F1998" s="21">
        <v>3400</v>
      </c>
      <c r="G1998" s="21">
        <v>1255</v>
      </c>
      <c r="H1998" s="39">
        <f t="shared" si="306"/>
        <v>4551.3919642857145</v>
      </c>
      <c r="I1998" s="37">
        <f t="shared" si="307"/>
        <v>5000</v>
      </c>
      <c r="J1998" s="37">
        <f t="shared" si="308"/>
        <v>180</v>
      </c>
      <c r="K1998" s="21"/>
      <c r="L1998" s="36">
        <v>584</v>
      </c>
      <c r="M1998" s="36"/>
      <c r="N1998" s="21"/>
      <c r="O1998" s="21">
        <f t="shared" si="309"/>
        <v>584</v>
      </c>
      <c r="P1998" s="40">
        <f t="shared" si="310"/>
        <v>1668.5714285714287</v>
      </c>
      <c r="Q1998" s="42"/>
      <c r="R1998" t="str">
        <f t="shared" si="305"/>
        <v>4550 Litre 304 Stainless Steel Slimline Water Tank (1150mm W x 3400mm L x  1255mm H)</v>
      </c>
    </row>
    <row r="1999" spans="2:18" x14ac:dyDescent="0.35">
      <c r="B1999" s="32">
        <v>0.65</v>
      </c>
      <c r="C1999" s="30" t="s">
        <v>22</v>
      </c>
      <c r="D1999" s="30" t="s">
        <v>21</v>
      </c>
      <c r="E1999" s="21">
        <v>1150</v>
      </c>
      <c r="F1999" s="21">
        <v>3500</v>
      </c>
      <c r="G1999" s="21">
        <v>1255</v>
      </c>
      <c r="H1999" s="39">
        <f t="shared" si="306"/>
        <v>4695.7169642857143</v>
      </c>
      <c r="I1999" s="37">
        <f t="shared" si="307"/>
        <v>5000</v>
      </c>
      <c r="J1999" s="37">
        <f t="shared" si="308"/>
        <v>180</v>
      </c>
      <c r="K1999" s="21"/>
      <c r="L1999" s="36">
        <f>L1998+10</f>
        <v>594</v>
      </c>
      <c r="M1999" s="36"/>
      <c r="N1999" s="21"/>
      <c r="O1999" s="21">
        <f t="shared" si="309"/>
        <v>594</v>
      </c>
      <c r="P1999" s="40">
        <f t="shared" si="310"/>
        <v>1697.1428571428573</v>
      </c>
      <c r="Q1999" s="42"/>
      <c r="R1999" t="str">
        <f t="shared" si="305"/>
        <v>4700 Litre 304 Stainless Steel Slimline Water Tank (1150mm W x 3500mm L x  1255mm H)</v>
      </c>
    </row>
    <row r="2000" spans="2:18" x14ac:dyDescent="0.35">
      <c r="B2000" s="32">
        <v>0.65</v>
      </c>
      <c r="C2000" s="30" t="s">
        <v>22</v>
      </c>
      <c r="D2000" s="30" t="s">
        <v>21</v>
      </c>
      <c r="E2000" s="21">
        <v>1150</v>
      </c>
      <c r="F2000" s="21">
        <v>3600</v>
      </c>
      <c r="G2000" s="21">
        <v>1255</v>
      </c>
      <c r="H2000" s="39">
        <f t="shared" si="306"/>
        <v>4840.0419642857141</v>
      </c>
      <c r="I2000" s="37">
        <f t="shared" si="307"/>
        <v>5000</v>
      </c>
      <c r="J2000" s="37">
        <f t="shared" si="308"/>
        <v>180</v>
      </c>
      <c r="K2000" s="21"/>
      <c r="L2000" s="36">
        <f>L1999+10</f>
        <v>604</v>
      </c>
      <c r="M2000" s="36"/>
      <c r="N2000" s="21"/>
      <c r="O2000" s="21">
        <f t="shared" si="309"/>
        <v>604</v>
      </c>
      <c r="P2000" s="40">
        <f t="shared" si="310"/>
        <v>1725.7142857142858</v>
      </c>
      <c r="Q2000" s="42"/>
      <c r="R2000" t="str">
        <f t="shared" si="305"/>
        <v>4840 Litre 304 Stainless Steel Slimline Water Tank (1150mm W x 3600mm L x  1255mm H)</v>
      </c>
    </row>
    <row r="2001" spans="2:18" x14ac:dyDescent="0.35">
      <c r="B2001" s="32">
        <v>0.65</v>
      </c>
      <c r="C2001" s="30" t="s">
        <v>22</v>
      </c>
      <c r="D2001" s="30" t="s">
        <v>21</v>
      </c>
      <c r="E2001" s="21">
        <v>1150</v>
      </c>
      <c r="F2001" s="21">
        <v>3700</v>
      </c>
      <c r="G2001" s="21">
        <v>1255</v>
      </c>
      <c r="H2001" s="39">
        <f t="shared" si="306"/>
        <v>4984.3669642857139</v>
      </c>
      <c r="I2001" s="37">
        <f t="shared" si="307"/>
        <v>5000</v>
      </c>
      <c r="J2001" s="37">
        <f t="shared" si="308"/>
        <v>180</v>
      </c>
      <c r="K2001" s="21"/>
      <c r="L2001" s="36">
        <f>L2000+10</f>
        <v>614</v>
      </c>
      <c r="M2001" s="36"/>
      <c r="N2001" s="21"/>
      <c r="O2001" s="21">
        <f t="shared" si="309"/>
        <v>614</v>
      </c>
      <c r="P2001" s="40">
        <f t="shared" si="310"/>
        <v>1754.2857142857144</v>
      </c>
      <c r="Q2001" s="42"/>
      <c r="R2001" t="str">
        <f t="shared" si="305"/>
        <v>4980 Litre 304 Stainless Steel Slimline Water Tank (1150mm W x 3700mm L x  1255mm H)</v>
      </c>
    </row>
    <row r="2002" spans="2:18" x14ac:dyDescent="0.35">
      <c r="B2002" s="32">
        <v>0.65</v>
      </c>
      <c r="C2002" s="30" t="s">
        <v>22</v>
      </c>
      <c r="D2002" s="30" t="s">
        <v>21</v>
      </c>
      <c r="E2002" s="21">
        <v>1150</v>
      </c>
      <c r="F2002" s="21">
        <v>3800</v>
      </c>
      <c r="G2002" s="21">
        <v>1255</v>
      </c>
      <c r="H2002" s="39">
        <f t="shared" si="306"/>
        <v>5128.6919642857138</v>
      </c>
      <c r="I2002" s="37">
        <f t="shared" si="307"/>
        <v>5000</v>
      </c>
      <c r="J2002" s="37">
        <f t="shared" si="308"/>
        <v>180</v>
      </c>
      <c r="K2002" s="21"/>
      <c r="L2002" s="36">
        <f>L2001+10</f>
        <v>624</v>
      </c>
      <c r="M2002" s="36"/>
      <c r="N2002" s="21"/>
      <c r="O2002" s="21">
        <f t="shared" si="309"/>
        <v>624</v>
      </c>
      <c r="P2002" s="40">
        <f t="shared" si="310"/>
        <v>1782.8571428571429</v>
      </c>
      <c r="Q2002" s="42"/>
      <c r="R2002" t="str">
        <f t="shared" si="305"/>
        <v>5130 Litre 304 Stainless Steel Slimline Water Tank (1150mm W x 3800mm L x  1255mm H)</v>
      </c>
    </row>
    <row r="2003" spans="2:18" x14ac:dyDescent="0.35">
      <c r="B2003" s="32">
        <v>0.65</v>
      </c>
      <c r="C2003" s="30" t="s">
        <v>22</v>
      </c>
      <c r="D2003" s="30" t="s">
        <v>21</v>
      </c>
      <c r="E2003" s="21">
        <v>1150</v>
      </c>
      <c r="F2003" s="21">
        <v>3900</v>
      </c>
      <c r="G2003" s="21">
        <v>1255</v>
      </c>
      <c r="H2003" s="39">
        <f t="shared" si="306"/>
        <v>5273.0169642857145</v>
      </c>
      <c r="I2003" s="37">
        <f t="shared" si="307"/>
        <v>5000</v>
      </c>
      <c r="J2003" s="37">
        <f t="shared" si="308"/>
        <v>180</v>
      </c>
      <c r="K2003" s="21"/>
      <c r="L2003" s="36">
        <f>L2002+10</f>
        <v>634</v>
      </c>
      <c r="M2003" s="36"/>
      <c r="N2003" s="21"/>
      <c r="O2003" s="21">
        <f t="shared" si="309"/>
        <v>634</v>
      </c>
      <c r="P2003" s="40">
        <f t="shared" si="310"/>
        <v>1811.4285714285716</v>
      </c>
      <c r="Q2003" s="42"/>
      <c r="R2003" t="str">
        <f t="shared" si="305"/>
        <v>5270 Litre 304 Stainless Steel Slimline Water Tank (1150mm W x 3900mm L x  1255mm H)</v>
      </c>
    </row>
    <row r="2004" spans="2:18" x14ac:dyDescent="0.35">
      <c r="B2004" s="32">
        <v>0.65</v>
      </c>
      <c r="C2004" s="30" t="s">
        <v>22</v>
      </c>
      <c r="D2004" s="30" t="s">
        <v>21</v>
      </c>
      <c r="E2004" s="21">
        <v>1150</v>
      </c>
      <c r="F2004" s="21">
        <v>4000</v>
      </c>
      <c r="G2004" s="21">
        <v>1255</v>
      </c>
      <c r="H2004" s="39">
        <f t="shared" si="306"/>
        <v>5417.3419642857143</v>
      </c>
      <c r="I2004" s="37">
        <f t="shared" si="307"/>
        <v>5000</v>
      </c>
      <c r="J2004" s="37">
        <f t="shared" si="308"/>
        <v>180</v>
      </c>
      <c r="K2004" s="21"/>
      <c r="L2004" s="36">
        <v>644</v>
      </c>
      <c r="M2004" s="36"/>
      <c r="N2004" s="21"/>
      <c r="O2004" s="21">
        <f t="shared" si="309"/>
        <v>644</v>
      </c>
      <c r="P2004" s="40">
        <f t="shared" si="310"/>
        <v>1840.0000000000002</v>
      </c>
      <c r="Q2004" s="42"/>
      <c r="R2004" t="str">
        <f t="shared" si="305"/>
        <v>5420 Litre 304 Stainless Steel Slimline Water Tank (1150mm W x 4000mm L x  1255mm H)</v>
      </c>
    </row>
    <row r="2005" spans="2:18" x14ac:dyDescent="0.35">
      <c r="B2005" s="32">
        <v>0.65</v>
      </c>
      <c r="C2005" s="30" t="s">
        <v>22</v>
      </c>
      <c r="D2005" s="30" t="s">
        <v>21</v>
      </c>
      <c r="E2005" s="21">
        <v>550</v>
      </c>
      <c r="F2005" s="21">
        <v>800</v>
      </c>
      <c r="G2005" s="21">
        <v>1560</v>
      </c>
      <c r="H2005" s="39">
        <f t="shared" si="306"/>
        <v>585.27857142857147</v>
      </c>
      <c r="I2005" s="37">
        <f t="shared" si="307"/>
        <v>1000</v>
      </c>
      <c r="J2005" s="37">
        <f t="shared" si="308"/>
        <v>90</v>
      </c>
      <c r="K2005" s="21"/>
      <c r="L2005" s="36">
        <v>280</v>
      </c>
      <c r="M2005" s="36"/>
      <c r="N2005" s="21"/>
      <c r="O2005" s="21">
        <f t="shared" si="309"/>
        <v>280</v>
      </c>
      <c r="P2005" s="40">
        <f t="shared" si="310"/>
        <v>800</v>
      </c>
      <c r="Q2005" s="42"/>
      <c r="R2005" t="str">
        <f t="shared" si="305"/>
        <v>590 Litre 304 Stainless Steel Slimline Water Tank (550mm W x 800mm L x  1560mm H)</v>
      </c>
    </row>
    <row r="2006" spans="2:18" x14ac:dyDescent="0.35">
      <c r="B2006" s="32">
        <v>0.65</v>
      </c>
      <c r="C2006" s="30" t="s">
        <v>22</v>
      </c>
      <c r="D2006" s="30" t="s">
        <v>21</v>
      </c>
      <c r="E2006" s="21">
        <v>550</v>
      </c>
      <c r="F2006" s="21">
        <v>900</v>
      </c>
      <c r="G2006" s="21">
        <v>1560</v>
      </c>
      <c r="H2006" s="39">
        <f t="shared" si="306"/>
        <v>671.07857142857142</v>
      </c>
      <c r="I2006" s="37">
        <f t="shared" si="307"/>
        <v>1000</v>
      </c>
      <c r="J2006" s="37">
        <f t="shared" si="308"/>
        <v>90</v>
      </c>
      <c r="K2006" s="21"/>
      <c r="L2006" s="36">
        <f t="shared" ref="L2006:L2015" si="312">L2005+12</f>
        <v>292</v>
      </c>
      <c r="M2006" s="36"/>
      <c r="N2006" s="21"/>
      <c r="O2006" s="21">
        <f t="shared" si="309"/>
        <v>292</v>
      </c>
      <c r="P2006" s="40">
        <f t="shared" si="310"/>
        <v>834.28571428571433</v>
      </c>
      <c r="Q2006" s="42"/>
      <c r="R2006" t="str">
        <f t="shared" si="305"/>
        <v>670 Litre 304 Stainless Steel Slimline Water Tank (550mm W x 900mm L x  1560mm H)</v>
      </c>
    </row>
    <row r="2007" spans="2:18" x14ac:dyDescent="0.35">
      <c r="B2007" s="32">
        <v>0.65</v>
      </c>
      <c r="C2007" s="30" t="s">
        <v>22</v>
      </c>
      <c r="D2007" s="30" t="s">
        <v>21</v>
      </c>
      <c r="E2007" s="21">
        <v>550</v>
      </c>
      <c r="F2007" s="21">
        <v>1000</v>
      </c>
      <c r="G2007" s="21">
        <v>1560</v>
      </c>
      <c r="H2007" s="39">
        <f t="shared" si="306"/>
        <v>756.87857142857149</v>
      </c>
      <c r="I2007" s="37">
        <f t="shared" si="307"/>
        <v>1000</v>
      </c>
      <c r="J2007" s="37">
        <f t="shared" si="308"/>
        <v>90</v>
      </c>
      <c r="K2007" s="21"/>
      <c r="L2007" s="36">
        <f t="shared" si="312"/>
        <v>304</v>
      </c>
      <c r="M2007" s="36"/>
      <c r="N2007" s="21"/>
      <c r="O2007" s="21">
        <f t="shared" si="309"/>
        <v>304</v>
      </c>
      <c r="P2007" s="40">
        <f t="shared" si="310"/>
        <v>868.57142857142867</v>
      </c>
      <c r="Q2007" s="42"/>
      <c r="R2007" t="str">
        <f t="shared" si="305"/>
        <v>760 Litre 304 Stainless Steel Slimline Water Tank (550mm W x 1000mm L x  1560mm H)</v>
      </c>
    </row>
    <row r="2008" spans="2:18" x14ac:dyDescent="0.35">
      <c r="B2008" s="32">
        <v>0.65</v>
      </c>
      <c r="C2008" s="30" t="s">
        <v>22</v>
      </c>
      <c r="D2008" s="30" t="s">
        <v>21</v>
      </c>
      <c r="E2008" s="21">
        <v>550</v>
      </c>
      <c r="F2008" s="21">
        <v>1100</v>
      </c>
      <c r="G2008" s="21">
        <v>1560</v>
      </c>
      <c r="H2008" s="39">
        <f t="shared" si="306"/>
        <v>842.67857142857144</v>
      </c>
      <c r="I2008" s="37">
        <f t="shared" si="307"/>
        <v>1000</v>
      </c>
      <c r="J2008" s="37">
        <f t="shared" si="308"/>
        <v>90</v>
      </c>
      <c r="K2008" s="21"/>
      <c r="L2008" s="36">
        <f t="shared" si="312"/>
        <v>316</v>
      </c>
      <c r="M2008" s="36"/>
      <c r="N2008" s="21"/>
      <c r="O2008" s="21">
        <f t="shared" si="309"/>
        <v>316</v>
      </c>
      <c r="P2008" s="40">
        <f t="shared" si="310"/>
        <v>902.85714285714289</v>
      </c>
      <c r="Q2008" s="42"/>
      <c r="R2008" t="str">
        <f t="shared" si="305"/>
        <v>840 Litre 304 Stainless Steel Slimline Water Tank (550mm W x 1100mm L x  1560mm H)</v>
      </c>
    </row>
    <row r="2009" spans="2:18" x14ac:dyDescent="0.35">
      <c r="B2009" s="32">
        <v>0.65</v>
      </c>
      <c r="C2009" s="30" t="s">
        <v>22</v>
      </c>
      <c r="D2009" s="30" t="s">
        <v>21</v>
      </c>
      <c r="E2009" s="21">
        <v>550</v>
      </c>
      <c r="F2009" s="21">
        <v>1200</v>
      </c>
      <c r="G2009" s="21">
        <v>1560</v>
      </c>
      <c r="H2009" s="39">
        <f t="shared" si="306"/>
        <v>928.47857142857151</v>
      </c>
      <c r="I2009" s="37">
        <f t="shared" si="307"/>
        <v>1000</v>
      </c>
      <c r="J2009" s="37">
        <f t="shared" si="308"/>
        <v>90</v>
      </c>
      <c r="K2009" s="21"/>
      <c r="L2009" s="36">
        <f t="shared" si="312"/>
        <v>328</v>
      </c>
      <c r="M2009" s="36"/>
      <c r="N2009" s="21"/>
      <c r="O2009" s="21">
        <f t="shared" si="309"/>
        <v>328</v>
      </c>
      <c r="P2009" s="40">
        <f t="shared" si="310"/>
        <v>937.14285714285722</v>
      </c>
      <c r="Q2009" s="42"/>
      <c r="R2009" t="str">
        <f t="shared" si="305"/>
        <v>930 Litre 304 Stainless Steel Slimline Water Tank (550mm W x 1200mm L x  1560mm H)</v>
      </c>
    </row>
    <row r="2010" spans="2:18" x14ac:dyDescent="0.35">
      <c r="B2010" s="32">
        <v>0.65</v>
      </c>
      <c r="C2010" s="30" t="s">
        <v>22</v>
      </c>
      <c r="D2010" s="30" t="s">
        <v>21</v>
      </c>
      <c r="E2010" s="21">
        <v>550</v>
      </c>
      <c r="F2010" s="21">
        <v>1300</v>
      </c>
      <c r="G2010" s="21">
        <v>1560</v>
      </c>
      <c r="H2010" s="39">
        <f t="shared" si="306"/>
        <v>1014.2785714285715</v>
      </c>
      <c r="I2010" s="37">
        <f t="shared" si="307"/>
        <v>1000</v>
      </c>
      <c r="J2010" s="37">
        <f t="shared" si="308"/>
        <v>90</v>
      </c>
      <c r="K2010" s="21"/>
      <c r="L2010" s="36">
        <f t="shared" si="312"/>
        <v>340</v>
      </c>
      <c r="M2010" s="36"/>
      <c r="N2010" s="21"/>
      <c r="O2010" s="21">
        <f t="shared" si="309"/>
        <v>340</v>
      </c>
      <c r="P2010" s="40">
        <f t="shared" si="310"/>
        <v>971.42857142857144</v>
      </c>
      <c r="Q2010" s="42"/>
      <c r="R2010" t="str">
        <f t="shared" si="305"/>
        <v>1010 Litre 304 Stainless Steel Slimline Water Tank (550mm W x 1300mm L x  1560mm H)</v>
      </c>
    </row>
    <row r="2011" spans="2:18" x14ac:dyDescent="0.35">
      <c r="B2011" s="32">
        <v>0.65</v>
      </c>
      <c r="C2011" s="30" t="s">
        <v>22</v>
      </c>
      <c r="D2011" s="30" t="s">
        <v>21</v>
      </c>
      <c r="E2011" s="21">
        <v>550</v>
      </c>
      <c r="F2011" s="21">
        <v>1400</v>
      </c>
      <c r="G2011" s="21">
        <v>1560</v>
      </c>
      <c r="H2011" s="39">
        <f t="shared" si="306"/>
        <v>1100.0785714285714</v>
      </c>
      <c r="I2011" s="37">
        <f t="shared" si="307"/>
        <v>1000</v>
      </c>
      <c r="J2011" s="37">
        <f t="shared" si="308"/>
        <v>90</v>
      </c>
      <c r="K2011" s="21"/>
      <c r="L2011" s="36">
        <f t="shared" si="312"/>
        <v>352</v>
      </c>
      <c r="M2011" s="36"/>
      <c r="N2011" s="21"/>
      <c r="O2011" s="21">
        <f t="shared" si="309"/>
        <v>352</v>
      </c>
      <c r="P2011" s="40">
        <f t="shared" si="310"/>
        <v>1005.7142857142858</v>
      </c>
      <c r="Q2011" s="42"/>
      <c r="R2011" t="str">
        <f t="shared" si="305"/>
        <v>1100 Litre 304 Stainless Steel Slimline Water Tank (550mm W x 1400mm L x  1560mm H)</v>
      </c>
    </row>
    <row r="2012" spans="2:18" x14ac:dyDescent="0.35">
      <c r="B2012" s="46">
        <v>0.65</v>
      </c>
      <c r="C2012" s="47" t="s">
        <v>22</v>
      </c>
      <c r="D2012" s="47" t="s">
        <v>21</v>
      </c>
      <c r="E2012" s="48">
        <v>550</v>
      </c>
      <c r="F2012" s="48">
        <v>1500</v>
      </c>
      <c r="G2012" s="48">
        <v>1560</v>
      </c>
      <c r="H2012" s="39">
        <f t="shared" si="306"/>
        <v>1185.8785714285714</v>
      </c>
      <c r="I2012" s="37">
        <f t="shared" si="307"/>
        <v>1000</v>
      </c>
      <c r="J2012" s="37">
        <f t="shared" si="308"/>
        <v>90</v>
      </c>
      <c r="K2012" s="21"/>
      <c r="L2012" s="36">
        <f t="shared" si="312"/>
        <v>364</v>
      </c>
      <c r="M2012" s="36"/>
      <c r="N2012" s="21"/>
      <c r="O2012" s="21">
        <f t="shared" si="309"/>
        <v>364</v>
      </c>
      <c r="P2012" s="40">
        <f t="shared" si="310"/>
        <v>1040</v>
      </c>
      <c r="Q2012" s="42"/>
      <c r="R2012" t="str">
        <f t="shared" si="305"/>
        <v>1190 Litre 304 Stainless Steel Slimline Water Tank (550mm W x 1500mm L x  1560mm H)</v>
      </c>
    </row>
    <row r="2013" spans="2:18" x14ac:dyDescent="0.35">
      <c r="B2013" s="32">
        <v>0.65</v>
      </c>
      <c r="C2013" s="30" t="s">
        <v>22</v>
      </c>
      <c r="D2013" s="30" t="s">
        <v>21</v>
      </c>
      <c r="E2013" s="21">
        <v>550</v>
      </c>
      <c r="F2013" s="21">
        <v>1600</v>
      </c>
      <c r="G2013" s="21">
        <v>1560</v>
      </c>
      <c r="H2013" s="39">
        <f t="shared" si="306"/>
        <v>1271.6785714285716</v>
      </c>
      <c r="I2013" s="37">
        <f t="shared" si="307"/>
        <v>1000</v>
      </c>
      <c r="J2013" s="37">
        <f t="shared" si="308"/>
        <v>90</v>
      </c>
      <c r="K2013" s="21"/>
      <c r="L2013" s="36">
        <f t="shared" si="312"/>
        <v>376</v>
      </c>
      <c r="M2013" s="36"/>
      <c r="N2013" s="21"/>
      <c r="O2013" s="21">
        <f t="shared" si="309"/>
        <v>376</v>
      </c>
      <c r="P2013" s="40">
        <f t="shared" si="310"/>
        <v>1074.2857142857144</v>
      </c>
      <c r="Q2013" s="42"/>
      <c r="R2013" t="str">
        <f t="shared" si="305"/>
        <v>1270 Litre 304 Stainless Steel Slimline Water Tank (550mm W x 1600mm L x  1560mm H)</v>
      </c>
    </row>
    <row r="2014" spans="2:18" x14ac:dyDescent="0.35">
      <c r="B2014" s="32">
        <v>0.65</v>
      </c>
      <c r="C2014" s="30" t="s">
        <v>22</v>
      </c>
      <c r="D2014" s="30" t="s">
        <v>21</v>
      </c>
      <c r="E2014" s="21">
        <v>550</v>
      </c>
      <c r="F2014" s="21">
        <v>1700</v>
      </c>
      <c r="G2014" s="21">
        <v>1560</v>
      </c>
      <c r="H2014" s="39">
        <f t="shared" si="306"/>
        <v>1357.4785714285715</v>
      </c>
      <c r="I2014" s="37">
        <f t="shared" si="307"/>
        <v>1000</v>
      </c>
      <c r="J2014" s="37">
        <f t="shared" si="308"/>
        <v>90</v>
      </c>
      <c r="K2014" s="21"/>
      <c r="L2014" s="36">
        <f t="shared" si="312"/>
        <v>388</v>
      </c>
      <c r="M2014" s="36"/>
      <c r="N2014" s="21"/>
      <c r="O2014" s="21">
        <f t="shared" si="309"/>
        <v>388</v>
      </c>
      <c r="P2014" s="40">
        <f t="shared" si="310"/>
        <v>1108.5714285714287</v>
      </c>
      <c r="Q2014" s="42"/>
      <c r="R2014" t="str">
        <f t="shared" si="305"/>
        <v>1360 Litre 304 Stainless Steel Slimline Water Tank (550mm W x 1700mm L x  1560mm H)</v>
      </c>
    </row>
    <row r="2015" spans="2:18" x14ac:dyDescent="0.35">
      <c r="B2015" s="32">
        <v>0.65</v>
      </c>
      <c r="C2015" s="30" t="s">
        <v>22</v>
      </c>
      <c r="D2015" s="30" t="s">
        <v>21</v>
      </c>
      <c r="E2015" s="21">
        <v>550</v>
      </c>
      <c r="F2015" s="21">
        <v>1800</v>
      </c>
      <c r="G2015" s="21">
        <v>1560</v>
      </c>
      <c r="H2015" s="39">
        <f t="shared" si="306"/>
        <v>1443.2785714285715</v>
      </c>
      <c r="I2015" s="37">
        <f t="shared" si="307"/>
        <v>1000</v>
      </c>
      <c r="J2015" s="37">
        <f t="shared" si="308"/>
        <v>90</v>
      </c>
      <c r="K2015" s="21"/>
      <c r="L2015" s="36">
        <f t="shared" si="312"/>
        <v>400</v>
      </c>
      <c r="M2015" s="36"/>
      <c r="N2015" s="21"/>
      <c r="O2015" s="21">
        <f t="shared" si="309"/>
        <v>400</v>
      </c>
      <c r="P2015" s="40">
        <f t="shared" si="310"/>
        <v>1142.8571428571429</v>
      </c>
      <c r="Q2015" s="42"/>
      <c r="R2015" t="str">
        <f t="shared" si="305"/>
        <v>1440 Litre 304 Stainless Steel Slimline Water Tank (550mm W x 1800mm L x  1560mm H)</v>
      </c>
    </row>
    <row r="2016" spans="2:18" x14ac:dyDescent="0.35">
      <c r="B2016" s="32">
        <v>0.65</v>
      </c>
      <c r="C2016" s="30" t="s">
        <v>22</v>
      </c>
      <c r="D2016" s="30" t="s">
        <v>21</v>
      </c>
      <c r="E2016" s="21">
        <v>550</v>
      </c>
      <c r="F2016" s="21">
        <v>1900</v>
      </c>
      <c r="G2016" s="21">
        <v>1560</v>
      </c>
      <c r="H2016" s="39">
        <f t="shared" si="306"/>
        <v>1529.0785714285714</v>
      </c>
      <c r="I2016" s="37">
        <f t="shared" si="307"/>
        <v>2000</v>
      </c>
      <c r="J2016" s="37">
        <f t="shared" si="308"/>
        <v>120</v>
      </c>
      <c r="K2016" s="21"/>
      <c r="L2016" s="36">
        <v>411</v>
      </c>
      <c r="M2016" s="36"/>
      <c r="O2016" s="21">
        <f t="shared" si="309"/>
        <v>411</v>
      </c>
      <c r="P2016" s="40">
        <f t="shared" si="310"/>
        <v>1174.2857142857144</v>
      </c>
      <c r="Q2016" s="42"/>
      <c r="R2016" t="str">
        <f t="shared" si="305"/>
        <v>1530 Litre 304 Stainless Steel Slimline Water Tank (550mm W x 1900mm L x  1560mm H)</v>
      </c>
    </row>
    <row r="2017" spans="2:18" x14ac:dyDescent="0.35">
      <c r="B2017" s="32">
        <v>0.65</v>
      </c>
      <c r="C2017" s="30" t="s">
        <v>22</v>
      </c>
      <c r="D2017" s="30" t="s">
        <v>21</v>
      </c>
      <c r="E2017" s="21">
        <v>550</v>
      </c>
      <c r="F2017" s="21">
        <v>2000</v>
      </c>
      <c r="G2017" s="21">
        <v>1560</v>
      </c>
      <c r="H2017" s="39">
        <f t="shared" si="306"/>
        <v>1614.8785714285714</v>
      </c>
      <c r="I2017" s="37">
        <f t="shared" si="307"/>
        <v>2000</v>
      </c>
      <c r="J2017" s="37">
        <f t="shared" si="308"/>
        <v>120</v>
      </c>
      <c r="K2017" s="21"/>
      <c r="L2017" s="36">
        <f t="shared" ref="L2017:L2027" si="313">L2016+12</f>
        <v>423</v>
      </c>
      <c r="M2017" s="36"/>
      <c r="O2017" s="21">
        <f t="shared" si="309"/>
        <v>423</v>
      </c>
      <c r="P2017" s="40">
        <f t="shared" si="310"/>
        <v>1208.5714285714287</v>
      </c>
      <c r="Q2017" s="42"/>
      <c r="R2017" t="str">
        <f t="shared" si="305"/>
        <v>1610 Litre 304 Stainless Steel Slimline Water Tank (550mm W x 2000mm L x  1560mm H)</v>
      </c>
    </row>
    <row r="2018" spans="2:18" x14ac:dyDescent="0.35">
      <c r="B2018" s="32">
        <v>0.65</v>
      </c>
      <c r="C2018" s="30" t="s">
        <v>22</v>
      </c>
      <c r="D2018" s="30" t="s">
        <v>21</v>
      </c>
      <c r="E2018" s="21">
        <v>550</v>
      </c>
      <c r="F2018" s="21">
        <v>2100</v>
      </c>
      <c r="G2018" s="21">
        <v>1560</v>
      </c>
      <c r="H2018" s="39">
        <f t="shared" si="306"/>
        <v>1700.6785714285716</v>
      </c>
      <c r="I2018" s="37">
        <f t="shared" si="307"/>
        <v>2000</v>
      </c>
      <c r="J2018" s="37">
        <f t="shared" si="308"/>
        <v>120</v>
      </c>
      <c r="K2018" s="21"/>
      <c r="L2018" s="36">
        <f t="shared" si="313"/>
        <v>435</v>
      </c>
      <c r="M2018" s="36"/>
      <c r="O2018" s="21">
        <f t="shared" si="309"/>
        <v>435</v>
      </c>
      <c r="P2018" s="40">
        <f t="shared" si="310"/>
        <v>1242.8571428571429</v>
      </c>
      <c r="Q2018" s="42"/>
      <c r="R2018" t="str">
        <f t="shared" si="305"/>
        <v>1700 Litre 304 Stainless Steel Slimline Water Tank (550mm W x 2100mm L x  1560mm H)</v>
      </c>
    </row>
    <row r="2019" spans="2:18" x14ac:dyDescent="0.35">
      <c r="B2019" s="32">
        <v>0.65</v>
      </c>
      <c r="C2019" s="30" t="s">
        <v>22</v>
      </c>
      <c r="D2019" s="30" t="s">
        <v>21</v>
      </c>
      <c r="E2019" s="21">
        <v>550</v>
      </c>
      <c r="F2019" s="21">
        <v>2200</v>
      </c>
      <c r="G2019" s="21">
        <v>1560</v>
      </c>
      <c r="H2019" s="39">
        <f t="shared" si="306"/>
        <v>1786.4785714285715</v>
      </c>
      <c r="I2019" s="37">
        <f t="shared" si="307"/>
        <v>2000</v>
      </c>
      <c r="J2019" s="37">
        <f t="shared" si="308"/>
        <v>120</v>
      </c>
      <c r="K2019" s="21"/>
      <c r="L2019" s="36">
        <f t="shared" si="313"/>
        <v>447</v>
      </c>
      <c r="M2019" s="36"/>
      <c r="O2019" s="21">
        <f t="shared" si="309"/>
        <v>447</v>
      </c>
      <c r="P2019" s="40">
        <f t="shared" si="310"/>
        <v>1277.1428571428571</v>
      </c>
      <c r="Q2019" s="42"/>
      <c r="R2019" t="str">
        <f t="shared" si="305"/>
        <v>1790 Litre 304 Stainless Steel Slimline Water Tank (550mm W x 2200mm L x  1560mm H)</v>
      </c>
    </row>
    <row r="2020" spans="2:18" x14ac:dyDescent="0.35">
      <c r="B2020" s="32">
        <v>0.65</v>
      </c>
      <c r="C2020" s="30" t="s">
        <v>22</v>
      </c>
      <c r="D2020" s="30" t="s">
        <v>21</v>
      </c>
      <c r="E2020" s="21">
        <v>550</v>
      </c>
      <c r="F2020" s="21">
        <v>2300</v>
      </c>
      <c r="G2020" s="21">
        <v>1560</v>
      </c>
      <c r="H2020" s="39">
        <f t="shared" si="306"/>
        <v>1872.2785714285715</v>
      </c>
      <c r="I2020" s="37">
        <f t="shared" si="307"/>
        <v>2000</v>
      </c>
      <c r="J2020" s="37">
        <f t="shared" si="308"/>
        <v>120</v>
      </c>
      <c r="K2020" s="21"/>
      <c r="L2020" s="36">
        <f t="shared" si="313"/>
        <v>459</v>
      </c>
      <c r="M2020" s="36"/>
      <c r="O2020" s="21">
        <f t="shared" si="309"/>
        <v>459</v>
      </c>
      <c r="P2020" s="40">
        <f t="shared" si="310"/>
        <v>1311.4285714285716</v>
      </c>
      <c r="Q2020" s="42"/>
      <c r="R2020" t="str">
        <f t="shared" si="305"/>
        <v>1870 Litre 304 Stainless Steel Slimline Water Tank (550mm W x 2300mm L x  1560mm H)</v>
      </c>
    </row>
    <row r="2021" spans="2:18" x14ac:dyDescent="0.35">
      <c r="B2021" s="32">
        <v>0.65</v>
      </c>
      <c r="C2021" s="30" t="s">
        <v>22</v>
      </c>
      <c r="D2021" s="30" t="s">
        <v>21</v>
      </c>
      <c r="E2021" s="21">
        <v>550</v>
      </c>
      <c r="F2021" s="21">
        <v>2400</v>
      </c>
      <c r="G2021" s="21">
        <v>1560</v>
      </c>
      <c r="H2021" s="39">
        <f t="shared" si="306"/>
        <v>1958.0785714285714</v>
      </c>
      <c r="I2021" s="37">
        <f t="shared" si="307"/>
        <v>2000</v>
      </c>
      <c r="J2021" s="37">
        <f t="shared" si="308"/>
        <v>120</v>
      </c>
      <c r="K2021" s="21"/>
      <c r="L2021" s="36">
        <f t="shared" si="313"/>
        <v>471</v>
      </c>
      <c r="M2021" s="36"/>
      <c r="O2021" s="21">
        <f t="shared" si="309"/>
        <v>471</v>
      </c>
      <c r="P2021" s="40">
        <f t="shared" si="310"/>
        <v>1345.7142857142858</v>
      </c>
      <c r="Q2021" s="42"/>
      <c r="R2021" t="str">
        <f t="shared" si="305"/>
        <v>1960 Litre 304 Stainless Steel Slimline Water Tank (550mm W x 2400mm L x  1560mm H)</v>
      </c>
    </row>
    <row r="2022" spans="2:18" x14ac:dyDescent="0.35">
      <c r="B2022" s="32">
        <v>0.65</v>
      </c>
      <c r="C2022" s="30" t="s">
        <v>22</v>
      </c>
      <c r="D2022" s="30" t="s">
        <v>21</v>
      </c>
      <c r="E2022" s="21">
        <v>550</v>
      </c>
      <c r="F2022" s="21">
        <v>2500</v>
      </c>
      <c r="G2022" s="21">
        <v>1560</v>
      </c>
      <c r="H2022" s="39">
        <f t="shared" si="306"/>
        <v>2043.8785714285714</v>
      </c>
      <c r="I2022" s="37">
        <f t="shared" si="307"/>
        <v>2000</v>
      </c>
      <c r="J2022" s="37">
        <f t="shared" si="308"/>
        <v>120</v>
      </c>
      <c r="K2022" s="21"/>
      <c r="L2022" s="36">
        <f t="shared" si="313"/>
        <v>483</v>
      </c>
      <c r="M2022" s="36"/>
      <c r="O2022" s="21">
        <f t="shared" si="309"/>
        <v>483</v>
      </c>
      <c r="P2022" s="40">
        <f t="shared" si="310"/>
        <v>1380</v>
      </c>
      <c r="Q2022" s="42"/>
      <c r="R2022" t="str">
        <f t="shared" si="305"/>
        <v>2040 Litre 304 Stainless Steel Slimline Water Tank (550mm W x 2500mm L x  1560mm H)</v>
      </c>
    </row>
    <row r="2023" spans="2:18" x14ac:dyDescent="0.35">
      <c r="B2023" s="32">
        <v>0.65</v>
      </c>
      <c r="C2023" s="30" t="s">
        <v>22</v>
      </c>
      <c r="D2023" s="30" t="s">
        <v>21</v>
      </c>
      <c r="E2023" s="21">
        <v>550</v>
      </c>
      <c r="F2023" s="21">
        <v>2600</v>
      </c>
      <c r="G2023" s="21">
        <v>1560</v>
      </c>
      <c r="H2023" s="39">
        <f t="shared" si="306"/>
        <v>2129.6785714285716</v>
      </c>
      <c r="I2023" s="37">
        <f t="shared" si="307"/>
        <v>2000</v>
      </c>
      <c r="J2023" s="37">
        <f t="shared" si="308"/>
        <v>120</v>
      </c>
      <c r="K2023" s="21"/>
      <c r="L2023" s="36">
        <f t="shared" si="313"/>
        <v>495</v>
      </c>
      <c r="M2023" s="36"/>
      <c r="O2023" s="21">
        <f t="shared" si="309"/>
        <v>495</v>
      </c>
      <c r="P2023" s="40">
        <f t="shared" si="310"/>
        <v>1414.2857142857144</v>
      </c>
      <c r="Q2023" s="42"/>
      <c r="R2023" t="str">
        <f t="shared" si="305"/>
        <v>2130 Litre 304 Stainless Steel Slimline Water Tank (550mm W x 2600mm L x  1560mm H)</v>
      </c>
    </row>
    <row r="2024" spans="2:18" x14ac:dyDescent="0.35">
      <c r="B2024" s="32">
        <v>0.65</v>
      </c>
      <c r="C2024" s="30" t="s">
        <v>22</v>
      </c>
      <c r="D2024" s="30" t="s">
        <v>21</v>
      </c>
      <c r="E2024" s="21">
        <v>550</v>
      </c>
      <c r="F2024" s="21">
        <v>2700</v>
      </c>
      <c r="G2024" s="21">
        <v>1560</v>
      </c>
      <c r="H2024" s="39">
        <f t="shared" si="306"/>
        <v>2215.4785714285713</v>
      </c>
      <c r="I2024" s="37">
        <f t="shared" si="307"/>
        <v>2000</v>
      </c>
      <c r="J2024" s="37">
        <f t="shared" si="308"/>
        <v>120</v>
      </c>
      <c r="K2024" s="21"/>
      <c r="L2024" s="36">
        <f t="shared" si="313"/>
        <v>507</v>
      </c>
      <c r="M2024" s="36"/>
      <c r="O2024" s="21">
        <f t="shared" si="309"/>
        <v>507</v>
      </c>
      <c r="P2024" s="40">
        <f t="shared" si="310"/>
        <v>1448.5714285714287</v>
      </c>
      <c r="Q2024" s="42"/>
      <c r="R2024" t="str">
        <f t="shared" si="305"/>
        <v>2220 Litre 304 Stainless Steel Slimline Water Tank (550mm W x 2700mm L x  1560mm H)</v>
      </c>
    </row>
    <row r="2025" spans="2:18" x14ac:dyDescent="0.35">
      <c r="B2025" s="32">
        <v>0.65</v>
      </c>
      <c r="C2025" s="30" t="s">
        <v>22</v>
      </c>
      <c r="D2025" s="30" t="s">
        <v>21</v>
      </c>
      <c r="E2025" s="21">
        <v>550</v>
      </c>
      <c r="F2025" s="21">
        <v>2800</v>
      </c>
      <c r="G2025" s="21">
        <v>1560</v>
      </c>
      <c r="H2025" s="39">
        <f t="shared" si="306"/>
        <v>2301.278571428571</v>
      </c>
      <c r="I2025" s="37">
        <f t="shared" si="307"/>
        <v>2000</v>
      </c>
      <c r="J2025" s="37">
        <f t="shared" si="308"/>
        <v>120</v>
      </c>
      <c r="K2025" s="21"/>
      <c r="L2025" s="36">
        <f t="shared" si="313"/>
        <v>519</v>
      </c>
      <c r="M2025" s="36"/>
      <c r="O2025" s="21">
        <f t="shared" si="309"/>
        <v>519</v>
      </c>
      <c r="P2025" s="40">
        <f t="shared" si="310"/>
        <v>1482.8571428571429</v>
      </c>
      <c r="Q2025" s="42"/>
      <c r="R2025" t="str">
        <f t="shared" si="305"/>
        <v>2300 Litre 304 Stainless Steel Slimline Water Tank (550mm W x 2800mm L x  1560mm H)</v>
      </c>
    </row>
    <row r="2026" spans="2:18" x14ac:dyDescent="0.35">
      <c r="B2026" s="32">
        <v>0.65</v>
      </c>
      <c r="C2026" s="30" t="s">
        <v>22</v>
      </c>
      <c r="D2026" s="30" t="s">
        <v>21</v>
      </c>
      <c r="E2026" s="21">
        <v>550</v>
      </c>
      <c r="F2026" s="21">
        <v>2900</v>
      </c>
      <c r="G2026" s="21">
        <v>1560</v>
      </c>
      <c r="H2026" s="39">
        <f t="shared" si="306"/>
        <v>2387.0785714285712</v>
      </c>
      <c r="I2026" s="37">
        <f t="shared" si="307"/>
        <v>2000</v>
      </c>
      <c r="J2026" s="37">
        <f t="shared" si="308"/>
        <v>120</v>
      </c>
      <c r="K2026" s="21"/>
      <c r="L2026" s="36">
        <f t="shared" si="313"/>
        <v>531</v>
      </c>
      <c r="M2026" s="36"/>
      <c r="O2026" s="21">
        <f t="shared" si="309"/>
        <v>531</v>
      </c>
      <c r="P2026" s="40">
        <f t="shared" si="310"/>
        <v>1517.1428571428573</v>
      </c>
      <c r="Q2026" s="42"/>
      <c r="R2026" t="str">
        <f t="shared" si="305"/>
        <v>2390 Litre 304 Stainless Steel Slimline Water Tank (550mm W x 2900mm L x  1560mm H)</v>
      </c>
    </row>
    <row r="2027" spans="2:18" x14ac:dyDescent="0.35">
      <c r="B2027" s="32">
        <v>0.65</v>
      </c>
      <c r="C2027" s="30" t="s">
        <v>22</v>
      </c>
      <c r="D2027" s="30" t="s">
        <v>21</v>
      </c>
      <c r="E2027" s="21">
        <v>550</v>
      </c>
      <c r="F2027" s="21">
        <v>3000</v>
      </c>
      <c r="G2027" s="21">
        <v>1560</v>
      </c>
      <c r="H2027" s="39">
        <f t="shared" si="306"/>
        <v>2472.8785714285714</v>
      </c>
      <c r="I2027" s="37">
        <f t="shared" si="307"/>
        <v>2000</v>
      </c>
      <c r="J2027" s="37">
        <f t="shared" si="308"/>
        <v>120</v>
      </c>
      <c r="K2027" s="21"/>
      <c r="L2027" s="36">
        <f t="shared" si="313"/>
        <v>543</v>
      </c>
      <c r="M2027" s="36"/>
      <c r="O2027" s="21">
        <f t="shared" si="309"/>
        <v>543</v>
      </c>
      <c r="P2027" s="40">
        <f t="shared" si="310"/>
        <v>1551.4285714285716</v>
      </c>
      <c r="Q2027" s="42"/>
      <c r="R2027" t="str">
        <f t="shared" si="305"/>
        <v>2470 Litre 304 Stainless Steel Slimline Water Tank (550mm W x 3000mm L x  1560mm H)</v>
      </c>
    </row>
    <row r="2028" spans="2:18" x14ac:dyDescent="0.35">
      <c r="B2028" s="32">
        <v>0.65</v>
      </c>
      <c r="C2028" s="30" t="s">
        <v>22</v>
      </c>
      <c r="D2028" s="30" t="s">
        <v>21</v>
      </c>
      <c r="E2028" s="21">
        <v>600</v>
      </c>
      <c r="F2028" s="21">
        <v>800</v>
      </c>
      <c r="G2028" s="21">
        <v>1560</v>
      </c>
      <c r="H2028" s="39">
        <f t="shared" si="306"/>
        <v>628.4571428571428</v>
      </c>
      <c r="I2028" s="37">
        <f t="shared" si="307"/>
        <v>1000</v>
      </c>
      <c r="J2028" s="37">
        <f t="shared" si="308"/>
        <v>90</v>
      </c>
      <c r="K2028" s="21"/>
      <c r="L2028" s="36">
        <v>282</v>
      </c>
      <c r="M2028" s="36"/>
      <c r="O2028" s="21">
        <f t="shared" si="309"/>
        <v>282</v>
      </c>
      <c r="P2028" s="40">
        <f t="shared" si="310"/>
        <v>805.71428571428578</v>
      </c>
      <c r="Q2028" s="42"/>
      <c r="R2028" t="str">
        <f t="shared" si="305"/>
        <v>630 Litre 304 Stainless Steel Slimline Water Tank (600mm W x 800mm L x  1560mm H)</v>
      </c>
    </row>
    <row r="2029" spans="2:18" x14ac:dyDescent="0.35">
      <c r="B2029" s="32">
        <v>0.65</v>
      </c>
      <c r="C2029" s="30" t="s">
        <v>22</v>
      </c>
      <c r="D2029" s="30" t="s">
        <v>21</v>
      </c>
      <c r="E2029" s="21">
        <v>600</v>
      </c>
      <c r="F2029" s="21">
        <v>900</v>
      </c>
      <c r="G2029" s="21">
        <v>1560</v>
      </c>
      <c r="H2029" s="39">
        <f t="shared" si="306"/>
        <v>722.05714285714282</v>
      </c>
      <c r="I2029" s="37">
        <f t="shared" si="307"/>
        <v>1000</v>
      </c>
      <c r="J2029" s="37">
        <f t="shared" si="308"/>
        <v>90</v>
      </c>
      <c r="K2029" s="21"/>
      <c r="L2029" s="36">
        <f t="shared" ref="L2029:L2037" si="314">L2028+12</f>
        <v>294</v>
      </c>
      <c r="M2029" s="36"/>
      <c r="O2029" s="21">
        <f t="shared" si="309"/>
        <v>294</v>
      </c>
      <c r="P2029" s="40">
        <f t="shared" si="310"/>
        <v>840</v>
      </c>
      <c r="Q2029" s="42"/>
      <c r="R2029" t="str">
        <f t="shared" si="305"/>
        <v>720 Litre 304 Stainless Steel Slimline Water Tank (600mm W x 900mm L x  1560mm H)</v>
      </c>
    </row>
    <row r="2030" spans="2:18" x14ac:dyDescent="0.35">
      <c r="B2030" s="32">
        <v>0.65</v>
      </c>
      <c r="C2030" s="30" t="s">
        <v>22</v>
      </c>
      <c r="D2030" s="30" t="s">
        <v>21</v>
      </c>
      <c r="E2030" s="21">
        <v>600</v>
      </c>
      <c r="F2030" s="21">
        <v>1000</v>
      </c>
      <c r="G2030" s="21">
        <v>1560</v>
      </c>
      <c r="H2030" s="39">
        <f t="shared" si="306"/>
        <v>815.65714285714284</v>
      </c>
      <c r="I2030" s="37">
        <f t="shared" si="307"/>
        <v>1000</v>
      </c>
      <c r="J2030" s="37">
        <f t="shared" si="308"/>
        <v>90</v>
      </c>
      <c r="K2030" s="21"/>
      <c r="L2030" s="36">
        <f t="shared" si="314"/>
        <v>306</v>
      </c>
      <c r="M2030" s="36"/>
      <c r="O2030" s="21">
        <f t="shared" si="309"/>
        <v>306</v>
      </c>
      <c r="P2030" s="40">
        <f t="shared" si="310"/>
        <v>874.28571428571433</v>
      </c>
      <c r="Q2030" s="42"/>
      <c r="R2030" t="str">
        <f t="shared" si="305"/>
        <v>820 Litre 304 Stainless Steel Slimline Water Tank (600mm W x 1000mm L x  1560mm H)</v>
      </c>
    </row>
    <row r="2031" spans="2:18" x14ac:dyDescent="0.35">
      <c r="B2031" s="32">
        <v>0.65</v>
      </c>
      <c r="C2031" s="30" t="s">
        <v>22</v>
      </c>
      <c r="D2031" s="30" t="s">
        <v>21</v>
      </c>
      <c r="E2031" s="21">
        <v>600</v>
      </c>
      <c r="F2031" s="21">
        <v>1100</v>
      </c>
      <c r="G2031" s="21">
        <v>1560</v>
      </c>
      <c r="H2031" s="39">
        <f t="shared" si="306"/>
        <v>909.25714285714275</v>
      </c>
      <c r="I2031" s="37">
        <f t="shared" si="307"/>
        <v>1000</v>
      </c>
      <c r="J2031" s="37">
        <f t="shared" si="308"/>
        <v>90</v>
      </c>
      <c r="K2031" s="21"/>
      <c r="L2031" s="36">
        <f t="shared" si="314"/>
        <v>318</v>
      </c>
      <c r="M2031" s="36"/>
      <c r="O2031" s="21">
        <f t="shared" si="309"/>
        <v>318</v>
      </c>
      <c r="P2031" s="40">
        <f t="shared" si="310"/>
        <v>908.57142857142867</v>
      </c>
      <c r="Q2031" s="42"/>
      <c r="R2031" t="str">
        <f t="shared" si="305"/>
        <v>910 Litre 304 Stainless Steel Slimline Water Tank (600mm W x 1100mm L x  1560mm H)</v>
      </c>
    </row>
    <row r="2032" spans="2:18" x14ac:dyDescent="0.35">
      <c r="B2032" s="32">
        <v>0.65</v>
      </c>
      <c r="C2032" s="30" t="s">
        <v>22</v>
      </c>
      <c r="D2032" s="30" t="s">
        <v>21</v>
      </c>
      <c r="E2032" s="21">
        <v>600</v>
      </c>
      <c r="F2032" s="21">
        <v>1200</v>
      </c>
      <c r="G2032" s="21">
        <v>1560</v>
      </c>
      <c r="H2032" s="39">
        <f t="shared" si="306"/>
        <v>1002.8571428571428</v>
      </c>
      <c r="I2032" s="37">
        <f t="shared" si="307"/>
        <v>1000</v>
      </c>
      <c r="J2032" s="37">
        <f t="shared" si="308"/>
        <v>90</v>
      </c>
      <c r="K2032" s="21"/>
      <c r="L2032" s="36">
        <f t="shared" si="314"/>
        <v>330</v>
      </c>
      <c r="M2032" s="36"/>
      <c r="O2032" s="21">
        <f t="shared" si="309"/>
        <v>330</v>
      </c>
      <c r="P2032" s="40">
        <f t="shared" si="310"/>
        <v>942.85714285714289</v>
      </c>
      <c r="Q2032" s="42"/>
      <c r="R2032" t="str">
        <f t="shared" si="305"/>
        <v>1000 Litre 304 Stainless Steel Slimline Water Tank (600mm W x 1200mm L x  1560mm H)</v>
      </c>
    </row>
    <row r="2033" spans="2:18" x14ac:dyDescent="0.35">
      <c r="B2033" s="32">
        <v>0.65</v>
      </c>
      <c r="C2033" s="30" t="s">
        <v>22</v>
      </c>
      <c r="D2033" s="30" t="s">
        <v>21</v>
      </c>
      <c r="E2033" s="21">
        <v>600</v>
      </c>
      <c r="F2033" s="21">
        <v>1300</v>
      </c>
      <c r="G2033" s="21">
        <v>1560</v>
      </c>
      <c r="H2033" s="39">
        <f t="shared" si="306"/>
        <v>1096.457142857143</v>
      </c>
      <c r="I2033" s="37">
        <f t="shared" si="307"/>
        <v>1000</v>
      </c>
      <c r="J2033" s="37">
        <f t="shared" si="308"/>
        <v>90</v>
      </c>
      <c r="K2033" s="21"/>
      <c r="L2033" s="36">
        <f t="shared" si="314"/>
        <v>342</v>
      </c>
      <c r="M2033" s="36"/>
      <c r="O2033" s="21">
        <f t="shared" si="309"/>
        <v>342</v>
      </c>
      <c r="P2033" s="40">
        <f t="shared" si="310"/>
        <v>977.14285714285722</v>
      </c>
      <c r="Q2033" s="42"/>
      <c r="R2033" t="str">
        <f t="shared" si="305"/>
        <v>1100 Litre 304 Stainless Steel Slimline Water Tank (600mm W x 1300mm L x  1560mm H)</v>
      </c>
    </row>
    <row r="2034" spans="2:18" x14ac:dyDescent="0.35">
      <c r="B2034" s="32">
        <v>0.65</v>
      </c>
      <c r="C2034" s="30" t="s">
        <v>22</v>
      </c>
      <c r="D2034" s="30" t="s">
        <v>21</v>
      </c>
      <c r="E2034" s="21">
        <v>600</v>
      </c>
      <c r="F2034" s="21">
        <v>1400</v>
      </c>
      <c r="G2034" s="21">
        <v>1560</v>
      </c>
      <c r="H2034" s="39">
        <f t="shared" si="306"/>
        <v>1190.0571428571429</v>
      </c>
      <c r="I2034" s="37">
        <f t="shared" si="307"/>
        <v>1000</v>
      </c>
      <c r="J2034" s="37">
        <f t="shared" si="308"/>
        <v>90</v>
      </c>
      <c r="K2034" s="21"/>
      <c r="L2034" s="36">
        <f t="shared" si="314"/>
        <v>354</v>
      </c>
      <c r="M2034" s="36"/>
      <c r="O2034" s="21">
        <f t="shared" si="309"/>
        <v>354</v>
      </c>
      <c r="P2034" s="40">
        <f t="shared" si="310"/>
        <v>1011.4285714285714</v>
      </c>
      <c r="Q2034" s="42"/>
      <c r="R2034" t="str">
        <f t="shared" si="305"/>
        <v>1190 Litre 304 Stainless Steel Slimline Water Tank (600mm W x 1400mm L x  1560mm H)</v>
      </c>
    </row>
    <row r="2035" spans="2:18" x14ac:dyDescent="0.35">
      <c r="B2035" s="32">
        <v>0.65</v>
      </c>
      <c r="C2035" s="30" t="s">
        <v>22</v>
      </c>
      <c r="D2035" s="30" t="s">
        <v>21</v>
      </c>
      <c r="E2035" s="21">
        <v>600</v>
      </c>
      <c r="F2035" s="21">
        <v>1500</v>
      </c>
      <c r="G2035" s="21">
        <v>1560</v>
      </c>
      <c r="H2035" s="39">
        <f t="shared" si="306"/>
        <v>1283.6571428571428</v>
      </c>
      <c r="I2035" s="37">
        <f t="shared" si="307"/>
        <v>1000</v>
      </c>
      <c r="J2035" s="37">
        <f t="shared" si="308"/>
        <v>90</v>
      </c>
      <c r="K2035" s="21"/>
      <c r="L2035" s="36">
        <f t="shared" si="314"/>
        <v>366</v>
      </c>
      <c r="M2035" s="36"/>
      <c r="O2035" s="21">
        <f t="shared" si="309"/>
        <v>366</v>
      </c>
      <c r="P2035" s="40">
        <f t="shared" si="310"/>
        <v>1045.7142857142858</v>
      </c>
      <c r="Q2035" s="42"/>
      <c r="R2035" t="str">
        <f t="shared" si="305"/>
        <v>1280 Litre 304 Stainless Steel Slimline Water Tank (600mm W x 1500mm L x  1560mm H)</v>
      </c>
    </row>
    <row r="2036" spans="2:18" x14ac:dyDescent="0.35">
      <c r="B2036" s="32">
        <v>0.65</v>
      </c>
      <c r="C2036" s="30" t="s">
        <v>22</v>
      </c>
      <c r="D2036" s="30" t="s">
        <v>21</v>
      </c>
      <c r="E2036" s="21">
        <v>600</v>
      </c>
      <c r="F2036" s="21">
        <v>1600</v>
      </c>
      <c r="G2036" s="21">
        <v>1560</v>
      </c>
      <c r="H2036" s="39">
        <f t="shared" si="306"/>
        <v>1377.257142857143</v>
      </c>
      <c r="I2036" s="37">
        <f t="shared" si="307"/>
        <v>1000</v>
      </c>
      <c r="J2036" s="37">
        <f t="shared" si="308"/>
        <v>90</v>
      </c>
      <c r="K2036" s="21"/>
      <c r="L2036" s="36">
        <f t="shared" si="314"/>
        <v>378</v>
      </c>
      <c r="M2036" s="36"/>
      <c r="O2036" s="21">
        <f t="shared" si="309"/>
        <v>378</v>
      </c>
      <c r="P2036" s="40">
        <f t="shared" si="310"/>
        <v>1080</v>
      </c>
      <c r="Q2036" s="42"/>
      <c r="R2036" t="str">
        <f t="shared" si="305"/>
        <v>1380 Litre 304 Stainless Steel Slimline Water Tank (600mm W x 1600mm L x  1560mm H)</v>
      </c>
    </row>
    <row r="2037" spans="2:18" x14ac:dyDescent="0.35">
      <c r="B2037" s="32">
        <v>0.65</v>
      </c>
      <c r="C2037" s="30" t="s">
        <v>22</v>
      </c>
      <c r="D2037" s="30" t="s">
        <v>21</v>
      </c>
      <c r="E2037" s="21">
        <v>600</v>
      </c>
      <c r="F2037" s="21">
        <v>1700</v>
      </c>
      <c r="G2037" s="21">
        <v>1560</v>
      </c>
      <c r="H2037" s="39">
        <f t="shared" si="306"/>
        <v>1470.8571428571429</v>
      </c>
      <c r="I2037" s="37">
        <f t="shared" si="307"/>
        <v>1000</v>
      </c>
      <c r="J2037" s="37">
        <f t="shared" si="308"/>
        <v>90</v>
      </c>
      <c r="K2037" s="21"/>
      <c r="L2037" s="36">
        <f t="shared" si="314"/>
        <v>390</v>
      </c>
      <c r="M2037" s="36"/>
      <c r="O2037" s="21">
        <f t="shared" si="309"/>
        <v>390</v>
      </c>
      <c r="P2037" s="40">
        <f t="shared" si="310"/>
        <v>1114.2857142857144</v>
      </c>
      <c r="Q2037" s="42"/>
      <c r="R2037" t="str">
        <f t="shared" si="305"/>
        <v>1470 Litre 304 Stainless Steel Slimline Water Tank (600mm W x 1700mm L x  1560mm H)</v>
      </c>
    </row>
    <row r="2038" spans="2:18" x14ac:dyDescent="0.35">
      <c r="B2038" s="32">
        <v>0.65</v>
      </c>
      <c r="C2038" s="30" t="s">
        <v>22</v>
      </c>
      <c r="D2038" s="30" t="s">
        <v>21</v>
      </c>
      <c r="E2038" s="21">
        <v>600</v>
      </c>
      <c r="F2038" s="21">
        <v>1800</v>
      </c>
      <c r="G2038" s="21">
        <v>1560</v>
      </c>
      <c r="H2038" s="39">
        <f t="shared" si="306"/>
        <v>1564.457142857143</v>
      </c>
      <c r="I2038" s="37">
        <f t="shared" si="307"/>
        <v>2000</v>
      </c>
      <c r="J2038" s="37">
        <f t="shared" si="308"/>
        <v>120</v>
      </c>
      <c r="K2038" s="21"/>
      <c r="L2038" s="36">
        <v>401</v>
      </c>
      <c r="M2038" s="36"/>
      <c r="O2038" s="21">
        <f t="shared" si="309"/>
        <v>401</v>
      </c>
      <c r="P2038" s="40">
        <f t="shared" si="310"/>
        <v>1145.7142857142858</v>
      </c>
      <c r="Q2038" s="42"/>
      <c r="R2038" t="str">
        <f t="shared" si="305"/>
        <v>1560 Litre 304 Stainless Steel Slimline Water Tank (600mm W x 1800mm L x  1560mm H)</v>
      </c>
    </row>
    <row r="2039" spans="2:18" x14ac:dyDescent="0.35">
      <c r="B2039" s="32">
        <v>0.65</v>
      </c>
      <c r="C2039" s="30" t="s">
        <v>22</v>
      </c>
      <c r="D2039" s="30" t="s">
        <v>21</v>
      </c>
      <c r="E2039" s="21">
        <v>600</v>
      </c>
      <c r="F2039" s="21">
        <v>1900</v>
      </c>
      <c r="G2039" s="21">
        <v>1560</v>
      </c>
      <c r="H2039" s="39">
        <f t="shared" si="306"/>
        <v>1658.0571428571429</v>
      </c>
      <c r="I2039" s="37">
        <f t="shared" si="307"/>
        <v>2000</v>
      </c>
      <c r="J2039" s="37">
        <f t="shared" si="308"/>
        <v>120</v>
      </c>
      <c r="K2039" s="21"/>
      <c r="L2039" s="36">
        <f t="shared" ref="L2039:L2047" si="315">L2038+12</f>
        <v>413</v>
      </c>
      <c r="M2039" s="36"/>
      <c r="O2039" s="21">
        <f t="shared" si="309"/>
        <v>413</v>
      </c>
      <c r="P2039" s="40">
        <f t="shared" si="310"/>
        <v>1180</v>
      </c>
      <c r="Q2039" s="42"/>
      <c r="R2039" t="str">
        <f t="shared" si="305"/>
        <v>1660 Litre 304 Stainless Steel Slimline Water Tank (600mm W x 1900mm L x  1560mm H)</v>
      </c>
    </row>
    <row r="2040" spans="2:18" x14ac:dyDescent="0.35">
      <c r="B2040" s="32">
        <v>0.65</v>
      </c>
      <c r="C2040" s="30" t="s">
        <v>22</v>
      </c>
      <c r="D2040" s="30" t="s">
        <v>21</v>
      </c>
      <c r="E2040" s="21">
        <v>600</v>
      </c>
      <c r="F2040" s="21">
        <v>2000</v>
      </c>
      <c r="G2040" s="21">
        <v>1560</v>
      </c>
      <c r="H2040" s="39">
        <f t="shared" si="306"/>
        <v>1751.6571428571428</v>
      </c>
      <c r="I2040" s="37">
        <f t="shared" si="307"/>
        <v>2000</v>
      </c>
      <c r="J2040" s="37">
        <f t="shared" si="308"/>
        <v>120</v>
      </c>
      <c r="K2040" s="21"/>
      <c r="L2040" s="36">
        <f t="shared" si="315"/>
        <v>425</v>
      </c>
      <c r="M2040" s="36"/>
      <c r="O2040" s="21">
        <f t="shared" si="309"/>
        <v>425</v>
      </c>
      <c r="P2040" s="40">
        <f t="shared" si="310"/>
        <v>1214.2857142857144</v>
      </c>
      <c r="Q2040" s="42"/>
      <c r="R2040" t="str">
        <f t="shared" si="305"/>
        <v>1750 Litre 304 Stainless Steel Slimline Water Tank (600mm W x 2000mm L x  1560mm H)</v>
      </c>
    </row>
    <row r="2041" spans="2:18" x14ac:dyDescent="0.35">
      <c r="B2041" s="32">
        <v>0.65</v>
      </c>
      <c r="C2041" s="30" t="s">
        <v>22</v>
      </c>
      <c r="D2041" s="30" t="s">
        <v>21</v>
      </c>
      <c r="E2041" s="21">
        <v>600</v>
      </c>
      <c r="F2041" s="21">
        <v>2100</v>
      </c>
      <c r="G2041" s="21">
        <v>1560</v>
      </c>
      <c r="H2041" s="39">
        <f t="shared" si="306"/>
        <v>1845.257142857143</v>
      </c>
      <c r="I2041" s="37">
        <f t="shared" si="307"/>
        <v>2000</v>
      </c>
      <c r="J2041" s="37">
        <f t="shared" si="308"/>
        <v>120</v>
      </c>
      <c r="K2041" s="21"/>
      <c r="L2041" s="36">
        <f t="shared" si="315"/>
        <v>437</v>
      </c>
      <c r="M2041" s="36"/>
      <c r="O2041" s="21">
        <f t="shared" si="309"/>
        <v>437</v>
      </c>
      <c r="P2041" s="40">
        <f t="shared" si="310"/>
        <v>1248.5714285714287</v>
      </c>
      <c r="Q2041" s="42"/>
      <c r="R2041" t="str">
        <f t="shared" si="305"/>
        <v>1850 Litre 304 Stainless Steel Slimline Water Tank (600mm W x 2100mm L x  1560mm H)</v>
      </c>
    </row>
    <row r="2042" spans="2:18" x14ac:dyDescent="0.35">
      <c r="B2042" s="32">
        <v>0.65</v>
      </c>
      <c r="C2042" s="30" t="s">
        <v>22</v>
      </c>
      <c r="D2042" s="30" t="s">
        <v>21</v>
      </c>
      <c r="E2042" s="21">
        <v>600</v>
      </c>
      <c r="F2042" s="21">
        <v>2200</v>
      </c>
      <c r="G2042" s="21">
        <v>1560</v>
      </c>
      <c r="H2042" s="39">
        <f t="shared" si="306"/>
        <v>1938.8571428571429</v>
      </c>
      <c r="I2042" s="37">
        <f t="shared" si="307"/>
        <v>2000</v>
      </c>
      <c r="J2042" s="37">
        <f t="shared" si="308"/>
        <v>120</v>
      </c>
      <c r="K2042" s="21"/>
      <c r="L2042" s="36">
        <f t="shared" si="315"/>
        <v>449</v>
      </c>
      <c r="M2042" s="36"/>
      <c r="O2042" s="21">
        <f t="shared" si="309"/>
        <v>449</v>
      </c>
      <c r="P2042" s="40">
        <f t="shared" si="310"/>
        <v>1282.8571428571429</v>
      </c>
      <c r="Q2042" s="42"/>
      <c r="R2042" t="str">
        <f t="shared" si="305"/>
        <v>1940 Litre 304 Stainless Steel Slimline Water Tank (600mm W x 2200mm L x  1560mm H)</v>
      </c>
    </row>
    <row r="2043" spans="2:18" x14ac:dyDescent="0.35">
      <c r="B2043" s="32">
        <v>0.65</v>
      </c>
      <c r="C2043" s="30" t="s">
        <v>22</v>
      </c>
      <c r="D2043" s="30" t="s">
        <v>21</v>
      </c>
      <c r="E2043" s="21">
        <v>600</v>
      </c>
      <c r="F2043" s="21">
        <v>2300</v>
      </c>
      <c r="G2043" s="21">
        <v>1560</v>
      </c>
      <c r="H2043" s="39">
        <f t="shared" si="306"/>
        <v>2032.457142857143</v>
      </c>
      <c r="I2043" s="37">
        <f t="shared" si="307"/>
        <v>2000</v>
      </c>
      <c r="J2043" s="37">
        <f t="shared" si="308"/>
        <v>120</v>
      </c>
      <c r="K2043" s="21"/>
      <c r="L2043" s="36">
        <f t="shared" si="315"/>
        <v>461</v>
      </c>
      <c r="M2043" s="36"/>
      <c r="O2043" s="21">
        <f t="shared" si="309"/>
        <v>461</v>
      </c>
      <c r="P2043" s="40">
        <f t="shared" si="310"/>
        <v>1317.1428571428573</v>
      </c>
      <c r="Q2043" s="42"/>
      <c r="R2043" t="str">
        <f t="shared" si="305"/>
        <v>2030 Litre 304 Stainless Steel Slimline Water Tank (600mm W x 2300mm L x  1560mm H)</v>
      </c>
    </row>
    <row r="2044" spans="2:18" x14ac:dyDescent="0.35">
      <c r="B2044" s="32">
        <v>0.65</v>
      </c>
      <c r="C2044" s="30" t="s">
        <v>22</v>
      </c>
      <c r="D2044" s="30" t="s">
        <v>21</v>
      </c>
      <c r="E2044" s="21">
        <v>600</v>
      </c>
      <c r="F2044" s="21">
        <v>2400</v>
      </c>
      <c r="G2044" s="21">
        <v>1560</v>
      </c>
      <c r="H2044" s="39">
        <f t="shared" si="306"/>
        <v>2126.0571428571429</v>
      </c>
      <c r="I2044" s="37">
        <f t="shared" si="307"/>
        <v>2000</v>
      </c>
      <c r="J2044" s="37">
        <f t="shared" si="308"/>
        <v>120</v>
      </c>
      <c r="K2044" s="21"/>
      <c r="L2044" s="36">
        <f t="shared" si="315"/>
        <v>473</v>
      </c>
      <c r="M2044" s="36"/>
      <c r="O2044" s="21">
        <f t="shared" si="309"/>
        <v>473</v>
      </c>
      <c r="P2044" s="40">
        <f t="shared" si="310"/>
        <v>1351.4285714285716</v>
      </c>
      <c r="Q2044" s="42"/>
      <c r="R2044" t="str">
        <f t="shared" si="305"/>
        <v>2130 Litre 304 Stainless Steel Slimline Water Tank (600mm W x 2400mm L x  1560mm H)</v>
      </c>
    </row>
    <row r="2045" spans="2:18" x14ac:dyDescent="0.35">
      <c r="B2045" s="32">
        <v>0.65</v>
      </c>
      <c r="C2045" s="30" t="s">
        <v>22</v>
      </c>
      <c r="D2045" s="30" t="s">
        <v>21</v>
      </c>
      <c r="E2045" s="21">
        <v>600</v>
      </c>
      <c r="F2045" s="21">
        <v>2500</v>
      </c>
      <c r="G2045" s="21">
        <v>1560</v>
      </c>
      <c r="H2045" s="39">
        <f t="shared" si="306"/>
        <v>2219.6571428571428</v>
      </c>
      <c r="I2045" s="37">
        <f t="shared" si="307"/>
        <v>2000</v>
      </c>
      <c r="J2045" s="37">
        <f t="shared" si="308"/>
        <v>120</v>
      </c>
      <c r="K2045" s="21"/>
      <c r="L2045" s="36">
        <f t="shared" si="315"/>
        <v>485</v>
      </c>
      <c r="M2045" s="36"/>
      <c r="O2045" s="21">
        <f t="shared" si="309"/>
        <v>485</v>
      </c>
      <c r="P2045" s="40">
        <f t="shared" si="310"/>
        <v>1385.7142857142858</v>
      </c>
      <c r="Q2045" s="42"/>
      <c r="R2045" t="str">
        <f t="shared" si="305"/>
        <v>2220 Litre 304 Stainless Steel Slimline Water Tank (600mm W x 2500mm L x  1560mm H)</v>
      </c>
    </row>
    <row r="2046" spans="2:18" x14ac:dyDescent="0.35">
      <c r="B2046" s="32">
        <v>0.65</v>
      </c>
      <c r="C2046" s="30" t="s">
        <v>22</v>
      </c>
      <c r="D2046" s="30" t="s">
        <v>21</v>
      </c>
      <c r="E2046" s="21">
        <v>600</v>
      </c>
      <c r="F2046" s="21">
        <v>2600</v>
      </c>
      <c r="G2046" s="21">
        <v>1560</v>
      </c>
      <c r="H2046" s="39">
        <f t="shared" si="306"/>
        <v>2313.2571428571428</v>
      </c>
      <c r="I2046" s="37">
        <f t="shared" si="307"/>
        <v>2000</v>
      </c>
      <c r="J2046" s="37">
        <f t="shared" si="308"/>
        <v>120</v>
      </c>
      <c r="K2046" s="21"/>
      <c r="L2046" s="36">
        <f t="shared" si="315"/>
        <v>497</v>
      </c>
      <c r="M2046" s="36"/>
      <c r="O2046" s="21">
        <f t="shared" si="309"/>
        <v>497</v>
      </c>
      <c r="P2046" s="40">
        <f t="shared" si="310"/>
        <v>1420</v>
      </c>
      <c r="Q2046" s="42"/>
      <c r="R2046" t="str">
        <f t="shared" si="305"/>
        <v>2310 Litre 304 Stainless Steel Slimline Water Tank (600mm W x 2600mm L x  1560mm H)</v>
      </c>
    </row>
    <row r="2047" spans="2:18" x14ac:dyDescent="0.35">
      <c r="B2047" s="32">
        <v>0.65</v>
      </c>
      <c r="C2047" s="30" t="s">
        <v>22</v>
      </c>
      <c r="D2047" s="30" t="s">
        <v>21</v>
      </c>
      <c r="E2047" s="21">
        <v>600</v>
      </c>
      <c r="F2047" s="21">
        <v>2700</v>
      </c>
      <c r="G2047" s="21">
        <v>1560</v>
      </c>
      <c r="H2047" s="39">
        <f t="shared" si="306"/>
        <v>2406.8571428571431</v>
      </c>
      <c r="I2047" s="37">
        <f t="shared" si="307"/>
        <v>2000</v>
      </c>
      <c r="J2047" s="37">
        <f t="shared" si="308"/>
        <v>120</v>
      </c>
      <c r="K2047" s="21"/>
      <c r="L2047" s="36">
        <f t="shared" si="315"/>
        <v>509</v>
      </c>
      <c r="M2047" s="36"/>
      <c r="O2047" s="21">
        <f t="shared" si="309"/>
        <v>509</v>
      </c>
      <c r="P2047" s="40">
        <f t="shared" si="310"/>
        <v>1454.2857142857144</v>
      </c>
      <c r="Q2047" s="42"/>
      <c r="R2047" t="str">
        <f t="shared" si="305"/>
        <v>2410 Litre 304 Stainless Steel Slimline Water Tank (600mm W x 2700mm L x  1560mm H)</v>
      </c>
    </row>
    <row r="2048" spans="2:18" x14ac:dyDescent="0.35">
      <c r="B2048" s="32">
        <v>0.65</v>
      </c>
      <c r="C2048" s="30" t="s">
        <v>22</v>
      </c>
      <c r="D2048" s="30" t="s">
        <v>21</v>
      </c>
      <c r="E2048" s="21">
        <v>600</v>
      </c>
      <c r="F2048" s="21">
        <v>2800</v>
      </c>
      <c r="G2048" s="21">
        <v>1560</v>
      </c>
      <c r="H2048" s="39">
        <f t="shared" si="306"/>
        <v>2500.457142857143</v>
      </c>
      <c r="I2048" s="37">
        <f t="shared" si="307"/>
        <v>3000</v>
      </c>
      <c r="J2048" s="37">
        <f t="shared" si="308"/>
        <v>135</v>
      </c>
      <c r="K2048" s="21"/>
      <c r="L2048" s="36">
        <v>567</v>
      </c>
      <c r="M2048" s="36"/>
      <c r="O2048" s="21">
        <f t="shared" si="309"/>
        <v>567</v>
      </c>
      <c r="P2048" s="40">
        <f t="shared" si="310"/>
        <v>1620</v>
      </c>
      <c r="Q2048" s="42"/>
      <c r="R2048" t="str">
        <f t="shared" si="305"/>
        <v>2500 Litre 304 Stainless Steel Slimline Water Tank (600mm W x 2800mm L x  1560mm H)</v>
      </c>
    </row>
    <row r="2049" spans="2:18" x14ac:dyDescent="0.35">
      <c r="B2049" s="32">
        <v>0.65</v>
      </c>
      <c r="C2049" s="30" t="s">
        <v>22</v>
      </c>
      <c r="D2049" s="30" t="s">
        <v>21</v>
      </c>
      <c r="E2049" s="21">
        <v>600</v>
      </c>
      <c r="F2049" s="21">
        <v>2900</v>
      </c>
      <c r="G2049" s="21">
        <v>1560</v>
      </c>
      <c r="H2049" s="39">
        <f t="shared" si="306"/>
        <v>2594.0571428571429</v>
      </c>
      <c r="I2049" s="37">
        <f t="shared" si="307"/>
        <v>3000</v>
      </c>
      <c r="J2049" s="37">
        <f t="shared" si="308"/>
        <v>135</v>
      </c>
      <c r="K2049" s="21"/>
      <c r="L2049" s="36">
        <f>L2048+12</f>
        <v>579</v>
      </c>
      <c r="M2049" s="36"/>
      <c r="O2049" s="21">
        <f t="shared" si="309"/>
        <v>579</v>
      </c>
      <c r="P2049" s="40">
        <f t="shared" si="310"/>
        <v>1654.2857142857144</v>
      </c>
      <c r="Q2049" s="42"/>
      <c r="R2049" t="str">
        <f t="shared" si="305"/>
        <v>2590 Litre 304 Stainless Steel Slimline Water Tank (600mm W x 2900mm L x  1560mm H)</v>
      </c>
    </row>
    <row r="2050" spans="2:18" x14ac:dyDescent="0.35">
      <c r="B2050" s="32">
        <v>0.65</v>
      </c>
      <c r="C2050" s="30" t="s">
        <v>22</v>
      </c>
      <c r="D2050" s="30" t="s">
        <v>21</v>
      </c>
      <c r="E2050" s="21">
        <v>600</v>
      </c>
      <c r="F2050" s="21">
        <v>3000</v>
      </c>
      <c r="G2050" s="21">
        <v>1560</v>
      </c>
      <c r="H2050" s="39">
        <f t="shared" si="306"/>
        <v>2687.6571428571428</v>
      </c>
      <c r="I2050" s="37">
        <f t="shared" si="307"/>
        <v>3000</v>
      </c>
      <c r="J2050" s="37">
        <f t="shared" si="308"/>
        <v>135</v>
      </c>
      <c r="K2050" s="21"/>
      <c r="L2050" s="36">
        <f>L2049+12</f>
        <v>591</v>
      </c>
      <c r="M2050" s="36"/>
      <c r="O2050" s="21">
        <f t="shared" si="309"/>
        <v>591</v>
      </c>
      <c r="P2050" s="40">
        <f t="shared" si="310"/>
        <v>1688.5714285714287</v>
      </c>
      <c r="Q2050" s="42"/>
      <c r="R2050" t="str">
        <f t="shared" si="305"/>
        <v>2690 Litre 304 Stainless Steel Slimline Water Tank (600mm W x 3000mm L x  1560mm H)</v>
      </c>
    </row>
    <row r="2051" spans="2:18" x14ac:dyDescent="0.35">
      <c r="B2051" s="32">
        <v>0.65</v>
      </c>
      <c r="C2051" s="30" t="s">
        <v>22</v>
      </c>
      <c r="D2051" s="30" t="s">
        <v>21</v>
      </c>
      <c r="E2051" s="21">
        <v>650</v>
      </c>
      <c r="F2051" s="21">
        <v>800</v>
      </c>
      <c r="G2051" s="21">
        <v>1560</v>
      </c>
      <c r="H2051" s="39">
        <f t="shared" si="306"/>
        <v>669.96428571428567</v>
      </c>
      <c r="I2051" s="37">
        <f t="shared" si="307"/>
        <v>1000</v>
      </c>
      <c r="J2051" s="37">
        <f t="shared" si="308"/>
        <v>90</v>
      </c>
      <c r="K2051" s="21"/>
      <c r="L2051" s="36">
        <v>284</v>
      </c>
      <c r="M2051" s="36"/>
      <c r="O2051" s="21">
        <f t="shared" si="309"/>
        <v>284</v>
      </c>
      <c r="P2051" s="40">
        <f t="shared" si="310"/>
        <v>811.42857142857144</v>
      </c>
      <c r="Q2051" s="42"/>
      <c r="R2051" t="str">
        <f t="shared" si="305"/>
        <v>670 Litre 304 Stainless Steel Slimline Water Tank (650mm W x 800mm L x  1560mm H)</v>
      </c>
    </row>
    <row r="2052" spans="2:18" x14ac:dyDescent="0.35">
      <c r="B2052" s="32">
        <v>0.65</v>
      </c>
      <c r="C2052" s="30" t="s">
        <v>22</v>
      </c>
      <c r="D2052" s="30" t="s">
        <v>21</v>
      </c>
      <c r="E2052" s="21">
        <v>650</v>
      </c>
      <c r="F2052" s="21">
        <v>900</v>
      </c>
      <c r="G2052" s="21">
        <v>1560</v>
      </c>
      <c r="H2052" s="39">
        <f t="shared" si="306"/>
        <v>771.36428571428564</v>
      </c>
      <c r="I2052" s="37">
        <f t="shared" si="307"/>
        <v>1000</v>
      </c>
      <c r="J2052" s="37">
        <f t="shared" si="308"/>
        <v>90</v>
      </c>
      <c r="K2052" s="21"/>
      <c r="L2052" s="36">
        <f t="shared" ref="L2052:L2059" si="316">L2051+12</f>
        <v>296</v>
      </c>
      <c r="M2052" s="36"/>
      <c r="O2052" s="21">
        <f t="shared" si="309"/>
        <v>296</v>
      </c>
      <c r="P2052" s="40">
        <f t="shared" si="310"/>
        <v>845.71428571428578</v>
      </c>
      <c r="Q2052" s="42"/>
      <c r="R2052" t="str">
        <f t="shared" si="305"/>
        <v>770 Litre 304 Stainless Steel Slimline Water Tank (650mm W x 900mm L x  1560mm H)</v>
      </c>
    </row>
    <row r="2053" spans="2:18" x14ac:dyDescent="0.35">
      <c r="B2053" s="32">
        <v>0.65</v>
      </c>
      <c r="C2053" s="30" t="s">
        <v>22</v>
      </c>
      <c r="D2053" s="30" t="s">
        <v>21</v>
      </c>
      <c r="E2053" s="21">
        <v>650</v>
      </c>
      <c r="F2053" s="21">
        <v>1000</v>
      </c>
      <c r="G2053" s="21">
        <v>1560</v>
      </c>
      <c r="H2053" s="39">
        <f t="shared" si="306"/>
        <v>872.76428571428562</v>
      </c>
      <c r="I2053" s="37">
        <f t="shared" si="307"/>
        <v>1000</v>
      </c>
      <c r="J2053" s="37">
        <f t="shared" si="308"/>
        <v>90</v>
      </c>
      <c r="K2053" s="21"/>
      <c r="L2053" s="36">
        <f t="shared" si="316"/>
        <v>308</v>
      </c>
      <c r="M2053" s="36"/>
      <c r="O2053" s="21">
        <f t="shared" si="309"/>
        <v>308</v>
      </c>
      <c r="P2053" s="40">
        <f t="shared" si="310"/>
        <v>880</v>
      </c>
      <c r="Q2053" s="42"/>
      <c r="R2053" t="str">
        <f t="shared" ref="R2053:R2116" si="317">ROUND(H2053,-1)&amp;" "&amp;"Litre"&amp;" "&amp;C2053&amp;" "&amp;D2053&amp;" "&amp;"Water Tank"&amp;" ("&amp;E2053&amp;"mm W x "&amp;F2053&amp;"mm L x  "&amp;G2053&amp;"mm H)"</f>
        <v>870 Litre 304 Stainless Steel Slimline Water Tank (650mm W x 1000mm L x  1560mm H)</v>
      </c>
    </row>
    <row r="2054" spans="2:18" x14ac:dyDescent="0.35">
      <c r="B2054" s="32">
        <v>0.65</v>
      </c>
      <c r="C2054" s="30" t="s">
        <v>22</v>
      </c>
      <c r="D2054" s="30" t="s">
        <v>21</v>
      </c>
      <c r="E2054" s="21">
        <v>650</v>
      </c>
      <c r="F2054" s="21">
        <v>1100</v>
      </c>
      <c r="G2054" s="21">
        <v>1560</v>
      </c>
      <c r="H2054" s="39">
        <f t="shared" ref="H2054:H2117" si="318">(((22/7*(E2054/2)^2)*G2054)+((F2054-E2054)*G2054*E2054))/1000000</f>
        <v>974.1642857142856</v>
      </c>
      <c r="I2054" s="37">
        <f t="shared" ref="I2054:I2117" si="319">ROUND(H2054,-3)</f>
        <v>1000</v>
      </c>
      <c r="J2054" s="37">
        <f t="shared" ref="J2054:J2117" si="320">IF(I2054&lt;1000,90,IF(I2054=1000,90,IF(I2054=2000,120,IF(I2054=3000,135,IF(I2054=4000,150,IF(I2054=5000,180,IF(I2054=6000,210,IF(I2054=7000,240,IF(I2054=8000,255,IF(I2054=9000,270,IF(I2054=10000,285)))))))))))</f>
        <v>90</v>
      </c>
      <c r="K2054" s="21"/>
      <c r="L2054" s="36">
        <f t="shared" si="316"/>
        <v>320</v>
      </c>
      <c r="M2054" s="36"/>
      <c r="O2054" s="21">
        <f t="shared" ref="O2054:O2117" si="321">SUM(K2054:N2054)</f>
        <v>320</v>
      </c>
      <c r="P2054" s="40">
        <f t="shared" ref="P2054:P2117" si="322">O2054/(1-B2054)</f>
        <v>914.28571428571433</v>
      </c>
      <c r="Q2054" s="42"/>
      <c r="R2054" t="str">
        <f t="shared" si="317"/>
        <v>970 Litre 304 Stainless Steel Slimline Water Tank (650mm W x 1100mm L x  1560mm H)</v>
      </c>
    </row>
    <row r="2055" spans="2:18" x14ac:dyDescent="0.35">
      <c r="B2055" s="32">
        <v>0.65</v>
      </c>
      <c r="C2055" s="30" t="s">
        <v>22</v>
      </c>
      <c r="D2055" s="30" t="s">
        <v>21</v>
      </c>
      <c r="E2055" s="21">
        <v>650</v>
      </c>
      <c r="F2055" s="21">
        <v>1200</v>
      </c>
      <c r="G2055" s="21">
        <v>1560</v>
      </c>
      <c r="H2055" s="39">
        <f t="shared" si="318"/>
        <v>1075.5642857142857</v>
      </c>
      <c r="I2055" s="37">
        <f t="shared" si="319"/>
        <v>1000</v>
      </c>
      <c r="J2055" s="37">
        <f t="shared" si="320"/>
        <v>90</v>
      </c>
      <c r="K2055" s="21"/>
      <c r="L2055" s="36">
        <f t="shared" si="316"/>
        <v>332</v>
      </c>
      <c r="M2055" s="36"/>
      <c r="O2055" s="21">
        <f t="shared" si="321"/>
        <v>332</v>
      </c>
      <c r="P2055" s="40">
        <f t="shared" si="322"/>
        <v>948.57142857142867</v>
      </c>
      <c r="Q2055" s="42"/>
      <c r="R2055" t="str">
        <f t="shared" si="317"/>
        <v>1080 Litre 304 Stainless Steel Slimline Water Tank (650mm W x 1200mm L x  1560mm H)</v>
      </c>
    </row>
    <row r="2056" spans="2:18" x14ac:dyDescent="0.35">
      <c r="B2056" s="32">
        <v>0.65</v>
      </c>
      <c r="C2056" s="30" t="s">
        <v>22</v>
      </c>
      <c r="D2056" s="30" t="s">
        <v>21</v>
      </c>
      <c r="E2056" s="21">
        <v>650</v>
      </c>
      <c r="F2056" s="21">
        <v>1300</v>
      </c>
      <c r="G2056" s="21">
        <v>1560</v>
      </c>
      <c r="H2056" s="39">
        <f t="shared" si="318"/>
        <v>1176.9642857142856</v>
      </c>
      <c r="I2056" s="37">
        <f t="shared" si="319"/>
        <v>1000</v>
      </c>
      <c r="J2056" s="37">
        <f t="shared" si="320"/>
        <v>90</v>
      </c>
      <c r="K2056" s="21"/>
      <c r="L2056" s="36">
        <f t="shared" si="316"/>
        <v>344</v>
      </c>
      <c r="M2056" s="36"/>
      <c r="O2056" s="21">
        <f t="shared" si="321"/>
        <v>344</v>
      </c>
      <c r="P2056" s="40">
        <f t="shared" si="322"/>
        <v>982.85714285714289</v>
      </c>
      <c r="Q2056" s="42"/>
      <c r="R2056" t="str">
        <f t="shared" si="317"/>
        <v>1180 Litre 304 Stainless Steel Slimline Water Tank (650mm W x 1300mm L x  1560mm H)</v>
      </c>
    </row>
    <row r="2057" spans="2:18" x14ac:dyDescent="0.35">
      <c r="B2057" s="32">
        <v>0.65</v>
      </c>
      <c r="C2057" s="30" t="s">
        <v>22</v>
      </c>
      <c r="D2057" s="30" t="s">
        <v>21</v>
      </c>
      <c r="E2057" s="21">
        <v>650</v>
      </c>
      <c r="F2057" s="21">
        <v>1400</v>
      </c>
      <c r="G2057" s="21">
        <v>1560</v>
      </c>
      <c r="H2057" s="39">
        <f t="shared" si="318"/>
        <v>1278.3642857142856</v>
      </c>
      <c r="I2057" s="37">
        <f t="shared" si="319"/>
        <v>1000</v>
      </c>
      <c r="J2057" s="37">
        <f t="shared" si="320"/>
        <v>90</v>
      </c>
      <c r="K2057" s="21"/>
      <c r="L2057" s="36">
        <f t="shared" si="316"/>
        <v>356</v>
      </c>
      <c r="M2057" s="36"/>
      <c r="O2057" s="21">
        <f t="shared" si="321"/>
        <v>356</v>
      </c>
      <c r="P2057" s="40">
        <f t="shared" si="322"/>
        <v>1017.1428571428572</v>
      </c>
      <c r="Q2057" s="42"/>
      <c r="R2057" t="str">
        <f t="shared" si="317"/>
        <v>1280 Litre 304 Stainless Steel Slimline Water Tank (650mm W x 1400mm L x  1560mm H)</v>
      </c>
    </row>
    <row r="2058" spans="2:18" x14ac:dyDescent="0.35">
      <c r="B2058" s="32">
        <v>0.65</v>
      </c>
      <c r="C2058" s="30" t="s">
        <v>22</v>
      </c>
      <c r="D2058" s="30" t="s">
        <v>21</v>
      </c>
      <c r="E2058" s="21">
        <v>650</v>
      </c>
      <c r="F2058" s="21">
        <v>1500</v>
      </c>
      <c r="G2058" s="21">
        <v>1560</v>
      </c>
      <c r="H2058" s="39">
        <f t="shared" si="318"/>
        <v>1379.7642857142855</v>
      </c>
      <c r="I2058" s="37">
        <f t="shared" si="319"/>
        <v>1000</v>
      </c>
      <c r="J2058" s="37">
        <f t="shared" si="320"/>
        <v>90</v>
      </c>
      <c r="K2058" s="21"/>
      <c r="L2058" s="36">
        <f t="shared" si="316"/>
        <v>368</v>
      </c>
      <c r="M2058" s="36"/>
      <c r="O2058" s="21">
        <f t="shared" si="321"/>
        <v>368</v>
      </c>
      <c r="P2058" s="40">
        <f t="shared" si="322"/>
        <v>1051.4285714285716</v>
      </c>
      <c r="Q2058" s="42"/>
      <c r="R2058" t="str">
        <f t="shared" si="317"/>
        <v>1380 Litre 304 Stainless Steel Slimline Water Tank (650mm W x 1500mm L x  1560mm H)</v>
      </c>
    </row>
    <row r="2059" spans="2:18" x14ac:dyDescent="0.35">
      <c r="B2059" s="32">
        <v>0.65</v>
      </c>
      <c r="C2059" s="30" t="s">
        <v>22</v>
      </c>
      <c r="D2059" s="30" t="s">
        <v>21</v>
      </c>
      <c r="E2059" s="21">
        <v>650</v>
      </c>
      <c r="F2059" s="21">
        <v>1600</v>
      </c>
      <c r="G2059" s="21">
        <v>1560</v>
      </c>
      <c r="H2059" s="39">
        <f t="shared" si="318"/>
        <v>1481.1642857142856</v>
      </c>
      <c r="I2059" s="37">
        <f t="shared" si="319"/>
        <v>1000</v>
      </c>
      <c r="J2059" s="37">
        <f t="shared" si="320"/>
        <v>90</v>
      </c>
      <c r="K2059" s="21"/>
      <c r="L2059" s="36">
        <f t="shared" si="316"/>
        <v>380</v>
      </c>
      <c r="M2059" s="36"/>
      <c r="O2059" s="21">
        <f t="shared" si="321"/>
        <v>380</v>
      </c>
      <c r="P2059" s="40">
        <f t="shared" si="322"/>
        <v>1085.7142857142858</v>
      </c>
      <c r="Q2059" s="42"/>
      <c r="R2059" t="str">
        <f t="shared" si="317"/>
        <v>1480 Litre 304 Stainless Steel Slimline Water Tank (650mm W x 1600mm L x  1560mm H)</v>
      </c>
    </row>
    <row r="2060" spans="2:18" x14ac:dyDescent="0.35">
      <c r="B2060" s="32">
        <v>0.65</v>
      </c>
      <c r="C2060" s="30" t="s">
        <v>22</v>
      </c>
      <c r="D2060" s="30" t="s">
        <v>21</v>
      </c>
      <c r="E2060" s="21">
        <v>650</v>
      </c>
      <c r="F2060" s="21">
        <v>1700</v>
      </c>
      <c r="G2060" s="21">
        <v>1560</v>
      </c>
      <c r="H2060" s="39">
        <f t="shared" si="318"/>
        <v>1582.5642857142857</v>
      </c>
      <c r="I2060" s="37">
        <f t="shared" si="319"/>
        <v>2000</v>
      </c>
      <c r="J2060" s="37">
        <f t="shared" si="320"/>
        <v>120</v>
      </c>
      <c r="K2060" s="21"/>
      <c r="L2060" s="36">
        <v>392</v>
      </c>
      <c r="M2060" s="36"/>
      <c r="O2060" s="21">
        <f t="shared" si="321"/>
        <v>392</v>
      </c>
      <c r="P2060" s="40">
        <f t="shared" si="322"/>
        <v>1120</v>
      </c>
      <c r="Q2060" s="42"/>
      <c r="R2060" t="str">
        <f t="shared" si="317"/>
        <v>1580 Litre 304 Stainless Steel Slimline Water Tank (650mm W x 1700mm L x  1560mm H)</v>
      </c>
    </row>
    <row r="2061" spans="2:18" x14ac:dyDescent="0.35">
      <c r="B2061" s="32">
        <v>0.65</v>
      </c>
      <c r="C2061" s="30" t="s">
        <v>22</v>
      </c>
      <c r="D2061" s="30" t="s">
        <v>21</v>
      </c>
      <c r="E2061" s="21">
        <v>650</v>
      </c>
      <c r="F2061" s="21">
        <v>1800</v>
      </c>
      <c r="G2061" s="21">
        <v>1560</v>
      </c>
      <c r="H2061" s="39">
        <f t="shared" si="318"/>
        <v>1683.9642857142856</v>
      </c>
      <c r="I2061" s="37">
        <f t="shared" si="319"/>
        <v>2000</v>
      </c>
      <c r="J2061" s="37">
        <f t="shared" si="320"/>
        <v>120</v>
      </c>
      <c r="K2061" s="21"/>
      <c r="L2061" s="36">
        <f t="shared" ref="L2061:L2069" si="323">L2060+12</f>
        <v>404</v>
      </c>
      <c r="M2061" s="36"/>
      <c r="O2061" s="21">
        <f t="shared" si="321"/>
        <v>404</v>
      </c>
      <c r="P2061" s="40">
        <f t="shared" si="322"/>
        <v>1154.2857142857144</v>
      </c>
      <c r="Q2061" s="42"/>
      <c r="R2061" t="str">
        <f t="shared" si="317"/>
        <v>1680 Litre 304 Stainless Steel Slimline Water Tank (650mm W x 1800mm L x  1560mm H)</v>
      </c>
    </row>
    <row r="2062" spans="2:18" x14ac:dyDescent="0.35">
      <c r="B2062" s="32">
        <v>0.65</v>
      </c>
      <c r="C2062" s="30" t="s">
        <v>22</v>
      </c>
      <c r="D2062" s="30" t="s">
        <v>21</v>
      </c>
      <c r="E2062" s="21">
        <v>650</v>
      </c>
      <c r="F2062" s="21">
        <v>1900</v>
      </c>
      <c r="G2062" s="21">
        <v>1560</v>
      </c>
      <c r="H2062" s="39">
        <f t="shared" si="318"/>
        <v>1785.3642857142856</v>
      </c>
      <c r="I2062" s="37">
        <f t="shared" si="319"/>
        <v>2000</v>
      </c>
      <c r="J2062" s="37">
        <f t="shared" si="320"/>
        <v>120</v>
      </c>
      <c r="K2062" s="21"/>
      <c r="L2062" s="36">
        <f t="shared" si="323"/>
        <v>416</v>
      </c>
      <c r="M2062" s="36"/>
      <c r="O2062" s="21">
        <f t="shared" si="321"/>
        <v>416</v>
      </c>
      <c r="P2062" s="40">
        <f t="shared" si="322"/>
        <v>1188.5714285714287</v>
      </c>
      <c r="Q2062" s="42"/>
      <c r="R2062" t="str">
        <f t="shared" si="317"/>
        <v>1790 Litre 304 Stainless Steel Slimline Water Tank (650mm W x 1900mm L x  1560mm H)</v>
      </c>
    </row>
    <row r="2063" spans="2:18" x14ac:dyDescent="0.35">
      <c r="B2063" s="32">
        <v>0.65</v>
      </c>
      <c r="C2063" s="30" t="s">
        <v>22</v>
      </c>
      <c r="D2063" s="30" t="s">
        <v>21</v>
      </c>
      <c r="E2063" s="21">
        <v>650</v>
      </c>
      <c r="F2063" s="21">
        <v>2000</v>
      </c>
      <c r="G2063" s="21">
        <v>1560</v>
      </c>
      <c r="H2063" s="39">
        <f t="shared" si="318"/>
        <v>1886.7642857142855</v>
      </c>
      <c r="I2063" s="37">
        <f t="shared" si="319"/>
        <v>2000</v>
      </c>
      <c r="J2063" s="37">
        <f t="shared" si="320"/>
        <v>120</v>
      </c>
      <c r="K2063" s="21"/>
      <c r="L2063" s="36">
        <f t="shared" si="323"/>
        <v>428</v>
      </c>
      <c r="M2063" s="36"/>
      <c r="O2063" s="21">
        <f t="shared" si="321"/>
        <v>428</v>
      </c>
      <c r="P2063" s="40">
        <f t="shared" si="322"/>
        <v>1222.8571428571429</v>
      </c>
      <c r="Q2063" s="42"/>
      <c r="R2063" t="str">
        <f t="shared" si="317"/>
        <v>1890 Litre 304 Stainless Steel Slimline Water Tank (650mm W x 2000mm L x  1560mm H)</v>
      </c>
    </row>
    <row r="2064" spans="2:18" x14ac:dyDescent="0.35">
      <c r="B2064" s="32">
        <v>0.65</v>
      </c>
      <c r="C2064" s="30" t="s">
        <v>22</v>
      </c>
      <c r="D2064" s="30" t="s">
        <v>21</v>
      </c>
      <c r="E2064" s="21">
        <v>650</v>
      </c>
      <c r="F2064" s="21">
        <v>2100</v>
      </c>
      <c r="G2064" s="21">
        <v>1560</v>
      </c>
      <c r="H2064" s="39">
        <f t="shared" si="318"/>
        <v>1988.1642857142856</v>
      </c>
      <c r="I2064" s="37">
        <f t="shared" si="319"/>
        <v>2000</v>
      </c>
      <c r="J2064" s="37">
        <f t="shared" si="320"/>
        <v>120</v>
      </c>
      <c r="K2064" s="21"/>
      <c r="L2064" s="36">
        <f t="shared" si="323"/>
        <v>440</v>
      </c>
      <c r="M2064" s="36"/>
      <c r="O2064" s="21">
        <f t="shared" si="321"/>
        <v>440</v>
      </c>
      <c r="P2064" s="40">
        <f t="shared" si="322"/>
        <v>1257.1428571428571</v>
      </c>
      <c r="Q2064" s="42"/>
      <c r="R2064" t="str">
        <f t="shared" si="317"/>
        <v>1990 Litre 304 Stainless Steel Slimline Water Tank (650mm W x 2100mm L x  1560mm H)</v>
      </c>
    </row>
    <row r="2065" spans="2:18" x14ac:dyDescent="0.35">
      <c r="B2065" s="32">
        <v>0.65</v>
      </c>
      <c r="C2065" s="43" t="s">
        <v>22</v>
      </c>
      <c r="D2065" s="43" t="s">
        <v>21</v>
      </c>
      <c r="E2065" s="45">
        <v>650</v>
      </c>
      <c r="F2065" s="45">
        <v>2200</v>
      </c>
      <c r="G2065" s="45">
        <v>1560</v>
      </c>
      <c r="H2065" s="39">
        <f t="shared" si="318"/>
        <v>2089.5642857142857</v>
      </c>
      <c r="I2065" s="37">
        <f t="shared" si="319"/>
        <v>2000</v>
      </c>
      <c r="J2065" s="37">
        <f t="shared" si="320"/>
        <v>120</v>
      </c>
      <c r="K2065" s="21"/>
      <c r="L2065" s="36">
        <f t="shared" si="323"/>
        <v>452</v>
      </c>
      <c r="M2065" s="36"/>
      <c r="O2065" s="21">
        <f t="shared" si="321"/>
        <v>452</v>
      </c>
      <c r="P2065" s="40">
        <f t="shared" si="322"/>
        <v>1291.4285714285716</v>
      </c>
      <c r="Q2065" s="42"/>
      <c r="R2065" t="str">
        <f t="shared" si="317"/>
        <v>2090 Litre 304 Stainless Steel Slimline Water Tank (650mm W x 2200mm L x  1560mm H)</v>
      </c>
    </row>
    <row r="2066" spans="2:18" x14ac:dyDescent="0.35">
      <c r="B2066" s="32">
        <v>0.65</v>
      </c>
      <c r="C2066" s="30" t="s">
        <v>22</v>
      </c>
      <c r="D2066" s="30" t="s">
        <v>21</v>
      </c>
      <c r="E2066" s="21">
        <v>650</v>
      </c>
      <c r="F2066" s="21">
        <v>2300</v>
      </c>
      <c r="G2066" s="21">
        <v>1560</v>
      </c>
      <c r="H2066" s="39">
        <f t="shared" si="318"/>
        <v>2190.9642857142858</v>
      </c>
      <c r="I2066" s="37">
        <f t="shared" si="319"/>
        <v>2000</v>
      </c>
      <c r="J2066" s="37">
        <f t="shared" si="320"/>
        <v>120</v>
      </c>
      <c r="K2066" s="21"/>
      <c r="L2066" s="36">
        <f t="shared" si="323"/>
        <v>464</v>
      </c>
      <c r="M2066" s="36"/>
      <c r="O2066" s="21">
        <f t="shared" si="321"/>
        <v>464</v>
      </c>
      <c r="P2066" s="40">
        <f t="shared" si="322"/>
        <v>1325.7142857142858</v>
      </c>
      <c r="Q2066" s="42"/>
      <c r="R2066" t="str">
        <f t="shared" si="317"/>
        <v>2190 Litre 304 Stainless Steel Slimline Water Tank (650mm W x 2300mm L x  1560mm H)</v>
      </c>
    </row>
    <row r="2067" spans="2:18" x14ac:dyDescent="0.35">
      <c r="B2067" s="32">
        <v>0.65</v>
      </c>
      <c r="C2067" s="30" t="s">
        <v>22</v>
      </c>
      <c r="D2067" s="30" t="s">
        <v>21</v>
      </c>
      <c r="E2067" s="21">
        <v>650</v>
      </c>
      <c r="F2067" s="21">
        <v>2400</v>
      </c>
      <c r="G2067" s="21">
        <v>1560</v>
      </c>
      <c r="H2067" s="39">
        <f t="shared" si="318"/>
        <v>2292.3642857142859</v>
      </c>
      <c r="I2067" s="37">
        <f t="shared" si="319"/>
        <v>2000</v>
      </c>
      <c r="J2067" s="37">
        <f t="shared" si="320"/>
        <v>120</v>
      </c>
      <c r="K2067" s="21"/>
      <c r="L2067" s="36">
        <f t="shared" si="323"/>
        <v>476</v>
      </c>
      <c r="M2067" s="36"/>
      <c r="O2067" s="21">
        <f t="shared" si="321"/>
        <v>476</v>
      </c>
      <c r="P2067" s="40">
        <f t="shared" si="322"/>
        <v>1360</v>
      </c>
      <c r="Q2067" s="42"/>
      <c r="R2067" t="str">
        <f t="shared" si="317"/>
        <v>2290 Litre 304 Stainless Steel Slimline Water Tank (650mm W x 2400mm L x  1560mm H)</v>
      </c>
    </row>
    <row r="2068" spans="2:18" x14ac:dyDescent="0.35">
      <c r="B2068" s="32">
        <v>0.65</v>
      </c>
      <c r="C2068" s="30" t="s">
        <v>22</v>
      </c>
      <c r="D2068" s="30" t="s">
        <v>21</v>
      </c>
      <c r="E2068" s="21">
        <v>650</v>
      </c>
      <c r="F2068" s="21">
        <v>2500</v>
      </c>
      <c r="G2068" s="21">
        <v>1560</v>
      </c>
      <c r="H2068" s="39">
        <f t="shared" si="318"/>
        <v>2393.764285714286</v>
      </c>
      <c r="I2068" s="37">
        <f t="shared" si="319"/>
        <v>2000</v>
      </c>
      <c r="J2068" s="37">
        <f t="shared" si="320"/>
        <v>120</v>
      </c>
      <c r="K2068" s="21"/>
      <c r="L2068" s="36">
        <f t="shared" si="323"/>
        <v>488</v>
      </c>
      <c r="M2068" s="36"/>
      <c r="O2068" s="21">
        <f t="shared" si="321"/>
        <v>488</v>
      </c>
      <c r="P2068" s="40">
        <f t="shared" si="322"/>
        <v>1394.2857142857144</v>
      </c>
      <c r="Q2068" s="42"/>
      <c r="R2068" t="str">
        <f t="shared" si="317"/>
        <v>2390 Litre 304 Stainless Steel Slimline Water Tank (650mm W x 2500mm L x  1560mm H)</v>
      </c>
    </row>
    <row r="2069" spans="2:18" x14ac:dyDescent="0.35">
      <c r="B2069" s="32">
        <v>0.65</v>
      </c>
      <c r="C2069" s="30" t="s">
        <v>22</v>
      </c>
      <c r="D2069" s="30" t="s">
        <v>21</v>
      </c>
      <c r="E2069" s="21">
        <v>650</v>
      </c>
      <c r="F2069" s="21">
        <v>2600</v>
      </c>
      <c r="G2069" s="21">
        <v>1560</v>
      </c>
      <c r="H2069" s="39">
        <f t="shared" si="318"/>
        <v>2495.1642857142861</v>
      </c>
      <c r="I2069" s="37">
        <f t="shared" si="319"/>
        <v>2000</v>
      </c>
      <c r="J2069" s="37">
        <f t="shared" si="320"/>
        <v>120</v>
      </c>
      <c r="K2069" s="21"/>
      <c r="L2069" s="36">
        <f t="shared" si="323"/>
        <v>500</v>
      </c>
      <c r="M2069" s="36"/>
      <c r="O2069" s="21">
        <f t="shared" si="321"/>
        <v>500</v>
      </c>
      <c r="P2069" s="40">
        <f t="shared" si="322"/>
        <v>1428.5714285714287</v>
      </c>
      <c r="Q2069" s="42"/>
      <c r="R2069" t="str">
        <f t="shared" si="317"/>
        <v>2500 Litre 304 Stainless Steel Slimline Water Tank (650mm W x 2600mm L x  1560mm H)</v>
      </c>
    </row>
    <row r="2070" spans="2:18" x14ac:dyDescent="0.35">
      <c r="B2070" s="32">
        <v>0.65</v>
      </c>
      <c r="C2070" s="30" t="s">
        <v>22</v>
      </c>
      <c r="D2070" s="30" t="s">
        <v>21</v>
      </c>
      <c r="E2070" s="21">
        <v>650</v>
      </c>
      <c r="F2070" s="21">
        <v>2700</v>
      </c>
      <c r="G2070" s="21">
        <v>1560</v>
      </c>
      <c r="H2070" s="39">
        <f t="shared" si="318"/>
        <v>2596.5642857142857</v>
      </c>
      <c r="I2070" s="37">
        <f t="shared" si="319"/>
        <v>3000</v>
      </c>
      <c r="J2070" s="37">
        <f t="shared" si="320"/>
        <v>135</v>
      </c>
      <c r="K2070" s="21"/>
      <c r="L2070" s="36">
        <v>557</v>
      </c>
      <c r="M2070" s="36"/>
      <c r="O2070" s="21">
        <f t="shared" si="321"/>
        <v>557</v>
      </c>
      <c r="P2070" s="40">
        <f t="shared" si="322"/>
        <v>1591.4285714285716</v>
      </c>
      <c r="Q2070" s="42"/>
      <c r="R2070" t="str">
        <f t="shared" si="317"/>
        <v>2600 Litre 304 Stainless Steel Slimline Water Tank (650mm W x 2700mm L x  1560mm H)</v>
      </c>
    </row>
    <row r="2071" spans="2:18" x14ac:dyDescent="0.35">
      <c r="B2071" s="32">
        <v>0.65</v>
      </c>
      <c r="C2071" s="30" t="s">
        <v>22</v>
      </c>
      <c r="D2071" s="30" t="s">
        <v>21</v>
      </c>
      <c r="E2071" s="21">
        <v>650</v>
      </c>
      <c r="F2071" s="21">
        <v>2800</v>
      </c>
      <c r="G2071" s="21">
        <v>1560</v>
      </c>
      <c r="H2071" s="39">
        <f t="shared" si="318"/>
        <v>2697.9642857142858</v>
      </c>
      <c r="I2071" s="37">
        <f t="shared" si="319"/>
        <v>3000</v>
      </c>
      <c r="J2071" s="37">
        <f t="shared" si="320"/>
        <v>135</v>
      </c>
      <c r="K2071" s="21"/>
      <c r="L2071" s="36">
        <f>L2070+12</f>
        <v>569</v>
      </c>
      <c r="M2071" s="36"/>
      <c r="O2071" s="21">
        <f t="shared" si="321"/>
        <v>569</v>
      </c>
      <c r="P2071" s="40">
        <f t="shared" si="322"/>
        <v>1625.7142857142858</v>
      </c>
      <c r="Q2071" s="42"/>
      <c r="R2071" t="str">
        <f t="shared" si="317"/>
        <v>2700 Litre 304 Stainless Steel Slimline Water Tank (650mm W x 2800mm L x  1560mm H)</v>
      </c>
    </row>
    <row r="2072" spans="2:18" x14ac:dyDescent="0.35">
      <c r="B2072" s="32">
        <v>0.65</v>
      </c>
      <c r="C2072" s="30" t="s">
        <v>22</v>
      </c>
      <c r="D2072" s="30" t="s">
        <v>21</v>
      </c>
      <c r="E2072" s="21">
        <v>650</v>
      </c>
      <c r="F2072" s="21">
        <v>2900</v>
      </c>
      <c r="G2072" s="21">
        <v>1560</v>
      </c>
      <c r="H2072" s="39">
        <f t="shared" si="318"/>
        <v>2799.3642857142859</v>
      </c>
      <c r="I2072" s="37">
        <f t="shared" si="319"/>
        <v>3000</v>
      </c>
      <c r="J2072" s="37">
        <f t="shared" si="320"/>
        <v>135</v>
      </c>
      <c r="K2072" s="21"/>
      <c r="L2072" s="36">
        <f>L2071+12</f>
        <v>581</v>
      </c>
      <c r="M2072" s="36"/>
      <c r="O2072" s="21">
        <f t="shared" si="321"/>
        <v>581</v>
      </c>
      <c r="P2072" s="40">
        <f t="shared" si="322"/>
        <v>1660</v>
      </c>
      <c r="Q2072" s="42"/>
      <c r="R2072" t="str">
        <f t="shared" si="317"/>
        <v>2800 Litre 304 Stainless Steel Slimline Water Tank (650mm W x 2900mm L x  1560mm H)</v>
      </c>
    </row>
    <row r="2073" spans="2:18" x14ac:dyDescent="0.35">
      <c r="B2073" s="32">
        <v>0.65</v>
      </c>
      <c r="C2073" s="30" t="s">
        <v>22</v>
      </c>
      <c r="D2073" s="30" t="s">
        <v>21</v>
      </c>
      <c r="E2073" s="21">
        <v>650</v>
      </c>
      <c r="F2073" s="21">
        <v>3000</v>
      </c>
      <c r="G2073" s="21">
        <v>1560</v>
      </c>
      <c r="H2073" s="39">
        <f t="shared" si="318"/>
        <v>2900.764285714286</v>
      </c>
      <c r="I2073" s="37">
        <f t="shared" si="319"/>
        <v>3000</v>
      </c>
      <c r="J2073" s="37">
        <f t="shared" si="320"/>
        <v>135</v>
      </c>
      <c r="K2073" s="21"/>
      <c r="L2073" s="36">
        <f>L2072+12</f>
        <v>593</v>
      </c>
      <c r="M2073" s="36"/>
      <c r="O2073" s="21">
        <f t="shared" si="321"/>
        <v>593</v>
      </c>
      <c r="P2073" s="40">
        <f t="shared" si="322"/>
        <v>1694.2857142857144</v>
      </c>
      <c r="Q2073" s="42"/>
      <c r="R2073" t="str">
        <f t="shared" si="317"/>
        <v>2900 Litre 304 Stainless Steel Slimline Water Tank (650mm W x 3000mm L x  1560mm H)</v>
      </c>
    </row>
    <row r="2074" spans="2:18" x14ac:dyDescent="0.35">
      <c r="B2074" s="32">
        <v>0.65</v>
      </c>
      <c r="C2074" s="30" t="s">
        <v>22</v>
      </c>
      <c r="D2074" s="30" t="s">
        <v>21</v>
      </c>
      <c r="E2074" s="21">
        <v>700</v>
      </c>
      <c r="F2074" s="21">
        <v>800</v>
      </c>
      <c r="G2074" s="21">
        <v>1560</v>
      </c>
      <c r="H2074" s="39">
        <f t="shared" si="318"/>
        <v>709.8</v>
      </c>
      <c r="I2074" s="37">
        <f t="shared" si="319"/>
        <v>1000</v>
      </c>
      <c r="J2074" s="37">
        <f t="shared" si="320"/>
        <v>90</v>
      </c>
      <c r="K2074" s="21"/>
      <c r="L2074" s="36">
        <v>286</v>
      </c>
      <c r="M2074" s="36"/>
      <c r="O2074" s="21">
        <f t="shared" si="321"/>
        <v>286</v>
      </c>
      <c r="P2074" s="40">
        <f t="shared" si="322"/>
        <v>817.14285714285722</v>
      </c>
      <c r="Q2074" s="42"/>
      <c r="R2074" t="str">
        <f t="shared" si="317"/>
        <v>710 Litre 304 Stainless Steel Slimline Water Tank (700mm W x 800mm L x  1560mm H)</v>
      </c>
    </row>
    <row r="2075" spans="2:18" x14ac:dyDescent="0.35">
      <c r="B2075" s="32">
        <v>0.65</v>
      </c>
      <c r="C2075" s="30" t="s">
        <v>22</v>
      </c>
      <c r="D2075" s="30" t="s">
        <v>21</v>
      </c>
      <c r="E2075" s="21">
        <v>700</v>
      </c>
      <c r="F2075" s="21">
        <v>900</v>
      </c>
      <c r="G2075" s="21">
        <v>1560</v>
      </c>
      <c r="H2075" s="39">
        <f t="shared" si="318"/>
        <v>819</v>
      </c>
      <c r="I2075" s="37">
        <f t="shared" si="319"/>
        <v>1000</v>
      </c>
      <c r="J2075" s="37">
        <f t="shared" si="320"/>
        <v>90</v>
      </c>
      <c r="K2075" s="21"/>
      <c r="L2075" s="36">
        <f t="shared" ref="L2075:L2081" si="324">L2074+12</f>
        <v>298</v>
      </c>
      <c r="M2075" s="36"/>
      <c r="O2075" s="21">
        <f t="shared" si="321"/>
        <v>298</v>
      </c>
      <c r="P2075" s="40">
        <f t="shared" si="322"/>
        <v>851.42857142857144</v>
      </c>
      <c r="Q2075" s="42"/>
      <c r="R2075" t="str">
        <f t="shared" si="317"/>
        <v>820 Litre 304 Stainless Steel Slimline Water Tank (700mm W x 900mm L x  1560mm H)</v>
      </c>
    </row>
    <row r="2076" spans="2:18" x14ac:dyDescent="0.35">
      <c r="B2076" s="32">
        <v>0.65</v>
      </c>
      <c r="C2076" s="30" t="s">
        <v>22</v>
      </c>
      <c r="D2076" s="30" t="s">
        <v>21</v>
      </c>
      <c r="E2076" s="21">
        <v>700</v>
      </c>
      <c r="F2076" s="21">
        <v>1000</v>
      </c>
      <c r="G2076" s="21">
        <v>1560</v>
      </c>
      <c r="H2076" s="39">
        <f t="shared" si="318"/>
        <v>928.2</v>
      </c>
      <c r="I2076" s="37">
        <f t="shared" si="319"/>
        <v>1000</v>
      </c>
      <c r="J2076" s="37">
        <f t="shared" si="320"/>
        <v>90</v>
      </c>
      <c r="K2076" s="21"/>
      <c r="L2076" s="36">
        <f t="shared" si="324"/>
        <v>310</v>
      </c>
      <c r="M2076" s="36"/>
      <c r="O2076" s="21">
        <f t="shared" si="321"/>
        <v>310</v>
      </c>
      <c r="P2076" s="40">
        <f t="shared" si="322"/>
        <v>885.71428571428578</v>
      </c>
      <c r="Q2076" s="42"/>
      <c r="R2076" t="str">
        <f t="shared" si="317"/>
        <v>930 Litre 304 Stainless Steel Slimline Water Tank (700mm W x 1000mm L x  1560mm H)</v>
      </c>
    </row>
    <row r="2077" spans="2:18" x14ac:dyDescent="0.35">
      <c r="B2077" s="32">
        <v>0.65</v>
      </c>
      <c r="C2077" s="30" t="s">
        <v>22</v>
      </c>
      <c r="D2077" s="30" t="s">
        <v>21</v>
      </c>
      <c r="E2077" s="21">
        <v>700</v>
      </c>
      <c r="F2077" s="21">
        <v>1100</v>
      </c>
      <c r="G2077" s="21">
        <v>1560</v>
      </c>
      <c r="H2077" s="39">
        <f t="shared" si="318"/>
        <v>1037.4000000000001</v>
      </c>
      <c r="I2077" s="37">
        <f t="shared" si="319"/>
        <v>1000</v>
      </c>
      <c r="J2077" s="37">
        <f t="shared" si="320"/>
        <v>90</v>
      </c>
      <c r="K2077" s="21"/>
      <c r="L2077" s="36">
        <f t="shared" si="324"/>
        <v>322</v>
      </c>
      <c r="M2077" s="36"/>
      <c r="O2077" s="21">
        <f t="shared" si="321"/>
        <v>322</v>
      </c>
      <c r="P2077" s="40">
        <f t="shared" si="322"/>
        <v>920.00000000000011</v>
      </c>
      <c r="Q2077" s="42"/>
      <c r="R2077" t="str">
        <f t="shared" si="317"/>
        <v>1040 Litre 304 Stainless Steel Slimline Water Tank (700mm W x 1100mm L x  1560mm H)</v>
      </c>
    </row>
    <row r="2078" spans="2:18" x14ac:dyDescent="0.35">
      <c r="B2078" s="32">
        <v>0.65</v>
      </c>
      <c r="C2078" s="30" t="s">
        <v>22</v>
      </c>
      <c r="D2078" s="30" t="s">
        <v>21</v>
      </c>
      <c r="E2078" s="21">
        <v>700</v>
      </c>
      <c r="F2078" s="21">
        <v>1200</v>
      </c>
      <c r="G2078" s="21">
        <v>1560</v>
      </c>
      <c r="H2078" s="39">
        <f t="shared" si="318"/>
        <v>1146.5999999999999</v>
      </c>
      <c r="I2078" s="37">
        <f t="shared" si="319"/>
        <v>1000</v>
      </c>
      <c r="J2078" s="37">
        <f t="shared" si="320"/>
        <v>90</v>
      </c>
      <c r="K2078" s="21"/>
      <c r="L2078" s="36">
        <f t="shared" si="324"/>
        <v>334</v>
      </c>
      <c r="M2078" s="36"/>
      <c r="O2078" s="21">
        <f t="shared" si="321"/>
        <v>334</v>
      </c>
      <c r="P2078" s="40">
        <f t="shared" si="322"/>
        <v>954.28571428571433</v>
      </c>
      <c r="Q2078" s="42"/>
      <c r="R2078" t="str">
        <f t="shared" si="317"/>
        <v>1150 Litre 304 Stainless Steel Slimline Water Tank (700mm W x 1200mm L x  1560mm H)</v>
      </c>
    </row>
    <row r="2079" spans="2:18" x14ac:dyDescent="0.35">
      <c r="B2079" s="32">
        <v>0.65</v>
      </c>
      <c r="C2079" s="30" t="s">
        <v>22</v>
      </c>
      <c r="D2079" s="30" t="s">
        <v>21</v>
      </c>
      <c r="E2079" s="21">
        <v>700</v>
      </c>
      <c r="F2079" s="21">
        <v>1300</v>
      </c>
      <c r="G2079" s="21">
        <v>1560</v>
      </c>
      <c r="H2079" s="39">
        <f t="shared" si="318"/>
        <v>1255.8</v>
      </c>
      <c r="I2079" s="37">
        <f t="shared" si="319"/>
        <v>1000</v>
      </c>
      <c r="J2079" s="37">
        <f t="shared" si="320"/>
        <v>90</v>
      </c>
      <c r="K2079" s="21"/>
      <c r="L2079" s="36">
        <f t="shared" si="324"/>
        <v>346</v>
      </c>
      <c r="M2079" s="36"/>
      <c r="O2079" s="21">
        <f t="shared" si="321"/>
        <v>346</v>
      </c>
      <c r="P2079" s="40">
        <f t="shared" si="322"/>
        <v>988.57142857142867</v>
      </c>
      <c r="Q2079" s="42"/>
      <c r="R2079" t="str">
        <f t="shared" si="317"/>
        <v>1260 Litre 304 Stainless Steel Slimline Water Tank (700mm W x 1300mm L x  1560mm H)</v>
      </c>
    </row>
    <row r="2080" spans="2:18" x14ac:dyDescent="0.35">
      <c r="B2080" s="32">
        <v>0.65</v>
      </c>
      <c r="C2080" s="30" t="s">
        <v>22</v>
      </c>
      <c r="D2080" s="30" t="s">
        <v>21</v>
      </c>
      <c r="E2080" s="21">
        <v>700</v>
      </c>
      <c r="F2080" s="21">
        <v>1400</v>
      </c>
      <c r="G2080" s="21">
        <v>1560</v>
      </c>
      <c r="H2080" s="39">
        <f t="shared" si="318"/>
        <v>1365</v>
      </c>
      <c r="I2080" s="37">
        <f t="shared" si="319"/>
        <v>1000</v>
      </c>
      <c r="J2080" s="37">
        <f t="shared" si="320"/>
        <v>90</v>
      </c>
      <c r="K2080" s="21"/>
      <c r="L2080" s="36">
        <f t="shared" si="324"/>
        <v>358</v>
      </c>
      <c r="M2080" s="36"/>
      <c r="O2080" s="21">
        <f t="shared" si="321"/>
        <v>358</v>
      </c>
      <c r="P2080" s="40">
        <f t="shared" si="322"/>
        <v>1022.8571428571429</v>
      </c>
      <c r="Q2080" s="42"/>
      <c r="R2080" t="str">
        <f t="shared" si="317"/>
        <v>1370 Litre 304 Stainless Steel Slimline Water Tank (700mm W x 1400mm L x  1560mm H)</v>
      </c>
    </row>
    <row r="2081" spans="2:18" x14ac:dyDescent="0.35">
      <c r="B2081" s="32">
        <v>0.65</v>
      </c>
      <c r="C2081" s="30" t="s">
        <v>22</v>
      </c>
      <c r="D2081" s="30" t="s">
        <v>21</v>
      </c>
      <c r="E2081" s="21">
        <v>700</v>
      </c>
      <c r="F2081" s="21">
        <v>1500</v>
      </c>
      <c r="G2081" s="21">
        <v>1560</v>
      </c>
      <c r="H2081" s="39">
        <f t="shared" si="318"/>
        <v>1474.2</v>
      </c>
      <c r="I2081" s="37">
        <f t="shared" si="319"/>
        <v>1000</v>
      </c>
      <c r="J2081" s="37">
        <f t="shared" si="320"/>
        <v>90</v>
      </c>
      <c r="K2081" s="21"/>
      <c r="L2081" s="36">
        <f t="shared" si="324"/>
        <v>370</v>
      </c>
      <c r="M2081" s="36"/>
      <c r="O2081" s="21">
        <f t="shared" si="321"/>
        <v>370</v>
      </c>
      <c r="P2081" s="40">
        <f t="shared" si="322"/>
        <v>1057.1428571428571</v>
      </c>
      <c r="Q2081" s="42"/>
      <c r="R2081" t="str">
        <f t="shared" si="317"/>
        <v>1470 Litre 304 Stainless Steel Slimline Water Tank (700mm W x 1500mm L x  1560mm H)</v>
      </c>
    </row>
    <row r="2082" spans="2:18" x14ac:dyDescent="0.35">
      <c r="B2082" s="32">
        <v>0.65</v>
      </c>
      <c r="C2082" s="43" t="s">
        <v>22</v>
      </c>
      <c r="D2082" s="43" t="s">
        <v>21</v>
      </c>
      <c r="E2082" s="45">
        <v>700</v>
      </c>
      <c r="F2082" s="45">
        <v>1600</v>
      </c>
      <c r="G2082" s="45">
        <v>1560</v>
      </c>
      <c r="H2082" s="39">
        <f t="shared" si="318"/>
        <v>1583.4</v>
      </c>
      <c r="I2082" s="37">
        <f t="shared" si="319"/>
        <v>2000</v>
      </c>
      <c r="J2082" s="37">
        <f t="shared" si="320"/>
        <v>120</v>
      </c>
      <c r="K2082" s="21"/>
      <c r="L2082" s="36">
        <v>382</v>
      </c>
      <c r="M2082" s="36"/>
      <c r="O2082" s="21">
        <f t="shared" si="321"/>
        <v>382</v>
      </c>
      <c r="P2082" s="40">
        <f t="shared" si="322"/>
        <v>1091.4285714285716</v>
      </c>
      <c r="Q2082" s="42"/>
      <c r="R2082" t="str">
        <f t="shared" si="317"/>
        <v>1580 Litre 304 Stainless Steel Slimline Water Tank (700mm W x 1600mm L x  1560mm H)</v>
      </c>
    </row>
    <row r="2083" spans="2:18" x14ac:dyDescent="0.35">
      <c r="B2083" s="32">
        <v>0.65</v>
      </c>
      <c r="C2083" s="30" t="s">
        <v>22</v>
      </c>
      <c r="D2083" s="30" t="s">
        <v>21</v>
      </c>
      <c r="E2083" s="21">
        <v>700</v>
      </c>
      <c r="F2083" s="21">
        <v>1700</v>
      </c>
      <c r="G2083" s="21">
        <v>1560</v>
      </c>
      <c r="H2083" s="39">
        <f t="shared" si="318"/>
        <v>1692.6</v>
      </c>
      <c r="I2083" s="37">
        <f t="shared" si="319"/>
        <v>2000</v>
      </c>
      <c r="J2083" s="37">
        <f t="shared" si="320"/>
        <v>120</v>
      </c>
      <c r="K2083" s="21"/>
      <c r="L2083" s="36">
        <f t="shared" ref="L2083:L2090" si="325">L2082+12</f>
        <v>394</v>
      </c>
      <c r="M2083" s="36"/>
      <c r="O2083" s="21">
        <f t="shared" si="321"/>
        <v>394</v>
      </c>
      <c r="P2083" s="40">
        <f t="shared" si="322"/>
        <v>1125.7142857142858</v>
      </c>
      <c r="Q2083" s="42"/>
      <c r="R2083" t="str">
        <f t="shared" si="317"/>
        <v>1690 Litre 304 Stainless Steel Slimline Water Tank (700mm W x 1700mm L x  1560mm H)</v>
      </c>
    </row>
    <row r="2084" spans="2:18" x14ac:dyDescent="0.35">
      <c r="B2084" s="32">
        <v>0.65</v>
      </c>
      <c r="C2084" s="30" t="s">
        <v>22</v>
      </c>
      <c r="D2084" s="30" t="s">
        <v>21</v>
      </c>
      <c r="E2084" s="21">
        <v>700</v>
      </c>
      <c r="F2084" s="21">
        <v>1800</v>
      </c>
      <c r="G2084" s="21">
        <v>1560</v>
      </c>
      <c r="H2084" s="39">
        <f t="shared" si="318"/>
        <v>1801.8</v>
      </c>
      <c r="I2084" s="37">
        <f t="shared" si="319"/>
        <v>2000</v>
      </c>
      <c r="J2084" s="37">
        <f t="shared" si="320"/>
        <v>120</v>
      </c>
      <c r="K2084" s="21"/>
      <c r="L2084" s="36">
        <f t="shared" si="325"/>
        <v>406</v>
      </c>
      <c r="M2084" s="36"/>
      <c r="O2084" s="21">
        <f t="shared" si="321"/>
        <v>406</v>
      </c>
      <c r="P2084" s="40">
        <f t="shared" si="322"/>
        <v>1160</v>
      </c>
      <c r="Q2084" s="42"/>
      <c r="R2084" t="str">
        <f t="shared" si="317"/>
        <v>1800 Litre 304 Stainless Steel Slimline Water Tank (700mm W x 1800mm L x  1560mm H)</v>
      </c>
    </row>
    <row r="2085" spans="2:18" x14ac:dyDescent="0.35">
      <c r="B2085" s="32">
        <v>0.65</v>
      </c>
      <c r="C2085" s="30" t="s">
        <v>22</v>
      </c>
      <c r="D2085" s="30" t="s">
        <v>21</v>
      </c>
      <c r="E2085" s="21">
        <v>700</v>
      </c>
      <c r="F2085" s="21">
        <v>1900</v>
      </c>
      <c r="G2085" s="21">
        <v>1560</v>
      </c>
      <c r="H2085" s="39">
        <f t="shared" si="318"/>
        <v>1911</v>
      </c>
      <c r="I2085" s="37">
        <f t="shared" si="319"/>
        <v>2000</v>
      </c>
      <c r="J2085" s="37">
        <f t="shared" si="320"/>
        <v>120</v>
      </c>
      <c r="K2085" s="21"/>
      <c r="L2085" s="36">
        <f t="shared" si="325"/>
        <v>418</v>
      </c>
      <c r="M2085" s="36"/>
      <c r="O2085" s="21">
        <f t="shared" si="321"/>
        <v>418</v>
      </c>
      <c r="P2085" s="40">
        <f t="shared" si="322"/>
        <v>1194.2857142857144</v>
      </c>
      <c r="Q2085" s="42"/>
      <c r="R2085" t="str">
        <f t="shared" si="317"/>
        <v>1910 Litre 304 Stainless Steel Slimline Water Tank (700mm W x 1900mm L x  1560mm H)</v>
      </c>
    </row>
    <row r="2086" spans="2:18" x14ac:dyDescent="0.35">
      <c r="B2086" s="32">
        <v>0.65</v>
      </c>
      <c r="C2086" s="30" t="s">
        <v>22</v>
      </c>
      <c r="D2086" s="30" t="s">
        <v>21</v>
      </c>
      <c r="E2086" s="21">
        <v>700</v>
      </c>
      <c r="F2086" s="21">
        <v>2000</v>
      </c>
      <c r="G2086" s="21">
        <v>1560</v>
      </c>
      <c r="H2086" s="39">
        <f t="shared" si="318"/>
        <v>2020.2</v>
      </c>
      <c r="I2086" s="37">
        <f t="shared" si="319"/>
        <v>2000</v>
      </c>
      <c r="J2086" s="37">
        <f t="shared" si="320"/>
        <v>120</v>
      </c>
      <c r="K2086" s="21"/>
      <c r="L2086" s="36">
        <f t="shared" si="325"/>
        <v>430</v>
      </c>
      <c r="M2086" s="36"/>
      <c r="O2086" s="21">
        <f t="shared" si="321"/>
        <v>430</v>
      </c>
      <c r="P2086" s="40">
        <f t="shared" si="322"/>
        <v>1228.5714285714287</v>
      </c>
      <c r="Q2086" s="42"/>
      <c r="R2086" t="str">
        <f t="shared" si="317"/>
        <v>2020 Litre 304 Stainless Steel Slimline Water Tank (700mm W x 2000mm L x  1560mm H)</v>
      </c>
    </row>
    <row r="2087" spans="2:18" x14ac:dyDescent="0.35">
      <c r="B2087" s="32">
        <v>0.65</v>
      </c>
      <c r="C2087" s="30" t="s">
        <v>22</v>
      </c>
      <c r="D2087" s="30" t="s">
        <v>21</v>
      </c>
      <c r="E2087" s="21">
        <v>700</v>
      </c>
      <c r="F2087" s="21">
        <v>2100</v>
      </c>
      <c r="G2087" s="21">
        <v>1560</v>
      </c>
      <c r="H2087" s="39">
        <f t="shared" si="318"/>
        <v>2129.4</v>
      </c>
      <c r="I2087" s="37">
        <f t="shared" si="319"/>
        <v>2000</v>
      </c>
      <c r="J2087" s="37">
        <f t="shared" si="320"/>
        <v>120</v>
      </c>
      <c r="K2087" s="21"/>
      <c r="L2087" s="36">
        <f t="shared" si="325"/>
        <v>442</v>
      </c>
      <c r="M2087" s="36"/>
      <c r="O2087" s="21">
        <f t="shared" si="321"/>
        <v>442</v>
      </c>
      <c r="P2087" s="40">
        <f t="shared" si="322"/>
        <v>1262.8571428571429</v>
      </c>
      <c r="Q2087" s="42"/>
      <c r="R2087" t="str">
        <f t="shared" si="317"/>
        <v>2130 Litre 304 Stainless Steel Slimline Water Tank (700mm W x 2100mm L x  1560mm H)</v>
      </c>
    </row>
    <row r="2088" spans="2:18" x14ac:dyDescent="0.35">
      <c r="B2088" s="32">
        <v>0.65</v>
      </c>
      <c r="C2088" s="30" t="s">
        <v>22</v>
      </c>
      <c r="D2088" s="30" t="s">
        <v>21</v>
      </c>
      <c r="E2088" s="21">
        <v>700</v>
      </c>
      <c r="F2088" s="21">
        <v>2200</v>
      </c>
      <c r="G2088" s="21">
        <v>1560</v>
      </c>
      <c r="H2088" s="39">
        <f t="shared" si="318"/>
        <v>2238.6</v>
      </c>
      <c r="I2088" s="37">
        <f t="shared" si="319"/>
        <v>2000</v>
      </c>
      <c r="J2088" s="37">
        <f t="shared" si="320"/>
        <v>120</v>
      </c>
      <c r="K2088" s="21"/>
      <c r="L2088" s="36">
        <f t="shared" si="325"/>
        <v>454</v>
      </c>
      <c r="M2088" s="36"/>
      <c r="O2088" s="21">
        <f t="shared" si="321"/>
        <v>454</v>
      </c>
      <c r="P2088" s="40">
        <f t="shared" si="322"/>
        <v>1297.1428571428573</v>
      </c>
      <c r="Q2088" s="42"/>
      <c r="R2088" t="str">
        <f t="shared" si="317"/>
        <v>2240 Litre 304 Stainless Steel Slimline Water Tank (700mm W x 2200mm L x  1560mm H)</v>
      </c>
    </row>
    <row r="2089" spans="2:18" x14ac:dyDescent="0.35">
      <c r="B2089" s="32">
        <v>0.65</v>
      </c>
      <c r="C2089" s="30" t="s">
        <v>22</v>
      </c>
      <c r="D2089" s="30" t="s">
        <v>21</v>
      </c>
      <c r="E2089" s="21">
        <v>700</v>
      </c>
      <c r="F2089" s="21">
        <v>2300</v>
      </c>
      <c r="G2089" s="21">
        <v>1560</v>
      </c>
      <c r="H2089" s="39">
        <f t="shared" si="318"/>
        <v>2347.8000000000002</v>
      </c>
      <c r="I2089" s="37">
        <f t="shared" si="319"/>
        <v>2000</v>
      </c>
      <c r="J2089" s="37">
        <f t="shared" si="320"/>
        <v>120</v>
      </c>
      <c r="K2089" s="21"/>
      <c r="L2089" s="36">
        <f t="shared" si="325"/>
        <v>466</v>
      </c>
      <c r="M2089" s="36"/>
      <c r="O2089" s="21">
        <f t="shared" si="321"/>
        <v>466</v>
      </c>
      <c r="P2089" s="40">
        <f t="shared" si="322"/>
        <v>1331.4285714285716</v>
      </c>
      <c r="Q2089" s="42"/>
      <c r="R2089" t="str">
        <f t="shared" si="317"/>
        <v>2350 Litre 304 Stainless Steel Slimline Water Tank (700mm W x 2300mm L x  1560mm H)</v>
      </c>
    </row>
    <row r="2090" spans="2:18" x14ac:dyDescent="0.35">
      <c r="B2090" s="32">
        <v>0.65</v>
      </c>
      <c r="C2090" s="30" t="s">
        <v>22</v>
      </c>
      <c r="D2090" s="30" t="s">
        <v>21</v>
      </c>
      <c r="E2090" s="21">
        <v>700</v>
      </c>
      <c r="F2090" s="21">
        <v>2400</v>
      </c>
      <c r="G2090" s="21">
        <v>1560</v>
      </c>
      <c r="H2090" s="39">
        <f t="shared" si="318"/>
        <v>2457</v>
      </c>
      <c r="I2090" s="37">
        <f t="shared" si="319"/>
        <v>2000</v>
      </c>
      <c r="J2090" s="37">
        <f t="shared" si="320"/>
        <v>120</v>
      </c>
      <c r="K2090" s="21"/>
      <c r="L2090" s="36">
        <f t="shared" si="325"/>
        <v>478</v>
      </c>
      <c r="M2090" s="36"/>
      <c r="O2090" s="21">
        <f t="shared" si="321"/>
        <v>478</v>
      </c>
      <c r="P2090" s="40">
        <f t="shared" si="322"/>
        <v>1365.7142857142858</v>
      </c>
      <c r="Q2090" s="42"/>
      <c r="R2090" t="str">
        <f t="shared" si="317"/>
        <v>2460 Litre 304 Stainless Steel Slimline Water Tank (700mm W x 2400mm L x  1560mm H)</v>
      </c>
    </row>
    <row r="2091" spans="2:18" x14ac:dyDescent="0.35">
      <c r="B2091" s="32">
        <v>0.65</v>
      </c>
      <c r="C2091" s="30" t="s">
        <v>22</v>
      </c>
      <c r="D2091" s="30" t="s">
        <v>21</v>
      </c>
      <c r="E2091" s="21">
        <v>700</v>
      </c>
      <c r="F2091" s="21">
        <v>2500</v>
      </c>
      <c r="G2091" s="21">
        <v>1560</v>
      </c>
      <c r="H2091" s="39">
        <f t="shared" si="318"/>
        <v>2566.1999999999998</v>
      </c>
      <c r="I2091" s="37">
        <f t="shared" si="319"/>
        <v>3000</v>
      </c>
      <c r="J2091" s="37">
        <f t="shared" si="320"/>
        <v>135</v>
      </c>
      <c r="K2091" s="21"/>
      <c r="L2091" s="36">
        <v>535</v>
      </c>
      <c r="M2091" s="36"/>
      <c r="O2091" s="21">
        <f t="shared" si="321"/>
        <v>535</v>
      </c>
      <c r="P2091" s="40">
        <f t="shared" si="322"/>
        <v>1528.5714285714287</v>
      </c>
      <c r="Q2091" s="42"/>
      <c r="R2091" t="str">
        <f t="shared" si="317"/>
        <v>2570 Litre 304 Stainless Steel Slimline Water Tank (700mm W x 2500mm L x  1560mm H)</v>
      </c>
    </row>
    <row r="2092" spans="2:18" x14ac:dyDescent="0.35">
      <c r="B2092" s="32">
        <v>0.65</v>
      </c>
      <c r="C2092" s="30" t="s">
        <v>22</v>
      </c>
      <c r="D2092" s="30" t="s">
        <v>21</v>
      </c>
      <c r="E2092" s="21">
        <v>700</v>
      </c>
      <c r="F2092" s="21">
        <v>2600</v>
      </c>
      <c r="G2092" s="21">
        <v>1560</v>
      </c>
      <c r="H2092" s="39">
        <f t="shared" si="318"/>
        <v>2675.4</v>
      </c>
      <c r="I2092" s="37">
        <f t="shared" si="319"/>
        <v>3000</v>
      </c>
      <c r="J2092" s="37">
        <f t="shared" si="320"/>
        <v>135</v>
      </c>
      <c r="K2092" s="21"/>
      <c r="L2092" s="36">
        <f t="shared" ref="L2092:L2099" si="326">L2091+12</f>
        <v>547</v>
      </c>
      <c r="M2092" s="36"/>
      <c r="O2092" s="21">
        <f t="shared" si="321"/>
        <v>547</v>
      </c>
      <c r="P2092" s="40">
        <f t="shared" si="322"/>
        <v>1562.8571428571429</v>
      </c>
      <c r="Q2092" s="42"/>
      <c r="R2092" t="str">
        <f t="shared" si="317"/>
        <v>2680 Litre 304 Stainless Steel Slimline Water Tank (700mm W x 2600mm L x  1560mm H)</v>
      </c>
    </row>
    <row r="2093" spans="2:18" x14ac:dyDescent="0.35">
      <c r="B2093" s="32">
        <v>0.65</v>
      </c>
      <c r="C2093" s="30" t="s">
        <v>22</v>
      </c>
      <c r="D2093" s="30" t="s">
        <v>21</v>
      </c>
      <c r="E2093" s="21">
        <v>700</v>
      </c>
      <c r="F2093" s="21">
        <v>2700</v>
      </c>
      <c r="G2093" s="21">
        <v>1560</v>
      </c>
      <c r="H2093" s="39">
        <f t="shared" si="318"/>
        <v>2784.6</v>
      </c>
      <c r="I2093" s="37">
        <f t="shared" si="319"/>
        <v>3000</v>
      </c>
      <c r="J2093" s="37">
        <f t="shared" si="320"/>
        <v>135</v>
      </c>
      <c r="K2093" s="21"/>
      <c r="L2093" s="36">
        <f t="shared" si="326"/>
        <v>559</v>
      </c>
      <c r="M2093" s="36"/>
      <c r="O2093" s="21">
        <f t="shared" si="321"/>
        <v>559</v>
      </c>
      <c r="P2093" s="40">
        <f t="shared" si="322"/>
        <v>1597.1428571428573</v>
      </c>
      <c r="Q2093" s="42"/>
      <c r="R2093" t="str">
        <f t="shared" si="317"/>
        <v>2780 Litre 304 Stainless Steel Slimline Water Tank (700mm W x 2700mm L x  1560mm H)</v>
      </c>
    </row>
    <row r="2094" spans="2:18" x14ac:dyDescent="0.35">
      <c r="B2094" s="32">
        <v>0.65</v>
      </c>
      <c r="C2094" s="30" t="s">
        <v>22</v>
      </c>
      <c r="D2094" s="30" t="s">
        <v>21</v>
      </c>
      <c r="E2094" s="21">
        <v>700</v>
      </c>
      <c r="F2094" s="21">
        <v>2800</v>
      </c>
      <c r="G2094" s="21">
        <v>1560</v>
      </c>
      <c r="H2094" s="39">
        <f t="shared" si="318"/>
        <v>2893.8</v>
      </c>
      <c r="I2094" s="37">
        <f t="shared" si="319"/>
        <v>3000</v>
      </c>
      <c r="J2094" s="37">
        <f t="shared" si="320"/>
        <v>135</v>
      </c>
      <c r="K2094" s="21"/>
      <c r="L2094" s="36">
        <f t="shared" si="326"/>
        <v>571</v>
      </c>
      <c r="M2094" s="36"/>
      <c r="O2094" s="21">
        <f t="shared" si="321"/>
        <v>571</v>
      </c>
      <c r="P2094" s="40">
        <f t="shared" si="322"/>
        <v>1631.4285714285716</v>
      </c>
      <c r="Q2094" s="42"/>
      <c r="R2094" t="str">
        <f t="shared" si="317"/>
        <v>2890 Litre 304 Stainless Steel Slimline Water Tank (700mm W x 2800mm L x  1560mm H)</v>
      </c>
    </row>
    <row r="2095" spans="2:18" x14ac:dyDescent="0.35">
      <c r="B2095" s="32">
        <v>0.65</v>
      </c>
      <c r="C2095" s="30" t="s">
        <v>22</v>
      </c>
      <c r="D2095" s="30" t="s">
        <v>21</v>
      </c>
      <c r="E2095" s="21">
        <v>700</v>
      </c>
      <c r="F2095" s="21">
        <v>2900</v>
      </c>
      <c r="G2095" s="21">
        <v>1560</v>
      </c>
      <c r="H2095" s="39">
        <f t="shared" si="318"/>
        <v>3003</v>
      </c>
      <c r="I2095" s="37">
        <f t="shared" si="319"/>
        <v>3000</v>
      </c>
      <c r="J2095" s="37">
        <f t="shared" si="320"/>
        <v>135</v>
      </c>
      <c r="K2095" s="21">
        <v>30</v>
      </c>
      <c r="L2095" s="36">
        <f t="shared" si="326"/>
        <v>583</v>
      </c>
      <c r="M2095" s="36"/>
      <c r="O2095" s="21">
        <f t="shared" si="321"/>
        <v>613</v>
      </c>
      <c r="P2095" s="40">
        <f t="shared" si="322"/>
        <v>1751.4285714285716</v>
      </c>
      <c r="Q2095" s="42"/>
      <c r="R2095" t="str">
        <f t="shared" si="317"/>
        <v>3000 Litre 304 Stainless Steel Slimline Water Tank (700mm W x 2900mm L x  1560mm H)</v>
      </c>
    </row>
    <row r="2096" spans="2:18" x14ac:dyDescent="0.35">
      <c r="B2096" s="32">
        <v>0.65</v>
      </c>
      <c r="C2096" s="30" t="s">
        <v>22</v>
      </c>
      <c r="D2096" s="30" t="s">
        <v>21</v>
      </c>
      <c r="E2096" s="21">
        <v>700</v>
      </c>
      <c r="F2096" s="21">
        <v>3000</v>
      </c>
      <c r="G2096" s="21">
        <v>1560</v>
      </c>
      <c r="H2096" s="39">
        <f t="shared" si="318"/>
        <v>3112.2</v>
      </c>
      <c r="I2096" s="37">
        <f t="shared" si="319"/>
        <v>3000</v>
      </c>
      <c r="J2096" s="37">
        <f t="shared" si="320"/>
        <v>135</v>
      </c>
      <c r="K2096" s="21">
        <v>30</v>
      </c>
      <c r="L2096" s="36">
        <f t="shared" si="326"/>
        <v>595</v>
      </c>
      <c r="M2096" s="36"/>
      <c r="O2096" s="21">
        <f t="shared" si="321"/>
        <v>625</v>
      </c>
      <c r="P2096" s="40">
        <f t="shared" si="322"/>
        <v>1785.7142857142858</v>
      </c>
      <c r="Q2096" s="42"/>
      <c r="R2096" t="str">
        <f t="shared" si="317"/>
        <v>3110 Litre 304 Stainless Steel Slimline Water Tank (700mm W x 3000mm L x  1560mm H)</v>
      </c>
    </row>
    <row r="2097" spans="2:18" x14ac:dyDescent="0.35">
      <c r="B2097" s="32">
        <v>0.65</v>
      </c>
      <c r="C2097" s="30" t="s">
        <v>22</v>
      </c>
      <c r="D2097" s="30" t="s">
        <v>21</v>
      </c>
      <c r="E2097" s="21">
        <v>700</v>
      </c>
      <c r="F2097" s="21">
        <v>3100</v>
      </c>
      <c r="G2097" s="21">
        <v>1560</v>
      </c>
      <c r="H2097" s="39">
        <f t="shared" si="318"/>
        <v>3221.4</v>
      </c>
      <c r="I2097" s="37">
        <f t="shared" si="319"/>
        <v>3000</v>
      </c>
      <c r="J2097" s="37">
        <f t="shared" si="320"/>
        <v>135</v>
      </c>
      <c r="K2097" s="21">
        <v>30</v>
      </c>
      <c r="L2097" s="36">
        <f t="shared" si="326"/>
        <v>607</v>
      </c>
      <c r="M2097" s="36"/>
      <c r="O2097" s="21">
        <f t="shared" si="321"/>
        <v>637</v>
      </c>
      <c r="P2097" s="40">
        <f t="shared" si="322"/>
        <v>1820.0000000000002</v>
      </c>
      <c r="Q2097" s="42"/>
      <c r="R2097" t="str">
        <f t="shared" si="317"/>
        <v>3220 Litre 304 Stainless Steel Slimline Water Tank (700mm W x 3100mm L x  1560mm H)</v>
      </c>
    </row>
    <row r="2098" spans="2:18" x14ac:dyDescent="0.35">
      <c r="B2098" s="32">
        <v>0.65</v>
      </c>
      <c r="C2098" s="30" t="s">
        <v>22</v>
      </c>
      <c r="D2098" s="30" t="s">
        <v>21</v>
      </c>
      <c r="E2098" s="21">
        <v>700</v>
      </c>
      <c r="F2098" s="21">
        <v>3200</v>
      </c>
      <c r="G2098" s="21">
        <v>1560</v>
      </c>
      <c r="H2098" s="39">
        <f t="shared" si="318"/>
        <v>3330.6</v>
      </c>
      <c r="I2098" s="37">
        <f t="shared" si="319"/>
        <v>3000</v>
      </c>
      <c r="J2098" s="37">
        <f t="shared" si="320"/>
        <v>135</v>
      </c>
      <c r="K2098" s="21">
        <v>30</v>
      </c>
      <c r="L2098" s="36">
        <f t="shared" si="326"/>
        <v>619</v>
      </c>
      <c r="M2098" s="36"/>
      <c r="O2098" s="21">
        <f t="shared" si="321"/>
        <v>649</v>
      </c>
      <c r="P2098" s="40">
        <f t="shared" si="322"/>
        <v>1854.2857142857144</v>
      </c>
      <c r="Q2098" s="42"/>
      <c r="R2098" t="str">
        <f t="shared" si="317"/>
        <v>3330 Litre 304 Stainless Steel Slimline Water Tank (700mm W x 3200mm L x  1560mm H)</v>
      </c>
    </row>
    <row r="2099" spans="2:18" x14ac:dyDescent="0.35">
      <c r="B2099" s="32">
        <v>0.65</v>
      </c>
      <c r="C2099" s="30" t="s">
        <v>22</v>
      </c>
      <c r="D2099" s="30" t="s">
        <v>21</v>
      </c>
      <c r="E2099" s="21">
        <v>700</v>
      </c>
      <c r="F2099" s="21">
        <v>3300</v>
      </c>
      <c r="G2099" s="21">
        <v>1560</v>
      </c>
      <c r="H2099" s="39">
        <f t="shared" si="318"/>
        <v>3439.8</v>
      </c>
      <c r="I2099" s="37">
        <f t="shared" si="319"/>
        <v>3000</v>
      </c>
      <c r="J2099" s="37">
        <f t="shared" si="320"/>
        <v>135</v>
      </c>
      <c r="K2099" s="21">
        <v>30</v>
      </c>
      <c r="L2099" s="36">
        <f t="shared" si="326"/>
        <v>631</v>
      </c>
      <c r="M2099" s="36"/>
      <c r="O2099" s="21">
        <f t="shared" si="321"/>
        <v>661</v>
      </c>
      <c r="P2099" s="40">
        <f t="shared" si="322"/>
        <v>1888.5714285714287</v>
      </c>
      <c r="Q2099" s="42"/>
      <c r="R2099" t="str">
        <f t="shared" si="317"/>
        <v>3440 Litre 304 Stainless Steel Slimline Water Tank (700mm W x 3300mm L x  1560mm H)</v>
      </c>
    </row>
    <row r="2100" spans="2:18" x14ac:dyDescent="0.35">
      <c r="B2100" s="32">
        <v>0.65</v>
      </c>
      <c r="C2100" s="30" t="s">
        <v>22</v>
      </c>
      <c r="D2100" s="30" t="s">
        <v>21</v>
      </c>
      <c r="E2100" s="21">
        <v>700</v>
      </c>
      <c r="F2100" s="21">
        <v>3400</v>
      </c>
      <c r="G2100" s="21">
        <v>1560</v>
      </c>
      <c r="H2100" s="39">
        <f t="shared" si="318"/>
        <v>3549</v>
      </c>
      <c r="I2100" s="37">
        <f t="shared" si="319"/>
        <v>4000</v>
      </c>
      <c r="J2100" s="37">
        <f t="shared" si="320"/>
        <v>150</v>
      </c>
      <c r="K2100" s="21">
        <v>30</v>
      </c>
      <c r="L2100" s="36">
        <v>643</v>
      </c>
      <c r="M2100" s="36"/>
      <c r="O2100" s="21">
        <f t="shared" si="321"/>
        <v>673</v>
      </c>
      <c r="P2100" s="40">
        <f t="shared" si="322"/>
        <v>1922.8571428571429</v>
      </c>
      <c r="Q2100" s="42"/>
      <c r="R2100" t="str">
        <f t="shared" si="317"/>
        <v>3550 Litre 304 Stainless Steel Slimline Water Tank (700mm W x 3400mm L x  1560mm H)</v>
      </c>
    </row>
    <row r="2101" spans="2:18" x14ac:dyDescent="0.35">
      <c r="B2101" s="32">
        <v>0.65</v>
      </c>
      <c r="C2101" s="30" t="s">
        <v>22</v>
      </c>
      <c r="D2101" s="30" t="s">
        <v>21</v>
      </c>
      <c r="E2101" s="21">
        <v>700</v>
      </c>
      <c r="F2101" s="21">
        <v>3500</v>
      </c>
      <c r="G2101" s="21">
        <v>1560</v>
      </c>
      <c r="H2101" s="39">
        <f t="shared" si="318"/>
        <v>3658.2</v>
      </c>
      <c r="I2101" s="37">
        <f t="shared" si="319"/>
        <v>4000</v>
      </c>
      <c r="J2101" s="37">
        <f t="shared" si="320"/>
        <v>150</v>
      </c>
      <c r="K2101" s="21">
        <v>30</v>
      </c>
      <c r="L2101" s="36">
        <f t="shared" ref="L2101:L2106" si="327">L2100+12</f>
        <v>655</v>
      </c>
      <c r="M2101" s="36"/>
      <c r="O2101" s="21">
        <f t="shared" si="321"/>
        <v>685</v>
      </c>
      <c r="P2101" s="40">
        <f t="shared" si="322"/>
        <v>1957.1428571428573</v>
      </c>
      <c r="Q2101" s="42"/>
      <c r="R2101" t="str">
        <f t="shared" si="317"/>
        <v>3660 Litre 304 Stainless Steel Slimline Water Tank (700mm W x 3500mm L x  1560mm H)</v>
      </c>
    </row>
    <row r="2102" spans="2:18" x14ac:dyDescent="0.35">
      <c r="B2102" s="32">
        <v>0.65</v>
      </c>
      <c r="C2102" s="30" t="s">
        <v>22</v>
      </c>
      <c r="D2102" s="30" t="s">
        <v>21</v>
      </c>
      <c r="E2102" s="21">
        <v>700</v>
      </c>
      <c r="F2102" s="21">
        <v>3600</v>
      </c>
      <c r="G2102" s="21">
        <v>1560</v>
      </c>
      <c r="H2102" s="39">
        <f t="shared" si="318"/>
        <v>3767.4</v>
      </c>
      <c r="I2102" s="37">
        <f t="shared" si="319"/>
        <v>4000</v>
      </c>
      <c r="J2102" s="37">
        <f t="shared" si="320"/>
        <v>150</v>
      </c>
      <c r="K2102" s="21">
        <v>30</v>
      </c>
      <c r="L2102" s="36">
        <f t="shared" si="327"/>
        <v>667</v>
      </c>
      <c r="M2102" s="36"/>
      <c r="O2102" s="21">
        <f t="shared" si="321"/>
        <v>697</v>
      </c>
      <c r="P2102" s="40">
        <f t="shared" si="322"/>
        <v>1991.4285714285716</v>
      </c>
      <c r="Q2102" s="42"/>
      <c r="R2102" t="str">
        <f t="shared" si="317"/>
        <v>3770 Litre 304 Stainless Steel Slimline Water Tank (700mm W x 3600mm L x  1560mm H)</v>
      </c>
    </row>
    <row r="2103" spans="2:18" x14ac:dyDescent="0.35">
      <c r="B2103" s="32">
        <v>0.65</v>
      </c>
      <c r="C2103" s="30" t="s">
        <v>22</v>
      </c>
      <c r="D2103" s="30" t="s">
        <v>21</v>
      </c>
      <c r="E2103" s="21">
        <v>700</v>
      </c>
      <c r="F2103" s="21">
        <v>3700</v>
      </c>
      <c r="G2103" s="21">
        <v>1560</v>
      </c>
      <c r="H2103" s="39">
        <f t="shared" si="318"/>
        <v>3876.6</v>
      </c>
      <c r="I2103" s="37">
        <f t="shared" si="319"/>
        <v>4000</v>
      </c>
      <c r="J2103" s="37">
        <f t="shared" si="320"/>
        <v>150</v>
      </c>
      <c r="K2103" s="21">
        <v>30</v>
      </c>
      <c r="L2103" s="36">
        <f t="shared" si="327"/>
        <v>679</v>
      </c>
      <c r="M2103" s="36"/>
      <c r="O2103" s="21">
        <f t="shared" si="321"/>
        <v>709</v>
      </c>
      <c r="P2103" s="40">
        <f t="shared" si="322"/>
        <v>2025.7142857142858</v>
      </c>
      <c r="Q2103" s="42"/>
      <c r="R2103" t="str">
        <f t="shared" si="317"/>
        <v>3880 Litre 304 Stainless Steel Slimline Water Tank (700mm W x 3700mm L x  1560mm H)</v>
      </c>
    </row>
    <row r="2104" spans="2:18" x14ac:dyDescent="0.35">
      <c r="B2104" s="32">
        <v>0.65</v>
      </c>
      <c r="C2104" s="30" t="s">
        <v>22</v>
      </c>
      <c r="D2104" s="30" t="s">
        <v>21</v>
      </c>
      <c r="E2104" s="21">
        <v>700</v>
      </c>
      <c r="F2104" s="21">
        <v>3800</v>
      </c>
      <c r="G2104" s="21">
        <v>1560</v>
      </c>
      <c r="H2104" s="39">
        <f t="shared" si="318"/>
        <v>3985.8</v>
      </c>
      <c r="I2104" s="37">
        <f t="shared" si="319"/>
        <v>4000</v>
      </c>
      <c r="J2104" s="37">
        <f t="shared" si="320"/>
        <v>150</v>
      </c>
      <c r="K2104" s="21">
        <v>30</v>
      </c>
      <c r="L2104" s="36">
        <f t="shared" si="327"/>
        <v>691</v>
      </c>
      <c r="M2104" s="36"/>
      <c r="O2104" s="21">
        <f t="shared" si="321"/>
        <v>721</v>
      </c>
      <c r="P2104" s="40">
        <f t="shared" si="322"/>
        <v>2060</v>
      </c>
      <c r="Q2104" s="42"/>
      <c r="R2104" t="str">
        <f t="shared" si="317"/>
        <v>3990 Litre 304 Stainless Steel Slimline Water Tank (700mm W x 3800mm L x  1560mm H)</v>
      </c>
    </row>
    <row r="2105" spans="2:18" x14ac:dyDescent="0.35">
      <c r="B2105" s="32">
        <v>0.65</v>
      </c>
      <c r="C2105" s="30" t="s">
        <v>22</v>
      </c>
      <c r="D2105" s="30" t="s">
        <v>21</v>
      </c>
      <c r="E2105" s="21">
        <v>700</v>
      </c>
      <c r="F2105" s="21">
        <v>3900</v>
      </c>
      <c r="G2105" s="21">
        <v>1560</v>
      </c>
      <c r="H2105" s="39">
        <f t="shared" si="318"/>
        <v>4095</v>
      </c>
      <c r="I2105" s="37">
        <f t="shared" si="319"/>
        <v>4000</v>
      </c>
      <c r="J2105" s="37">
        <f t="shared" si="320"/>
        <v>150</v>
      </c>
      <c r="K2105" s="21">
        <v>45</v>
      </c>
      <c r="L2105" s="36">
        <f t="shared" si="327"/>
        <v>703</v>
      </c>
      <c r="M2105" s="36"/>
      <c r="O2105" s="21">
        <f t="shared" si="321"/>
        <v>748</v>
      </c>
      <c r="P2105" s="40">
        <f t="shared" si="322"/>
        <v>2137.1428571428573</v>
      </c>
      <c r="Q2105" s="42"/>
      <c r="R2105" t="str">
        <f t="shared" si="317"/>
        <v>4100 Litre 304 Stainless Steel Slimline Water Tank (700mm W x 3900mm L x  1560mm H)</v>
      </c>
    </row>
    <row r="2106" spans="2:18" x14ac:dyDescent="0.35">
      <c r="B2106" s="32">
        <v>0.65</v>
      </c>
      <c r="C2106" s="30" t="s">
        <v>22</v>
      </c>
      <c r="D2106" s="30" t="s">
        <v>21</v>
      </c>
      <c r="E2106" s="21">
        <v>700</v>
      </c>
      <c r="F2106" s="21">
        <v>4000</v>
      </c>
      <c r="G2106" s="21">
        <v>1560</v>
      </c>
      <c r="H2106" s="39">
        <f t="shared" si="318"/>
        <v>4204.2</v>
      </c>
      <c r="I2106" s="37">
        <f t="shared" si="319"/>
        <v>4000</v>
      </c>
      <c r="J2106" s="37">
        <f t="shared" si="320"/>
        <v>150</v>
      </c>
      <c r="K2106" s="21">
        <v>45</v>
      </c>
      <c r="L2106" s="36">
        <f t="shared" si="327"/>
        <v>715</v>
      </c>
      <c r="M2106" s="36"/>
      <c r="O2106" s="21">
        <f t="shared" si="321"/>
        <v>760</v>
      </c>
      <c r="P2106" s="40">
        <f t="shared" si="322"/>
        <v>2171.4285714285716</v>
      </c>
      <c r="Q2106" s="42"/>
      <c r="R2106" t="str">
        <f t="shared" si="317"/>
        <v>4200 Litre 304 Stainless Steel Slimline Water Tank (700mm W x 4000mm L x  1560mm H)</v>
      </c>
    </row>
    <row r="2107" spans="2:18" x14ac:dyDescent="0.35">
      <c r="B2107" s="32">
        <v>0.65</v>
      </c>
      <c r="C2107" s="30" t="s">
        <v>22</v>
      </c>
      <c r="D2107" s="30" t="s">
        <v>21</v>
      </c>
      <c r="E2107" s="21">
        <v>750</v>
      </c>
      <c r="F2107" s="21">
        <v>800</v>
      </c>
      <c r="G2107" s="21">
        <v>1560</v>
      </c>
      <c r="H2107" s="39">
        <f t="shared" si="318"/>
        <v>747.96428571428567</v>
      </c>
      <c r="I2107" s="37">
        <f t="shared" si="319"/>
        <v>1000</v>
      </c>
      <c r="J2107" s="37">
        <f t="shared" si="320"/>
        <v>90</v>
      </c>
      <c r="K2107" s="21"/>
      <c r="L2107" s="36">
        <v>288</v>
      </c>
      <c r="M2107" s="36"/>
      <c r="O2107" s="21">
        <f t="shared" si="321"/>
        <v>288</v>
      </c>
      <c r="P2107" s="40">
        <f t="shared" si="322"/>
        <v>822.85714285714289</v>
      </c>
      <c r="Q2107" s="42"/>
      <c r="R2107" t="str">
        <f t="shared" si="317"/>
        <v>750 Litre 304 Stainless Steel Slimline Water Tank (750mm W x 800mm L x  1560mm H)</v>
      </c>
    </row>
    <row r="2108" spans="2:18" x14ac:dyDescent="0.35">
      <c r="B2108" s="32">
        <v>0.65</v>
      </c>
      <c r="C2108" s="30" t="s">
        <v>22</v>
      </c>
      <c r="D2108" s="30" t="s">
        <v>21</v>
      </c>
      <c r="E2108" s="21">
        <v>750</v>
      </c>
      <c r="F2108" s="21">
        <v>900</v>
      </c>
      <c r="G2108" s="21">
        <v>1560</v>
      </c>
      <c r="H2108" s="39">
        <f t="shared" si="318"/>
        <v>864.96428571428567</v>
      </c>
      <c r="I2108" s="37">
        <f t="shared" si="319"/>
        <v>1000</v>
      </c>
      <c r="J2108" s="37">
        <f t="shared" si="320"/>
        <v>90</v>
      </c>
      <c r="K2108" s="21"/>
      <c r="L2108" s="36">
        <f t="shared" ref="L2108:L2113" si="328">L2107+12</f>
        <v>300</v>
      </c>
      <c r="M2108" s="36"/>
      <c r="O2108" s="21">
        <f t="shared" si="321"/>
        <v>300</v>
      </c>
      <c r="P2108" s="40">
        <f t="shared" si="322"/>
        <v>857.14285714285722</v>
      </c>
      <c r="Q2108" s="42"/>
      <c r="R2108" t="str">
        <f t="shared" si="317"/>
        <v>860 Litre 304 Stainless Steel Slimline Water Tank (750mm W x 900mm L x  1560mm H)</v>
      </c>
    </row>
    <row r="2109" spans="2:18" x14ac:dyDescent="0.35">
      <c r="B2109" s="32">
        <v>0.65</v>
      </c>
      <c r="C2109" s="30" t="s">
        <v>22</v>
      </c>
      <c r="D2109" s="30" t="s">
        <v>21</v>
      </c>
      <c r="E2109" s="21">
        <v>750</v>
      </c>
      <c r="F2109" s="21">
        <v>1000</v>
      </c>
      <c r="G2109" s="21">
        <v>1560</v>
      </c>
      <c r="H2109" s="39">
        <f t="shared" si="318"/>
        <v>981.96428571428567</v>
      </c>
      <c r="I2109" s="37">
        <f t="shared" si="319"/>
        <v>1000</v>
      </c>
      <c r="J2109" s="37">
        <f t="shared" si="320"/>
        <v>90</v>
      </c>
      <c r="K2109" s="21"/>
      <c r="L2109" s="36">
        <f t="shared" si="328"/>
        <v>312</v>
      </c>
      <c r="M2109" s="36"/>
      <c r="O2109" s="21">
        <f t="shared" si="321"/>
        <v>312</v>
      </c>
      <c r="P2109" s="40">
        <f t="shared" si="322"/>
        <v>891.42857142857144</v>
      </c>
      <c r="Q2109" s="42"/>
      <c r="R2109" t="str">
        <f t="shared" si="317"/>
        <v>980 Litre 304 Stainless Steel Slimline Water Tank (750mm W x 1000mm L x  1560mm H)</v>
      </c>
    </row>
    <row r="2110" spans="2:18" x14ac:dyDescent="0.35">
      <c r="B2110" s="32">
        <v>0.65</v>
      </c>
      <c r="C2110" s="30" t="s">
        <v>22</v>
      </c>
      <c r="D2110" s="30" t="s">
        <v>21</v>
      </c>
      <c r="E2110" s="21">
        <v>750</v>
      </c>
      <c r="F2110" s="21">
        <v>1100</v>
      </c>
      <c r="G2110" s="21">
        <v>1560</v>
      </c>
      <c r="H2110" s="39">
        <f t="shared" si="318"/>
        <v>1098.9642857142856</v>
      </c>
      <c r="I2110" s="37">
        <f t="shared" si="319"/>
        <v>1000</v>
      </c>
      <c r="J2110" s="37">
        <f t="shared" si="320"/>
        <v>90</v>
      </c>
      <c r="K2110" s="21"/>
      <c r="L2110" s="36">
        <f t="shared" si="328"/>
        <v>324</v>
      </c>
      <c r="M2110" s="36"/>
      <c r="O2110" s="21">
        <f t="shared" si="321"/>
        <v>324</v>
      </c>
      <c r="P2110" s="40">
        <f t="shared" si="322"/>
        <v>925.71428571428578</v>
      </c>
      <c r="Q2110" s="42"/>
      <c r="R2110" t="str">
        <f t="shared" si="317"/>
        <v>1100 Litre 304 Stainless Steel Slimline Water Tank (750mm W x 1100mm L x  1560mm H)</v>
      </c>
    </row>
    <row r="2111" spans="2:18" x14ac:dyDescent="0.35">
      <c r="B2111" s="32">
        <v>0.65</v>
      </c>
      <c r="C2111" s="30" t="s">
        <v>22</v>
      </c>
      <c r="D2111" s="30" t="s">
        <v>21</v>
      </c>
      <c r="E2111" s="21">
        <v>750</v>
      </c>
      <c r="F2111" s="21">
        <v>1200</v>
      </c>
      <c r="G2111" s="21">
        <v>1560</v>
      </c>
      <c r="H2111" s="39">
        <f t="shared" si="318"/>
        <v>1215.9642857142856</v>
      </c>
      <c r="I2111" s="37">
        <f t="shared" si="319"/>
        <v>1000</v>
      </c>
      <c r="J2111" s="37">
        <f t="shared" si="320"/>
        <v>90</v>
      </c>
      <c r="K2111" s="21"/>
      <c r="L2111" s="36">
        <f t="shared" si="328"/>
        <v>336</v>
      </c>
      <c r="M2111" s="36"/>
      <c r="O2111" s="21">
        <f t="shared" si="321"/>
        <v>336</v>
      </c>
      <c r="P2111" s="40">
        <f t="shared" si="322"/>
        <v>960.00000000000011</v>
      </c>
      <c r="Q2111" s="42"/>
      <c r="R2111" t="str">
        <f t="shared" si="317"/>
        <v>1220 Litre 304 Stainless Steel Slimline Water Tank (750mm W x 1200mm L x  1560mm H)</v>
      </c>
    </row>
    <row r="2112" spans="2:18" x14ac:dyDescent="0.35">
      <c r="B2112" s="32">
        <v>0.65</v>
      </c>
      <c r="C2112" s="30" t="s">
        <v>22</v>
      </c>
      <c r="D2112" s="30" t="s">
        <v>21</v>
      </c>
      <c r="E2112" s="21">
        <v>750</v>
      </c>
      <c r="F2112" s="21">
        <v>1300</v>
      </c>
      <c r="G2112" s="21">
        <v>1560</v>
      </c>
      <c r="H2112" s="39">
        <f t="shared" si="318"/>
        <v>1332.9642857142856</v>
      </c>
      <c r="I2112" s="37">
        <f t="shared" si="319"/>
        <v>1000</v>
      </c>
      <c r="J2112" s="37">
        <f t="shared" si="320"/>
        <v>90</v>
      </c>
      <c r="K2112" s="21"/>
      <c r="L2112" s="36">
        <f t="shared" si="328"/>
        <v>348</v>
      </c>
      <c r="M2112" s="36"/>
      <c r="O2112" s="21">
        <f t="shared" si="321"/>
        <v>348</v>
      </c>
      <c r="P2112" s="40">
        <f t="shared" si="322"/>
        <v>994.28571428571433</v>
      </c>
      <c r="Q2112" s="42"/>
      <c r="R2112" t="str">
        <f t="shared" si="317"/>
        <v>1330 Litre 304 Stainless Steel Slimline Water Tank (750mm W x 1300mm L x  1560mm H)</v>
      </c>
    </row>
    <row r="2113" spans="2:18" x14ac:dyDescent="0.35">
      <c r="B2113" s="32">
        <v>0.65</v>
      </c>
      <c r="C2113" s="30" t="s">
        <v>22</v>
      </c>
      <c r="D2113" s="30" t="s">
        <v>21</v>
      </c>
      <c r="E2113" s="21">
        <v>750</v>
      </c>
      <c r="F2113" s="21">
        <v>1400</v>
      </c>
      <c r="G2113" s="21">
        <v>1560</v>
      </c>
      <c r="H2113" s="39">
        <f t="shared" si="318"/>
        <v>1449.9642857142856</v>
      </c>
      <c r="I2113" s="37">
        <f t="shared" si="319"/>
        <v>1000</v>
      </c>
      <c r="J2113" s="37">
        <f t="shared" si="320"/>
        <v>90</v>
      </c>
      <c r="K2113" s="21"/>
      <c r="L2113" s="36">
        <f t="shared" si="328"/>
        <v>360</v>
      </c>
      <c r="M2113" s="36"/>
      <c r="O2113" s="21">
        <f t="shared" si="321"/>
        <v>360</v>
      </c>
      <c r="P2113" s="40">
        <f t="shared" si="322"/>
        <v>1028.5714285714287</v>
      </c>
      <c r="Q2113" s="42"/>
      <c r="R2113" t="str">
        <f t="shared" si="317"/>
        <v>1450 Litre 304 Stainless Steel Slimline Water Tank (750mm W x 1400mm L x  1560mm H)</v>
      </c>
    </row>
    <row r="2114" spans="2:18" x14ac:dyDescent="0.35">
      <c r="B2114" s="32">
        <v>0.65</v>
      </c>
      <c r="C2114" s="30" t="s">
        <v>22</v>
      </c>
      <c r="D2114" s="30" t="s">
        <v>21</v>
      </c>
      <c r="E2114" s="21">
        <v>750</v>
      </c>
      <c r="F2114" s="21">
        <v>1500</v>
      </c>
      <c r="G2114" s="21">
        <v>1560</v>
      </c>
      <c r="H2114" s="39">
        <f t="shared" si="318"/>
        <v>1566.9642857142856</v>
      </c>
      <c r="I2114" s="37">
        <f t="shared" si="319"/>
        <v>2000</v>
      </c>
      <c r="J2114" s="37">
        <f t="shared" si="320"/>
        <v>120</v>
      </c>
      <c r="K2114" s="21"/>
      <c r="L2114" s="36">
        <v>372</v>
      </c>
      <c r="M2114" s="36"/>
      <c r="O2114" s="21">
        <f t="shared" si="321"/>
        <v>372</v>
      </c>
      <c r="P2114" s="40">
        <f t="shared" si="322"/>
        <v>1062.8571428571429</v>
      </c>
      <c r="Q2114" s="42"/>
      <c r="R2114" t="str">
        <f t="shared" si="317"/>
        <v>1570 Litre 304 Stainless Steel Slimline Water Tank (750mm W x 1500mm L x  1560mm H)</v>
      </c>
    </row>
    <row r="2115" spans="2:18" x14ac:dyDescent="0.35">
      <c r="B2115" s="32">
        <v>0.65</v>
      </c>
      <c r="C2115" s="30" t="s">
        <v>22</v>
      </c>
      <c r="D2115" s="30" t="s">
        <v>21</v>
      </c>
      <c r="E2115" s="21">
        <v>750</v>
      </c>
      <c r="F2115" s="21">
        <v>1600</v>
      </c>
      <c r="G2115" s="21">
        <v>1560</v>
      </c>
      <c r="H2115" s="39">
        <f t="shared" si="318"/>
        <v>1683.9642857142856</v>
      </c>
      <c r="I2115" s="37">
        <f t="shared" si="319"/>
        <v>2000</v>
      </c>
      <c r="J2115" s="37">
        <f t="shared" si="320"/>
        <v>120</v>
      </c>
      <c r="K2115" s="21"/>
      <c r="L2115" s="36">
        <f t="shared" ref="L2115:L2121" si="329">L2114+12</f>
        <v>384</v>
      </c>
      <c r="M2115" s="36"/>
      <c r="O2115" s="21">
        <f t="shared" si="321"/>
        <v>384</v>
      </c>
      <c r="P2115" s="40">
        <f t="shared" si="322"/>
        <v>1097.1428571428571</v>
      </c>
      <c r="Q2115" s="42"/>
      <c r="R2115" t="str">
        <f t="shared" si="317"/>
        <v>1680 Litre 304 Stainless Steel Slimline Water Tank (750mm W x 1600mm L x  1560mm H)</v>
      </c>
    </row>
    <row r="2116" spans="2:18" x14ac:dyDescent="0.35">
      <c r="B2116" s="32">
        <v>0.65</v>
      </c>
      <c r="C2116" s="30" t="s">
        <v>22</v>
      </c>
      <c r="D2116" s="30" t="s">
        <v>21</v>
      </c>
      <c r="E2116" s="21">
        <v>750</v>
      </c>
      <c r="F2116" s="21">
        <v>1700</v>
      </c>
      <c r="G2116" s="21">
        <v>1560</v>
      </c>
      <c r="H2116" s="39">
        <f t="shared" si="318"/>
        <v>1800.9642857142856</v>
      </c>
      <c r="I2116" s="37">
        <f t="shared" si="319"/>
        <v>2000</v>
      </c>
      <c r="J2116" s="37">
        <f t="shared" si="320"/>
        <v>120</v>
      </c>
      <c r="K2116" s="21"/>
      <c r="L2116" s="36">
        <f t="shared" si="329"/>
        <v>396</v>
      </c>
      <c r="M2116" s="36"/>
      <c r="O2116" s="21">
        <f t="shared" si="321"/>
        <v>396</v>
      </c>
      <c r="P2116" s="40">
        <f t="shared" si="322"/>
        <v>1131.4285714285716</v>
      </c>
      <c r="Q2116" s="42"/>
      <c r="R2116" t="str">
        <f t="shared" si="317"/>
        <v>1800 Litre 304 Stainless Steel Slimline Water Tank (750mm W x 1700mm L x  1560mm H)</v>
      </c>
    </row>
    <row r="2117" spans="2:18" x14ac:dyDescent="0.35">
      <c r="B2117" s="32">
        <v>0.65</v>
      </c>
      <c r="C2117" s="30" t="s">
        <v>22</v>
      </c>
      <c r="D2117" s="30" t="s">
        <v>21</v>
      </c>
      <c r="E2117" s="21">
        <v>750</v>
      </c>
      <c r="F2117" s="21">
        <v>1800</v>
      </c>
      <c r="G2117" s="21">
        <v>1560</v>
      </c>
      <c r="H2117" s="39">
        <f t="shared" si="318"/>
        <v>1917.9642857142856</v>
      </c>
      <c r="I2117" s="37">
        <f t="shared" si="319"/>
        <v>2000</v>
      </c>
      <c r="J2117" s="37">
        <f t="shared" si="320"/>
        <v>120</v>
      </c>
      <c r="K2117" s="21"/>
      <c r="L2117" s="36">
        <f t="shared" si="329"/>
        <v>408</v>
      </c>
      <c r="M2117" s="36"/>
      <c r="O2117" s="21">
        <f t="shared" si="321"/>
        <v>408</v>
      </c>
      <c r="P2117" s="40">
        <f t="shared" si="322"/>
        <v>1165.7142857142858</v>
      </c>
      <c r="Q2117" s="42"/>
      <c r="R2117" t="str">
        <f t="shared" ref="R2117:R2180" si="330">ROUND(H2117,-1)&amp;" "&amp;"Litre"&amp;" "&amp;C2117&amp;" "&amp;D2117&amp;" "&amp;"Water Tank"&amp;" ("&amp;E2117&amp;"mm W x "&amp;F2117&amp;"mm L x  "&amp;G2117&amp;"mm H)"</f>
        <v>1920 Litre 304 Stainless Steel Slimline Water Tank (750mm W x 1800mm L x  1560mm H)</v>
      </c>
    </row>
    <row r="2118" spans="2:18" x14ac:dyDescent="0.35">
      <c r="B2118" s="32">
        <v>0.65</v>
      </c>
      <c r="C2118" s="30" t="s">
        <v>22</v>
      </c>
      <c r="D2118" s="30" t="s">
        <v>21</v>
      </c>
      <c r="E2118" s="21">
        <v>750</v>
      </c>
      <c r="F2118" s="21">
        <v>1900</v>
      </c>
      <c r="G2118" s="21">
        <v>1560</v>
      </c>
      <c r="H2118" s="39">
        <f t="shared" ref="H2118:H2181" si="331">(((22/7*(E2118/2)^2)*G2118)+((F2118-E2118)*G2118*E2118))/1000000</f>
        <v>2034.9642857142856</v>
      </c>
      <c r="I2118" s="37">
        <f t="shared" ref="I2118:I2181" si="332">ROUND(H2118,-3)</f>
        <v>2000</v>
      </c>
      <c r="J2118" s="37">
        <f t="shared" ref="J2118:J2181" si="333">IF(I2118&lt;1000,90,IF(I2118=1000,90,IF(I2118=2000,120,IF(I2118=3000,135,IF(I2118=4000,150,IF(I2118=5000,180,IF(I2118=6000,210,IF(I2118=7000,240,IF(I2118=8000,255,IF(I2118=9000,270,IF(I2118=10000,285)))))))))))</f>
        <v>120</v>
      </c>
      <c r="K2118" s="21"/>
      <c r="L2118" s="36">
        <f t="shared" si="329"/>
        <v>420</v>
      </c>
      <c r="M2118" s="36"/>
      <c r="O2118" s="21">
        <f t="shared" ref="O2118:O2181" si="334">SUM(K2118:N2118)</f>
        <v>420</v>
      </c>
      <c r="P2118" s="40">
        <f t="shared" ref="P2118:P2181" si="335">O2118/(1-B2118)</f>
        <v>1200</v>
      </c>
      <c r="Q2118" s="42"/>
      <c r="R2118" t="str">
        <f t="shared" si="330"/>
        <v>2030 Litre 304 Stainless Steel Slimline Water Tank (750mm W x 1900mm L x  1560mm H)</v>
      </c>
    </row>
    <row r="2119" spans="2:18" x14ac:dyDescent="0.35">
      <c r="B2119" s="32">
        <v>0.65</v>
      </c>
      <c r="C2119" s="30" t="s">
        <v>22</v>
      </c>
      <c r="D2119" s="30" t="s">
        <v>21</v>
      </c>
      <c r="E2119" s="21">
        <v>750</v>
      </c>
      <c r="F2119" s="21">
        <v>2000</v>
      </c>
      <c r="G2119" s="21">
        <v>1560</v>
      </c>
      <c r="H2119" s="39">
        <f t="shared" si="331"/>
        <v>2151.9642857142858</v>
      </c>
      <c r="I2119" s="37">
        <f t="shared" si="332"/>
        <v>2000</v>
      </c>
      <c r="J2119" s="37">
        <f t="shared" si="333"/>
        <v>120</v>
      </c>
      <c r="K2119" s="21"/>
      <c r="L2119" s="36">
        <f t="shared" si="329"/>
        <v>432</v>
      </c>
      <c r="M2119" s="36"/>
      <c r="O2119" s="21">
        <f t="shared" si="334"/>
        <v>432</v>
      </c>
      <c r="P2119" s="40">
        <f t="shared" si="335"/>
        <v>1234.2857142857144</v>
      </c>
      <c r="Q2119" s="42"/>
      <c r="R2119" t="str">
        <f t="shared" si="330"/>
        <v>2150 Litre 304 Stainless Steel Slimline Water Tank (750mm W x 2000mm L x  1560mm H)</v>
      </c>
    </row>
    <row r="2120" spans="2:18" x14ac:dyDescent="0.35">
      <c r="B2120" s="32">
        <v>0.65</v>
      </c>
      <c r="C2120" s="30" t="s">
        <v>22</v>
      </c>
      <c r="D2120" s="30" t="s">
        <v>21</v>
      </c>
      <c r="E2120" s="21">
        <v>750</v>
      </c>
      <c r="F2120" s="21">
        <v>2100</v>
      </c>
      <c r="G2120" s="21">
        <v>1560</v>
      </c>
      <c r="H2120" s="39">
        <f t="shared" si="331"/>
        <v>2268.9642857142858</v>
      </c>
      <c r="I2120" s="37">
        <f t="shared" si="332"/>
        <v>2000</v>
      </c>
      <c r="J2120" s="37">
        <f t="shared" si="333"/>
        <v>120</v>
      </c>
      <c r="K2120" s="21"/>
      <c r="L2120" s="36">
        <f t="shared" si="329"/>
        <v>444</v>
      </c>
      <c r="M2120" s="36"/>
      <c r="O2120" s="21">
        <f t="shared" si="334"/>
        <v>444</v>
      </c>
      <c r="P2120" s="40">
        <f t="shared" si="335"/>
        <v>1268.5714285714287</v>
      </c>
      <c r="Q2120" s="42"/>
      <c r="R2120" t="str">
        <f t="shared" si="330"/>
        <v>2270 Litre 304 Stainless Steel Slimline Water Tank (750mm W x 2100mm L x  1560mm H)</v>
      </c>
    </row>
    <row r="2121" spans="2:18" x14ac:dyDescent="0.35">
      <c r="B2121" s="32">
        <v>0.65</v>
      </c>
      <c r="C2121" s="30" t="s">
        <v>22</v>
      </c>
      <c r="D2121" s="30" t="s">
        <v>21</v>
      </c>
      <c r="E2121" s="21">
        <v>750</v>
      </c>
      <c r="F2121" s="21">
        <v>2200</v>
      </c>
      <c r="G2121" s="21">
        <v>1560</v>
      </c>
      <c r="H2121" s="39">
        <f t="shared" si="331"/>
        <v>2385.9642857142858</v>
      </c>
      <c r="I2121" s="37">
        <f t="shared" si="332"/>
        <v>2000</v>
      </c>
      <c r="J2121" s="37">
        <f t="shared" si="333"/>
        <v>120</v>
      </c>
      <c r="K2121" s="21"/>
      <c r="L2121" s="36">
        <f t="shared" si="329"/>
        <v>456</v>
      </c>
      <c r="M2121" s="36"/>
      <c r="O2121" s="21">
        <f t="shared" si="334"/>
        <v>456</v>
      </c>
      <c r="P2121" s="40">
        <f t="shared" si="335"/>
        <v>1302.8571428571429</v>
      </c>
      <c r="Q2121" s="42"/>
      <c r="R2121" t="str">
        <f t="shared" si="330"/>
        <v>2390 Litre 304 Stainless Steel Slimline Water Tank (750mm W x 2200mm L x  1560mm H)</v>
      </c>
    </row>
    <row r="2122" spans="2:18" x14ac:dyDescent="0.35">
      <c r="B2122" s="32">
        <v>0.65</v>
      </c>
      <c r="C2122" s="30" t="s">
        <v>22</v>
      </c>
      <c r="D2122" s="30" t="s">
        <v>21</v>
      </c>
      <c r="E2122" s="21">
        <v>750</v>
      </c>
      <c r="F2122" s="21">
        <v>2300</v>
      </c>
      <c r="G2122" s="21">
        <v>1560</v>
      </c>
      <c r="H2122" s="39">
        <f t="shared" si="331"/>
        <v>2502.9642857142858</v>
      </c>
      <c r="I2122" s="37">
        <f t="shared" si="332"/>
        <v>3000</v>
      </c>
      <c r="J2122" s="37">
        <f t="shared" si="333"/>
        <v>135</v>
      </c>
      <c r="K2122" s="21"/>
      <c r="L2122" s="36">
        <v>513</v>
      </c>
      <c r="M2122" s="36"/>
      <c r="O2122" s="21">
        <f t="shared" si="334"/>
        <v>513</v>
      </c>
      <c r="P2122" s="40">
        <f t="shared" si="335"/>
        <v>1465.7142857142858</v>
      </c>
      <c r="Q2122" s="42"/>
      <c r="R2122" t="str">
        <f t="shared" si="330"/>
        <v>2500 Litre 304 Stainless Steel Slimline Water Tank (750mm W x 2300mm L x  1560mm H)</v>
      </c>
    </row>
    <row r="2123" spans="2:18" x14ac:dyDescent="0.35">
      <c r="B2123" s="32">
        <v>0.65</v>
      </c>
      <c r="C2123" s="30" t="s">
        <v>22</v>
      </c>
      <c r="D2123" s="30" t="s">
        <v>21</v>
      </c>
      <c r="E2123" s="21">
        <v>750</v>
      </c>
      <c r="F2123" s="21">
        <v>2400</v>
      </c>
      <c r="G2123" s="21">
        <v>1560</v>
      </c>
      <c r="H2123" s="39">
        <f t="shared" si="331"/>
        <v>2619.9642857142858</v>
      </c>
      <c r="I2123" s="37">
        <f t="shared" si="332"/>
        <v>3000</v>
      </c>
      <c r="J2123" s="37">
        <f t="shared" si="333"/>
        <v>135</v>
      </c>
      <c r="K2123" s="21"/>
      <c r="L2123" s="36">
        <f t="shared" ref="L2123:L2130" si="336">L2122+12</f>
        <v>525</v>
      </c>
      <c r="M2123" s="36"/>
      <c r="O2123" s="21">
        <f t="shared" si="334"/>
        <v>525</v>
      </c>
      <c r="P2123" s="40">
        <f t="shared" si="335"/>
        <v>1500</v>
      </c>
      <c r="Q2123" s="42"/>
      <c r="R2123" t="str">
        <f t="shared" si="330"/>
        <v>2620 Litre 304 Stainless Steel Slimline Water Tank (750mm W x 2400mm L x  1560mm H)</v>
      </c>
    </row>
    <row r="2124" spans="2:18" x14ac:dyDescent="0.35">
      <c r="B2124" s="32">
        <v>0.65</v>
      </c>
      <c r="C2124" s="30" t="s">
        <v>22</v>
      </c>
      <c r="D2124" s="30" t="s">
        <v>21</v>
      </c>
      <c r="E2124" s="21">
        <v>750</v>
      </c>
      <c r="F2124" s="21">
        <v>2500</v>
      </c>
      <c r="G2124" s="21">
        <v>1560</v>
      </c>
      <c r="H2124" s="39">
        <f t="shared" si="331"/>
        <v>2736.9642857142858</v>
      </c>
      <c r="I2124" s="37">
        <f t="shared" si="332"/>
        <v>3000</v>
      </c>
      <c r="J2124" s="37">
        <f t="shared" si="333"/>
        <v>135</v>
      </c>
      <c r="K2124" s="21"/>
      <c r="L2124" s="36">
        <f t="shared" si="336"/>
        <v>537</v>
      </c>
      <c r="M2124" s="36"/>
      <c r="O2124" s="21">
        <f t="shared" si="334"/>
        <v>537</v>
      </c>
      <c r="P2124" s="40">
        <f t="shared" si="335"/>
        <v>1534.2857142857144</v>
      </c>
      <c r="Q2124" s="42"/>
      <c r="R2124" t="str">
        <f t="shared" si="330"/>
        <v>2740 Litre 304 Stainless Steel Slimline Water Tank (750mm W x 2500mm L x  1560mm H)</v>
      </c>
    </row>
    <row r="2125" spans="2:18" x14ac:dyDescent="0.35">
      <c r="B2125" s="32">
        <v>0.65</v>
      </c>
      <c r="C2125" s="30" t="s">
        <v>22</v>
      </c>
      <c r="D2125" s="30" t="s">
        <v>21</v>
      </c>
      <c r="E2125" s="21">
        <v>750</v>
      </c>
      <c r="F2125" s="21">
        <v>2600</v>
      </c>
      <c r="G2125" s="21">
        <v>1560</v>
      </c>
      <c r="H2125" s="39">
        <f t="shared" si="331"/>
        <v>2853.9642857142858</v>
      </c>
      <c r="I2125" s="37">
        <f t="shared" si="332"/>
        <v>3000</v>
      </c>
      <c r="J2125" s="37">
        <f t="shared" si="333"/>
        <v>135</v>
      </c>
      <c r="K2125" s="21"/>
      <c r="L2125" s="36">
        <f t="shared" si="336"/>
        <v>549</v>
      </c>
      <c r="M2125" s="36"/>
      <c r="O2125" s="21">
        <f t="shared" si="334"/>
        <v>549</v>
      </c>
      <c r="P2125" s="40">
        <f t="shared" si="335"/>
        <v>1568.5714285714287</v>
      </c>
      <c r="Q2125" s="42"/>
      <c r="R2125" t="str">
        <f t="shared" si="330"/>
        <v>2850 Litre 304 Stainless Steel Slimline Water Tank (750mm W x 2600mm L x  1560mm H)</v>
      </c>
    </row>
    <row r="2126" spans="2:18" x14ac:dyDescent="0.35">
      <c r="B2126" s="32">
        <v>0.65</v>
      </c>
      <c r="C2126" s="30" t="s">
        <v>22</v>
      </c>
      <c r="D2126" s="30" t="s">
        <v>21</v>
      </c>
      <c r="E2126" s="21">
        <v>750</v>
      </c>
      <c r="F2126" s="21">
        <v>2700</v>
      </c>
      <c r="G2126" s="21">
        <v>1560</v>
      </c>
      <c r="H2126" s="39">
        <f t="shared" si="331"/>
        <v>2970.9642857142858</v>
      </c>
      <c r="I2126" s="37">
        <f t="shared" si="332"/>
        <v>3000</v>
      </c>
      <c r="J2126" s="37">
        <f t="shared" si="333"/>
        <v>135</v>
      </c>
      <c r="K2126" s="21"/>
      <c r="L2126" s="36">
        <f t="shared" si="336"/>
        <v>561</v>
      </c>
      <c r="M2126" s="36"/>
      <c r="O2126" s="21">
        <f t="shared" si="334"/>
        <v>561</v>
      </c>
      <c r="P2126" s="40">
        <f t="shared" si="335"/>
        <v>1602.8571428571429</v>
      </c>
      <c r="Q2126" s="42"/>
      <c r="R2126" t="str">
        <f t="shared" si="330"/>
        <v>2970 Litre 304 Stainless Steel Slimline Water Tank (750mm W x 2700mm L x  1560mm H)</v>
      </c>
    </row>
    <row r="2127" spans="2:18" x14ac:dyDescent="0.35">
      <c r="B2127" s="32">
        <v>0.65</v>
      </c>
      <c r="C2127" s="30" t="s">
        <v>22</v>
      </c>
      <c r="D2127" s="30" t="s">
        <v>21</v>
      </c>
      <c r="E2127" s="21">
        <v>750</v>
      </c>
      <c r="F2127" s="21">
        <v>2800</v>
      </c>
      <c r="G2127" s="21">
        <v>1560</v>
      </c>
      <c r="H2127" s="39">
        <f t="shared" si="331"/>
        <v>3087.9642857142858</v>
      </c>
      <c r="I2127" s="37">
        <f t="shared" si="332"/>
        <v>3000</v>
      </c>
      <c r="J2127" s="37">
        <f t="shared" si="333"/>
        <v>135</v>
      </c>
      <c r="K2127" s="21">
        <v>30</v>
      </c>
      <c r="L2127" s="36">
        <f t="shared" si="336"/>
        <v>573</v>
      </c>
      <c r="M2127" s="36"/>
      <c r="O2127" s="21">
        <f t="shared" si="334"/>
        <v>603</v>
      </c>
      <c r="P2127" s="40">
        <f t="shared" si="335"/>
        <v>1722.8571428571429</v>
      </c>
      <c r="Q2127" s="42"/>
      <c r="R2127" t="str">
        <f t="shared" si="330"/>
        <v>3090 Litre 304 Stainless Steel Slimline Water Tank (750mm W x 2800mm L x  1560mm H)</v>
      </c>
    </row>
    <row r="2128" spans="2:18" x14ac:dyDescent="0.35">
      <c r="B2128" s="32">
        <v>0.65</v>
      </c>
      <c r="C2128" s="30" t="s">
        <v>22</v>
      </c>
      <c r="D2128" s="30" t="s">
        <v>21</v>
      </c>
      <c r="E2128" s="21">
        <v>750</v>
      </c>
      <c r="F2128" s="21">
        <v>2900</v>
      </c>
      <c r="G2128" s="21">
        <v>1560</v>
      </c>
      <c r="H2128" s="39">
        <f t="shared" si="331"/>
        <v>3204.9642857142858</v>
      </c>
      <c r="I2128" s="37">
        <f t="shared" si="332"/>
        <v>3000</v>
      </c>
      <c r="J2128" s="37">
        <f t="shared" si="333"/>
        <v>135</v>
      </c>
      <c r="K2128" s="21">
        <v>30</v>
      </c>
      <c r="L2128" s="36">
        <f t="shared" si="336"/>
        <v>585</v>
      </c>
      <c r="M2128" s="36"/>
      <c r="O2128" s="21">
        <f t="shared" si="334"/>
        <v>615</v>
      </c>
      <c r="P2128" s="40">
        <f t="shared" si="335"/>
        <v>1757.1428571428573</v>
      </c>
      <c r="Q2128" s="42"/>
      <c r="R2128" t="str">
        <f t="shared" si="330"/>
        <v>3200 Litre 304 Stainless Steel Slimline Water Tank (750mm W x 2900mm L x  1560mm H)</v>
      </c>
    </row>
    <row r="2129" spans="2:18" x14ac:dyDescent="0.35">
      <c r="B2129" s="32">
        <v>0.65</v>
      </c>
      <c r="C2129" s="43" t="s">
        <v>22</v>
      </c>
      <c r="D2129" s="43" t="s">
        <v>21</v>
      </c>
      <c r="E2129" s="45">
        <v>750</v>
      </c>
      <c r="F2129" s="45">
        <v>3000</v>
      </c>
      <c r="G2129" s="45">
        <v>1560</v>
      </c>
      <c r="H2129" s="39">
        <f t="shared" si="331"/>
        <v>3321.9642857142858</v>
      </c>
      <c r="I2129" s="37">
        <f t="shared" si="332"/>
        <v>3000</v>
      </c>
      <c r="J2129" s="37">
        <f t="shared" si="333"/>
        <v>135</v>
      </c>
      <c r="K2129" s="21">
        <v>30</v>
      </c>
      <c r="L2129" s="36">
        <f t="shared" si="336"/>
        <v>597</v>
      </c>
      <c r="M2129" s="36"/>
      <c r="O2129" s="21">
        <f t="shared" si="334"/>
        <v>627</v>
      </c>
      <c r="P2129" s="40">
        <f t="shared" si="335"/>
        <v>1791.4285714285716</v>
      </c>
      <c r="Q2129" s="42"/>
      <c r="R2129" t="str">
        <f t="shared" si="330"/>
        <v>3320 Litre 304 Stainless Steel Slimline Water Tank (750mm W x 3000mm L x  1560mm H)</v>
      </c>
    </row>
    <row r="2130" spans="2:18" x14ac:dyDescent="0.35">
      <c r="B2130" s="32">
        <v>0.65</v>
      </c>
      <c r="C2130" s="30" t="s">
        <v>22</v>
      </c>
      <c r="D2130" s="30" t="s">
        <v>21</v>
      </c>
      <c r="E2130" s="21">
        <v>750</v>
      </c>
      <c r="F2130" s="21">
        <v>3100</v>
      </c>
      <c r="G2130" s="21">
        <v>1560</v>
      </c>
      <c r="H2130" s="39">
        <f t="shared" si="331"/>
        <v>3438.9642857142858</v>
      </c>
      <c r="I2130" s="37">
        <f t="shared" si="332"/>
        <v>3000</v>
      </c>
      <c r="J2130" s="37">
        <f t="shared" si="333"/>
        <v>135</v>
      </c>
      <c r="K2130" s="21">
        <v>30</v>
      </c>
      <c r="L2130" s="36">
        <f t="shared" si="336"/>
        <v>609</v>
      </c>
      <c r="M2130" s="36"/>
      <c r="O2130" s="21">
        <f t="shared" si="334"/>
        <v>639</v>
      </c>
      <c r="P2130" s="40">
        <f t="shared" si="335"/>
        <v>1825.7142857142858</v>
      </c>
      <c r="Q2130" s="42"/>
      <c r="R2130" t="str">
        <f t="shared" si="330"/>
        <v>3440 Litre 304 Stainless Steel Slimline Water Tank (750mm W x 3100mm L x  1560mm H)</v>
      </c>
    </row>
    <row r="2131" spans="2:18" x14ac:dyDescent="0.35">
      <c r="B2131" s="32">
        <v>0.65</v>
      </c>
      <c r="C2131" s="30" t="s">
        <v>22</v>
      </c>
      <c r="D2131" s="30" t="s">
        <v>21</v>
      </c>
      <c r="E2131" s="21">
        <v>750</v>
      </c>
      <c r="F2131" s="21">
        <v>3200</v>
      </c>
      <c r="G2131" s="21">
        <v>1560</v>
      </c>
      <c r="H2131" s="39">
        <f t="shared" si="331"/>
        <v>3555.9642857142858</v>
      </c>
      <c r="I2131" s="37">
        <f t="shared" si="332"/>
        <v>4000</v>
      </c>
      <c r="J2131" s="37">
        <f t="shared" si="333"/>
        <v>150</v>
      </c>
      <c r="K2131" s="21">
        <v>30</v>
      </c>
      <c r="L2131" s="36">
        <v>621</v>
      </c>
      <c r="M2131" s="36"/>
      <c r="O2131" s="21">
        <f t="shared" si="334"/>
        <v>651</v>
      </c>
      <c r="P2131" s="40">
        <f t="shared" si="335"/>
        <v>1860.0000000000002</v>
      </c>
      <c r="Q2131" s="42"/>
      <c r="R2131" t="str">
        <f t="shared" si="330"/>
        <v>3560 Litre 304 Stainless Steel Slimline Water Tank (750mm W x 3200mm L x  1560mm H)</v>
      </c>
    </row>
    <row r="2132" spans="2:18" x14ac:dyDescent="0.35">
      <c r="B2132" s="32">
        <v>0.65</v>
      </c>
      <c r="C2132" s="30" t="s">
        <v>22</v>
      </c>
      <c r="D2132" s="30" t="s">
        <v>21</v>
      </c>
      <c r="E2132" s="21">
        <v>750</v>
      </c>
      <c r="F2132" s="21">
        <v>3300</v>
      </c>
      <c r="G2132" s="21">
        <v>1560</v>
      </c>
      <c r="H2132" s="39">
        <f t="shared" si="331"/>
        <v>3672.9642857142858</v>
      </c>
      <c r="I2132" s="37">
        <f t="shared" si="332"/>
        <v>4000</v>
      </c>
      <c r="J2132" s="37">
        <f t="shared" si="333"/>
        <v>150</v>
      </c>
      <c r="K2132" s="21">
        <v>30</v>
      </c>
      <c r="L2132" s="36">
        <f t="shared" ref="L2132:L2139" si="337">L2131+12</f>
        <v>633</v>
      </c>
      <c r="M2132" s="36"/>
      <c r="O2132" s="21">
        <f t="shared" si="334"/>
        <v>663</v>
      </c>
      <c r="P2132" s="40">
        <f t="shared" si="335"/>
        <v>1894.2857142857144</v>
      </c>
      <c r="Q2132" s="42"/>
      <c r="R2132" t="str">
        <f t="shared" si="330"/>
        <v>3670 Litre 304 Stainless Steel Slimline Water Tank (750mm W x 3300mm L x  1560mm H)</v>
      </c>
    </row>
    <row r="2133" spans="2:18" x14ac:dyDescent="0.35">
      <c r="B2133" s="32">
        <v>0.65</v>
      </c>
      <c r="C2133" s="30" t="s">
        <v>22</v>
      </c>
      <c r="D2133" s="30" t="s">
        <v>21</v>
      </c>
      <c r="E2133" s="21">
        <v>750</v>
      </c>
      <c r="F2133" s="21">
        <v>3400</v>
      </c>
      <c r="G2133" s="21">
        <v>1560</v>
      </c>
      <c r="H2133" s="39">
        <f t="shared" si="331"/>
        <v>3789.9642857142858</v>
      </c>
      <c r="I2133" s="37">
        <f t="shared" si="332"/>
        <v>4000</v>
      </c>
      <c r="J2133" s="37">
        <f t="shared" si="333"/>
        <v>150</v>
      </c>
      <c r="K2133" s="21">
        <v>30</v>
      </c>
      <c r="L2133" s="36">
        <f t="shared" si="337"/>
        <v>645</v>
      </c>
      <c r="M2133" s="36"/>
      <c r="O2133" s="21">
        <f t="shared" si="334"/>
        <v>675</v>
      </c>
      <c r="P2133" s="40">
        <f t="shared" si="335"/>
        <v>1928.5714285714287</v>
      </c>
      <c r="Q2133" s="42"/>
      <c r="R2133" t="str">
        <f t="shared" si="330"/>
        <v>3790 Litre 304 Stainless Steel Slimline Water Tank (750mm W x 3400mm L x  1560mm H)</v>
      </c>
    </row>
    <row r="2134" spans="2:18" x14ac:dyDescent="0.35">
      <c r="B2134" s="32">
        <v>0.65</v>
      </c>
      <c r="C2134" s="30" t="s">
        <v>22</v>
      </c>
      <c r="D2134" s="30" t="s">
        <v>21</v>
      </c>
      <c r="E2134" s="21">
        <v>750</v>
      </c>
      <c r="F2134" s="21">
        <v>3500</v>
      </c>
      <c r="G2134" s="21">
        <v>1560</v>
      </c>
      <c r="H2134" s="39">
        <f t="shared" si="331"/>
        <v>3906.9642857142858</v>
      </c>
      <c r="I2134" s="37">
        <f t="shared" si="332"/>
        <v>4000</v>
      </c>
      <c r="J2134" s="37">
        <f t="shared" si="333"/>
        <v>150</v>
      </c>
      <c r="K2134" s="21">
        <v>30</v>
      </c>
      <c r="L2134" s="36">
        <f t="shared" si="337"/>
        <v>657</v>
      </c>
      <c r="M2134" s="36"/>
      <c r="O2134" s="21">
        <f t="shared" si="334"/>
        <v>687</v>
      </c>
      <c r="P2134" s="40">
        <f t="shared" si="335"/>
        <v>1962.8571428571429</v>
      </c>
      <c r="Q2134" s="42"/>
      <c r="R2134" t="str">
        <f t="shared" si="330"/>
        <v>3910 Litre 304 Stainless Steel Slimline Water Tank (750mm W x 3500mm L x  1560mm H)</v>
      </c>
    </row>
    <row r="2135" spans="2:18" x14ac:dyDescent="0.35">
      <c r="B2135" s="32">
        <v>0.65</v>
      </c>
      <c r="C2135" s="30" t="s">
        <v>22</v>
      </c>
      <c r="D2135" s="30" t="s">
        <v>21</v>
      </c>
      <c r="E2135" s="21">
        <v>750</v>
      </c>
      <c r="F2135" s="21">
        <v>3600</v>
      </c>
      <c r="G2135" s="21">
        <v>1560</v>
      </c>
      <c r="H2135" s="39">
        <f t="shared" si="331"/>
        <v>4023.9642857142858</v>
      </c>
      <c r="I2135" s="37">
        <f t="shared" si="332"/>
        <v>4000</v>
      </c>
      <c r="J2135" s="37">
        <f t="shared" si="333"/>
        <v>150</v>
      </c>
      <c r="K2135" s="36">
        <v>45</v>
      </c>
      <c r="L2135" s="36">
        <f t="shared" si="337"/>
        <v>669</v>
      </c>
      <c r="M2135" s="36"/>
      <c r="O2135" s="21">
        <f t="shared" si="334"/>
        <v>714</v>
      </c>
      <c r="P2135" s="40">
        <f t="shared" si="335"/>
        <v>2040.0000000000002</v>
      </c>
      <c r="Q2135" s="42"/>
      <c r="R2135" t="str">
        <f t="shared" si="330"/>
        <v>4020 Litre 304 Stainless Steel Slimline Water Tank (750mm W x 3600mm L x  1560mm H)</v>
      </c>
    </row>
    <row r="2136" spans="2:18" x14ac:dyDescent="0.35">
      <c r="B2136" s="32">
        <v>0.65</v>
      </c>
      <c r="C2136" s="30" t="s">
        <v>22</v>
      </c>
      <c r="D2136" s="30" t="s">
        <v>21</v>
      </c>
      <c r="E2136" s="21">
        <v>750</v>
      </c>
      <c r="F2136" s="21">
        <v>3700</v>
      </c>
      <c r="G2136" s="21">
        <v>1560</v>
      </c>
      <c r="H2136" s="39">
        <f t="shared" si="331"/>
        <v>4140.9642857142862</v>
      </c>
      <c r="I2136" s="37">
        <f t="shared" si="332"/>
        <v>4000</v>
      </c>
      <c r="J2136" s="37">
        <f t="shared" si="333"/>
        <v>150</v>
      </c>
      <c r="K2136" s="36">
        <v>45</v>
      </c>
      <c r="L2136" s="36">
        <f t="shared" si="337"/>
        <v>681</v>
      </c>
      <c r="M2136" s="36"/>
      <c r="O2136" s="21">
        <f t="shared" si="334"/>
        <v>726</v>
      </c>
      <c r="P2136" s="40">
        <f t="shared" si="335"/>
        <v>2074.2857142857142</v>
      </c>
      <c r="Q2136" s="42"/>
      <c r="R2136" t="str">
        <f t="shared" si="330"/>
        <v>4140 Litre 304 Stainless Steel Slimline Water Tank (750mm W x 3700mm L x  1560mm H)</v>
      </c>
    </row>
    <row r="2137" spans="2:18" x14ac:dyDescent="0.35">
      <c r="B2137" s="32">
        <v>0.65</v>
      </c>
      <c r="C2137" s="30" t="s">
        <v>22</v>
      </c>
      <c r="D2137" s="30" t="s">
        <v>21</v>
      </c>
      <c r="E2137" s="21">
        <v>750</v>
      </c>
      <c r="F2137" s="21">
        <v>3800</v>
      </c>
      <c r="G2137" s="21">
        <v>1560</v>
      </c>
      <c r="H2137" s="39">
        <f t="shared" si="331"/>
        <v>4257.9642857142862</v>
      </c>
      <c r="I2137" s="37">
        <f t="shared" si="332"/>
        <v>4000</v>
      </c>
      <c r="J2137" s="37">
        <f t="shared" si="333"/>
        <v>150</v>
      </c>
      <c r="K2137" s="36">
        <v>45</v>
      </c>
      <c r="L2137" s="36">
        <f t="shared" si="337"/>
        <v>693</v>
      </c>
      <c r="M2137" s="36"/>
      <c r="O2137" s="21">
        <f t="shared" si="334"/>
        <v>738</v>
      </c>
      <c r="P2137" s="40">
        <f t="shared" si="335"/>
        <v>2108.5714285714289</v>
      </c>
      <c r="Q2137" s="42"/>
      <c r="R2137" t="str">
        <f t="shared" si="330"/>
        <v>4260 Litre 304 Stainless Steel Slimline Water Tank (750mm W x 3800mm L x  1560mm H)</v>
      </c>
    </row>
    <row r="2138" spans="2:18" x14ac:dyDescent="0.35">
      <c r="B2138" s="32">
        <v>0.65</v>
      </c>
      <c r="C2138" s="30" t="s">
        <v>22</v>
      </c>
      <c r="D2138" s="30" t="s">
        <v>21</v>
      </c>
      <c r="E2138" s="21">
        <v>750</v>
      </c>
      <c r="F2138" s="21">
        <v>3900</v>
      </c>
      <c r="G2138" s="21">
        <v>1560</v>
      </c>
      <c r="H2138" s="39">
        <f t="shared" si="331"/>
        <v>4374.9642857142862</v>
      </c>
      <c r="I2138" s="37">
        <f t="shared" si="332"/>
        <v>4000</v>
      </c>
      <c r="J2138" s="37">
        <f t="shared" si="333"/>
        <v>150</v>
      </c>
      <c r="K2138" s="36">
        <v>45</v>
      </c>
      <c r="L2138" s="36">
        <f t="shared" si="337"/>
        <v>705</v>
      </c>
      <c r="M2138" s="36"/>
      <c r="O2138" s="21">
        <f t="shared" si="334"/>
        <v>750</v>
      </c>
      <c r="P2138" s="40">
        <f t="shared" si="335"/>
        <v>2142.8571428571431</v>
      </c>
      <c r="Q2138" s="42"/>
      <c r="R2138" t="str">
        <f t="shared" si="330"/>
        <v>4370 Litre 304 Stainless Steel Slimline Water Tank (750mm W x 3900mm L x  1560mm H)</v>
      </c>
    </row>
    <row r="2139" spans="2:18" x14ac:dyDescent="0.35">
      <c r="B2139" s="32">
        <v>0.65</v>
      </c>
      <c r="C2139" s="30" t="s">
        <v>22</v>
      </c>
      <c r="D2139" s="30" t="s">
        <v>21</v>
      </c>
      <c r="E2139" s="21">
        <v>750</v>
      </c>
      <c r="F2139" s="21">
        <v>4000</v>
      </c>
      <c r="G2139" s="21">
        <v>1560</v>
      </c>
      <c r="H2139" s="39">
        <f t="shared" si="331"/>
        <v>4491.9642857142862</v>
      </c>
      <c r="I2139" s="37">
        <f t="shared" si="332"/>
        <v>4000</v>
      </c>
      <c r="J2139" s="37">
        <f t="shared" si="333"/>
        <v>150</v>
      </c>
      <c r="K2139" s="36">
        <v>45</v>
      </c>
      <c r="L2139" s="36">
        <f t="shared" si="337"/>
        <v>717</v>
      </c>
      <c r="M2139" s="36"/>
      <c r="O2139" s="21">
        <f t="shared" si="334"/>
        <v>762</v>
      </c>
      <c r="P2139" s="40">
        <f t="shared" si="335"/>
        <v>2177.1428571428573</v>
      </c>
      <c r="Q2139" s="42"/>
      <c r="R2139" t="str">
        <f t="shared" si="330"/>
        <v>4490 Litre 304 Stainless Steel Slimline Water Tank (750mm W x 4000mm L x  1560mm H)</v>
      </c>
    </row>
    <row r="2140" spans="2:18" x14ac:dyDescent="0.35">
      <c r="B2140" s="32">
        <v>0.65</v>
      </c>
      <c r="C2140" s="30" t="s">
        <v>22</v>
      </c>
      <c r="D2140" s="30" t="s">
        <v>21</v>
      </c>
      <c r="E2140" s="21">
        <v>800</v>
      </c>
      <c r="F2140" s="21">
        <v>800</v>
      </c>
      <c r="G2140" s="21">
        <v>1560</v>
      </c>
      <c r="H2140" s="39">
        <f t="shared" si="331"/>
        <v>784.4571428571428</v>
      </c>
      <c r="I2140" s="37">
        <f t="shared" si="332"/>
        <v>1000</v>
      </c>
      <c r="J2140" s="37">
        <f t="shared" si="333"/>
        <v>90</v>
      </c>
      <c r="K2140" s="21"/>
      <c r="L2140" s="36">
        <v>290</v>
      </c>
      <c r="M2140" s="36"/>
      <c r="O2140" s="21">
        <f t="shared" si="334"/>
        <v>290</v>
      </c>
      <c r="P2140" s="40">
        <f t="shared" si="335"/>
        <v>828.57142857142867</v>
      </c>
      <c r="Q2140" s="42"/>
      <c r="R2140" t="str">
        <f t="shared" si="330"/>
        <v>780 Litre 304 Stainless Steel Slimline Water Tank (800mm W x 800mm L x  1560mm H)</v>
      </c>
    </row>
    <row r="2141" spans="2:18" x14ac:dyDescent="0.35">
      <c r="B2141" s="32">
        <v>0.65</v>
      </c>
      <c r="C2141" s="30" t="s">
        <v>22</v>
      </c>
      <c r="D2141" s="30" t="s">
        <v>21</v>
      </c>
      <c r="E2141" s="21">
        <v>800</v>
      </c>
      <c r="F2141" s="21">
        <v>900</v>
      </c>
      <c r="G2141" s="21">
        <v>1560</v>
      </c>
      <c r="H2141" s="39">
        <f t="shared" si="331"/>
        <v>909.25714285714275</v>
      </c>
      <c r="I2141" s="37">
        <f t="shared" si="332"/>
        <v>1000</v>
      </c>
      <c r="J2141" s="37">
        <f t="shared" si="333"/>
        <v>90</v>
      </c>
      <c r="K2141" s="21"/>
      <c r="L2141" s="36">
        <f>L2140+12</f>
        <v>302</v>
      </c>
      <c r="M2141" s="36"/>
      <c r="O2141" s="21">
        <f t="shared" si="334"/>
        <v>302</v>
      </c>
      <c r="P2141" s="40">
        <f t="shared" si="335"/>
        <v>862.85714285714289</v>
      </c>
      <c r="Q2141" s="42"/>
      <c r="R2141" t="str">
        <f t="shared" si="330"/>
        <v>910 Litre 304 Stainless Steel Slimline Water Tank (800mm W x 900mm L x  1560mm H)</v>
      </c>
    </row>
    <row r="2142" spans="2:18" x14ac:dyDescent="0.35">
      <c r="B2142" s="32">
        <v>0.65</v>
      </c>
      <c r="C2142" s="30" t="s">
        <v>22</v>
      </c>
      <c r="D2142" s="30" t="s">
        <v>21</v>
      </c>
      <c r="E2142" s="21">
        <v>800</v>
      </c>
      <c r="F2142" s="21">
        <v>1000</v>
      </c>
      <c r="G2142" s="21">
        <v>1560</v>
      </c>
      <c r="H2142" s="39">
        <f t="shared" si="331"/>
        <v>1034.0571428571427</v>
      </c>
      <c r="I2142" s="37">
        <f t="shared" si="332"/>
        <v>1000</v>
      </c>
      <c r="J2142" s="37">
        <f t="shared" si="333"/>
        <v>90</v>
      </c>
      <c r="K2142" s="21"/>
      <c r="L2142" s="36">
        <f>L2141+12</f>
        <v>314</v>
      </c>
      <c r="M2142" s="36"/>
      <c r="O2142" s="21">
        <f t="shared" si="334"/>
        <v>314</v>
      </c>
      <c r="P2142" s="40">
        <f t="shared" si="335"/>
        <v>897.14285714285722</v>
      </c>
      <c r="Q2142" s="42"/>
      <c r="R2142" t="str">
        <f t="shared" si="330"/>
        <v>1030 Litre 304 Stainless Steel Slimline Water Tank (800mm W x 1000mm L x  1560mm H)</v>
      </c>
    </row>
    <row r="2143" spans="2:18" x14ac:dyDescent="0.35">
      <c r="B2143" s="32">
        <v>0.65</v>
      </c>
      <c r="C2143" s="30" t="s">
        <v>22</v>
      </c>
      <c r="D2143" s="30" t="s">
        <v>21</v>
      </c>
      <c r="E2143" s="21">
        <v>800</v>
      </c>
      <c r="F2143" s="21">
        <v>1100</v>
      </c>
      <c r="G2143" s="21">
        <v>1560</v>
      </c>
      <c r="H2143" s="39">
        <f t="shared" si="331"/>
        <v>1158.8571428571429</v>
      </c>
      <c r="I2143" s="37">
        <f t="shared" si="332"/>
        <v>1000</v>
      </c>
      <c r="J2143" s="37">
        <f t="shared" si="333"/>
        <v>90</v>
      </c>
      <c r="K2143" s="21"/>
      <c r="L2143" s="36">
        <f>L2142+12</f>
        <v>326</v>
      </c>
      <c r="M2143" s="36"/>
      <c r="O2143" s="21">
        <f t="shared" si="334"/>
        <v>326</v>
      </c>
      <c r="P2143" s="40">
        <f t="shared" si="335"/>
        <v>931.42857142857144</v>
      </c>
      <c r="Q2143" s="42"/>
      <c r="R2143" t="str">
        <f t="shared" si="330"/>
        <v>1160 Litre 304 Stainless Steel Slimline Water Tank (800mm W x 1100mm L x  1560mm H)</v>
      </c>
    </row>
    <row r="2144" spans="2:18" x14ac:dyDescent="0.35">
      <c r="B2144" s="32">
        <v>0.65</v>
      </c>
      <c r="C2144" s="30" t="s">
        <v>22</v>
      </c>
      <c r="D2144" s="30" t="s">
        <v>21</v>
      </c>
      <c r="E2144" s="21">
        <v>800</v>
      </c>
      <c r="F2144" s="21">
        <v>1200</v>
      </c>
      <c r="G2144" s="21">
        <v>1560</v>
      </c>
      <c r="H2144" s="39">
        <f t="shared" si="331"/>
        <v>1283.6571428571428</v>
      </c>
      <c r="I2144" s="37">
        <f t="shared" si="332"/>
        <v>1000</v>
      </c>
      <c r="J2144" s="37">
        <f t="shared" si="333"/>
        <v>90</v>
      </c>
      <c r="K2144" s="21"/>
      <c r="L2144" s="36">
        <f>L2143+12</f>
        <v>338</v>
      </c>
      <c r="M2144" s="36"/>
      <c r="O2144" s="21">
        <f t="shared" si="334"/>
        <v>338</v>
      </c>
      <c r="P2144" s="40">
        <f t="shared" si="335"/>
        <v>965.71428571428578</v>
      </c>
      <c r="Q2144" s="42"/>
      <c r="R2144" t="str">
        <f t="shared" si="330"/>
        <v>1280 Litre 304 Stainless Steel Slimline Water Tank (800mm W x 1200mm L x  1560mm H)</v>
      </c>
    </row>
    <row r="2145" spans="2:18" x14ac:dyDescent="0.35">
      <c r="B2145" s="32">
        <v>0.65</v>
      </c>
      <c r="C2145" s="30" t="s">
        <v>22</v>
      </c>
      <c r="D2145" s="30" t="s">
        <v>21</v>
      </c>
      <c r="E2145" s="21">
        <v>800</v>
      </c>
      <c r="F2145" s="21">
        <v>1300</v>
      </c>
      <c r="G2145" s="21">
        <v>1560</v>
      </c>
      <c r="H2145" s="39">
        <f t="shared" si="331"/>
        <v>1408.457142857143</v>
      </c>
      <c r="I2145" s="37">
        <f t="shared" si="332"/>
        <v>1000</v>
      </c>
      <c r="J2145" s="37">
        <f t="shared" si="333"/>
        <v>90</v>
      </c>
      <c r="K2145" s="21"/>
      <c r="L2145" s="36">
        <f>L2144+12</f>
        <v>350</v>
      </c>
      <c r="M2145" s="36"/>
      <c r="O2145" s="21">
        <f t="shared" si="334"/>
        <v>350</v>
      </c>
      <c r="P2145" s="40">
        <f t="shared" si="335"/>
        <v>1000.0000000000001</v>
      </c>
      <c r="Q2145" s="42"/>
      <c r="R2145" t="str">
        <f t="shared" si="330"/>
        <v>1410 Litre 304 Stainless Steel Slimline Water Tank (800mm W x 1300mm L x  1560mm H)</v>
      </c>
    </row>
    <row r="2146" spans="2:18" x14ac:dyDescent="0.35">
      <c r="B2146" s="32">
        <v>0.65</v>
      </c>
      <c r="C2146" s="30" t="s">
        <v>22</v>
      </c>
      <c r="D2146" s="30" t="s">
        <v>21</v>
      </c>
      <c r="E2146" s="21">
        <v>800</v>
      </c>
      <c r="F2146" s="21">
        <v>1400</v>
      </c>
      <c r="G2146" s="21">
        <v>1560</v>
      </c>
      <c r="H2146" s="39">
        <f t="shared" si="331"/>
        <v>1533.257142857143</v>
      </c>
      <c r="I2146" s="37">
        <f t="shared" si="332"/>
        <v>2000</v>
      </c>
      <c r="J2146" s="37">
        <f t="shared" si="333"/>
        <v>120</v>
      </c>
      <c r="K2146" s="21"/>
      <c r="L2146" s="36">
        <v>362</v>
      </c>
      <c r="M2146" s="36"/>
      <c r="O2146" s="21">
        <f t="shared" si="334"/>
        <v>362</v>
      </c>
      <c r="P2146" s="40">
        <f t="shared" si="335"/>
        <v>1034.2857142857144</v>
      </c>
      <c r="Q2146" s="42"/>
      <c r="R2146" t="str">
        <f t="shared" si="330"/>
        <v>1530 Litre 304 Stainless Steel Slimline Water Tank (800mm W x 1400mm L x  1560mm H)</v>
      </c>
    </row>
    <row r="2147" spans="2:18" x14ac:dyDescent="0.35">
      <c r="B2147" s="32">
        <v>0.65</v>
      </c>
      <c r="C2147" s="30" t="s">
        <v>22</v>
      </c>
      <c r="D2147" s="30" t="s">
        <v>21</v>
      </c>
      <c r="E2147" s="21">
        <v>800</v>
      </c>
      <c r="F2147" s="21">
        <v>1500</v>
      </c>
      <c r="G2147" s="21">
        <v>1560</v>
      </c>
      <c r="H2147" s="39">
        <f t="shared" si="331"/>
        <v>1658.0571428571429</v>
      </c>
      <c r="I2147" s="37">
        <f t="shared" si="332"/>
        <v>2000</v>
      </c>
      <c r="J2147" s="37">
        <f t="shared" si="333"/>
        <v>120</v>
      </c>
      <c r="K2147" s="21"/>
      <c r="L2147" s="36">
        <f t="shared" ref="L2147:L2153" si="338">L2146+12</f>
        <v>374</v>
      </c>
      <c r="M2147" s="36"/>
      <c r="O2147" s="21">
        <f t="shared" si="334"/>
        <v>374</v>
      </c>
      <c r="P2147" s="40">
        <f t="shared" si="335"/>
        <v>1068.5714285714287</v>
      </c>
      <c r="Q2147" s="42"/>
      <c r="R2147" t="str">
        <f t="shared" si="330"/>
        <v>1660 Litre 304 Stainless Steel Slimline Water Tank (800mm W x 1500mm L x  1560mm H)</v>
      </c>
    </row>
    <row r="2148" spans="2:18" x14ac:dyDescent="0.35">
      <c r="B2148" s="32">
        <v>0.65</v>
      </c>
      <c r="C2148" s="30" t="s">
        <v>22</v>
      </c>
      <c r="D2148" s="30" t="s">
        <v>21</v>
      </c>
      <c r="E2148" s="21">
        <v>800</v>
      </c>
      <c r="F2148" s="21">
        <v>1600</v>
      </c>
      <c r="G2148" s="21">
        <v>1560</v>
      </c>
      <c r="H2148" s="39">
        <f t="shared" si="331"/>
        <v>1782.8571428571429</v>
      </c>
      <c r="I2148" s="37">
        <f t="shared" si="332"/>
        <v>2000</v>
      </c>
      <c r="J2148" s="37">
        <f t="shared" si="333"/>
        <v>120</v>
      </c>
      <c r="K2148" s="21"/>
      <c r="L2148" s="36">
        <f t="shared" si="338"/>
        <v>386</v>
      </c>
      <c r="M2148" s="36"/>
      <c r="O2148" s="21">
        <f t="shared" si="334"/>
        <v>386</v>
      </c>
      <c r="P2148" s="40">
        <f t="shared" si="335"/>
        <v>1102.8571428571429</v>
      </c>
      <c r="Q2148" s="42"/>
      <c r="R2148" t="str">
        <f t="shared" si="330"/>
        <v>1780 Litre 304 Stainless Steel Slimline Water Tank (800mm W x 1600mm L x  1560mm H)</v>
      </c>
    </row>
    <row r="2149" spans="2:18" x14ac:dyDescent="0.35">
      <c r="B2149" s="32">
        <v>0.65</v>
      </c>
      <c r="C2149" s="30" t="s">
        <v>22</v>
      </c>
      <c r="D2149" s="30" t="s">
        <v>21</v>
      </c>
      <c r="E2149" s="21">
        <v>800</v>
      </c>
      <c r="F2149" s="21">
        <v>1700</v>
      </c>
      <c r="G2149" s="21">
        <v>1560</v>
      </c>
      <c r="H2149" s="39">
        <f t="shared" si="331"/>
        <v>1907.6571428571428</v>
      </c>
      <c r="I2149" s="37">
        <f t="shared" si="332"/>
        <v>2000</v>
      </c>
      <c r="J2149" s="37">
        <f t="shared" si="333"/>
        <v>120</v>
      </c>
      <c r="K2149" s="21"/>
      <c r="L2149" s="36">
        <f t="shared" si="338"/>
        <v>398</v>
      </c>
      <c r="M2149" s="36"/>
      <c r="O2149" s="21">
        <f t="shared" si="334"/>
        <v>398</v>
      </c>
      <c r="P2149" s="40">
        <f t="shared" si="335"/>
        <v>1137.1428571428571</v>
      </c>
      <c r="Q2149" s="42"/>
      <c r="R2149" t="str">
        <f t="shared" si="330"/>
        <v>1910 Litre 304 Stainless Steel Slimline Water Tank (800mm W x 1700mm L x  1560mm H)</v>
      </c>
    </row>
    <row r="2150" spans="2:18" x14ac:dyDescent="0.35">
      <c r="B2150" s="32">
        <v>0.65</v>
      </c>
      <c r="C2150" s="30" t="s">
        <v>22</v>
      </c>
      <c r="D2150" s="30" t="s">
        <v>21</v>
      </c>
      <c r="E2150" s="21">
        <v>800</v>
      </c>
      <c r="F2150" s="21">
        <v>1800</v>
      </c>
      <c r="G2150" s="21">
        <v>1560</v>
      </c>
      <c r="H2150" s="39">
        <f t="shared" si="331"/>
        <v>2032.457142857143</v>
      </c>
      <c r="I2150" s="37">
        <f t="shared" si="332"/>
        <v>2000</v>
      </c>
      <c r="J2150" s="37">
        <f t="shared" si="333"/>
        <v>120</v>
      </c>
      <c r="K2150" s="21"/>
      <c r="L2150" s="36">
        <f t="shared" si="338"/>
        <v>410</v>
      </c>
      <c r="M2150" s="36"/>
      <c r="O2150" s="21">
        <f t="shared" si="334"/>
        <v>410</v>
      </c>
      <c r="P2150" s="40">
        <f t="shared" si="335"/>
        <v>1171.4285714285716</v>
      </c>
      <c r="Q2150" s="42"/>
      <c r="R2150" t="str">
        <f t="shared" si="330"/>
        <v>2030 Litre 304 Stainless Steel Slimline Water Tank (800mm W x 1800mm L x  1560mm H)</v>
      </c>
    </row>
    <row r="2151" spans="2:18" x14ac:dyDescent="0.35">
      <c r="B2151" s="32">
        <v>0.65</v>
      </c>
      <c r="C2151" s="30" t="s">
        <v>22</v>
      </c>
      <c r="D2151" s="30" t="s">
        <v>21</v>
      </c>
      <c r="E2151" s="21">
        <v>800</v>
      </c>
      <c r="F2151" s="21">
        <v>1900</v>
      </c>
      <c r="G2151" s="21">
        <v>1560</v>
      </c>
      <c r="H2151" s="39">
        <f t="shared" si="331"/>
        <v>2157.2571428571428</v>
      </c>
      <c r="I2151" s="37">
        <f t="shared" si="332"/>
        <v>2000</v>
      </c>
      <c r="J2151" s="37">
        <f t="shared" si="333"/>
        <v>120</v>
      </c>
      <c r="K2151" s="21"/>
      <c r="L2151" s="36">
        <f t="shared" si="338"/>
        <v>422</v>
      </c>
      <c r="M2151" s="36"/>
      <c r="O2151" s="21">
        <f t="shared" si="334"/>
        <v>422</v>
      </c>
      <c r="P2151" s="40">
        <f t="shared" si="335"/>
        <v>1205.7142857142858</v>
      </c>
      <c r="Q2151" s="42"/>
      <c r="R2151" t="str">
        <f t="shared" si="330"/>
        <v>2160 Litre 304 Stainless Steel Slimline Water Tank (800mm W x 1900mm L x  1560mm H)</v>
      </c>
    </row>
    <row r="2152" spans="2:18" x14ac:dyDescent="0.35">
      <c r="B2152" s="32">
        <v>0.65</v>
      </c>
      <c r="C2152" s="30" t="s">
        <v>22</v>
      </c>
      <c r="D2152" s="30" t="s">
        <v>21</v>
      </c>
      <c r="E2152" s="21">
        <v>800</v>
      </c>
      <c r="F2152" s="21">
        <v>2000</v>
      </c>
      <c r="G2152" s="21">
        <v>1560</v>
      </c>
      <c r="H2152" s="39">
        <f t="shared" si="331"/>
        <v>2282.0571428571429</v>
      </c>
      <c r="I2152" s="37">
        <f t="shared" si="332"/>
        <v>2000</v>
      </c>
      <c r="J2152" s="37">
        <f t="shared" si="333"/>
        <v>120</v>
      </c>
      <c r="K2152" s="21"/>
      <c r="L2152" s="36">
        <f t="shared" si="338"/>
        <v>434</v>
      </c>
      <c r="M2152" s="36"/>
      <c r="O2152" s="21">
        <f t="shared" si="334"/>
        <v>434</v>
      </c>
      <c r="P2152" s="40">
        <f t="shared" si="335"/>
        <v>1240</v>
      </c>
      <c r="Q2152" s="42"/>
      <c r="R2152" t="str">
        <f t="shared" si="330"/>
        <v>2280 Litre 304 Stainless Steel Slimline Water Tank (800mm W x 2000mm L x  1560mm H)</v>
      </c>
    </row>
    <row r="2153" spans="2:18" x14ac:dyDescent="0.35">
      <c r="B2153" s="32">
        <v>0.65</v>
      </c>
      <c r="C2153" s="30" t="s">
        <v>22</v>
      </c>
      <c r="D2153" s="30" t="s">
        <v>21</v>
      </c>
      <c r="E2153" s="21">
        <v>800</v>
      </c>
      <c r="F2153" s="21">
        <v>2100</v>
      </c>
      <c r="G2153" s="21">
        <v>1560</v>
      </c>
      <c r="H2153" s="39">
        <f t="shared" si="331"/>
        <v>2406.8571428571431</v>
      </c>
      <c r="I2153" s="37">
        <f t="shared" si="332"/>
        <v>2000</v>
      </c>
      <c r="J2153" s="37">
        <f t="shared" si="333"/>
        <v>120</v>
      </c>
      <c r="K2153" s="21"/>
      <c r="L2153" s="36">
        <f t="shared" si="338"/>
        <v>446</v>
      </c>
      <c r="M2153" s="36"/>
      <c r="O2153" s="21">
        <f t="shared" si="334"/>
        <v>446</v>
      </c>
      <c r="P2153" s="40">
        <f t="shared" si="335"/>
        <v>1274.2857142857144</v>
      </c>
      <c r="Q2153" s="42"/>
      <c r="R2153" t="str">
        <f t="shared" si="330"/>
        <v>2410 Litre 304 Stainless Steel Slimline Water Tank (800mm W x 2100mm L x  1560mm H)</v>
      </c>
    </row>
    <row r="2154" spans="2:18" x14ac:dyDescent="0.35">
      <c r="B2154" s="32">
        <v>0.65</v>
      </c>
      <c r="C2154" s="30" t="s">
        <v>22</v>
      </c>
      <c r="D2154" s="30" t="s">
        <v>21</v>
      </c>
      <c r="E2154" s="21">
        <v>800</v>
      </c>
      <c r="F2154" s="21">
        <v>2200</v>
      </c>
      <c r="G2154" s="21">
        <v>1560</v>
      </c>
      <c r="H2154" s="39">
        <f t="shared" si="331"/>
        <v>2531.6571428571428</v>
      </c>
      <c r="I2154" s="37">
        <f t="shared" si="332"/>
        <v>3000</v>
      </c>
      <c r="J2154" s="37">
        <f t="shared" si="333"/>
        <v>135</v>
      </c>
      <c r="K2154" s="21"/>
      <c r="L2154" s="36">
        <v>503</v>
      </c>
      <c r="M2154" s="36"/>
      <c r="O2154" s="21">
        <f t="shared" si="334"/>
        <v>503</v>
      </c>
      <c r="P2154" s="40">
        <f t="shared" si="335"/>
        <v>1437.1428571428573</v>
      </c>
      <c r="Q2154" s="42"/>
      <c r="R2154" t="str">
        <f t="shared" si="330"/>
        <v>2530 Litre 304 Stainless Steel Slimline Water Tank (800mm W x 2200mm L x  1560mm H)</v>
      </c>
    </row>
    <row r="2155" spans="2:18" x14ac:dyDescent="0.35">
      <c r="B2155" s="32">
        <v>0.65</v>
      </c>
      <c r="C2155" s="30" t="s">
        <v>22</v>
      </c>
      <c r="D2155" s="30" t="s">
        <v>21</v>
      </c>
      <c r="E2155" s="21">
        <v>800</v>
      </c>
      <c r="F2155" s="21">
        <v>2300</v>
      </c>
      <c r="G2155" s="21">
        <v>1560</v>
      </c>
      <c r="H2155" s="39">
        <f t="shared" si="331"/>
        <v>2656.457142857143</v>
      </c>
      <c r="I2155" s="37">
        <f t="shared" si="332"/>
        <v>3000</v>
      </c>
      <c r="J2155" s="37">
        <f t="shared" si="333"/>
        <v>135</v>
      </c>
      <c r="K2155" s="21"/>
      <c r="L2155" s="36">
        <f t="shared" ref="L2155:L2161" si="339">L2154+12</f>
        <v>515</v>
      </c>
      <c r="M2155" s="36"/>
      <c r="O2155" s="21">
        <f t="shared" si="334"/>
        <v>515</v>
      </c>
      <c r="P2155" s="40">
        <f t="shared" si="335"/>
        <v>1471.4285714285716</v>
      </c>
      <c r="Q2155" s="42"/>
      <c r="R2155" t="str">
        <f t="shared" si="330"/>
        <v>2660 Litre 304 Stainless Steel Slimline Water Tank (800mm W x 2300mm L x  1560mm H)</v>
      </c>
    </row>
    <row r="2156" spans="2:18" x14ac:dyDescent="0.35">
      <c r="B2156" s="32">
        <v>0.65</v>
      </c>
      <c r="C2156" s="30" t="s">
        <v>22</v>
      </c>
      <c r="D2156" s="30" t="s">
        <v>21</v>
      </c>
      <c r="E2156" s="21">
        <v>800</v>
      </c>
      <c r="F2156" s="21">
        <v>2400</v>
      </c>
      <c r="G2156" s="21">
        <v>1560</v>
      </c>
      <c r="H2156" s="39">
        <f t="shared" si="331"/>
        <v>2781.2571428571428</v>
      </c>
      <c r="I2156" s="37">
        <f t="shared" si="332"/>
        <v>3000</v>
      </c>
      <c r="J2156" s="37">
        <f t="shared" si="333"/>
        <v>135</v>
      </c>
      <c r="K2156" s="21"/>
      <c r="L2156" s="36">
        <f t="shared" si="339"/>
        <v>527</v>
      </c>
      <c r="M2156" s="36"/>
      <c r="O2156" s="21">
        <f t="shared" si="334"/>
        <v>527</v>
      </c>
      <c r="P2156" s="40">
        <f t="shared" si="335"/>
        <v>1505.7142857142858</v>
      </c>
      <c r="Q2156" s="42"/>
      <c r="R2156" t="str">
        <f t="shared" si="330"/>
        <v>2780 Litre 304 Stainless Steel Slimline Water Tank (800mm W x 2400mm L x  1560mm H)</v>
      </c>
    </row>
    <row r="2157" spans="2:18" x14ac:dyDescent="0.35">
      <c r="B2157" s="32">
        <v>0.65</v>
      </c>
      <c r="C2157" s="30" t="s">
        <v>22</v>
      </c>
      <c r="D2157" s="30" t="s">
        <v>21</v>
      </c>
      <c r="E2157" s="21">
        <v>800</v>
      </c>
      <c r="F2157" s="21">
        <v>2500</v>
      </c>
      <c r="G2157" s="21">
        <v>1560</v>
      </c>
      <c r="H2157" s="39">
        <f t="shared" si="331"/>
        <v>2906.0571428571429</v>
      </c>
      <c r="I2157" s="37">
        <f t="shared" si="332"/>
        <v>3000</v>
      </c>
      <c r="J2157" s="37">
        <f t="shared" si="333"/>
        <v>135</v>
      </c>
      <c r="K2157" s="21"/>
      <c r="L2157" s="36">
        <f t="shared" si="339"/>
        <v>539</v>
      </c>
      <c r="M2157" s="36"/>
      <c r="O2157" s="21">
        <f t="shared" si="334"/>
        <v>539</v>
      </c>
      <c r="P2157" s="40">
        <f t="shared" si="335"/>
        <v>1540</v>
      </c>
      <c r="Q2157" s="42"/>
      <c r="R2157" t="str">
        <f t="shared" si="330"/>
        <v>2910 Litre 304 Stainless Steel Slimline Water Tank (800mm W x 2500mm L x  1560mm H)</v>
      </c>
    </row>
    <row r="2158" spans="2:18" x14ac:dyDescent="0.35">
      <c r="B2158" s="32">
        <v>0.65</v>
      </c>
      <c r="C2158" s="30" t="s">
        <v>22</v>
      </c>
      <c r="D2158" s="30" t="s">
        <v>21</v>
      </c>
      <c r="E2158" s="21">
        <v>800</v>
      </c>
      <c r="F2158" s="21">
        <v>2600</v>
      </c>
      <c r="G2158" s="21">
        <v>1560</v>
      </c>
      <c r="H2158" s="39">
        <f t="shared" si="331"/>
        <v>3030.8571428571431</v>
      </c>
      <c r="I2158" s="37">
        <f t="shared" si="332"/>
        <v>3000</v>
      </c>
      <c r="J2158" s="37">
        <f t="shared" si="333"/>
        <v>135</v>
      </c>
      <c r="K2158" s="21"/>
      <c r="L2158" s="36">
        <f t="shared" si="339"/>
        <v>551</v>
      </c>
      <c r="M2158" s="36"/>
      <c r="O2158" s="21">
        <f t="shared" si="334"/>
        <v>551</v>
      </c>
      <c r="P2158" s="40">
        <f t="shared" si="335"/>
        <v>1574.2857142857144</v>
      </c>
      <c r="Q2158" s="42"/>
      <c r="R2158" t="str">
        <f t="shared" si="330"/>
        <v>3030 Litre 304 Stainless Steel Slimline Water Tank (800mm W x 2600mm L x  1560mm H)</v>
      </c>
    </row>
    <row r="2159" spans="2:18" x14ac:dyDescent="0.35">
      <c r="B2159" s="32">
        <v>0.65</v>
      </c>
      <c r="C2159" s="30" t="s">
        <v>22</v>
      </c>
      <c r="D2159" s="30" t="s">
        <v>21</v>
      </c>
      <c r="E2159" s="21">
        <v>800</v>
      </c>
      <c r="F2159" s="21">
        <v>2700</v>
      </c>
      <c r="G2159" s="21">
        <v>1560</v>
      </c>
      <c r="H2159" s="39">
        <f t="shared" si="331"/>
        <v>3155.6571428571428</v>
      </c>
      <c r="I2159" s="37">
        <f t="shared" si="332"/>
        <v>3000</v>
      </c>
      <c r="J2159" s="37">
        <f t="shared" si="333"/>
        <v>135</v>
      </c>
      <c r="K2159" s="21"/>
      <c r="L2159" s="36">
        <f t="shared" si="339"/>
        <v>563</v>
      </c>
      <c r="M2159" s="36"/>
      <c r="O2159" s="21">
        <f t="shared" si="334"/>
        <v>563</v>
      </c>
      <c r="P2159" s="40">
        <f t="shared" si="335"/>
        <v>1608.5714285714287</v>
      </c>
      <c r="Q2159" s="42"/>
      <c r="R2159" t="str">
        <f t="shared" si="330"/>
        <v>3160 Litre 304 Stainless Steel Slimline Water Tank (800mm W x 2700mm L x  1560mm H)</v>
      </c>
    </row>
    <row r="2160" spans="2:18" x14ac:dyDescent="0.35">
      <c r="B2160" s="32">
        <v>0.65</v>
      </c>
      <c r="C2160" s="30" t="s">
        <v>22</v>
      </c>
      <c r="D2160" s="30" t="s">
        <v>21</v>
      </c>
      <c r="E2160" s="21">
        <v>800</v>
      </c>
      <c r="F2160" s="21">
        <v>2800</v>
      </c>
      <c r="G2160" s="21">
        <v>1560</v>
      </c>
      <c r="H2160" s="39">
        <f t="shared" si="331"/>
        <v>3280.457142857143</v>
      </c>
      <c r="I2160" s="37">
        <f t="shared" si="332"/>
        <v>3000</v>
      </c>
      <c r="J2160" s="37">
        <f t="shared" si="333"/>
        <v>135</v>
      </c>
      <c r="K2160" s="21"/>
      <c r="L2160" s="36">
        <f t="shared" si="339"/>
        <v>575</v>
      </c>
      <c r="M2160" s="36"/>
      <c r="O2160" s="21">
        <f t="shared" si="334"/>
        <v>575</v>
      </c>
      <c r="P2160" s="40">
        <f t="shared" si="335"/>
        <v>1642.8571428571429</v>
      </c>
      <c r="Q2160" s="42"/>
      <c r="R2160" t="str">
        <f t="shared" si="330"/>
        <v>3280 Litre 304 Stainless Steel Slimline Water Tank (800mm W x 2800mm L x  1560mm H)</v>
      </c>
    </row>
    <row r="2161" spans="2:18" x14ac:dyDescent="0.35">
      <c r="B2161" s="32">
        <v>0.65</v>
      </c>
      <c r="C2161" s="30" t="s">
        <v>22</v>
      </c>
      <c r="D2161" s="30" t="s">
        <v>21</v>
      </c>
      <c r="E2161" s="21">
        <v>800</v>
      </c>
      <c r="F2161" s="21">
        <v>2900</v>
      </c>
      <c r="G2161" s="21">
        <v>1560</v>
      </c>
      <c r="H2161" s="39">
        <f t="shared" si="331"/>
        <v>3405.2571428571428</v>
      </c>
      <c r="I2161" s="37">
        <f t="shared" si="332"/>
        <v>3000</v>
      </c>
      <c r="J2161" s="37">
        <f t="shared" si="333"/>
        <v>135</v>
      </c>
      <c r="K2161" s="21"/>
      <c r="L2161" s="36">
        <f t="shared" si="339"/>
        <v>587</v>
      </c>
      <c r="M2161" s="36"/>
      <c r="O2161" s="21">
        <f t="shared" si="334"/>
        <v>587</v>
      </c>
      <c r="P2161" s="40">
        <f t="shared" si="335"/>
        <v>1677.1428571428573</v>
      </c>
      <c r="Q2161" s="42"/>
      <c r="R2161" t="str">
        <f t="shared" si="330"/>
        <v>3410 Litre 304 Stainless Steel Slimline Water Tank (800mm W x 2900mm L x  1560mm H)</v>
      </c>
    </row>
    <row r="2162" spans="2:18" x14ac:dyDescent="0.35">
      <c r="B2162" s="32">
        <v>0.65</v>
      </c>
      <c r="C2162" s="30" t="s">
        <v>22</v>
      </c>
      <c r="D2162" s="30" t="s">
        <v>21</v>
      </c>
      <c r="E2162" s="21">
        <v>800</v>
      </c>
      <c r="F2162" s="21">
        <v>3000</v>
      </c>
      <c r="G2162" s="21">
        <v>1560</v>
      </c>
      <c r="H2162" s="39">
        <f t="shared" si="331"/>
        <v>3530.0571428571429</v>
      </c>
      <c r="I2162" s="37">
        <f t="shared" si="332"/>
        <v>4000</v>
      </c>
      <c r="J2162" s="37">
        <f t="shared" si="333"/>
        <v>150</v>
      </c>
      <c r="K2162" s="21"/>
      <c r="L2162" s="36">
        <v>599</v>
      </c>
      <c r="M2162" s="36"/>
      <c r="O2162" s="21">
        <f t="shared" si="334"/>
        <v>599</v>
      </c>
      <c r="P2162" s="40">
        <f t="shared" si="335"/>
        <v>1711.4285714285716</v>
      </c>
      <c r="Q2162" s="42"/>
      <c r="R2162" t="str">
        <f t="shared" si="330"/>
        <v>3530 Litre 304 Stainless Steel Slimline Water Tank (800mm W x 3000mm L x  1560mm H)</v>
      </c>
    </row>
    <row r="2163" spans="2:18" x14ac:dyDescent="0.35">
      <c r="B2163" s="32">
        <v>0.65</v>
      </c>
      <c r="C2163" s="30" t="s">
        <v>22</v>
      </c>
      <c r="D2163" s="30" t="s">
        <v>21</v>
      </c>
      <c r="E2163" s="21">
        <v>800</v>
      </c>
      <c r="F2163" s="21">
        <v>3100</v>
      </c>
      <c r="G2163" s="21">
        <v>1560</v>
      </c>
      <c r="H2163" s="39">
        <f t="shared" si="331"/>
        <v>3654.8571428571431</v>
      </c>
      <c r="I2163" s="37">
        <f t="shared" si="332"/>
        <v>4000</v>
      </c>
      <c r="J2163" s="37">
        <f t="shared" si="333"/>
        <v>150</v>
      </c>
      <c r="K2163" s="21"/>
      <c r="L2163" s="36">
        <f t="shared" ref="L2163:L2169" si="340">L2162+12</f>
        <v>611</v>
      </c>
      <c r="M2163" s="36"/>
      <c r="O2163" s="21">
        <f t="shared" si="334"/>
        <v>611</v>
      </c>
      <c r="P2163" s="40">
        <f t="shared" si="335"/>
        <v>1745.7142857142858</v>
      </c>
      <c r="Q2163" s="42"/>
      <c r="R2163" t="str">
        <f t="shared" si="330"/>
        <v>3650 Litre 304 Stainless Steel Slimline Water Tank (800mm W x 3100mm L x  1560mm H)</v>
      </c>
    </row>
    <row r="2164" spans="2:18" x14ac:dyDescent="0.35">
      <c r="B2164" s="32">
        <v>0.65</v>
      </c>
      <c r="C2164" s="30" t="s">
        <v>22</v>
      </c>
      <c r="D2164" s="30" t="s">
        <v>21</v>
      </c>
      <c r="E2164" s="21">
        <v>800</v>
      </c>
      <c r="F2164" s="21">
        <v>3200</v>
      </c>
      <c r="G2164" s="21">
        <v>1560</v>
      </c>
      <c r="H2164" s="39">
        <f t="shared" si="331"/>
        <v>3779.6571428571428</v>
      </c>
      <c r="I2164" s="37">
        <f t="shared" si="332"/>
        <v>4000</v>
      </c>
      <c r="J2164" s="37">
        <f t="shared" si="333"/>
        <v>150</v>
      </c>
      <c r="K2164" s="21"/>
      <c r="L2164" s="36">
        <f t="shared" si="340"/>
        <v>623</v>
      </c>
      <c r="M2164" s="36"/>
      <c r="O2164" s="21">
        <f t="shared" si="334"/>
        <v>623</v>
      </c>
      <c r="P2164" s="40">
        <f t="shared" si="335"/>
        <v>1780</v>
      </c>
      <c r="Q2164" s="42"/>
      <c r="R2164" t="str">
        <f t="shared" si="330"/>
        <v>3780 Litre 304 Stainless Steel Slimline Water Tank (800mm W x 3200mm L x  1560mm H)</v>
      </c>
    </row>
    <row r="2165" spans="2:18" x14ac:dyDescent="0.35">
      <c r="B2165" s="32">
        <v>0.65</v>
      </c>
      <c r="C2165" s="30" t="s">
        <v>22</v>
      </c>
      <c r="D2165" s="30" t="s">
        <v>21</v>
      </c>
      <c r="E2165" s="21">
        <v>800</v>
      </c>
      <c r="F2165" s="21">
        <v>3300</v>
      </c>
      <c r="G2165" s="21">
        <v>1560</v>
      </c>
      <c r="H2165" s="39">
        <f t="shared" si="331"/>
        <v>3904.457142857143</v>
      </c>
      <c r="I2165" s="37">
        <f t="shared" si="332"/>
        <v>4000</v>
      </c>
      <c r="J2165" s="37">
        <f t="shared" si="333"/>
        <v>150</v>
      </c>
      <c r="K2165" s="21"/>
      <c r="L2165" s="36">
        <f t="shared" si="340"/>
        <v>635</v>
      </c>
      <c r="M2165" s="36"/>
      <c r="O2165" s="21">
        <f t="shared" si="334"/>
        <v>635</v>
      </c>
      <c r="P2165" s="40">
        <f t="shared" si="335"/>
        <v>1814.2857142857144</v>
      </c>
      <c r="Q2165" s="42"/>
      <c r="R2165" t="str">
        <f t="shared" si="330"/>
        <v>3900 Litre 304 Stainless Steel Slimline Water Tank (800mm W x 3300mm L x  1560mm H)</v>
      </c>
    </row>
    <row r="2166" spans="2:18" x14ac:dyDescent="0.35">
      <c r="B2166" s="32">
        <v>0.65</v>
      </c>
      <c r="C2166" s="30" t="s">
        <v>22</v>
      </c>
      <c r="D2166" s="30" t="s">
        <v>21</v>
      </c>
      <c r="E2166" s="21">
        <v>800</v>
      </c>
      <c r="F2166" s="21">
        <v>3400</v>
      </c>
      <c r="G2166" s="21">
        <v>1560</v>
      </c>
      <c r="H2166" s="39">
        <f t="shared" si="331"/>
        <v>4029.2571428571428</v>
      </c>
      <c r="I2166" s="37">
        <f t="shared" si="332"/>
        <v>4000</v>
      </c>
      <c r="J2166" s="37">
        <f t="shared" si="333"/>
        <v>150</v>
      </c>
      <c r="K2166" s="21"/>
      <c r="L2166" s="36">
        <f t="shared" si="340"/>
        <v>647</v>
      </c>
      <c r="M2166" s="36"/>
      <c r="O2166" s="21">
        <f t="shared" si="334"/>
        <v>647</v>
      </c>
      <c r="P2166" s="40">
        <f t="shared" si="335"/>
        <v>1848.5714285714287</v>
      </c>
      <c r="Q2166" s="42"/>
      <c r="R2166" t="str">
        <f t="shared" si="330"/>
        <v>4030 Litre 304 Stainless Steel Slimline Water Tank (800mm W x 3400mm L x  1560mm H)</v>
      </c>
    </row>
    <row r="2167" spans="2:18" x14ac:dyDescent="0.35">
      <c r="B2167" s="32">
        <v>0.65</v>
      </c>
      <c r="C2167" s="30" t="s">
        <v>22</v>
      </c>
      <c r="D2167" s="30" t="s">
        <v>21</v>
      </c>
      <c r="E2167" s="21">
        <v>800</v>
      </c>
      <c r="F2167" s="21">
        <v>3500</v>
      </c>
      <c r="G2167" s="21">
        <v>1560</v>
      </c>
      <c r="H2167" s="39">
        <f t="shared" si="331"/>
        <v>4154.0571428571429</v>
      </c>
      <c r="I2167" s="37">
        <f t="shared" si="332"/>
        <v>4000</v>
      </c>
      <c r="J2167" s="37">
        <f t="shared" si="333"/>
        <v>150</v>
      </c>
      <c r="K2167" s="21"/>
      <c r="L2167" s="36">
        <f t="shared" si="340"/>
        <v>659</v>
      </c>
      <c r="M2167" s="36"/>
      <c r="O2167" s="21">
        <f t="shared" si="334"/>
        <v>659</v>
      </c>
      <c r="P2167" s="40">
        <f t="shared" si="335"/>
        <v>1882.8571428571429</v>
      </c>
      <c r="Q2167" s="42"/>
      <c r="R2167" t="str">
        <f t="shared" si="330"/>
        <v>4150 Litre 304 Stainless Steel Slimline Water Tank (800mm W x 3500mm L x  1560mm H)</v>
      </c>
    </row>
    <row r="2168" spans="2:18" x14ac:dyDescent="0.35">
      <c r="B2168" s="32">
        <v>0.65</v>
      </c>
      <c r="C2168" s="30" t="s">
        <v>22</v>
      </c>
      <c r="D2168" s="30" t="s">
        <v>21</v>
      </c>
      <c r="E2168" s="21">
        <v>800</v>
      </c>
      <c r="F2168" s="21">
        <v>3600</v>
      </c>
      <c r="G2168" s="21">
        <v>1560</v>
      </c>
      <c r="H2168" s="39">
        <f t="shared" si="331"/>
        <v>4278.8571428571431</v>
      </c>
      <c r="I2168" s="37">
        <f t="shared" si="332"/>
        <v>4000</v>
      </c>
      <c r="J2168" s="37">
        <f t="shared" si="333"/>
        <v>150</v>
      </c>
      <c r="K2168" s="21"/>
      <c r="L2168" s="36">
        <f t="shared" si="340"/>
        <v>671</v>
      </c>
      <c r="M2168" s="36"/>
      <c r="O2168" s="21">
        <f t="shared" si="334"/>
        <v>671</v>
      </c>
      <c r="P2168" s="40">
        <f t="shared" si="335"/>
        <v>1917.1428571428573</v>
      </c>
      <c r="Q2168" s="42"/>
      <c r="R2168" t="str">
        <f t="shared" si="330"/>
        <v>4280 Litre 304 Stainless Steel Slimline Water Tank (800mm W x 3600mm L x  1560mm H)</v>
      </c>
    </row>
    <row r="2169" spans="2:18" x14ac:dyDescent="0.35">
      <c r="B2169" s="32">
        <v>0.65</v>
      </c>
      <c r="C2169" s="30" t="s">
        <v>22</v>
      </c>
      <c r="D2169" s="30" t="s">
        <v>21</v>
      </c>
      <c r="E2169" s="21">
        <v>800</v>
      </c>
      <c r="F2169" s="21">
        <v>3700</v>
      </c>
      <c r="G2169" s="21">
        <v>1560</v>
      </c>
      <c r="H2169" s="39">
        <f t="shared" si="331"/>
        <v>4403.6571428571424</v>
      </c>
      <c r="I2169" s="37">
        <f t="shared" si="332"/>
        <v>4000</v>
      </c>
      <c r="J2169" s="37">
        <f t="shared" si="333"/>
        <v>150</v>
      </c>
      <c r="K2169" s="21"/>
      <c r="L2169" s="36">
        <f t="shared" si="340"/>
        <v>683</v>
      </c>
      <c r="M2169" s="36"/>
      <c r="O2169" s="21">
        <f t="shared" si="334"/>
        <v>683</v>
      </c>
      <c r="P2169" s="40">
        <f t="shared" si="335"/>
        <v>1951.4285714285716</v>
      </c>
      <c r="Q2169" s="42"/>
      <c r="R2169" t="str">
        <f t="shared" si="330"/>
        <v>4400 Litre 304 Stainless Steel Slimline Water Tank (800mm W x 3700mm L x  1560mm H)</v>
      </c>
    </row>
    <row r="2170" spans="2:18" x14ac:dyDescent="0.35">
      <c r="B2170" s="32">
        <v>0.65</v>
      </c>
      <c r="C2170" s="30" t="s">
        <v>22</v>
      </c>
      <c r="D2170" s="30" t="s">
        <v>21</v>
      </c>
      <c r="E2170" s="21">
        <v>800</v>
      </c>
      <c r="F2170" s="21">
        <v>3800</v>
      </c>
      <c r="G2170" s="21">
        <v>1560</v>
      </c>
      <c r="H2170" s="39">
        <f t="shared" si="331"/>
        <v>4528.4571428571426</v>
      </c>
      <c r="I2170" s="37">
        <f t="shared" si="332"/>
        <v>5000</v>
      </c>
      <c r="J2170" s="37">
        <f t="shared" si="333"/>
        <v>180</v>
      </c>
      <c r="K2170" s="21"/>
      <c r="L2170" s="36">
        <v>695</v>
      </c>
      <c r="M2170" s="36"/>
      <c r="O2170" s="21">
        <f t="shared" si="334"/>
        <v>695</v>
      </c>
      <c r="P2170" s="40">
        <f t="shared" si="335"/>
        <v>1985.7142857142858</v>
      </c>
      <c r="Q2170" s="42"/>
      <c r="R2170" t="str">
        <f t="shared" si="330"/>
        <v>4530 Litre 304 Stainless Steel Slimline Water Tank (800mm W x 3800mm L x  1560mm H)</v>
      </c>
    </row>
    <row r="2171" spans="2:18" x14ac:dyDescent="0.35">
      <c r="B2171" s="32">
        <v>0.65</v>
      </c>
      <c r="C2171" s="30" t="s">
        <v>22</v>
      </c>
      <c r="D2171" s="30" t="s">
        <v>21</v>
      </c>
      <c r="E2171" s="21">
        <v>800</v>
      </c>
      <c r="F2171" s="21">
        <v>3900</v>
      </c>
      <c r="G2171" s="21">
        <v>1560</v>
      </c>
      <c r="H2171" s="39">
        <f t="shared" si="331"/>
        <v>4653.2571428571428</v>
      </c>
      <c r="I2171" s="37">
        <f t="shared" si="332"/>
        <v>5000</v>
      </c>
      <c r="J2171" s="37">
        <f t="shared" si="333"/>
        <v>180</v>
      </c>
      <c r="K2171" s="21"/>
      <c r="L2171" s="36">
        <f>L2170+12</f>
        <v>707</v>
      </c>
      <c r="M2171" s="36"/>
      <c r="O2171" s="21">
        <f t="shared" si="334"/>
        <v>707</v>
      </c>
      <c r="P2171" s="40">
        <f t="shared" si="335"/>
        <v>2020.0000000000002</v>
      </c>
      <c r="Q2171" s="42"/>
      <c r="R2171" t="str">
        <f t="shared" si="330"/>
        <v>4650 Litre 304 Stainless Steel Slimline Water Tank (800mm W x 3900mm L x  1560mm H)</v>
      </c>
    </row>
    <row r="2172" spans="2:18" x14ac:dyDescent="0.35">
      <c r="B2172" s="32">
        <v>0.65</v>
      </c>
      <c r="C2172" s="30" t="s">
        <v>22</v>
      </c>
      <c r="D2172" s="30" t="s">
        <v>21</v>
      </c>
      <c r="E2172" s="21">
        <v>800</v>
      </c>
      <c r="F2172" s="21">
        <v>4000</v>
      </c>
      <c r="G2172" s="21">
        <v>1560</v>
      </c>
      <c r="H2172" s="39">
        <f t="shared" si="331"/>
        <v>4778.057142857142</v>
      </c>
      <c r="I2172" s="37">
        <f t="shared" si="332"/>
        <v>5000</v>
      </c>
      <c r="J2172" s="37">
        <f t="shared" si="333"/>
        <v>180</v>
      </c>
      <c r="K2172" s="21"/>
      <c r="L2172" s="36">
        <f>L2171+12</f>
        <v>719</v>
      </c>
      <c r="M2172" s="36"/>
      <c r="O2172" s="21">
        <f t="shared" si="334"/>
        <v>719</v>
      </c>
      <c r="P2172" s="40">
        <f t="shared" si="335"/>
        <v>2054.2857142857142</v>
      </c>
      <c r="Q2172" s="42"/>
      <c r="R2172" t="str">
        <f t="shared" si="330"/>
        <v>4780 Litre 304 Stainless Steel Slimline Water Tank (800mm W x 4000mm L x  1560mm H)</v>
      </c>
    </row>
    <row r="2173" spans="2:18" x14ac:dyDescent="0.35">
      <c r="B2173" s="32">
        <v>0.65</v>
      </c>
      <c r="C2173" s="30" t="s">
        <v>22</v>
      </c>
      <c r="D2173" s="30" t="s">
        <v>21</v>
      </c>
      <c r="E2173" s="21">
        <v>850</v>
      </c>
      <c r="F2173" s="21">
        <v>800</v>
      </c>
      <c r="G2173" s="21">
        <v>1560</v>
      </c>
      <c r="H2173" s="39">
        <f t="shared" si="331"/>
        <v>819.27857142857135</v>
      </c>
      <c r="I2173" s="37">
        <f t="shared" si="332"/>
        <v>1000</v>
      </c>
      <c r="J2173" s="37">
        <f t="shared" si="333"/>
        <v>90</v>
      </c>
      <c r="K2173" s="21"/>
      <c r="L2173" s="36">
        <v>292</v>
      </c>
      <c r="M2173" s="36"/>
      <c r="O2173" s="21">
        <f t="shared" si="334"/>
        <v>292</v>
      </c>
      <c r="P2173" s="40">
        <f t="shared" si="335"/>
        <v>834.28571428571433</v>
      </c>
      <c r="Q2173" s="42"/>
      <c r="R2173" t="str">
        <f t="shared" si="330"/>
        <v>820 Litre 304 Stainless Steel Slimline Water Tank (850mm W x 800mm L x  1560mm H)</v>
      </c>
    </row>
    <row r="2174" spans="2:18" x14ac:dyDescent="0.35">
      <c r="B2174" s="32">
        <v>0.65</v>
      </c>
      <c r="C2174" s="30" t="s">
        <v>22</v>
      </c>
      <c r="D2174" s="30" t="s">
        <v>21</v>
      </c>
      <c r="E2174" s="21">
        <v>850</v>
      </c>
      <c r="F2174" s="21">
        <v>900</v>
      </c>
      <c r="G2174" s="21">
        <v>1560</v>
      </c>
      <c r="H2174" s="39">
        <f t="shared" si="331"/>
        <v>951.87857142857138</v>
      </c>
      <c r="I2174" s="37">
        <f t="shared" si="332"/>
        <v>1000</v>
      </c>
      <c r="J2174" s="37">
        <f t="shared" si="333"/>
        <v>90</v>
      </c>
      <c r="K2174" s="21"/>
      <c r="L2174" s="36">
        <f>L2173+12</f>
        <v>304</v>
      </c>
      <c r="M2174" s="36"/>
      <c r="O2174" s="21">
        <f t="shared" si="334"/>
        <v>304</v>
      </c>
      <c r="P2174" s="40">
        <f t="shared" si="335"/>
        <v>868.57142857142867</v>
      </c>
      <c r="Q2174" s="42"/>
      <c r="R2174" t="str">
        <f t="shared" si="330"/>
        <v>950 Litre 304 Stainless Steel Slimline Water Tank (850mm W x 900mm L x  1560mm H)</v>
      </c>
    </row>
    <row r="2175" spans="2:18" x14ac:dyDescent="0.35">
      <c r="B2175" s="32">
        <v>0.65</v>
      </c>
      <c r="C2175" s="30" t="s">
        <v>22</v>
      </c>
      <c r="D2175" s="30" t="s">
        <v>21</v>
      </c>
      <c r="E2175" s="21">
        <v>850</v>
      </c>
      <c r="F2175" s="21">
        <v>1000</v>
      </c>
      <c r="G2175" s="21">
        <v>1560</v>
      </c>
      <c r="H2175" s="39">
        <f t="shared" si="331"/>
        <v>1084.4785714285713</v>
      </c>
      <c r="I2175" s="37">
        <f t="shared" si="332"/>
        <v>1000</v>
      </c>
      <c r="J2175" s="37">
        <f t="shared" si="333"/>
        <v>90</v>
      </c>
      <c r="K2175" s="21"/>
      <c r="L2175" s="36">
        <f>L2174+12</f>
        <v>316</v>
      </c>
      <c r="M2175" s="36"/>
      <c r="O2175" s="21">
        <f t="shared" si="334"/>
        <v>316</v>
      </c>
      <c r="P2175" s="40">
        <f t="shared" si="335"/>
        <v>902.85714285714289</v>
      </c>
      <c r="Q2175" s="42"/>
      <c r="R2175" t="str">
        <f t="shared" si="330"/>
        <v>1080 Litre 304 Stainless Steel Slimline Water Tank (850mm W x 1000mm L x  1560mm H)</v>
      </c>
    </row>
    <row r="2176" spans="2:18" x14ac:dyDescent="0.35">
      <c r="B2176" s="32">
        <v>0.65</v>
      </c>
      <c r="C2176" s="30" t="s">
        <v>22</v>
      </c>
      <c r="D2176" s="30" t="s">
        <v>21</v>
      </c>
      <c r="E2176" s="21">
        <v>850</v>
      </c>
      <c r="F2176" s="21">
        <v>1100</v>
      </c>
      <c r="G2176" s="21">
        <v>1560</v>
      </c>
      <c r="H2176" s="39">
        <f t="shared" si="331"/>
        <v>1217.0785714285712</v>
      </c>
      <c r="I2176" s="37">
        <f t="shared" si="332"/>
        <v>1000</v>
      </c>
      <c r="J2176" s="37">
        <f t="shared" si="333"/>
        <v>90</v>
      </c>
      <c r="K2176" s="21"/>
      <c r="L2176" s="36">
        <f>L2175+12</f>
        <v>328</v>
      </c>
      <c r="M2176" s="36"/>
      <c r="O2176" s="21">
        <f t="shared" si="334"/>
        <v>328</v>
      </c>
      <c r="P2176" s="40">
        <f t="shared" si="335"/>
        <v>937.14285714285722</v>
      </c>
      <c r="Q2176" s="42"/>
      <c r="R2176" t="str">
        <f t="shared" si="330"/>
        <v>1220 Litre 304 Stainless Steel Slimline Water Tank (850mm W x 1100mm L x  1560mm H)</v>
      </c>
    </row>
    <row r="2177" spans="2:18" x14ac:dyDescent="0.35">
      <c r="B2177" s="32">
        <v>0.65</v>
      </c>
      <c r="C2177" s="30" t="s">
        <v>22</v>
      </c>
      <c r="D2177" s="30" t="s">
        <v>21</v>
      </c>
      <c r="E2177" s="21">
        <v>850</v>
      </c>
      <c r="F2177" s="21">
        <v>1200</v>
      </c>
      <c r="G2177" s="21">
        <v>1560</v>
      </c>
      <c r="H2177" s="39">
        <f t="shared" si="331"/>
        <v>1349.6785714285713</v>
      </c>
      <c r="I2177" s="37">
        <f t="shared" si="332"/>
        <v>1000</v>
      </c>
      <c r="J2177" s="37">
        <f t="shared" si="333"/>
        <v>90</v>
      </c>
      <c r="K2177" s="21"/>
      <c r="L2177" s="36">
        <f>L2176+12</f>
        <v>340</v>
      </c>
      <c r="M2177" s="36"/>
      <c r="O2177" s="21">
        <f t="shared" si="334"/>
        <v>340</v>
      </c>
      <c r="P2177" s="40">
        <f t="shared" si="335"/>
        <v>971.42857142857144</v>
      </c>
      <c r="Q2177" s="42"/>
      <c r="R2177" t="str">
        <f t="shared" si="330"/>
        <v>1350 Litre 304 Stainless Steel Slimline Water Tank (850mm W x 1200mm L x  1560mm H)</v>
      </c>
    </row>
    <row r="2178" spans="2:18" x14ac:dyDescent="0.35">
      <c r="B2178" s="32">
        <v>0.65</v>
      </c>
      <c r="C2178" s="30" t="s">
        <v>22</v>
      </c>
      <c r="D2178" s="30" t="s">
        <v>21</v>
      </c>
      <c r="E2178" s="21">
        <v>850</v>
      </c>
      <c r="F2178" s="21">
        <v>1300</v>
      </c>
      <c r="G2178" s="21">
        <v>1560</v>
      </c>
      <c r="H2178" s="39">
        <f t="shared" si="331"/>
        <v>1482.2785714285712</v>
      </c>
      <c r="I2178" s="37">
        <f t="shared" si="332"/>
        <v>1000</v>
      </c>
      <c r="J2178" s="37">
        <f t="shared" si="333"/>
        <v>90</v>
      </c>
      <c r="K2178" s="21"/>
      <c r="L2178" s="36">
        <f>L2177+12</f>
        <v>352</v>
      </c>
      <c r="M2178" s="36"/>
      <c r="O2178" s="21">
        <f t="shared" si="334"/>
        <v>352</v>
      </c>
      <c r="P2178" s="40">
        <f t="shared" si="335"/>
        <v>1005.7142857142858</v>
      </c>
      <c r="Q2178" s="42"/>
      <c r="R2178" t="str">
        <f t="shared" si="330"/>
        <v>1480 Litre 304 Stainless Steel Slimline Water Tank (850mm W x 1300mm L x  1560mm H)</v>
      </c>
    </row>
    <row r="2179" spans="2:18" x14ac:dyDescent="0.35">
      <c r="B2179" s="32">
        <v>0.65</v>
      </c>
      <c r="C2179" s="30" t="s">
        <v>22</v>
      </c>
      <c r="D2179" s="30" t="s">
        <v>21</v>
      </c>
      <c r="E2179" s="21">
        <v>850</v>
      </c>
      <c r="F2179" s="21">
        <v>1400</v>
      </c>
      <c r="G2179" s="21">
        <v>1560</v>
      </c>
      <c r="H2179" s="39">
        <f t="shared" si="331"/>
        <v>1614.8785714285711</v>
      </c>
      <c r="I2179" s="37">
        <f t="shared" si="332"/>
        <v>2000</v>
      </c>
      <c r="J2179" s="37">
        <f t="shared" si="333"/>
        <v>120</v>
      </c>
      <c r="K2179" s="21"/>
      <c r="L2179" s="36">
        <v>364</v>
      </c>
      <c r="M2179" s="36"/>
      <c r="O2179" s="21">
        <f t="shared" si="334"/>
        <v>364</v>
      </c>
      <c r="P2179" s="40">
        <f t="shared" si="335"/>
        <v>1040</v>
      </c>
      <c r="Q2179" s="42"/>
      <c r="R2179" t="str">
        <f t="shared" si="330"/>
        <v>1610 Litre 304 Stainless Steel Slimline Water Tank (850mm W x 1400mm L x  1560mm H)</v>
      </c>
    </row>
    <row r="2180" spans="2:18" x14ac:dyDescent="0.35">
      <c r="B2180" s="32">
        <v>0.65</v>
      </c>
      <c r="C2180" s="30" t="s">
        <v>22</v>
      </c>
      <c r="D2180" s="30" t="s">
        <v>21</v>
      </c>
      <c r="E2180" s="21">
        <v>850</v>
      </c>
      <c r="F2180" s="21">
        <v>1500</v>
      </c>
      <c r="G2180" s="21">
        <v>1560</v>
      </c>
      <c r="H2180" s="39">
        <f t="shared" si="331"/>
        <v>1747.4785714285713</v>
      </c>
      <c r="I2180" s="37">
        <f t="shared" si="332"/>
        <v>2000</v>
      </c>
      <c r="J2180" s="37">
        <f t="shared" si="333"/>
        <v>120</v>
      </c>
      <c r="K2180" s="21"/>
      <c r="L2180" s="36">
        <f t="shared" ref="L2180:L2185" si="341">L2179+12</f>
        <v>376</v>
      </c>
      <c r="M2180" s="36"/>
      <c r="O2180" s="21">
        <f t="shared" si="334"/>
        <v>376</v>
      </c>
      <c r="P2180" s="40">
        <f t="shared" si="335"/>
        <v>1074.2857142857144</v>
      </c>
      <c r="Q2180" s="42"/>
      <c r="R2180" t="str">
        <f t="shared" si="330"/>
        <v>1750 Litre 304 Stainless Steel Slimline Water Tank (850mm W x 1500mm L x  1560mm H)</v>
      </c>
    </row>
    <row r="2181" spans="2:18" x14ac:dyDescent="0.35">
      <c r="B2181" s="32">
        <v>0.65</v>
      </c>
      <c r="C2181" s="30" t="s">
        <v>22</v>
      </c>
      <c r="D2181" s="30" t="s">
        <v>21</v>
      </c>
      <c r="E2181" s="21">
        <v>850</v>
      </c>
      <c r="F2181" s="21">
        <v>1600</v>
      </c>
      <c r="G2181" s="21">
        <v>1560</v>
      </c>
      <c r="H2181" s="39">
        <f t="shared" si="331"/>
        <v>1880.0785714285712</v>
      </c>
      <c r="I2181" s="37">
        <f t="shared" si="332"/>
        <v>2000</v>
      </c>
      <c r="J2181" s="37">
        <f t="shared" si="333"/>
        <v>120</v>
      </c>
      <c r="K2181" s="21"/>
      <c r="L2181" s="36">
        <f t="shared" si="341"/>
        <v>388</v>
      </c>
      <c r="M2181" s="36"/>
      <c r="O2181" s="21">
        <f t="shared" si="334"/>
        <v>388</v>
      </c>
      <c r="P2181" s="40">
        <f t="shared" si="335"/>
        <v>1108.5714285714287</v>
      </c>
      <c r="Q2181" s="42"/>
      <c r="R2181" t="str">
        <f t="shared" ref="R2181:R2244" si="342">ROUND(H2181,-1)&amp;" "&amp;"Litre"&amp;" "&amp;C2181&amp;" "&amp;D2181&amp;" "&amp;"Water Tank"&amp;" ("&amp;E2181&amp;"mm W x "&amp;F2181&amp;"mm L x  "&amp;G2181&amp;"mm H)"</f>
        <v>1880 Litre 304 Stainless Steel Slimline Water Tank (850mm W x 1600mm L x  1560mm H)</v>
      </c>
    </row>
    <row r="2182" spans="2:18" x14ac:dyDescent="0.35">
      <c r="B2182" s="32">
        <v>0.65</v>
      </c>
      <c r="C2182" s="30" t="s">
        <v>22</v>
      </c>
      <c r="D2182" s="30" t="s">
        <v>21</v>
      </c>
      <c r="E2182" s="21">
        <v>850</v>
      </c>
      <c r="F2182" s="21">
        <v>1700</v>
      </c>
      <c r="G2182" s="21">
        <v>1560</v>
      </c>
      <c r="H2182" s="39">
        <f t="shared" ref="H2182:H2245" si="343">(((22/7*(E2182/2)^2)*G2182)+((F2182-E2182)*G2182*E2182))/1000000</f>
        <v>2012.6785714285713</v>
      </c>
      <c r="I2182" s="37">
        <f t="shared" ref="I2182:I2245" si="344">ROUND(H2182,-3)</f>
        <v>2000</v>
      </c>
      <c r="J2182" s="37">
        <f t="shared" ref="J2182:J2245" si="345">IF(I2182&lt;1000,90,IF(I2182=1000,90,IF(I2182=2000,120,IF(I2182=3000,135,IF(I2182=4000,150,IF(I2182=5000,180,IF(I2182=6000,210,IF(I2182=7000,240,IF(I2182=8000,255,IF(I2182=9000,270,IF(I2182=10000,285)))))))))))</f>
        <v>120</v>
      </c>
      <c r="K2182" s="21"/>
      <c r="L2182" s="36">
        <f t="shared" si="341"/>
        <v>400</v>
      </c>
      <c r="M2182" s="36"/>
      <c r="O2182" s="21">
        <f t="shared" ref="O2182:O2245" si="346">SUM(K2182:N2182)</f>
        <v>400</v>
      </c>
      <c r="P2182" s="40">
        <f t="shared" ref="P2182:P2245" si="347">O2182/(1-B2182)</f>
        <v>1142.8571428571429</v>
      </c>
      <c r="Q2182" s="42"/>
      <c r="R2182" t="str">
        <f t="shared" si="342"/>
        <v>2010 Litre 304 Stainless Steel Slimline Water Tank (850mm W x 1700mm L x  1560mm H)</v>
      </c>
    </row>
    <row r="2183" spans="2:18" x14ac:dyDescent="0.35">
      <c r="B2183" s="32">
        <v>0.65</v>
      </c>
      <c r="C2183" s="43" t="s">
        <v>22</v>
      </c>
      <c r="D2183" s="43" t="s">
        <v>21</v>
      </c>
      <c r="E2183" s="45">
        <v>850</v>
      </c>
      <c r="F2183" s="45">
        <v>1800</v>
      </c>
      <c r="G2183" s="45">
        <v>1560</v>
      </c>
      <c r="H2183" s="39">
        <f t="shared" si="343"/>
        <v>2145.278571428571</v>
      </c>
      <c r="I2183" s="37">
        <f t="shared" si="344"/>
        <v>2000</v>
      </c>
      <c r="J2183" s="37">
        <f t="shared" si="345"/>
        <v>120</v>
      </c>
      <c r="K2183" s="21"/>
      <c r="L2183" s="36">
        <f t="shared" si="341"/>
        <v>412</v>
      </c>
      <c r="M2183" s="36"/>
      <c r="O2183" s="21">
        <f t="shared" si="346"/>
        <v>412</v>
      </c>
      <c r="P2183" s="40">
        <f t="shared" si="347"/>
        <v>1177.1428571428571</v>
      </c>
      <c r="Q2183" s="42"/>
      <c r="R2183" t="str">
        <f t="shared" si="342"/>
        <v>2150 Litre 304 Stainless Steel Slimline Water Tank (850mm W x 1800mm L x  1560mm H)</v>
      </c>
    </row>
    <row r="2184" spans="2:18" x14ac:dyDescent="0.35">
      <c r="B2184" s="32">
        <v>0.65</v>
      </c>
      <c r="C2184" s="30" t="s">
        <v>22</v>
      </c>
      <c r="D2184" s="30" t="s">
        <v>21</v>
      </c>
      <c r="E2184" s="21">
        <v>850</v>
      </c>
      <c r="F2184" s="21">
        <v>1900</v>
      </c>
      <c r="G2184" s="21">
        <v>1560</v>
      </c>
      <c r="H2184" s="39">
        <f t="shared" si="343"/>
        <v>2277.8785714285714</v>
      </c>
      <c r="I2184" s="37">
        <f t="shared" si="344"/>
        <v>2000</v>
      </c>
      <c r="J2184" s="37">
        <f t="shared" si="345"/>
        <v>120</v>
      </c>
      <c r="K2184" s="21"/>
      <c r="L2184" s="36">
        <f t="shared" si="341"/>
        <v>424</v>
      </c>
      <c r="M2184" s="36"/>
      <c r="O2184" s="21">
        <f t="shared" si="346"/>
        <v>424</v>
      </c>
      <c r="P2184" s="40">
        <f t="shared" si="347"/>
        <v>1211.4285714285716</v>
      </c>
      <c r="Q2184" s="42"/>
      <c r="R2184" t="str">
        <f t="shared" si="342"/>
        <v>2280 Litre 304 Stainless Steel Slimline Water Tank (850mm W x 1900mm L x  1560mm H)</v>
      </c>
    </row>
    <row r="2185" spans="2:18" x14ac:dyDescent="0.35">
      <c r="B2185" s="32">
        <v>0.65</v>
      </c>
      <c r="C2185" s="30" t="s">
        <v>22</v>
      </c>
      <c r="D2185" s="30" t="s">
        <v>21</v>
      </c>
      <c r="E2185" s="21">
        <v>850</v>
      </c>
      <c r="F2185" s="21">
        <v>2000</v>
      </c>
      <c r="G2185" s="21">
        <v>1560</v>
      </c>
      <c r="H2185" s="39">
        <f t="shared" si="343"/>
        <v>2410.4785714285713</v>
      </c>
      <c r="I2185" s="37">
        <f t="shared" si="344"/>
        <v>2000</v>
      </c>
      <c r="J2185" s="37">
        <f t="shared" si="345"/>
        <v>120</v>
      </c>
      <c r="K2185" s="21"/>
      <c r="L2185" s="36">
        <f t="shared" si="341"/>
        <v>436</v>
      </c>
      <c r="M2185" s="36"/>
      <c r="O2185" s="21">
        <f t="shared" si="346"/>
        <v>436</v>
      </c>
      <c r="P2185" s="40">
        <f t="shared" si="347"/>
        <v>1245.7142857142858</v>
      </c>
      <c r="Q2185" s="42"/>
      <c r="R2185" t="str">
        <f t="shared" si="342"/>
        <v>2410 Litre 304 Stainless Steel Slimline Water Tank (850mm W x 2000mm L x  1560mm H)</v>
      </c>
    </row>
    <row r="2186" spans="2:18" x14ac:dyDescent="0.35">
      <c r="B2186" s="32">
        <v>0.65</v>
      </c>
      <c r="C2186" s="30" t="s">
        <v>22</v>
      </c>
      <c r="D2186" s="30" t="s">
        <v>21</v>
      </c>
      <c r="E2186" s="21">
        <v>850</v>
      </c>
      <c r="F2186" s="21">
        <v>2100</v>
      </c>
      <c r="G2186" s="21">
        <v>1560</v>
      </c>
      <c r="H2186" s="39">
        <f t="shared" si="343"/>
        <v>2543.0785714285712</v>
      </c>
      <c r="I2186" s="37">
        <f t="shared" si="344"/>
        <v>3000</v>
      </c>
      <c r="J2186" s="37">
        <f t="shared" si="345"/>
        <v>135</v>
      </c>
      <c r="K2186" s="21"/>
      <c r="L2186" s="36">
        <v>493</v>
      </c>
      <c r="M2186" s="36"/>
      <c r="O2186" s="21">
        <f t="shared" si="346"/>
        <v>493</v>
      </c>
      <c r="P2186" s="40">
        <f t="shared" si="347"/>
        <v>1408.5714285714287</v>
      </c>
      <c r="Q2186" s="42"/>
      <c r="R2186" t="str">
        <f t="shared" si="342"/>
        <v>2540 Litre 304 Stainless Steel Slimline Water Tank (850mm W x 2100mm L x  1560mm H)</v>
      </c>
    </row>
    <row r="2187" spans="2:18" x14ac:dyDescent="0.35">
      <c r="B2187" s="32">
        <v>0.65</v>
      </c>
      <c r="C2187" s="30" t="s">
        <v>22</v>
      </c>
      <c r="D2187" s="30" t="s">
        <v>21</v>
      </c>
      <c r="E2187" s="21">
        <v>850</v>
      </c>
      <c r="F2187" s="21">
        <v>2200</v>
      </c>
      <c r="G2187" s="21">
        <v>1560</v>
      </c>
      <c r="H2187" s="39">
        <f t="shared" si="343"/>
        <v>2675.6785714285711</v>
      </c>
      <c r="I2187" s="37">
        <f t="shared" si="344"/>
        <v>3000</v>
      </c>
      <c r="J2187" s="37">
        <f t="shared" si="345"/>
        <v>135</v>
      </c>
      <c r="K2187" s="21"/>
      <c r="L2187" s="36">
        <f t="shared" ref="L2187:L2193" si="348">L2186+12</f>
        <v>505</v>
      </c>
      <c r="M2187" s="36"/>
      <c r="O2187" s="21">
        <f t="shared" si="346"/>
        <v>505</v>
      </c>
      <c r="P2187" s="40">
        <f t="shared" si="347"/>
        <v>1442.8571428571429</v>
      </c>
      <c r="Q2187" s="42"/>
      <c r="R2187" t="str">
        <f t="shared" si="342"/>
        <v>2680 Litre 304 Stainless Steel Slimline Water Tank (850mm W x 2200mm L x  1560mm H)</v>
      </c>
    </row>
    <row r="2188" spans="2:18" x14ac:dyDescent="0.35">
      <c r="B2188" s="32">
        <v>0.65</v>
      </c>
      <c r="C2188" s="30" t="s">
        <v>22</v>
      </c>
      <c r="D2188" s="30" t="s">
        <v>21</v>
      </c>
      <c r="E2188" s="21">
        <v>850</v>
      </c>
      <c r="F2188" s="21">
        <v>2300</v>
      </c>
      <c r="G2188" s="21">
        <v>1560</v>
      </c>
      <c r="H2188" s="39">
        <f t="shared" si="343"/>
        <v>2808.278571428571</v>
      </c>
      <c r="I2188" s="37">
        <f t="shared" si="344"/>
        <v>3000</v>
      </c>
      <c r="J2188" s="37">
        <f t="shared" si="345"/>
        <v>135</v>
      </c>
      <c r="K2188" s="21"/>
      <c r="L2188" s="36">
        <f t="shared" si="348"/>
        <v>517</v>
      </c>
      <c r="M2188" s="36"/>
      <c r="O2188" s="21">
        <f t="shared" si="346"/>
        <v>517</v>
      </c>
      <c r="P2188" s="40">
        <f t="shared" si="347"/>
        <v>1477.1428571428573</v>
      </c>
      <c r="Q2188" s="42"/>
      <c r="R2188" t="str">
        <f t="shared" si="342"/>
        <v>2810 Litre 304 Stainless Steel Slimline Water Tank (850mm W x 2300mm L x  1560mm H)</v>
      </c>
    </row>
    <row r="2189" spans="2:18" x14ac:dyDescent="0.35">
      <c r="B2189" s="32">
        <v>0.65</v>
      </c>
      <c r="C2189" s="30" t="s">
        <v>22</v>
      </c>
      <c r="D2189" s="30" t="s">
        <v>21</v>
      </c>
      <c r="E2189" s="21">
        <v>850</v>
      </c>
      <c r="F2189" s="21">
        <v>2400</v>
      </c>
      <c r="G2189" s="21">
        <v>1560</v>
      </c>
      <c r="H2189" s="39">
        <f t="shared" si="343"/>
        <v>2940.8785714285714</v>
      </c>
      <c r="I2189" s="37">
        <f t="shared" si="344"/>
        <v>3000</v>
      </c>
      <c r="J2189" s="37">
        <f t="shared" si="345"/>
        <v>135</v>
      </c>
      <c r="K2189" s="21"/>
      <c r="L2189" s="36">
        <f t="shared" si="348"/>
        <v>529</v>
      </c>
      <c r="M2189" s="36"/>
      <c r="O2189" s="21">
        <f t="shared" si="346"/>
        <v>529</v>
      </c>
      <c r="P2189" s="40">
        <f t="shared" si="347"/>
        <v>1511.4285714285716</v>
      </c>
      <c r="Q2189" s="42"/>
      <c r="R2189" t="str">
        <f t="shared" si="342"/>
        <v>2940 Litre 304 Stainless Steel Slimline Water Tank (850mm W x 2400mm L x  1560mm H)</v>
      </c>
    </row>
    <row r="2190" spans="2:18" x14ac:dyDescent="0.35">
      <c r="B2190" s="32">
        <v>0.65</v>
      </c>
      <c r="C2190" s="30" t="s">
        <v>22</v>
      </c>
      <c r="D2190" s="30" t="s">
        <v>21</v>
      </c>
      <c r="E2190" s="21">
        <v>850</v>
      </c>
      <c r="F2190" s="21">
        <v>2500</v>
      </c>
      <c r="G2190" s="21">
        <v>1560</v>
      </c>
      <c r="H2190" s="39">
        <f t="shared" si="343"/>
        <v>3073.4785714285713</v>
      </c>
      <c r="I2190" s="37">
        <f t="shared" si="344"/>
        <v>3000</v>
      </c>
      <c r="J2190" s="37">
        <f t="shared" si="345"/>
        <v>135</v>
      </c>
      <c r="K2190" s="21"/>
      <c r="L2190" s="36">
        <f t="shared" si="348"/>
        <v>541</v>
      </c>
      <c r="M2190" s="36"/>
      <c r="O2190" s="21">
        <f t="shared" si="346"/>
        <v>541</v>
      </c>
      <c r="P2190" s="40">
        <f t="shared" si="347"/>
        <v>1545.7142857142858</v>
      </c>
      <c r="Q2190" s="42"/>
      <c r="R2190" t="str">
        <f t="shared" si="342"/>
        <v>3070 Litre 304 Stainless Steel Slimline Water Tank (850mm W x 2500mm L x  1560mm H)</v>
      </c>
    </row>
    <row r="2191" spans="2:18" x14ac:dyDescent="0.35">
      <c r="B2191" s="32">
        <v>0.65</v>
      </c>
      <c r="C2191" s="43" t="s">
        <v>22</v>
      </c>
      <c r="D2191" s="43" t="s">
        <v>21</v>
      </c>
      <c r="E2191" s="45">
        <v>850</v>
      </c>
      <c r="F2191" s="45">
        <v>2600</v>
      </c>
      <c r="G2191" s="45">
        <v>1560</v>
      </c>
      <c r="H2191" s="39">
        <f t="shared" si="343"/>
        <v>3206.0785714285712</v>
      </c>
      <c r="I2191" s="37">
        <f t="shared" si="344"/>
        <v>3000</v>
      </c>
      <c r="J2191" s="37">
        <f t="shared" si="345"/>
        <v>135</v>
      </c>
      <c r="K2191" s="21"/>
      <c r="L2191" s="36">
        <f t="shared" si="348"/>
        <v>553</v>
      </c>
      <c r="M2191" s="36"/>
      <c r="O2191" s="21">
        <f t="shared" si="346"/>
        <v>553</v>
      </c>
      <c r="P2191" s="40">
        <f t="shared" si="347"/>
        <v>1580</v>
      </c>
      <c r="Q2191" s="42"/>
      <c r="R2191" t="str">
        <f t="shared" si="342"/>
        <v>3210 Litre 304 Stainless Steel Slimline Water Tank (850mm W x 2600mm L x  1560mm H)</v>
      </c>
    </row>
    <row r="2192" spans="2:18" x14ac:dyDescent="0.35">
      <c r="B2192" s="32">
        <v>0.65</v>
      </c>
      <c r="C2192" s="30" t="s">
        <v>22</v>
      </c>
      <c r="D2192" s="30" t="s">
        <v>21</v>
      </c>
      <c r="E2192" s="21">
        <v>850</v>
      </c>
      <c r="F2192" s="21">
        <v>2700</v>
      </c>
      <c r="G2192" s="21">
        <v>1560</v>
      </c>
      <c r="H2192" s="39">
        <f t="shared" si="343"/>
        <v>3338.6785714285711</v>
      </c>
      <c r="I2192" s="37">
        <f t="shared" si="344"/>
        <v>3000</v>
      </c>
      <c r="J2192" s="37">
        <f t="shared" si="345"/>
        <v>135</v>
      </c>
      <c r="K2192" s="21"/>
      <c r="L2192" s="36">
        <f t="shared" si="348"/>
        <v>565</v>
      </c>
      <c r="M2192" s="36"/>
      <c r="O2192" s="21">
        <f t="shared" si="346"/>
        <v>565</v>
      </c>
      <c r="P2192" s="40">
        <f t="shared" si="347"/>
        <v>1614.2857142857144</v>
      </c>
      <c r="Q2192" s="42"/>
      <c r="R2192" t="str">
        <f t="shared" si="342"/>
        <v>3340 Litre 304 Stainless Steel Slimline Water Tank (850mm W x 2700mm L x  1560mm H)</v>
      </c>
    </row>
    <row r="2193" spans="2:18" x14ac:dyDescent="0.35">
      <c r="B2193" s="32">
        <v>0.65</v>
      </c>
      <c r="C2193" s="30" t="s">
        <v>22</v>
      </c>
      <c r="D2193" s="30" t="s">
        <v>21</v>
      </c>
      <c r="E2193" s="21">
        <v>850</v>
      </c>
      <c r="F2193" s="21">
        <v>2800</v>
      </c>
      <c r="G2193" s="21">
        <v>1560</v>
      </c>
      <c r="H2193" s="39">
        <f t="shared" si="343"/>
        <v>3471.278571428571</v>
      </c>
      <c r="I2193" s="37">
        <f t="shared" si="344"/>
        <v>3000</v>
      </c>
      <c r="J2193" s="37">
        <f t="shared" si="345"/>
        <v>135</v>
      </c>
      <c r="K2193" s="21"/>
      <c r="L2193" s="36">
        <f t="shared" si="348"/>
        <v>577</v>
      </c>
      <c r="M2193" s="36"/>
      <c r="O2193" s="21">
        <f t="shared" si="346"/>
        <v>577</v>
      </c>
      <c r="P2193" s="40">
        <f t="shared" si="347"/>
        <v>1648.5714285714287</v>
      </c>
      <c r="Q2193" s="42"/>
      <c r="R2193" t="str">
        <f t="shared" si="342"/>
        <v>3470 Litre 304 Stainless Steel Slimline Water Tank (850mm W x 2800mm L x  1560mm H)</v>
      </c>
    </row>
    <row r="2194" spans="2:18" x14ac:dyDescent="0.35">
      <c r="B2194" s="32">
        <v>0.65</v>
      </c>
      <c r="C2194" s="30" t="s">
        <v>22</v>
      </c>
      <c r="D2194" s="30" t="s">
        <v>21</v>
      </c>
      <c r="E2194" s="21">
        <v>850</v>
      </c>
      <c r="F2194" s="21">
        <v>2900</v>
      </c>
      <c r="G2194" s="21">
        <v>1560</v>
      </c>
      <c r="H2194" s="39">
        <f t="shared" si="343"/>
        <v>3603.8785714285714</v>
      </c>
      <c r="I2194" s="37">
        <f t="shared" si="344"/>
        <v>4000</v>
      </c>
      <c r="J2194" s="37">
        <f t="shared" si="345"/>
        <v>150</v>
      </c>
      <c r="K2194" s="21"/>
      <c r="L2194" s="36">
        <v>589</v>
      </c>
      <c r="M2194" s="36"/>
      <c r="O2194" s="21">
        <f t="shared" si="346"/>
        <v>589</v>
      </c>
      <c r="P2194" s="40">
        <f t="shared" si="347"/>
        <v>1682.8571428571429</v>
      </c>
      <c r="Q2194" s="42"/>
      <c r="R2194" t="str">
        <f t="shared" si="342"/>
        <v>3600 Litre 304 Stainless Steel Slimline Water Tank (850mm W x 2900mm L x  1560mm H)</v>
      </c>
    </row>
    <row r="2195" spans="2:18" x14ac:dyDescent="0.35">
      <c r="B2195" s="32">
        <v>0.65</v>
      </c>
      <c r="C2195" s="30" t="s">
        <v>22</v>
      </c>
      <c r="D2195" s="30" t="s">
        <v>21</v>
      </c>
      <c r="E2195" s="21">
        <v>850</v>
      </c>
      <c r="F2195" s="21">
        <v>3000</v>
      </c>
      <c r="G2195" s="21">
        <v>1560</v>
      </c>
      <c r="H2195" s="39">
        <f t="shared" si="343"/>
        <v>3736.4785714285713</v>
      </c>
      <c r="I2195" s="37">
        <f t="shared" si="344"/>
        <v>4000</v>
      </c>
      <c r="J2195" s="37">
        <f t="shared" si="345"/>
        <v>150</v>
      </c>
      <c r="K2195" s="21"/>
      <c r="L2195" s="36">
        <f t="shared" ref="L2195:L2200" si="349">L2194+12</f>
        <v>601</v>
      </c>
      <c r="M2195" s="36"/>
      <c r="O2195" s="21">
        <f t="shared" si="346"/>
        <v>601</v>
      </c>
      <c r="P2195" s="40">
        <f t="shared" si="347"/>
        <v>1717.1428571428573</v>
      </c>
      <c r="Q2195" s="42"/>
      <c r="R2195" t="str">
        <f t="shared" si="342"/>
        <v>3740 Litre 304 Stainless Steel Slimline Water Tank (850mm W x 3000mm L x  1560mm H)</v>
      </c>
    </row>
    <row r="2196" spans="2:18" x14ac:dyDescent="0.35">
      <c r="B2196" s="32">
        <v>0.65</v>
      </c>
      <c r="C2196" s="30" t="s">
        <v>22</v>
      </c>
      <c r="D2196" s="30" t="s">
        <v>21</v>
      </c>
      <c r="E2196" s="21">
        <v>850</v>
      </c>
      <c r="F2196" s="21">
        <v>3100</v>
      </c>
      <c r="G2196" s="21">
        <v>1560</v>
      </c>
      <c r="H2196" s="39">
        <f t="shared" si="343"/>
        <v>3869.0785714285712</v>
      </c>
      <c r="I2196" s="37">
        <f t="shared" si="344"/>
        <v>4000</v>
      </c>
      <c r="J2196" s="37">
        <f t="shared" si="345"/>
        <v>150</v>
      </c>
      <c r="K2196" s="21"/>
      <c r="L2196" s="36">
        <f t="shared" si="349"/>
        <v>613</v>
      </c>
      <c r="M2196" s="36"/>
      <c r="O2196" s="21">
        <f t="shared" si="346"/>
        <v>613</v>
      </c>
      <c r="P2196" s="40">
        <f t="shared" si="347"/>
        <v>1751.4285714285716</v>
      </c>
      <c r="Q2196" s="42"/>
      <c r="R2196" t="str">
        <f t="shared" si="342"/>
        <v>3870 Litre 304 Stainless Steel Slimline Water Tank (850mm W x 3100mm L x  1560mm H)</v>
      </c>
    </row>
    <row r="2197" spans="2:18" x14ac:dyDescent="0.35">
      <c r="B2197" s="32">
        <v>0.65</v>
      </c>
      <c r="C2197" s="30" t="s">
        <v>22</v>
      </c>
      <c r="D2197" s="30" t="s">
        <v>21</v>
      </c>
      <c r="E2197" s="21">
        <v>850</v>
      </c>
      <c r="F2197" s="21">
        <v>3200</v>
      </c>
      <c r="G2197" s="21">
        <v>1560</v>
      </c>
      <c r="H2197" s="39">
        <f t="shared" si="343"/>
        <v>4001.6785714285711</v>
      </c>
      <c r="I2197" s="37">
        <f t="shared" si="344"/>
        <v>4000</v>
      </c>
      <c r="J2197" s="37">
        <f t="shared" si="345"/>
        <v>150</v>
      </c>
      <c r="K2197" s="21"/>
      <c r="L2197" s="36">
        <f t="shared" si="349"/>
        <v>625</v>
      </c>
      <c r="M2197" s="36"/>
      <c r="O2197" s="21">
        <f t="shared" si="346"/>
        <v>625</v>
      </c>
      <c r="P2197" s="40">
        <f t="shared" si="347"/>
        <v>1785.7142857142858</v>
      </c>
      <c r="Q2197" s="42"/>
      <c r="R2197" t="str">
        <f t="shared" si="342"/>
        <v>4000 Litre 304 Stainless Steel Slimline Water Tank (850mm W x 3200mm L x  1560mm H)</v>
      </c>
    </row>
    <row r="2198" spans="2:18" x14ac:dyDescent="0.35">
      <c r="B2198" s="32">
        <v>0.65</v>
      </c>
      <c r="C2198" s="30" t="s">
        <v>22</v>
      </c>
      <c r="D2198" s="30" t="s">
        <v>21</v>
      </c>
      <c r="E2198" s="21">
        <v>850</v>
      </c>
      <c r="F2198" s="21">
        <v>3300</v>
      </c>
      <c r="G2198" s="21">
        <v>1560</v>
      </c>
      <c r="H2198" s="39">
        <f t="shared" si="343"/>
        <v>4134.278571428571</v>
      </c>
      <c r="I2198" s="37">
        <f t="shared" si="344"/>
        <v>4000</v>
      </c>
      <c r="J2198" s="37">
        <f t="shared" si="345"/>
        <v>150</v>
      </c>
      <c r="K2198" s="21"/>
      <c r="L2198" s="36">
        <f t="shared" si="349"/>
        <v>637</v>
      </c>
      <c r="M2198" s="36"/>
      <c r="O2198" s="21">
        <f t="shared" si="346"/>
        <v>637</v>
      </c>
      <c r="P2198" s="40">
        <f t="shared" si="347"/>
        <v>1820.0000000000002</v>
      </c>
      <c r="Q2198" s="42"/>
      <c r="R2198" t="str">
        <f t="shared" si="342"/>
        <v>4130 Litre 304 Stainless Steel Slimline Water Tank (850mm W x 3300mm L x  1560mm H)</v>
      </c>
    </row>
    <row r="2199" spans="2:18" x14ac:dyDescent="0.35">
      <c r="B2199" s="32">
        <v>0.65</v>
      </c>
      <c r="C2199" s="30" t="s">
        <v>22</v>
      </c>
      <c r="D2199" s="30" t="s">
        <v>21</v>
      </c>
      <c r="E2199" s="21">
        <v>850</v>
      </c>
      <c r="F2199" s="21">
        <v>3400</v>
      </c>
      <c r="G2199" s="21">
        <v>1560</v>
      </c>
      <c r="H2199" s="39">
        <f t="shared" si="343"/>
        <v>4266.8785714285714</v>
      </c>
      <c r="I2199" s="37">
        <f t="shared" si="344"/>
        <v>4000</v>
      </c>
      <c r="J2199" s="37">
        <f t="shared" si="345"/>
        <v>150</v>
      </c>
      <c r="K2199" s="21"/>
      <c r="L2199" s="36">
        <f t="shared" si="349"/>
        <v>649</v>
      </c>
      <c r="M2199" s="36"/>
      <c r="O2199" s="21">
        <f t="shared" si="346"/>
        <v>649</v>
      </c>
      <c r="P2199" s="40">
        <f t="shared" si="347"/>
        <v>1854.2857142857144</v>
      </c>
      <c r="Q2199" s="42"/>
      <c r="R2199" t="str">
        <f t="shared" si="342"/>
        <v>4270 Litre 304 Stainless Steel Slimline Water Tank (850mm W x 3400mm L x  1560mm H)</v>
      </c>
    </row>
    <row r="2200" spans="2:18" x14ac:dyDescent="0.35">
      <c r="B2200" s="32">
        <v>0.65</v>
      </c>
      <c r="C2200" s="30" t="s">
        <v>22</v>
      </c>
      <c r="D2200" s="30" t="s">
        <v>21</v>
      </c>
      <c r="E2200" s="21">
        <v>850</v>
      </c>
      <c r="F2200" s="21">
        <v>3500</v>
      </c>
      <c r="G2200" s="21">
        <v>1560</v>
      </c>
      <c r="H2200" s="39">
        <f t="shared" si="343"/>
        <v>4399.4785714285717</v>
      </c>
      <c r="I2200" s="37">
        <f t="shared" si="344"/>
        <v>4000</v>
      </c>
      <c r="J2200" s="37">
        <f t="shared" si="345"/>
        <v>150</v>
      </c>
      <c r="K2200" s="21"/>
      <c r="L2200" s="36">
        <f t="shared" si="349"/>
        <v>661</v>
      </c>
      <c r="M2200" s="36"/>
      <c r="O2200" s="21">
        <f t="shared" si="346"/>
        <v>661</v>
      </c>
      <c r="P2200" s="40">
        <f t="shared" si="347"/>
        <v>1888.5714285714287</v>
      </c>
      <c r="Q2200" s="42"/>
      <c r="R2200" t="str">
        <f t="shared" si="342"/>
        <v>4400 Litre 304 Stainless Steel Slimline Water Tank (850mm W x 3500mm L x  1560mm H)</v>
      </c>
    </row>
    <row r="2201" spans="2:18" x14ac:dyDescent="0.35">
      <c r="B2201" s="32">
        <v>0.65</v>
      </c>
      <c r="C2201" s="30" t="s">
        <v>22</v>
      </c>
      <c r="D2201" s="30" t="s">
        <v>21</v>
      </c>
      <c r="E2201" s="21">
        <v>850</v>
      </c>
      <c r="F2201" s="21">
        <v>3600</v>
      </c>
      <c r="G2201" s="21">
        <v>1560</v>
      </c>
      <c r="H2201" s="39">
        <f t="shared" si="343"/>
        <v>4532.0785714285721</v>
      </c>
      <c r="I2201" s="37">
        <f t="shared" si="344"/>
        <v>5000</v>
      </c>
      <c r="J2201" s="37">
        <f t="shared" si="345"/>
        <v>180</v>
      </c>
      <c r="K2201" s="21"/>
      <c r="L2201" s="36">
        <v>673</v>
      </c>
      <c r="M2201" s="36"/>
      <c r="O2201" s="21">
        <f t="shared" si="346"/>
        <v>673</v>
      </c>
      <c r="P2201" s="40">
        <f t="shared" si="347"/>
        <v>1922.8571428571429</v>
      </c>
      <c r="Q2201" s="42"/>
      <c r="R2201" t="str">
        <f t="shared" si="342"/>
        <v>4530 Litre 304 Stainless Steel Slimline Water Tank (850mm W x 3600mm L x  1560mm H)</v>
      </c>
    </row>
    <row r="2202" spans="2:18" x14ac:dyDescent="0.35">
      <c r="B2202" s="32">
        <v>0.65</v>
      </c>
      <c r="C2202" s="30" t="s">
        <v>22</v>
      </c>
      <c r="D2202" s="30" t="s">
        <v>21</v>
      </c>
      <c r="E2202" s="21">
        <v>850</v>
      </c>
      <c r="F2202" s="21">
        <v>3700</v>
      </c>
      <c r="G2202" s="21">
        <v>1560</v>
      </c>
      <c r="H2202" s="39">
        <f t="shared" si="343"/>
        <v>4664.6785714285716</v>
      </c>
      <c r="I2202" s="37">
        <f t="shared" si="344"/>
        <v>5000</v>
      </c>
      <c r="J2202" s="37">
        <f t="shared" si="345"/>
        <v>180</v>
      </c>
      <c r="K2202" s="21"/>
      <c r="L2202" s="36">
        <f>L2201+12</f>
        <v>685</v>
      </c>
      <c r="M2202" s="36"/>
      <c r="O2202" s="21">
        <f t="shared" si="346"/>
        <v>685</v>
      </c>
      <c r="P2202" s="40">
        <f t="shared" si="347"/>
        <v>1957.1428571428573</v>
      </c>
      <c r="Q2202" s="42"/>
      <c r="R2202" t="str">
        <f t="shared" si="342"/>
        <v>4660 Litre 304 Stainless Steel Slimline Water Tank (850mm W x 3700mm L x  1560mm H)</v>
      </c>
    </row>
    <row r="2203" spans="2:18" x14ac:dyDescent="0.35">
      <c r="B2203" s="32">
        <v>0.65</v>
      </c>
      <c r="C2203" s="30" t="s">
        <v>22</v>
      </c>
      <c r="D2203" s="30" t="s">
        <v>21</v>
      </c>
      <c r="E2203" s="21">
        <v>850</v>
      </c>
      <c r="F2203" s="21">
        <v>3800</v>
      </c>
      <c r="G2203" s="21">
        <v>1560</v>
      </c>
      <c r="H2203" s="39">
        <f t="shared" si="343"/>
        <v>4797.2785714285719</v>
      </c>
      <c r="I2203" s="37">
        <f t="shared" si="344"/>
        <v>5000</v>
      </c>
      <c r="J2203" s="37">
        <f t="shared" si="345"/>
        <v>180</v>
      </c>
      <c r="K2203" s="21"/>
      <c r="L2203" s="36">
        <f>L2202+12</f>
        <v>697</v>
      </c>
      <c r="M2203" s="36"/>
      <c r="O2203" s="21">
        <f t="shared" si="346"/>
        <v>697</v>
      </c>
      <c r="P2203" s="40">
        <f t="shared" si="347"/>
        <v>1991.4285714285716</v>
      </c>
      <c r="Q2203" s="42"/>
      <c r="R2203" t="str">
        <f t="shared" si="342"/>
        <v>4800 Litre 304 Stainless Steel Slimline Water Tank (850mm W x 3800mm L x  1560mm H)</v>
      </c>
    </row>
    <row r="2204" spans="2:18" x14ac:dyDescent="0.35">
      <c r="B2204" s="32">
        <v>0.65</v>
      </c>
      <c r="C2204" s="30" t="s">
        <v>22</v>
      </c>
      <c r="D2204" s="30" t="s">
        <v>21</v>
      </c>
      <c r="E2204" s="21">
        <v>850</v>
      </c>
      <c r="F2204" s="21">
        <v>3900</v>
      </c>
      <c r="G2204" s="21">
        <v>1560</v>
      </c>
      <c r="H2204" s="39">
        <f t="shared" si="343"/>
        <v>4929.8785714285714</v>
      </c>
      <c r="I2204" s="37">
        <f t="shared" si="344"/>
        <v>5000</v>
      </c>
      <c r="J2204" s="37">
        <f t="shared" si="345"/>
        <v>180</v>
      </c>
      <c r="K2204" s="21"/>
      <c r="L2204" s="36">
        <f>L2203+12</f>
        <v>709</v>
      </c>
      <c r="M2204" s="36"/>
      <c r="O2204" s="21">
        <f t="shared" si="346"/>
        <v>709</v>
      </c>
      <c r="P2204" s="40">
        <f t="shared" si="347"/>
        <v>2025.7142857142858</v>
      </c>
      <c r="Q2204" s="42"/>
      <c r="R2204" t="str">
        <f t="shared" si="342"/>
        <v>4930 Litre 304 Stainless Steel Slimline Water Tank (850mm W x 3900mm L x  1560mm H)</v>
      </c>
    </row>
    <row r="2205" spans="2:18" x14ac:dyDescent="0.35">
      <c r="B2205" s="32">
        <v>0.65</v>
      </c>
      <c r="C2205" s="30" t="s">
        <v>22</v>
      </c>
      <c r="D2205" s="30" t="s">
        <v>21</v>
      </c>
      <c r="E2205" s="21">
        <v>850</v>
      </c>
      <c r="F2205" s="21">
        <v>4000</v>
      </c>
      <c r="G2205" s="21">
        <v>1560</v>
      </c>
      <c r="H2205" s="39">
        <f t="shared" si="343"/>
        <v>5062.4785714285717</v>
      </c>
      <c r="I2205" s="37">
        <f t="shared" si="344"/>
        <v>5000</v>
      </c>
      <c r="J2205" s="37">
        <f t="shared" si="345"/>
        <v>180</v>
      </c>
      <c r="K2205" s="21"/>
      <c r="L2205" s="36">
        <f>L2204+12</f>
        <v>721</v>
      </c>
      <c r="M2205" s="36"/>
      <c r="O2205" s="21">
        <f t="shared" si="346"/>
        <v>721</v>
      </c>
      <c r="P2205" s="40">
        <f t="shared" si="347"/>
        <v>2060</v>
      </c>
      <c r="Q2205" s="42"/>
      <c r="R2205" t="str">
        <f t="shared" si="342"/>
        <v>5060 Litre 304 Stainless Steel Slimline Water Tank (850mm W x 4000mm L x  1560mm H)</v>
      </c>
    </row>
    <row r="2206" spans="2:18" x14ac:dyDescent="0.35">
      <c r="B2206" s="32">
        <v>0.65</v>
      </c>
      <c r="C2206" s="30" t="s">
        <v>22</v>
      </c>
      <c r="D2206" s="30" t="s">
        <v>21</v>
      </c>
      <c r="E2206" s="21">
        <v>900</v>
      </c>
      <c r="F2206" s="21">
        <v>800</v>
      </c>
      <c r="G2206" s="21">
        <v>1560</v>
      </c>
      <c r="H2206" s="39">
        <f t="shared" si="343"/>
        <v>852.42857142857133</v>
      </c>
      <c r="I2206" s="37">
        <f t="shared" si="344"/>
        <v>1000</v>
      </c>
      <c r="J2206" s="37">
        <f t="shared" si="345"/>
        <v>90</v>
      </c>
      <c r="K2206" s="21"/>
      <c r="L2206" s="36">
        <v>294</v>
      </c>
      <c r="M2206" s="36"/>
      <c r="O2206" s="21">
        <f t="shared" si="346"/>
        <v>294</v>
      </c>
      <c r="P2206" s="40">
        <f t="shared" si="347"/>
        <v>840</v>
      </c>
      <c r="Q2206" s="42"/>
      <c r="R2206" t="str">
        <f t="shared" si="342"/>
        <v>850 Litre 304 Stainless Steel Slimline Water Tank (900mm W x 800mm L x  1560mm H)</v>
      </c>
    </row>
    <row r="2207" spans="2:18" x14ac:dyDescent="0.35">
      <c r="B2207" s="32">
        <v>0.65</v>
      </c>
      <c r="C2207" s="30" t="s">
        <v>22</v>
      </c>
      <c r="D2207" s="30" t="s">
        <v>21</v>
      </c>
      <c r="E2207" s="21">
        <v>900</v>
      </c>
      <c r="F2207" s="21">
        <v>900</v>
      </c>
      <c r="G2207" s="21">
        <v>1560</v>
      </c>
      <c r="H2207" s="39">
        <f t="shared" si="343"/>
        <v>992.82857142857131</v>
      </c>
      <c r="I2207" s="37">
        <f t="shared" si="344"/>
        <v>1000</v>
      </c>
      <c r="J2207" s="37">
        <f t="shared" si="345"/>
        <v>90</v>
      </c>
      <c r="K2207" s="21"/>
      <c r="L2207" s="36">
        <f>L2206+12</f>
        <v>306</v>
      </c>
      <c r="M2207" s="36"/>
      <c r="O2207" s="21">
        <f t="shared" si="346"/>
        <v>306</v>
      </c>
      <c r="P2207" s="40">
        <f t="shared" si="347"/>
        <v>874.28571428571433</v>
      </c>
      <c r="Q2207" s="42"/>
      <c r="R2207" t="str">
        <f t="shared" si="342"/>
        <v>990 Litre 304 Stainless Steel Slimline Water Tank (900mm W x 900mm L x  1560mm H)</v>
      </c>
    </row>
    <row r="2208" spans="2:18" x14ac:dyDescent="0.35">
      <c r="B2208" s="32">
        <v>0.65</v>
      </c>
      <c r="C2208" s="30" t="s">
        <v>22</v>
      </c>
      <c r="D2208" s="30" t="s">
        <v>21</v>
      </c>
      <c r="E2208" s="21">
        <v>900</v>
      </c>
      <c r="F2208" s="21">
        <v>1000</v>
      </c>
      <c r="G2208" s="21">
        <v>1560</v>
      </c>
      <c r="H2208" s="39">
        <f t="shared" si="343"/>
        <v>1133.2285714285713</v>
      </c>
      <c r="I2208" s="37">
        <f t="shared" si="344"/>
        <v>1000</v>
      </c>
      <c r="J2208" s="37">
        <f t="shared" si="345"/>
        <v>90</v>
      </c>
      <c r="K2208" s="21"/>
      <c r="L2208" s="36">
        <f>L2207+12</f>
        <v>318</v>
      </c>
      <c r="M2208" s="36"/>
      <c r="O2208" s="21">
        <f t="shared" si="346"/>
        <v>318</v>
      </c>
      <c r="P2208" s="40">
        <f t="shared" si="347"/>
        <v>908.57142857142867</v>
      </c>
      <c r="Q2208" s="42"/>
      <c r="R2208" t="str">
        <f t="shared" si="342"/>
        <v>1130 Litre 304 Stainless Steel Slimline Water Tank (900mm W x 1000mm L x  1560mm H)</v>
      </c>
    </row>
    <row r="2209" spans="2:18" x14ac:dyDescent="0.35">
      <c r="B2209" s="32">
        <v>0.65</v>
      </c>
      <c r="C2209" s="30" t="s">
        <v>22</v>
      </c>
      <c r="D2209" s="30" t="s">
        <v>21</v>
      </c>
      <c r="E2209" s="21">
        <v>900</v>
      </c>
      <c r="F2209" s="21">
        <v>1100</v>
      </c>
      <c r="G2209" s="21">
        <v>1560</v>
      </c>
      <c r="H2209" s="39">
        <f t="shared" si="343"/>
        <v>1273.6285714285711</v>
      </c>
      <c r="I2209" s="37">
        <f t="shared" si="344"/>
        <v>1000</v>
      </c>
      <c r="J2209" s="37">
        <f t="shared" si="345"/>
        <v>90</v>
      </c>
      <c r="K2209" s="21"/>
      <c r="L2209" s="36">
        <f>L2208+12</f>
        <v>330</v>
      </c>
      <c r="M2209" s="36"/>
      <c r="O2209" s="21">
        <f t="shared" si="346"/>
        <v>330</v>
      </c>
      <c r="P2209" s="40">
        <f t="shared" si="347"/>
        <v>942.85714285714289</v>
      </c>
      <c r="Q2209" s="42"/>
      <c r="R2209" t="str">
        <f t="shared" si="342"/>
        <v>1270 Litre 304 Stainless Steel Slimline Water Tank (900mm W x 1100mm L x  1560mm H)</v>
      </c>
    </row>
    <row r="2210" spans="2:18" x14ac:dyDescent="0.35">
      <c r="B2210" s="32">
        <v>0.65</v>
      </c>
      <c r="C2210" s="30" t="s">
        <v>22</v>
      </c>
      <c r="D2210" s="30" t="s">
        <v>21</v>
      </c>
      <c r="E2210" s="21">
        <v>900</v>
      </c>
      <c r="F2210" s="21">
        <v>1200</v>
      </c>
      <c r="G2210" s="21">
        <v>1560</v>
      </c>
      <c r="H2210" s="39">
        <f t="shared" si="343"/>
        <v>1414.0285714285712</v>
      </c>
      <c r="I2210" s="37">
        <f t="shared" si="344"/>
        <v>1000</v>
      </c>
      <c r="J2210" s="37">
        <f t="shared" si="345"/>
        <v>90</v>
      </c>
      <c r="K2210" s="21"/>
      <c r="L2210" s="36">
        <f>L2209+12</f>
        <v>342</v>
      </c>
      <c r="M2210" s="36"/>
      <c r="O2210" s="21">
        <f t="shared" si="346"/>
        <v>342</v>
      </c>
      <c r="P2210" s="40">
        <f t="shared" si="347"/>
        <v>977.14285714285722</v>
      </c>
      <c r="Q2210" s="42"/>
      <c r="R2210" t="str">
        <f t="shared" si="342"/>
        <v>1410 Litre 304 Stainless Steel Slimline Water Tank (900mm W x 1200mm L x  1560mm H)</v>
      </c>
    </row>
    <row r="2211" spans="2:18" x14ac:dyDescent="0.35">
      <c r="B2211" s="32">
        <v>0.65</v>
      </c>
      <c r="C2211" s="30" t="s">
        <v>22</v>
      </c>
      <c r="D2211" s="30" t="s">
        <v>21</v>
      </c>
      <c r="E2211" s="21">
        <v>900</v>
      </c>
      <c r="F2211" s="21">
        <v>1300</v>
      </c>
      <c r="G2211" s="21">
        <v>1560</v>
      </c>
      <c r="H2211" s="39">
        <f t="shared" si="343"/>
        <v>1554.4285714285713</v>
      </c>
      <c r="I2211" s="37">
        <f t="shared" si="344"/>
        <v>2000</v>
      </c>
      <c r="J2211" s="37">
        <f t="shared" si="345"/>
        <v>120</v>
      </c>
      <c r="K2211" s="21"/>
      <c r="L2211" s="36">
        <v>354</v>
      </c>
      <c r="M2211" s="36"/>
      <c r="O2211" s="21">
        <f t="shared" si="346"/>
        <v>354</v>
      </c>
      <c r="P2211" s="40">
        <f t="shared" si="347"/>
        <v>1011.4285714285714</v>
      </c>
      <c r="Q2211" s="42"/>
      <c r="R2211" t="str">
        <f t="shared" si="342"/>
        <v>1550 Litre 304 Stainless Steel Slimline Water Tank (900mm W x 1300mm L x  1560mm H)</v>
      </c>
    </row>
    <row r="2212" spans="2:18" x14ac:dyDescent="0.35">
      <c r="B2212" s="32">
        <v>0.65</v>
      </c>
      <c r="C2212" s="30" t="s">
        <v>22</v>
      </c>
      <c r="D2212" s="30" t="s">
        <v>21</v>
      </c>
      <c r="E2212" s="21">
        <v>900</v>
      </c>
      <c r="F2212" s="21">
        <v>1400</v>
      </c>
      <c r="G2212" s="21">
        <v>1560</v>
      </c>
      <c r="H2212" s="39">
        <f t="shared" si="343"/>
        <v>1694.8285714285712</v>
      </c>
      <c r="I2212" s="37">
        <f t="shared" si="344"/>
        <v>2000</v>
      </c>
      <c r="J2212" s="37">
        <f t="shared" si="345"/>
        <v>120</v>
      </c>
      <c r="K2212" s="21"/>
      <c r="L2212" s="36">
        <f t="shared" ref="L2212:L2217" si="350">L2211+12</f>
        <v>366</v>
      </c>
      <c r="M2212" s="36"/>
      <c r="O2212" s="21">
        <f t="shared" si="346"/>
        <v>366</v>
      </c>
      <c r="P2212" s="40">
        <f t="shared" si="347"/>
        <v>1045.7142857142858</v>
      </c>
      <c r="Q2212" s="42"/>
      <c r="R2212" t="str">
        <f t="shared" si="342"/>
        <v>1690 Litre 304 Stainless Steel Slimline Water Tank (900mm W x 1400mm L x  1560mm H)</v>
      </c>
    </row>
    <row r="2213" spans="2:18" x14ac:dyDescent="0.35">
      <c r="B2213" s="32">
        <v>0.65</v>
      </c>
      <c r="C2213" s="30" t="s">
        <v>22</v>
      </c>
      <c r="D2213" s="30" t="s">
        <v>21</v>
      </c>
      <c r="E2213" s="21">
        <v>900</v>
      </c>
      <c r="F2213" s="21">
        <v>1500</v>
      </c>
      <c r="G2213" s="21">
        <v>1560</v>
      </c>
      <c r="H2213" s="39">
        <f t="shared" si="343"/>
        <v>1835.2285714285713</v>
      </c>
      <c r="I2213" s="37">
        <f t="shared" si="344"/>
        <v>2000</v>
      </c>
      <c r="J2213" s="37">
        <f t="shared" si="345"/>
        <v>120</v>
      </c>
      <c r="K2213" s="21"/>
      <c r="L2213" s="36">
        <f t="shared" si="350"/>
        <v>378</v>
      </c>
      <c r="M2213" s="36"/>
      <c r="O2213" s="21">
        <f t="shared" si="346"/>
        <v>378</v>
      </c>
      <c r="P2213" s="40">
        <f t="shared" si="347"/>
        <v>1080</v>
      </c>
      <c r="Q2213" s="42"/>
      <c r="R2213" t="str">
        <f t="shared" si="342"/>
        <v>1840 Litre 304 Stainless Steel Slimline Water Tank (900mm W x 1500mm L x  1560mm H)</v>
      </c>
    </row>
    <row r="2214" spans="2:18" x14ac:dyDescent="0.35">
      <c r="B2214" s="32">
        <v>0.65</v>
      </c>
      <c r="C2214" s="30" t="s">
        <v>22</v>
      </c>
      <c r="D2214" s="30" t="s">
        <v>21</v>
      </c>
      <c r="E2214" s="21">
        <v>900</v>
      </c>
      <c r="F2214" s="21">
        <v>1600</v>
      </c>
      <c r="G2214" s="21">
        <v>1560</v>
      </c>
      <c r="H2214" s="39">
        <f t="shared" si="343"/>
        <v>1975.6285714285711</v>
      </c>
      <c r="I2214" s="37">
        <f t="shared" si="344"/>
        <v>2000</v>
      </c>
      <c r="J2214" s="37">
        <f t="shared" si="345"/>
        <v>120</v>
      </c>
      <c r="K2214" s="21"/>
      <c r="L2214" s="36">
        <f t="shared" si="350"/>
        <v>390</v>
      </c>
      <c r="M2214" s="36"/>
      <c r="O2214" s="21">
        <f t="shared" si="346"/>
        <v>390</v>
      </c>
      <c r="P2214" s="40">
        <f t="shared" si="347"/>
        <v>1114.2857142857144</v>
      </c>
      <c r="Q2214" s="42"/>
      <c r="R2214" t="str">
        <f t="shared" si="342"/>
        <v>1980 Litre 304 Stainless Steel Slimline Water Tank (900mm W x 1600mm L x  1560mm H)</v>
      </c>
    </row>
    <row r="2215" spans="2:18" x14ac:dyDescent="0.35">
      <c r="B2215" s="32">
        <v>0.65</v>
      </c>
      <c r="C2215" s="30" t="s">
        <v>22</v>
      </c>
      <c r="D2215" s="30" t="s">
        <v>21</v>
      </c>
      <c r="E2215" s="21">
        <v>900</v>
      </c>
      <c r="F2215" s="21">
        <v>1700</v>
      </c>
      <c r="G2215" s="21">
        <v>1560</v>
      </c>
      <c r="H2215" s="39">
        <f t="shared" si="343"/>
        <v>2116.028571428571</v>
      </c>
      <c r="I2215" s="37">
        <f t="shared" si="344"/>
        <v>2000</v>
      </c>
      <c r="J2215" s="37">
        <f t="shared" si="345"/>
        <v>120</v>
      </c>
      <c r="K2215" s="21"/>
      <c r="L2215" s="36">
        <f t="shared" si="350"/>
        <v>402</v>
      </c>
      <c r="M2215" s="36"/>
      <c r="O2215" s="21">
        <f t="shared" si="346"/>
        <v>402</v>
      </c>
      <c r="P2215" s="40">
        <f t="shared" si="347"/>
        <v>1148.5714285714287</v>
      </c>
      <c r="Q2215" s="42"/>
      <c r="R2215" t="str">
        <f t="shared" si="342"/>
        <v>2120 Litre 304 Stainless Steel Slimline Water Tank (900mm W x 1700mm L x  1560mm H)</v>
      </c>
    </row>
    <row r="2216" spans="2:18" x14ac:dyDescent="0.35">
      <c r="B2216" s="32">
        <v>0.65</v>
      </c>
      <c r="C2216" s="30" t="s">
        <v>22</v>
      </c>
      <c r="D2216" s="30" t="s">
        <v>21</v>
      </c>
      <c r="E2216" s="21">
        <v>900</v>
      </c>
      <c r="F2216" s="21">
        <v>1800</v>
      </c>
      <c r="G2216" s="21">
        <v>1560</v>
      </c>
      <c r="H2216" s="39">
        <f t="shared" si="343"/>
        <v>2256.4285714285711</v>
      </c>
      <c r="I2216" s="37">
        <f t="shared" si="344"/>
        <v>2000</v>
      </c>
      <c r="J2216" s="37">
        <f t="shared" si="345"/>
        <v>120</v>
      </c>
      <c r="K2216" s="21"/>
      <c r="L2216" s="36">
        <f t="shared" si="350"/>
        <v>414</v>
      </c>
      <c r="M2216" s="36"/>
      <c r="O2216" s="21">
        <f t="shared" si="346"/>
        <v>414</v>
      </c>
      <c r="P2216" s="40">
        <f t="shared" si="347"/>
        <v>1182.8571428571429</v>
      </c>
      <c r="Q2216" s="42"/>
      <c r="R2216" t="str">
        <f t="shared" si="342"/>
        <v>2260 Litre 304 Stainless Steel Slimline Water Tank (900mm W x 1800mm L x  1560mm H)</v>
      </c>
    </row>
    <row r="2217" spans="2:18" x14ac:dyDescent="0.35">
      <c r="B2217" s="32">
        <v>0.65</v>
      </c>
      <c r="C2217" s="30" t="s">
        <v>22</v>
      </c>
      <c r="D2217" s="30" t="s">
        <v>21</v>
      </c>
      <c r="E2217" s="21">
        <v>900</v>
      </c>
      <c r="F2217" s="21">
        <v>1900</v>
      </c>
      <c r="G2217" s="21">
        <v>1560</v>
      </c>
      <c r="H2217" s="39">
        <f t="shared" si="343"/>
        <v>2396.8285714285712</v>
      </c>
      <c r="I2217" s="37">
        <f t="shared" si="344"/>
        <v>2000</v>
      </c>
      <c r="J2217" s="37">
        <f t="shared" si="345"/>
        <v>120</v>
      </c>
      <c r="K2217" s="21"/>
      <c r="L2217" s="36">
        <f t="shared" si="350"/>
        <v>426</v>
      </c>
      <c r="M2217" s="36"/>
      <c r="O2217" s="21">
        <f t="shared" si="346"/>
        <v>426</v>
      </c>
      <c r="P2217" s="40">
        <f t="shared" si="347"/>
        <v>1217.1428571428571</v>
      </c>
      <c r="Q2217" s="42"/>
      <c r="R2217" t="str">
        <f t="shared" si="342"/>
        <v>2400 Litre 304 Stainless Steel Slimline Water Tank (900mm W x 1900mm L x  1560mm H)</v>
      </c>
    </row>
    <row r="2218" spans="2:18" x14ac:dyDescent="0.35">
      <c r="B2218" s="32">
        <v>0.65</v>
      </c>
      <c r="C2218" s="30" t="s">
        <v>22</v>
      </c>
      <c r="D2218" s="30" t="s">
        <v>21</v>
      </c>
      <c r="E2218" s="21">
        <v>900</v>
      </c>
      <c r="F2218" s="21">
        <v>2000</v>
      </c>
      <c r="G2218" s="21">
        <v>1560</v>
      </c>
      <c r="H2218" s="39">
        <f t="shared" si="343"/>
        <v>2537.2285714285713</v>
      </c>
      <c r="I2218" s="37">
        <f t="shared" si="344"/>
        <v>3000</v>
      </c>
      <c r="J2218" s="37">
        <f t="shared" si="345"/>
        <v>135</v>
      </c>
      <c r="K2218" s="21"/>
      <c r="L2218" s="36">
        <v>483</v>
      </c>
      <c r="M2218" s="36"/>
      <c r="O2218" s="21">
        <f t="shared" si="346"/>
        <v>483</v>
      </c>
      <c r="P2218" s="40">
        <f t="shared" si="347"/>
        <v>1380</v>
      </c>
      <c r="Q2218" s="42"/>
      <c r="R2218" t="str">
        <f t="shared" si="342"/>
        <v>2540 Litre 304 Stainless Steel Slimline Water Tank (900mm W x 2000mm L x  1560mm H)</v>
      </c>
    </row>
    <row r="2219" spans="2:18" x14ac:dyDescent="0.35">
      <c r="B2219" s="32">
        <v>0.65</v>
      </c>
      <c r="C2219" s="30" t="s">
        <v>22</v>
      </c>
      <c r="D2219" s="30" t="s">
        <v>21</v>
      </c>
      <c r="E2219" s="21">
        <v>900</v>
      </c>
      <c r="F2219" s="21">
        <v>2100</v>
      </c>
      <c r="G2219" s="21">
        <v>1560</v>
      </c>
      <c r="H2219" s="39">
        <f t="shared" si="343"/>
        <v>2677.6285714285714</v>
      </c>
      <c r="I2219" s="37">
        <f t="shared" si="344"/>
        <v>3000</v>
      </c>
      <c r="J2219" s="37">
        <f t="shared" si="345"/>
        <v>135</v>
      </c>
      <c r="K2219" s="21"/>
      <c r="L2219" s="36">
        <f t="shared" ref="L2219:L2224" si="351">L2218+12</f>
        <v>495</v>
      </c>
      <c r="M2219" s="36"/>
      <c r="O2219" s="21">
        <f t="shared" si="346"/>
        <v>495</v>
      </c>
      <c r="P2219" s="40">
        <f t="shared" si="347"/>
        <v>1414.2857142857144</v>
      </c>
      <c r="Q2219" s="42"/>
      <c r="R2219" t="str">
        <f t="shared" si="342"/>
        <v>2680 Litre 304 Stainless Steel Slimline Water Tank (900mm W x 2100mm L x  1560mm H)</v>
      </c>
    </row>
    <row r="2220" spans="2:18" x14ac:dyDescent="0.35">
      <c r="B2220" s="32">
        <v>0.65</v>
      </c>
      <c r="C2220" s="30" t="s">
        <v>22</v>
      </c>
      <c r="D2220" s="30" t="s">
        <v>21</v>
      </c>
      <c r="E2220" s="21">
        <v>900</v>
      </c>
      <c r="F2220" s="21">
        <v>2200</v>
      </c>
      <c r="G2220" s="21">
        <v>1560</v>
      </c>
      <c r="H2220" s="39">
        <f t="shared" si="343"/>
        <v>2818.028571428571</v>
      </c>
      <c r="I2220" s="37">
        <f t="shared" si="344"/>
        <v>3000</v>
      </c>
      <c r="J2220" s="37">
        <f t="shared" si="345"/>
        <v>135</v>
      </c>
      <c r="K2220" s="21"/>
      <c r="L2220" s="36">
        <f t="shared" si="351"/>
        <v>507</v>
      </c>
      <c r="M2220" s="36"/>
      <c r="O2220" s="21">
        <f t="shared" si="346"/>
        <v>507</v>
      </c>
      <c r="P2220" s="40">
        <f t="shared" si="347"/>
        <v>1448.5714285714287</v>
      </c>
      <c r="Q2220" s="42"/>
      <c r="R2220" t="str">
        <f t="shared" si="342"/>
        <v>2820 Litre 304 Stainless Steel Slimline Water Tank (900mm W x 2200mm L x  1560mm H)</v>
      </c>
    </row>
    <row r="2221" spans="2:18" x14ac:dyDescent="0.35">
      <c r="B2221" s="32">
        <v>0.65</v>
      </c>
      <c r="C2221" s="30" t="s">
        <v>22</v>
      </c>
      <c r="D2221" s="30" t="s">
        <v>21</v>
      </c>
      <c r="E2221" s="21">
        <v>900</v>
      </c>
      <c r="F2221" s="21">
        <v>2300</v>
      </c>
      <c r="G2221" s="21">
        <v>1560</v>
      </c>
      <c r="H2221" s="39">
        <f t="shared" si="343"/>
        <v>2958.4285714285711</v>
      </c>
      <c r="I2221" s="37">
        <f t="shared" si="344"/>
        <v>3000</v>
      </c>
      <c r="J2221" s="37">
        <f t="shared" si="345"/>
        <v>135</v>
      </c>
      <c r="K2221" s="21"/>
      <c r="L2221" s="36">
        <f t="shared" si="351"/>
        <v>519</v>
      </c>
      <c r="M2221" s="36"/>
      <c r="O2221" s="21">
        <f t="shared" si="346"/>
        <v>519</v>
      </c>
      <c r="P2221" s="40">
        <f t="shared" si="347"/>
        <v>1482.8571428571429</v>
      </c>
      <c r="Q2221" s="42"/>
      <c r="R2221" t="str">
        <f t="shared" si="342"/>
        <v>2960 Litre 304 Stainless Steel Slimline Water Tank (900mm W x 2300mm L x  1560mm H)</v>
      </c>
    </row>
    <row r="2222" spans="2:18" x14ac:dyDescent="0.35">
      <c r="B2222" s="32">
        <v>0.65</v>
      </c>
      <c r="C2222" s="30" t="s">
        <v>22</v>
      </c>
      <c r="D2222" s="30" t="s">
        <v>21</v>
      </c>
      <c r="E2222" s="21">
        <v>900</v>
      </c>
      <c r="F2222" s="21">
        <v>2400</v>
      </c>
      <c r="G2222" s="21">
        <v>1560</v>
      </c>
      <c r="H2222" s="39">
        <f t="shared" si="343"/>
        <v>3098.8285714285712</v>
      </c>
      <c r="I2222" s="37">
        <f t="shared" si="344"/>
        <v>3000</v>
      </c>
      <c r="J2222" s="37">
        <f t="shared" si="345"/>
        <v>135</v>
      </c>
      <c r="K2222" s="21"/>
      <c r="L2222" s="36">
        <f t="shared" si="351"/>
        <v>531</v>
      </c>
      <c r="M2222" s="36"/>
      <c r="O2222" s="21">
        <f t="shared" si="346"/>
        <v>531</v>
      </c>
      <c r="P2222" s="40">
        <f t="shared" si="347"/>
        <v>1517.1428571428573</v>
      </c>
      <c r="Q2222" s="42"/>
      <c r="R2222" t="str">
        <f t="shared" si="342"/>
        <v>3100 Litre 304 Stainless Steel Slimline Water Tank (900mm W x 2400mm L x  1560mm H)</v>
      </c>
    </row>
    <row r="2223" spans="2:18" x14ac:dyDescent="0.35">
      <c r="B2223" s="32">
        <v>0.65</v>
      </c>
      <c r="C2223" s="30" t="s">
        <v>22</v>
      </c>
      <c r="D2223" s="30" t="s">
        <v>21</v>
      </c>
      <c r="E2223" s="21">
        <v>900</v>
      </c>
      <c r="F2223" s="21">
        <v>2500</v>
      </c>
      <c r="G2223" s="21">
        <v>1560</v>
      </c>
      <c r="H2223" s="39">
        <f t="shared" si="343"/>
        <v>3239.2285714285713</v>
      </c>
      <c r="I2223" s="37">
        <f t="shared" si="344"/>
        <v>3000</v>
      </c>
      <c r="J2223" s="37">
        <f t="shared" si="345"/>
        <v>135</v>
      </c>
      <c r="K2223" s="21"/>
      <c r="L2223" s="36">
        <f t="shared" si="351"/>
        <v>543</v>
      </c>
      <c r="M2223" s="36"/>
      <c r="O2223" s="21">
        <f t="shared" si="346"/>
        <v>543</v>
      </c>
      <c r="P2223" s="40">
        <f t="shared" si="347"/>
        <v>1551.4285714285716</v>
      </c>
      <c r="Q2223" s="42"/>
      <c r="R2223" t="str">
        <f t="shared" si="342"/>
        <v>3240 Litre 304 Stainless Steel Slimline Water Tank (900mm W x 2500mm L x  1560mm H)</v>
      </c>
    </row>
    <row r="2224" spans="2:18" x14ac:dyDescent="0.35">
      <c r="B2224" s="32">
        <v>0.65</v>
      </c>
      <c r="C2224" s="30" t="s">
        <v>22</v>
      </c>
      <c r="D2224" s="30" t="s">
        <v>21</v>
      </c>
      <c r="E2224" s="21">
        <v>900</v>
      </c>
      <c r="F2224" s="21">
        <v>2600</v>
      </c>
      <c r="G2224" s="21">
        <v>1560</v>
      </c>
      <c r="H2224" s="39">
        <f t="shared" si="343"/>
        <v>3379.6285714285714</v>
      </c>
      <c r="I2224" s="37">
        <f t="shared" si="344"/>
        <v>3000</v>
      </c>
      <c r="J2224" s="37">
        <f t="shared" si="345"/>
        <v>135</v>
      </c>
      <c r="K2224" s="21"/>
      <c r="L2224" s="36">
        <f t="shared" si="351"/>
        <v>555</v>
      </c>
      <c r="M2224" s="36"/>
      <c r="O2224" s="21">
        <f t="shared" si="346"/>
        <v>555</v>
      </c>
      <c r="P2224" s="40">
        <f t="shared" si="347"/>
        <v>1585.7142857142858</v>
      </c>
      <c r="Q2224" s="42"/>
      <c r="R2224" t="str">
        <f t="shared" si="342"/>
        <v>3380 Litre 304 Stainless Steel Slimline Water Tank (900mm W x 2600mm L x  1560mm H)</v>
      </c>
    </row>
    <row r="2225" spans="2:18" x14ac:dyDescent="0.35">
      <c r="B2225" s="32">
        <v>0.65</v>
      </c>
      <c r="C2225" s="30" t="s">
        <v>22</v>
      </c>
      <c r="D2225" s="30" t="s">
        <v>21</v>
      </c>
      <c r="E2225" s="21">
        <v>900</v>
      </c>
      <c r="F2225" s="21">
        <v>2700</v>
      </c>
      <c r="G2225" s="21">
        <v>1560</v>
      </c>
      <c r="H2225" s="39">
        <f t="shared" si="343"/>
        <v>3520.028571428571</v>
      </c>
      <c r="I2225" s="37">
        <f t="shared" si="344"/>
        <v>4000</v>
      </c>
      <c r="J2225" s="37">
        <f t="shared" si="345"/>
        <v>150</v>
      </c>
      <c r="K2225" s="21"/>
      <c r="L2225" s="36">
        <v>567</v>
      </c>
      <c r="M2225" s="36"/>
      <c r="O2225" s="21">
        <f t="shared" si="346"/>
        <v>567</v>
      </c>
      <c r="P2225" s="40">
        <f t="shared" si="347"/>
        <v>1620</v>
      </c>
      <c r="Q2225" s="42"/>
      <c r="R2225" t="str">
        <f t="shared" si="342"/>
        <v>3520 Litre 304 Stainless Steel Slimline Water Tank (900mm W x 2700mm L x  1560mm H)</v>
      </c>
    </row>
    <row r="2226" spans="2:18" x14ac:dyDescent="0.35">
      <c r="B2226" s="32">
        <v>0.65</v>
      </c>
      <c r="C2226" s="30" t="s">
        <v>22</v>
      </c>
      <c r="D2226" s="30" t="s">
        <v>21</v>
      </c>
      <c r="E2226" s="21">
        <v>900</v>
      </c>
      <c r="F2226" s="21">
        <v>2800</v>
      </c>
      <c r="G2226" s="21">
        <v>1560</v>
      </c>
      <c r="H2226" s="39">
        <f t="shared" si="343"/>
        <v>3660.4285714285711</v>
      </c>
      <c r="I2226" s="37">
        <f t="shared" si="344"/>
        <v>4000</v>
      </c>
      <c r="J2226" s="37">
        <f t="shared" si="345"/>
        <v>150</v>
      </c>
      <c r="K2226" s="21"/>
      <c r="L2226" s="36">
        <f t="shared" ref="L2226:L2231" si="352">L2225+12</f>
        <v>579</v>
      </c>
      <c r="M2226" s="36"/>
      <c r="O2226" s="21">
        <f t="shared" si="346"/>
        <v>579</v>
      </c>
      <c r="P2226" s="40">
        <f t="shared" si="347"/>
        <v>1654.2857142857144</v>
      </c>
      <c r="Q2226" s="42"/>
      <c r="R2226" t="str">
        <f t="shared" si="342"/>
        <v>3660 Litre 304 Stainless Steel Slimline Water Tank (900mm W x 2800mm L x  1560mm H)</v>
      </c>
    </row>
    <row r="2227" spans="2:18" x14ac:dyDescent="0.35">
      <c r="B2227" s="32">
        <v>0.65</v>
      </c>
      <c r="C2227" s="30" t="s">
        <v>22</v>
      </c>
      <c r="D2227" s="30" t="s">
        <v>21</v>
      </c>
      <c r="E2227" s="21">
        <v>900</v>
      </c>
      <c r="F2227" s="21">
        <v>2900</v>
      </c>
      <c r="G2227" s="21">
        <v>1560</v>
      </c>
      <c r="H2227" s="39">
        <f t="shared" si="343"/>
        <v>3800.8285714285712</v>
      </c>
      <c r="I2227" s="37">
        <f t="shared" si="344"/>
        <v>4000</v>
      </c>
      <c r="J2227" s="37">
        <f t="shared" si="345"/>
        <v>150</v>
      </c>
      <c r="K2227" s="21"/>
      <c r="L2227" s="36">
        <f t="shared" si="352"/>
        <v>591</v>
      </c>
      <c r="M2227" s="36"/>
      <c r="O2227" s="21">
        <f t="shared" si="346"/>
        <v>591</v>
      </c>
      <c r="P2227" s="40">
        <f t="shared" si="347"/>
        <v>1688.5714285714287</v>
      </c>
      <c r="Q2227" s="42"/>
      <c r="R2227" t="str">
        <f t="shared" si="342"/>
        <v>3800 Litre 304 Stainless Steel Slimline Water Tank (900mm W x 2900mm L x  1560mm H)</v>
      </c>
    </row>
    <row r="2228" spans="2:18" x14ac:dyDescent="0.35">
      <c r="B2228" s="32">
        <v>0.65</v>
      </c>
      <c r="C2228" s="30" t="s">
        <v>22</v>
      </c>
      <c r="D2228" s="30" t="s">
        <v>21</v>
      </c>
      <c r="E2228" s="21">
        <v>900</v>
      </c>
      <c r="F2228" s="21">
        <v>3000</v>
      </c>
      <c r="G2228" s="21">
        <v>1560</v>
      </c>
      <c r="H2228" s="39">
        <f t="shared" si="343"/>
        <v>3941.2285714285713</v>
      </c>
      <c r="I2228" s="37">
        <f t="shared" si="344"/>
        <v>4000</v>
      </c>
      <c r="J2228" s="37">
        <f t="shared" si="345"/>
        <v>150</v>
      </c>
      <c r="K2228" s="21"/>
      <c r="L2228" s="36">
        <f t="shared" si="352"/>
        <v>603</v>
      </c>
      <c r="M2228" s="36"/>
      <c r="O2228" s="21">
        <f t="shared" si="346"/>
        <v>603</v>
      </c>
      <c r="P2228" s="40">
        <f t="shared" si="347"/>
        <v>1722.8571428571429</v>
      </c>
      <c r="Q2228" s="42"/>
      <c r="R2228" t="str">
        <f t="shared" si="342"/>
        <v>3940 Litre 304 Stainless Steel Slimline Water Tank (900mm W x 3000mm L x  1560mm H)</v>
      </c>
    </row>
    <row r="2229" spans="2:18" x14ac:dyDescent="0.35">
      <c r="B2229" s="32">
        <v>0.65</v>
      </c>
      <c r="C2229" s="30" t="s">
        <v>22</v>
      </c>
      <c r="D2229" s="30" t="s">
        <v>21</v>
      </c>
      <c r="E2229" s="21">
        <v>900</v>
      </c>
      <c r="F2229" s="21">
        <v>3100</v>
      </c>
      <c r="G2229" s="21">
        <v>1560</v>
      </c>
      <c r="H2229" s="39">
        <f t="shared" si="343"/>
        <v>4081.6285714285714</v>
      </c>
      <c r="I2229" s="37">
        <f t="shared" si="344"/>
        <v>4000</v>
      </c>
      <c r="J2229" s="37">
        <f t="shared" si="345"/>
        <v>150</v>
      </c>
      <c r="K2229" s="21"/>
      <c r="L2229" s="36">
        <f t="shared" si="352"/>
        <v>615</v>
      </c>
      <c r="M2229" s="36"/>
      <c r="O2229" s="21">
        <f t="shared" si="346"/>
        <v>615</v>
      </c>
      <c r="P2229" s="40">
        <f t="shared" si="347"/>
        <v>1757.1428571428573</v>
      </c>
      <c r="Q2229" s="42"/>
      <c r="R2229" t="str">
        <f t="shared" si="342"/>
        <v>4080 Litre 304 Stainless Steel Slimline Water Tank (900mm W x 3100mm L x  1560mm H)</v>
      </c>
    </row>
    <row r="2230" spans="2:18" x14ac:dyDescent="0.35">
      <c r="B2230" s="32">
        <v>0.65</v>
      </c>
      <c r="C2230" s="30" t="s">
        <v>22</v>
      </c>
      <c r="D2230" s="30" t="s">
        <v>21</v>
      </c>
      <c r="E2230" s="21">
        <v>900</v>
      </c>
      <c r="F2230" s="21">
        <v>3200</v>
      </c>
      <c r="G2230" s="21">
        <v>1560</v>
      </c>
      <c r="H2230" s="39">
        <f t="shared" si="343"/>
        <v>4222.028571428571</v>
      </c>
      <c r="I2230" s="37">
        <f t="shared" si="344"/>
        <v>4000</v>
      </c>
      <c r="J2230" s="37">
        <f t="shared" si="345"/>
        <v>150</v>
      </c>
      <c r="K2230" s="21"/>
      <c r="L2230" s="36">
        <f t="shared" si="352"/>
        <v>627</v>
      </c>
      <c r="M2230" s="36"/>
      <c r="O2230" s="21">
        <f t="shared" si="346"/>
        <v>627</v>
      </c>
      <c r="P2230" s="40">
        <f t="shared" si="347"/>
        <v>1791.4285714285716</v>
      </c>
      <c r="Q2230" s="42"/>
      <c r="R2230" t="str">
        <f t="shared" si="342"/>
        <v>4220 Litre 304 Stainless Steel Slimline Water Tank (900mm W x 3200mm L x  1560mm H)</v>
      </c>
    </row>
    <row r="2231" spans="2:18" x14ac:dyDescent="0.35">
      <c r="B2231" s="32">
        <v>0.65</v>
      </c>
      <c r="C2231" s="30" t="s">
        <v>22</v>
      </c>
      <c r="D2231" s="30" t="s">
        <v>21</v>
      </c>
      <c r="E2231" s="21">
        <v>900</v>
      </c>
      <c r="F2231" s="21">
        <v>3300</v>
      </c>
      <c r="G2231" s="21">
        <v>1560</v>
      </c>
      <c r="H2231" s="39">
        <f t="shared" si="343"/>
        <v>4362.4285714285716</v>
      </c>
      <c r="I2231" s="37">
        <f t="shared" si="344"/>
        <v>4000</v>
      </c>
      <c r="J2231" s="37">
        <f t="shared" si="345"/>
        <v>150</v>
      </c>
      <c r="K2231" s="21"/>
      <c r="L2231" s="36">
        <f t="shared" si="352"/>
        <v>639</v>
      </c>
      <c r="M2231" s="36"/>
      <c r="O2231" s="21">
        <f t="shared" si="346"/>
        <v>639</v>
      </c>
      <c r="P2231" s="40">
        <f t="shared" si="347"/>
        <v>1825.7142857142858</v>
      </c>
      <c r="Q2231" s="42"/>
      <c r="R2231" t="str">
        <f t="shared" si="342"/>
        <v>4360 Litre 304 Stainless Steel Slimline Water Tank (900mm W x 3300mm L x  1560mm H)</v>
      </c>
    </row>
    <row r="2232" spans="2:18" x14ac:dyDescent="0.35">
      <c r="B2232" s="32">
        <v>0.65</v>
      </c>
      <c r="C2232" s="30" t="s">
        <v>22</v>
      </c>
      <c r="D2232" s="30" t="s">
        <v>21</v>
      </c>
      <c r="E2232" s="21">
        <v>900</v>
      </c>
      <c r="F2232" s="21">
        <v>3400</v>
      </c>
      <c r="G2232" s="21">
        <v>1560</v>
      </c>
      <c r="H2232" s="39">
        <f t="shared" si="343"/>
        <v>4502.8285714285721</v>
      </c>
      <c r="I2232" s="37">
        <f t="shared" si="344"/>
        <v>5000</v>
      </c>
      <c r="J2232" s="37">
        <f t="shared" si="345"/>
        <v>180</v>
      </c>
      <c r="K2232" s="21"/>
      <c r="L2232" s="36">
        <v>651</v>
      </c>
      <c r="M2232" s="36"/>
      <c r="O2232" s="21">
        <f t="shared" si="346"/>
        <v>651</v>
      </c>
      <c r="P2232" s="40">
        <f t="shared" si="347"/>
        <v>1860.0000000000002</v>
      </c>
      <c r="Q2232" s="42"/>
      <c r="R2232" t="str">
        <f t="shared" si="342"/>
        <v>4500 Litre 304 Stainless Steel Slimline Water Tank (900mm W x 3400mm L x  1560mm H)</v>
      </c>
    </row>
    <row r="2233" spans="2:18" x14ac:dyDescent="0.35">
      <c r="B2233" s="32">
        <v>0.65</v>
      </c>
      <c r="C2233" s="30" t="s">
        <v>22</v>
      </c>
      <c r="D2233" s="30" t="s">
        <v>21</v>
      </c>
      <c r="E2233" s="21">
        <v>900</v>
      </c>
      <c r="F2233" s="21">
        <v>3500</v>
      </c>
      <c r="G2233" s="21">
        <v>1560</v>
      </c>
      <c r="H2233" s="39">
        <f t="shared" si="343"/>
        <v>4643.2285714285717</v>
      </c>
      <c r="I2233" s="37">
        <f t="shared" si="344"/>
        <v>5000</v>
      </c>
      <c r="J2233" s="37">
        <f t="shared" si="345"/>
        <v>180</v>
      </c>
      <c r="K2233" s="21"/>
      <c r="L2233" s="36">
        <f t="shared" ref="L2233:L2238" si="353">L2232+12</f>
        <v>663</v>
      </c>
      <c r="M2233" s="36"/>
      <c r="O2233" s="21">
        <f t="shared" si="346"/>
        <v>663</v>
      </c>
      <c r="P2233" s="40">
        <f t="shared" si="347"/>
        <v>1894.2857142857144</v>
      </c>
      <c r="Q2233" s="42"/>
      <c r="R2233" t="str">
        <f t="shared" si="342"/>
        <v>4640 Litre 304 Stainless Steel Slimline Water Tank (900mm W x 3500mm L x  1560mm H)</v>
      </c>
    </row>
    <row r="2234" spans="2:18" x14ac:dyDescent="0.35">
      <c r="B2234" s="32">
        <v>0.65</v>
      </c>
      <c r="C2234" s="30" t="s">
        <v>22</v>
      </c>
      <c r="D2234" s="30" t="s">
        <v>21</v>
      </c>
      <c r="E2234" s="21">
        <v>900</v>
      </c>
      <c r="F2234" s="21">
        <v>3600</v>
      </c>
      <c r="G2234" s="21">
        <v>1560</v>
      </c>
      <c r="H2234" s="39">
        <f t="shared" si="343"/>
        <v>4783.6285714285714</v>
      </c>
      <c r="I2234" s="37">
        <f t="shared" si="344"/>
        <v>5000</v>
      </c>
      <c r="J2234" s="37">
        <f t="shared" si="345"/>
        <v>180</v>
      </c>
      <c r="K2234" s="21"/>
      <c r="L2234" s="36">
        <f t="shared" si="353"/>
        <v>675</v>
      </c>
      <c r="M2234" s="36"/>
      <c r="O2234" s="21">
        <f t="shared" si="346"/>
        <v>675</v>
      </c>
      <c r="P2234" s="40">
        <f t="shared" si="347"/>
        <v>1928.5714285714287</v>
      </c>
      <c r="Q2234" s="42"/>
      <c r="R2234" t="str">
        <f t="shared" si="342"/>
        <v>4780 Litre 304 Stainless Steel Slimline Water Tank (900mm W x 3600mm L x  1560mm H)</v>
      </c>
    </row>
    <row r="2235" spans="2:18" x14ac:dyDescent="0.35">
      <c r="B2235" s="32">
        <v>0.65</v>
      </c>
      <c r="C2235" s="30" t="s">
        <v>22</v>
      </c>
      <c r="D2235" s="30" t="s">
        <v>21</v>
      </c>
      <c r="E2235" s="21">
        <v>900</v>
      </c>
      <c r="F2235" s="21">
        <v>3700</v>
      </c>
      <c r="G2235" s="21">
        <v>1560</v>
      </c>
      <c r="H2235" s="39">
        <f t="shared" si="343"/>
        <v>4924.0285714285719</v>
      </c>
      <c r="I2235" s="37">
        <f t="shared" si="344"/>
        <v>5000</v>
      </c>
      <c r="J2235" s="37">
        <f t="shared" si="345"/>
        <v>180</v>
      </c>
      <c r="K2235" s="21"/>
      <c r="L2235" s="36">
        <f t="shared" si="353"/>
        <v>687</v>
      </c>
      <c r="M2235" s="36"/>
      <c r="O2235" s="21">
        <f t="shared" si="346"/>
        <v>687</v>
      </c>
      <c r="P2235" s="40">
        <f t="shared" si="347"/>
        <v>1962.8571428571429</v>
      </c>
      <c r="Q2235" s="42"/>
      <c r="R2235" t="str">
        <f t="shared" si="342"/>
        <v>4920 Litre 304 Stainless Steel Slimline Water Tank (900mm W x 3700mm L x  1560mm H)</v>
      </c>
    </row>
    <row r="2236" spans="2:18" x14ac:dyDescent="0.35">
      <c r="B2236" s="32">
        <v>0.65</v>
      </c>
      <c r="C2236" s="30" t="s">
        <v>22</v>
      </c>
      <c r="D2236" s="30" t="s">
        <v>21</v>
      </c>
      <c r="E2236" s="21">
        <v>900</v>
      </c>
      <c r="F2236" s="21">
        <v>3800</v>
      </c>
      <c r="G2236" s="21">
        <v>1560</v>
      </c>
      <c r="H2236" s="39">
        <f t="shared" si="343"/>
        <v>5064.4285714285716</v>
      </c>
      <c r="I2236" s="37">
        <f t="shared" si="344"/>
        <v>5000</v>
      </c>
      <c r="J2236" s="37">
        <f t="shared" si="345"/>
        <v>180</v>
      </c>
      <c r="K2236" s="21"/>
      <c r="L2236" s="36">
        <f t="shared" si="353"/>
        <v>699</v>
      </c>
      <c r="M2236" s="36"/>
      <c r="O2236" s="21">
        <f t="shared" si="346"/>
        <v>699</v>
      </c>
      <c r="P2236" s="40">
        <f t="shared" si="347"/>
        <v>1997.1428571428573</v>
      </c>
      <c r="Q2236" s="42"/>
      <c r="R2236" t="str">
        <f t="shared" si="342"/>
        <v>5060 Litre 304 Stainless Steel Slimline Water Tank (900mm W x 3800mm L x  1560mm H)</v>
      </c>
    </row>
    <row r="2237" spans="2:18" x14ac:dyDescent="0.35">
      <c r="B2237" s="32">
        <v>0.65</v>
      </c>
      <c r="C2237" s="30" t="s">
        <v>22</v>
      </c>
      <c r="D2237" s="30" t="s">
        <v>21</v>
      </c>
      <c r="E2237" s="21">
        <v>900</v>
      </c>
      <c r="F2237" s="21">
        <v>3900</v>
      </c>
      <c r="G2237" s="21">
        <v>1560</v>
      </c>
      <c r="H2237" s="39">
        <f t="shared" si="343"/>
        <v>5204.8285714285721</v>
      </c>
      <c r="I2237" s="37">
        <f t="shared" si="344"/>
        <v>5000</v>
      </c>
      <c r="J2237" s="37">
        <f t="shared" si="345"/>
        <v>180</v>
      </c>
      <c r="K2237" s="21"/>
      <c r="L2237" s="36">
        <f t="shared" si="353"/>
        <v>711</v>
      </c>
      <c r="M2237" s="36"/>
      <c r="O2237" s="21">
        <f t="shared" si="346"/>
        <v>711</v>
      </c>
      <c r="P2237" s="40">
        <f t="shared" si="347"/>
        <v>2031.4285714285716</v>
      </c>
      <c r="Q2237" s="42"/>
      <c r="R2237" t="str">
        <f t="shared" si="342"/>
        <v>5200 Litre 304 Stainless Steel Slimline Water Tank (900mm W x 3900mm L x  1560mm H)</v>
      </c>
    </row>
    <row r="2238" spans="2:18" x14ac:dyDescent="0.35">
      <c r="B2238" s="32">
        <v>0.65</v>
      </c>
      <c r="C2238" s="30" t="s">
        <v>22</v>
      </c>
      <c r="D2238" s="30" t="s">
        <v>21</v>
      </c>
      <c r="E2238" s="21">
        <v>900</v>
      </c>
      <c r="F2238" s="21">
        <v>4000</v>
      </c>
      <c r="G2238" s="21">
        <v>1560</v>
      </c>
      <c r="H2238" s="39">
        <f t="shared" si="343"/>
        <v>5345.2285714285717</v>
      </c>
      <c r="I2238" s="37">
        <f t="shared" si="344"/>
        <v>5000</v>
      </c>
      <c r="J2238" s="37">
        <f t="shared" si="345"/>
        <v>180</v>
      </c>
      <c r="K2238" s="21"/>
      <c r="L2238" s="36">
        <f t="shared" si="353"/>
        <v>723</v>
      </c>
      <c r="M2238" s="36"/>
      <c r="O2238" s="21">
        <f t="shared" si="346"/>
        <v>723</v>
      </c>
      <c r="P2238" s="40">
        <f t="shared" si="347"/>
        <v>2065.7142857142858</v>
      </c>
      <c r="Q2238" s="42"/>
      <c r="R2238" t="str">
        <f t="shared" si="342"/>
        <v>5350 Litre 304 Stainless Steel Slimline Water Tank (900mm W x 4000mm L x  1560mm H)</v>
      </c>
    </row>
    <row r="2239" spans="2:18" x14ac:dyDescent="0.35">
      <c r="B2239" s="32">
        <v>0.65</v>
      </c>
      <c r="C2239" s="30" t="s">
        <v>22</v>
      </c>
      <c r="D2239" s="30" t="s">
        <v>21</v>
      </c>
      <c r="E2239" s="21">
        <v>950</v>
      </c>
      <c r="F2239" s="21">
        <v>800</v>
      </c>
      <c r="G2239" s="21">
        <v>1560</v>
      </c>
      <c r="H2239" s="39">
        <f t="shared" si="343"/>
        <v>883.90714285714296</v>
      </c>
      <c r="I2239" s="37">
        <f t="shared" si="344"/>
        <v>1000</v>
      </c>
      <c r="J2239" s="37">
        <f t="shared" si="345"/>
        <v>90</v>
      </c>
      <c r="K2239" s="21"/>
      <c r="L2239" s="36">
        <v>296</v>
      </c>
      <c r="M2239" s="36"/>
      <c r="O2239" s="21">
        <f t="shared" si="346"/>
        <v>296</v>
      </c>
      <c r="P2239" s="40">
        <f t="shared" si="347"/>
        <v>845.71428571428578</v>
      </c>
      <c r="Q2239" s="42"/>
      <c r="R2239" t="str">
        <f t="shared" si="342"/>
        <v>880 Litre 304 Stainless Steel Slimline Water Tank (950mm W x 800mm L x  1560mm H)</v>
      </c>
    </row>
    <row r="2240" spans="2:18" x14ac:dyDescent="0.35">
      <c r="B2240" s="32">
        <v>0.65</v>
      </c>
      <c r="C2240" s="30" t="s">
        <v>22</v>
      </c>
      <c r="D2240" s="30" t="s">
        <v>21</v>
      </c>
      <c r="E2240" s="21">
        <v>950</v>
      </c>
      <c r="F2240" s="21">
        <v>900</v>
      </c>
      <c r="G2240" s="21">
        <v>1560</v>
      </c>
      <c r="H2240" s="39">
        <f t="shared" si="343"/>
        <v>1032.1071428571429</v>
      </c>
      <c r="I2240" s="37">
        <f t="shared" si="344"/>
        <v>1000</v>
      </c>
      <c r="J2240" s="37">
        <f t="shared" si="345"/>
        <v>90</v>
      </c>
      <c r="K2240" s="21"/>
      <c r="L2240" s="36">
        <f>L2239+12</f>
        <v>308</v>
      </c>
      <c r="M2240" s="36"/>
      <c r="O2240" s="21">
        <f t="shared" si="346"/>
        <v>308</v>
      </c>
      <c r="P2240" s="40">
        <f t="shared" si="347"/>
        <v>880</v>
      </c>
      <c r="Q2240" s="42"/>
      <c r="R2240" t="str">
        <f t="shared" si="342"/>
        <v>1030 Litre 304 Stainless Steel Slimline Water Tank (950mm W x 900mm L x  1560mm H)</v>
      </c>
    </row>
    <row r="2241" spans="2:18" x14ac:dyDescent="0.35">
      <c r="B2241" s="32">
        <v>0.65</v>
      </c>
      <c r="C2241" s="30" t="s">
        <v>22</v>
      </c>
      <c r="D2241" s="30" t="s">
        <v>21</v>
      </c>
      <c r="E2241" s="21">
        <v>950</v>
      </c>
      <c r="F2241" s="21">
        <v>1000</v>
      </c>
      <c r="G2241" s="21">
        <v>1560</v>
      </c>
      <c r="H2241" s="39">
        <f t="shared" si="343"/>
        <v>1180.3071428571429</v>
      </c>
      <c r="I2241" s="37">
        <f t="shared" si="344"/>
        <v>1000</v>
      </c>
      <c r="J2241" s="37">
        <f t="shared" si="345"/>
        <v>90</v>
      </c>
      <c r="K2241" s="21"/>
      <c r="L2241" s="36">
        <f>L2240+12</f>
        <v>320</v>
      </c>
      <c r="M2241" s="36"/>
      <c r="O2241" s="21">
        <f t="shared" si="346"/>
        <v>320</v>
      </c>
      <c r="P2241" s="40">
        <f t="shared" si="347"/>
        <v>914.28571428571433</v>
      </c>
      <c r="Q2241" s="42"/>
      <c r="R2241" t="str">
        <f t="shared" si="342"/>
        <v>1180 Litre 304 Stainless Steel Slimline Water Tank (950mm W x 1000mm L x  1560mm H)</v>
      </c>
    </row>
    <row r="2242" spans="2:18" x14ac:dyDescent="0.35">
      <c r="B2242" s="32">
        <v>0.65</v>
      </c>
      <c r="C2242" s="30" t="s">
        <v>22</v>
      </c>
      <c r="D2242" s="30" t="s">
        <v>21</v>
      </c>
      <c r="E2242" s="21">
        <v>950</v>
      </c>
      <c r="F2242" s="21">
        <v>1100</v>
      </c>
      <c r="G2242" s="21">
        <v>1560</v>
      </c>
      <c r="H2242" s="39">
        <f t="shared" si="343"/>
        <v>1328.507142857143</v>
      </c>
      <c r="I2242" s="37">
        <f t="shared" si="344"/>
        <v>1000</v>
      </c>
      <c r="J2242" s="37">
        <f t="shared" si="345"/>
        <v>90</v>
      </c>
      <c r="K2242" s="21"/>
      <c r="L2242" s="36">
        <f>L2241+12</f>
        <v>332</v>
      </c>
      <c r="M2242" s="36"/>
      <c r="O2242" s="21">
        <f t="shared" si="346"/>
        <v>332</v>
      </c>
      <c r="P2242" s="40">
        <f t="shared" si="347"/>
        <v>948.57142857142867</v>
      </c>
      <c r="Q2242" s="42"/>
      <c r="R2242" t="str">
        <f t="shared" si="342"/>
        <v>1330 Litre 304 Stainless Steel Slimline Water Tank (950mm W x 1100mm L x  1560mm H)</v>
      </c>
    </row>
    <row r="2243" spans="2:18" x14ac:dyDescent="0.35">
      <c r="B2243" s="32">
        <v>0.65</v>
      </c>
      <c r="C2243" s="30" t="s">
        <v>22</v>
      </c>
      <c r="D2243" s="30" t="s">
        <v>21</v>
      </c>
      <c r="E2243" s="21">
        <v>950</v>
      </c>
      <c r="F2243" s="21">
        <v>1200</v>
      </c>
      <c r="G2243" s="21">
        <v>1560</v>
      </c>
      <c r="H2243" s="39">
        <f t="shared" si="343"/>
        <v>1476.707142857143</v>
      </c>
      <c r="I2243" s="37">
        <f t="shared" si="344"/>
        <v>1000</v>
      </c>
      <c r="J2243" s="37">
        <f t="shared" si="345"/>
        <v>90</v>
      </c>
      <c r="K2243" s="21"/>
      <c r="L2243" s="36">
        <f>L2242+12</f>
        <v>344</v>
      </c>
      <c r="M2243" s="36"/>
      <c r="O2243" s="21">
        <f t="shared" si="346"/>
        <v>344</v>
      </c>
      <c r="P2243" s="40">
        <f t="shared" si="347"/>
        <v>982.85714285714289</v>
      </c>
      <c r="Q2243" s="42"/>
      <c r="R2243" t="str">
        <f t="shared" si="342"/>
        <v>1480 Litre 304 Stainless Steel Slimline Water Tank (950mm W x 1200mm L x  1560mm H)</v>
      </c>
    </row>
    <row r="2244" spans="2:18" x14ac:dyDescent="0.35">
      <c r="B2244" s="32">
        <v>0.65</v>
      </c>
      <c r="C2244" s="30" t="s">
        <v>22</v>
      </c>
      <c r="D2244" s="30" t="s">
        <v>21</v>
      </c>
      <c r="E2244" s="21">
        <v>950</v>
      </c>
      <c r="F2244" s="21">
        <v>1300</v>
      </c>
      <c r="G2244" s="21">
        <v>1560</v>
      </c>
      <c r="H2244" s="39">
        <f t="shared" si="343"/>
        <v>1624.9071428571428</v>
      </c>
      <c r="I2244" s="37">
        <f t="shared" si="344"/>
        <v>2000</v>
      </c>
      <c r="J2244" s="37">
        <f t="shared" si="345"/>
        <v>120</v>
      </c>
      <c r="K2244" s="21"/>
      <c r="L2244" s="36">
        <v>356</v>
      </c>
      <c r="M2244" s="36"/>
      <c r="O2244" s="21">
        <f t="shared" si="346"/>
        <v>356</v>
      </c>
      <c r="P2244" s="40">
        <f t="shared" si="347"/>
        <v>1017.1428571428572</v>
      </c>
      <c r="Q2244" s="42"/>
      <c r="R2244" t="str">
        <f t="shared" si="342"/>
        <v>1620 Litre 304 Stainless Steel Slimline Water Tank (950mm W x 1300mm L x  1560mm H)</v>
      </c>
    </row>
    <row r="2245" spans="2:18" x14ac:dyDescent="0.35">
      <c r="B2245" s="32">
        <v>0.65</v>
      </c>
      <c r="C2245" s="30" t="s">
        <v>22</v>
      </c>
      <c r="D2245" s="30" t="s">
        <v>21</v>
      </c>
      <c r="E2245" s="21">
        <v>950</v>
      </c>
      <c r="F2245" s="21">
        <v>1400</v>
      </c>
      <c r="G2245" s="21">
        <v>1560</v>
      </c>
      <c r="H2245" s="39">
        <f t="shared" si="343"/>
        <v>1773.1071428571429</v>
      </c>
      <c r="I2245" s="37">
        <f t="shared" si="344"/>
        <v>2000</v>
      </c>
      <c r="J2245" s="37">
        <f t="shared" si="345"/>
        <v>120</v>
      </c>
      <c r="K2245" s="21"/>
      <c r="L2245" s="36">
        <f>L2244+12</f>
        <v>368</v>
      </c>
      <c r="M2245" s="36"/>
      <c r="O2245" s="21">
        <f t="shared" si="346"/>
        <v>368</v>
      </c>
      <c r="P2245" s="40">
        <f t="shared" si="347"/>
        <v>1051.4285714285716</v>
      </c>
      <c r="Q2245" s="42"/>
      <c r="R2245" t="str">
        <f t="shared" ref="R2245:R2308" si="354">ROUND(H2245,-1)&amp;" "&amp;"Litre"&amp;" "&amp;C2245&amp;" "&amp;D2245&amp;" "&amp;"Water Tank"&amp;" ("&amp;E2245&amp;"mm W x "&amp;F2245&amp;"mm L x  "&amp;G2245&amp;"mm H)"</f>
        <v>1770 Litre 304 Stainless Steel Slimline Water Tank (950mm W x 1400mm L x  1560mm H)</v>
      </c>
    </row>
    <row r="2246" spans="2:18" x14ac:dyDescent="0.35">
      <c r="B2246" s="32">
        <v>0.65</v>
      </c>
      <c r="C2246" s="30" t="s">
        <v>22</v>
      </c>
      <c r="D2246" s="30" t="s">
        <v>21</v>
      </c>
      <c r="E2246" s="21">
        <v>950</v>
      </c>
      <c r="F2246" s="21">
        <v>1500</v>
      </c>
      <c r="G2246" s="21">
        <v>1560</v>
      </c>
      <c r="H2246" s="39">
        <f t="shared" ref="H2246:H2309" si="355">(((22/7*(E2246/2)^2)*G2246)+((F2246-E2246)*G2246*E2246))/1000000</f>
        <v>1921.3071428571429</v>
      </c>
      <c r="I2246" s="37">
        <f t="shared" ref="I2246:I2309" si="356">ROUND(H2246,-3)</f>
        <v>2000</v>
      </c>
      <c r="J2246" s="37">
        <f t="shared" ref="J2246:J2309" si="357">IF(I2246&lt;1000,90,IF(I2246=1000,90,IF(I2246=2000,120,IF(I2246=3000,135,IF(I2246=4000,150,IF(I2246=5000,180,IF(I2246=6000,210,IF(I2246=7000,240,IF(I2246=8000,255,IF(I2246=9000,270,IF(I2246=10000,285)))))))))))</f>
        <v>120</v>
      </c>
      <c r="K2246" s="21"/>
      <c r="L2246" s="36">
        <f>L2245+12</f>
        <v>380</v>
      </c>
      <c r="M2246" s="36"/>
      <c r="O2246" s="21">
        <f t="shared" ref="O2246:O2309" si="358">SUM(K2246:N2246)</f>
        <v>380</v>
      </c>
      <c r="P2246" s="40">
        <f t="shared" ref="P2246:P2309" si="359">O2246/(1-B2246)</f>
        <v>1085.7142857142858</v>
      </c>
      <c r="Q2246" s="42"/>
      <c r="R2246" t="str">
        <f t="shared" si="354"/>
        <v>1920 Litre 304 Stainless Steel Slimline Water Tank (950mm W x 1500mm L x  1560mm H)</v>
      </c>
    </row>
    <row r="2247" spans="2:18" x14ac:dyDescent="0.35">
      <c r="B2247" s="32">
        <v>0.65</v>
      </c>
      <c r="C2247" s="30" t="s">
        <v>22</v>
      </c>
      <c r="D2247" s="30" t="s">
        <v>21</v>
      </c>
      <c r="E2247" s="21">
        <v>950</v>
      </c>
      <c r="F2247" s="21">
        <v>1600</v>
      </c>
      <c r="G2247" s="21">
        <v>1560</v>
      </c>
      <c r="H2247" s="39">
        <f t="shared" si="355"/>
        <v>2069.5071428571428</v>
      </c>
      <c r="I2247" s="37">
        <f t="shared" si="356"/>
        <v>2000</v>
      </c>
      <c r="J2247" s="37">
        <f t="shared" si="357"/>
        <v>120</v>
      </c>
      <c r="K2247" s="21"/>
      <c r="L2247" s="36">
        <f>L2246+12</f>
        <v>392</v>
      </c>
      <c r="M2247" s="36"/>
      <c r="O2247" s="21">
        <f t="shared" si="358"/>
        <v>392</v>
      </c>
      <c r="P2247" s="40">
        <f t="shared" si="359"/>
        <v>1120</v>
      </c>
      <c r="Q2247" s="42"/>
      <c r="R2247" t="str">
        <f t="shared" si="354"/>
        <v>2070 Litre 304 Stainless Steel Slimline Water Tank (950mm W x 1600mm L x  1560mm H)</v>
      </c>
    </row>
    <row r="2248" spans="2:18" x14ac:dyDescent="0.35">
      <c r="B2248" s="32">
        <v>0.65</v>
      </c>
      <c r="C2248" s="30" t="s">
        <v>22</v>
      </c>
      <c r="D2248" s="30" t="s">
        <v>21</v>
      </c>
      <c r="E2248" s="21">
        <v>950</v>
      </c>
      <c r="F2248" s="21">
        <v>1700</v>
      </c>
      <c r="G2248" s="21">
        <v>1560</v>
      </c>
      <c r="H2248" s="39">
        <f t="shared" si="355"/>
        <v>2217.707142857143</v>
      </c>
      <c r="I2248" s="37">
        <f t="shared" si="356"/>
        <v>2000</v>
      </c>
      <c r="J2248" s="37">
        <f t="shared" si="357"/>
        <v>120</v>
      </c>
      <c r="K2248" s="21"/>
      <c r="L2248" s="36">
        <f>L2247+12</f>
        <v>404</v>
      </c>
      <c r="M2248" s="36"/>
      <c r="O2248" s="21">
        <f t="shared" si="358"/>
        <v>404</v>
      </c>
      <c r="P2248" s="40">
        <f t="shared" si="359"/>
        <v>1154.2857142857144</v>
      </c>
      <c r="Q2248" s="42"/>
      <c r="R2248" t="str">
        <f t="shared" si="354"/>
        <v>2220 Litre 304 Stainless Steel Slimline Water Tank (950mm W x 1700mm L x  1560mm H)</v>
      </c>
    </row>
    <row r="2249" spans="2:18" x14ac:dyDescent="0.35">
      <c r="B2249" s="32">
        <v>0.65</v>
      </c>
      <c r="C2249" s="30" t="s">
        <v>22</v>
      </c>
      <c r="D2249" s="30" t="s">
        <v>21</v>
      </c>
      <c r="E2249" s="21">
        <v>950</v>
      </c>
      <c r="F2249" s="21">
        <v>1800</v>
      </c>
      <c r="G2249" s="21">
        <v>1560</v>
      </c>
      <c r="H2249" s="39">
        <f t="shared" si="355"/>
        <v>2365.9071428571428</v>
      </c>
      <c r="I2249" s="37">
        <f t="shared" si="356"/>
        <v>2000</v>
      </c>
      <c r="J2249" s="37">
        <f t="shared" si="357"/>
        <v>120</v>
      </c>
      <c r="K2249" s="21"/>
      <c r="L2249" s="36">
        <f>L2248+12</f>
        <v>416</v>
      </c>
      <c r="M2249" s="36"/>
      <c r="O2249" s="21">
        <f t="shared" si="358"/>
        <v>416</v>
      </c>
      <c r="P2249" s="40">
        <f t="shared" si="359"/>
        <v>1188.5714285714287</v>
      </c>
      <c r="Q2249" s="42"/>
      <c r="R2249" t="str">
        <f t="shared" si="354"/>
        <v>2370 Litre 304 Stainless Steel Slimline Water Tank (950mm W x 1800mm L x  1560mm H)</v>
      </c>
    </row>
    <row r="2250" spans="2:18" x14ac:dyDescent="0.35">
      <c r="B2250" s="32">
        <v>0.65</v>
      </c>
      <c r="C2250" s="30" t="s">
        <v>22</v>
      </c>
      <c r="D2250" s="30" t="s">
        <v>21</v>
      </c>
      <c r="E2250" s="21">
        <v>950</v>
      </c>
      <c r="F2250" s="21">
        <v>1900</v>
      </c>
      <c r="G2250" s="21">
        <v>1560</v>
      </c>
      <c r="H2250" s="39">
        <f t="shared" si="355"/>
        <v>2514.1071428571431</v>
      </c>
      <c r="I2250" s="37">
        <f t="shared" si="356"/>
        <v>3000</v>
      </c>
      <c r="J2250" s="37">
        <f t="shared" si="357"/>
        <v>135</v>
      </c>
      <c r="K2250" s="21"/>
      <c r="L2250" s="36">
        <v>473</v>
      </c>
      <c r="M2250" s="36"/>
      <c r="O2250" s="21">
        <f t="shared" si="358"/>
        <v>473</v>
      </c>
      <c r="P2250" s="40">
        <f t="shared" si="359"/>
        <v>1351.4285714285716</v>
      </c>
      <c r="Q2250" s="42"/>
      <c r="R2250" t="str">
        <f t="shared" si="354"/>
        <v>2510 Litre 304 Stainless Steel Slimline Water Tank (950mm W x 1900mm L x  1560mm H)</v>
      </c>
    </row>
    <row r="2251" spans="2:18" x14ac:dyDescent="0.35">
      <c r="B2251" s="32">
        <v>0.65</v>
      </c>
      <c r="C2251" s="30" t="s">
        <v>22</v>
      </c>
      <c r="D2251" s="30" t="s">
        <v>21</v>
      </c>
      <c r="E2251" s="21">
        <v>950</v>
      </c>
      <c r="F2251" s="21">
        <v>2000</v>
      </c>
      <c r="G2251" s="21">
        <v>1560</v>
      </c>
      <c r="H2251" s="39">
        <f t="shared" si="355"/>
        <v>2662.3071428571429</v>
      </c>
      <c r="I2251" s="37">
        <f t="shared" si="356"/>
        <v>3000</v>
      </c>
      <c r="J2251" s="37">
        <f t="shared" si="357"/>
        <v>135</v>
      </c>
      <c r="K2251" s="21"/>
      <c r="L2251" s="36">
        <f t="shared" ref="L2251:L2256" si="360">L2250+12</f>
        <v>485</v>
      </c>
      <c r="M2251" s="36"/>
      <c r="O2251" s="21">
        <f t="shared" si="358"/>
        <v>485</v>
      </c>
      <c r="P2251" s="40">
        <f t="shared" si="359"/>
        <v>1385.7142857142858</v>
      </c>
      <c r="Q2251" s="42"/>
      <c r="R2251" t="str">
        <f t="shared" si="354"/>
        <v>2660 Litre 304 Stainless Steel Slimline Water Tank (950mm W x 2000mm L x  1560mm H)</v>
      </c>
    </row>
    <row r="2252" spans="2:18" x14ac:dyDescent="0.35">
      <c r="B2252" s="32">
        <v>0.65</v>
      </c>
      <c r="C2252" s="30" t="s">
        <v>22</v>
      </c>
      <c r="D2252" s="30" t="s">
        <v>21</v>
      </c>
      <c r="E2252" s="21">
        <v>950</v>
      </c>
      <c r="F2252" s="21">
        <v>2100</v>
      </c>
      <c r="G2252" s="21">
        <v>1560</v>
      </c>
      <c r="H2252" s="39">
        <f t="shared" si="355"/>
        <v>2810.5071428571428</v>
      </c>
      <c r="I2252" s="37">
        <f t="shared" si="356"/>
        <v>3000</v>
      </c>
      <c r="J2252" s="37">
        <f t="shared" si="357"/>
        <v>135</v>
      </c>
      <c r="K2252" s="21"/>
      <c r="L2252" s="36">
        <f t="shared" si="360"/>
        <v>497</v>
      </c>
      <c r="M2252" s="36"/>
      <c r="O2252" s="21">
        <f t="shared" si="358"/>
        <v>497</v>
      </c>
      <c r="P2252" s="40">
        <f t="shared" si="359"/>
        <v>1420</v>
      </c>
      <c r="Q2252" s="42"/>
      <c r="R2252" t="str">
        <f t="shared" si="354"/>
        <v>2810 Litre 304 Stainless Steel Slimline Water Tank (950mm W x 2100mm L x  1560mm H)</v>
      </c>
    </row>
    <row r="2253" spans="2:18" x14ac:dyDescent="0.35">
      <c r="B2253" s="32">
        <v>0.65</v>
      </c>
      <c r="C2253" s="30" t="s">
        <v>22</v>
      </c>
      <c r="D2253" s="30" t="s">
        <v>21</v>
      </c>
      <c r="E2253" s="21">
        <v>950</v>
      </c>
      <c r="F2253" s="21">
        <v>2200</v>
      </c>
      <c r="G2253" s="21">
        <v>1560</v>
      </c>
      <c r="H2253" s="39">
        <f t="shared" si="355"/>
        <v>2958.707142857143</v>
      </c>
      <c r="I2253" s="37">
        <f t="shared" si="356"/>
        <v>3000</v>
      </c>
      <c r="J2253" s="37">
        <f t="shared" si="357"/>
        <v>135</v>
      </c>
      <c r="K2253" s="21"/>
      <c r="L2253" s="36">
        <f t="shared" si="360"/>
        <v>509</v>
      </c>
      <c r="M2253" s="36"/>
      <c r="O2253" s="21">
        <f t="shared" si="358"/>
        <v>509</v>
      </c>
      <c r="P2253" s="40">
        <f t="shared" si="359"/>
        <v>1454.2857142857144</v>
      </c>
      <c r="Q2253" s="42"/>
      <c r="R2253" t="str">
        <f t="shared" si="354"/>
        <v>2960 Litre 304 Stainless Steel Slimline Water Tank (950mm W x 2200mm L x  1560mm H)</v>
      </c>
    </row>
    <row r="2254" spans="2:18" x14ac:dyDescent="0.35">
      <c r="B2254" s="32">
        <v>0.65</v>
      </c>
      <c r="C2254" s="30" t="s">
        <v>22</v>
      </c>
      <c r="D2254" s="30" t="s">
        <v>21</v>
      </c>
      <c r="E2254" s="21">
        <v>950</v>
      </c>
      <c r="F2254" s="21">
        <v>2300</v>
      </c>
      <c r="G2254" s="21">
        <v>1560</v>
      </c>
      <c r="H2254" s="39">
        <f t="shared" si="355"/>
        <v>3106.9071428571428</v>
      </c>
      <c r="I2254" s="37">
        <f t="shared" si="356"/>
        <v>3000</v>
      </c>
      <c r="J2254" s="37">
        <f t="shared" si="357"/>
        <v>135</v>
      </c>
      <c r="K2254" s="21"/>
      <c r="L2254" s="36">
        <f t="shared" si="360"/>
        <v>521</v>
      </c>
      <c r="M2254" s="36"/>
      <c r="O2254" s="21">
        <f t="shared" si="358"/>
        <v>521</v>
      </c>
      <c r="P2254" s="40">
        <f t="shared" si="359"/>
        <v>1488.5714285714287</v>
      </c>
      <c r="Q2254" s="42"/>
      <c r="R2254" t="str">
        <f t="shared" si="354"/>
        <v>3110 Litre 304 Stainless Steel Slimline Water Tank (950mm W x 2300mm L x  1560mm H)</v>
      </c>
    </row>
    <row r="2255" spans="2:18" x14ac:dyDescent="0.35">
      <c r="B2255" s="32">
        <v>0.65</v>
      </c>
      <c r="C2255" s="30" t="s">
        <v>22</v>
      </c>
      <c r="D2255" s="30" t="s">
        <v>21</v>
      </c>
      <c r="E2255" s="21">
        <v>950</v>
      </c>
      <c r="F2255" s="21">
        <v>2400</v>
      </c>
      <c r="G2255" s="21">
        <v>1560</v>
      </c>
      <c r="H2255" s="39">
        <f t="shared" si="355"/>
        <v>3255.1071428571431</v>
      </c>
      <c r="I2255" s="37">
        <f t="shared" si="356"/>
        <v>3000</v>
      </c>
      <c r="J2255" s="37">
        <f t="shared" si="357"/>
        <v>135</v>
      </c>
      <c r="K2255" s="21"/>
      <c r="L2255" s="36">
        <f t="shared" si="360"/>
        <v>533</v>
      </c>
      <c r="M2255" s="36"/>
      <c r="O2255" s="21">
        <f t="shared" si="358"/>
        <v>533</v>
      </c>
      <c r="P2255" s="40">
        <f t="shared" si="359"/>
        <v>1522.8571428571429</v>
      </c>
      <c r="Q2255" s="42"/>
      <c r="R2255" t="str">
        <f t="shared" si="354"/>
        <v>3260 Litre 304 Stainless Steel Slimline Water Tank (950mm W x 2400mm L x  1560mm H)</v>
      </c>
    </row>
    <row r="2256" spans="2:18" x14ac:dyDescent="0.35">
      <c r="B2256" s="32">
        <v>0.65</v>
      </c>
      <c r="C2256" s="30" t="s">
        <v>22</v>
      </c>
      <c r="D2256" s="30" t="s">
        <v>21</v>
      </c>
      <c r="E2256" s="21">
        <v>950</v>
      </c>
      <c r="F2256" s="21">
        <v>2500</v>
      </c>
      <c r="G2256" s="21">
        <v>1560</v>
      </c>
      <c r="H2256" s="39">
        <f t="shared" si="355"/>
        <v>3403.3071428571429</v>
      </c>
      <c r="I2256" s="37">
        <f t="shared" si="356"/>
        <v>3000</v>
      </c>
      <c r="J2256" s="37">
        <f t="shared" si="357"/>
        <v>135</v>
      </c>
      <c r="K2256" s="21"/>
      <c r="L2256" s="36">
        <f t="shared" si="360"/>
        <v>545</v>
      </c>
      <c r="M2256" s="36"/>
      <c r="O2256" s="21">
        <f t="shared" si="358"/>
        <v>545</v>
      </c>
      <c r="P2256" s="40">
        <f t="shared" si="359"/>
        <v>1557.1428571428573</v>
      </c>
      <c r="Q2256" s="42"/>
      <c r="R2256" t="str">
        <f t="shared" si="354"/>
        <v>3400 Litre 304 Stainless Steel Slimline Water Tank (950mm W x 2500mm L x  1560mm H)</v>
      </c>
    </row>
    <row r="2257" spans="2:18" x14ac:dyDescent="0.35">
      <c r="B2257" s="32">
        <v>0.65</v>
      </c>
      <c r="C2257" s="30" t="s">
        <v>22</v>
      </c>
      <c r="D2257" s="30" t="s">
        <v>21</v>
      </c>
      <c r="E2257" s="21">
        <v>950</v>
      </c>
      <c r="F2257" s="21">
        <v>2600</v>
      </c>
      <c r="G2257" s="21">
        <v>1560</v>
      </c>
      <c r="H2257" s="39">
        <f t="shared" si="355"/>
        <v>3551.5071428571428</v>
      </c>
      <c r="I2257" s="37">
        <f t="shared" si="356"/>
        <v>4000</v>
      </c>
      <c r="J2257" s="37">
        <f t="shared" si="357"/>
        <v>150</v>
      </c>
      <c r="K2257" s="21"/>
      <c r="L2257" s="36">
        <v>557</v>
      </c>
      <c r="M2257" s="36"/>
      <c r="O2257" s="21">
        <f t="shared" si="358"/>
        <v>557</v>
      </c>
      <c r="P2257" s="40">
        <f t="shared" si="359"/>
        <v>1591.4285714285716</v>
      </c>
      <c r="Q2257" s="42"/>
      <c r="R2257" t="str">
        <f t="shared" si="354"/>
        <v>3550 Litre 304 Stainless Steel Slimline Water Tank (950mm W x 2600mm L x  1560mm H)</v>
      </c>
    </row>
    <row r="2258" spans="2:18" x14ac:dyDescent="0.35">
      <c r="B2258" s="32">
        <v>0.65</v>
      </c>
      <c r="C2258" s="30" t="s">
        <v>22</v>
      </c>
      <c r="D2258" s="30" t="s">
        <v>21</v>
      </c>
      <c r="E2258" s="21">
        <v>950</v>
      </c>
      <c r="F2258" s="21">
        <v>2700</v>
      </c>
      <c r="G2258" s="21">
        <v>1560</v>
      </c>
      <c r="H2258" s="39">
        <f t="shared" si="355"/>
        <v>3699.707142857143</v>
      </c>
      <c r="I2258" s="37">
        <f t="shared" si="356"/>
        <v>4000</v>
      </c>
      <c r="J2258" s="37">
        <f t="shared" si="357"/>
        <v>150</v>
      </c>
      <c r="K2258" s="21"/>
      <c r="L2258" s="36">
        <f t="shared" ref="L2258:L2263" si="361">L2257+12</f>
        <v>569</v>
      </c>
      <c r="M2258" s="36"/>
      <c r="O2258" s="21">
        <f t="shared" si="358"/>
        <v>569</v>
      </c>
      <c r="P2258" s="40">
        <f t="shared" si="359"/>
        <v>1625.7142857142858</v>
      </c>
      <c r="Q2258" s="42"/>
      <c r="R2258" t="str">
        <f t="shared" si="354"/>
        <v>3700 Litre 304 Stainless Steel Slimline Water Tank (950mm W x 2700mm L x  1560mm H)</v>
      </c>
    </row>
    <row r="2259" spans="2:18" x14ac:dyDescent="0.35">
      <c r="B2259" s="32">
        <v>0.65</v>
      </c>
      <c r="C2259" s="30" t="s">
        <v>22</v>
      </c>
      <c r="D2259" s="30" t="s">
        <v>21</v>
      </c>
      <c r="E2259" s="21">
        <v>950</v>
      </c>
      <c r="F2259" s="21">
        <v>2800</v>
      </c>
      <c r="G2259" s="21">
        <v>1560</v>
      </c>
      <c r="H2259" s="39">
        <f t="shared" si="355"/>
        <v>3847.9071428571428</v>
      </c>
      <c r="I2259" s="37">
        <f t="shared" si="356"/>
        <v>4000</v>
      </c>
      <c r="J2259" s="37">
        <f t="shared" si="357"/>
        <v>150</v>
      </c>
      <c r="K2259" s="21"/>
      <c r="L2259" s="36">
        <f t="shared" si="361"/>
        <v>581</v>
      </c>
      <c r="M2259" s="36"/>
      <c r="O2259" s="21">
        <f t="shared" si="358"/>
        <v>581</v>
      </c>
      <c r="P2259" s="40">
        <f t="shared" si="359"/>
        <v>1660</v>
      </c>
      <c r="Q2259" s="42"/>
      <c r="R2259" t="str">
        <f t="shared" si="354"/>
        <v>3850 Litre 304 Stainless Steel Slimline Water Tank (950mm W x 2800mm L x  1560mm H)</v>
      </c>
    </row>
    <row r="2260" spans="2:18" x14ac:dyDescent="0.35">
      <c r="B2260" s="32">
        <v>0.65</v>
      </c>
      <c r="C2260" s="30" t="s">
        <v>22</v>
      </c>
      <c r="D2260" s="30" t="s">
        <v>21</v>
      </c>
      <c r="E2260" s="21">
        <v>950</v>
      </c>
      <c r="F2260" s="21">
        <v>2900</v>
      </c>
      <c r="G2260" s="21">
        <v>1560</v>
      </c>
      <c r="H2260" s="39">
        <f t="shared" si="355"/>
        <v>3996.1071428571431</v>
      </c>
      <c r="I2260" s="37">
        <f t="shared" si="356"/>
        <v>4000</v>
      </c>
      <c r="J2260" s="37">
        <f t="shared" si="357"/>
        <v>150</v>
      </c>
      <c r="K2260" s="21"/>
      <c r="L2260" s="36">
        <f t="shared" si="361"/>
        <v>593</v>
      </c>
      <c r="M2260" s="36"/>
      <c r="O2260" s="21">
        <f t="shared" si="358"/>
        <v>593</v>
      </c>
      <c r="P2260" s="40">
        <f t="shared" si="359"/>
        <v>1694.2857142857144</v>
      </c>
      <c r="Q2260" s="42"/>
      <c r="R2260" t="str">
        <f t="shared" si="354"/>
        <v>4000 Litre 304 Stainless Steel Slimline Water Tank (950mm W x 2900mm L x  1560mm H)</v>
      </c>
    </row>
    <row r="2261" spans="2:18" x14ac:dyDescent="0.35">
      <c r="B2261" s="32">
        <v>0.65</v>
      </c>
      <c r="C2261" s="30" t="s">
        <v>22</v>
      </c>
      <c r="D2261" s="30" t="s">
        <v>21</v>
      </c>
      <c r="E2261" s="21">
        <v>950</v>
      </c>
      <c r="F2261" s="21">
        <v>3000</v>
      </c>
      <c r="G2261" s="21">
        <v>1560</v>
      </c>
      <c r="H2261" s="39">
        <f t="shared" si="355"/>
        <v>4144.3071428571429</v>
      </c>
      <c r="I2261" s="37">
        <f t="shared" si="356"/>
        <v>4000</v>
      </c>
      <c r="J2261" s="37">
        <f t="shared" si="357"/>
        <v>150</v>
      </c>
      <c r="K2261" s="21"/>
      <c r="L2261" s="36">
        <f t="shared" si="361"/>
        <v>605</v>
      </c>
      <c r="M2261" s="36"/>
      <c r="O2261" s="21">
        <f t="shared" si="358"/>
        <v>605</v>
      </c>
      <c r="P2261" s="40">
        <f t="shared" si="359"/>
        <v>1728.5714285714287</v>
      </c>
      <c r="Q2261" s="42"/>
      <c r="R2261" t="str">
        <f t="shared" si="354"/>
        <v>4140 Litre 304 Stainless Steel Slimline Water Tank (950mm W x 3000mm L x  1560mm H)</v>
      </c>
    </row>
    <row r="2262" spans="2:18" x14ac:dyDescent="0.35">
      <c r="B2262" s="32">
        <v>0.65</v>
      </c>
      <c r="C2262" s="30" t="s">
        <v>22</v>
      </c>
      <c r="D2262" s="30" t="s">
        <v>21</v>
      </c>
      <c r="E2262" s="21">
        <v>950</v>
      </c>
      <c r="F2262" s="21">
        <v>3100</v>
      </c>
      <c r="G2262" s="21">
        <v>1560</v>
      </c>
      <c r="H2262" s="39">
        <f t="shared" si="355"/>
        <v>4292.5071428571428</v>
      </c>
      <c r="I2262" s="37">
        <f t="shared" si="356"/>
        <v>4000</v>
      </c>
      <c r="J2262" s="37">
        <f t="shared" si="357"/>
        <v>150</v>
      </c>
      <c r="K2262" s="21"/>
      <c r="L2262" s="36">
        <f t="shared" si="361"/>
        <v>617</v>
      </c>
      <c r="M2262" s="36"/>
      <c r="O2262" s="21">
        <f t="shared" si="358"/>
        <v>617</v>
      </c>
      <c r="P2262" s="40">
        <f t="shared" si="359"/>
        <v>1762.8571428571429</v>
      </c>
      <c r="Q2262" s="42"/>
      <c r="R2262" t="str">
        <f t="shared" si="354"/>
        <v>4290 Litre 304 Stainless Steel Slimline Water Tank (950mm W x 3100mm L x  1560mm H)</v>
      </c>
    </row>
    <row r="2263" spans="2:18" x14ac:dyDescent="0.35">
      <c r="B2263" s="32">
        <v>0.65</v>
      </c>
      <c r="C2263" s="30" t="s">
        <v>22</v>
      </c>
      <c r="D2263" s="30" t="s">
        <v>21</v>
      </c>
      <c r="E2263" s="21">
        <v>950</v>
      </c>
      <c r="F2263" s="21">
        <v>3200</v>
      </c>
      <c r="G2263" s="21">
        <v>1560</v>
      </c>
      <c r="H2263" s="39">
        <f t="shared" si="355"/>
        <v>4440.7071428571435</v>
      </c>
      <c r="I2263" s="37">
        <f t="shared" si="356"/>
        <v>4000</v>
      </c>
      <c r="J2263" s="37">
        <f t="shared" si="357"/>
        <v>150</v>
      </c>
      <c r="K2263" s="21"/>
      <c r="L2263" s="36">
        <f t="shared" si="361"/>
        <v>629</v>
      </c>
      <c r="M2263" s="36"/>
      <c r="O2263" s="21">
        <f t="shared" si="358"/>
        <v>629</v>
      </c>
      <c r="P2263" s="40">
        <f t="shared" si="359"/>
        <v>1797.1428571428573</v>
      </c>
      <c r="Q2263" s="42"/>
      <c r="R2263" t="str">
        <f t="shared" si="354"/>
        <v>4440 Litre 304 Stainless Steel Slimline Water Tank (950mm W x 3200mm L x  1560mm H)</v>
      </c>
    </row>
    <row r="2264" spans="2:18" x14ac:dyDescent="0.35">
      <c r="B2264" s="32">
        <v>0.65</v>
      </c>
      <c r="C2264" s="30" t="s">
        <v>22</v>
      </c>
      <c r="D2264" s="30" t="s">
        <v>21</v>
      </c>
      <c r="E2264" s="21">
        <v>950</v>
      </c>
      <c r="F2264" s="21">
        <v>3300</v>
      </c>
      <c r="G2264" s="21">
        <v>1560</v>
      </c>
      <c r="H2264" s="39">
        <f t="shared" si="355"/>
        <v>4588.9071428571433</v>
      </c>
      <c r="I2264" s="37">
        <f t="shared" si="356"/>
        <v>5000</v>
      </c>
      <c r="J2264" s="37">
        <f t="shared" si="357"/>
        <v>180</v>
      </c>
      <c r="K2264" s="21"/>
      <c r="L2264" s="36">
        <v>641</v>
      </c>
      <c r="M2264" s="36"/>
      <c r="O2264" s="21">
        <f t="shared" si="358"/>
        <v>641</v>
      </c>
      <c r="P2264" s="40">
        <f t="shared" si="359"/>
        <v>1831.4285714285716</v>
      </c>
      <c r="Q2264" s="42"/>
      <c r="R2264" t="str">
        <f t="shared" si="354"/>
        <v>4590 Litre 304 Stainless Steel Slimline Water Tank (950mm W x 3300mm L x  1560mm H)</v>
      </c>
    </row>
    <row r="2265" spans="2:18" x14ac:dyDescent="0.35">
      <c r="B2265" s="32">
        <v>0.65</v>
      </c>
      <c r="C2265" s="30" t="s">
        <v>22</v>
      </c>
      <c r="D2265" s="30" t="s">
        <v>21</v>
      </c>
      <c r="E2265" s="21">
        <v>950</v>
      </c>
      <c r="F2265" s="21">
        <v>3400</v>
      </c>
      <c r="G2265" s="21">
        <v>1560</v>
      </c>
      <c r="H2265" s="39">
        <f t="shared" si="355"/>
        <v>4737.1071428571431</v>
      </c>
      <c r="I2265" s="37">
        <f t="shared" si="356"/>
        <v>5000</v>
      </c>
      <c r="J2265" s="37">
        <f t="shared" si="357"/>
        <v>180</v>
      </c>
      <c r="K2265" s="21"/>
      <c r="L2265" s="36">
        <f t="shared" ref="L2265:L2270" si="362">L2264+12</f>
        <v>653</v>
      </c>
      <c r="M2265" s="36"/>
      <c r="O2265" s="21">
        <f t="shared" si="358"/>
        <v>653</v>
      </c>
      <c r="P2265" s="40">
        <f t="shared" si="359"/>
        <v>1865.7142857142858</v>
      </c>
      <c r="Q2265" s="42"/>
      <c r="R2265" t="str">
        <f t="shared" si="354"/>
        <v>4740 Litre 304 Stainless Steel Slimline Water Tank (950mm W x 3400mm L x  1560mm H)</v>
      </c>
    </row>
    <row r="2266" spans="2:18" x14ac:dyDescent="0.35">
      <c r="B2266" s="32">
        <v>0.65</v>
      </c>
      <c r="C2266" s="30" t="s">
        <v>22</v>
      </c>
      <c r="D2266" s="30" t="s">
        <v>21</v>
      </c>
      <c r="E2266" s="21">
        <v>950</v>
      </c>
      <c r="F2266" s="21">
        <v>3500</v>
      </c>
      <c r="G2266" s="21">
        <v>1560</v>
      </c>
      <c r="H2266" s="39">
        <f t="shared" si="355"/>
        <v>4885.3071428571438</v>
      </c>
      <c r="I2266" s="37">
        <f t="shared" si="356"/>
        <v>5000</v>
      </c>
      <c r="J2266" s="37">
        <f t="shared" si="357"/>
        <v>180</v>
      </c>
      <c r="K2266" s="21"/>
      <c r="L2266" s="36">
        <f t="shared" si="362"/>
        <v>665</v>
      </c>
      <c r="M2266" s="36"/>
      <c r="O2266" s="21">
        <f t="shared" si="358"/>
        <v>665</v>
      </c>
      <c r="P2266" s="40">
        <f t="shared" si="359"/>
        <v>1900.0000000000002</v>
      </c>
      <c r="Q2266" s="42"/>
      <c r="R2266" t="str">
        <f t="shared" si="354"/>
        <v>4890 Litre 304 Stainless Steel Slimline Water Tank (950mm W x 3500mm L x  1560mm H)</v>
      </c>
    </row>
    <row r="2267" spans="2:18" x14ac:dyDescent="0.35">
      <c r="B2267" s="32">
        <v>0.65</v>
      </c>
      <c r="C2267" s="30" t="s">
        <v>22</v>
      </c>
      <c r="D2267" s="30" t="s">
        <v>21</v>
      </c>
      <c r="E2267" s="21">
        <v>950</v>
      </c>
      <c r="F2267" s="21">
        <v>3600</v>
      </c>
      <c r="G2267" s="21">
        <v>1560</v>
      </c>
      <c r="H2267" s="39">
        <f t="shared" si="355"/>
        <v>5033.5071428571437</v>
      </c>
      <c r="I2267" s="37">
        <f t="shared" si="356"/>
        <v>5000</v>
      </c>
      <c r="J2267" s="37">
        <f t="shared" si="357"/>
        <v>180</v>
      </c>
      <c r="K2267" s="21"/>
      <c r="L2267" s="36">
        <f t="shared" si="362"/>
        <v>677</v>
      </c>
      <c r="M2267" s="36"/>
      <c r="O2267" s="21">
        <f t="shared" si="358"/>
        <v>677</v>
      </c>
      <c r="P2267" s="40">
        <f t="shared" si="359"/>
        <v>1934.2857142857144</v>
      </c>
      <c r="Q2267" s="42"/>
      <c r="R2267" t="str">
        <f t="shared" si="354"/>
        <v>5030 Litre 304 Stainless Steel Slimline Water Tank (950mm W x 3600mm L x  1560mm H)</v>
      </c>
    </row>
    <row r="2268" spans="2:18" x14ac:dyDescent="0.35">
      <c r="B2268" s="32">
        <v>0.65</v>
      </c>
      <c r="C2268" s="30" t="s">
        <v>22</v>
      </c>
      <c r="D2268" s="30" t="s">
        <v>21</v>
      </c>
      <c r="E2268" s="21">
        <v>950</v>
      </c>
      <c r="F2268" s="21">
        <v>3700</v>
      </c>
      <c r="G2268" s="21">
        <v>1560</v>
      </c>
      <c r="H2268" s="39">
        <f t="shared" si="355"/>
        <v>5181.7071428571435</v>
      </c>
      <c r="I2268" s="37">
        <f t="shared" si="356"/>
        <v>5000</v>
      </c>
      <c r="J2268" s="37">
        <f t="shared" si="357"/>
        <v>180</v>
      </c>
      <c r="K2268" s="21"/>
      <c r="L2268" s="36">
        <f t="shared" si="362"/>
        <v>689</v>
      </c>
      <c r="M2268" s="36"/>
      <c r="O2268" s="21">
        <f t="shared" si="358"/>
        <v>689</v>
      </c>
      <c r="P2268" s="40">
        <f t="shared" si="359"/>
        <v>1968.5714285714287</v>
      </c>
      <c r="Q2268" s="42"/>
      <c r="R2268" t="str">
        <f t="shared" si="354"/>
        <v>5180 Litre 304 Stainless Steel Slimline Water Tank (950mm W x 3700mm L x  1560mm H)</v>
      </c>
    </row>
    <row r="2269" spans="2:18" x14ac:dyDescent="0.35">
      <c r="B2269" s="32">
        <v>0.65</v>
      </c>
      <c r="C2269" s="30" t="s">
        <v>22</v>
      </c>
      <c r="D2269" s="30" t="s">
        <v>21</v>
      </c>
      <c r="E2269" s="21">
        <v>950</v>
      </c>
      <c r="F2269" s="21">
        <v>3800</v>
      </c>
      <c r="G2269" s="21">
        <v>1560</v>
      </c>
      <c r="H2269" s="39">
        <f t="shared" si="355"/>
        <v>5329.9071428571433</v>
      </c>
      <c r="I2269" s="37">
        <f t="shared" si="356"/>
        <v>5000</v>
      </c>
      <c r="J2269" s="37">
        <f t="shared" si="357"/>
        <v>180</v>
      </c>
      <c r="K2269" s="21"/>
      <c r="L2269" s="36">
        <f t="shared" si="362"/>
        <v>701</v>
      </c>
      <c r="M2269" s="36"/>
      <c r="O2269" s="21">
        <f t="shared" si="358"/>
        <v>701</v>
      </c>
      <c r="P2269" s="40">
        <f t="shared" si="359"/>
        <v>2002.8571428571429</v>
      </c>
      <c r="Q2269" s="42"/>
      <c r="R2269" t="str">
        <f t="shared" si="354"/>
        <v>5330 Litre 304 Stainless Steel Slimline Water Tank (950mm W x 3800mm L x  1560mm H)</v>
      </c>
    </row>
    <row r="2270" spans="2:18" x14ac:dyDescent="0.35">
      <c r="B2270" s="32">
        <v>0.65</v>
      </c>
      <c r="C2270" s="30" t="s">
        <v>22</v>
      </c>
      <c r="D2270" s="30" t="s">
        <v>21</v>
      </c>
      <c r="E2270" s="21">
        <v>950</v>
      </c>
      <c r="F2270" s="21">
        <v>3900</v>
      </c>
      <c r="G2270" s="21">
        <v>1560</v>
      </c>
      <c r="H2270" s="39">
        <f t="shared" si="355"/>
        <v>5478.1071428571431</v>
      </c>
      <c r="I2270" s="37">
        <f t="shared" si="356"/>
        <v>5000</v>
      </c>
      <c r="J2270" s="37">
        <f t="shared" si="357"/>
        <v>180</v>
      </c>
      <c r="K2270" s="21"/>
      <c r="L2270" s="36">
        <f t="shared" si="362"/>
        <v>713</v>
      </c>
      <c r="M2270" s="36"/>
      <c r="O2270" s="21">
        <f t="shared" si="358"/>
        <v>713</v>
      </c>
      <c r="P2270" s="40">
        <f t="shared" si="359"/>
        <v>2037.1428571428573</v>
      </c>
      <c r="Q2270" s="42"/>
      <c r="R2270" t="str">
        <f t="shared" si="354"/>
        <v>5480 Litre 304 Stainless Steel Slimline Water Tank (950mm W x 3900mm L x  1560mm H)</v>
      </c>
    </row>
    <row r="2271" spans="2:18" x14ac:dyDescent="0.35">
      <c r="B2271" s="32">
        <v>0.65</v>
      </c>
      <c r="C2271" s="30" t="s">
        <v>22</v>
      </c>
      <c r="D2271" s="30" t="s">
        <v>21</v>
      </c>
      <c r="E2271" s="21">
        <v>950</v>
      </c>
      <c r="F2271" s="21">
        <v>4000</v>
      </c>
      <c r="G2271" s="21">
        <v>1560</v>
      </c>
      <c r="H2271" s="39">
        <f t="shared" si="355"/>
        <v>5626.3071428571438</v>
      </c>
      <c r="I2271" s="37">
        <f t="shared" si="356"/>
        <v>6000</v>
      </c>
      <c r="J2271" s="37">
        <f t="shared" si="357"/>
        <v>210</v>
      </c>
      <c r="K2271" s="21"/>
      <c r="L2271" s="36">
        <v>789</v>
      </c>
      <c r="M2271" s="36"/>
      <c r="O2271" s="21">
        <f t="shared" si="358"/>
        <v>789</v>
      </c>
      <c r="P2271" s="40">
        <f t="shared" si="359"/>
        <v>2254.2857142857142</v>
      </c>
      <c r="Q2271" s="42"/>
      <c r="R2271" t="str">
        <f t="shared" si="354"/>
        <v>5630 Litre 304 Stainless Steel Slimline Water Tank (950mm W x 4000mm L x  1560mm H)</v>
      </c>
    </row>
    <row r="2272" spans="2:18" x14ac:dyDescent="0.35">
      <c r="B2272" s="32">
        <v>0.65</v>
      </c>
      <c r="C2272" s="30" t="s">
        <v>22</v>
      </c>
      <c r="D2272" s="30" t="s">
        <v>21</v>
      </c>
      <c r="E2272" s="21">
        <v>1000</v>
      </c>
      <c r="F2272" s="21">
        <v>800</v>
      </c>
      <c r="G2272" s="21">
        <v>1560</v>
      </c>
      <c r="H2272" s="39">
        <f t="shared" si="355"/>
        <v>913.71428571428567</v>
      </c>
      <c r="I2272" s="37">
        <f t="shared" si="356"/>
        <v>1000</v>
      </c>
      <c r="J2272" s="37">
        <f t="shared" si="357"/>
        <v>90</v>
      </c>
      <c r="K2272" s="21"/>
      <c r="L2272" s="36">
        <v>298</v>
      </c>
      <c r="M2272" s="36"/>
      <c r="O2272" s="21">
        <f t="shared" si="358"/>
        <v>298</v>
      </c>
      <c r="P2272" s="40">
        <f t="shared" si="359"/>
        <v>851.42857142857144</v>
      </c>
      <c r="Q2272" s="42"/>
      <c r="R2272" t="str">
        <f t="shared" si="354"/>
        <v>910 Litre 304 Stainless Steel Slimline Water Tank (1000mm W x 800mm L x  1560mm H)</v>
      </c>
    </row>
    <row r="2273" spans="2:18" x14ac:dyDescent="0.35">
      <c r="B2273" s="32">
        <v>0.65</v>
      </c>
      <c r="C2273" s="30" t="s">
        <v>22</v>
      </c>
      <c r="D2273" s="30" t="s">
        <v>21</v>
      </c>
      <c r="E2273" s="21">
        <v>1000</v>
      </c>
      <c r="F2273" s="21">
        <v>900</v>
      </c>
      <c r="G2273" s="21">
        <v>1560</v>
      </c>
      <c r="H2273" s="39">
        <f t="shared" si="355"/>
        <v>1069.7142857142856</v>
      </c>
      <c r="I2273" s="37">
        <f t="shared" si="356"/>
        <v>1000</v>
      </c>
      <c r="J2273" s="37">
        <f t="shared" si="357"/>
        <v>90</v>
      </c>
      <c r="K2273" s="21"/>
      <c r="L2273" s="36">
        <f>L2272+12</f>
        <v>310</v>
      </c>
      <c r="M2273" s="36"/>
      <c r="O2273" s="21">
        <f t="shared" si="358"/>
        <v>310</v>
      </c>
      <c r="P2273" s="40">
        <f t="shared" si="359"/>
        <v>885.71428571428578</v>
      </c>
      <c r="Q2273" s="42"/>
      <c r="R2273" t="str">
        <f t="shared" si="354"/>
        <v>1070 Litre 304 Stainless Steel Slimline Water Tank (1000mm W x 900mm L x  1560mm H)</v>
      </c>
    </row>
    <row r="2274" spans="2:18" x14ac:dyDescent="0.35">
      <c r="B2274" s="32">
        <v>0.65</v>
      </c>
      <c r="C2274" s="30" t="s">
        <v>22</v>
      </c>
      <c r="D2274" s="30" t="s">
        <v>21</v>
      </c>
      <c r="E2274" s="21">
        <v>1000</v>
      </c>
      <c r="F2274" s="21">
        <v>1000</v>
      </c>
      <c r="G2274" s="21">
        <v>1560</v>
      </c>
      <c r="H2274" s="39">
        <f t="shared" si="355"/>
        <v>1225.7142857142856</v>
      </c>
      <c r="I2274" s="37">
        <f t="shared" si="356"/>
        <v>1000</v>
      </c>
      <c r="J2274" s="37">
        <f t="shared" si="357"/>
        <v>90</v>
      </c>
      <c r="K2274" s="21"/>
      <c r="L2274" s="36">
        <f>L2273+12</f>
        <v>322</v>
      </c>
      <c r="M2274" s="36"/>
      <c r="O2274" s="21">
        <f t="shared" si="358"/>
        <v>322</v>
      </c>
      <c r="P2274" s="40">
        <f t="shared" si="359"/>
        <v>920.00000000000011</v>
      </c>
      <c r="Q2274" s="42"/>
      <c r="R2274" t="str">
        <f t="shared" si="354"/>
        <v>1230 Litre 304 Stainless Steel Slimline Water Tank (1000mm W x 1000mm L x  1560mm H)</v>
      </c>
    </row>
    <row r="2275" spans="2:18" x14ac:dyDescent="0.35">
      <c r="B2275" s="32">
        <v>0.65</v>
      </c>
      <c r="C2275" s="30" t="s">
        <v>22</v>
      </c>
      <c r="D2275" s="30" t="s">
        <v>21</v>
      </c>
      <c r="E2275" s="21">
        <v>1000</v>
      </c>
      <c r="F2275" s="21">
        <v>1100</v>
      </c>
      <c r="G2275" s="21">
        <v>1560</v>
      </c>
      <c r="H2275" s="39">
        <f t="shared" si="355"/>
        <v>1381.7142857142856</v>
      </c>
      <c r="I2275" s="37">
        <f t="shared" si="356"/>
        <v>1000</v>
      </c>
      <c r="J2275" s="37">
        <f t="shared" si="357"/>
        <v>90</v>
      </c>
      <c r="K2275" s="21"/>
      <c r="L2275" s="36">
        <f>L2274+12</f>
        <v>334</v>
      </c>
      <c r="M2275" s="36"/>
      <c r="O2275" s="21">
        <f t="shared" si="358"/>
        <v>334</v>
      </c>
      <c r="P2275" s="40">
        <f t="shared" si="359"/>
        <v>954.28571428571433</v>
      </c>
      <c r="Q2275" s="42"/>
      <c r="R2275" t="str">
        <f t="shared" si="354"/>
        <v>1380 Litre 304 Stainless Steel Slimline Water Tank (1000mm W x 1100mm L x  1560mm H)</v>
      </c>
    </row>
    <row r="2276" spans="2:18" x14ac:dyDescent="0.35">
      <c r="B2276" s="32">
        <v>0.65</v>
      </c>
      <c r="C2276" s="30" t="s">
        <v>22</v>
      </c>
      <c r="D2276" s="30" t="s">
        <v>21</v>
      </c>
      <c r="E2276" s="21">
        <v>1000</v>
      </c>
      <c r="F2276" s="21">
        <v>1200</v>
      </c>
      <c r="G2276" s="21">
        <v>1560</v>
      </c>
      <c r="H2276" s="39">
        <f t="shared" si="355"/>
        <v>1537.7142857142856</v>
      </c>
      <c r="I2276" s="37">
        <f t="shared" si="356"/>
        <v>2000</v>
      </c>
      <c r="J2276" s="37">
        <f t="shared" si="357"/>
        <v>120</v>
      </c>
      <c r="K2276" s="21"/>
      <c r="L2276" s="36">
        <v>346</v>
      </c>
      <c r="M2276" s="36"/>
      <c r="O2276" s="21">
        <f t="shared" si="358"/>
        <v>346</v>
      </c>
      <c r="P2276" s="40">
        <f t="shared" si="359"/>
        <v>988.57142857142867</v>
      </c>
      <c r="Q2276" s="42"/>
      <c r="R2276" t="str">
        <f t="shared" si="354"/>
        <v>1540 Litre 304 Stainless Steel Slimline Water Tank (1000mm W x 1200mm L x  1560mm H)</v>
      </c>
    </row>
    <row r="2277" spans="2:18" x14ac:dyDescent="0.35">
      <c r="B2277" s="32">
        <v>0.65</v>
      </c>
      <c r="C2277" s="30" t="s">
        <v>22</v>
      </c>
      <c r="D2277" s="30" t="s">
        <v>21</v>
      </c>
      <c r="E2277" s="21">
        <v>1000</v>
      </c>
      <c r="F2277" s="21">
        <v>1300</v>
      </c>
      <c r="G2277" s="21">
        <v>1560</v>
      </c>
      <c r="H2277" s="39">
        <f t="shared" si="355"/>
        <v>1693.7142857142856</v>
      </c>
      <c r="I2277" s="37">
        <f t="shared" si="356"/>
        <v>2000</v>
      </c>
      <c r="J2277" s="37">
        <f t="shared" si="357"/>
        <v>120</v>
      </c>
      <c r="K2277" s="21"/>
      <c r="L2277" s="36">
        <f t="shared" ref="L2277:L2282" si="363">L2276+12</f>
        <v>358</v>
      </c>
      <c r="M2277" s="36"/>
      <c r="O2277" s="21">
        <f t="shared" si="358"/>
        <v>358</v>
      </c>
      <c r="P2277" s="40">
        <f t="shared" si="359"/>
        <v>1022.8571428571429</v>
      </c>
      <c r="Q2277" s="42"/>
      <c r="R2277" t="str">
        <f t="shared" si="354"/>
        <v>1690 Litre 304 Stainless Steel Slimline Water Tank (1000mm W x 1300mm L x  1560mm H)</v>
      </c>
    </row>
    <row r="2278" spans="2:18" x14ac:dyDescent="0.35">
      <c r="B2278" s="32">
        <v>0.65</v>
      </c>
      <c r="C2278" s="30" t="s">
        <v>22</v>
      </c>
      <c r="D2278" s="30" t="s">
        <v>21</v>
      </c>
      <c r="E2278" s="21">
        <v>1000</v>
      </c>
      <c r="F2278" s="21">
        <v>1400</v>
      </c>
      <c r="G2278" s="21">
        <v>1560</v>
      </c>
      <c r="H2278" s="39">
        <f t="shared" si="355"/>
        <v>1849.7142857142856</v>
      </c>
      <c r="I2278" s="37">
        <f t="shared" si="356"/>
        <v>2000</v>
      </c>
      <c r="J2278" s="37">
        <f t="shared" si="357"/>
        <v>120</v>
      </c>
      <c r="K2278" s="21"/>
      <c r="L2278" s="36">
        <f t="shared" si="363"/>
        <v>370</v>
      </c>
      <c r="M2278" s="36"/>
      <c r="O2278" s="21">
        <f t="shared" si="358"/>
        <v>370</v>
      </c>
      <c r="P2278" s="40">
        <f t="shared" si="359"/>
        <v>1057.1428571428571</v>
      </c>
      <c r="Q2278" s="42"/>
      <c r="R2278" t="str">
        <f t="shared" si="354"/>
        <v>1850 Litre 304 Stainless Steel Slimline Water Tank (1000mm W x 1400mm L x  1560mm H)</v>
      </c>
    </row>
    <row r="2279" spans="2:18" x14ac:dyDescent="0.35">
      <c r="B2279" s="32">
        <v>0.65</v>
      </c>
      <c r="C2279" s="30" t="s">
        <v>22</v>
      </c>
      <c r="D2279" s="30" t="s">
        <v>21</v>
      </c>
      <c r="E2279" s="21">
        <v>1000</v>
      </c>
      <c r="F2279" s="21">
        <v>1500</v>
      </c>
      <c r="G2279" s="21">
        <v>1560</v>
      </c>
      <c r="H2279" s="39">
        <f t="shared" si="355"/>
        <v>2005.7142857142856</v>
      </c>
      <c r="I2279" s="37">
        <f t="shared" si="356"/>
        <v>2000</v>
      </c>
      <c r="J2279" s="37">
        <f t="shared" si="357"/>
        <v>120</v>
      </c>
      <c r="K2279" s="21"/>
      <c r="L2279" s="36">
        <f t="shared" si="363"/>
        <v>382</v>
      </c>
      <c r="M2279" s="36"/>
      <c r="O2279" s="21">
        <f t="shared" si="358"/>
        <v>382</v>
      </c>
      <c r="P2279" s="40">
        <f t="shared" si="359"/>
        <v>1091.4285714285716</v>
      </c>
      <c r="Q2279" s="42"/>
      <c r="R2279" t="str">
        <f t="shared" si="354"/>
        <v>2010 Litre 304 Stainless Steel Slimline Water Tank (1000mm W x 1500mm L x  1560mm H)</v>
      </c>
    </row>
    <row r="2280" spans="2:18" x14ac:dyDescent="0.35">
      <c r="B2280" s="32">
        <v>0.65</v>
      </c>
      <c r="C2280" s="30" t="s">
        <v>22</v>
      </c>
      <c r="D2280" s="30" t="s">
        <v>21</v>
      </c>
      <c r="E2280" s="21">
        <v>1000</v>
      </c>
      <c r="F2280" s="21">
        <v>1600</v>
      </c>
      <c r="G2280" s="21">
        <v>1560</v>
      </c>
      <c r="H2280" s="39">
        <f t="shared" si="355"/>
        <v>2161.7142857142858</v>
      </c>
      <c r="I2280" s="37">
        <f t="shared" si="356"/>
        <v>2000</v>
      </c>
      <c r="J2280" s="37">
        <f t="shared" si="357"/>
        <v>120</v>
      </c>
      <c r="K2280" s="21"/>
      <c r="L2280" s="36">
        <f t="shared" si="363"/>
        <v>394</v>
      </c>
      <c r="M2280" s="36"/>
      <c r="O2280" s="21">
        <f t="shared" si="358"/>
        <v>394</v>
      </c>
      <c r="P2280" s="40">
        <f t="shared" si="359"/>
        <v>1125.7142857142858</v>
      </c>
      <c r="Q2280" s="42"/>
      <c r="R2280" t="str">
        <f t="shared" si="354"/>
        <v>2160 Litre 304 Stainless Steel Slimline Water Tank (1000mm W x 1600mm L x  1560mm H)</v>
      </c>
    </row>
    <row r="2281" spans="2:18" x14ac:dyDescent="0.35">
      <c r="B2281" s="32">
        <v>0.65</v>
      </c>
      <c r="C2281" s="30" t="s">
        <v>22</v>
      </c>
      <c r="D2281" s="30" t="s">
        <v>21</v>
      </c>
      <c r="E2281" s="21">
        <v>1000</v>
      </c>
      <c r="F2281" s="21">
        <v>1700</v>
      </c>
      <c r="G2281" s="21">
        <v>1560</v>
      </c>
      <c r="H2281" s="39">
        <f t="shared" si="355"/>
        <v>2317.7142857142858</v>
      </c>
      <c r="I2281" s="37">
        <f t="shared" si="356"/>
        <v>2000</v>
      </c>
      <c r="J2281" s="37">
        <f t="shared" si="357"/>
        <v>120</v>
      </c>
      <c r="K2281" s="21"/>
      <c r="L2281" s="36">
        <f t="shared" si="363"/>
        <v>406</v>
      </c>
      <c r="M2281" s="36"/>
      <c r="O2281" s="21">
        <f t="shared" si="358"/>
        <v>406</v>
      </c>
      <c r="P2281" s="40">
        <f t="shared" si="359"/>
        <v>1160</v>
      </c>
      <c r="Q2281" s="42"/>
      <c r="R2281" t="str">
        <f t="shared" si="354"/>
        <v>2320 Litre 304 Stainless Steel Slimline Water Tank (1000mm W x 1700mm L x  1560mm H)</v>
      </c>
    </row>
    <row r="2282" spans="2:18" x14ac:dyDescent="0.35">
      <c r="B2282" s="32">
        <v>0.65</v>
      </c>
      <c r="C2282" s="30" t="s">
        <v>22</v>
      </c>
      <c r="D2282" s="30" t="s">
        <v>21</v>
      </c>
      <c r="E2282" s="21">
        <v>1000</v>
      </c>
      <c r="F2282" s="21">
        <v>1800</v>
      </c>
      <c r="G2282" s="21">
        <v>1560</v>
      </c>
      <c r="H2282" s="39">
        <f t="shared" si="355"/>
        <v>2473.7142857142858</v>
      </c>
      <c r="I2282" s="37">
        <f t="shared" si="356"/>
        <v>2000</v>
      </c>
      <c r="J2282" s="37">
        <f t="shared" si="357"/>
        <v>120</v>
      </c>
      <c r="K2282" s="21"/>
      <c r="L2282" s="36">
        <f t="shared" si="363"/>
        <v>418</v>
      </c>
      <c r="M2282" s="36"/>
      <c r="O2282" s="21">
        <f t="shared" si="358"/>
        <v>418</v>
      </c>
      <c r="P2282" s="40">
        <f t="shared" si="359"/>
        <v>1194.2857142857144</v>
      </c>
      <c r="Q2282" s="42"/>
      <c r="R2282" t="str">
        <f t="shared" si="354"/>
        <v>2470 Litre 304 Stainless Steel Slimline Water Tank (1000mm W x 1800mm L x  1560mm H)</v>
      </c>
    </row>
    <row r="2283" spans="2:18" x14ac:dyDescent="0.35">
      <c r="B2283" s="32">
        <v>0.65</v>
      </c>
      <c r="C2283" s="30" t="s">
        <v>22</v>
      </c>
      <c r="D2283" s="30" t="s">
        <v>21</v>
      </c>
      <c r="E2283" s="21">
        <v>1000</v>
      </c>
      <c r="F2283" s="21">
        <v>1900</v>
      </c>
      <c r="G2283" s="21">
        <v>1560</v>
      </c>
      <c r="H2283" s="39">
        <f t="shared" si="355"/>
        <v>2629.7142857142858</v>
      </c>
      <c r="I2283" s="37">
        <f t="shared" si="356"/>
        <v>3000</v>
      </c>
      <c r="J2283" s="37">
        <f t="shared" si="357"/>
        <v>135</v>
      </c>
      <c r="K2283" s="21"/>
      <c r="L2283" s="36">
        <v>476</v>
      </c>
      <c r="M2283" s="36"/>
      <c r="O2283" s="21">
        <f t="shared" si="358"/>
        <v>476</v>
      </c>
      <c r="P2283" s="40">
        <f t="shared" si="359"/>
        <v>1360</v>
      </c>
      <c r="Q2283" s="42"/>
      <c r="R2283" t="str">
        <f t="shared" si="354"/>
        <v>2630 Litre 304 Stainless Steel Slimline Water Tank (1000mm W x 1900mm L x  1560mm H)</v>
      </c>
    </row>
    <row r="2284" spans="2:18" x14ac:dyDescent="0.35">
      <c r="B2284" s="32">
        <v>0.65</v>
      </c>
      <c r="C2284" s="30" t="s">
        <v>22</v>
      </c>
      <c r="D2284" s="30" t="s">
        <v>21</v>
      </c>
      <c r="E2284" s="21">
        <v>1000</v>
      </c>
      <c r="F2284" s="21">
        <v>2000</v>
      </c>
      <c r="G2284" s="21">
        <v>1560</v>
      </c>
      <c r="H2284" s="39">
        <f t="shared" si="355"/>
        <v>2785.7142857142858</v>
      </c>
      <c r="I2284" s="37">
        <f t="shared" si="356"/>
        <v>3000</v>
      </c>
      <c r="J2284" s="37">
        <f t="shared" si="357"/>
        <v>135</v>
      </c>
      <c r="K2284" s="21"/>
      <c r="L2284" s="36">
        <f>L2283+12</f>
        <v>488</v>
      </c>
      <c r="M2284" s="36"/>
      <c r="O2284" s="21">
        <f t="shared" si="358"/>
        <v>488</v>
      </c>
      <c r="P2284" s="40">
        <f t="shared" si="359"/>
        <v>1394.2857142857144</v>
      </c>
      <c r="Q2284" s="42"/>
      <c r="R2284" t="str">
        <f t="shared" si="354"/>
        <v>2790 Litre 304 Stainless Steel Slimline Water Tank (1000mm W x 2000mm L x  1560mm H)</v>
      </c>
    </row>
    <row r="2285" spans="2:18" x14ac:dyDescent="0.35">
      <c r="B2285" s="32">
        <v>0.65</v>
      </c>
      <c r="C2285" s="30" t="s">
        <v>22</v>
      </c>
      <c r="D2285" s="30" t="s">
        <v>21</v>
      </c>
      <c r="E2285" s="21">
        <v>1000</v>
      </c>
      <c r="F2285" s="21">
        <v>2100</v>
      </c>
      <c r="G2285" s="21">
        <v>1560</v>
      </c>
      <c r="H2285" s="39">
        <f t="shared" si="355"/>
        <v>2941.7142857142858</v>
      </c>
      <c r="I2285" s="37">
        <f t="shared" si="356"/>
        <v>3000</v>
      </c>
      <c r="J2285" s="37">
        <f t="shared" si="357"/>
        <v>135</v>
      </c>
      <c r="K2285" s="21"/>
      <c r="L2285" s="36">
        <f>L2284+12</f>
        <v>500</v>
      </c>
      <c r="M2285" s="36"/>
      <c r="O2285" s="21">
        <f t="shared" si="358"/>
        <v>500</v>
      </c>
      <c r="P2285" s="40">
        <f t="shared" si="359"/>
        <v>1428.5714285714287</v>
      </c>
      <c r="Q2285" s="42"/>
      <c r="R2285" t="str">
        <f t="shared" si="354"/>
        <v>2940 Litre 304 Stainless Steel Slimline Water Tank (1000mm W x 2100mm L x  1560mm H)</v>
      </c>
    </row>
    <row r="2286" spans="2:18" x14ac:dyDescent="0.35">
      <c r="B2286" s="32">
        <v>0.65</v>
      </c>
      <c r="C2286" s="30" t="s">
        <v>22</v>
      </c>
      <c r="D2286" s="30" t="s">
        <v>21</v>
      </c>
      <c r="E2286" s="21">
        <v>1000</v>
      </c>
      <c r="F2286" s="21">
        <v>2200</v>
      </c>
      <c r="G2286" s="21">
        <v>1560</v>
      </c>
      <c r="H2286" s="39">
        <f t="shared" si="355"/>
        <v>3097.7142857142858</v>
      </c>
      <c r="I2286" s="37">
        <f t="shared" si="356"/>
        <v>3000</v>
      </c>
      <c r="J2286" s="37">
        <f t="shared" si="357"/>
        <v>135</v>
      </c>
      <c r="K2286" s="21"/>
      <c r="L2286" s="36">
        <f>L2285+12</f>
        <v>512</v>
      </c>
      <c r="M2286" s="36"/>
      <c r="O2286" s="21">
        <f t="shared" si="358"/>
        <v>512</v>
      </c>
      <c r="P2286" s="40">
        <f t="shared" si="359"/>
        <v>1462.8571428571429</v>
      </c>
      <c r="Q2286" s="42"/>
      <c r="R2286" t="str">
        <f t="shared" si="354"/>
        <v>3100 Litre 304 Stainless Steel Slimline Water Tank (1000mm W x 2200mm L x  1560mm H)</v>
      </c>
    </row>
    <row r="2287" spans="2:18" x14ac:dyDescent="0.35">
      <c r="B2287" s="32">
        <v>0.65</v>
      </c>
      <c r="C2287" s="30" t="s">
        <v>22</v>
      </c>
      <c r="D2287" s="30" t="s">
        <v>21</v>
      </c>
      <c r="E2287" s="21">
        <v>1000</v>
      </c>
      <c r="F2287" s="21">
        <v>2300</v>
      </c>
      <c r="G2287" s="21">
        <v>1560</v>
      </c>
      <c r="H2287" s="39">
        <f t="shared" si="355"/>
        <v>3253.7142857142858</v>
      </c>
      <c r="I2287" s="37">
        <f t="shared" si="356"/>
        <v>3000</v>
      </c>
      <c r="J2287" s="37">
        <f t="shared" si="357"/>
        <v>135</v>
      </c>
      <c r="K2287" s="21"/>
      <c r="L2287" s="36">
        <f>L2286+12</f>
        <v>524</v>
      </c>
      <c r="M2287" s="36"/>
      <c r="O2287" s="21">
        <f t="shared" si="358"/>
        <v>524</v>
      </c>
      <c r="P2287" s="40">
        <f t="shared" si="359"/>
        <v>1497.1428571428573</v>
      </c>
      <c r="Q2287" s="42"/>
      <c r="R2287" t="str">
        <f t="shared" si="354"/>
        <v>3250 Litre 304 Stainless Steel Slimline Water Tank (1000mm W x 2300mm L x  1560mm H)</v>
      </c>
    </row>
    <row r="2288" spans="2:18" x14ac:dyDescent="0.35">
      <c r="B2288" s="32">
        <v>0.65</v>
      </c>
      <c r="C2288" s="30" t="s">
        <v>22</v>
      </c>
      <c r="D2288" s="30" t="s">
        <v>21</v>
      </c>
      <c r="E2288" s="21">
        <v>1000</v>
      </c>
      <c r="F2288" s="21">
        <v>2400</v>
      </c>
      <c r="G2288" s="21">
        <v>1560</v>
      </c>
      <c r="H2288" s="39">
        <f t="shared" si="355"/>
        <v>3409.7142857142858</v>
      </c>
      <c r="I2288" s="37">
        <f t="shared" si="356"/>
        <v>3000</v>
      </c>
      <c r="J2288" s="37">
        <f t="shared" si="357"/>
        <v>135</v>
      </c>
      <c r="K2288" s="21"/>
      <c r="L2288" s="36">
        <f>L2287+12</f>
        <v>536</v>
      </c>
      <c r="M2288" s="36"/>
      <c r="O2288" s="21">
        <f t="shared" si="358"/>
        <v>536</v>
      </c>
      <c r="P2288" s="40">
        <f t="shared" si="359"/>
        <v>1531.4285714285716</v>
      </c>
      <c r="Q2288" s="42"/>
      <c r="R2288" t="str">
        <f t="shared" si="354"/>
        <v>3410 Litre 304 Stainless Steel Slimline Water Tank (1000mm W x 2400mm L x  1560mm H)</v>
      </c>
    </row>
    <row r="2289" spans="2:18" x14ac:dyDescent="0.35">
      <c r="B2289" s="32">
        <v>0.65</v>
      </c>
      <c r="C2289" s="30" t="s">
        <v>22</v>
      </c>
      <c r="D2289" s="30" t="s">
        <v>21</v>
      </c>
      <c r="E2289" s="21">
        <v>1000</v>
      </c>
      <c r="F2289" s="21">
        <v>2500</v>
      </c>
      <c r="G2289" s="21">
        <v>1560</v>
      </c>
      <c r="H2289" s="39">
        <f t="shared" si="355"/>
        <v>3565.7142857142858</v>
      </c>
      <c r="I2289" s="37">
        <f t="shared" si="356"/>
        <v>4000</v>
      </c>
      <c r="J2289" s="37">
        <f t="shared" si="357"/>
        <v>150</v>
      </c>
      <c r="K2289" s="21"/>
      <c r="L2289" s="36">
        <v>547</v>
      </c>
      <c r="M2289" s="36"/>
      <c r="O2289" s="21">
        <f t="shared" si="358"/>
        <v>547</v>
      </c>
      <c r="P2289" s="40">
        <f t="shared" si="359"/>
        <v>1562.8571428571429</v>
      </c>
      <c r="Q2289" s="42"/>
      <c r="R2289" t="str">
        <f t="shared" si="354"/>
        <v>3570 Litre 304 Stainless Steel Slimline Water Tank (1000mm W x 2500mm L x  1560mm H)</v>
      </c>
    </row>
    <row r="2290" spans="2:18" x14ac:dyDescent="0.35">
      <c r="B2290" s="32">
        <v>0.65</v>
      </c>
      <c r="C2290" s="30" t="s">
        <v>22</v>
      </c>
      <c r="D2290" s="30" t="s">
        <v>21</v>
      </c>
      <c r="E2290" s="21">
        <v>1000</v>
      </c>
      <c r="F2290" s="21">
        <v>2600</v>
      </c>
      <c r="G2290" s="21">
        <v>1560</v>
      </c>
      <c r="H2290" s="39">
        <f t="shared" si="355"/>
        <v>3721.7142857142858</v>
      </c>
      <c r="I2290" s="37">
        <f t="shared" si="356"/>
        <v>4000</v>
      </c>
      <c r="J2290" s="37">
        <f t="shared" si="357"/>
        <v>150</v>
      </c>
      <c r="K2290" s="21"/>
      <c r="L2290" s="36">
        <f>L2289+12</f>
        <v>559</v>
      </c>
      <c r="M2290" s="36"/>
      <c r="O2290" s="21">
        <f t="shared" si="358"/>
        <v>559</v>
      </c>
      <c r="P2290" s="40">
        <f t="shared" si="359"/>
        <v>1597.1428571428573</v>
      </c>
      <c r="Q2290" s="42"/>
      <c r="R2290" t="str">
        <f t="shared" si="354"/>
        <v>3720 Litre 304 Stainless Steel Slimline Water Tank (1000mm W x 2600mm L x  1560mm H)</v>
      </c>
    </row>
    <row r="2291" spans="2:18" x14ac:dyDescent="0.35">
      <c r="B2291" s="32">
        <v>0.65</v>
      </c>
      <c r="C2291" s="30" t="s">
        <v>22</v>
      </c>
      <c r="D2291" s="30" t="s">
        <v>21</v>
      </c>
      <c r="E2291" s="21">
        <v>1000</v>
      </c>
      <c r="F2291" s="21">
        <v>2700</v>
      </c>
      <c r="G2291" s="21">
        <v>1560</v>
      </c>
      <c r="H2291" s="39">
        <f t="shared" si="355"/>
        <v>3877.7142857142858</v>
      </c>
      <c r="I2291" s="37">
        <f t="shared" si="356"/>
        <v>4000</v>
      </c>
      <c r="J2291" s="37">
        <f t="shared" si="357"/>
        <v>150</v>
      </c>
      <c r="K2291" s="21"/>
      <c r="L2291" s="36">
        <f>L2290+12</f>
        <v>571</v>
      </c>
      <c r="M2291" s="36"/>
      <c r="O2291" s="21">
        <f t="shared" si="358"/>
        <v>571</v>
      </c>
      <c r="P2291" s="40">
        <f t="shared" si="359"/>
        <v>1631.4285714285716</v>
      </c>
      <c r="Q2291" s="42"/>
      <c r="R2291" t="str">
        <f t="shared" si="354"/>
        <v>3880 Litre 304 Stainless Steel Slimline Water Tank (1000mm W x 2700mm L x  1560mm H)</v>
      </c>
    </row>
    <row r="2292" spans="2:18" x14ac:dyDescent="0.35">
      <c r="B2292" s="32">
        <v>0.65</v>
      </c>
      <c r="C2292" s="30" t="s">
        <v>22</v>
      </c>
      <c r="D2292" s="30" t="s">
        <v>21</v>
      </c>
      <c r="E2292" s="21">
        <v>1000</v>
      </c>
      <c r="F2292" s="21">
        <v>2800</v>
      </c>
      <c r="G2292" s="21">
        <v>1560</v>
      </c>
      <c r="H2292" s="39">
        <f t="shared" si="355"/>
        <v>4033.7142857142858</v>
      </c>
      <c r="I2292" s="37">
        <f t="shared" si="356"/>
        <v>4000</v>
      </c>
      <c r="J2292" s="37">
        <f t="shared" si="357"/>
        <v>150</v>
      </c>
      <c r="K2292" s="21"/>
      <c r="L2292" s="36">
        <f>L2291+12</f>
        <v>583</v>
      </c>
      <c r="M2292" s="36"/>
      <c r="O2292" s="21">
        <f t="shared" si="358"/>
        <v>583</v>
      </c>
      <c r="P2292" s="40">
        <f t="shared" si="359"/>
        <v>1665.7142857142858</v>
      </c>
      <c r="Q2292" s="42"/>
      <c r="R2292" t="str">
        <f t="shared" si="354"/>
        <v>4030 Litre 304 Stainless Steel Slimline Water Tank (1000mm W x 2800mm L x  1560mm H)</v>
      </c>
    </row>
    <row r="2293" spans="2:18" x14ac:dyDescent="0.35">
      <c r="B2293" s="32">
        <v>0.65</v>
      </c>
      <c r="C2293" s="30" t="s">
        <v>22</v>
      </c>
      <c r="D2293" s="30" t="s">
        <v>21</v>
      </c>
      <c r="E2293" s="21">
        <v>1000</v>
      </c>
      <c r="F2293" s="21">
        <v>2900</v>
      </c>
      <c r="G2293" s="21">
        <v>1560</v>
      </c>
      <c r="H2293" s="39">
        <f t="shared" si="355"/>
        <v>4189.7142857142862</v>
      </c>
      <c r="I2293" s="37">
        <f t="shared" si="356"/>
        <v>4000</v>
      </c>
      <c r="J2293" s="37">
        <f t="shared" si="357"/>
        <v>150</v>
      </c>
      <c r="K2293" s="21"/>
      <c r="L2293" s="36">
        <f>L2292+12</f>
        <v>595</v>
      </c>
      <c r="M2293" s="36"/>
      <c r="O2293" s="21">
        <f t="shared" si="358"/>
        <v>595</v>
      </c>
      <c r="P2293" s="40">
        <f t="shared" si="359"/>
        <v>1700</v>
      </c>
      <c r="Q2293" s="42"/>
      <c r="R2293" t="str">
        <f t="shared" si="354"/>
        <v>4190 Litre 304 Stainless Steel Slimline Water Tank (1000mm W x 2900mm L x  1560mm H)</v>
      </c>
    </row>
    <row r="2294" spans="2:18" x14ac:dyDescent="0.35">
      <c r="B2294" s="32">
        <v>0.65</v>
      </c>
      <c r="C2294" s="30" t="s">
        <v>22</v>
      </c>
      <c r="D2294" s="30" t="s">
        <v>21</v>
      </c>
      <c r="E2294" s="21">
        <v>1000</v>
      </c>
      <c r="F2294" s="21">
        <v>3000</v>
      </c>
      <c r="G2294" s="21">
        <v>1560</v>
      </c>
      <c r="H2294" s="39">
        <f t="shared" si="355"/>
        <v>4345.7142857142862</v>
      </c>
      <c r="I2294" s="37">
        <f t="shared" si="356"/>
        <v>4000</v>
      </c>
      <c r="J2294" s="37">
        <f t="shared" si="357"/>
        <v>150</v>
      </c>
      <c r="K2294" s="21"/>
      <c r="L2294" s="36">
        <f>L2293+12</f>
        <v>607</v>
      </c>
      <c r="M2294" s="36"/>
      <c r="O2294" s="21">
        <f t="shared" si="358"/>
        <v>607</v>
      </c>
      <c r="P2294" s="40">
        <f t="shared" si="359"/>
        <v>1734.2857142857144</v>
      </c>
      <c r="Q2294" s="42"/>
      <c r="R2294" t="str">
        <f t="shared" si="354"/>
        <v>4350 Litre 304 Stainless Steel Slimline Water Tank (1000mm W x 3000mm L x  1560mm H)</v>
      </c>
    </row>
    <row r="2295" spans="2:18" x14ac:dyDescent="0.35">
      <c r="B2295" s="32">
        <v>0.65</v>
      </c>
      <c r="C2295" s="30" t="s">
        <v>22</v>
      </c>
      <c r="D2295" s="30" t="s">
        <v>21</v>
      </c>
      <c r="E2295" s="21">
        <v>1000</v>
      </c>
      <c r="F2295" s="21">
        <v>3100</v>
      </c>
      <c r="G2295" s="21">
        <v>1560</v>
      </c>
      <c r="H2295" s="39">
        <f t="shared" si="355"/>
        <v>4501.7142857142862</v>
      </c>
      <c r="I2295" s="37">
        <f t="shared" si="356"/>
        <v>5000</v>
      </c>
      <c r="J2295" s="37">
        <f t="shared" si="357"/>
        <v>180</v>
      </c>
      <c r="K2295" s="21"/>
      <c r="L2295" s="36">
        <v>619</v>
      </c>
      <c r="M2295" s="36"/>
      <c r="O2295" s="21">
        <f t="shared" si="358"/>
        <v>619</v>
      </c>
      <c r="P2295" s="40">
        <f t="shared" si="359"/>
        <v>1768.5714285714287</v>
      </c>
      <c r="Q2295" s="42"/>
      <c r="R2295" t="str">
        <f t="shared" si="354"/>
        <v>4500 Litre 304 Stainless Steel Slimline Water Tank (1000mm W x 3100mm L x  1560mm H)</v>
      </c>
    </row>
    <row r="2296" spans="2:18" x14ac:dyDescent="0.35">
      <c r="B2296" s="32">
        <v>0.65</v>
      </c>
      <c r="C2296" s="30" t="s">
        <v>22</v>
      </c>
      <c r="D2296" s="30" t="s">
        <v>21</v>
      </c>
      <c r="E2296" s="21">
        <v>1000</v>
      </c>
      <c r="F2296" s="21">
        <v>3200</v>
      </c>
      <c r="G2296" s="21">
        <v>1560</v>
      </c>
      <c r="H2296" s="39">
        <f t="shared" si="355"/>
        <v>4657.7142857142862</v>
      </c>
      <c r="I2296" s="37">
        <f t="shared" si="356"/>
        <v>5000</v>
      </c>
      <c r="J2296" s="37">
        <f t="shared" si="357"/>
        <v>180</v>
      </c>
      <c r="K2296" s="21"/>
      <c r="L2296" s="36">
        <f t="shared" ref="L2296:L2301" si="364">L2295+12</f>
        <v>631</v>
      </c>
      <c r="M2296" s="36"/>
      <c r="O2296" s="21">
        <f t="shared" si="358"/>
        <v>631</v>
      </c>
      <c r="P2296" s="40">
        <f t="shared" si="359"/>
        <v>1802.8571428571429</v>
      </c>
      <c r="Q2296" s="42"/>
      <c r="R2296" t="str">
        <f t="shared" si="354"/>
        <v>4660 Litre 304 Stainless Steel Slimline Water Tank (1000mm W x 3200mm L x  1560mm H)</v>
      </c>
    </row>
    <row r="2297" spans="2:18" x14ac:dyDescent="0.35">
      <c r="B2297" s="32">
        <v>0.65</v>
      </c>
      <c r="C2297" s="30" t="s">
        <v>22</v>
      </c>
      <c r="D2297" s="30" t="s">
        <v>21</v>
      </c>
      <c r="E2297" s="21">
        <v>1000</v>
      </c>
      <c r="F2297" s="21">
        <v>3300</v>
      </c>
      <c r="G2297" s="21">
        <v>1560</v>
      </c>
      <c r="H2297" s="39">
        <f t="shared" si="355"/>
        <v>4813.7142857142862</v>
      </c>
      <c r="I2297" s="37">
        <f t="shared" si="356"/>
        <v>5000</v>
      </c>
      <c r="J2297" s="37">
        <f t="shared" si="357"/>
        <v>180</v>
      </c>
      <c r="K2297" s="21"/>
      <c r="L2297" s="36">
        <f t="shared" si="364"/>
        <v>643</v>
      </c>
      <c r="M2297" s="36"/>
      <c r="O2297" s="21">
        <f t="shared" si="358"/>
        <v>643</v>
      </c>
      <c r="P2297" s="40">
        <f t="shared" si="359"/>
        <v>1837.1428571428573</v>
      </c>
      <c r="Q2297" s="42"/>
      <c r="R2297" t="str">
        <f t="shared" si="354"/>
        <v>4810 Litre 304 Stainless Steel Slimline Water Tank (1000mm W x 3300mm L x  1560mm H)</v>
      </c>
    </row>
    <row r="2298" spans="2:18" x14ac:dyDescent="0.35">
      <c r="B2298" s="32">
        <v>0.65</v>
      </c>
      <c r="C2298" s="30" t="s">
        <v>22</v>
      </c>
      <c r="D2298" s="30" t="s">
        <v>21</v>
      </c>
      <c r="E2298" s="21">
        <v>1000</v>
      </c>
      <c r="F2298" s="21">
        <v>3400</v>
      </c>
      <c r="G2298" s="21">
        <v>1560</v>
      </c>
      <c r="H2298" s="39">
        <f t="shared" si="355"/>
        <v>4969.7142857142862</v>
      </c>
      <c r="I2298" s="37">
        <f t="shared" si="356"/>
        <v>5000</v>
      </c>
      <c r="J2298" s="37">
        <f t="shared" si="357"/>
        <v>180</v>
      </c>
      <c r="K2298" s="21"/>
      <c r="L2298" s="36">
        <f t="shared" si="364"/>
        <v>655</v>
      </c>
      <c r="M2298" s="36"/>
      <c r="O2298" s="21">
        <f t="shared" si="358"/>
        <v>655</v>
      </c>
      <c r="P2298" s="40">
        <f t="shared" si="359"/>
        <v>1871.4285714285716</v>
      </c>
      <c r="Q2298" s="42"/>
      <c r="R2298" t="str">
        <f t="shared" si="354"/>
        <v>4970 Litre 304 Stainless Steel Slimline Water Tank (1000mm W x 3400mm L x  1560mm H)</v>
      </c>
    </row>
    <row r="2299" spans="2:18" x14ac:dyDescent="0.35">
      <c r="B2299" s="32">
        <v>0.65</v>
      </c>
      <c r="C2299" s="30" t="s">
        <v>22</v>
      </c>
      <c r="D2299" s="30" t="s">
        <v>21</v>
      </c>
      <c r="E2299" s="21">
        <v>1000</v>
      </c>
      <c r="F2299" s="21">
        <v>3500</v>
      </c>
      <c r="G2299" s="21">
        <v>1560</v>
      </c>
      <c r="H2299" s="39">
        <f t="shared" si="355"/>
        <v>5125.7142857142862</v>
      </c>
      <c r="I2299" s="37">
        <f t="shared" si="356"/>
        <v>5000</v>
      </c>
      <c r="J2299" s="37">
        <f t="shared" si="357"/>
        <v>180</v>
      </c>
      <c r="K2299" s="21"/>
      <c r="L2299" s="36">
        <f t="shared" si="364"/>
        <v>667</v>
      </c>
      <c r="M2299" s="36"/>
      <c r="O2299" s="21">
        <f t="shared" si="358"/>
        <v>667</v>
      </c>
      <c r="P2299" s="40">
        <f t="shared" si="359"/>
        <v>1905.7142857142858</v>
      </c>
      <c r="Q2299" s="42"/>
      <c r="R2299" t="str">
        <f t="shared" si="354"/>
        <v>5130 Litre 304 Stainless Steel Slimline Water Tank (1000mm W x 3500mm L x  1560mm H)</v>
      </c>
    </row>
    <row r="2300" spans="2:18" x14ac:dyDescent="0.35">
      <c r="B2300" s="32">
        <v>0.65</v>
      </c>
      <c r="C2300" s="30" t="s">
        <v>22</v>
      </c>
      <c r="D2300" s="30" t="s">
        <v>21</v>
      </c>
      <c r="E2300" s="21">
        <v>1000</v>
      </c>
      <c r="F2300" s="21">
        <v>3600</v>
      </c>
      <c r="G2300" s="21">
        <v>1560</v>
      </c>
      <c r="H2300" s="39">
        <f t="shared" si="355"/>
        <v>5281.7142857142862</v>
      </c>
      <c r="I2300" s="37">
        <f t="shared" si="356"/>
        <v>5000</v>
      </c>
      <c r="J2300" s="37">
        <f t="shared" si="357"/>
        <v>180</v>
      </c>
      <c r="K2300" s="21"/>
      <c r="L2300" s="36">
        <f t="shared" si="364"/>
        <v>679</v>
      </c>
      <c r="M2300" s="36"/>
      <c r="O2300" s="21">
        <f t="shared" si="358"/>
        <v>679</v>
      </c>
      <c r="P2300" s="40">
        <f t="shared" si="359"/>
        <v>1940.0000000000002</v>
      </c>
      <c r="Q2300" s="42"/>
      <c r="R2300" t="str">
        <f t="shared" si="354"/>
        <v>5280 Litre 304 Stainless Steel Slimline Water Tank (1000mm W x 3600mm L x  1560mm H)</v>
      </c>
    </row>
    <row r="2301" spans="2:18" x14ac:dyDescent="0.35">
      <c r="B2301" s="32">
        <v>0.65</v>
      </c>
      <c r="C2301" s="30" t="s">
        <v>22</v>
      </c>
      <c r="D2301" s="30" t="s">
        <v>21</v>
      </c>
      <c r="E2301" s="21">
        <v>1000</v>
      </c>
      <c r="F2301" s="21">
        <v>3700</v>
      </c>
      <c r="G2301" s="21">
        <v>1560</v>
      </c>
      <c r="H2301" s="39">
        <f t="shared" si="355"/>
        <v>5437.7142857142862</v>
      </c>
      <c r="I2301" s="37">
        <f t="shared" si="356"/>
        <v>5000</v>
      </c>
      <c r="J2301" s="37">
        <f t="shared" si="357"/>
        <v>180</v>
      </c>
      <c r="K2301" s="21"/>
      <c r="L2301" s="36">
        <f t="shared" si="364"/>
        <v>691</v>
      </c>
      <c r="M2301" s="36"/>
      <c r="O2301" s="21">
        <f t="shared" si="358"/>
        <v>691</v>
      </c>
      <c r="P2301" s="40">
        <f t="shared" si="359"/>
        <v>1974.2857142857144</v>
      </c>
      <c r="Q2301" s="42"/>
      <c r="R2301" t="str">
        <f t="shared" si="354"/>
        <v>5440 Litre 304 Stainless Steel Slimline Water Tank (1000mm W x 3700mm L x  1560mm H)</v>
      </c>
    </row>
    <row r="2302" spans="2:18" x14ac:dyDescent="0.35">
      <c r="B2302" s="32">
        <v>0.65</v>
      </c>
      <c r="C2302" s="30" t="s">
        <v>22</v>
      </c>
      <c r="D2302" s="30" t="s">
        <v>21</v>
      </c>
      <c r="E2302" s="21">
        <v>1000</v>
      </c>
      <c r="F2302" s="21">
        <v>3800</v>
      </c>
      <c r="G2302" s="21">
        <v>1560</v>
      </c>
      <c r="H2302" s="39">
        <f t="shared" si="355"/>
        <v>5593.7142857142862</v>
      </c>
      <c r="I2302" s="37">
        <f t="shared" si="356"/>
        <v>6000</v>
      </c>
      <c r="J2302" s="37">
        <f t="shared" si="357"/>
        <v>210</v>
      </c>
      <c r="K2302" s="21"/>
      <c r="L2302" s="36">
        <v>767</v>
      </c>
      <c r="M2302" s="36"/>
      <c r="O2302" s="21">
        <f t="shared" si="358"/>
        <v>767</v>
      </c>
      <c r="P2302" s="40">
        <f t="shared" si="359"/>
        <v>2191.4285714285716</v>
      </c>
      <c r="Q2302" s="42"/>
      <c r="R2302" t="str">
        <f t="shared" si="354"/>
        <v>5590 Litre 304 Stainless Steel Slimline Water Tank (1000mm W x 3800mm L x  1560mm H)</v>
      </c>
    </row>
    <row r="2303" spans="2:18" x14ac:dyDescent="0.35">
      <c r="B2303" s="32">
        <v>0.65</v>
      </c>
      <c r="C2303" s="30" t="s">
        <v>22</v>
      </c>
      <c r="D2303" s="30" t="s">
        <v>21</v>
      </c>
      <c r="E2303" s="21">
        <v>1000</v>
      </c>
      <c r="F2303" s="21">
        <v>3900</v>
      </c>
      <c r="G2303" s="21">
        <v>1560</v>
      </c>
      <c r="H2303" s="39">
        <f t="shared" si="355"/>
        <v>5749.7142857142862</v>
      </c>
      <c r="I2303" s="37">
        <f t="shared" si="356"/>
        <v>6000</v>
      </c>
      <c r="J2303" s="37">
        <f t="shared" si="357"/>
        <v>210</v>
      </c>
      <c r="K2303" s="21"/>
      <c r="L2303" s="36">
        <f>L2302+12</f>
        <v>779</v>
      </c>
      <c r="M2303" s="36"/>
      <c r="O2303" s="21">
        <f t="shared" si="358"/>
        <v>779</v>
      </c>
      <c r="P2303" s="40">
        <f t="shared" si="359"/>
        <v>2225.7142857142858</v>
      </c>
      <c r="Q2303" s="42"/>
      <c r="R2303" t="str">
        <f t="shared" si="354"/>
        <v>5750 Litre 304 Stainless Steel Slimline Water Tank (1000mm W x 3900mm L x  1560mm H)</v>
      </c>
    </row>
    <row r="2304" spans="2:18" x14ac:dyDescent="0.35">
      <c r="B2304" s="32">
        <v>0.65</v>
      </c>
      <c r="C2304" s="30" t="s">
        <v>22</v>
      </c>
      <c r="D2304" s="30" t="s">
        <v>21</v>
      </c>
      <c r="E2304" s="21">
        <v>1000</v>
      </c>
      <c r="F2304" s="21">
        <v>4000</v>
      </c>
      <c r="G2304" s="21">
        <v>1560</v>
      </c>
      <c r="H2304" s="39">
        <f t="shared" si="355"/>
        <v>5905.7142857142862</v>
      </c>
      <c r="I2304" s="37">
        <f t="shared" si="356"/>
        <v>6000</v>
      </c>
      <c r="J2304" s="37">
        <f t="shared" si="357"/>
        <v>210</v>
      </c>
      <c r="K2304" s="21"/>
      <c r="L2304" s="36">
        <f>L2303+12</f>
        <v>791</v>
      </c>
      <c r="M2304" s="36"/>
      <c r="O2304" s="21">
        <f t="shared" si="358"/>
        <v>791</v>
      </c>
      <c r="P2304" s="40">
        <f t="shared" si="359"/>
        <v>2260</v>
      </c>
      <c r="Q2304" s="42"/>
      <c r="R2304" t="str">
        <f t="shared" si="354"/>
        <v>5910 Litre 304 Stainless Steel Slimline Water Tank (1000mm W x 4000mm L x  1560mm H)</v>
      </c>
    </row>
    <row r="2305" spans="2:18" x14ac:dyDescent="0.35">
      <c r="B2305" s="32">
        <v>0.65</v>
      </c>
      <c r="C2305" s="30" t="s">
        <v>22</v>
      </c>
      <c r="D2305" s="30" t="s">
        <v>21</v>
      </c>
      <c r="E2305" s="21">
        <v>1050</v>
      </c>
      <c r="F2305" s="21">
        <v>800</v>
      </c>
      <c r="G2305" s="21">
        <v>1560</v>
      </c>
      <c r="H2305" s="39">
        <f t="shared" si="355"/>
        <v>941.85</v>
      </c>
      <c r="I2305" s="37">
        <f t="shared" si="356"/>
        <v>1000</v>
      </c>
      <c r="J2305" s="37">
        <f t="shared" si="357"/>
        <v>90</v>
      </c>
      <c r="K2305" s="21"/>
      <c r="L2305" s="36">
        <v>300</v>
      </c>
      <c r="M2305" s="36"/>
      <c r="O2305" s="21">
        <f t="shared" si="358"/>
        <v>300</v>
      </c>
      <c r="P2305" s="40">
        <f t="shared" si="359"/>
        <v>857.14285714285722</v>
      </c>
      <c r="Q2305" s="42"/>
      <c r="R2305" t="str">
        <f t="shared" si="354"/>
        <v>940 Litre 304 Stainless Steel Slimline Water Tank (1050mm W x 800mm L x  1560mm H)</v>
      </c>
    </row>
    <row r="2306" spans="2:18" x14ac:dyDescent="0.35">
      <c r="B2306" s="32">
        <v>0.65</v>
      </c>
      <c r="C2306" s="30" t="s">
        <v>22</v>
      </c>
      <c r="D2306" s="30" t="s">
        <v>21</v>
      </c>
      <c r="E2306" s="21">
        <v>1050</v>
      </c>
      <c r="F2306" s="21">
        <v>900</v>
      </c>
      <c r="G2306" s="21">
        <v>1560</v>
      </c>
      <c r="H2306" s="39">
        <f t="shared" si="355"/>
        <v>1105.6500000000001</v>
      </c>
      <c r="I2306" s="37">
        <f t="shared" si="356"/>
        <v>1000</v>
      </c>
      <c r="J2306" s="37">
        <f t="shared" si="357"/>
        <v>90</v>
      </c>
      <c r="K2306" s="21"/>
      <c r="L2306" s="36">
        <f>L2305+12</f>
        <v>312</v>
      </c>
      <c r="M2306" s="36"/>
      <c r="O2306" s="21">
        <f t="shared" si="358"/>
        <v>312</v>
      </c>
      <c r="P2306" s="40">
        <f t="shared" si="359"/>
        <v>891.42857142857144</v>
      </c>
      <c r="Q2306" s="42"/>
      <c r="R2306" t="str">
        <f t="shared" si="354"/>
        <v>1110 Litre 304 Stainless Steel Slimline Water Tank (1050mm W x 900mm L x  1560mm H)</v>
      </c>
    </row>
    <row r="2307" spans="2:18" x14ac:dyDescent="0.35">
      <c r="B2307" s="32">
        <v>0.65</v>
      </c>
      <c r="C2307" s="30" t="s">
        <v>22</v>
      </c>
      <c r="D2307" s="30" t="s">
        <v>21</v>
      </c>
      <c r="E2307" s="21">
        <v>1050</v>
      </c>
      <c r="F2307" s="21">
        <v>1000</v>
      </c>
      <c r="G2307" s="21">
        <v>1560</v>
      </c>
      <c r="H2307" s="39">
        <f t="shared" si="355"/>
        <v>1269.45</v>
      </c>
      <c r="I2307" s="37">
        <f t="shared" si="356"/>
        <v>1000</v>
      </c>
      <c r="J2307" s="37">
        <f t="shared" si="357"/>
        <v>90</v>
      </c>
      <c r="K2307" s="21"/>
      <c r="L2307" s="36">
        <f>L2306+12</f>
        <v>324</v>
      </c>
      <c r="M2307" s="36"/>
      <c r="O2307" s="21">
        <f t="shared" si="358"/>
        <v>324</v>
      </c>
      <c r="P2307" s="40">
        <f t="shared" si="359"/>
        <v>925.71428571428578</v>
      </c>
      <c r="Q2307" s="42"/>
      <c r="R2307" t="str">
        <f t="shared" si="354"/>
        <v>1270 Litre 304 Stainless Steel Slimline Water Tank (1050mm W x 1000mm L x  1560mm H)</v>
      </c>
    </row>
    <row r="2308" spans="2:18" x14ac:dyDescent="0.35">
      <c r="B2308" s="32">
        <v>0.65</v>
      </c>
      <c r="C2308" s="30" t="s">
        <v>22</v>
      </c>
      <c r="D2308" s="30" t="s">
        <v>21</v>
      </c>
      <c r="E2308" s="21">
        <v>1050</v>
      </c>
      <c r="F2308" s="21">
        <v>1100</v>
      </c>
      <c r="G2308" s="21">
        <v>1560</v>
      </c>
      <c r="H2308" s="39">
        <f t="shared" si="355"/>
        <v>1433.25</v>
      </c>
      <c r="I2308" s="37">
        <f t="shared" si="356"/>
        <v>1000</v>
      </c>
      <c r="J2308" s="37">
        <f t="shared" si="357"/>
        <v>90</v>
      </c>
      <c r="K2308" s="21"/>
      <c r="L2308" s="36">
        <f>L2307+12</f>
        <v>336</v>
      </c>
      <c r="M2308" s="36"/>
      <c r="O2308" s="21">
        <f t="shared" si="358"/>
        <v>336</v>
      </c>
      <c r="P2308" s="40">
        <f t="shared" si="359"/>
        <v>960.00000000000011</v>
      </c>
      <c r="Q2308" s="42"/>
      <c r="R2308" t="str">
        <f t="shared" si="354"/>
        <v>1430 Litre 304 Stainless Steel Slimline Water Tank (1050mm W x 1100mm L x  1560mm H)</v>
      </c>
    </row>
    <row r="2309" spans="2:18" x14ac:dyDescent="0.35">
      <c r="B2309" s="32">
        <v>0.65</v>
      </c>
      <c r="C2309" s="30" t="s">
        <v>22</v>
      </c>
      <c r="D2309" s="30" t="s">
        <v>21</v>
      </c>
      <c r="E2309" s="21">
        <v>1050</v>
      </c>
      <c r="F2309" s="21">
        <v>1200</v>
      </c>
      <c r="G2309" s="21">
        <v>1560</v>
      </c>
      <c r="H2309" s="39">
        <f t="shared" si="355"/>
        <v>1597.05</v>
      </c>
      <c r="I2309" s="37">
        <f t="shared" si="356"/>
        <v>2000</v>
      </c>
      <c r="J2309" s="37">
        <f t="shared" si="357"/>
        <v>120</v>
      </c>
      <c r="K2309" s="21"/>
      <c r="L2309" s="36">
        <v>348</v>
      </c>
      <c r="M2309" s="36"/>
      <c r="O2309" s="21">
        <f t="shared" si="358"/>
        <v>348</v>
      </c>
      <c r="P2309" s="40">
        <f t="shared" si="359"/>
        <v>994.28571428571433</v>
      </c>
      <c r="Q2309" s="42"/>
      <c r="R2309" t="str">
        <f t="shared" ref="R2309:R2372" si="365">ROUND(H2309,-1)&amp;" "&amp;"Litre"&amp;" "&amp;C2309&amp;" "&amp;D2309&amp;" "&amp;"Water Tank"&amp;" ("&amp;E2309&amp;"mm W x "&amp;F2309&amp;"mm L x  "&amp;G2309&amp;"mm H)"</f>
        <v>1600 Litre 304 Stainless Steel Slimline Water Tank (1050mm W x 1200mm L x  1560mm H)</v>
      </c>
    </row>
    <row r="2310" spans="2:18" x14ac:dyDescent="0.35">
      <c r="B2310" s="32">
        <v>0.65</v>
      </c>
      <c r="C2310" s="30" t="s">
        <v>22</v>
      </c>
      <c r="D2310" s="30" t="s">
        <v>21</v>
      </c>
      <c r="E2310" s="21">
        <v>1050</v>
      </c>
      <c r="F2310" s="21">
        <v>1300</v>
      </c>
      <c r="G2310" s="21">
        <v>1560</v>
      </c>
      <c r="H2310" s="39">
        <f t="shared" ref="H2310:H2373" si="366">(((22/7*(E2310/2)^2)*G2310)+((F2310-E2310)*G2310*E2310))/1000000</f>
        <v>1760.85</v>
      </c>
      <c r="I2310" s="37">
        <f t="shared" ref="I2310:I2373" si="367">ROUND(H2310,-3)</f>
        <v>2000</v>
      </c>
      <c r="J2310" s="37">
        <f t="shared" ref="J2310:J2373" si="368">IF(I2310&lt;1000,90,IF(I2310=1000,90,IF(I2310=2000,120,IF(I2310=3000,135,IF(I2310=4000,150,IF(I2310=5000,180,IF(I2310=6000,210,IF(I2310=7000,240,IF(I2310=8000,255,IF(I2310=9000,270,IF(I2310=10000,285)))))))))))</f>
        <v>120</v>
      </c>
      <c r="K2310" s="21"/>
      <c r="L2310" s="36">
        <f>L2309+12</f>
        <v>360</v>
      </c>
      <c r="M2310" s="36"/>
      <c r="O2310" s="21">
        <f t="shared" ref="O2310:O2373" si="369">SUM(K2310:N2310)</f>
        <v>360</v>
      </c>
      <c r="P2310" s="40">
        <f t="shared" ref="P2310:P2373" si="370">O2310/(1-B2310)</f>
        <v>1028.5714285714287</v>
      </c>
      <c r="Q2310" s="42"/>
      <c r="R2310" t="str">
        <f t="shared" si="365"/>
        <v>1760 Litre 304 Stainless Steel Slimline Water Tank (1050mm W x 1300mm L x  1560mm H)</v>
      </c>
    </row>
    <row r="2311" spans="2:18" x14ac:dyDescent="0.35">
      <c r="B2311" s="32">
        <v>0.65</v>
      </c>
      <c r="C2311" s="30" t="s">
        <v>22</v>
      </c>
      <c r="D2311" s="30" t="s">
        <v>21</v>
      </c>
      <c r="E2311" s="21">
        <v>1050</v>
      </c>
      <c r="F2311" s="21">
        <v>1400</v>
      </c>
      <c r="G2311" s="21">
        <v>1560</v>
      </c>
      <c r="H2311" s="39">
        <f t="shared" si="366"/>
        <v>1924.65</v>
      </c>
      <c r="I2311" s="37">
        <f t="shared" si="367"/>
        <v>2000</v>
      </c>
      <c r="J2311" s="37">
        <f t="shared" si="368"/>
        <v>120</v>
      </c>
      <c r="K2311" s="21"/>
      <c r="L2311" s="36">
        <f>L2310+12</f>
        <v>372</v>
      </c>
      <c r="M2311" s="36"/>
      <c r="O2311" s="21">
        <f t="shared" si="369"/>
        <v>372</v>
      </c>
      <c r="P2311" s="40">
        <f t="shared" si="370"/>
        <v>1062.8571428571429</v>
      </c>
      <c r="Q2311" s="42"/>
      <c r="R2311" t="str">
        <f t="shared" si="365"/>
        <v>1920 Litre 304 Stainless Steel Slimline Water Tank (1050mm W x 1400mm L x  1560mm H)</v>
      </c>
    </row>
    <row r="2312" spans="2:18" x14ac:dyDescent="0.35">
      <c r="B2312" s="32">
        <v>0.65</v>
      </c>
      <c r="C2312" s="30" t="s">
        <v>22</v>
      </c>
      <c r="D2312" s="30" t="s">
        <v>21</v>
      </c>
      <c r="E2312" s="21">
        <v>1050</v>
      </c>
      <c r="F2312" s="21">
        <v>1500</v>
      </c>
      <c r="G2312" s="21">
        <v>1560</v>
      </c>
      <c r="H2312" s="39">
        <f t="shared" si="366"/>
        <v>2088.4499999999998</v>
      </c>
      <c r="I2312" s="37">
        <f t="shared" si="367"/>
        <v>2000</v>
      </c>
      <c r="J2312" s="37">
        <f t="shared" si="368"/>
        <v>120</v>
      </c>
      <c r="K2312" s="21"/>
      <c r="L2312" s="36">
        <f>L2311+12</f>
        <v>384</v>
      </c>
      <c r="M2312" s="36"/>
      <c r="O2312" s="21">
        <f t="shared" si="369"/>
        <v>384</v>
      </c>
      <c r="P2312" s="40">
        <f t="shared" si="370"/>
        <v>1097.1428571428571</v>
      </c>
      <c r="Q2312" s="42"/>
      <c r="R2312" t="str">
        <f t="shared" si="365"/>
        <v>2090 Litre 304 Stainless Steel Slimline Water Tank (1050mm W x 1500mm L x  1560mm H)</v>
      </c>
    </row>
    <row r="2313" spans="2:18" x14ac:dyDescent="0.35">
      <c r="B2313" s="32">
        <v>0.65</v>
      </c>
      <c r="C2313" s="30" t="s">
        <v>22</v>
      </c>
      <c r="D2313" s="30" t="s">
        <v>21</v>
      </c>
      <c r="E2313" s="21">
        <v>1050</v>
      </c>
      <c r="F2313" s="21">
        <v>1600</v>
      </c>
      <c r="G2313" s="21">
        <v>1560</v>
      </c>
      <c r="H2313" s="39">
        <f t="shared" si="366"/>
        <v>2252.25</v>
      </c>
      <c r="I2313" s="37">
        <f t="shared" si="367"/>
        <v>2000</v>
      </c>
      <c r="J2313" s="37">
        <f t="shared" si="368"/>
        <v>120</v>
      </c>
      <c r="K2313" s="21"/>
      <c r="L2313" s="36">
        <f>L2312+12</f>
        <v>396</v>
      </c>
      <c r="M2313" s="36"/>
      <c r="O2313" s="21">
        <f t="shared" si="369"/>
        <v>396</v>
      </c>
      <c r="P2313" s="40">
        <f t="shared" si="370"/>
        <v>1131.4285714285716</v>
      </c>
      <c r="Q2313" s="42"/>
      <c r="R2313" t="str">
        <f t="shared" si="365"/>
        <v>2250 Litre 304 Stainless Steel Slimline Water Tank (1050mm W x 1600mm L x  1560mm H)</v>
      </c>
    </row>
    <row r="2314" spans="2:18" x14ac:dyDescent="0.35">
      <c r="B2314" s="32">
        <v>0.65</v>
      </c>
      <c r="C2314" s="30" t="s">
        <v>22</v>
      </c>
      <c r="D2314" s="30" t="s">
        <v>21</v>
      </c>
      <c r="E2314" s="21">
        <v>1050</v>
      </c>
      <c r="F2314" s="21">
        <v>1700</v>
      </c>
      <c r="G2314" s="21">
        <v>1560</v>
      </c>
      <c r="H2314" s="39">
        <f t="shared" si="366"/>
        <v>2416.0500000000002</v>
      </c>
      <c r="I2314" s="37">
        <f t="shared" si="367"/>
        <v>2000</v>
      </c>
      <c r="J2314" s="37">
        <f t="shared" si="368"/>
        <v>120</v>
      </c>
      <c r="K2314" s="21"/>
      <c r="L2314" s="36">
        <f>L2313+12</f>
        <v>408</v>
      </c>
      <c r="M2314" s="36"/>
      <c r="O2314" s="21">
        <f t="shared" si="369"/>
        <v>408</v>
      </c>
      <c r="P2314" s="40">
        <f t="shared" si="370"/>
        <v>1165.7142857142858</v>
      </c>
      <c r="Q2314" s="42"/>
      <c r="R2314" t="str">
        <f t="shared" si="365"/>
        <v>2420 Litre 304 Stainless Steel Slimline Water Tank (1050mm W x 1700mm L x  1560mm H)</v>
      </c>
    </row>
    <row r="2315" spans="2:18" x14ac:dyDescent="0.35">
      <c r="B2315" s="32">
        <v>0.65</v>
      </c>
      <c r="C2315" s="30" t="s">
        <v>22</v>
      </c>
      <c r="D2315" s="30" t="s">
        <v>21</v>
      </c>
      <c r="E2315" s="21">
        <v>1050</v>
      </c>
      <c r="F2315" s="21">
        <v>1800</v>
      </c>
      <c r="G2315" s="21">
        <v>1560</v>
      </c>
      <c r="H2315" s="39">
        <f t="shared" si="366"/>
        <v>2579.85</v>
      </c>
      <c r="I2315" s="37">
        <f t="shared" si="367"/>
        <v>3000</v>
      </c>
      <c r="J2315" s="37">
        <f t="shared" si="368"/>
        <v>135</v>
      </c>
      <c r="K2315" s="21"/>
      <c r="L2315" s="36">
        <v>466</v>
      </c>
      <c r="M2315" s="36"/>
      <c r="O2315" s="21">
        <f t="shared" si="369"/>
        <v>466</v>
      </c>
      <c r="P2315" s="40">
        <f t="shared" si="370"/>
        <v>1331.4285714285716</v>
      </c>
      <c r="Q2315" s="42"/>
      <c r="R2315" t="str">
        <f t="shared" si="365"/>
        <v>2580 Litre 304 Stainless Steel Slimline Water Tank (1050mm W x 1800mm L x  1560mm H)</v>
      </c>
    </row>
    <row r="2316" spans="2:18" x14ac:dyDescent="0.35">
      <c r="B2316" s="32">
        <v>0.65</v>
      </c>
      <c r="C2316" s="30" t="s">
        <v>22</v>
      </c>
      <c r="D2316" s="30" t="s">
        <v>21</v>
      </c>
      <c r="E2316" s="21">
        <v>1050</v>
      </c>
      <c r="F2316" s="21">
        <v>1900</v>
      </c>
      <c r="G2316" s="21">
        <v>1560</v>
      </c>
      <c r="H2316" s="39">
        <f t="shared" si="366"/>
        <v>2743.65</v>
      </c>
      <c r="I2316" s="37">
        <f t="shared" si="367"/>
        <v>3000</v>
      </c>
      <c r="J2316" s="37">
        <f t="shared" si="368"/>
        <v>135</v>
      </c>
      <c r="K2316" s="21"/>
      <c r="L2316" s="36">
        <f>L2315+12</f>
        <v>478</v>
      </c>
      <c r="M2316" s="36"/>
      <c r="O2316" s="21">
        <f t="shared" si="369"/>
        <v>478</v>
      </c>
      <c r="P2316" s="40">
        <f t="shared" si="370"/>
        <v>1365.7142857142858</v>
      </c>
      <c r="Q2316" s="42"/>
      <c r="R2316" t="str">
        <f t="shared" si="365"/>
        <v>2740 Litre 304 Stainless Steel Slimline Water Tank (1050mm W x 1900mm L x  1560mm H)</v>
      </c>
    </row>
    <row r="2317" spans="2:18" x14ac:dyDescent="0.35">
      <c r="B2317" s="32">
        <v>0.65</v>
      </c>
      <c r="C2317" s="30" t="s">
        <v>22</v>
      </c>
      <c r="D2317" s="30" t="s">
        <v>21</v>
      </c>
      <c r="E2317" s="21">
        <v>1050</v>
      </c>
      <c r="F2317" s="21">
        <v>2000</v>
      </c>
      <c r="G2317" s="21">
        <v>1560</v>
      </c>
      <c r="H2317" s="39">
        <f t="shared" si="366"/>
        <v>2907.45</v>
      </c>
      <c r="I2317" s="37">
        <f t="shared" si="367"/>
        <v>3000</v>
      </c>
      <c r="J2317" s="37">
        <f t="shared" si="368"/>
        <v>135</v>
      </c>
      <c r="K2317" s="21"/>
      <c r="L2317" s="36">
        <f>L2316+12</f>
        <v>490</v>
      </c>
      <c r="M2317" s="36"/>
      <c r="O2317" s="21">
        <f t="shared" si="369"/>
        <v>490</v>
      </c>
      <c r="P2317" s="40">
        <f t="shared" si="370"/>
        <v>1400</v>
      </c>
      <c r="Q2317" s="42"/>
      <c r="R2317" t="str">
        <f t="shared" si="365"/>
        <v>2910 Litre 304 Stainless Steel Slimline Water Tank (1050mm W x 2000mm L x  1560mm H)</v>
      </c>
    </row>
    <row r="2318" spans="2:18" x14ac:dyDescent="0.35">
      <c r="B2318" s="32">
        <v>0.65</v>
      </c>
      <c r="C2318" s="30" t="s">
        <v>22</v>
      </c>
      <c r="D2318" s="30" t="s">
        <v>21</v>
      </c>
      <c r="E2318" s="21">
        <v>1050</v>
      </c>
      <c r="F2318" s="21">
        <v>2100</v>
      </c>
      <c r="G2318" s="21">
        <v>1560</v>
      </c>
      <c r="H2318" s="39">
        <f t="shared" si="366"/>
        <v>3071.25</v>
      </c>
      <c r="I2318" s="37">
        <f t="shared" si="367"/>
        <v>3000</v>
      </c>
      <c r="J2318" s="37">
        <f t="shared" si="368"/>
        <v>135</v>
      </c>
      <c r="K2318" s="21"/>
      <c r="L2318" s="36">
        <f>L2317+12</f>
        <v>502</v>
      </c>
      <c r="M2318" s="36"/>
      <c r="O2318" s="21">
        <f t="shared" si="369"/>
        <v>502</v>
      </c>
      <c r="P2318" s="40">
        <f t="shared" si="370"/>
        <v>1434.2857142857144</v>
      </c>
      <c r="Q2318" s="42"/>
      <c r="R2318" t="str">
        <f t="shared" si="365"/>
        <v>3070 Litre 304 Stainless Steel Slimline Water Tank (1050mm W x 2100mm L x  1560mm H)</v>
      </c>
    </row>
    <row r="2319" spans="2:18" x14ac:dyDescent="0.35">
      <c r="B2319" s="32">
        <v>0.65</v>
      </c>
      <c r="C2319" s="30" t="s">
        <v>22</v>
      </c>
      <c r="D2319" s="30" t="s">
        <v>21</v>
      </c>
      <c r="E2319" s="21">
        <v>1050</v>
      </c>
      <c r="F2319" s="21">
        <v>2200</v>
      </c>
      <c r="G2319" s="21">
        <v>1560</v>
      </c>
      <c r="H2319" s="39">
        <f t="shared" si="366"/>
        <v>3235.05</v>
      </c>
      <c r="I2319" s="37">
        <f t="shared" si="367"/>
        <v>3000</v>
      </c>
      <c r="J2319" s="37">
        <f t="shared" si="368"/>
        <v>135</v>
      </c>
      <c r="K2319" s="21"/>
      <c r="L2319" s="36">
        <f>L2318+12</f>
        <v>514</v>
      </c>
      <c r="M2319" s="36"/>
      <c r="O2319" s="21">
        <f t="shared" si="369"/>
        <v>514</v>
      </c>
      <c r="P2319" s="40">
        <f t="shared" si="370"/>
        <v>1468.5714285714287</v>
      </c>
      <c r="Q2319" s="42"/>
      <c r="R2319" t="str">
        <f t="shared" si="365"/>
        <v>3240 Litre 304 Stainless Steel Slimline Water Tank (1050mm W x 2200mm L x  1560mm H)</v>
      </c>
    </row>
    <row r="2320" spans="2:18" x14ac:dyDescent="0.35">
      <c r="B2320" s="32">
        <v>0.65</v>
      </c>
      <c r="C2320" s="30" t="s">
        <v>22</v>
      </c>
      <c r="D2320" s="30" t="s">
        <v>21</v>
      </c>
      <c r="E2320" s="21">
        <v>1050</v>
      </c>
      <c r="F2320" s="21">
        <v>2300</v>
      </c>
      <c r="G2320" s="21">
        <v>1560</v>
      </c>
      <c r="H2320" s="39">
        <f t="shared" si="366"/>
        <v>3398.85</v>
      </c>
      <c r="I2320" s="37">
        <f t="shared" si="367"/>
        <v>3000</v>
      </c>
      <c r="J2320" s="37">
        <f t="shared" si="368"/>
        <v>135</v>
      </c>
      <c r="K2320" s="21"/>
      <c r="L2320" s="36">
        <f>L2319+12</f>
        <v>526</v>
      </c>
      <c r="M2320" s="36"/>
      <c r="O2320" s="21">
        <f t="shared" si="369"/>
        <v>526</v>
      </c>
      <c r="P2320" s="40">
        <f t="shared" si="370"/>
        <v>1502.8571428571429</v>
      </c>
      <c r="Q2320" s="42"/>
      <c r="R2320" t="str">
        <f t="shared" si="365"/>
        <v>3400 Litre 304 Stainless Steel Slimline Water Tank (1050mm W x 2300mm L x  1560mm H)</v>
      </c>
    </row>
    <row r="2321" spans="2:18" x14ac:dyDescent="0.35">
      <c r="B2321" s="32">
        <v>0.65</v>
      </c>
      <c r="C2321" s="30" t="s">
        <v>22</v>
      </c>
      <c r="D2321" s="30" t="s">
        <v>21</v>
      </c>
      <c r="E2321" s="21">
        <v>1050</v>
      </c>
      <c r="F2321" s="21">
        <v>2400</v>
      </c>
      <c r="G2321" s="21">
        <v>1560</v>
      </c>
      <c r="H2321" s="39">
        <f t="shared" si="366"/>
        <v>3562.65</v>
      </c>
      <c r="I2321" s="37">
        <f t="shared" si="367"/>
        <v>4000</v>
      </c>
      <c r="J2321" s="37">
        <f t="shared" si="368"/>
        <v>150</v>
      </c>
      <c r="K2321" s="21"/>
      <c r="L2321" s="36">
        <v>537</v>
      </c>
      <c r="M2321" s="36"/>
      <c r="O2321" s="21">
        <f t="shared" si="369"/>
        <v>537</v>
      </c>
      <c r="P2321" s="40">
        <f t="shared" si="370"/>
        <v>1534.2857142857144</v>
      </c>
      <c r="Q2321" s="42"/>
      <c r="R2321" t="str">
        <f t="shared" si="365"/>
        <v>3560 Litre 304 Stainless Steel Slimline Water Tank (1050mm W x 2400mm L x  1560mm H)</v>
      </c>
    </row>
    <row r="2322" spans="2:18" x14ac:dyDescent="0.35">
      <c r="B2322" s="32">
        <v>0.65</v>
      </c>
      <c r="C2322" s="30" t="s">
        <v>22</v>
      </c>
      <c r="D2322" s="30" t="s">
        <v>21</v>
      </c>
      <c r="E2322" s="21">
        <v>1050</v>
      </c>
      <c r="F2322" s="21">
        <v>2500</v>
      </c>
      <c r="G2322" s="21">
        <v>1560</v>
      </c>
      <c r="H2322" s="39">
        <f t="shared" si="366"/>
        <v>3726.45</v>
      </c>
      <c r="I2322" s="37">
        <f t="shared" si="367"/>
        <v>4000</v>
      </c>
      <c r="J2322" s="37">
        <f t="shared" si="368"/>
        <v>150</v>
      </c>
      <c r="K2322" s="21"/>
      <c r="L2322" s="36">
        <f>L2321+12</f>
        <v>549</v>
      </c>
      <c r="M2322" s="36"/>
      <c r="O2322" s="21">
        <f t="shared" si="369"/>
        <v>549</v>
      </c>
      <c r="P2322" s="40">
        <f t="shared" si="370"/>
        <v>1568.5714285714287</v>
      </c>
      <c r="Q2322" s="42"/>
      <c r="R2322" t="str">
        <f t="shared" si="365"/>
        <v>3730 Litre 304 Stainless Steel Slimline Water Tank (1050mm W x 2500mm L x  1560mm H)</v>
      </c>
    </row>
    <row r="2323" spans="2:18" x14ac:dyDescent="0.35">
      <c r="B2323" s="32">
        <v>0.65</v>
      </c>
      <c r="C2323" s="30" t="s">
        <v>22</v>
      </c>
      <c r="D2323" s="30" t="s">
        <v>21</v>
      </c>
      <c r="E2323" s="21">
        <v>1050</v>
      </c>
      <c r="F2323" s="21">
        <v>2600</v>
      </c>
      <c r="G2323" s="21">
        <v>1560</v>
      </c>
      <c r="H2323" s="39">
        <f t="shared" si="366"/>
        <v>3890.25</v>
      </c>
      <c r="I2323" s="37">
        <f t="shared" si="367"/>
        <v>4000</v>
      </c>
      <c r="J2323" s="37">
        <f t="shared" si="368"/>
        <v>150</v>
      </c>
      <c r="K2323" s="21"/>
      <c r="L2323" s="36">
        <f>L2322+12</f>
        <v>561</v>
      </c>
      <c r="M2323" s="36"/>
      <c r="O2323" s="21">
        <f t="shared" si="369"/>
        <v>561</v>
      </c>
      <c r="P2323" s="40">
        <f t="shared" si="370"/>
        <v>1602.8571428571429</v>
      </c>
      <c r="Q2323" s="42"/>
      <c r="R2323" t="str">
        <f t="shared" si="365"/>
        <v>3890 Litre 304 Stainless Steel Slimline Water Tank (1050mm W x 2600mm L x  1560mm H)</v>
      </c>
    </row>
    <row r="2324" spans="2:18" x14ac:dyDescent="0.35">
      <c r="B2324" s="32">
        <v>0.65</v>
      </c>
      <c r="C2324" s="30" t="s">
        <v>22</v>
      </c>
      <c r="D2324" s="30" t="s">
        <v>21</v>
      </c>
      <c r="E2324" s="21">
        <v>1050</v>
      </c>
      <c r="F2324" s="21">
        <v>2700</v>
      </c>
      <c r="G2324" s="21">
        <v>1560</v>
      </c>
      <c r="H2324" s="39">
        <f t="shared" si="366"/>
        <v>4054.05</v>
      </c>
      <c r="I2324" s="37">
        <f t="shared" si="367"/>
        <v>4000</v>
      </c>
      <c r="J2324" s="37">
        <f t="shared" si="368"/>
        <v>150</v>
      </c>
      <c r="K2324" s="21"/>
      <c r="L2324" s="36">
        <f>L2323+12</f>
        <v>573</v>
      </c>
      <c r="M2324" s="36"/>
      <c r="O2324" s="21">
        <f t="shared" si="369"/>
        <v>573</v>
      </c>
      <c r="P2324" s="40">
        <f t="shared" si="370"/>
        <v>1637.1428571428573</v>
      </c>
      <c r="Q2324" s="42"/>
      <c r="R2324" t="str">
        <f t="shared" si="365"/>
        <v>4050 Litre 304 Stainless Steel Slimline Water Tank (1050mm W x 2700mm L x  1560mm H)</v>
      </c>
    </row>
    <row r="2325" spans="2:18" x14ac:dyDescent="0.35">
      <c r="B2325" s="32">
        <v>0.65</v>
      </c>
      <c r="C2325" s="30" t="s">
        <v>22</v>
      </c>
      <c r="D2325" s="30" t="s">
        <v>21</v>
      </c>
      <c r="E2325" s="21">
        <v>1050</v>
      </c>
      <c r="F2325" s="21">
        <v>2800</v>
      </c>
      <c r="G2325" s="21">
        <v>1560</v>
      </c>
      <c r="H2325" s="39">
        <f t="shared" si="366"/>
        <v>4217.8500000000004</v>
      </c>
      <c r="I2325" s="37">
        <f t="shared" si="367"/>
        <v>4000</v>
      </c>
      <c r="J2325" s="37">
        <f t="shared" si="368"/>
        <v>150</v>
      </c>
      <c r="K2325" s="21"/>
      <c r="L2325" s="36">
        <f>L2324+12</f>
        <v>585</v>
      </c>
      <c r="M2325" s="36"/>
      <c r="O2325" s="21">
        <f t="shared" si="369"/>
        <v>585</v>
      </c>
      <c r="P2325" s="40">
        <f t="shared" si="370"/>
        <v>1671.4285714285716</v>
      </c>
      <c r="Q2325" s="42"/>
      <c r="R2325" t="str">
        <f t="shared" si="365"/>
        <v>4220 Litre 304 Stainless Steel Slimline Water Tank (1050mm W x 2800mm L x  1560mm H)</v>
      </c>
    </row>
    <row r="2326" spans="2:18" x14ac:dyDescent="0.35">
      <c r="B2326" s="32">
        <v>0.65</v>
      </c>
      <c r="C2326" s="30" t="s">
        <v>22</v>
      </c>
      <c r="D2326" s="30" t="s">
        <v>21</v>
      </c>
      <c r="E2326" s="21">
        <v>1050</v>
      </c>
      <c r="F2326" s="21">
        <v>2900</v>
      </c>
      <c r="G2326" s="21">
        <v>1560</v>
      </c>
      <c r="H2326" s="39">
        <f t="shared" si="366"/>
        <v>4381.6499999999996</v>
      </c>
      <c r="I2326" s="37">
        <f t="shared" si="367"/>
        <v>4000</v>
      </c>
      <c r="J2326" s="37">
        <f t="shared" si="368"/>
        <v>150</v>
      </c>
      <c r="K2326" s="21"/>
      <c r="L2326" s="36">
        <f>L2325+12</f>
        <v>597</v>
      </c>
      <c r="M2326" s="36"/>
      <c r="O2326" s="21">
        <f t="shared" si="369"/>
        <v>597</v>
      </c>
      <c r="P2326" s="40">
        <f t="shared" si="370"/>
        <v>1705.7142857142858</v>
      </c>
      <c r="Q2326" s="42"/>
      <c r="R2326" t="str">
        <f t="shared" si="365"/>
        <v>4380 Litre 304 Stainless Steel Slimline Water Tank (1050mm W x 2900mm L x  1560mm H)</v>
      </c>
    </row>
    <row r="2327" spans="2:18" x14ac:dyDescent="0.35">
      <c r="B2327" s="32">
        <v>0.65</v>
      </c>
      <c r="C2327" s="30" t="s">
        <v>22</v>
      </c>
      <c r="D2327" s="30" t="s">
        <v>21</v>
      </c>
      <c r="E2327" s="21">
        <v>1050</v>
      </c>
      <c r="F2327" s="21">
        <v>3000</v>
      </c>
      <c r="G2327" s="21">
        <v>1560</v>
      </c>
      <c r="H2327" s="39">
        <f t="shared" si="366"/>
        <v>4545.45</v>
      </c>
      <c r="I2327" s="37">
        <f t="shared" si="367"/>
        <v>5000</v>
      </c>
      <c r="J2327" s="37">
        <f t="shared" si="368"/>
        <v>180</v>
      </c>
      <c r="K2327" s="21"/>
      <c r="L2327" s="36">
        <v>609</v>
      </c>
      <c r="M2327" s="36"/>
      <c r="O2327" s="21">
        <f t="shared" si="369"/>
        <v>609</v>
      </c>
      <c r="P2327" s="40">
        <f t="shared" si="370"/>
        <v>1740</v>
      </c>
      <c r="Q2327" s="42"/>
      <c r="R2327" t="str">
        <f t="shared" si="365"/>
        <v>4550 Litre 304 Stainless Steel Slimline Water Tank (1050mm W x 3000mm L x  1560mm H)</v>
      </c>
    </row>
    <row r="2328" spans="2:18" x14ac:dyDescent="0.35">
      <c r="B2328" s="32">
        <v>0.65</v>
      </c>
      <c r="C2328" s="30" t="s">
        <v>22</v>
      </c>
      <c r="D2328" s="30" t="s">
        <v>21</v>
      </c>
      <c r="E2328" s="21">
        <v>1050</v>
      </c>
      <c r="F2328" s="21">
        <v>3100</v>
      </c>
      <c r="G2328" s="21">
        <v>1560</v>
      </c>
      <c r="H2328" s="39">
        <f t="shared" si="366"/>
        <v>4709.25</v>
      </c>
      <c r="I2328" s="37">
        <f t="shared" si="367"/>
        <v>5000</v>
      </c>
      <c r="J2328" s="37">
        <f t="shared" si="368"/>
        <v>180</v>
      </c>
      <c r="K2328" s="21"/>
      <c r="L2328" s="36">
        <f>L2327+12</f>
        <v>621</v>
      </c>
      <c r="M2328" s="36"/>
      <c r="O2328" s="21">
        <f t="shared" si="369"/>
        <v>621</v>
      </c>
      <c r="P2328" s="40">
        <f t="shared" si="370"/>
        <v>1774.2857142857144</v>
      </c>
      <c r="Q2328" s="42"/>
      <c r="R2328" t="str">
        <f t="shared" si="365"/>
        <v>4710 Litre 304 Stainless Steel Slimline Water Tank (1050mm W x 3100mm L x  1560mm H)</v>
      </c>
    </row>
    <row r="2329" spans="2:18" x14ac:dyDescent="0.35">
      <c r="B2329" s="32">
        <v>0.65</v>
      </c>
      <c r="C2329" s="30" t="s">
        <v>22</v>
      </c>
      <c r="D2329" s="30" t="s">
        <v>21</v>
      </c>
      <c r="E2329" s="21">
        <v>1050</v>
      </c>
      <c r="F2329" s="21">
        <v>3200</v>
      </c>
      <c r="G2329" s="21">
        <v>1560</v>
      </c>
      <c r="H2329" s="39">
        <f t="shared" si="366"/>
        <v>4873.05</v>
      </c>
      <c r="I2329" s="37">
        <f t="shared" si="367"/>
        <v>5000</v>
      </c>
      <c r="J2329" s="37">
        <f t="shared" si="368"/>
        <v>180</v>
      </c>
      <c r="K2329" s="21"/>
      <c r="L2329" s="36">
        <f>L2328+12</f>
        <v>633</v>
      </c>
      <c r="M2329" s="36"/>
      <c r="O2329" s="21">
        <f t="shared" si="369"/>
        <v>633</v>
      </c>
      <c r="P2329" s="40">
        <f t="shared" si="370"/>
        <v>1808.5714285714287</v>
      </c>
      <c r="Q2329" s="42"/>
      <c r="R2329" t="str">
        <f t="shared" si="365"/>
        <v>4870 Litre 304 Stainless Steel Slimline Water Tank (1050mm W x 3200mm L x  1560mm H)</v>
      </c>
    </row>
    <row r="2330" spans="2:18" x14ac:dyDescent="0.35">
      <c r="B2330" s="32">
        <v>0.65</v>
      </c>
      <c r="C2330" s="30" t="s">
        <v>22</v>
      </c>
      <c r="D2330" s="30" t="s">
        <v>21</v>
      </c>
      <c r="E2330" s="21">
        <v>1050</v>
      </c>
      <c r="F2330" s="21">
        <v>3300</v>
      </c>
      <c r="G2330" s="21">
        <v>1560</v>
      </c>
      <c r="H2330" s="39">
        <f t="shared" si="366"/>
        <v>5036.8500000000004</v>
      </c>
      <c r="I2330" s="37">
        <f t="shared" si="367"/>
        <v>5000</v>
      </c>
      <c r="J2330" s="37">
        <f t="shared" si="368"/>
        <v>180</v>
      </c>
      <c r="K2330" s="21"/>
      <c r="L2330" s="36">
        <f>L2329+12</f>
        <v>645</v>
      </c>
      <c r="M2330" s="36"/>
      <c r="O2330" s="21">
        <f t="shared" si="369"/>
        <v>645</v>
      </c>
      <c r="P2330" s="40">
        <f t="shared" si="370"/>
        <v>1842.8571428571429</v>
      </c>
      <c r="Q2330" s="42"/>
      <c r="R2330" t="str">
        <f t="shared" si="365"/>
        <v>5040 Litre 304 Stainless Steel Slimline Water Tank (1050mm W x 3300mm L x  1560mm H)</v>
      </c>
    </row>
    <row r="2331" spans="2:18" x14ac:dyDescent="0.35">
      <c r="B2331" s="32">
        <v>0.65</v>
      </c>
      <c r="C2331" s="30" t="s">
        <v>22</v>
      </c>
      <c r="D2331" s="30" t="s">
        <v>21</v>
      </c>
      <c r="E2331" s="21">
        <v>1050</v>
      </c>
      <c r="F2331" s="21">
        <v>3400</v>
      </c>
      <c r="G2331" s="21">
        <v>1560</v>
      </c>
      <c r="H2331" s="39">
        <f t="shared" si="366"/>
        <v>5200.6499999999996</v>
      </c>
      <c r="I2331" s="37">
        <f t="shared" si="367"/>
        <v>5000</v>
      </c>
      <c r="J2331" s="37">
        <f t="shared" si="368"/>
        <v>180</v>
      </c>
      <c r="K2331" s="21"/>
      <c r="L2331" s="36">
        <f>L2330+12</f>
        <v>657</v>
      </c>
      <c r="M2331" s="36"/>
      <c r="O2331" s="21">
        <f t="shared" si="369"/>
        <v>657</v>
      </c>
      <c r="P2331" s="40">
        <f t="shared" si="370"/>
        <v>1877.1428571428573</v>
      </c>
      <c r="Q2331" s="42"/>
      <c r="R2331" t="str">
        <f t="shared" si="365"/>
        <v>5200 Litre 304 Stainless Steel Slimline Water Tank (1050mm W x 3400mm L x  1560mm H)</v>
      </c>
    </row>
    <row r="2332" spans="2:18" x14ac:dyDescent="0.35">
      <c r="B2332" s="32">
        <v>0.65</v>
      </c>
      <c r="C2332" s="30" t="s">
        <v>22</v>
      </c>
      <c r="D2332" s="30" t="s">
        <v>21</v>
      </c>
      <c r="E2332" s="21">
        <v>1050</v>
      </c>
      <c r="F2332" s="21">
        <v>3500</v>
      </c>
      <c r="G2332" s="21">
        <v>1560</v>
      </c>
      <c r="H2332" s="39">
        <f t="shared" si="366"/>
        <v>5364.45</v>
      </c>
      <c r="I2332" s="37">
        <f t="shared" si="367"/>
        <v>5000</v>
      </c>
      <c r="J2332" s="37">
        <f t="shared" si="368"/>
        <v>180</v>
      </c>
      <c r="K2332" s="21"/>
      <c r="L2332" s="36">
        <f>L2331+12</f>
        <v>669</v>
      </c>
      <c r="M2332" s="36"/>
      <c r="O2332" s="21">
        <f t="shared" si="369"/>
        <v>669</v>
      </c>
      <c r="P2332" s="40">
        <f t="shared" si="370"/>
        <v>1911.4285714285716</v>
      </c>
      <c r="Q2332" s="42"/>
      <c r="R2332" t="str">
        <f t="shared" si="365"/>
        <v>5360 Litre 304 Stainless Steel Slimline Water Tank (1050mm W x 3500mm L x  1560mm H)</v>
      </c>
    </row>
    <row r="2333" spans="2:18" x14ac:dyDescent="0.35">
      <c r="B2333" s="32">
        <v>0.65</v>
      </c>
      <c r="C2333" s="30" t="s">
        <v>22</v>
      </c>
      <c r="D2333" s="30" t="s">
        <v>21</v>
      </c>
      <c r="E2333" s="21">
        <v>1050</v>
      </c>
      <c r="F2333" s="21">
        <v>3600</v>
      </c>
      <c r="G2333" s="21">
        <v>1560</v>
      </c>
      <c r="H2333" s="39">
        <f t="shared" si="366"/>
        <v>5528.25</v>
      </c>
      <c r="I2333" s="37">
        <f t="shared" si="367"/>
        <v>6000</v>
      </c>
      <c r="J2333" s="37">
        <f t="shared" si="368"/>
        <v>210</v>
      </c>
      <c r="K2333" s="21"/>
      <c r="L2333" s="36">
        <v>745</v>
      </c>
      <c r="M2333" s="36"/>
      <c r="O2333" s="21">
        <f t="shared" si="369"/>
        <v>745</v>
      </c>
      <c r="P2333" s="40">
        <f t="shared" si="370"/>
        <v>2128.5714285714289</v>
      </c>
      <c r="Q2333" s="42"/>
      <c r="R2333" t="str">
        <f t="shared" si="365"/>
        <v>5530 Litre 304 Stainless Steel Slimline Water Tank (1050mm W x 3600mm L x  1560mm H)</v>
      </c>
    </row>
    <row r="2334" spans="2:18" x14ac:dyDescent="0.35">
      <c r="B2334" s="32">
        <v>0.65</v>
      </c>
      <c r="C2334" s="30" t="s">
        <v>22</v>
      </c>
      <c r="D2334" s="30" t="s">
        <v>21</v>
      </c>
      <c r="E2334" s="21">
        <v>1050</v>
      </c>
      <c r="F2334" s="21">
        <v>3700</v>
      </c>
      <c r="G2334" s="21">
        <v>1560</v>
      </c>
      <c r="H2334" s="39">
        <f t="shared" si="366"/>
        <v>5692.05</v>
      </c>
      <c r="I2334" s="37">
        <f t="shared" si="367"/>
        <v>6000</v>
      </c>
      <c r="J2334" s="37">
        <f t="shared" si="368"/>
        <v>210</v>
      </c>
      <c r="K2334" s="21"/>
      <c r="L2334" s="36">
        <f>L2333+12</f>
        <v>757</v>
      </c>
      <c r="M2334" s="36"/>
      <c r="O2334" s="21">
        <f t="shared" si="369"/>
        <v>757</v>
      </c>
      <c r="P2334" s="40">
        <f t="shared" si="370"/>
        <v>2162.8571428571431</v>
      </c>
      <c r="Q2334" s="42"/>
      <c r="R2334" t="str">
        <f t="shared" si="365"/>
        <v>5690 Litre 304 Stainless Steel Slimline Water Tank (1050mm W x 3700mm L x  1560mm H)</v>
      </c>
    </row>
    <row r="2335" spans="2:18" x14ac:dyDescent="0.35">
      <c r="B2335" s="32">
        <v>0.65</v>
      </c>
      <c r="C2335" s="30" t="s">
        <v>22</v>
      </c>
      <c r="D2335" s="30" t="s">
        <v>21</v>
      </c>
      <c r="E2335" s="21">
        <v>1050</v>
      </c>
      <c r="F2335" s="21">
        <v>3800</v>
      </c>
      <c r="G2335" s="21">
        <v>1560</v>
      </c>
      <c r="H2335" s="39">
        <f t="shared" si="366"/>
        <v>5855.85</v>
      </c>
      <c r="I2335" s="37">
        <f t="shared" si="367"/>
        <v>6000</v>
      </c>
      <c r="J2335" s="37">
        <f t="shared" si="368"/>
        <v>210</v>
      </c>
      <c r="K2335" s="21"/>
      <c r="L2335" s="36">
        <f>L2334+12</f>
        <v>769</v>
      </c>
      <c r="M2335" s="36"/>
      <c r="O2335" s="21">
        <f t="shared" si="369"/>
        <v>769</v>
      </c>
      <c r="P2335" s="40">
        <f t="shared" si="370"/>
        <v>2197.1428571428573</v>
      </c>
      <c r="Q2335" s="42"/>
      <c r="R2335" t="str">
        <f t="shared" si="365"/>
        <v>5860 Litre 304 Stainless Steel Slimline Water Tank (1050mm W x 3800mm L x  1560mm H)</v>
      </c>
    </row>
    <row r="2336" spans="2:18" x14ac:dyDescent="0.35">
      <c r="B2336" s="32">
        <v>0.65</v>
      </c>
      <c r="C2336" s="30" t="s">
        <v>22</v>
      </c>
      <c r="D2336" s="30" t="s">
        <v>21</v>
      </c>
      <c r="E2336" s="21">
        <v>1050</v>
      </c>
      <c r="F2336" s="21">
        <v>3900</v>
      </c>
      <c r="G2336" s="21">
        <v>1560</v>
      </c>
      <c r="H2336" s="39">
        <f t="shared" si="366"/>
        <v>6019.65</v>
      </c>
      <c r="I2336" s="37">
        <f t="shared" si="367"/>
        <v>6000</v>
      </c>
      <c r="J2336" s="37">
        <f t="shared" si="368"/>
        <v>210</v>
      </c>
      <c r="K2336" s="21"/>
      <c r="L2336" s="36">
        <f>L2335+12</f>
        <v>781</v>
      </c>
      <c r="M2336" s="36"/>
      <c r="O2336" s="21">
        <f t="shared" si="369"/>
        <v>781</v>
      </c>
      <c r="P2336" s="40">
        <f t="shared" si="370"/>
        <v>2231.4285714285716</v>
      </c>
      <c r="Q2336" s="42"/>
      <c r="R2336" t="str">
        <f t="shared" si="365"/>
        <v>6020 Litre 304 Stainless Steel Slimline Water Tank (1050mm W x 3900mm L x  1560mm H)</v>
      </c>
    </row>
    <row r="2337" spans="2:18" x14ac:dyDescent="0.35">
      <c r="B2337" s="32">
        <v>0.65</v>
      </c>
      <c r="C2337" s="30" t="s">
        <v>22</v>
      </c>
      <c r="D2337" s="30" t="s">
        <v>21</v>
      </c>
      <c r="E2337" s="21">
        <v>1050</v>
      </c>
      <c r="F2337" s="21">
        <v>4000</v>
      </c>
      <c r="G2337" s="21">
        <v>1560</v>
      </c>
      <c r="H2337" s="39">
        <f t="shared" si="366"/>
        <v>6183.45</v>
      </c>
      <c r="I2337" s="37">
        <f t="shared" si="367"/>
        <v>6000</v>
      </c>
      <c r="J2337" s="37">
        <f t="shared" si="368"/>
        <v>210</v>
      </c>
      <c r="K2337" s="21"/>
      <c r="L2337" s="36">
        <f>L2336+12</f>
        <v>793</v>
      </c>
      <c r="M2337" s="36"/>
      <c r="O2337" s="21">
        <f t="shared" si="369"/>
        <v>793</v>
      </c>
      <c r="P2337" s="40">
        <f t="shared" si="370"/>
        <v>2265.7142857142858</v>
      </c>
      <c r="Q2337" s="42"/>
      <c r="R2337" t="str">
        <f t="shared" si="365"/>
        <v>6180 Litre 304 Stainless Steel Slimline Water Tank (1050mm W x 4000mm L x  1560mm H)</v>
      </c>
    </row>
    <row r="2338" spans="2:18" x14ac:dyDescent="0.35">
      <c r="B2338" s="32">
        <v>0.65</v>
      </c>
      <c r="C2338" s="30" t="s">
        <v>22</v>
      </c>
      <c r="D2338" s="30" t="s">
        <v>21</v>
      </c>
      <c r="E2338" s="21">
        <v>1100</v>
      </c>
      <c r="F2338" s="21">
        <v>800</v>
      </c>
      <c r="G2338" s="21">
        <v>1560</v>
      </c>
      <c r="H2338" s="39">
        <f t="shared" si="366"/>
        <v>968.31428571428557</v>
      </c>
      <c r="I2338" s="37">
        <f t="shared" si="367"/>
        <v>1000</v>
      </c>
      <c r="J2338" s="37">
        <f t="shared" si="368"/>
        <v>90</v>
      </c>
      <c r="K2338" s="21"/>
      <c r="L2338" s="36">
        <v>302</v>
      </c>
      <c r="M2338" s="36"/>
      <c r="O2338" s="21">
        <f t="shared" si="369"/>
        <v>302</v>
      </c>
      <c r="P2338" s="40">
        <f t="shared" si="370"/>
        <v>862.85714285714289</v>
      </c>
      <c r="Q2338" s="42"/>
      <c r="R2338" t="str">
        <f t="shared" si="365"/>
        <v>970 Litre 304 Stainless Steel Slimline Water Tank (1100mm W x 800mm L x  1560mm H)</v>
      </c>
    </row>
    <row r="2339" spans="2:18" x14ac:dyDescent="0.35">
      <c r="B2339" s="32">
        <v>0.65</v>
      </c>
      <c r="C2339" s="30" t="s">
        <v>22</v>
      </c>
      <c r="D2339" s="30" t="s">
        <v>21</v>
      </c>
      <c r="E2339" s="21">
        <v>1100</v>
      </c>
      <c r="F2339" s="21">
        <v>900</v>
      </c>
      <c r="G2339" s="21">
        <v>1560</v>
      </c>
      <c r="H2339" s="39">
        <f t="shared" si="366"/>
        <v>1139.9142857142856</v>
      </c>
      <c r="I2339" s="37">
        <f t="shared" si="367"/>
        <v>1000</v>
      </c>
      <c r="J2339" s="37">
        <f t="shared" si="368"/>
        <v>90</v>
      </c>
      <c r="K2339" s="21"/>
      <c r="L2339" s="36">
        <f>L2338+12</f>
        <v>314</v>
      </c>
      <c r="M2339" s="36"/>
      <c r="O2339" s="21">
        <f t="shared" si="369"/>
        <v>314</v>
      </c>
      <c r="P2339" s="40">
        <f t="shared" si="370"/>
        <v>897.14285714285722</v>
      </c>
      <c r="Q2339" s="42"/>
      <c r="R2339" t="str">
        <f t="shared" si="365"/>
        <v>1140 Litre 304 Stainless Steel Slimline Water Tank (1100mm W x 900mm L x  1560mm H)</v>
      </c>
    </row>
    <row r="2340" spans="2:18" x14ac:dyDescent="0.35">
      <c r="B2340" s="32">
        <v>0.65</v>
      </c>
      <c r="C2340" s="30" t="s">
        <v>22</v>
      </c>
      <c r="D2340" s="30" t="s">
        <v>21</v>
      </c>
      <c r="E2340" s="21">
        <v>1100</v>
      </c>
      <c r="F2340" s="21">
        <v>1000</v>
      </c>
      <c r="G2340" s="21">
        <v>1560</v>
      </c>
      <c r="H2340" s="39">
        <f t="shared" si="366"/>
        <v>1311.5142857142855</v>
      </c>
      <c r="I2340" s="37">
        <f t="shared" si="367"/>
        <v>1000</v>
      </c>
      <c r="J2340" s="37">
        <f t="shared" si="368"/>
        <v>90</v>
      </c>
      <c r="K2340" s="21"/>
      <c r="L2340" s="36">
        <f>L2339+12</f>
        <v>326</v>
      </c>
      <c r="M2340" s="36"/>
      <c r="O2340" s="21">
        <f t="shared" si="369"/>
        <v>326</v>
      </c>
      <c r="P2340" s="40">
        <f t="shared" si="370"/>
        <v>931.42857142857144</v>
      </c>
      <c r="Q2340" s="42"/>
      <c r="R2340" t="str">
        <f t="shared" si="365"/>
        <v>1310 Litre 304 Stainless Steel Slimline Water Tank (1100mm W x 1000mm L x  1560mm H)</v>
      </c>
    </row>
    <row r="2341" spans="2:18" x14ac:dyDescent="0.35">
      <c r="B2341" s="32">
        <v>0.65</v>
      </c>
      <c r="C2341" s="30" t="s">
        <v>22</v>
      </c>
      <c r="D2341" s="30" t="s">
        <v>21</v>
      </c>
      <c r="E2341" s="21">
        <v>1100</v>
      </c>
      <c r="F2341" s="21">
        <v>1100</v>
      </c>
      <c r="G2341" s="21">
        <v>1560</v>
      </c>
      <c r="H2341" s="39">
        <f t="shared" si="366"/>
        <v>1483.1142857142856</v>
      </c>
      <c r="I2341" s="37">
        <f t="shared" si="367"/>
        <v>1000</v>
      </c>
      <c r="J2341" s="37">
        <f t="shared" si="368"/>
        <v>90</v>
      </c>
      <c r="K2341" s="21"/>
      <c r="L2341" s="36">
        <f>L2340+12</f>
        <v>338</v>
      </c>
      <c r="M2341" s="36"/>
      <c r="O2341" s="21">
        <f t="shared" si="369"/>
        <v>338</v>
      </c>
      <c r="P2341" s="40">
        <f t="shared" si="370"/>
        <v>965.71428571428578</v>
      </c>
      <c r="Q2341" s="42"/>
      <c r="R2341" t="str">
        <f t="shared" si="365"/>
        <v>1480 Litre 304 Stainless Steel Slimline Water Tank (1100mm W x 1100mm L x  1560mm H)</v>
      </c>
    </row>
    <row r="2342" spans="2:18" x14ac:dyDescent="0.35">
      <c r="B2342" s="32">
        <v>0.65</v>
      </c>
      <c r="C2342" s="30" t="s">
        <v>22</v>
      </c>
      <c r="D2342" s="30" t="s">
        <v>21</v>
      </c>
      <c r="E2342" s="21">
        <v>1100</v>
      </c>
      <c r="F2342" s="21">
        <v>1200</v>
      </c>
      <c r="G2342" s="21">
        <v>1560</v>
      </c>
      <c r="H2342" s="39">
        <f t="shared" si="366"/>
        <v>1654.7142857142856</v>
      </c>
      <c r="I2342" s="37">
        <f t="shared" si="367"/>
        <v>2000</v>
      </c>
      <c r="J2342" s="37">
        <f t="shared" si="368"/>
        <v>120</v>
      </c>
      <c r="K2342" s="21"/>
      <c r="L2342" s="36">
        <v>350</v>
      </c>
      <c r="M2342" s="36"/>
      <c r="O2342" s="21">
        <f t="shared" si="369"/>
        <v>350</v>
      </c>
      <c r="P2342" s="40">
        <f t="shared" si="370"/>
        <v>1000.0000000000001</v>
      </c>
      <c r="Q2342" s="42"/>
      <c r="R2342" t="str">
        <f t="shared" si="365"/>
        <v>1650 Litre 304 Stainless Steel Slimline Water Tank (1100mm W x 1200mm L x  1560mm H)</v>
      </c>
    </row>
    <row r="2343" spans="2:18" x14ac:dyDescent="0.35">
      <c r="B2343" s="32">
        <v>0.65</v>
      </c>
      <c r="C2343" s="30" t="s">
        <v>22</v>
      </c>
      <c r="D2343" s="30" t="s">
        <v>21</v>
      </c>
      <c r="E2343" s="21">
        <v>1100</v>
      </c>
      <c r="F2343" s="21">
        <v>1300</v>
      </c>
      <c r="G2343" s="21">
        <v>1560</v>
      </c>
      <c r="H2343" s="39">
        <f t="shared" si="366"/>
        <v>1826.3142857142857</v>
      </c>
      <c r="I2343" s="37">
        <f t="shared" si="367"/>
        <v>2000</v>
      </c>
      <c r="J2343" s="37">
        <f t="shared" si="368"/>
        <v>120</v>
      </c>
      <c r="K2343" s="21"/>
      <c r="L2343" s="36">
        <f>L2342+12</f>
        <v>362</v>
      </c>
      <c r="M2343" s="36"/>
      <c r="O2343" s="21">
        <f t="shared" si="369"/>
        <v>362</v>
      </c>
      <c r="P2343" s="40">
        <f t="shared" si="370"/>
        <v>1034.2857142857144</v>
      </c>
      <c r="Q2343" s="42"/>
      <c r="R2343" t="str">
        <f t="shared" si="365"/>
        <v>1830 Litre 304 Stainless Steel Slimline Water Tank (1100mm W x 1300mm L x  1560mm H)</v>
      </c>
    </row>
    <row r="2344" spans="2:18" x14ac:dyDescent="0.35">
      <c r="B2344" s="32">
        <v>0.65</v>
      </c>
      <c r="C2344" s="30" t="s">
        <v>22</v>
      </c>
      <c r="D2344" s="30" t="s">
        <v>21</v>
      </c>
      <c r="E2344" s="21">
        <v>1100</v>
      </c>
      <c r="F2344" s="21">
        <v>1400</v>
      </c>
      <c r="G2344" s="21">
        <v>1560</v>
      </c>
      <c r="H2344" s="39">
        <f t="shared" si="366"/>
        <v>1997.9142857142856</v>
      </c>
      <c r="I2344" s="37">
        <f t="shared" si="367"/>
        <v>2000</v>
      </c>
      <c r="J2344" s="37">
        <f t="shared" si="368"/>
        <v>120</v>
      </c>
      <c r="K2344" s="21"/>
      <c r="L2344" s="36">
        <f>L2343+12</f>
        <v>374</v>
      </c>
      <c r="M2344" s="36"/>
      <c r="O2344" s="21">
        <f t="shared" si="369"/>
        <v>374</v>
      </c>
      <c r="P2344" s="40">
        <f t="shared" si="370"/>
        <v>1068.5714285714287</v>
      </c>
      <c r="Q2344" s="42"/>
      <c r="R2344" t="str">
        <f t="shared" si="365"/>
        <v>2000 Litre 304 Stainless Steel Slimline Water Tank (1100mm W x 1400mm L x  1560mm H)</v>
      </c>
    </row>
    <row r="2345" spans="2:18" x14ac:dyDescent="0.35">
      <c r="B2345" s="32">
        <v>0.65</v>
      </c>
      <c r="C2345" s="30" t="s">
        <v>22</v>
      </c>
      <c r="D2345" s="30" t="s">
        <v>21</v>
      </c>
      <c r="E2345" s="21">
        <v>1100</v>
      </c>
      <c r="F2345" s="21">
        <v>1500</v>
      </c>
      <c r="G2345" s="21">
        <v>1560</v>
      </c>
      <c r="H2345" s="39">
        <f t="shared" si="366"/>
        <v>2169.514285714286</v>
      </c>
      <c r="I2345" s="37">
        <f t="shared" si="367"/>
        <v>2000</v>
      </c>
      <c r="J2345" s="37">
        <f t="shared" si="368"/>
        <v>120</v>
      </c>
      <c r="K2345" s="21"/>
      <c r="L2345" s="36">
        <f>L2344+12</f>
        <v>386</v>
      </c>
      <c r="M2345" s="36"/>
      <c r="O2345" s="21">
        <f t="shared" si="369"/>
        <v>386</v>
      </c>
      <c r="P2345" s="40">
        <f t="shared" si="370"/>
        <v>1102.8571428571429</v>
      </c>
      <c r="Q2345" s="42"/>
      <c r="R2345" t="str">
        <f t="shared" si="365"/>
        <v>2170 Litre 304 Stainless Steel Slimline Water Tank (1100mm W x 1500mm L x  1560mm H)</v>
      </c>
    </row>
    <row r="2346" spans="2:18" x14ac:dyDescent="0.35">
      <c r="B2346" s="32">
        <v>0.65</v>
      </c>
      <c r="C2346" s="30" t="s">
        <v>22</v>
      </c>
      <c r="D2346" s="30" t="s">
        <v>21</v>
      </c>
      <c r="E2346" s="21">
        <v>1100</v>
      </c>
      <c r="F2346" s="21">
        <v>1600</v>
      </c>
      <c r="G2346" s="21">
        <v>1560</v>
      </c>
      <c r="H2346" s="39">
        <f t="shared" si="366"/>
        <v>2341.1142857142859</v>
      </c>
      <c r="I2346" s="37">
        <f t="shared" si="367"/>
        <v>2000</v>
      </c>
      <c r="J2346" s="37">
        <f t="shared" si="368"/>
        <v>120</v>
      </c>
      <c r="K2346" s="21"/>
      <c r="L2346" s="36">
        <f>L2345+12</f>
        <v>398</v>
      </c>
      <c r="M2346" s="36"/>
      <c r="O2346" s="21">
        <f t="shared" si="369"/>
        <v>398</v>
      </c>
      <c r="P2346" s="40">
        <f t="shared" si="370"/>
        <v>1137.1428571428571</v>
      </c>
      <c r="Q2346" s="42"/>
      <c r="R2346" t="str">
        <f t="shared" si="365"/>
        <v>2340 Litre 304 Stainless Steel Slimline Water Tank (1100mm W x 1600mm L x  1560mm H)</v>
      </c>
    </row>
    <row r="2347" spans="2:18" x14ac:dyDescent="0.35">
      <c r="B2347" s="32">
        <v>0.65</v>
      </c>
      <c r="C2347" s="30" t="s">
        <v>22</v>
      </c>
      <c r="D2347" s="30" t="s">
        <v>21</v>
      </c>
      <c r="E2347" s="21">
        <v>1100</v>
      </c>
      <c r="F2347" s="21">
        <v>1700</v>
      </c>
      <c r="G2347" s="21">
        <v>1560</v>
      </c>
      <c r="H2347" s="39">
        <f t="shared" si="366"/>
        <v>2512.7142857142858</v>
      </c>
      <c r="I2347" s="37">
        <f t="shared" si="367"/>
        <v>3000</v>
      </c>
      <c r="J2347" s="37">
        <f t="shared" si="368"/>
        <v>135</v>
      </c>
      <c r="K2347" s="21"/>
      <c r="L2347" s="36">
        <v>456</v>
      </c>
      <c r="M2347" s="36"/>
      <c r="O2347" s="21">
        <f t="shared" si="369"/>
        <v>456</v>
      </c>
      <c r="P2347" s="40">
        <f t="shared" si="370"/>
        <v>1302.8571428571429</v>
      </c>
      <c r="Q2347" s="42"/>
      <c r="R2347" t="str">
        <f t="shared" si="365"/>
        <v>2510 Litre 304 Stainless Steel Slimline Water Tank (1100mm W x 1700mm L x  1560mm H)</v>
      </c>
    </row>
    <row r="2348" spans="2:18" x14ac:dyDescent="0.35">
      <c r="B2348" s="32">
        <v>0.65</v>
      </c>
      <c r="C2348" s="30" t="s">
        <v>22</v>
      </c>
      <c r="D2348" s="30" t="s">
        <v>21</v>
      </c>
      <c r="E2348" s="21">
        <v>1100</v>
      </c>
      <c r="F2348" s="21">
        <v>1800</v>
      </c>
      <c r="G2348" s="21">
        <v>1560</v>
      </c>
      <c r="H2348" s="39">
        <f t="shared" si="366"/>
        <v>2684.3142857142857</v>
      </c>
      <c r="I2348" s="37">
        <f t="shared" si="367"/>
        <v>3000</v>
      </c>
      <c r="J2348" s="37">
        <f t="shared" si="368"/>
        <v>135</v>
      </c>
      <c r="K2348" s="21"/>
      <c r="L2348" s="36">
        <f>L2347+12</f>
        <v>468</v>
      </c>
      <c r="M2348" s="36"/>
      <c r="O2348" s="21">
        <f t="shared" si="369"/>
        <v>468</v>
      </c>
      <c r="P2348" s="40">
        <f t="shared" si="370"/>
        <v>1337.1428571428573</v>
      </c>
      <c r="Q2348" s="42"/>
      <c r="R2348" t="str">
        <f t="shared" si="365"/>
        <v>2680 Litre 304 Stainless Steel Slimline Water Tank (1100mm W x 1800mm L x  1560mm H)</v>
      </c>
    </row>
    <row r="2349" spans="2:18" x14ac:dyDescent="0.35">
      <c r="B2349" s="32">
        <v>0.65</v>
      </c>
      <c r="C2349" s="30" t="s">
        <v>22</v>
      </c>
      <c r="D2349" s="30" t="s">
        <v>21</v>
      </c>
      <c r="E2349" s="21">
        <v>1100</v>
      </c>
      <c r="F2349" s="21">
        <v>1900</v>
      </c>
      <c r="G2349" s="21">
        <v>1560</v>
      </c>
      <c r="H2349" s="39">
        <f t="shared" si="366"/>
        <v>2855.9142857142861</v>
      </c>
      <c r="I2349" s="37">
        <f t="shared" si="367"/>
        <v>3000</v>
      </c>
      <c r="J2349" s="37">
        <f t="shared" si="368"/>
        <v>135</v>
      </c>
      <c r="K2349" s="21"/>
      <c r="L2349" s="36">
        <f>L2348+12</f>
        <v>480</v>
      </c>
      <c r="M2349" s="36"/>
      <c r="O2349" s="21">
        <f t="shared" si="369"/>
        <v>480</v>
      </c>
      <c r="P2349" s="40">
        <f t="shared" si="370"/>
        <v>1371.4285714285716</v>
      </c>
      <c r="Q2349" s="42"/>
      <c r="R2349" t="str">
        <f t="shared" si="365"/>
        <v>2860 Litre 304 Stainless Steel Slimline Water Tank (1100mm W x 1900mm L x  1560mm H)</v>
      </c>
    </row>
    <row r="2350" spans="2:18" x14ac:dyDescent="0.35">
      <c r="B2350" s="32">
        <v>0.65</v>
      </c>
      <c r="C2350" s="30" t="s">
        <v>22</v>
      </c>
      <c r="D2350" s="30" t="s">
        <v>21</v>
      </c>
      <c r="E2350" s="21">
        <v>1100</v>
      </c>
      <c r="F2350" s="21">
        <v>2000</v>
      </c>
      <c r="G2350" s="21">
        <v>1560</v>
      </c>
      <c r="H2350" s="39">
        <f t="shared" si="366"/>
        <v>3027.514285714286</v>
      </c>
      <c r="I2350" s="37">
        <f t="shared" si="367"/>
        <v>3000</v>
      </c>
      <c r="J2350" s="37">
        <f t="shared" si="368"/>
        <v>135</v>
      </c>
      <c r="K2350" s="21"/>
      <c r="L2350" s="36">
        <f>L2349+12</f>
        <v>492</v>
      </c>
      <c r="M2350" s="36"/>
      <c r="O2350" s="21">
        <f t="shared" si="369"/>
        <v>492</v>
      </c>
      <c r="P2350" s="40">
        <f t="shared" si="370"/>
        <v>1405.7142857142858</v>
      </c>
      <c r="Q2350" s="42"/>
      <c r="R2350" t="str">
        <f t="shared" si="365"/>
        <v>3030 Litre 304 Stainless Steel Slimline Water Tank (1100mm W x 2000mm L x  1560mm H)</v>
      </c>
    </row>
    <row r="2351" spans="2:18" x14ac:dyDescent="0.35">
      <c r="B2351" s="32">
        <v>0.65</v>
      </c>
      <c r="C2351" s="30" t="s">
        <v>22</v>
      </c>
      <c r="D2351" s="30" t="s">
        <v>21</v>
      </c>
      <c r="E2351" s="21">
        <v>1100</v>
      </c>
      <c r="F2351" s="21">
        <v>2100</v>
      </c>
      <c r="G2351" s="21">
        <v>1560</v>
      </c>
      <c r="H2351" s="39">
        <f t="shared" si="366"/>
        <v>3199.1142857142859</v>
      </c>
      <c r="I2351" s="37">
        <f t="shared" si="367"/>
        <v>3000</v>
      </c>
      <c r="J2351" s="37">
        <f t="shared" si="368"/>
        <v>135</v>
      </c>
      <c r="K2351" s="21"/>
      <c r="L2351" s="36">
        <f>L2350+12</f>
        <v>504</v>
      </c>
      <c r="M2351" s="36"/>
      <c r="O2351" s="21">
        <f t="shared" si="369"/>
        <v>504</v>
      </c>
      <c r="P2351" s="40">
        <f t="shared" si="370"/>
        <v>1440</v>
      </c>
      <c r="Q2351" s="42"/>
      <c r="R2351" t="str">
        <f t="shared" si="365"/>
        <v>3200 Litre 304 Stainless Steel Slimline Water Tank (1100mm W x 2100mm L x  1560mm H)</v>
      </c>
    </row>
    <row r="2352" spans="2:18" x14ac:dyDescent="0.35">
      <c r="B2352" s="32">
        <v>0.65</v>
      </c>
      <c r="C2352" s="30" t="s">
        <v>22</v>
      </c>
      <c r="D2352" s="30" t="s">
        <v>21</v>
      </c>
      <c r="E2352" s="21">
        <v>1100</v>
      </c>
      <c r="F2352" s="21">
        <v>2200</v>
      </c>
      <c r="G2352" s="21">
        <v>1560</v>
      </c>
      <c r="H2352" s="39">
        <f t="shared" si="366"/>
        <v>3370.7142857142858</v>
      </c>
      <c r="I2352" s="37">
        <f t="shared" si="367"/>
        <v>3000</v>
      </c>
      <c r="J2352" s="37">
        <f t="shared" si="368"/>
        <v>135</v>
      </c>
      <c r="K2352" s="21"/>
      <c r="L2352" s="36">
        <f>L2351+12</f>
        <v>516</v>
      </c>
      <c r="M2352" s="36"/>
      <c r="O2352" s="21">
        <f t="shared" si="369"/>
        <v>516</v>
      </c>
      <c r="P2352" s="40">
        <f t="shared" si="370"/>
        <v>1474.2857142857144</v>
      </c>
      <c r="Q2352" s="42"/>
      <c r="R2352" t="str">
        <f t="shared" si="365"/>
        <v>3370 Litre 304 Stainless Steel Slimline Water Tank (1100mm W x 2200mm L x  1560mm H)</v>
      </c>
    </row>
    <row r="2353" spans="2:18" x14ac:dyDescent="0.35">
      <c r="B2353" s="32">
        <v>0.65</v>
      </c>
      <c r="C2353" s="30" t="s">
        <v>22</v>
      </c>
      <c r="D2353" s="30" t="s">
        <v>21</v>
      </c>
      <c r="E2353" s="21">
        <v>1100</v>
      </c>
      <c r="F2353" s="21">
        <v>2300</v>
      </c>
      <c r="G2353" s="21">
        <v>1560</v>
      </c>
      <c r="H2353" s="39">
        <f t="shared" si="366"/>
        <v>3542.3142857142857</v>
      </c>
      <c r="I2353" s="37">
        <f t="shared" si="367"/>
        <v>4000</v>
      </c>
      <c r="J2353" s="37">
        <f t="shared" si="368"/>
        <v>150</v>
      </c>
      <c r="K2353" s="21"/>
      <c r="L2353" s="36">
        <v>528</v>
      </c>
      <c r="M2353" s="36"/>
      <c r="O2353" s="21">
        <f t="shared" si="369"/>
        <v>528</v>
      </c>
      <c r="P2353" s="40">
        <f t="shared" si="370"/>
        <v>1508.5714285714287</v>
      </c>
      <c r="Q2353" s="42"/>
      <c r="R2353" t="str">
        <f t="shared" si="365"/>
        <v>3540 Litre 304 Stainless Steel Slimline Water Tank (1100mm W x 2300mm L x  1560mm H)</v>
      </c>
    </row>
    <row r="2354" spans="2:18" x14ac:dyDescent="0.35">
      <c r="B2354" s="32">
        <v>0.65</v>
      </c>
      <c r="C2354" s="30" t="s">
        <v>22</v>
      </c>
      <c r="D2354" s="30" t="s">
        <v>21</v>
      </c>
      <c r="E2354" s="21">
        <v>1100</v>
      </c>
      <c r="F2354" s="21">
        <v>2400</v>
      </c>
      <c r="G2354" s="21">
        <v>1560</v>
      </c>
      <c r="H2354" s="39">
        <f t="shared" si="366"/>
        <v>3713.9142857142861</v>
      </c>
      <c r="I2354" s="37">
        <f t="shared" si="367"/>
        <v>4000</v>
      </c>
      <c r="J2354" s="37">
        <f t="shared" si="368"/>
        <v>150</v>
      </c>
      <c r="K2354" s="21"/>
      <c r="L2354" s="36">
        <f>L2353+12</f>
        <v>540</v>
      </c>
      <c r="M2354" s="36"/>
      <c r="O2354" s="21">
        <f t="shared" si="369"/>
        <v>540</v>
      </c>
      <c r="P2354" s="40">
        <f t="shared" si="370"/>
        <v>1542.8571428571429</v>
      </c>
      <c r="Q2354" s="42"/>
      <c r="R2354" t="str">
        <f t="shared" si="365"/>
        <v>3710 Litre 304 Stainless Steel Slimline Water Tank (1100mm W x 2400mm L x  1560mm H)</v>
      </c>
    </row>
    <row r="2355" spans="2:18" x14ac:dyDescent="0.35">
      <c r="B2355" s="32">
        <v>0.65</v>
      </c>
      <c r="C2355" s="30" t="s">
        <v>22</v>
      </c>
      <c r="D2355" s="30" t="s">
        <v>21</v>
      </c>
      <c r="E2355" s="21">
        <v>1100</v>
      </c>
      <c r="F2355" s="21">
        <v>2500</v>
      </c>
      <c r="G2355" s="21">
        <v>1560</v>
      </c>
      <c r="H2355" s="39">
        <f t="shared" si="366"/>
        <v>3885.514285714286</v>
      </c>
      <c r="I2355" s="37">
        <f t="shared" si="367"/>
        <v>4000</v>
      </c>
      <c r="J2355" s="37">
        <f t="shared" si="368"/>
        <v>150</v>
      </c>
      <c r="K2355" s="21"/>
      <c r="L2355" s="36">
        <f>L2354+12</f>
        <v>552</v>
      </c>
      <c r="M2355" s="36"/>
      <c r="O2355" s="21">
        <f t="shared" si="369"/>
        <v>552</v>
      </c>
      <c r="P2355" s="40">
        <f t="shared" si="370"/>
        <v>1577.1428571428573</v>
      </c>
      <c r="Q2355" s="42"/>
      <c r="R2355" t="str">
        <f t="shared" si="365"/>
        <v>3890 Litre 304 Stainless Steel Slimline Water Tank (1100mm W x 2500mm L x  1560mm H)</v>
      </c>
    </row>
    <row r="2356" spans="2:18" x14ac:dyDescent="0.35">
      <c r="B2356" s="32">
        <v>0.65</v>
      </c>
      <c r="C2356" s="30" t="s">
        <v>22</v>
      </c>
      <c r="D2356" s="30" t="s">
        <v>21</v>
      </c>
      <c r="E2356" s="21">
        <v>1100</v>
      </c>
      <c r="F2356" s="21">
        <v>2600</v>
      </c>
      <c r="G2356" s="21">
        <v>1560</v>
      </c>
      <c r="H2356" s="39">
        <f t="shared" si="366"/>
        <v>4057.1142857142859</v>
      </c>
      <c r="I2356" s="37">
        <f t="shared" si="367"/>
        <v>4000</v>
      </c>
      <c r="J2356" s="37">
        <f t="shared" si="368"/>
        <v>150</v>
      </c>
      <c r="K2356" s="21"/>
      <c r="L2356" s="36">
        <f>L2355+12</f>
        <v>564</v>
      </c>
      <c r="M2356" s="36"/>
      <c r="O2356" s="21">
        <f t="shared" si="369"/>
        <v>564</v>
      </c>
      <c r="P2356" s="40">
        <f t="shared" si="370"/>
        <v>1611.4285714285716</v>
      </c>
      <c r="Q2356" s="42"/>
      <c r="R2356" t="str">
        <f t="shared" si="365"/>
        <v>4060 Litre 304 Stainless Steel Slimline Water Tank (1100mm W x 2600mm L x  1560mm H)</v>
      </c>
    </row>
    <row r="2357" spans="2:18" x14ac:dyDescent="0.35">
      <c r="B2357" s="32">
        <v>0.65</v>
      </c>
      <c r="C2357" s="30" t="s">
        <v>22</v>
      </c>
      <c r="D2357" s="30" t="s">
        <v>21</v>
      </c>
      <c r="E2357" s="21">
        <v>1100</v>
      </c>
      <c r="F2357" s="21">
        <v>2700</v>
      </c>
      <c r="G2357" s="21">
        <v>1560</v>
      </c>
      <c r="H2357" s="39">
        <f t="shared" si="366"/>
        <v>4228.7142857142862</v>
      </c>
      <c r="I2357" s="37">
        <f t="shared" si="367"/>
        <v>4000</v>
      </c>
      <c r="J2357" s="37">
        <f t="shared" si="368"/>
        <v>150</v>
      </c>
      <c r="K2357" s="21"/>
      <c r="L2357" s="36">
        <f>L2356+12</f>
        <v>576</v>
      </c>
      <c r="M2357" s="36"/>
      <c r="O2357" s="21">
        <f t="shared" si="369"/>
        <v>576</v>
      </c>
      <c r="P2357" s="40">
        <f t="shared" si="370"/>
        <v>1645.7142857142858</v>
      </c>
      <c r="Q2357" s="42"/>
      <c r="R2357" t="str">
        <f t="shared" si="365"/>
        <v>4230 Litre 304 Stainless Steel Slimline Water Tank (1100mm W x 2700mm L x  1560mm H)</v>
      </c>
    </row>
    <row r="2358" spans="2:18" x14ac:dyDescent="0.35">
      <c r="B2358" s="32">
        <v>0.65</v>
      </c>
      <c r="C2358" s="30" t="s">
        <v>22</v>
      </c>
      <c r="D2358" s="30" t="s">
        <v>21</v>
      </c>
      <c r="E2358" s="21">
        <v>1100</v>
      </c>
      <c r="F2358" s="21">
        <v>2800</v>
      </c>
      <c r="G2358" s="21">
        <v>1560</v>
      </c>
      <c r="H2358" s="39">
        <f t="shared" si="366"/>
        <v>4400.3142857142857</v>
      </c>
      <c r="I2358" s="37">
        <f t="shared" si="367"/>
        <v>4000</v>
      </c>
      <c r="J2358" s="37">
        <f t="shared" si="368"/>
        <v>150</v>
      </c>
      <c r="K2358" s="21"/>
      <c r="L2358" s="36">
        <f>L2357+12</f>
        <v>588</v>
      </c>
      <c r="M2358" s="36"/>
      <c r="O2358" s="21">
        <f t="shared" si="369"/>
        <v>588</v>
      </c>
      <c r="P2358" s="40">
        <f t="shared" si="370"/>
        <v>1680</v>
      </c>
      <c r="Q2358" s="42"/>
      <c r="R2358" t="str">
        <f t="shared" si="365"/>
        <v>4400 Litre 304 Stainless Steel Slimline Water Tank (1100mm W x 2800mm L x  1560mm H)</v>
      </c>
    </row>
    <row r="2359" spans="2:18" x14ac:dyDescent="0.35">
      <c r="B2359" s="32">
        <v>0.65</v>
      </c>
      <c r="C2359" s="30" t="s">
        <v>22</v>
      </c>
      <c r="D2359" s="30" t="s">
        <v>21</v>
      </c>
      <c r="E2359" s="21">
        <v>1100</v>
      </c>
      <c r="F2359" s="21">
        <v>2900</v>
      </c>
      <c r="G2359" s="21">
        <v>1560</v>
      </c>
      <c r="H2359" s="39">
        <f t="shared" si="366"/>
        <v>4571.9142857142861</v>
      </c>
      <c r="I2359" s="37">
        <f t="shared" si="367"/>
        <v>5000</v>
      </c>
      <c r="J2359" s="37">
        <f t="shared" si="368"/>
        <v>180</v>
      </c>
      <c r="K2359" s="21"/>
      <c r="L2359" s="36">
        <v>599</v>
      </c>
      <c r="M2359" s="36"/>
      <c r="O2359" s="21">
        <f t="shared" si="369"/>
        <v>599</v>
      </c>
      <c r="P2359" s="40">
        <f t="shared" si="370"/>
        <v>1711.4285714285716</v>
      </c>
      <c r="Q2359" s="42"/>
      <c r="R2359" t="str">
        <f t="shared" si="365"/>
        <v>4570 Litre 304 Stainless Steel Slimline Water Tank (1100mm W x 2900mm L x  1560mm H)</v>
      </c>
    </row>
    <row r="2360" spans="2:18" x14ac:dyDescent="0.35">
      <c r="B2360" s="32">
        <v>0.65</v>
      </c>
      <c r="C2360" s="30" t="s">
        <v>22</v>
      </c>
      <c r="D2360" s="30" t="s">
        <v>21</v>
      </c>
      <c r="E2360" s="21">
        <v>1100</v>
      </c>
      <c r="F2360" s="21">
        <v>3000</v>
      </c>
      <c r="G2360" s="21">
        <v>1560</v>
      </c>
      <c r="H2360" s="39">
        <f t="shared" si="366"/>
        <v>4743.5142857142855</v>
      </c>
      <c r="I2360" s="37">
        <f t="shared" si="367"/>
        <v>5000</v>
      </c>
      <c r="J2360" s="37">
        <f t="shared" si="368"/>
        <v>180</v>
      </c>
      <c r="K2360" s="21"/>
      <c r="L2360" s="36">
        <f>L2359+12</f>
        <v>611</v>
      </c>
      <c r="M2360" s="36"/>
      <c r="O2360" s="21">
        <f t="shared" si="369"/>
        <v>611</v>
      </c>
      <c r="P2360" s="40">
        <f t="shared" si="370"/>
        <v>1745.7142857142858</v>
      </c>
      <c r="Q2360" s="42"/>
      <c r="R2360" t="str">
        <f t="shared" si="365"/>
        <v>4740 Litre 304 Stainless Steel Slimline Water Tank (1100mm W x 3000mm L x  1560mm H)</v>
      </c>
    </row>
    <row r="2361" spans="2:18" x14ac:dyDescent="0.35">
      <c r="B2361" s="32">
        <v>0.65</v>
      </c>
      <c r="C2361" s="30" t="s">
        <v>22</v>
      </c>
      <c r="D2361" s="30" t="s">
        <v>21</v>
      </c>
      <c r="E2361" s="21">
        <v>1100</v>
      </c>
      <c r="F2361" s="21">
        <v>3100</v>
      </c>
      <c r="G2361" s="21">
        <v>1560</v>
      </c>
      <c r="H2361" s="39">
        <f t="shared" si="366"/>
        <v>4915.1142857142859</v>
      </c>
      <c r="I2361" s="37">
        <f t="shared" si="367"/>
        <v>5000</v>
      </c>
      <c r="J2361" s="37">
        <f t="shared" si="368"/>
        <v>180</v>
      </c>
      <c r="K2361" s="21"/>
      <c r="L2361" s="36">
        <f>L2360+12</f>
        <v>623</v>
      </c>
      <c r="M2361" s="36"/>
      <c r="O2361" s="21">
        <f t="shared" si="369"/>
        <v>623</v>
      </c>
      <c r="P2361" s="40">
        <f t="shared" si="370"/>
        <v>1780</v>
      </c>
      <c r="Q2361" s="42"/>
      <c r="R2361" t="str">
        <f t="shared" si="365"/>
        <v>4920 Litre 304 Stainless Steel Slimline Water Tank (1100mm W x 3100mm L x  1560mm H)</v>
      </c>
    </row>
    <row r="2362" spans="2:18" x14ac:dyDescent="0.35">
      <c r="B2362" s="32">
        <v>0.65</v>
      </c>
      <c r="C2362" s="30" t="s">
        <v>22</v>
      </c>
      <c r="D2362" s="30" t="s">
        <v>21</v>
      </c>
      <c r="E2362" s="21">
        <v>1100</v>
      </c>
      <c r="F2362" s="21">
        <v>3200</v>
      </c>
      <c r="G2362" s="21">
        <v>1560</v>
      </c>
      <c r="H2362" s="39">
        <f t="shared" si="366"/>
        <v>5086.7142857142862</v>
      </c>
      <c r="I2362" s="37">
        <f t="shared" si="367"/>
        <v>5000</v>
      </c>
      <c r="J2362" s="37">
        <f t="shared" si="368"/>
        <v>180</v>
      </c>
      <c r="K2362" s="21"/>
      <c r="L2362" s="36">
        <f>L2361+12</f>
        <v>635</v>
      </c>
      <c r="M2362" s="36"/>
      <c r="O2362" s="21">
        <f t="shared" si="369"/>
        <v>635</v>
      </c>
      <c r="P2362" s="40">
        <f t="shared" si="370"/>
        <v>1814.2857142857144</v>
      </c>
      <c r="Q2362" s="42"/>
      <c r="R2362" t="str">
        <f t="shared" si="365"/>
        <v>5090 Litre 304 Stainless Steel Slimline Water Tank (1100mm W x 3200mm L x  1560mm H)</v>
      </c>
    </row>
    <row r="2363" spans="2:18" x14ac:dyDescent="0.35">
      <c r="B2363" s="32">
        <v>0.65</v>
      </c>
      <c r="C2363" s="30" t="s">
        <v>22</v>
      </c>
      <c r="D2363" s="30" t="s">
        <v>21</v>
      </c>
      <c r="E2363" s="21">
        <v>1100</v>
      </c>
      <c r="F2363" s="21">
        <v>3300</v>
      </c>
      <c r="G2363" s="21">
        <v>1560</v>
      </c>
      <c r="H2363" s="39">
        <f t="shared" si="366"/>
        <v>5258.3142857142857</v>
      </c>
      <c r="I2363" s="37">
        <f t="shared" si="367"/>
        <v>5000</v>
      </c>
      <c r="J2363" s="37">
        <f t="shared" si="368"/>
        <v>180</v>
      </c>
      <c r="K2363" s="21"/>
      <c r="L2363" s="36">
        <f>L2362+12</f>
        <v>647</v>
      </c>
      <c r="M2363" s="36"/>
      <c r="O2363" s="21">
        <f t="shared" si="369"/>
        <v>647</v>
      </c>
      <c r="P2363" s="40">
        <f t="shared" si="370"/>
        <v>1848.5714285714287</v>
      </c>
      <c r="Q2363" s="42"/>
      <c r="R2363" t="str">
        <f t="shared" si="365"/>
        <v>5260 Litre 304 Stainless Steel Slimline Water Tank (1100mm W x 3300mm L x  1560mm H)</v>
      </c>
    </row>
    <row r="2364" spans="2:18" x14ac:dyDescent="0.35">
      <c r="B2364" s="32">
        <v>0.65</v>
      </c>
      <c r="C2364" s="30" t="s">
        <v>22</v>
      </c>
      <c r="D2364" s="30" t="s">
        <v>21</v>
      </c>
      <c r="E2364" s="21">
        <v>1100</v>
      </c>
      <c r="F2364" s="21">
        <v>3400</v>
      </c>
      <c r="G2364" s="21">
        <v>1560</v>
      </c>
      <c r="H2364" s="39">
        <f t="shared" si="366"/>
        <v>5429.9142857142861</v>
      </c>
      <c r="I2364" s="37">
        <f t="shared" si="367"/>
        <v>5000</v>
      </c>
      <c r="J2364" s="37">
        <f t="shared" si="368"/>
        <v>180</v>
      </c>
      <c r="K2364" s="21"/>
      <c r="L2364" s="36">
        <f>L2363+12</f>
        <v>659</v>
      </c>
      <c r="M2364" s="36"/>
      <c r="O2364" s="21">
        <f t="shared" si="369"/>
        <v>659</v>
      </c>
      <c r="P2364" s="40">
        <f t="shared" si="370"/>
        <v>1882.8571428571429</v>
      </c>
      <c r="Q2364" s="42"/>
      <c r="R2364" t="str">
        <f t="shared" si="365"/>
        <v>5430 Litre 304 Stainless Steel Slimline Water Tank (1100mm W x 3400mm L x  1560mm H)</v>
      </c>
    </row>
    <row r="2365" spans="2:18" x14ac:dyDescent="0.35">
      <c r="B2365" s="32">
        <v>0.65</v>
      </c>
      <c r="C2365" s="30" t="s">
        <v>22</v>
      </c>
      <c r="D2365" s="30" t="s">
        <v>21</v>
      </c>
      <c r="E2365" s="21">
        <v>1100</v>
      </c>
      <c r="F2365" s="21">
        <v>3500</v>
      </c>
      <c r="G2365" s="21">
        <v>1560</v>
      </c>
      <c r="H2365" s="39">
        <f t="shared" si="366"/>
        <v>5601.5142857142855</v>
      </c>
      <c r="I2365" s="37">
        <f t="shared" si="367"/>
        <v>6000</v>
      </c>
      <c r="J2365" s="37">
        <f t="shared" si="368"/>
        <v>210</v>
      </c>
      <c r="K2365" s="21"/>
      <c r="L2365" s="36">
        <v>735</v>
      </c>
      <c r="M2365" s="36"/>
      <c r="O2365" s="21">
        <f t="shared" si="369"/>
        <v>735</v>
      </c>
      <c r="P2365" s="40">
        <f t="shared" si="370"/>
        <v>2100</v>
      </c>
      <c r="Q2365" s="42"/>
      <c r="R2365" t="str">
        <f t="shared" si="365"/>
        <v>5600 Litre 304 Stainless Steel Slimline Water Tank (1100mm W x 3500mm L x  1560mm H)</v>
      </c>
    </row>
    <row r="2366" spans="2:18" x14ac:dyDescent="0.35">
      <c r="B2366" s="32">
        <v>0.65</v>
      </c>
      <c r="C2366" s="30" t="s">
        <v>22</v>
      </c>
      <c r="D2366" s="30" t="s">
        <v>21</v>
      </c>
      <c r="E2366" s="21">
        <v>1100</v>
      </c>
      <c r="F2366" s="21">
        <v>3600</v>
      </c>
      <c r="G2366" s="21">
        <v>1560</v>
      </c>
      <c r="H2366" s="39">
        <f t="shared" si="366"/>
        <v>5773.1142857142859</v>
      </c>
      <c r="I2366" s="37">
        <f t="shared" si="367"/>
        <v>6000</v>
      </c>
      <c r="J2366" s="37">
        <f t="shared" si="368"/>
        <v>210</v>
      </c>
      <c r="K2366" s="21"/>
      <c r="L2366" s="36">
        <f>L2365+12</f>
        <v>747</v>
      </c>
      <c r="M2366" s="36"/>
      <c r="O2366" s="21">
        <f t="shared" si="369"/>
        <v>747</v>
      </c>
      <c r="P2366" s="40">
        <f t="shared" si="370"/>
        <v>2134.2857142857142</v>
      </c>
      <c r="Q2366" s="42"/>
      <c r="R2366" t="str">
        <f t="shared" si="365"/>
        <v>5770 Litre 304 Stainless Steel Slimline Water Tank (1100mm W x 3600mm L x  1560mm H)</v>
      </c>
    </row>
    <row r="2367" spans="2:18" x14ac:dyDescent="0.35">
      <c r="B2367" s="32">
        <v>0.65</v>
      </c>
      <c r="C2367" s="30" t="s">
        <v>22</v>
      </c>
      <c r="D2367" s="30" t="s">
        <v>21</v>
      </c>
      <c r="E2367" s="21">
        <v>1100</v>
      </c>
      <c r="F2367" s="21">
        <v>3700</v>
      </c>
      <c r="G2367" s="21">
        <v>1560</v>
      </c>
      <c r="H2367" s="39">
        <f t="shared" si="366"/>
        <v>5944.7142857142862</v>
      </c>
      <c r="I2367" s="37">
        <f t="shared" si="367"/>
        <v>6000</v>
      </c>
      <c r="J2367" s="37">
        <f t="shared" si="368"/>
        <v>210</v>
      </c>
      <c r="K2367" s="21"/>
      <c r="L2367" s="36">
        <f>L2366+12</f>
        <v>759</v>
      </c>
      <c r="M2367" s="36"/>
      <c r="O2367" s="21">
        <f t="shared" si="369"/>
        <v>759</v>
      </c>
      <c r="P2367" s="40">
        <f t="shared" si="370"/>
        <v>2168.5714285714289</v>
      </c>
      <c r="Q2367" s="42"/>
      <c r="R2367" t="str">
        <f t="shared" si="365"/>
        <v>5940 Litre 304 Stainless Steel Slimline Water Tank (1100mm W x 3700mm L x  1560mm H)</v>
      </c>
    </row>
    <row r="2368" spans="2:18" x14ac:dyDescent="0.35">
      <c r="B2368" s="32">
        <v>0.65</v>
      </c>
      <c r="C2368" s="30" t="s">
        <v>22</v>
      </c>
      <c r="D2368" s="30" t="s">
        <v>21</v>
      </c>
      <c r="E2368" s="21">
        <v>1100</v>
      </c>
      <c r="F2368" s="21">
        <v>3800</v>
      </c>
      <c r="G2368" s="21">
        <v>1560</v>
      </c>
      <c r="H2368" s="39">
        <f t="shared" si="366"/>
        <v>6116.3142857142857</v>
      </c>
      <c r="I2368" s="37">
        <f t="shared" si="367"/>
        <v>6000</v>
      </c>
      <c r="J2368" s="37">
        <f t="shared" si="368"/>
        <v>210</v>
      </c>
      <c r="K2368" s="21"/>
      <c r="L2368" s="36">
        <f>L2367+12</f>
        <v>771</v>
      </c>
      <c r="M2368" s="36"/>
      <c r="O2368" s="21">
        <f t="shared" si="369"/>
        <v>771</v>
      </c>
      <c r="P2368" s="40">
        <f t="shared" si="370"/>
        <v>2202.8571428571431</v>
      </c>
      <c r="Q2368" s="42"/>
      <c r="R2368" t="str">
        <f t="shared" si="365"/>
        <v>6120 Litre 304 Stainless Steel Slimline Water Tank (1100mm W x 3800mm L x  1560mm H)</v>
      </c>
    </row>
    <row r="2369" spans="2:18" x14ac:dyDescent="0.35">
      <c r="B2369" s="32">
        <v>0.65</v>
      </c>
      <c r="C2369" s="30" t="s">
        <v>22</v>
      </c>
      <c r="D2369" s="30" t="s">
        <v>21</v>
      </c>
      <c r="E2369" s="21">
        <v>1100</v>
      </c>
      <c r="F2369" s="21">
        <v>3900</v>
      </c>
      <c r="G2369" s="21">
        <v>1560</v>
      </c>
      <c r="H2369" s="39">
        <f t="shared" si="366"/>
        <v>6287.9142857142861</v>
      </c>
      <c r="I2369" s="37">
        <f t="shared" si="367"/>
        <v>6000</v>
      </c>
      <c r="J2369" s="37">
        <f t="shared" si="368"/>
        <v>210</v>
      </c>
      <c r="K2369" s="21"/>
      <c r="L2369" s="36">
        <f>L2368+12</f>
        <v>783</v>
      </c>
      <c r="M2369" s="36"/>
      <c r="O2369" s="21">
        <f t="shared" si="369"/>
        <v>783</v>
      </c>
      <c r="P2369" s="40">
        <f t="shared" si="370"/>
        <v>2237.1428571428573</v>
      </c>
      <c r="Q2369" s="42"/>
      <c r="R2369" t="str">
        <f t="shared" si="365"/>
        <v>6290 Litre 304 Stainless Steel Slimline Water Tank (1100mm W x 3900mm L x  1560mm H)</v>
      </c>
    </row>
    <row r="2370" spans="2:18" x14ac:dyDescent="0.35">
      <c r="B2370" s="32">
        <v>0.65</v>
      </c>
      <c r="C2370" s="30" t="s">
        <v>22</v>
      </c>
      <c r="D2370" s="30" t="s">
        <v>21</v>
      </c>
      <c r="E2370" s="21">
        <v>1100</v>
      </c>
      <c r="F2370" s="21">
        <v>4000</v>
      </c>
      <c r="G2370" s="21">
        <v>1560</v>
      </c>
      <c r="H2370" s="39">
        <f t="shared" si="366"/>
        <v>6459.5142857142855</v>
      </c>
      <c r="I2370" s="37">
        <f t="shared" si="367"/>
        <v>6000</v>
      </c>
      <c r="J2370" s="37">
        <f t="shared" si="368"/>
        <v>210</v>
      </c>
      <c r="K2370" s="21"/>
      <c r="L2370" s="36">
        <f>L2369+12</f>
        <v>795</v>
      </c>
      <c r="M2370" s="36"/>
      <c r="O2370" s="21">
        <f t="shared" si="369"/>
        <v>795</v>
      </c>
      <c r="P2370" s="40">
        <f t="shared" si="370"/>
        <v>2271.4285714285716</v>
      </c>
      <c r="Q2370" s="42"/>
      <c r="R2370" t="str">
        <f t="shared" si="365"/>
        <v>6460 Litre 304 Stainless Steel Slimline Water Tank (1100mm W x 4000mm L x  1560mm H)</v>
      </c>
    </row>
    <row r="2371" spans="2:18" x14ac:dyDescent="0.35">
      <c r="B2371" s="32">
        <v>0.65</v>
      </c>
      <c r="C2371" s="30" t="s">
        <v>22</v>
      </c>
      <c r="D2371" s="30" t="s">
        <v>21</v>
      </c>
      <c r="E2371" s="21">
        <v>1150</v>
      </c>
      <c r="F2371" s="21">
        <v>800</v>
      </c>
      <c r="G2371" s="21">
        <v>1560</v>
      </c>
      <c r="H2371" s="39">
        <f t="shared" si="366"/>
        <v>993.10714285714289</v>
      </c>
      <c r="I2371" s="37">
        <f t="shared" si="367"/>
        <v>1000</v>
      </c>
      <c r="J2371" s="37">
        <f t="shared" si="368"/>
        <v>90</v>
      </c>
      <c r="K2371" s="21"/>
      <c r="L2371" s="36">
        <v>305</v>
      </c>
      <c r="M2371" s="36"/>
      <c r="O2371" s="21">
        <f t="shared" si="369"/>
        <v>305</v>
      </c>
      <c r="P2371" s="40">
        <f t="shared" si="370"/>
        <v>871.42857142857144</v>
      </c>
      <c r="Q2371" s="42"/>
      <c r="R2371" t="str">
        <f t="shared" si="365"/>
        <v>990 Litre 304 Stainless Steel Slimline Water Tank (1150mm W x 800mm L x  1560mm H)</v>
      </c>
    </row>
    <row r="2372" spans="2:18" x14ac:dyDescent="0.35">
      <c r="B2372" s="32">
        <v>0.65</v>
      </c>
      <c r="C2372" s="30" t="s">
        <v>22</v>
      </c>
      <c r="D2372" s="30" t="s">
        <v>21</v>
      </c>
      <c r="E2372" s="21">
        <v>1150</v>
      </c>
      <c r="F2372" s="21">
        <v>900</v>
      </c>
      <c r="G2372" s="21">
        <v>1560</v>
      </c>
      <c r="H2372" s="39">
        <f t="shared" si="366"/>
        <v>1172.507142857143</v>
      </c>
      <c r="I2372" s="37">
        <f t="shared" si="367"/>
        <v>1000</v>
      </c>
      <c r="J2372" s="37">
        <f t="shared" si="368"/>
        <v>90</v>
      </c>
      <c r="K2372" s="21"/>
      <c r="L2372" s="36">
        <f>L2371+12</f>
        <v>317</v>
      </c>
      <c r="M2372" s="36"/>
      <c r="O2372" s="21">
        <f t="shared" si="369"/>
        <v>317</v>
      </c>
      <c r="P2372" s="40">
        <f t="shared" si="370"/>
        <v>905.71428571428578</v>
      </c>
      <c r="Q2372" s="42"/>
      <c r="R2372" t="str">
        <f t="shared" si="365"/>
        <v>1170 Litre 304 Stainless Steel Slimline Water Tank (1150mm W x 900mm L x  1560mm H)</v>
      </c>
    </row>
    <row r="2373" spans="2:18" x14ac:dyDescent="0.35">
      <c r="B2373" s="32">
        <v>0.65</v>
      </c>
      <c r="C2373" s="30" t="s">
        <v>22</v>
      </c>
      <c r="D2373" s="30" t="s">
        <v>21</v>
      </c>
      <c r="E2373" s="21">
        <v>1150</v>
      </c>
      <c r="F2373" s="21">
        <v>1000</v>
      </c>
      <c r="G2373" s="21">
        <v>1560</v>
      </c>
      <c r="H2373" s="39">
        <f t="shared" si="366"/>
        <v>1351.9071428571428</v>
      </c>
      <c r="I2373" s="37">
        <f t="shared" si="367"/>
        <v>1000</v>
      </c>
      <c r="J2373" s="37">
        <f t="shared" si="368"/>
        <v>90</v>
      </c>
      <c r="K2373" s="21"/>
      <c r="L2373" s="36">
        <f>L2372+12</f>
        <v>329</v>
      </c>
      <c r="M2373" s="36"/>
      <c r="O2373" s="21">
        <f t="shared" si="369"/>
        <v>329</v>
      </c>
      <c r="P2373" s="40">
        <f t="shared" si="370"/>
        <v>940.00000000000011</v>
      </c>
      <c r="Q2373" s="42"/>
      <c r="R2373" t="str">
        <f t="shared" ref="R2373:R2436" si="371">ROUND(H2373,-1)&amp;" "&amp;"Litre"&amp;" "&amp;C2373&amp;" "&amp;D2373&amp;" "&amp;"Water Tank"&amp;" ("&amp;E2373&amp;"mm W x "&amp;F2373&amp;"mm L x  "&amp;G2373&amp;"mm H)"</f>
        <v>1350 Litre 304 Stainless Steel Slimline Water Tank (1150mm W x 1000mm L x  1560mm H)</v>
      </c>
    </row>
    <row r="2374" spans="2:18" x14ac:dyDescent="0.35">
      <c r="B2374" s="32">
        <v>0.65</v>
      </c>
      <c r="C2374" s="30" t="s">
        <v>22</v>
      </c>
      <c r="D2374" s="30" t="s">
        <v>21</v>
      </c>
      <c r="E2374" s="21">
        <v>1150</v>
      </c>
      <c r="F2374" s="21">
        <v>1100</v>
      </c>
      <c r="G2374" s="21">
        <v>1560</v>
      </c>
      <c r="H2374" s="39">
        <f t="shared" ref="H2374:H2403" si="372">(((22/7*(E2374/2)^2)*G2374)+((F2374-E2374)*G2374*E2374))/1000000</f>
        <v>1531.3071428571429</v>
      </c>
      <c r="I2374" s="37">
        <f t="shared" ref="I2374:I2437" si="373">ROUND(H2374,-3)</f>
        <v>2000</v>
      </c>
      <c r="J2374" s="37">
        <f t="shared" ref="J2374:J2437" si="374">IF(I2374&lt;1000,90,IF(I2374=1000,90,IF(I2374=2000,120,IF(I2374=3000,135,IF(I2374=4000,150,IF(I2374=5000,180,IF(I2374=6000,210,IF(I2374=7000,240,IF(I2374=8000,255,IF(I2374=9000,270,IF(I2374=10000,285)))))))))))</f>
        <v>120</v>
      </c>
      <c r="K2374" s="21"/>
      <c r="L2374" s="36">
        <v>340</v>
      </c>
      <c r="M2374" s="36"/>
      <c r="O2374" s="21">
        <f t="shared" ref="O2374:O2437" si="375">SUM(K2374:N2374)</f>
        <v>340</v>
      </c>
      <c r="P2374" s="40">
        <f t="shared" ref="P2374:P2437" si="376">O2374/(1-B2374)</f>
        <v>971.42857142857144</v>
      </c>
      <c r="Q2374" s="42"/>
      <c r="R2374" t="str">
        <f t="shared" si="371"/>
        <v>1530 Litre 304 Stainless Steel Slimline Water Tank (1150mm W x 1100mm L x  1560mm H)</v>
      </c>
    </row>
    <row r="2375" spans="2:18" x14ac:dyDescent="0.35">
      <c r="B2375" s="32">
        <v>0.65</v>
      </c>
      <c r="C2375" s="30" t="s">
        <v>22</v>
      </c>
      <c r="D2375" s="30" t="s">
        <v>21</v>
      </c>
      <c r="E2375" s="21">
        <v>1150</v>
      </c>
      <c r="F2375" s="21">
        <v>1200</v>
      </c>
      <c r="G2375" s="21">
        <v>1560</v>
      </c>
      <c r="H2375" s="39">
        <f t="shared" si="372"/>
        <v>1710.707142857143</v>
      </c>
      <c r="I2375" s="37">
        <f t="shared" si="373"/>
        <v>2000</v>
      </c>
      <c r="J2375" s="37">
        <f t="shared" si="374"/>
        <v>120</v>
      </c>
      <c r="K2375" s="21"/>
      <c r="L2375" s="36">
        <f>L2374+12</f>
        <v>352</v>
      </c>
      <c r="M2375" s="36"/>
      <c r="O2375" s="21">
        <f t="shared" si="375"/>
        <v>352</v>
      </c>
      <c r="P2375" s="40">
        <f t="shared" si="376"/>
        <v>1005.7142857142858</v>
      </c>
      <c r="Q2375" s="42"/>
      <c r="R2375" t="str">
        <f t="shared" si="371"/>
        <v>1710 Litre 304 Stainless Steel Slimline Water Tank (1150mm W x 1200mm L x  1560mm H)</v>
      </c>
    </row>
    <row r="2376" spans="2:18" x14ac:dyDescent="0.35">
      <c r="B2376" s="32">
        <v>0.65</v>
      </c>
      <c r="C2376" s="30" t="s">
        <v>22</v>
      </c>
      <c r="D2376" s="30" t="s">
        <v>21</v>
      </c>
      <c r="E2376" s="21">
        <v>1150</v>
      </c>
      <c r="F2376" s="21">
        <v>1300</v>
      </c>
      <c r="G2376" s="21">
        <v>1560</v>
      </c>
      <c r="H2376" s="39">
        <f t="shared" si="372"/>
        <v>1890.1071428571429</v>
      </c>
      <c r="I2376" s="37">
        <f t="shared" si="373"/>
        <v>2000</v>
      </c>
      <c r="J2376" s="37">
        <f t="shared" si="374"/>
        <v>120</v>
      </c>
      <c r="K2376" s="21"/>
      <c r="L2376" s="36">
        <f>L2375+12</f>
        <v>364</v>
      </c>
      <c r="M2376" s="36"/>
      <c r="O2376" s="21">
        <f t="shared" si="375"/>
        <v>364</v>
      </c>
      <c r="P2376" s="40">
        <f t="shared" si="376"/>
        <v>1040</v>
      </c>
      <c r="Q2376" s="42"/>
      <c r="R2376" t="str">
        <f t="shared" si="371"/>
        <v>1890 Litre 304 Stainless Steel Slimline Water Tank (1150mm W x 1300mm L x  1560mm H)</v>
      </c>
    </row>
    <row r="2377" spans="2:18" x14ac:dyDescent="0.35">
      <c r="B2377" s="32">
        <v>0.65</v>
      </c>
      <c r="C2377" s="30" t="s">
        <v>22</v>
      </c>
      <c r="D2377" s="30" t="s">
        <v>21</v>
      </c>
      <c r="E2377" s="21">
        <v>1150</v>
      </c>
      <c r="F2377" s="21">
        <v>1400</v>
      </c>
      <c r="G2377" s="21">
        <v>1560</v>
      </c>
      <c r="H2377" s="39">
        <f t="shared" si="372"/>
        <v>2069.5071428571428</v>
      </c>
      <c r="I2377" s="37">
        <f t="shared" si="373"/>
        <v>2000</v>
      </c>
      <c r="J2377" s="37">
        <f t="shared" si="374"/>
        <v>120</v>
      </c>
      <c r="K2377" s="21"/>
      <c r="L2377" s="36">
        <f>L2376+12</f>
        <v>376</v>
      </c>
      <c r="M2377" s="36"/>
      <c r="O2377" s="21">
        <f t="shared" si="375"/>
        <v>376</v>
      </c>
      <c r="P2377" s="40">
        <f t="shared" si="376"/>
        <v>1074.2857142857144</v>
      </c>
      <c r="Q2377" s="42"/>
      <c r="R2377" t="str">
        <f t="shared" si="371"/>
        <v>2070 Litre 304 Stainless Steel Slimline Water Tank (1150mm W x 1400mm L x  1560mm H)</v>
      </c>
    </row>
    <row r="2378" spans="2:18" x14ac:dyDescent="0.35">
      <c r="B2378" s="32">
        <v>0.65</v>
      </c>
      <c r="C2378" s="30" t="s">
        <v>22</v>
      </c>
      <c r="D2378" s="30" t="s">
        <v>21</v>
      </c>
      <c r="E2378" s="21">
        <v>1150</v>
      </c>
      <c r="F2378" s="21">
        <v>1500</v>
      </c>
      <c r="G2378" s="21">
        <v>1560</v>
      </c>
      <c r="H2378" s="39">
        <f t="shared" si="372"/>
        <v>2248.9071428571428</v>
      </c>
      <c r="I2378" s="37">
        <f t="shared" si="373"/>
        <v>2000</v>
      </c>
      <c r="J2378" s="37">
        <f t="shared" si="374"/>
        <v>120</v>
      </c>
      <c r="K2378" s="21"/>
      <c r="L2378" s="36">
        <f>L2377+12</f>
        <v>388</v>
      </c>
      <c r="M2378" s="36"/>
      <c r="O2378" s="21">
        <f t="shared" si="375"/>
        <v>388</v>
      </c>
      <c r="P2378" s="40">
        <f t="shared" si="376"/>
        <v>1108.5714285714287</v>
      </c>
      <c r="Q2378" s="42"/>
      <c r="R2378" t="str">
        <f t="shared" si="371"/>
        <v>2250 Litre 304 Stainless Steel Slimline Water Tank (1150mm W x 1500mm L x  1560mm H)</v>
      </c>
    </row>
    <row r="2379" spans="2:18" x14ac:dyDescent="0.35">
      <c r="B2379" s="32">
        <v>0.65</v>
      </c>
      <c r="C2379" s="30" t="s">
        <v>22</v>
      </c>
      <c r="D2379" s="30" t="s">
        <v>21</v>
      </c>
      <c r="E2379" s="21">
        <v>1150</v>
      </c>
      <c r="F2379" s="21">
        <v>1600</v>
      </c>
      <c r="G2379" s="21">
        <v>1560</v>
      </c>
      <c r="H2379" s="39">
        <f t="shared" si="372"/>
        <v>2428.3071428571429</v>
      </c>
      <c r="I2379" s="37">
        <f t="shared" si="373"/>
        <v>2000</v>
      </c>
      <c r="J2379" s="37">
        <f t="shared" si="374"/>
        <v>120</v>
      </c>
      <c r="K2379" s="21"/>
      <c r="L2379" s="36">
        <f>L2378+12</f>
        <v>400</v>
      </c>
      <c r="M2379" s="36"/>
      <c r="O2379" s="21">
        <f t="shared" si="375"/>
        <v>400</v>
      </c>
      <c r="P2379" s="40">
        <f t="shared" si="376"/>
        <v>1142.8571428571429</v>
      </c>
      <c r="Q2379" s="42"/>
      <c r="R2379" t="str">
        <f t="shared" si="371"/>
        <v>2430 Litre 304 Stainless Steel Slimline Water Tank (1150mm W x 1600mm L x  1560mm H)</v>
      </c>
    </row>
    <row r="2380" spans="2:18" x14ac:dyDescent="0.35">
      <c r="B2380" s="32">
        <v>0.65</v>
      </c>
      <c r="C2380" s="30" t="s">
        <v>22</v>
      </c>
      <c r="D2380" s="30" t="s">
        <v>21</v>
      </c>
      <c r="E2380" s="21">
        <v>1150</v>
      </c>
      <c r="F2380" s="21">
        <v>1700</v>
      </c>
      <c r="G2380" s="21">
        <v>1560</v>
      </c>
      <c r="H2380" s="39">
        <f t="shared" si="372"/>
        <v>2607.707142857143</v>
      </c>
      <c r="I2380" s="37">
        <f t="shared" si="373"/>
        <v>3000</v>
      </c>
      <c r="J2380" s="37">
        <f t="shared" si="374"/>
        <v>135</v>
      </c>
      <c r="K2380" s="21"/>
      <c r="L2380" s="36">
        <v>458</v>
      </c>
      <c r="M2380" s="36"/>
      <c r="O2380" s="21">
        <f t="shared" si="375"/>
        <v>458</v>
      </c>
      <c r="P2380" s="40">
        <f t="shared" si="376"/>
        <v>1308.5714285714287</v>
      </c>
      <c r="Q2380" s="42"/>
      <c r="R2380" t="str">
        <f t="shared" si="371"/>
        <v>2610 Litre 304 Stainless Steel Slimline Water Tank (1150mm W x 1700mm L x  1560mm H)</v>
      </c>
    </row>
    <row r="2381" spans="2:18" x14ac:dyDescent="0.35">
      <c r="B2381" s="32">
        <v>0.65</v>
      </c>
      <c r="C2381" s="30" t="s">
        <v>22</v>
      </c>
      <c r="D2381" s="30" t="s">
        <v>21</v>
      </c>
      <c r="E2381" s="21">
        <v>1150</v>
      </c>
      <c r="F2381" s="21">
        <v>1800</v>
      </c>
      <c r="G2381" s="21">
        <v>1560</v>
      </c>
      <c r="H2381" s="39">
        <f t="shared" si="372"/>
        <v>2787.1071428571431</v>
      </c>
      <c r="I2381" s="37">
        <f t="shared" si="373"/>
        <v>3000</v>
      </c>
      <c r="J2381" s="37">
        <f t="shared" si="374"/>
        <v>135</v>
      </c>
      <c r="K2381" s="21"/>
      <c r="L2381" s="36">
        <f>L2380+12</f>
        <v>470</v>
      </c>
      <c r="M2381" s="36"/>
      <c r="O2381" s="21">
        <f t="shared" si="375"/>
        <v>470</v>
      </c>
      <c r="P2381" s="40">
        <f t="shared" si="376"/>
        <v>1342.8571428571429</v>
      </c>
      <c r="Q2381" s="42"/>
      <c r="R2381" t="str">
        <f t="shared" si="371"/>
        <v>2790 Litre 304 Stainless Steel Slimline Water Tank (1150mm W x 1800mm L x  1560mm H)</v>
      </c>
    </row>
    <row r="2382" spans="2:18" x14ac:dyDescent="0.35">
      <c r="B2382" s="32">
        <v>0.65</v>
      </c>
      <c r="C2382" s="30" t="s">
        <v>22</v>
      </c>
      <c r="D2382" s="30" t="s">
        <v>21</v>
      </c>
      <c r="E2382" s="21">
        <v>1150</v>
      </c>
      <c r="F2382" s="21">
        <v>1900</v>
      </c>
      <c r="G2382" s="21">
        <v>1560</v>
      </c>
      <c r="H2382" s="39">
        <f t="shared" si="372"/>
        <v>2966.5071428571428</v>
      </c>
      <c r="I2382" s="37">
        <f t="shared" si="373"/>
        <v>3000</v>
      </c>
      <c r="J2382" s="37">
        <f t="shared" si="374"/>
        <v>135</v>
      </c>
      <c r="K2382" s="21"/>
      <c r="L2382" s="36">
        <f>L2381+12</f>
        <v>482</v>
      </c>
      <c r="M2382" s="36"/>
      <c r="O2382" s="21">
        <f t="shared" si="375"/>
        <v>482</v>
      </c>
      <c r="P2382" s="40">
        <f t="shared" si="376"/>
        <v>1377.1428571428573</v>
      </c>
      <c r="Q2382" s="42"/>
      <c r="R2382" t="str">
        <f t="shared" si="371"/>
        <v>2970 Litre 304 Stainless Steel Slimline Water Tank (1150mm W x 1900mm L x  1560mm H)</v>
      </c>
    </row>
    <row r="2383" spans="2:18" x14ac:dyDescent="0.35">
      <c r="B2383" s="32">
        <v>0.65</v>
      </c>
      <c r="C2383" s="30" t="s">
        <v>22</v>
      </c>
      <c r="D2383" s="30" t="s">
        <v>21</v>
      </c>
      <c r="E2383" s="21">
        <v>1150</v>
      </c>
      <c r="F2383" s="21">
        <v>2000</v>
      </c>
      <c r="G2383" s="21">
        <v>1560</v>
      </c>
      <c r="H2383" s="39">
        <f t="shared" si="372"/>
        <v>3145.9071428571428</v>
      </c>
      <c r="I2383" s="37">
        <f t="shared" si="373"/>
        <v>3000</v>
      </c>
      <c r="J2383" s="37">
        <f t="shared" si="374"/>
        <v>135</v>
      </c>
      <c r="K2383" s="21"/>
      <c r="L2383" s="36">
        <f>L2382+12</f>
        <v>494</v>
      </c>
      <c r="M2383" s="36"/>
      <c r="O2383" s="21">
        <f t="shared" si="375"/>
        <v>494</v>
      </c>
      <c r="P2383" s="40">
        <f t="shared" si="376"/>
        <v>1411.4285714285716</v>
      </c>
      <c r="Q2383" s="42"/>
      <c r="R2383" t="str">
        <f t="shared" si="371"/>
        <v>3150 Litre 304 Stainless Steel Slimline Water Tank (1150mm W x 2000mm L x  1560mm H)</v>
      </c>
    </row>
    <row r="2384" spans="2:18" x14ac:dyDescent="0.35">
      <c r="B2384" s="32">
        <v>0.65</v>
      </c>
      <c r="C2384" s="30" t="s">
        <v>22</v>
      </c>
      <c r="D2384" s="30" t="s">
        <v>21</v>
      </c>
      <c r="E2384" s="21">
        <v>1150</v>
      </c>
      <c r="F2384" s="21">
        <v>2100</v>
      </c>
      <c r="G2384" s="21">
        <v>1560</v>
      </c>
      <c r="H2384" s="39">
        <f t="shared" si="372"/>
        <v>3325.3071428571429</v>
      </c>
      <c r="I2384" s="37">
        <f t="shared" si="373"/>
        <v>3000</v>
      </c>
      <c r="J2384" s="37">
        <f t="shared" si="374"/>
        <v>135</v>
      </c>
      <c r="K2384" s="21"/>
      <c r="L2384" s="36">
        <f>L2383+12</f>
        <v>506</v>
      </c>
      <c r="M2384" s="36"/>
      <c r="O2384" s="21">
        <f t="shared" si="375"/>
        <v>506</v>
      </c>
      <c r="P2384" s="40">
        <f t="shared" si="376"/>
        <v>1445.7142857142858</v>
      </c>
      <c r="Q2384" s="42"/>
      <c r="R2384" t="str">
        <f t="shared" si="371"/>
        <v>3330 Litre 304 Stainless Steel Slimline Water Tank (1150mm W x 2100mm L x  1560mm H)</v>
      </c>
    </row>
    <row r="2385" spans="2:18" x14ac:dyDescent="0.35">
      <c r="B2385" s="32">
        <v>0.65</v>
      </c>
      <c r="C2385" s="30" t="s">
        <v>22</v>
      </c>
      <c r="D2385" s="30" t="s">
        <v>21</v>
      </c>
      <c r="E2385" s="21">
        <v>1150</v>
      </c>
      <c r="F2385" s="21">
        <v>2200</v>
      </c>
      <c r="G2385" s="21">
        <v>1560</v>
      </c>
      <c r="H2385" s="39">
        <f t="shared" si="372"/>
        <v>3504.707142857143</v>
      </c>
      <c r="I2385" s="37">
        <f t="shared" si="373"/>
        <v>4000</v>
      </c>
      <c r="J2385" s="37">
        <f t="shared" si="374"/>
        <v>150</v>
      </c>
      <c r="K2385" s="21"/>
      <c r="L2385" s="36">
        <v>518</v>
      </c>
      <c r="M2385" s="36"/>
      <c r="O2385" s="21">
        <f t="shared" si="375"/>
        <v>518</v>
      </c>
      <c r="P2385" s="40">
        <f t="shared" si="376"/>
        <v>1480</v>
      </c>
      <c r="Q2385" s="42"/>
      <c r="R2385" t="str">
        <f t="shared" si="371"/>
        <v>3500 Litre 304 Stainless Steel Slimline Water Tank (1150mm W x 2200mm L x  1560mm H)</v>
      </c>
    </row>
    <row r="2386" spans="2:18" x14ac:dyDescent="0.35">
      <c r="B2386" s="32">
        <v>0.65</v>
      </c>
      <c r="C2386" s="30" t="s">
        <v>22</v>
      </c>
      <c r="D2386" s="30" t="s">
        <v>21</v>
      </c>
      <c r="E2386" s="21">
        <v>1150</v>
      </c>
      <c r="F2386" s="21">
        <v>2300</v>
      </c>
      <c r="G2386" s="21">
        <v>1560</v>
      </c>
      <c r="H2386" s="39">
        <f t="shared" si="372"/>
        <v>3684.1071428571431</v>
      </c>
      <c r="I2386" s="37">
        <f t="shared" si="373"/>
        <v>4000</v>
      </c>
      <c r="J2386" s="37">
        <f t="shared" si="374"/>
        <v>150</v>
      </c>
      <c r="K2386" s="21"/>
      <c r="L2386" s="36">
        <f>L2385+12</f>
        <v>530</v>
      </c>
      <c r="M2386" s="36"/>
      <c r="O2386" s="21">
        <f t="shared" si="375"/>
        <v>530</v>
      </c>
      <c r="P2386" s="40">
        <f t="shared" si="376"/>
        <v>1514.2857142857144</v>
      </c>
      <c r="Q2386" s="42"/>
      <c r="R2386" t="str">
        <f t="shared" si="371"/>
        <v>3680 Litre 304 Stainless Steel Slimline Water Tank (1150mm W x 2300mm L x  1560mm H)</v>
      </c>
    </row>
    <row r="2387" spans="2:18" x14ac:dyDescent="0.35">
      <c r="B2387" s="32">
        <v>0.65</v>
      </c>
      <c r="C2387" s="30" t="s">
        <v>22</v>
      </c>
      <c r="D2387" s="30" t="s">
        <v>21</v>
      </c>
      <c r="E2387" s="21">
        <v>1150</v>
      </c>
      <c r="F2387" s="21">
        <v>2400</v>
      </c>
      <c r="G2387" s="21">
        <v>1560</v>
      </c>
      <c r="H2387" s="39">
        <f t="shared" si="372"/>
        <v>3863.5071428571428</v>
      </c>
      <c r="I2387" s="37">
        <f t="shared" si="373"/>
        <v>4000</v>
      </c>
      <c r="J2387" s="37">
        <f t="shared" si="374"/>
        <v>150</v>
      </c>
      <c r="K2387" s="21"/>
      <c r="L2387" s="36">
        <f>L2386+12</f>
        <v>542</v>
      </c>
      <c r="M2387" s="36"/>
      <c r="O2387" s="21">
        <f t="shared" si="375"/>
        <v>542</v>
      </c>
      <c r="P2387" s="40">
        <f t="shared" si="376"/>
        <v>1548.5714285714287</v>
      </c>
      <c r="Q2387" s="42"/>
      <c r="R2387" t="str">
        <f t="shared" si="371"/>
        <v>3860 Litre 304 Stainless Steel Slimline Water Tank (1150mm W x 2400mm L x  1560mm H)</v>
      </c>
    </row>
    <row r="2388" spans="2:18" x14ac:dyDescent="0.35">
      <c r="B2388" s="32">
        <v>0.65</v>
      </c>
      <c r="C2388" s="30" t="s">
        <v>22</v>
      </c>
      <c r="D2388" s="30" t="s">
        <v>21</v>
      </c>
      <c r="E2388" s="21">
        <v>1150</v>
      </c>
      <c r="F2388" s="21">
        <v>2500</v>
      </c>
      <c r="G2388" s="21">
        <v>1560</v>
      </c>
      <c r="H2388" s="39">
        <f t="shared" si="372"/>
        <v>4042.9071428571428</v>
      </c>
      <c r="I2388" s="37">
        <f t="shared" si="373"/>
        <v>4000</v>
      </c>
      <c r="J2388" s="37">
        <f t="shared" si="374"/>
        <v>150</v>
      </c>
      <c r="K2388" s="21"/>
      <c r="L2388" s="36">
        <f>L2387+12</f>
        <v>554</v>
      </c>
      <c r="M2388" s="36"/>
      <c r="O2388" s="21">
        <f t="shared" si="375"/>
        <v>554</v>
      </c>
      <c r="P2388" s="40">
        <f t="shared" si="376"/>
        <v>1582.8571428571429</v>
      </c>
      <c r="Q2388" s="42"/>
      <c r="R2388" t="str">
        <f t="shared" si="371"/>
        <v>4040 Litre 304 Stainless Steel Slimline Water Tank (1150mm W x 2500mm L x  1560mm H)</v>
      </c>
    </row>
    <row r="2389" spans="2:18" x14ac:dyDescent="0.35">
      <c r="B2389" s="32">
        <v>0.65</v>
      </c>
      <c r="C2389" s="30" t="s">
        <v>22</v>
      </c>
      <c r="D2389" s="30" t="s">
        <v>21</v>
      </c>
      <c r="E2389" s="21">
        <v>1150</v>
      </c>
      <c r="F2389" s="21">
        <v>2600</v>
      </c>
      <c r="G2389" s="21">
        <v>1560</v>
      </c>
      <c r="H2389" s="39">
        <f t="shared" si="372"/>
        <v>4222.3071428571429</v>
      </c>
      <c r="I2389" s="37">
        <f t="shared" si="373"/>
        <v>4000</v>
      </c>
      <c r="J2389" s="37">
        <f t="shared" si="374"/>
        <v>150</v>
      </c>
      <c r="K2389" s="21"/>
      <c r="L2389" s="36">
        <f>L2388+12</f>
        <v>566</v>
      </c>
      <c r="M2389" s="36"/>
      <c r="O2389" s="21">
        <f t="shared" si="375"/>
        <v>566</v>
      </c>
      <c r="P2389" s="40">
        <f t="shared" si="376"/>
        <v>1617.1428571428573</v>
      </c>
      <c r="Q2389" s="42"/>
      <c r="R2389" t="str">
        <f t="shared" si="371"/>
        <v>4220 Litre 304 Stainless Steel Slimline Water Tank (1150mm W x 2600mm L x  1560mm H)</v>
      </c>
    </row>
    <row r="2390" spans="2:18" x14ac:dyDescent="0.35">
      <c r="B2390" s="32">
        <v>0.65</v>
      </c>
      <c r="C2390" s="30" t="s">
        <v>22</v>
      </c>
      <c r="D2390" s="30" t="s">
        <v>21</v>
      </c>
      <c r="E2390" s="21">
        <v>1150</v>
      </c>
      <c r="F2390" s="21">
        <v>2700</v>
      </c>
      <c r="G2390" s="21">
        <v>1560</v>
      </c>
      <c r="H2390" s="39">
        <f t="shared" si="372"/>
        <v>4401.7071428571435</v>
      </c>
      <c r="I2390" s="37">
        <f t="shared" si="373"/>
        <v>4000</v>
      </c>
      <c r="J2390" s="37">
        <f t="shared" si="374"/>
        <v>150</v>
      </c>
      <c r="K2390" s="21"/>
      <c r="L2390" s="36">
        <f>L2389+12</f>
        <v>578</v>
      </c>
      <c r="M2390" s="36"/>
      <c r="O2390" s="21">
        <f t="shared" si="375"/>
        <v>578</v>
      </c>
      <c r="P2390" s="40">
        <f t="shared" si="376"/>
        <v>1651.4285714285716</v>
      </c>
      <c r="Q2390" s="42"/>
      <c r="R2390" t="str">
        <f t="shared" si="371"/>
        <v>4400 Litre 304 Stainless Steel Slimline Water Tank (1150mm W x 2700mm L x  1560mm H)</v>
      </c>
    </row>
    <row r="2391" spans="2:18" x14ac:dyDescent="0.35">
      <c r="B2391" s="32">
        <v>0.65</v>
      </c>
      <c r="C2391" s="30" t="s">
        <v>22</v>
      </c>
      <c r="D2391" s="30" t="s">
        <v>21</v>
      </c>
      <c r="E2391" s="21">
        <v>1150</v>
      </c>
      <c r="F2391" s="21">
        <v>2800</v>
      </c>
      <c r="G2391" s="21">
        <v>1560</v>
      </c>
      <c r="H2391" s="39">
        <f t="shared" si="372"/>
        <v>4581.1071428571431</v>
      </c>
      <c r="I2391" s="37">
        <f t="shared" si="373"/>
        <v>5000</v>
      </c>
      <c r="J2391" s="37">
        <f t="shared" si="374"/>
        <v>180</v>
      </c>
      <c r="K2391" s="21"/>
      <c r="L2391" s="36">
        <v>589</v>
      </c>
      <c r="M2391" s="36"/>
      <c r="O2391" s="21">
        <f t="shared" si="375"/>
        <v>589</v>
      </c>
      <c r="P2391" s="40">
        <f t="shared" si="376"/>
        <v>1682.8571428571429</v>
      </c>
      <c r="Q2391" s="42"/>
      <c r="R2391" t="str">
        <f t="shared" si="371"/>
        <v>4580 Litre 304 Stainless Steel Slimline Water Tank (1150mm W x 2800mm L x  1560mm H)</v>
      </c>
    </row>
    <row r="2392" spans="2:18" x14ac:dyDescent="0.35">
      <c r="B2392" s="32">
        <v>0.65</v>
      </c>
      <c r="C2392" s="30" t="s">
        <v>22</v>
      </c>
      <c r="D2392" s="30" t="s">
        <v>21</v>
      </c>
      <c r="E2392" s="21">
        <v>1150</v>
      </c>
      <c r="F2392" s="21">
        <v>2900</v>
      </c>
      <c r="G2392" s="21">
        <v>1560</v>
      </c>
      <c r="H2392" s="39">
        <f t="shared" si="372"/>
        <v>4760.5071428571437</v>
      </c>
      <c r="I2392" s="37">
        <f t="shared" si="373"/>
        <v>5000</v>
      </c>
      <c r="J2392" s="37">
        <f t="shared" si="374"/>
        <v>180</v>
      </c>
      <c r="K2392" s="21"/>
      <c r="L2392" s="36">
        <f>L2391+12</f>
        <v>601</v>
      </c>
      <c r="M2392" s="36"/>
      <c r="O2392" s="21">
        <f t="shared" si="375"/>
        <v>601</v>
      </c>
      <c r="P2392" s="40">
        <f t="shared" si="376"/>
        <v>1717.1428571428573</v>
      </c>
      <c r="Q2392" s="42"/>
      <c r="R2392" t="str">
        <f t="shared" si="371"/>
        <v>4760 Litre 304 Stainless Steel Slimline Water Tank (1150mm W x 2900mm L x  1560mm H)</v>
      </c>
    </row>
    <row r="2393" spans="2:18" x14ac:dyDescent="0.35">
      <c r="B2393" s="32">
        <v>0.65</v>
      </c>
      <c r="C2393" s="30" t="s">
        <v>22</v>
      </c>
      <c r="D2393" s="30" t="s">
        <v>21</v>
      </c>
      <c r="E2393" s="21">
        <v>1150</v>
      </c>
      <c r="F2393" s="21">
        <v>3000</v>
      </c>
      <c r="G2393" s="21">
        <v>1560</v>
      </c>
      <c r="H2393" s="39">
        <f t="shared" si="372"/>
        <v>4939.9071428571433</v>
      </c>
      <c r="I2393" s="37">
        <f t="shared" si="373"/>
        <v>5000</v>
      </c>
      <c r="J2393" s="37">
        <f t="shared" si="374"/>
        <v>180</v>
      </c>
      <c r="K2393" s="21"/>
      <c r="L2393" s="36">
        <f>L2392+12</f>
        <v>613</v>
      </c>
      <c r="M2393" s="36"/>
      <c r="O2393" s="21">
        <f t="shared" si="375"/>
        <v>613</v>
      </c>
      <c r="P2393" s="40">
        <f t="shared" si="376"/>
        <v>1751.4285714285716</v>
      </c>
      <c r="Q2393" s="42"/>
      <c r="R2393" t="str">
        <f t="shared" si="371"/>
        <v>4940 Litre 304 Stainless Steel Slimline Water Tank (1150mm W x 3000mm L x  1560mm H)</v>
      </c>
    </row>
    <row r="2394" spans="2:18" x14ac:dyDescent="0.35">
      <c r="B2394" s="32">
        <v>0.65</v>
      </c>
      <c r="C2394" s="43" t="s">
        <v>22</v>
      </c>
      <c r="D2394" s="43" t="s">
        <v>21</v>
      </c>
      <c r="E2394" s="45">
        <v>1150</v>
      </c>
      <c r="F2394" s="45">
        <v>3100</v>
      </c>
      <c r="G2394" s="45">
        <v>1560</v>
      </c>
      <c r="H2394" s="39">
        <f t="shared" si="372"/>
        <v>5119.3071428571438</v>
      </c>
      <c r="I2394" s="37">
        <f t="shared" si="373"/>
        <v>5000</v>
      </c>
      <c r="J2394" s="37">
        <f t="shared" si="374"/>
        <v>180</v>
      </c>
      <c r="K2394" s="21"/>
      <c r="L2394" s="36">
        <f>L2393+12</f>
        <v>625</v>
      </c>
      <c r="M2394" s="36"/>
      <c r="O2394" s="21">
        <f t="shared" si="375"/>
        <v>625</v>
      </c>
      <c r="P2394" s="40">
        <f t="shared" si="376"/>
        <v>1785.7142857142858</v>
      </c>
      <c r="Q2394" s="42"/>
      <c r="R2394" t="str">
        <f t="shared" si="371"/>
        <v>5120 Litre 304 Stainless Steel Slimline Water Tank (1150mm W x 3100mm L x  1560mm H)</v>
      </c>
    </row>
    <row r="2395" spans="2:18" x14ac:dyDescent="0.35">
      <c r="B2395" s="32">
        <v>0.65</v>
      </c>
      <c r="C2395" s="30" t="s">
        <v>22</v>
      </c>
      <c r="D2395" s="30" t="s">
        <v>21</v>
      </c>
      <c r="E2395" s="21">
        <v>1150</v>
      </c>
      <c r="F2395" s="21">
        <v>3200</v>
      </c>
      <c r="G2395" s="21">
        <v>1560</v>
      </c>
      <c r="H2395" s="39">
        <f t="shared" si="372"/>
        <v>5298.7071428571435</v>
      </c>
      <c r="I2395" s="37">
        <f t="shared" si="373"/>
        <v>5000</v>
      </c>
      <c r="J2395" s="37">
        <f t="shared" si="374"/>
        <v>180</v>
      </c>
      <c r="K2395" s="21"/>
      <c r="L2395" s="36">
        <f>L2394+12</f>
        <v>637</v>
      </c>
      <c r="M2395" s="36"/>
      <c r="O2395" s="21">
        <f t="shared" si="375"/>
        <v>637</v>
      </c>
      <c r="P2395" s="40">
        <f t="shared" si="376"/>
        <v>1820.0000000000002</v>
      </c>
      <c r="Q2395" s="42"/>
      <c r="R2395" t="str">
        <f t="shared" si="371"/>
        <v>5300 Litre 304 Stainless Steel Slimline Water Tank (1150mm W x 3200mm L x  1560mm H)</v>
      </c>
    </row>
    <row r="2396" spans="2:18" x14ac:dyDescent="0.35">
      <c r="B2396" s="32">
        <v>0.65</v>
      </c>
      <c r="C2396" s="30" t="s">
        <v>22</v>
      </c>
      <c r="D2396" s="30" t="s">
        <v>21</v>
      </c>
      <c r="E2396" s="21">
        <v>1150</v>
      </c>
      <c r="F2396" s="21">
        <v>3300</v>
      </c>
      <c r="G2396" s="21">
        <v>1560</v>
      </c>
      <c r="H2396" s="39">
        <f t="shared" si="372"/>
        <v>5478.1071428571431</v>
      </c>
      <c r="I2396" s="37">
        <f t="shared" si="373"/>
        <v>5000</v>
      </c>
      <c r="J2396" s="37">
        <f t="shared" si="374"/>
        <v>180</v>
      </c>
      <c r="K2396" s="21"/>
      <c r="L2396" s="36">
        <f>L2395+12</f>
        <v>649</v>
      </c>
      <c r="M2396" s="36"/>
      <c r="O2396" s="21">
        <f t="shared" si="375"/>
        <v>649</v>
      </c>
      <c r="P2396" s="40">
        <f t="shared" si="376"/>
        <v>1854.2857142857144</v>
      </c>
      <c r="Q2396" s="42"/>
      <c r="R2396" t="str">
        <f t="shared" si="371"/>
        <v>5480 Litre 304 Stainless Steel Slimline Water Tank (1150mm W x 3300mm L x  1560mm H)</v>
      </c>
    </row>
    <row r="2397" spans="2:18" x14ac:dyDescent="0.35">
      <c r="B2397" s="32">
        <v>0.65</v>
      </c>
      <c r="C2397" s="30" t="s">
        <v>22</v>
      </c>
      <c r="D2397" s="30" t="s">
        <v>21</v>
      </c>
      <c r="E2397" s="21">
        <v>1150</v>
      </c>
      <c r="F2397" s="21">
        <v>3400</v>
      </c>
      <c r="G2397" s="21">
        <v>1560</v>
      </c>
      <c r="H2397" s="39">
        <f t="shared" si="372"/>
        <v>5657.5071428571437</v>
      </c>
      <c r="I2397" s="37">
        <f t="shared" si="373"/>
        <v>6000</v>
      </c>
      <c r="J2397" s="37">
        <f t="shared" si="374"/>
        <v>210</v>
      </c>
      <c r="K2397" s="21"/>
      <c r="L2397" s="36">
        <v>725</v>
      </c>
      <c r="M2397" s="36"/>
      <c r="O2397" s="21">
        <f t="shared" si="375"/>
        <v>725</v>
      </c>
      <c r="P2397" s="40">
        <f t="shared" si="376"/>
        <v>2071.4285714285716</v>
      </c>
      <c r="Q2397" s="42"/>
      <c r="R2397" t="str">
        <f t="shared" si="371"/>
        <v>5660 Litre 304 Stainless Steel Slimline Water Tank (1150mm W x 3400mm L x  1560mm H)</v>
      </c>
    </row>
    <row r="2398" spans="2:18" x14ac:dyDescent="0.35">
      <c r="B2398" s="32">
        <v>0.65</v>
      </c>
      <c r="C2398" s="30" t="s">
        <v>22</v>
      </c>
      <c r="D2398" s="30" t="s">
        <v>21</v>
      </c>
      <c r="E2398" s="21">
        <v>1150</v>
      </c>
      <c r="F2398" s="21">
        <v>3500</v>
      </c>
      <c r="G2398" s="21">
        <v>1560</v>
      </c>
      <c r="H2398" s="39">
        <f t="shared" si="372"/>
        <v>5836.9071428571433</v>
      </c>
      <c r="I2398" s="37">
        <f t="shared" si="373"/>
        <v>6000</v>
      </c>
      <c r="J2398" s="37">
        <f t="shared" si="374"/>
        <v>210</v>
      </c>
      <c r="K2398" s="21"/>
      <c r="L2398" s="36">
        <v>737</v>
      </c>
      <c r="M2398" s="36"/>
      <c r="O2398" s="21">
        <f t="shared" si="375"/>
        <v>737</v>
      </c>
      <c r="P2398" s="40">
        <f t="shared" si="376"/>
        <v>2105.7142857142858</v>
      </c>
      <c r="Q2398" s="42"/>
      <c r="R2398" t="str">
        <f t="shared" si="371"/>
        <v>5840 Litre 304 Stainless Steel Slimline Water Tank (1150mm W x 3500mm L x  1560mm H)</v>
      </c>
    </row>
    <row r="2399" spans="2:18" x14ac:dyDescent="0.35">
      <c r="B2399" s="32">
        <v>0.65</v>
      </c>
      <c r="C2399" s="30" t="s">
        <v>22</v>
      </c>
      <c r="D2399" s="30" t="s">
        <v>21</v>
      </c>
      <c r="E2399" s="21">
        <v>1150</v>
      </c>
      <c r="F2399" s="21">
        <v>3600</v>
      </c>
      <c r="G2399" s="21">
        <v>1560</v>
      </c>
      <c r="H2399" s="39">
        <f t="shared" si="372"/>
        <v>6016.3071428571438</v>
      </c>
      <c r="I2399" s="37">
        <f t="shared" si="373"/>
        <v>6000</v>
      </c>
      <c r="J2399" s="37">
        <f t="shared" si="374"/>
        <v>210</v>
      </c>
      <c r="K2399" s="21"/>
      <c r="L2399" s="36">
        <f>L2398+12</f>
        <v>749</v>
      </c>
      <c r="M2399" s="36"/>
      <c r="O2399" s="21">
        <f t="shared" si="375"/>
        <v>749</v>
      </c>
      <c r="P2399" s="40">
        <f t="shared" si="376"/>
        <v>2140</v>
      </c>
      <c r="Q2399" s="42"/>
      <c r="R2399" t="str">
        <f t="shared" si="371"/>
        <v>6020 Litre 304 Stainless Steel Slimline Water Tank (1150mm W x 3600mm L x  1560mm H)</v>
      </c>
    </row>
    <row r="2400" spans="2:18" x14ac:dyDescent="0.35">
      <c r="B2400" s="32">
        <v>0.65</v>
      </c>
      <c r="C2400" s="30" t="s">
        <v>22</v>
      </c>
      <c r="D2400" s="30" t="s">
        <v>21</v>
      </c>
      <c r="E2400" s="21">
        <v>1150</v>
      </c>
      <c r="F2400" s="21">
        <v>3700</v>
      </c>
      <c r="G2400" s="21">
        <v>1560</v>
      </c>
      <c r="H2400" s="39">
        <f t="shared" si="372"/>
        <v>6195.7071428571435</v>
      </c>
      <c r="I2400" s="37">
        <f t="shared" si="373"/>
        <v>6000</v>
      </c>
      <c r="J2400" s="37">
        <f t="shared" si="374"/>
        <v>210</v>
      </c>
      <c r="K2400" s="21"/>
      <c r="L2400" s="36">
        <f>L2399+12</f>
        <v>761</v>
      </c>
      <c r="M2400" s="36"/>
      <c r="O2400" s="21">
        <f t="shared" si="375"/>
        <v>761</v>
      </c>
      <c r="P2400" s="40">
        <f t="shared" si="376"/>
        <v>2174.2857142857142</v>
      </c>
      <c r="Q2400" s="42"/>
      <c r="R2400" t="str">
        <f t="shared" si="371"/>
        <v>6200 Litre 304 Stainless Steel Slimline Water Tank (1150mm W x 3700mm L x  1560mm H)</v>
      </c>
    </row>
    <row r="2401" spans="2:18" x14ac:dyDescent="0.35">
      <c r="B2401" s="32">
        <v>0.65</v>
      </c>
      <c r="C2401" s="30" t="s">
        <v>22</v>
      </c>
      <c r="D2401" s="30" t="s">
        <v>21</v>
      </c>
      <c r="E2401" s="21">
        <v>1150</v>
      </c>
      <c r="F2401" s="21">
        <v>3800</v>
      </c>
      <c r="G2401" s="21">
        <v>1560</v>
      </c>
      <c r="H2401" s="39">
        <f t="shared" si="372"/>
        <v>6375.1071428571431</v>
      </c>
      <c r="I2401" s="37">
        <f t="shared" si="373"/>
        <v>6000</v>
      </c>
      <c r="J2401" s="37">
        <f t="shared" si="374"/>
        <v>210</v>
      </c>
      <c r="K2401" s="21"/>
      <c r="L2401" s="36">
        <f>L2400+12</f>
        <v>773</v>
      </c>
      <c r="M2401" s="36"/>
      <c r="O2401" s="21">
        <f t="shared" si="375"/>
        <v>773</v>
      </c>
      <c r="P2401" s="40">
        <f t="shared" si="376"/>
        <v>2208.5714285714289</v>
      </c>
      <c r="Q2401" s="42"/>
      <c r="R2401" t="str">
        <f t="shared" si="371"/>
        <v>6380 Litre 304 Stainless Steel Slimline Water Tank (1150mm W x 3800mm L x  1560mm H)</v>
      </c>
    </row>
    <row r="2402" spans="2:18" x14ac:dyDescent="0.35">
      <c r="B2402" s="32">
        <v>0.65</v>
      </c>
      <c r="C2402" s="30" t="s">
        <v>22</v>
      </c>
      <c r="D2402" s="30" t="s">
        <v>21</v>
      </c>
      <c r="E2402" s="21">
        <v>1150</v>
      </c>
      <c r="F2402" s="21">
        <v>3900</v>
      </c>
      <c r="G2402" s="21">
        <v>1560</v>
      </c>
      <c r="H2402" s="39">
        <f t="shared" si="372"/>
        <v>6554.5071428571437</v>
      </c>
      <c r="I2402" s="37">
        <f t="shared" si="373"/>
        <v>7000</v>
      </c>
      <c r="J2402" s="37">
        <f t="shared" si="374"/>
        <v>240</v>
      </c>
      <c r="K2402" s="21"/>
      <c r="L2402" s="36">
        <v>804</v>
      </c>
      <c r="M2402" s="36"/>
      <c r="O2402" s="21">
        <f t="shared" si="375"/>
        <v>804</v>
      </c>
      <c r="P2402" s="40">
        <f t="shared" si="376"/>
        <v>2297.1428571428573</v>
      </c>
      <c r="Q2402" s="42"/>
      <c r="R2402" t="str">
        <f t="shared" si="371"/>
        <v>6550 Litre 304 Stainless Steel Slimline Water Tank (1150mm W x 3900mm L x  1560mm H)</v>
      </c>
    </row>
    <row r="2403" spans="2:18" x14ac:dyDescent="0.35">
      <c r="B2403" s="32">
        <v>0.65</v>
      </c>
      <c r="C2403" s="30" t="s">
        <v>22</v>
      </c>
      <c r="D2403" s="30" t="s">
        <v>21</v>
      </c>
      <c r="E2403" s="21">
        <v>1150</v>
      </c>
      <c r="F2403" s="21">
        <v>4000</v>
      </c>
      <c r="G2403" s="21">
        <v>1560</v>
      </c>
      <c r="H2403" s="39">
        <f t="shared" si="372"/>
        <v>6733.9071428571433</v>
      </c>
      <c r="I2403" s="37">
        <f t="shared" si="373"/>
        <v>7000</v>
      </c>
      <c r="J2403" s="37">
        <f t="shared" si="374"/>
        <v>240</v>
      </c>
      <c r="K2403" s="21"/>
      <c r="L2403" s="36">
        <v>816</v>
      </c>
      <c r="M2403" s="36"/>
      <c r="O2403" s="21">
        <f t="shared" si="375"/>
        <v>816</v>
      </c>
      <c r="P2403" s="40">
        <f t="shared" si="376"/>
        <v>2331.4285714285716</v>
      </c>
      <c r="Q2403" s="42"/>
      <c r="R2403" t="str">
        <f t="shared" si="371"/>
        <v>6730 Litre 304 Stainless Steel Slimline Water Tank (1150mm W x 4000mm L x  1560mm H)</v>
      </c>
    </row>
    <row r="2404" spans="2:18" x14ac:dyDescent="0.35">
      <c r="B2404" s="32">
        <v>0.65</v>
      </c>
      <c r="C2404" s="30" t="s">
        <v>22</v>
      </c>
      <c r="D2404" s="30" t="s">
        <v>21</v>
      </c>
      <c r="E2404" s="21">
        <v>550</v>
      </c>
      <c r="F2404" s="21">
        <v>800</v>
      </c>
      <c r="G2404" s="21">
        <v>1880</v>
      </c>
      <c r="H2404" s="39">
        <v>705.33571428571429</v>
      </c>
      <c r="I2404" s="37">
        <f t="shared" si="373"/>
        <v>1000</v>
      </c>
      <c r="J2404" s="37">
        <f t="shared" si="374"/>
        <v>90</v>
      </c>
      <c r="K2404" s="21"/>
      <c r="L2404" s="58">
        <v>304</v>
      </c>
      <c r="M2404" s="58"/>
      <c r="O2404" s="21">
        <f t="shared" si="375"/>
        <v>304</v>
      </c>
      <c r="P2404" s="40">
        <f t="shared" si="376"/>
        <v>868.57142857142867</v>
      </c>
      <c r="Q2404" s="42"/>
      <c r="R2404" t="str">
        <f t="shared" si="371"/>
        <v>710 Litre 304 Stainless Steel Slimline Water Tank (550mm W x 800mm L x  1880mm H)</v>
      </c>
    </row>
    <row r="2405" spans="2:18" x14ac:dyDescent="0.35">
      <c r="B2405" s="32">
        <v>0.65</v>
      </c>
      <c r="C2405" s="30" t="s">
        <v>22</v>
      </c>
      <c r="D2405" s="30" t="s">
        <v>21</v>
      </c>
      <c r="E2405" s="21">
        <v>550</v>
      </c>
      <c r="F2405" s="21">
        <v>900</v>
      </c>
      <c r="G2405" s="21">
        <v>1880</v>
      </c>
      <c r="H2405" s="39">
        <v>808.73571428571427</v>
      </c>
      <c r="I2405" s="37">
        <f t="shared" si="373"/>
        <v>1000</v>
      </c>
      <c r="J2405" s="37">
        <f t="shared" si="374"/>
        <v>90</v>
      </c>
      <c r="K2405" s="21"/>
      <c r="L2405" s="36">
        <f t="shared" ref="L2405:L2411" si="377">L2404+14</f>
        <v>318</v>
      </c>
      <c r="M2405" s="36"/>
      <c r="O2405" s="21">
        <f t="shared" si="375"/>
        <v>318</v>
      </c>
      <c r="P2405" s="40">
        <f t="shared" si="376"/>
        <v>908.57142857142867</v>
      </c>
      <c r="Q2405" s="42"/>
      <c r="R2405" t="str">
        <f t="shared" si="371"/>
        <v>810 Litre 304 Stainless Steel Slimline Water Tank (550mm W x 900mm L x  1880mm H)</v>
      </c>
    </row>
    <row r="2406" spans="2:18" x14ac:dyDescent="0.35">
      <c r="B2406" s="32">
        <v>0.65</v>
      </c>
      <c r="C2406" s="30" t="s">
        <v>22</v>
      </c>
      <c r="D2406" s="30" t="s">
        <v>21</v>
      </c>
      <c r="E2406" s="21">
        <v>550</v>
      </c>
      <c r="F2406" s="21">
        <v>1000</v>
      </c>
      <c r="G2406" s="21">
        <v>1880</v>
      </c>
      <c r="H2406" s="39">
        <v>912.13571428571424</v>
      </c>
      <c r="I2406" s="37">
        <f t="shared" si="373"/>
        <v>1000</v>
      </c>
      <c r="J2406" s="37">
        <f t="shared" si="374"/>
        <v>90</v>
      </c>
      <c r="K2406" s="21"/>
      <c r="L2406" s="36">
        <f t="shared" si="377"/>
        <v>332</v>
      </c>
      <c r="M2406" s="36"/>
      <c r="O2406" s="21">
        <f t="shared" si="375"/>
        <v>332</v>
      </c>
      <c r="P2406" s="40">
        <f t="shared" si="376"/>
        <v>948.57142857142867</v>
      </c>
      <c r="Q2406" s="42"/>
      <c r="R2406" t="str">
        <f t="shared" si="371"/>
        <v>910 Litre 304 Stainless Steel Slimline Water Tank (550mm W x 1000mm L x  1880mm H)</v>
      </c>
    </row>
    <row r="2407" spans="2:18" x14ac:dyDescent="0.35">
      <c r="B2407" s="32">
        <v>0.65</v>
      </c>
      <c r="C2407" s="30" t="s">
        <v>22</v>
      </c>
      <c r="D2407" s="30" t="s">
        <v>21</v>
      </c>
      <c r="E2407" s="21">
        <v>550</v>
      </c>
      <c r="F2407" s="21">
        <v>1100</v>
      </c>
      <c r="G2407" s="21">
        <v>1880</v>
      </c>
      <c r="H2407" s="39">
        <v>1015.5357142857142</v>
      </c>
      <c r="I2407" s="37">
        <f t="shared" si="373"/>
        <v>1000</v>
      </c>
      <c r="J2407" s="37">
        <f t="shared" si="374"/>
        <v>90</v>
      </c>
      <c r="K2407" s="21"/>
      <c r="L2407" s="36">
        <f t="shared" si="377"/>
        <v>346</v>
      </c>
      <c r="M2407" s="36"/>
      <c r="O2407" s="21">
        <f t="shared" si="375"/>
        <v>346</v>
      </c>
      <c r="P2407" s="40">
        <f t="shared" si="376"/>
        <v>988.57142857142867</v>
      </c>
      <c r="Q2407" s="42"/>
      <c r="R2407" t="str">
        <f t="shared" si="371"/>
        <v>1020 Litre 304 Stainless Steel Slimline Water Tank (550mm W x 1100mm L x  1880mm H)</v>
      </c>
    </row>
    <row r="2408" spans="2:18" x14ac:dyDescent="0.35">
      <c r="B2408" s="32">
        <v>0.65</v>
      </c>
      <c r="C2408" s="30" t="s">
        <v>22</v>
      </c>
      <c r="D2408" s="30" t="s">
        <v>21</v>
      </c>
      <c r="E2408" s="21">
        <v>550</v>
      </c>
      <c r="F2408" s="21">
        <v>1200</v>
      </c>
      <c r="G2408" s="21">
        <v>1880</v>
      </c>
      <c r="H2408" s="39">
        <v>1118.9357142857141</v>
      </c>
      <c r="I2408" s="37">
        <f t="shared" si="373"/>
        <v>1000</v>
      </c>
      <c r="J2408" s="37">
        <f t="shared" si="374"/>
        <v>90</v>
      </c>
      <c r="K2408" s="21"/>
      <c r="L2408" s="36">
        <f t="shared" si="377"/>
        <v>360</v>
      </c>
      <c r="M2408" s="36"/>
      <c r="O2408" s="21">
        <f t="shared" si="375"/>
        <v>360</v>
      </c>
      <c r="P2408" s="40">
        <f t="shared" si="376"/>
        <v>1028.5714285714287</v>
      </c>
      <c r="Q2408" s="42"/>
      <c r="R2408" t="str">
        <f t="shared" si="371"/>
        <v>1120 Litre 304 Stainless Steel Slimline Water Tank (550mm W x 1200mm L x  1880mm H)</v>
      </c>
    </row>
    <row r="2409" spans="2:18" x14ac:dyDescent="0.35">
      <c r="B2409" s="32">
        <v>0.65</v>
      </c>
      <c r="C2409" s="30" t="s">
        <v>22</v>
      </c>
      <c r="D2409" s="30" t="s">
        <v>21</v>
      </c>
      <c r="E2409" s="21">
        <v>550</v>
      </c>
      <c r="F2409" s="21">
        <v>1300</v>
      </c>
      <c r="G2409" s="21">
        <v>1880</v>
      </c>
      <c r="H2409" s="39">
        <v>1222.3357142857142</v>
      </c>
      <c r="I2409" s="37">
        <f t="shared" si="373"/>
        <v>1000</v>
      </c>
      <c r="J2409" s="37">
        <f t="shared" si="374"/>
        <v>90</v>
      </c>
      <c r="K2409" s="21"/>
      <c r="L2409" s="36">
        <f t="shared" si="377"/>
        <v>374</v>
      </c>
      <c r="M2409" s="36"/>
      <c r="O2409" s="21">
        <f t="shared" si="375"/>
        <v>374</v>
      </c>
      <c r="P2409" s="40">
        <f t="shared" si="376"/>
        <v>1068.5714285714287</v>
      </c>
      <c r="Q2409" s="42"/>
      <c r="R2409" t="str">
        <f t="shared" si="371"/>
        <v>1220 Litre 304 Stainless Steel Slimline Water Tank (550mm W x 1300mm L x  1880mm H)</v>
      </c>
    </row>
    <row r="2410" spans="2:18" x14ac:dyDescent="0.35">
      <c r="B2410" s="32">
        <v>0.65</v>
      </c>
      <c r="C2410" s="30" t="s">
        <v>22</v>
      </c>
      <c r="D2410" s="30" t="s">
        <v>21</v>
      </c>
      <c r="E2410" s="21">
        <v>550</v>
      </c>
      <c r="F2410" s="21">
        <v>1400</v>
      </c>
      <c r="G2410" s="21">
        <v>1880</v>
      </c>
      <c r="H2410" s="39">
        <v>1325.735714285714</v>
      </c>
      <c r="I2410" s="37">
        <f t="shared" si="373"/>
        <v>1000</v>
      </c>
      <c r="J2410" s="37">
        <f t="shared" si="374"/>
        <v>90</v>
      </c>
      <c r="K2410" s="21"/>
      <c r="L2410" s="36">
        <f t="shared" si="377"/>
        <v>388</v>
      </c>
      <c r="M2410" s="36"/>
      <c r="O2410" s="21">
        <f t="shared" si="375"/>
        <v>388</v>
      </c>
      <c r="P2410" s="40">
        <f t="shared" si="376"/>
        <v>1108.5714285714287</v>
      </c>
      <c r="Q2410" s="42"/>
      <c r="R2410" t="str">
        <f t="shared" si="371"/>
        <v>1330 Litre 304 Stainless Steel Slimline Water Tank (550mm W x 1400mm L x  1880mm H)</v>
      </c>
    </row>
    <row r="2411" spans="2:18" x14ac:dyDescent="0.35">
      <c r="B2411" s="32">
        <v>0.65</v>
      </c>
      <c r="C2411" s="30" t="s">
        <v>22</v>
      </c>
      <c r="D2411" s="30" t="s">
        <v>21</v>
      </c>
      <c r="E2411" s="21">
        <v>550</v>
      </c>
      <c r="F2411" s="21">
        <v>1500</v>
      </c>
      <c r="G2411" s="21">
        <v>1880</v>
      </c>
      <c r="H2411" s="39">
        <v>1429.1357142857141</v>
      </c>
      <c r="I2411" s="37">
        <f t="shared" si="373"/>
        <v>1000</v>
      </c>
      <c r="J2411" s="37">
        <f t="shared" si="374"/>
        <v>90</v>
      </c>
      <c r="K2411" s="21"/>
      <c r="L2411" s="36">
        <f t="shared" si="377"/>
        <v>402</v>
      </c>
      <c r="M2411" s="36"/>
      <c r="O2411" s="21">
        <f t="shared" si="375"/>
        <v>402</v>
      </c>
      <c r="P2411" s="40">
        <f t="shared" si="376"/>
        <v>1148.5714285714287</v>
      </c>
      <c r="Q2411" s="42"/>
      <c r="R2411" t="str">
        <f t="shared" si="371"/>
        <v>1430 Litre 304 Stainless Steel Slimline Water Tank (550mm W x 1500mm L x  1880mm H)</v>
      </c>
    </row>
    <row r="2412" spans="2:18" x14ac:dyDescent="0.35">
      <c r="B2412" s="32">
        <v>0.65</v>
      </c>
      <c r="C2412" s="30" t="s">
        <v>22</v>
      </c>
      <c r="D2412" s="30" t="s">
        <v>21</v>
      </c>
      <c r="E2412" s="21">
        <v>550</v>
      </c>
      <c r="F2412" s="21">
        <v>1600</v>
      </c>
      <c r="G2412" s="21">
        <v>1880</v>
      </c>
      <c r="H2412" s="39">
        <v>1532.5357142857142</v>
      </c>
      <c r="I2412" s="37">
        <f t="shared" si="373"/>
        <v>2000</v>
      </c>
      <c r="J2412" s="37">
        <f t="shared" si="374"/>
        <v>120</v>
      </c>
      <c r="K2412" s="21"/>
      <c r="L2412" s="36">
        <v>414</v>
      </c>
      <c r="M2412" s="36"/>
      <c r="O2412" s="21">
        <f t="shared" si="375"/>
        <v>414</v>
      </c>
      <c r="P2412" s="40">
        <f t="shared" si="376"/>
        <v>1182.8571428571429</v>
      </c>
      <c r="Q2412" s="42"/>
      <c r="R2412" t="str">
        <f t="shared" si="371"/>
        <v>1530 Litre 304 Stainless Steel Slimline Water Tank (550mm W x 1600mm L x  1880mm H)</v>
      </c>
    </row>
    <row r="2413" spans="2:18" x14ac:dyDescent="0.35">
      <c r="B2413" s="32">
        <v>0.65</v>
      </c>
      <c r="C2413" s="30" t="s">
        <v>22</v>
      </c>
      <c r="D2413" s="30" t="s">
        <v>21</v>
      </c>
      <c r="E2413" s="21">
        <v>550</v>
      </c>
      <c r="F2413" s="21">
        <v>1700</v>
      </c>
      <c r="G2413" s="21">
        <v>1880</v>
      </c>
      <c r="H2413" s="39">
        <v>1635.9357142857141</v>
      </c>
      <c r="I2413" s="37">
        <f t="shared" si="373"/>
        <v>2000</v>
      </c>
      <c r="J2413" s="37">
        <f t="shared" si="374"/>
        <v>120</v>
      </c>
      <c r="K2413" s="21"/>
      <c r="L2413" s="36">
        <f t="shared" ref="L2413:L2421" si="378">L2412+14</f>
        <v>428</v>
      </c>
      <c r="M2413" s="36"/>
      <c r="O2413" s="21">
        <f t="shared" si="375"/>
        <v>428</v>
      </c>
      <c r="P2413" s="40">
        <f t="shared" si="376"/>
        <v>1222.8571428571429</v>
      </c>
      <c r="Q2413" s="42"/>
      <c r="R2413" t="str">
        <f t="shared" si="371"/>
        <v>1640 Litre 304 Stainless Steel Slimline Water Tank (550mm W x 1700mm L x  1880mm H)</v>
      </c>
    </row>
    <row r="2414" spans="2:18" x14ac:dyDescent="0.35">
      <c r="B2414" s="32">
        <v>0.65</v>
      </c>
      <c r="C2414" s="30" t="s">
        <v>22</v>
      </c>
      <c r="D2414" s="30" t="s">
        <v>21</v>
      </c>
      <c r="E2414" s="21">
        <v>550</v>
      </c>
      <c r="F2414" s="21">
        <v>1800</v>
      </c>
      <c r="G2414" s="21">
        <v>1880</v>
      </c>
      <c r="H2414" s="39">
        <v>1739.3357142857142</v>
      </c>
      <c r="I2414" s="37">
        <f t="shared" si="373"/>
        <v>2000</v>
      </c>
      <c r="J2414" s="37">
        <f t="shared" si="374"/>
        <v>120</v>
      </c>
      <c r="K2414" s="21"/>
      <c r="L2414" s="36">
        <f t="shared" si="378"/>
        <v>442</v>
      </c>
      <c r="M2414" s="36"/>
      <c r="O2414" s="21">
        <f t="shared" si="375"/>
        <v>442</v>
      </c>
      <c r="P2414" s="40">
        <f t="shared" si="376"/>
        <v>1262.8571428571429</v>
      </c>
      <c r="Q2414" s="42"/>
      <c r="R2414" t="str">
        <f t="shared" si="371"/>
        <v>1740 Litre 304 Stainless Steel Slimline Water Tank (550mm W x 1800mm L x  1880mm H)</v>
      </c>
    </row>
    <row r="2415" spans="2:18" x14ac:dyDescent="0.35">
      <c r="B2415" s="32">
        <v>0.65</v>
      </c>
      <c r="C2415" s="30" t="s">
        <v>22</v>
      </c>
      <c r="D2415" s="30" t="s">
        <v>21</v>
      </c>
      <c r="E2415" s="21">
        <v>550</v>
      </c>
      <c r="F2415" s="21">
        <v>1900</v>
      </c>
      <c r="G2415" s="21">
        <v>1880</v>
      </c>
      <c r="H2415" s="39">
        <v>1842.735714285714</v>
      </c>
      <c r="I2415" s="37">
        <f t="shared" si="373"/>
        <v>2000</v>
      </c>
      <c r="J2415" s="37">
        <f t="shared" si="374"/>
        <v>120</v>
      </c>
      <c r="K2415" s="21"/>
      <c r="L2415" s="36">
        <f t="shared" si="378"/>
        <v>456</v>
      </c>
      <c r="M2415" s="36"/>
      <c r="O2415" s="21">
        <f t="shared" si="375"/>
        <v>456</v>
      </c>
      <c r="P2415" s="40">
        <f t="shared" si="376"/>
        <v>1302.8571428571429</v>
      </c>
      <c r="Q2415" s="42"/>
      <c r="R2415" t="str">
        <f t="shared" si="371"/>
        <v>1840 Litre 304 Stainless Steel Slimline Water Tank (550mm W x 1900mm L x  1880mm H)</v>
      </c>
    </row>
    <row r="2416" spans="2:18" x14ac:dyDescent="0.35">
      <c r="B2416" s="32">
        <v>0.65</v>
      </c>
      <c r="C2416" s="30" t="s">
        <v>22</v>
      </c>
      <c r="D2416" s="30" t="s">
        <v>21</v>
      </c>
      <c r="E2416" s="21">
        <v>550</v>
      </c>
      <c r="F2416" s="21">
        <v>2000</v>
      </c>
      <c r="G2416" s="21">
        <v>1880</v>
      </c>
      <c r="H2416" s="39">
        <v>1946.1357142857141</v>
      </c>
      <c r="I2416" s="37">
        <f t="shared" si="373"/>
        <v>2000</v>
      </c>
      <c r="J2416" s="37">
        <f t="shared" si="374"/>
        <v>120</v>
      </c>
      <c r="K2416" s="21"/>
      <c r="L2416" s="36">
        <f t="shared" si="378"/>
        <v>470</v>
      </c>
      <c r="M2416" s="36"/>
      <c r="O2416" s="21">
        <f t="shared" si="375"/>
        <v>470</v>
      </c>
      <c r="P2416" s="40">
        <f t="shared" si="376"/>
        <v>1342.8571428571429</v>
      </c>
      <c r="Q2416" s="42"/>
      <c r="R2416" t="str">
        <f t="shared" si="371"/>
        <v>1950 Litre 304 Stainless Steel Slimline Water Tank (550mm W x 2000mm L x  1880mm H)</v>
      </c>
    </row>
    <row r="2417" spans="2:18" x14ac:dyDescent="0.35">
      <c r="B2417" s="32">
        <v>0.65</v>
      </c>
      <c r="C2417" s="30" t="s">
        <v>22</v>
      </c>
      <c r="D2417" s="30" t="s">
        <v>21</v>
      </c>
      <c r="E2417" s="21">
        <v>550</v>
      </c>
      <c r="F2417" s="21">
        <v>2100</v>
      </c>
      <c r="G2417" s="21">
        <v>1880</v>
      </c>
      <c r="H2417" s="39">
        <v>2049.5357142857142</v>
      </c>
      <c r="I2417" s="37">
        <f t="shared" si="373"/>
        <v>2000</v>
      </c>
      <c r="J2417" s="37">
        <f t="shared" si="374"/>
        <v>120</v>
      </c>
      <c r="K2417" s="21"/>
      <c r="L2417" s="36">
        <f t="shared" si="378"/>
        <v>484</v>
      </c>
      <c r="M2417" s="36"/>
      <c r="O2417" s="21">
        <f t="shared" si="375"/>
        <v>484</v>
      </c>
      <c r="P2417" s="40">
        <f t="shared" si="376"/>
        <v>1382.8571428571429</v>
      </c>
      <c r="Q2417" s="42"/>
      <c r="R2417" t="str">
        <f t="shared" si="371"/>
        <v>2050 Litre 304 Stainless Steel Slimline Water Tank (550mm W x 2100mm L x  1880mm H)</v>
      </c>
    </row>
    <row r="2418" spans="2:18" x14ac:dyDescent="0.35">
      <c r="B2418" s="32">
        <v>0.65</v>
      </c>
      <c r="C2418" s="30" t="s">
        <v>22</v>
      </c>
      <c r="D2418" s="30" t="s">
        <v>21</v>
      </c>
      <c r="E2418" s="21">
        <v>550</v>
      </c>
      <c r="F2418" s="21">
        <v>2200</v>
      </c>
      <c r="G2418" s="21">
        <v>1880</v>
      </c>
      <c r="H2418" s="39">
        <v>2152.9357142857143</v>
      </c>
      <c r="I2418" s="37">
        <f t="shared" si="373"/>
        <v>2000</v>
      </c>
      <c r="J2418" s="37">
        <f t="shared" si="374"/>
        <v>120</v>
      </c>
      <c r="K2418" s="21"/>
      <c r="L2418" s="36">
        <f t="shared" si="378"/>
        <v>498</v>
      </c>
      <c r="M2418" s="36"/>
      <c r="O2418" s="21">
        <f t="shared" si="375"/>
        <v>498</v>
      </c>
      <c r="P2418" s="40">
        <f t="shared" si="376"/>
        <v>1422.8571428571429</v>
      </c>
      <c r="Q2418" s="42"/>
      <c r="R2418" t="str">
        <f t="shared" si="371"/>
        <v>2150 Litre 304 Stainless Steel Slimline Water Tank (550mm W x 2200mm L x  1880mm H)</v>
      </c>
    </row>
    <row r="2419" spans="2:18" x14ac:dyDescent="0.35">
      <c r="B2419" s="32">
        <v>0.65</v>
      </c>
      <c r="C2419" s="30" t="s">
        <v>22</v>
      </c>
      <c r="D2419" s="30" t="s">
        <v>21</v>
      </c>
      <c r="E2419" s="21">
        <v>550</v>
      </c>
      <c r="F2419" s="21">
        <v>2300</v>
      </c>
      <c r="G2419" s="21">
        <v>1880</v>
      </c>
      <c r="H2419" s="39">
        <v>2256.3357142857139</v>
      </c>
      <c r="I2419" s="37">
        <f t="shared" si="373"/>
        <v>2000</v>
      </c>
      <c r="J2419" s="37">
        <f t="shared" si="374"/>
        <v>120</v>
      </c>
      <c r="K2419" s="21"/>
      <c r="L2419" s="36">
        <f t="shared" si="378"/>
        <v>512</v>
      </c>
      <c r="M2419" s="36"/>
      <c r="O2419" s="21">
        <f t="shared" si="375"/>
        <v>512</v>
      </c>
      <c r="P2419" s="40">
        <f t="shared" si="376"/>
        <v>1462.8571428571429</v>
      </c>
      <c r="Q2419" s="42"/>
      <c r="R2419" t="str">
        <f t="shared" si="371"/>
        <v>2260 Litre 304 Stainless Steel Slimline Water Tank (550mm W x 2300mm L x  1880mm H)</v>
      </c>
    </row>
    <row r="2420" spans="2:18" x14ac:dyDescent="0.35">
      <c r="B2420" s="32">
        <v>0.65</v>
      </c>
      <c r="C2420" s="30" t="s">
        <v>22</v>
      </c>
      <c r="D2420" s="30" t="s">
        <v>21</v>
      </c>
      <c r="E2420" s="21">
        <v>550</v>
      </c>
      <c r="F2420" s="21">
        <v>2400</v>
      </c>
      <c r="G2420" s="21">
        <v>1880</v>
      </c>
      <c r="H2420" s="39">
        <v>2359.735714285714</v>
      </c>
      <c r="I2420" s="37">
        <f t="shared" si="373"/>
        <v>2000</v>
      </c>
      <c r="J2420" s="37">
        <f t="shared" si="374"/>
        <v>120</v>
      </c>
      <c r="K2420" s="21"/>
      <c r="L2420" s="36">
        <f t="shared" si="378"/>
        <v>526</v>
      </c>
      <c r="M2420" s="36"/>
      <c r="O2420" s="21">
        <f t="shared" si="375"/>
        <v>526</v>
      </c>
      <c r="P2420" s="40">
        <f t="shared" si="376"/>
        <v>1502.8571428571429</v>
      </c>
      <c r="Q2420" s="42"/>
      <c r="R2420" t="str">
        <f t="shared" si="371"/>
        <v>2360 Litre 304 Stainless Steel Slimline Water Tank (550mm W x 2400mm L x  1880mm H)</v>
      </c>
    </row>
    <row r="2421" spans="2:18" x14ac:dyDescent="0.35">
      <c r="B2421" s="32">
        <v>0.65</v>
      </c>
      <c r="C2421" s="30" t="s">
        <v>22</v>
      </c>
      <c r="D2421" s="30" t="s">
        <v>21</v>
      </c>
      <c r="E2421" s="21">
        <v>550</v>
      </c>
      <c r="F2421" s="21">
        <v>2500</v>
      </c>
      <c r="G2421" s="21">
        <v>1880</v>
      </c>
      <c r="H2421" s="39">
        <v>2463.1357142857141</v>
      </c>
      <c r="I2421" s="37">
        <f t="shared" si="373"/>
        <v>2000</v>
      </c>
      <c r="J2421" s="37">
        <f t="shared" si="374"/>
        <v>120</v>
      </c>
      <c r="K2421" s="21"/>
      <c r="L2421" s="36">
        <f t="shared" si="378"/>
        <v>540</v>
      </c>
      <c r="M2421" s="36"/>
      <c r="O2421" s="21">
        <f t="shared" si="375"/>
        <v>540</v>
      </c>
      <c r="P2421" s="40">
        <f t="shared" si="376"/>
        <v>1542.8571428571429</v>
      </c>
      <c r="Q2421" s="42"/>
      <c r="R2421" t="str">
        <f t="shared" si="371"/>
        <v>2460 Litre 304 Stainless Steel Slimline Water Tank (550mm W x 2500mm L x  1880mm H)</v>
      </c>
    </row>
    <row r="2422" spans="2:18" x14ac:dyDescent="0.35">
      <c r="B2422" s="32">
        <v>0.65</v>
      </c>
      <c r="C2422" s="30" t="s">
        <v>22</v>
      </c>
      <c r="D2422" s="30" t="s">
        <v>21</v>
      </c>
      <c r="E2422" s="21">
        <v>550</v>
      </c>
      <c r="F2422" s="21">
        <v>2600</v>
      </c>
      <c r="G2422" s="21">
        <v>1880</v>
      </c>
      <c r="H2422" s="39">
        <v>2566.5357142857142</v>
      </c>
      <c r="I2422" s="37">
        <f t="shared" si="373"/>
        <v>3000</v>
      </c>
      <c r="J2422" s="37">
        <f t="shared" si="374"/>
        <v>135</v>
      </c>
      <c r="K2422" s="21"/>
      <c r="L2422" s="36">
        <v>598</v>
      </c>
      <c r="M2422" s="36"/>
      <c r="O2422" s="21">
        <f t="shared" si="375"/>
        <v>598</v>
      </c>
      <c r="P2422" s="40">
        <f t="shared" si="376"/>
        <v>1708.5714285714287</v>
      </c>
      <c r="Q2422" s="42"/>
      <c r="R2422" t="str">
        <f t="shared" si="371"/>
        <v>2570 Litre 304 Stainless Steel Slimline Water Tank (550mm W x 2600mm L x  1880mm H)</v>
      </c>
    </row>
    <row r="2423" spans="2:18" x14ac:dyDescent="0.35">
      <c r="B2423" s="32">
        <v>0.65</v>
      </c>
      <c r="C2423" s="30" t="s">
        <v>22</v>
      </c>
      <c r="D2423" s="30" t="s">
        <v>21</v>
      </c>
      <c r="E2423" s="21">
        <v>550</v>
      </c>
      <c r="F2423" s="21">
        <v>2700</v>
      </c>
      <c r="G2423" s="21">
        <v>1880</v>
      </c>
      <c r="H2423" s="39">
        <v>2669.9357142857143</v>
      </c>
      <c r="I2423" s="37">
        <f t="shared" si="373"/>
        <v>3000</v>
      </c>
      <c r="J2423" s="37">
        <f t="shared" si="374"/>
        <v>135</v>
      </c>
      <c r="K2423" s="21"/>
      <c r="L2423" s="36">
        <f>L2422+14</f>
        <v>612</v>
      </c>
      <c r="M2423" s="36"/>
      <c r="O2423" s="21">
        <f t="shared" si="375"/>
        <v>612</v>
      </c>
      <c r="P2423" s="40">
        <f t="shared" si="376"/>
        <v>1748.5714285714287</v>
      </c>
      <c r="Q2423" s="42"/>
      <c r="R2423" t="str">
        <f t="shared" si="371"/>
        <v>2670 Litre 304 Stainless Steel Slimline Water Tank (550mm W x 2700mm L x  1880mm H)</v>
      </c>
    </row>
    <row r="2424" spans="2:18" x14ac:dyDescent="0.35">
      <c r="B2424" s="32">
        <v>0.65</v>
      </c>
      <c r="C2424" s="30" t="s">
        <v>22</v>
      </c>
      <c r="D2424" s="30" t="s">
        <v>21</v>
      </c>
      <c r="E2424" s="21">
        <v>550</v>
      </c>
      <c r="F2424" s="21">
        <v>2800</v>
      </c>
      <c r="G2424" s="21">
        <v>1880</v>
      </c>
      <c r="H2424" s="39">
        <v>2773.3357142857139</v>
      </c>
      <c r="I2424" s="37">
        <f t="shared" si="373"/>
        <v>3000</v>
      </c>
      <c r="J2424" s="37">
        <f t="shared" si="374"/>
        <v>135</v>
      </c>
      <c r="K2424" s="21"/>
      <c r="L2424" s="36">
        <f>L2423+14</f>
        <v>626</v>
      </c>
      <c r="M2424" s="36"/>
      <c r="O2424" s="21">
        <f t="shared" si="375"/>
        <v>626</v>
      </c>
      <c r="P2424" s="40">
        <f t="shared" si="376"/>
        <v>1788.5714285714287</v>
      </c>
      <c r="Q2424" s="42"/>
      <c r="R2424" t="str">
        <f t="shared" si="371"/>
        <v>2770 Litre 304 Stainless Steel Slimline Water Tank (550mm W x 2800mm L x  1880mm H)</v>
      </c>
    </row>
    <row r="2425" spans="2:18" x14ac:dyDescent="0.35">
      <c r="B2425" s="32">
        <v>0.65</v>
      </c>
      <c r="C2425" s="30" t="s">
        <v>22</v>
      </c>
      <c r="D2425" s="30" t="s">
        <v>21</v>
      </c>
      <c r="E2425" s="21">
        <v>550</v>
      </c>
      <c r="F2425" s="21">
        <v>2900</v>
      </c>
      <c r="G2425" s="21">
        <v>1880</v>
      </c>
      <c r="H2425" s="39">
        <v>2876.735714285714</v>
      </c>
      <c r="I2425" s="37">
        <f t="shared" si="373"/>
        <v>3000</v>
      </c>
      <c r="J2425" s="37">
        <f t="shared" si="374"/>
        <v>135</v>
      </c>
      <c r="K2425" s="21"/>
      <c r="L2425" s="36">
        <f>L2424+14</f>
        <v>640</v>
      </c>
      <c r="M2425" s="36"/>
      <c r="O2425" s="21">
        <f t="shared" si="375"/>
        <v>640</v>
      </c>
      <c r="P2425" s="40">
        <f t="shared" si="376"/>
        <v>1828.5714285714287</v>
      </c>
      <c r="Q2425" s="42"/>
      <c r="R2425" t="str">
        <f t="shared" si="371"/>
        <v>2880 Litre 304 Stainless Steel Slimline Water Tank (550mm W x 2900mm L x  1880mm H)</v>
      </c>
    </row>
    <row r="2426" spans="2:18" x14ac:dyDescent="0.35">
      <c r="B2426" s="32">
        <v>0.65</v>
      </c>
      <c r="C2426" s="30" t="s">
        <v>22</v>
      </c>
      <c r="D2426" s="30" t="s">
        <v>21</v>
      </c>
      <c r="E2426" s="21">
        <v>550</v>
      </c>
      <c r="F2426" s="21">
        <v>3000</v>
      </c>
      <c r="G2426" s="21">
        <v>1880</v>
      </c>
      <c r="H2426" s="39">
        <v>2980.1357142857141</v>
      </c>
      <c r="I2426" s="37">
        <f t="shared" si="373"/>
        <v>3000</v>
      </c>
      <c r="J2426" s="37">
        <f t="shared" si="374"/>
        <v>135</v>
      </c>
      <c r="K2426" s="21"/>
      <c r="L2426" s="36">
        <f>L2425+14</f>
        <v>654</v>
      </c>
      <c r="M2426" s="36"/>
      <c r="O2426" s="21">
        <f t="shared" si="375"/>
        <v>654</v>
      </c>
      <c r="P2426" s="40">
        <f t="shared" si="376"/>
        <v>1868.5714285714287</v>
      </c>
      <c r="Q2426" s="42"/>
      <c r="R2426" t="str">
        <f t="shared" si="371"/>
        <v>2980 Litre 304 Stainless Steel Slimline Water Tank (550mm W x 3000mm L x  1880mm H)</v>
      </c>
    </row>
    <row r="2427" spans="2:18" x14ac:dyDescent="0.35">
      <c r="B2427" s="32">
        <v>0.65</v>
      </c>
      <c r="C2427" s="30" t="s">
        <v>22</v>
      </c>
      <c r="D2427" s="30" t="s">
        <v>21</v>
      </c>
      <c r="E2427" s="21">
        <v>600</v>
      </c>
      <c r="F2427" s="21">
        <v>800</v>
      </c>
      <c r="G2427" s="21">
        <v>1880</v>
      </c>
      <c r="H2427" s="39">
        <v>757.37142857142851</v>
      </c>
      <c r="I2427" s="37">
        <f t="shared" si="373"/>
        <v>1000</v>
      </c>
      <c r="J2427" s="37">
        <f t="shared" si="374"/>
        <v>90</v>
      </c>
      <c r="K2427" s="21"/>
      <c r="L2427" s="36">
        <v>307</v>
      </c>
      <c r="M2427" s="36"/>
      <c r="O2427" s="21">
        <f t="shared" si="375"/>
        <v>307</v>
      </c>
      <c r="P2427" s="40">
        <f t="shared" si="376"/>
        <v>877.14285714285722</v>
      </c>
      <c r="Q2427" s="42"/>
      <c r="R2427" t="str">
        <f t="shared" si="371"/>
        <v>760 Litre 304 Stainless Steel Slimline Water Tank (600mm W x 800mm L x  1880mm H)</v>
      </c>
    </row>
    <row r="2428" spans="2:18" x14ac:dyDescent="0.35">
      <c r="B2428" s="32">
        <v>0.65</v>
      </c>
      <c r="C2428" s="30" t="s">
        <v>22</v>
      </c>
      <c r="D2428" s="30" t="s">
        <v>21</v>
      </c>
      <c r="E2428" s="21">
        <v>600</v>
      </c>
      <c r="F2428" s="21">
        <v>900</v>
      </c>
      <c r="G2428" s="21">
        <v>1880</v>
      </c>
      <c r="H2428" s="39">
        <v>870.17142857142858</v>
      </c>
      <c r="I2428" s="37">
        <f t="shared" si="373"/>
        <v>1000</v>
      </c>
      <c r="J2428" s="37">
        <f t="shared" si="374"/>
        <v>90</v>
      </c>
      <c r="K2428" s="21"/>
      <c r="L2428" s="36">
        <f t="shared" ref="L2428:L2433" si="379">L2427+14</f>
        <v>321</v>
      </c>
      <c r="M2428" s="36"/>
      <c r="O2428" s="21">
        <f t="shared" si="375"/>
        <v>321</v>
      </c>
      <c r="P2428" s="40">
        <f t="shared" si="376"/>
        <v>917.14285714285722</v>
      </c>
      <c r="Q2428" s="42"/>
      <c r="R2428" t="str">
        <f t="shared" si="371"/>
        <v>870 Litre 304 Stainless Steel Slimline Water Tank (600mm W x 900mm L x  1880mm H)</v>
      </c>
    </row>
    <row r="2429" spans="2:18" x14ac:dyDescent="0.35">
      <c r="B2429" s="32">
        <v>0.65</v>
      </c>
      <c r="C2429" s="30" t="s">
        <v>22</v>
      </c>
      <c r="D2429" s="30" t="s">
        <v>21</v>
      </c>
      <c r="E2429" s="21">
        <v>600</v>
      </c>
      <c r="F2429" s="21">
        <v>1000</v>
      </c>
      <c r="G2429" s="21">
        <v>1880</v>
      </c>
      <c r="H2429" s="39">
        <v>982.97142857142853</v>
      </c>
      <c r="I2429" s="37">
        <f t="shared" si="373"/>
        <v>1000</v>
      </c>
      <c r="J2429" s="37">
        <f t="shared" si="374"/>
        <v>90</v>
      </c>
      <c r="K2429" s="21"/>
      <c r="L2429" s="36">
        <f t="shared" si="379"/>
        <v>335</v>
      </c>
      <c r="M2429" s="36"/>
      <c r="O2429" s="21">
        <f t="shared" si="375"/>
        <v>335</v>
      </c>
      <c r="P2429" s="40">
        <f t="shared" si="376"/>
        <v>957.14285714285722</v>
      </c>
      <c r="Q2429" s="42"/>
      <c r="R2429" t="str">
        <f t="shared" si="371"/>
        <v>980 Litre 304 Stainless Steel Slimline Water Tank (600mm W x 1000mm L x  1880mm H)</v>
      </c>
    </row>
    <row r="2430" spans="2:18" x14ac:dyDescent="0.35">
      <c r="B2430" s="32">
        <v>0.65</v>
      </c>
      <c r="C2430" s="30" t="s">
        <v>22</v>
      </c>
      <c r="D2430" s="30" t="s">
        <v>21</v>
      </c>
      <c r="E2430" s="21">
        <v>600</v>
      </c>
      <c r="F2430" s="21">
        <v>1100</v>
      </c>
      <c r="G2430" s="21">
        <v>1880</v>
      </c>
      <c r="H2430" s="39">
        <v>1095.7714285714285</v>
      </c>
      <c r="I2430" s="37">
        <f t="shared" si="373"/>
        <v>1000</v>
      </c>
      <c r="J2430" s="37">
        <f t="shared" si="374"/>
        <v>90</v>
      </c>
      <c r="K2430" s="21"/>
      <c r="L2430" s="36">
        <f t="shared" si="379"/>
        <v>349</v>
      </c>
      <c r="M2430" s="36"/>
      <c r="O2430" s="21">
        <f t="shared" si="375"/>
        <v>349</v>
      </c>
      <c r="P2430" s="40">
        <f t="shared" si="376"/>
        <v>997.14285714285722</v>
      </c>
      <c r="Q2430" s="42"/>
      <c r="R2430" t="str">
        <f t="shared" si="371"/>
        <v>1100 Litre 304 Stainless Steel Slimline Water Tank (600mm W x 1100mm L x  1880mm H)</v>
      </c>
    </row>
    <row r="2431" spans="2:18" x14ac:dyDescent="0.35">
      <c r="B2431" s="32">
        <v>0.65</v>
      </c>
      <c r="C2431" s="30" t="s">
        <v>22</v>
      </c>
      <c r="D2431" s="30" t="s">
        <v>21</v>
      </c>
      <c r="E2431" s="21">
        <v>600</v>
      </c>
      <c r="F2431" s="21">
        <v>1200</v>
      </c>
      <c r="G2431" s="21">
        <v>1880</v>
      </c>
      <c r="H2431" s="39">
        <v>1208.5714285714284</v>
      </c>
      <c r="I2431" s="37">
        <f t="shared" si="373"/>
        <v>1000</v>
      </c>
      <c r="J2431" s="37">
        <f t="shared" si="374"/>
        <v>90</v>
      </c>
      <c r="K2431" s="21"/>
      <c r="L2431" s="36">
        <f t="shared" si="379"/>
        <v>363</v>
      </c>
      <c r="M2431" s="36"/>
      <c r="O2431" s="21">
        <f t="shared" si="375"/>
        <v>363</v>
      </c>
      <c r="P2431" s="40">
        <f t="shared" si="376"/>
        <v>1037.1428571428571</v>
      </c>
      <c r="Q2431" s="42"/>
      <c r="R2431" t="str">
        <f t="shared" si="371"/>
        <v>1210 Litre 304 Stainless Steel Slimline Water Tank (600mm W x 1200mm L x  1880mm H)</v>
      </c>
    </row>
    <row r="2432" spans="2:18" x14ac:dyDescent="0.35">
      <c r="B2432" s="32">
        <v>0.65</v>
      </c>
      <c r="C2432" s="30" t="s">
        <v>22</v>
      </c>
      <c r="D2432" s="30" t="s">
        <v>21</v>
      </c>
      <c r="E2432" s="21">
        <v>600</v>
      </c>
      <c r="F2432" s="21">
        <v>1300</v>
      </c>
      <c r="G2432" s="21">
        <v>1880</v>
      </c>
      <c r="H2432" s="39">
        <v>1321.3714285714286</v>
      </c>
      <c r="I2432" s="37">
        <f t="shared" si="373"/>
        <v>1000</v>
      </c>
      <c r="J2432" s="37">
        <f t="shared" si="374"/>
        <v>90</v>
      </c>
      <c r="K2432" s="21"/>
      <c r="L2432" s="36">
        <f t="shared" si="379"/>
        <v>377</v>
      </c>
      <c r="M2432" s="36"/>
      <c r="O2432" s="21">
        <f t="shared" si="375"/>
        <v>377</v>
      </c>
      <c r="P2432" s="40">
        <f t="shared" si="376"/>
        <v>1077.1428571428571</v>
      </c>
      <c r="Q2432" s="42"/>
      <c r="R2432" t="str">
        <f t="shared" si="371"/>
        <v>1320 Litre 304 Stainless Steel Slimline Water Tank (600mm W x 1300mm L x  1880mm H)</v>
      </c>
    </row>
    <row r="2433" spans="2:18" x14ac:dyDescent="0.35">
      <c r="B2433" s="32">
        <v>0.65</v>
      </c>
      <c r="C2433" s="30" t="s">
        <v>22</v>
      </c>
      <c r="D2433" s="30" t="s">
        <v>21</v>
      </c>
      <c r="E2433" s="21">
        <v>600</v>
      </c>
      <c r="F2433" s="21">
        <v>1400</v>
      </c>
      <c r="G2433" s="21">
        <v>1880</v>
      </c>
      <c r="H2433" s="39">
        <v>1434.1714285714286</v>
      </c>
      <c r="I2433" s="37">
        <f t="shared" si="373"/>
        <v>1000</v>
      </c>
      <c r="J2433" s="37">
        <f t="shared" si="374"/>
        <v>90</v>
      </c>
      <c r="K2433" s="21"/>
      <c r="L2433" s="36">
        <f t="shared" si="379"/>
        <v>391</v>
      </c>
      <c r="M2433" s="36"/>
      <c r="O2433" s="21">
        <f t="shared" si="375"/>
        <v>391</v>
      </c>
      <c r="P2433" s="40">
        <f t="shared" si="376"/>
        <v>1117.1428571428571</v>
      </c>
      <c r="Q2433" s="42"/>
      <c r="R2433" t="str">
        <f t="shared" si="371"/>
        <v>1430 Litre 304 Stainless Steel Slimline Water Tank (600mm W x 1400mm L x  1880mm H)</v>
      </c>
    </row>
    <row r="2434" spans="2:18" x14ac:dyDescent="0.35">
      <c r="B2434" s="32">
        <v>0.65</v>
      </c>
      <c r="C2434" s="30" t="s">
        <v>22</v>
      </c>
      <c r="D2434" s="30" t="s">
        <v>21</v>
      </c>
      <c r="E2434" s="21">
        <v>600</v>
      </c>
      <c r="F2434" s="21">
        <v>1500</v>
      </c>
      <c r="G2434" s="21">
        <v>1880</v>
      </c>
      <c r="H2434" s="39">
        <v>1546.9714285714285</v>
      </c>
      <c r="I2434" s="37">
        <f t="shared" si="373"/>
        <v>2000</v>
      </c>
      <c r="J2434" s="37">
        <f t="shared" si="374"/>
        <v>120</v>
      </c>
      <c r="K2434" s="21"/>
      <c r="L2434" s="36">
        <v>403</v>
      </c>
      <c r="M2434" s="36"/>
      <c r="O2434" s="21">
        <f t="shared" si="375"/>
        <v>403</v>
      </c>
      <c r="P2434" s="40">
        <f t="shared" si="376"/>
        <v>1151.4285714285716</v>
      </c>
      <c r="Q2434" s="42"/>
      <c r="R2434" t="str">
        <f t="shared" si="371"/>
        <v>1550 Litre 304 Stainless Steel Slimline Water Tank (600mm W x 1500mm L x  1880mm H)</v>
      </c>
    </row>
    <row r="2435" spans="2:18" x14ac:dyDescent="0.35">
      <c r="B2435" s="32">
        <v>0.65</v>
      </c>
      <c r="C2435" s="30" t="s">
        <v>22</v>
      </c>
      <c r="D2435" s="30" t="s">
        <v>21</v>
      </c>
      <c r="E2435" s="21">
        <v>600</v>
      </c>
      <c r="F2435" s="21">
        <v>1600</v>
      </c>
      <c r="G2435" s="21">
        <v>1880</v>
      </c>
      <c r="H2435" s="39">
        <v>1659.7714285714285</v>
      </c>
      <c r="I2435" s="37">
        <f t="shared" si="373"/>
        <v>2000</v>
      </c>
      <c r="J2435" s="37">
        <f t="shared" si="374"/>
        <v>120</v>
      </c>
      <c r="K2435" s="21"/>
      <c r="L2435" s="36">
        <f t="shared" ref="L2435:L2442" si="380">L2434+14</f>
        <v>417</v>
      </c>
      <c r="M2435" s="36"/>
      <c r="O2435" s="21">
        <f t="shared" si="375"/>
        <v>417</v>
      </c>
      <c r="P2435" s="40">
        <f t="shared" si="376"/>
        <v>1191.4285714285716</v>
      </c>
      <c r="Q2435" s="42"/>
      <c r="R2435" t="str">
        <f t="shared" si="371"/>
        <v>1660 Litre 304 Stainless Steel Slimline Water Tank (600mm W x 1600mm L x  1880mm H)</v>
      </c>
    </row>
    <row r="2436" spans="2:18" x14ac:dyDescent="0.35">
      <c r="B2436" s="32">
        <v>0.65</v>
      </c>
      <c r="C2436" s="30" t="s">
        <v>22</v>
      </c>
      <c r="D2436" s="30" t="s">
        <v>21</v>
      </c>
      <c r="E2436" s="21">
        <v>600</v>
      </c>
      <c r="F2436" s="21">
        <v>1700</v>
      </c>
      <c r="G2436" s="21">
        <v>1880</v>
      </c>
      <c r="H2436" s="39">
        <v>1772.5714285714284</v>
      </c>
      <c r="I2436" s="37">
        <f t="shared" si="373"/>
        <v>2000</v>
      </c>
      <c r="J2436" s="37">
        <f t="shared" si="374"/>
        <v>120</v>
      </c>
      <c r="K2436" s="21"/>
      <c r="L2436" s="36">
        <f t="shared" si="380"/>
        <v>431</v>
      </c>
      <c r="M2436" s="36"/>
      <c r="O2436" s="21">
        <f t="shared" si="375"/>
        <v>431</v>
      </c>
      <c r="P2436" s="40">
        <f t="shared" si="376"/>
        <v>1231.4285714285716</v>
      </c>
      <c r="Q2436" s="42"/>
      <c r="R2436" t="str">
        <f t="shared" si="371"/>
        <v>1770 Litre 304 Stainless Steel Slimline Water Tank (600mm W x 1700mm L x  1880mm H)</v>
      </c>
    </row>
    <row r="2437" spans="2:18" x14ac:dyDescent="0.35">
      <c r="B2437" s="32">
        <v>0.65</v>
      </c>
      <c r="C2437" s="30" t="s">
        <v>22</v>
      </c>
      <c r="D2437" s="30" t="s">
        <v>21</v>
      </c>
      <c r="E2437" s="21">
        <v>600</v>
      </c>
      <c r="F2437" s="21">
        <v>1800</v>
      </c>
      <c r="G2437" s="21">
        <v>1880</v>
      </c>
      <c r="H2437" s="39">
        <v>1885.3714285714286</v>
      </c>
      <c r="I2437" s="37">
        <f t="shared" si="373"/>
        <v>2000</v>
      </c>
      <c r="J2437" s="37">
        <f t="shared" si="374"/>
        <v>120</v>
      </c>
      <c r="K2437" s="21"/>
      <c r="L2437" s="36">
        <f t="shared" si="380"/>
        <v>445</v>
      </c>
      <c r="M2437" s="36"/>
      <c r="O2437" s="21">
        <f t="shared" si="375"/>
        <v>445</v>
      </c>
      <c r="P2437" s="40">
        <f t="shared" si="376"/>
        <v>1271.4285714285716</v>
      </c>
      <c r="Q2437" s="42"/>
      <c r="R2437" t="str">
        <f t="shared" ref="R2437:R2500" si="381">ROUND(H2437,-1)&amp;" "&amp;"Litre"&amp;" "&amp;C2437&amp;" "&amp;D2437&amp;" "&amp;"Water Tank"&amp;" ("&amp;E2437&amp;"mm W x "&amp;F2437&amp;"mm L x  "&amp;G2437&amp;"mm H)"</f>
        <v>1890 Litre 304 Stainless Steel Slimline Water Tank (600mm W x 1800mm L x  1880mm H)</v>
      </c>
    </row>
    <row r="2438" spans="2:18" x14ac:dyDescent="0.35">
      <c r="B2438" s="32">
        <v>0.65</v>
      </c>
      <c r="C2438" s="30" t="s">
        <v>22</v>
      </c>
      <c r="D2438" s="30" t="s">
        <v>21</v>
      </c>
      <c r="E2438" s="21">
        <v>600</v>
      </c>
      <c r="F2438" s="21">
        <v>1900</v>
      </c>
      <c r="G2438" s="21">
        <v>1880</v>
      </c>
      <c r="H2438" s="39">
        <v>1998.1714285714286</v>
      </c>
      <c r="I2438" s="37">
        <f t="shared" ref="I2438:I2501" si="382">ROUND(H2438,-3)</f>
        <v>2000</v>
      </c>
      <c r="J2438" s="37">
        <f t="shared" ref="J2438:J2501" si="383">IF(I2438&lt;1000,90,IF(I2438=1000,90,IF(I2438=2000,120,IF(I2438=3000,135,IF(I2438=4000,150,IF(I2438=5000,180,IF(I2438=6000,210,IF(I2438=7000,240,IF(I2438=8000,255,IF(I2438=9000,270,IF(I2438=10000,285)))))))))))</f>
        <v>120</v>
      </c>
      <c r="K2438" s="21"/>
      <c r="L2438" s="36">
        <f t="shared" si="380"/>
        <v>459</v>
      </c>
      <c r="M2438" s="36"/>
      <c r="O2438" s="21">
        <f t="shared" ref="O2438:O2501" si="384">SUM(K2438:N2438)</f>
        <v>459</v>
      </c>
      <c r="P2438" s="40">
        <f t="shared" ref="P2438:P2501" si="385">O2438/(1-B2438)</f>
        <v>1311.4285714285716</v>
      </c>
      <c r="Q2438" s="42"/>
      <c r="R2438" t="str">
        <f t="shared" si="381"/>
        <v>2000 Litre 304 Stainless Steel Slimline Water Tank (600mm W x 1900mm L x  1880mm H)</v>
      </c>
    </row>
    <row r="2439" spans="2:18" x14ac:dyDescent="0.35">
      <c r="B2439" s="32">
        <v>0.65</v>
      </c>
      <c r="C2439" s="30" t="s">
        <v>22</v>
      </c>
      <c r="D2439" s="30" t="s">
        <v>21</v>
      </c>
      <c r="E2439" s="21">
        <v>600</v>
      </c>
      <c r="F2439" s="21">
        <v>2000</v>
      </c>
      <c r="G2439" s="21">
        <v>1880</v>
      </c>
      <c r="H2439" s="39">
        <v>2110.9714285714285</v>
      </c>
      <c r="I2439" s="37">
        <f t="shared" si="382"/>
        <v>2000</v>
      </c>
      <c r="J2439" s="37">
        <f t="shared" si="383"/>
        <v>120</v>
      </c>
      <c r="K2439" s="21"/>
      <c r="L2439" s="36">
        <f t="shared" si="380"/>
        <v>473</v>
      </c>
      <c r="M2439" s="36"/>
      <c r="O2439" s="21">
        <f t="shared" si="384"/>
        <v>473</v>
      </c>
      <c r="P2439" s="40">
        <f t="shared" si="385"/>
        <v>1351.4285714285716</v>
      </c>
      <c r="Q2439" s="42"/>
      <c r="R2439" t="str">
        <f t="shared" si="381"/>
        <v>2110 Litre 304 Stainless Steel Slimline Water Tank (600mm W x 2000mm L x  1880mm H)</v>
      </c>
    </row>
    <row r="2440" spans="2:18" x14ac:dyDescent="0.35">
      <c r="B2440" s="32">
        <v>0.65</v>
      </c>
      <c r="C2440" s="30" t="s">
        <v>22</v>
      </c>
      <c r="D2440" s="30" t="s">
        <v>21</v>
      </c>
      <c r="E2440" s="21">
        <v>600</v>
      </c>
      <c r="F2440" s="21">
        <v>2100</v>
      </c>
      <c r="G2440" s="21">
        <v>1880</v>
      </c>
      <c r="H2440" s="39">
        <v>2223.7714285714283</v>
      </c>
      <c r="I2440" s="37">
        <f t="shared" si="382"/>
        <v>2000</v>
      </c>
      <c r="J2440" s="37">
        <f t="shared" si="383"/>
        <v>120</v>
      </c>
      <c r="K2440" s="21"/>
      <c r="L2440" s="36">
        <f t="shared" si="380"/>
        <v>487</v>
      </c>
      <c r="M2440" s="36"/>
      <c r="O2440" s="21">
        <f t="shared" si="384"/>
        <v>487</v>
      </c>
      <c r="P2440" s="40">
        <f t="shared" si="385"/>
        <v>1391.4285714285716</v>
      </c>
      <c r="Q2440" s="42"/>
      <c r="R2440" t="str">
        <f t="shared" si="381"/>
        <v>2220 Litre 304 Stainless Steel Slimline Water Tank (600mm W x 2100mm L x  1880mm H)</v>
      </c>
    </row>
    <row r="2441" spans="2:18" x14ac:dyDescent="0.35">
      <c r="B2441" s="32">
        <v>0.65</v>
      </c>
      <c r="C2441" s="30" t="s">
        <v>22</v>
      </c>
      <c r="D2441" s="30" t="s">
        <v>21</v>
      </c>
      <c r="E2441" s="21">
        <v>600</v>
      </c>
      <c r="F2441" s="21">
        <v>2200</v>
      </c>
      <c r="G2441" s="21">
        <v>1880</v>
      </c>
      <c r="H2441" s="39">
        <v>2336.5714285714284</v>
      </c>
      <c r="I2441" s="37">
        <f t="shared" si="382"/>
        <v>2000</v>
      </c>
      <c r="J2441" s="37">
        <f t="shared" si="383"/>
        <v>120</v>
      </c>
      <c r="K2441" s="21"/>
      <c r="L2441" s="36">
        <f t="shared" si="380"/>
        <v>501</v>
      </c>
      <c r="M2441" s="36"/>
      <c r="O2441" s="21">
        <f t="shared" si="384"/>
        <v>501</v>
      </c>
      <c r="P2441" s="40">
        <f t="shared" si="385"/>
        <v>1431.4285714285716</v>
      </c>
      <c r="Q2441" s="42"/>
      <c r="R2441" t="str">
        <f t="shared" si="381"/>
        <v>2340 Litre 304 Stainless Steel Slimline Water Tank (600mm W x 2200mm L x  1880mm H)</v>
      </c>
    </row>
    <row r="2442" spans="2:18" x14ac:dyDescent="0.35">
      <c r="B2442" s="32">
        <v>0.65</v>
      </c>
      <c r="C2442" s="30" t="s">
        <v>22</v>
      </c>
      <c r="D2442" s="30" t="s">
        <v>21</v>
      </c>
      <c r="E2442" s="21">
        <v>600</v>
      </c>
      <c r="F2442" s="21">
        <v>2300</v>
      </c>
      <c r="G2442" s="21">
        <v>1880</v>
      </c>
      <c r="H2442" s="39">
        <v>2449.3714285714282</v>
      </c>
      <c r="I2442" s="37">
        <f t="shared" si="382"/>
        <v>2000</v>
      </c>
      <c r="J2442" s="37">
        <f t="shared" si="383"/>
        <v>120</v>
      </c>
      <c r="K2442" s="21"/>
      <c r="L2442" s="36">
        <f t="shared" si="380"/>
        <v>515</v>
      </c>
      <c r="M2442" s="36"/>
      <c r="O2442" s="21">
        <f t="shared" si="384"/>
        <v>515</v>
      </c>
      <c r="P2442" s="40">
        <f t="shared" si="385"/>
        <v>1471.4285714285716</v>
      </c>
      <c r="Q2442" s="42"/>
      <c r="R2442" t="str">
        <f t="shared" si="381"/>
        <v>2450 Litre 304 Stainless Steel Slimline Water Tank (600mm W x 2300mm L x  1880mm H)</v>
      </c>
    </row>
    <row r="2443" spans="2:18" x14ac:dyDescent="0.35">
      <c r="B2443" s="32">
        <v>0.65</v>
      </c>
      <c r="C2443" s="30" t="s">
        <v>22</v>
      </c>
      <c r="D2443" s="30" t="s">
        <v>21</v>
      </c>
      <c r="E2443" s="21">
        <v>600</v>
      </c>
      <c r="F2443" s="21">
        <v>2400</v>
      </c>
      <c r="G2443" s="21">
        <v>1880</v>
      </c>
      <c r="H2443" s="39">
        <v>2562.1714285714284</v>
      </c>
      <c r="I2443" s="37">
        <f t="shared" si="382"/>
        <v>3000</v>
      </c>
      <c r="J2443" s="37">
        <f t="shared" si="383"/>
        <v>135</v>
      </c>
      <c r="K2443" s="21"/>
      <c r="L2443" s="36">
        <v>573</v>
      </c>
      <c r="M2443" s="36"/>
      <c r="O2443" s="21">
        <f t="shared" si="384"/>
        <v>573</v>
      </c>
      <c r="P2443" s="40">
        <f t="shared" si="385"/>
        <v>1637.1428571428573</v>
      </c>
      <c r="Q2443" s="42"/>
      <c r="R2443" t="str">
        <f t="shared" si="381"/>
        <v>2560 Litre 304 Stainless Steel Slimline Water Tank (600mm W x 2400mm L x  1880mm H)</v>
      </c>
    </row>
    <row r="2444" spans="2:18" x14ac:dyDescent="0.35">
      <c r="B2444" s="32">
        <v>0.65</v>
      </c>
      <c r="C2444" s="30" t="s">
        <v>22</v>
      </c>
      <c r="D2444" s="30" t="s">
        <v>21</v>
      </c>
      <c r="E2444" s="21">
        <v>600</v>
      </c>
      <c r="F2444" s="21">
        <v>2500</v>
      </c>
      <c r="G2444" s="21">
        <v>1880</v>
      </c>
      <c r="H2444" s="39">
        <v>2674.9714285714281</v>
      </c>
      <c r="I2444" s="37">
        <f t="shared" si="382"/>
        <v>3000</v>
      </c>
      <c r="J2444" s="37">
        <f t="shared" si="383"/>
        <v>135</v>
      </c>
      <c r="K2444" s="21"/>
      <c r="L2444" s="36">
        <f t="shared" ref="L2444:L2449" si="386">L2443+14</f>
        <v>587</v>
      </c>
      <c r="M2444" s="36"/>
      <c r="O2444" s="21">
        <f t="shared" si="384"/>
        <v>587</v>
      </c>
      <c r="P2444" s="40">
        <f t="shared" si="385"/>
        <v>1677.1428571428573</v>
      </c>
      <c r="Q2444" s="42"/>
      <c r="R2444" t="str">
        <f t="shared" si="381"/>
        <v>2670 Litre 304 Stainless Steel Slimline Water Tank (600mm W x 2500mm L x  1880mm H)</v>
      </c>
    </row>
    <row r="2445" spans="2:18" x14ac:dyDescent="0.35">
      <c r="B2445" s="32">
        <v>0.65</v>
      </c>
      <c r="C2445" s="30" t="s">
        <v>22</v>
      </c>
      <c r="D2445" s="30" t="s">
        <v>21</v>
      </c>
      <c r="E2445" s="21">
        <v>600</v>
      </c>
      <c r="F2445" s="21">
        <v>2600</v>
      </c>
      <c r="G2445" s="21">
        <v>1880</v>
      </c>
      <c r="H2445" s="39">
        <v>2787.7714285714283</v>
      </c>
      <c r="I2445" s="37">
        <f t="shared" si="382"/>
        <v>3000</v>
      </c>
      <c r="J2445" s="37">
        <f t="shared" si="383"/>
        <v>135</v>
      </c>
      <c r="K2445" s="21"/>
      <c r="L2445" s="36">
        <f t="shared" si="386"/>
        <v>601</v>
      </c>
      <c r="M2445" s="36"/>
      <c r="O2445" s="21">
        <f t="shared" si="384"/>
        <v>601</v>
      </c>
      <c r="P2445" s="40">
        <f t="shared" si="385"/>
        <v>1717.1428571428573</v>
      </c>
      <c r="Q2445" s="42"/>
      <c r="R2445" t="str">
        <f t="shared" si="381"/>
        <v>2790 Litre 304 Stainless Steel Slimline Water Tank (600mm W x 2600mm L x  1880mm H)</v>
      </c>
    </row>
    <row r="2446" spans="2:18" x14ac:dyDescent="0.35">
      <c r="B2446" s="32">
        <v>0.65</v>
      </c>
      <c r="C2446" s="30" t="s">
        <v>22</v>
      </c>
      <c r="D2446" s="30" t="s">
        <v>21</v>
      </c>
      <c r="E2446" s="21">
        <v>600</v>
      </c>
      <c r="F2446" s="21">
        <v>2700</v>
      </c>
      <c r="G2446" s="21">
        <v>1880</v>
      </c>
      <c r="H2446" s="39">
        <v>2900.5714285714284</v>
      </c>
      <c r="I2446" s="37">
        <f t="shared" si="382"/>
        <v>3000</v>
      </c>
      <c r="J2446" s="37">
        <f t="shared" si="383"/>
        <v>135</v>
      </c>
      <c r="K2446" s="21"/>
      <c r="L2446" s="36">
        <f t="shared" si="386"/>
        <v>615</v>
      </c>
      <c r="M2446" s="36"/>
      <c r="O2446" s="21">
        <f t="shared" si="384"/>
        <v>615</v>
      </c>
      <c r="P2446" s="40">
        <f t="shared" si="385"/>
        <v>1757.1428571428573</v>
      </c>
      <c r="Q2446" s="42"/>
      <c r="R2446" t="str">
        <f t="shared" si="381"/>
        <v>2900 Litre 304 Stainless Steel Slimline Water Tank (600mm W x 2700mm L x  1880mm H)</v>
      </c>
    </row>
    <row r="2447" spans="2:18" x14ac:dyDescent="0.35">
      <c r="B2447" s="32">
        <v>0.65</v>
      </c>
      <c r="C2447" s="30" t="s">
        <v>22</v>
      </c>
      <c r="D2447" s="30" t="s">
        <v>21</v>
      </c>
      <c r="E2447" s="21">
        <v>600</v>
      </c>
      <c r="F2447" s="21">
        <v>2800</v>
      </c>
      <c r="G2447" s="21">
        <v>1880</v>
      </c>
      <c r="H2447" s="39">
        <v>3013.3714285714282</v>
      </c>
      <c r="I2447" s="37">
        <f t="shared" si="382"/>
        <v>3000</v>
      </c>
      <c r="J2447" s="37">
        <f t="shared" si="383"/>
        <v>135</v>
      </c>
      <c r="K2447" s="21">
        <v>30</v>
      </c>
      <c r="L2447" s="36">
        <f t="shared" si="386"/>
        <v>629</v>
      </c>
      <c r="M2447" s="36"/>
      <c r="O2447" s="21">
        <f t="shared" si="384"/>
        <v>659</v>
      </c>
      <c r="P2447" s="40">
        <f t="shared" si="385"/>
        <v>1882.8571428571429</v>
      </c>
      <c r="Q2447" s="42"/>
      <c r="R2447" t="str">
        <f t="shared" si="381"/>
        <v>3010 Litre 304 Stainless Steel Slimline Water Tank (600mm W x 2800mm L x  1880mm H)</v>
      </c>
    </row>
    <row r="2448" spans="2:18" x14ac:dyDescent="0.35">
      <c r="B2448" s="32">
        <v>0.65</v>
      </c>
      <c r="C2448" s="30" t="s">
        <v>22</v>
      </c>
      <c r="D2448" s="30" t="s">
        <v>21</v>
      </c>
      <c r="E2448" s="21">
        <v>600</v>
      </c>
      <c r="F2448" s="21">
        <v>2900</v>
      </c>
      <c r="G2448" s="21">
        <v>1880</v>
      </c>
      <c r="H2448" s="39">
        <v>3126.1714285714284</v>
      </c>
      <c r="I2448" s="37">
        <f t="shared" si="382"/>
        <v>3000</v>
      </c>
      <c r="J2448" s="37">
        <f t="shared" si="383"/>
        <v>135</v>
      </c>
      <c r="K2448" s="21">
        <v>30</v>
      </c>
      <c r="L2448" s="36">
        <f t="shared" si="386"/>
        <v>643</v>
      </c>
      <c r="M2448" s="36"/>
      <c r="O2448" s="21">
        <f t="shared" si="384"/>
        <v>673</v>
      </c>
      <c r="P2448" s="40">
        <f t="shared" si="385"/>
        <v>1922.8571428571429</v>
      </c>
      <c r="Q2448" s="42"/>
      <c r="R2448" t="str">
        <f t="shared" si="381"/>
        <v>3130 Litre 304 Stainless Steel Slimline Water Tank (600mm W x 2900mm L x  1880mm H)</v>
      </c>
    </row>
    <row r="2449" spans="2:18" x14ac:dyDescent="0.35">
      <c r="B2449" s="32">
        <v>0.65</v>
      </c>
      <c r="C2449" s="30" t="s">
        <v>22</v>
      </c>
      <c r="D2449" s="30" t="s">
        <v>21</v>
      </c>
      <c r="E2449" s="21">
        <v>600</v>
      </c>
      <c r="F2449" s="21">
        <v>3000</v>
      </c>
      <c r="G2449" s="21">
        <v>1880</v>
      </c>
      <c r="H2449" s="39">
        <v>3238.9714285714281</v>
      </c>
      <c r="I2449" s="37">
        <f t="shared" si="382"/>
        <v>3000</v>
      </c>
      <c r="J2449" s="37">
        <f t="shared" si="383"/>
        <v>135</v>
      </c>
      <c r="K2449" s="21">
        <v>30</v>
      </c>
      <c r="L2449" s="36">
        <f t="shared" si="386"/>
        <v>657</v>
      </c>
      <c r="M2449" s="36"/>
      <c r="O2449" s="21">
        <f t="shared" si="384"/>
        <v>687</v>
      </c>
      <c r="P2449" s="40">
        <f t="shared" si="385"/>
        <v>1962.8571428571429</v>
      </c>
      <c r="Q2449" s="42"/>
      <c r="R2449" t="str">
        <f t="shared" si="381"/>
        <v>3240 Litre 304 Stainless Steel Slimline Water Tank (600mm W x 3000mm L x  1880mm H)</v>
      </c>
    </row>
    <row r="2450" spans="2:18" x14ac:dyDescent="0.35">
      <c r="B2450" s="32">
        <v>0.65</v>
      </c>
      <c r="C2450" s="30" t="s">
        <v>22</v>
      </c>
      <c r="D2450" s="30" t="s">
        <v>21</v>
      </c>
      <c r="E2450" s="21">
        <v>650</v>
      </c>
      <c r="F2450" s="21">
        <v>800</v>
      </c>
      <c r="G2450" s="21">
        <v>1880</v>
      </c>
      <c r="H2450" s="39">
        <v>807.39285714285711</v>
      </c>
      <c r="I2450" s="37">
        <f t="shared" si="382"/>
        <v>1000</v>
      </c>
      <c r="J2450" s="37">
        <f t="shared" si="383"/>
        <v>90</v>
      </c>
      <c r="K2450" s="21"/>
      <c r="L2450" s="36">
        <v>309</v>
      </c>
      <c r="M2450" s="36"/>
      <c r="O2450" s="21">
        <f t="shared" si="384"/>
        <v>309</v>
      </c>
      <c r="P2450" s="40">
        <f t="shared" si="385"/>
        <v>882.85714285714289</v>
      </c>
      <c r="Q2450" s="42"/>
      <c r="R2450" t="str">
        <f t="shared" si="381"/>
        <v>810 Litre 304 Stainless Steel Slimline Water Tank (650mm W x 800mm L x  1880mm H)</v>
      </c>
    </row>
    <row r="2451" spans="2:18" x14ac:dyDescent="0.35">
      <c r="B2451" s="32">
        <v>0.65</v>
      </c>
      <c r="C2451" s="30" t="s">
        <v>22</v>
      </c>
      <c r="D2451" s="30" t="s">
        <v>21</v>
      </c>
      <c r="E2451" s="21">
        <v>650</v>
      </c>
      <c r="F2451" s="21">
        <v>900</v>
      </c>
      <c r="G2451" s="21">
        <v>1880</v>
      </c>
      <c r="H2451" s="39">
        <v>929.59285714285704</v>
      </c>
      <c r="I2451" s="37">
        <f t="shared" si="382"/>
        <v>1000</v>
      </c>
      <c r="J2451" s="37">
        <f t="shared" si="383"/>
        <v>90</v>
      </c>
      <c r="K2451" s="21"/>
      <c r="L2451" s="36">
        <f>L2450+14</f>
        <v>323</v>
      </c>
      <c r="M2451" s="36"/>
      <c r="O2451" s="21">
        <f t="shared" si="384"/>
        <v>323</v>
      </c>
      <c r="P2451" s="40">
        <f t="shared" si="385"/>
        <v>922.85714285714289</v>
      </c>
      <c r="Q2451" s="42"/>
      <c r="R2451" t="str">
        <f t="shared" si="381"/>
        <v>930 Litre 304 Stainless Steel Slimline Water Tank (650mm W x 900mm L x  1880mm H)</v>
      </c>
    </row>
    <row r="2452" spans="2:18" x14ac:dyDescent="0.35">
      <c r="B2452" s="32">
        <v>0.65</v>
      </c>
      <c r="C2452" s="30" t="s">
        <v>22</v>
      </c>
      <c r="D2452" s="30" t="s">
        <v>21</v>
      </c>
      <c r="E2452" s="21">
        <v>650</v>
      </c>
      <c r="F2452" s="21">
        <v>1000</v>
      </c>
      <c r="G2452" s="21">
        <v>1880</v>
      </c>
      <c r="H2452" s="39">
        <v>1051.792857142857</v>
      </c>
      <c r="I2452" s="37">
        <f t="shared" si="382"/>
        <v>1000</v>
      </c>
      <c r="J2452" s="37">
        <f t="shared" si="383"/>
        <v>90</v>
      </c>
      <c r="K2452" s="21"/>
      <c r="L2452" s="36">
        <f>L2451+14</f>
        <v>337</v>
      </c>
      <c r="M2452" s="36"/>
      <c r="O2452" s="21">
        <f t="shared" si="384"/>
        <v>337</v>
      </c>
      <c r="P2452" s="40">
        <f t="shared" si="385"/>
        <v>962.85714285714289</v>
      </c>
      <c r="Q2452" s="42"/>
      <c r="R2452" t="str">
        <f t="shared" si="381"/>
        <v>1050 Litre 304 Stainless Steel Slimline Water Tank (650mm W x 1000mm L x  1880mm H)</v>
      </c>
    </row>
    <row r="2453" spans="2:18" x14ac:dyDescent="0.35">
      <c r="B2453" s="32">
        <v>0.65</v>
      </c>
      <c r="C2453" s="30" t="s">
        <v>22</v>
      </c>
      <c r="D2453" s="30" t="s">
        <v>21</v>
      </c>
      <c r="E2453" s="21">
        <v>650</v>
      </c>
      <c r="F2453" s="21">
        <v>1100</v>
      </c>
      <c r="G2453" s="21">
        <v>1880</v>
      </c>
      <c r="H2453" s="39">
        <v>1173.992857142857</v>
      </c>
      <c r="I2453" s="37">
        <f t="shared" si="382"/>
        <v>1000</v>
      </c>
      <c r="J2453" s="37">
        <f t="shared" si="383"/>
        <v>90</v>
      </c>
      <c r="K2453" s="21"/>
      <c r="L2453" s="36">
        <f>L2452+14</f>
        <v>351</v>
      </c>
      <c r="M2453" s="36"/>
      <c r="O2453" s="21">
        <f t="shared" si="384"/>
        <v>351</v>
      </c>
      <c r="P2453" s="40">
        <f t="shared" si="385"/>
        <v>1002.8571428571429</v>
      </c>
      <c r="Q2453" s="42"/>
      <c r="R2453" t="str">
        <f t="shared" si="381"/>
        <v>1170 Litre 304 Stainless Steel Slimline Water Tank (650mm W x 1100mm L x  1880mm H)</v>
      </c>
    </row>
    <row r="2454" spans="2:18" x14ac:dyDescent="0.35">
      <c r="B2454" s="32">
        <v>0.65</v>
      </c>
      <c r="C2454" s="30" t="s">
        <v>22</v>
      </c>
      <c r="D2454" s="30" t="s">
        <v>21</v>
      </c>
      <c r="E2454" s="21">
        <v>650</v>
      </c>
      <c r="F2454" s="21">
        <v>1200</v>
      </c>
      <c r="G2454" s="21">
        <v>1880</v>
      </c>
      <c r="H2454" s="39">
        <v>1296.1928571428571</v>
      </c>
      <c r="I2454" s="37">
        <f t="shared" si="382"/>
        <v>1000</v>
      </c>
      <c r="J2454" s="37">
        <f t="shared" si="383"/>
        <v>90</v>
      </c>
      <c r="K2454" s="21"/>
      <c r="L2454" s="36">
        <f>L2453+14</f>
        <v>365</v>
      </c>
      <c r="M2454" s="36"/>
      <c r="O2454" s="21">
        <f t="shared" si="384"/>
        <v>365</v>
      </c>
      <c r="P2454" s="40">
        <f t="shared" si="385"/>
        <v>1042.8571428571429</v>
      </c>
      <c r="Q2454" s="42"/>
      <c r="R2454" t="str">
        <f t="shared" si="381"/>
        <v>1300 Litre 304 Stainless Steel Slimline Water Tank (650mm W x 1200mm L x  1880mm H)</v>
      </c>
    </row>
    <row r="2455" spans="2:18" x14ac:dyDescent="0.35">
      <c r="B2455" s="32">
        <v>0.65</v>
      </c>
      <c r="C2455" s="30" t="s">
        <v>22</v>
      </c>
      <c r="D2455" s="30" t="s">
        <v>21</v>
      </c>
      <c r="E2455" s="21">
        <v>650</v>
      </c>
      <c r="F2455" s="21">
        <v>1300</v>
      </c>
      <c r="G2455" s="21">
        <v>1880</v>
      </c>
      <c r="H2455" s="39">
        <v>1418.3928571428571</v>
      </c>
      <c r="I2455" s="37">
        <f t="shared" si="382"/>
        <v>1000</v>
      </c>
      <c r="J2455" s="37">
        <f t="shared" si="383"/>
        <v>90</v>
      </c>
      <c r="K2455" s="21"/>
      <c r="L2455" s="36">
        <f>L2454+14</f>
        <v>379</v>
      </c>
      <c r="M2455" s="36"/>
      <c r="O2455" s="21">
        <f t="shared" si="384"/>
        <v>379</v>
      </c>
      <c r="P2455" s="40">
        <f t="shared" si="385"/>
        <v>1082.8571428571429</v>
      </c>
      <c r="Q2455" s="42"/>
      <c r="R2455" t="str">
        <f t="shared" si="381"/>
        <v>1420 Litre 304 Stainless Steel Slimline Water Tank (650mm W x 1300mm L x  1880mm H)</v>
      </c>
    </row>
    <row r="2456" spans="2:18" x14ac:dyDescent="0.35">
      <c r="B2456" s="32">
        <v>0.65</v>
      </c>
      <c r="C2456" s="30" t="s">
        <v>22</v>
      </c>
      <c r="D2456" s="30" t="s">
        <v>21</v>
      </c>
      <c r="E2456" s="21">
        <v>650</v>
      </c>
      <c r="F2456" s="21">
        <v>1400</v>
      </c>
      <c r="G2456" s="21">
        <v>1880</v>
      </c>
      <c r="H2456" s="39">
        <v>1540.5928571428572</v>
      </c>
      <c r="I2456" s="37">
        <f t="shared" si="382"/>
        <v>2000</v>
      </c>
      <c r="J2456" s="37">
        <f t="shared" si="383"/>
        <v>120</v>
      </c>
      <c r="K2456" s="21"/>
      <c r="L2456" s="36">
        <v>392</v>
      </c>
      <c r="M2456" s="36"/>
      <c r="O2456" s="21">
        <f t="shared" si="384"/>
        <v>392</v>
      </c>
      <c r="P2456" s="40">
        <f t="shared" si="385"/>
        <v>1120</v>
      </c>
      <c r="Q2456" s="42"/>
      <c r="R2456" t="str">
        <f t="shared" si="381"/>
        <v>1540 Litre 304 Stainless Steel Slimline Water Tank (650mm W x 1400mm L x  1880mm H)</v>
      </c>
    </row>
    <row r="2457" spans="2:18" x14ac:dyDescent="0.35">
      <c r="B2457" s="32">
        <v>0.65</v>
      </c>
      <c r="C2457" s="30" t="s">
        <v>22</v>
      </c>
      <c r="D2457" s="30" t="s">
        <v>21</v>
      </c>
      <c r="E2457" s="21">
        <v>650</v>
      </c>
      <c r="F2457" s="21">
        <v>1500</v>
      </c>
      <c r="G2457" s="21">
        <v>1880</v>
      </c>
      <c r="H2457" s="39">
        <v>1662.792857142857</v>
      </c>
      <c r="I2457" s="37">
        <f t="shared" si="382"/>
        <v>2000</v>
      </c>
      <c r="J2457" s="37">
        <f t="shared" si="383"/>
        <v>120</v>
      </c>
      <c r="K2457" s="21"/>
      <c r="L2457" s="36">
        <f t="shared" ref="L2457:L2463" si="387">L2456+14</f>
        <v>406</v>
      </c>
      <c r="M2457" s="36"/>
      <c r="O2457" s="21">
        <f t="shared" si="384"/>
        <v>406</v>
      </c>
      <c r="P2457" s="40">
        <f t="shared" si="385"/>
        <v>1160</v>
      </c>
      <c r="Q2457" s="42"/>
      <c r="R2457" t="str">
        <f t="shared" si="381"/>
        <v>1660 Litre 304 Stainless Steel Slimline Water Tank (650mm W x 1500mm L x  1880mm H)</v>
      </c>
    </row>
    <row r="2458" spans="2:18" x14ac:dyDescent="0.35">
      <c r="B2458" s="32">
        <v>0.65</v>
      </c>
      <c r="C2458" s="30" t="s">
        <v>22</v>
      </c>
      <c r="D2458" s="30" t="s">
        <v>21</v>
      </c>
      <c r="E2458" s="21">
        <v>650</v>
      </c>
      <c r="F2458" s="21">
        <v>1600</v>
      </c>
      <c r="G2458" s="21">
        <v>1880</v>
      </c>
      <c r="H2458" s="39">
        <v>1784.992857142857</v>
      </c>
      <c r="I2458" s="37">
        <f t="shared" si="382"/>
        <v>2000</v>
      </c>
      <c r="J2458" s="37">
        <f t="shared" si="383"/>
        <v>120</v>
      </c>
      <c r="K2458" s="21"/>
      <c r="L2458" s="36">
        <f t="shared" si="387"/>
        <v>420</v>
      </c>
      <c r="M2458" s="36"/>
      <c r="O2458" s="21">
        <f t="shared" si="384"/>
        <v>420</v>
      </c>
      <c r="P2458" s="40">
        <f t="shared" si="385"/>
        <v>1200</v>
      </c>
      <c r="Q2458" s="42"/>
      <c r="R2458" t="str">
        <f t="shared" si="381"/>
        <v>1780 Litre 304 Stainless Steel Slimline Water Tank (650mm W x 1600mm L x  1880mm H)</v>
      </c>
    </row>
    <row r="2459" spans="2:18" x14ac:dyDescent="0.35">
      <c r="B2459" s="32">
        <v>0.65</v>
      </c>
      <c r="C2459" s="30" t="s">
        <v>22</v>
      </c>
      <c r="D2459" s="30" t="s">
        <v>21</v>
      </c>
      <c r="E2459" s="21">
        <v>650</v>
      </c>
      <c r="F2459" s="21">
        <v>1700</v>
      </c>
      <c r="G2459" s="21">
        <v>1880</v>
      </c>
      <c r="H2459" s="39">
        <v>1907.1928571428571</v>
      </c>
      <c r="I2459" s="37">
        <f t="shared" si="382"/>
        <v>2000</v>
      </c>
      <c r="J2459" s="37">
        <f t="shared" si="383"/>
        <v>120</v>
      </c>
      <c r="K2459" s="21"/>
      <c r="L2459" s="36">
        <f t="shared" si="387"/>
        <v>434</v>
      </c>
      <c r="M2459" s="36"/>
      <c r="O2459" s="21">
        <f t="shared" si="384"/>
        <v>434</v>
      </c>
      <c r="P2459" s="40">
        <f t="shared" si="385"/>
        <v>1240</v>
      </c>
      <c r="Q2459" s="42"/>
      <c r="R2459" t="str">
        <f t="shared" si="381"/>
        <v>1910 Litre 304 Stainless Steel Slimline Water Tank (650mm W x 1700mm L x  1880mm H)</v>
      </c>
    </row>
    <row r="2460" spans="2:18" x14ac:dyDescent="0.35">
      <c r="B2460" s="32">
        <v>0.65</v>
      </c>
      <c r="C2460" s="30" t="s">
        <v>22</v>
      </c>
      <c r="D2460" s="30" t="s">
        <v>21</v>
      </c>
      <c r="E2460" s="21">
        <v>650</v>
      </c>
      <c r="F2460" s="21">
        <v>1800</v>
      </c>
      <c r="G2460" s="21">
        <v>1880</v>
      </c>
      <c r="H2460" s="39">
        <v>2029.3928571428571</v>
      </c>
      <c r="I2460" s="37">
        <f t="shared" si="382"/>
        <v>2000</v>
      </c>
      <c r="J2460" s="37">
        <f t="shared" si="383"/>
        <v>120</v>
      </c>
      <c r="K2460" s="21"/>
      <c r="L2460" s="36">
        <f t="shared" si="387"/>
        <v>448</v>
      </c>
      <c r="M2460" s="36"/>
      <c r="O2460" s="21">
        <f t="shared" si="384"/>
        <v>448</v>
      </c>
      <c r="P2460" s="40">
        <f t="shared" si="385"/>
        <v>1280</v>
      </c>
      <c r="Q2460" s="42"/>
      <c r="R2460" t="str">
        <f t="shared" si="381"/>
        <v>2030 Litre 304 Stainless Steel Slimline Water Tank (650mm W x 1800mm L x  1880mm H)</v>
      </c>
    </row>
    <row r="2461" spans="2:18" x14ac:dyDescent="0.35">
      <c r="B2461" s="32">
        <v>0.65</v>
      </c>
      <c r="C2461" s="30" t="s">
        <v>22</v>
      </c>
      <c r="D2461" s="30" t="s">
        <v>21</v>
      </c>
      <c r="E2461" s="21">
        <v>650</v>
      </c>
      <c r="F2461" s="21">
        <v>1900</v>
      </c>
      <c r="G2461" s="21">
        <v>1880</v>
      </c>
      <c r="H2461" s="39">
        <v>2151.5928571428572</v>
      </c>
      <c r="I2461" s="37">
        <f t="shared" si="382"/>
        <v>2000</v>
      </c>
      <c r="J2461" s="37">
        <f t="shared" si="383"/>
        <v>120</v>
      </c>
      <c r="K2461" s="21"/>
      <c r="L2461" s="36">
        <f t="shared" si="387"/>
        <v>462</v>
      </c>
      <c r="M2461" s="36"/>
      <c r="O2461" s="21">
        <f t="shared" si="384"/>
        <v>462</v>
      </c>
      <c r="P2461" s="40">
        <f t="shared" si="385"/>
        <v>1320</v>
      </c>
      <c r="Q2461" s="42"/>
      <c r="R2461" t="str">
        <f t="shared" si="381"/>
        <v>2150 Litre 304 Stainless Steel Slimline Water Tank (650mm W x 1900mm L x  1880mm H)</v>
      </c>
    </row>
    <row r="2462" spans="2:18" x14ac:dyDescent="0.35">
      <c r="B2462" s="32">
        <v>0.65</v>
      </c>
      <c r="C2462" s="30" t="s">
        <v>22</v>
      </c>
      <c r="D2462" s="30" t="s">
        <v>21</v>
      </c>
      <c r="E2462" s="21">
        <v>650</v>
      </c>
      <c r="F2462" s="21">
        <v>2000</v>
      </c>
      <c r="G2462" s="21">
        <v>1880</v>
      </c>
      <c r="H2462" s="39">
        <v>2273.792857142857</v>
      </c>
      <c r="I2462" s="37">
        <f t="shared" si="382"/>
        <v>2000</v>
      </c>
      <c r="J2462" s="37">
        <f t="shared" si="383"/>
        <v>120</v>
      </c>
      <c r="K2462" s="21"/>
      <c r="L2462" s="36">
        <f t="shared" si="387"/>
        <v>476</v>
      </c>
      <c r="M2462" s="36"/>
      <c r="O2462" s="21">
        <f t="shared" si="384"/>
        <v>476</v>
      </c>
      <c r="P2462" s="40">
        <f t="shared" si="385"/>
        <v>1360</v>
      </c>
      <c r="Q2462" s="42"/>
      <c r="R2462" t="str">
        <f t="shared" si="381"/>
        <v>2270 Litre 304 Stainless Steel Slimline Water Tank (650mm W x 2000mm L x  1880mm H)</v>
      </c>
    </row>
    <row r="2463" spans="2:18" x14ac:dyDescent="0.35">
      <c r="B2463" s="32">
        <v>0.65</v>
      </c>
      <c r="C2463" s="30" t="s">
        <v>22</v>
      </c>
      <c r="D2463" s="30" t="s">
        <v>21</v>
      </c>
      <c r="E2463" s="21">
        <v>650</v>
      </c>
      <c r="F2463" s="21">
        <v>2100</v>
      </c>
      <c r="G2463" s="21">
        <v>1880</v>
      </c>
      <c r="H2463" s="39">
        <v>2395.9928571428572</v>
      </c>
      <c r="I2463" s="37">
        <f t="shared" si="382"/>
        <v>2000</v>
      </c>
      <c r="J2463" s="37">
        <f t="shared" si="383"/>
        <v>120</v>
      </c>
      <c r="K2463" s="21"/>
      <c r="L2463" s="36">
        <f t="shared" si="387"/>
        <v>490</v>
      </c>
      <c r="M2463" s="36"/>
      <c r="O2463" s="21">
        <f t="shared" si="384"/>
        <v>490</v>
      </c>
      <c r="P2463" s="40">
        <f t="shared" si="385"/>
        <v>1400</v>
      </c>
      <c r="Q2463" s="42"/>
      <c r="R2463" t="str">
        <f t="shared" si="381"/>
        <v>2400 Litre 304 Stainless Steel Slimline Water Tank (650mm W x 2100mm L x  1880mm H)</v>
      </c>
    </row>
    <row r="2464" spans="2:18" x14ac:dyDescent="0.35">
      <c r="B2464" s="32">
        <v>0.65</v>
      </c>
      <c r="C2464" s="30" t="s">
        <v>22</v>
      </c>
      <c r="D2464" s="30" t="s">
        <v>21</v>
      </c>
      <c r="E2464" s="21">
        <v>650</v>
      </c>
      <c r="F2464" s="21">
        <v>2200</v>
      </c>
      <c r="G2464" s="21">
        <v>1880</v>
      </c>
      <c r="H2464" s="39">
        <v>2518.1928571428571</v>
      </c>
      <c r="I2464" s="37">
        <f t="shared" si="382"/>
        <v>3000</v>
      </c>
      <c r="J2464" s="37">
        <f t="shared" si="383"/>
        <v>135</v>
      </c>
      <c r="K2464" s="21"/>
      <c r="L2464" s="36">
        <v>548</v>
      </c>
      <c r="M2464" s="36"/>
      <c r="O2464" s="21">
        <f t="shared" si="384"/>
        <v>548</v>
      </c>
      <c r="P2464" s="40">
        <f t="shared" si="385"/>
        <v>1565.7142857142858</v>
      </c>
      <c r="Q2464" s="42"/>
      <c r="R2464" t="str">
        <f t="shared" si="381"/>
        <v>2520 Litre 304 Stainless Steel Slimline Water Tank (650mm W x 2200mm L x  1880mm H)</v>
      </c>
    </row>
    <row r="2465" spans="2:18" x14ac:dyDescent="0.35">
      <c r="B2465" s="32">
        <v>0.65</v>
      </c>
      <c r="C2465" s="30" t="s">
        <v>22</v>
      </c>
      <c r="D2465" s="30" t="s">
        <v>21</v>
      </c>
      <c r="E2465" s="21">
        <v>650</v>
      </c>
      <c r="F2465" s="21">
        <v>2300</v>
      </c>
      <c r="G2465" s="21">
        <v>1880</v>
      </c>
      <c r="H2465" s="39">
        <v>2640.3928571428569</v>
      </c>
      <c r="I2465" s="37">
        <f t="shared" si="382"/>
        <v>3000</v>
      </c>
      <c r="J2465" s="37">
        <f t="shared" si="383"/>
        <v>135</v>
      </c>
      <c r="K2465" s="21"/>
      <c r="L2465" s="36">
        <f t="shared" ref="L2465:L2472" si="388">L2464+14</f>
        <v>562</v>
      </c>
      <c r="M2465" s="36"/>
      <c r="O2465" s="21">
        <f t="shared" si="384"/>
        <v>562</v>
      </c>
      <c r="P2465" s="40">
        <f t="shared" si="385"/>
        <v>1605.7142857142858</v>
      </c>
      <c r="Q2465" s="42"/>
      <c r="R2465" t="str">
        <f t="shared" si="381"/>
        <v>2640 Litre 304 Stainless Steel Slimline Water Tank (650mm W x 2300mm L x  1880mm H)</v>
      </c>
    </row>
    <row r="2466" spans="2:18" x14ac:dyDescent="0.35">
      <c r="B2466" s="32">
        <v>0.65</v>
      </c>
      <c r="C2466" s="30" t="s">
        <v>22</v>
      </c>
      <c r="D2466" s="30" t="s">
        <v>21</v>
      </c>
      <c r="E2466" s="21">
        <v>650</v>
      </c>
      <c r="F2466" s="21">
        <v>2400</v>
      </c>
      <c r="G2466" s="21">
        <v>1880</v>
      </c>
      <c r="H2466" s="39">
        <v>2762.5928571428572</v>
      </c>
      <c r="I2466" s="37">
        <f t="shared" si="382"/>
        <v>3000</v>
      </c>
      <c r="J2466" s="37">
        <f t="shared" si="383"/>
        <v>135</v>
      </c>
      <c r="K2466" s="21"/>
      <c r="L2466" s="36">
        <f t="shared" si="388"/>
        <v>576</v>
      </c>
      <c r="M2466" s="36"/>
      <c r="O2466" s="21">
        <f t="shared" si="384"/>
        <v>576</v>
      </c>
      <c r="P2466" s="40">
        <f t="shared" si="385"/>
        <v>1645.7142857142858</v>
      </c>
      <c r="Q2466" s="42"/>
      <c r="R2466" t="str">
        <f t="shared" si="381"/>
        <v>2760 Litre 304 Stainless Steel Slimline Water Tank (650mm W x 2400mm L x  1880mm H)</v>
      </c>
    </row>
    <row r="2467" spans="2:18" x14ac:dyDescent="0.35">
      <c r="B2467" s="32">
        <v>0.65</v>
      </c>
      <c r="C2467" s="30" t="s">
        <v>22</v>
      </c>
      <c r="D2467" s="30" t="s">
        <v>21</v>
      </c>
      <c r="E2467" s="21">
        <v>650</v>
      </c>
      <c r="F2467" s="21">
        <v>2500</v>
      </c>
      <c r="G2467" s="21">
        <v>1880</v>
      </c>
      <c r="H2467" s="39">
        <v>2884.792857142857</v>
      </c>
      <c r="I2467" s="37">
        <f t="shared" si="382"/>
        <v>3000</v>
      </c>
      <c r="J2467" s="37">
        <f t="shared" si="383"/>
        <v>135</v>
      </c>
      <c r="K2467" s="21"/>
      <c r="L2467" s="36">
        <f t="shared" si="388"/>
        <v>590</v>
      </c>
      <c r="M2467" s="36"/>
      <c r="O2467" s="21">
        <f t="shared" si="384"/>
        <v>590</v>
      </c>
      <c r="P2467" s="40">
        <f t="shared" si="385"/>
        <v>1685.7142857142858</v>
      </c>
      <c r="Q2467" s="42"/>
      <c r="R2467" t="str">
        <f t="shared" si="381"/>
        <v>2880 Litre 304 Stainless Steel Slimline Water Tank (650mm W x 2500mm L x  1880mm H)</v>
      </c>
    </row>
    <row r="2468" spans="2:18" x14ac:dyDescent="0.35">
      <c r="B2468" s="32">
        <v>0.65</v>
      </c>
      <c r="C2468" s="30" t="s">
        <v>22</v>
      </c>
      <c r="D2468" s="30" t="s">
        <v>21</v>
      </c>
      <c r="E2468" s="21">
        <v>650</v>
      </c>
      <c r="F2468" s="21">
        <v>2600</v>
      </c>
      <c r="G2468" s="21">
        <v>1880</v>
      </c>
      <c r="H2468" s="39">
        <v>3006.9928571428572</v>
      </c>
      <c r="I2468" s="37">
        <f t="shared" si="382"/>
        <v>3000</v>
      </c>
      <c r="J2468" s="37">
        <f t="shared" si="383"/>
        <v>135</v>
      </c>
      <c r="K2468" s="21">
        <v>30</v>
      </c>
      <c r="L2468" s="36">
        <f t="shared" si="388"/>
        <v>604</v>
      </c>
      <c r="M2468" s="36"/>
      <c r="O2468" s="21">
        <f t="shared" si="384"/>
        <v>634</v>
      </c>
      <c r="P2468" s="40">
        <f t="shared" si="385"/>
        <v>1811.4285714285716</v>
      </c>
      <c r="Q2468" s="42"/>
      <c r="R2468" t="str">
        <f t="shared" si="381"/>
        <v>3010 Litre 304 Stainless Steel Slimline Water Tank (650mm W x 2600mm L x  1880mm H)</v>
      </c>
    </row>
    <row r="2469" spans="2:18" x14ac:dyDescent="0.35">
      <c r="B2469" s="32">
        <v>0.65</v>
      </c>
      <c r="C2469" s="30" t="s">
        <v>22</v>
      </c>
      <c r="D2469" s="30" t="s">
        <v>21</v>
      </c>
      <c r="E2469" s="21">
        <v>650</v>
      </c>
      <c r="F2469" s="21">
        <v>2700</v>
      </c>
      <c r="G2469" s="21">
        <v>1880</v>
      </c>
      <c r="H2469" s="39">
        <v>3129.1928571428571</v>
      </c>
      <c r="I2469" s="37">
        <f t="shared" si="382"/>
        <v>3000</v>
      </c>
      <c r="J2469" s="37">
        <f t="shared" si="383"/>
        <v>135</v>
      </c>
      <c r="K2469" s="21">
        <v>30</v>
      </c>
      <c r="L2469" s="36">
        <f t="shared" si="388"/>
        <v>618</v>
      </c>
      <c r="M2469" s="36"/>
      <c r="O2469" s="21">
        <f t="shared" si="384"/>
        <v>648</v>
      </c>
      <c r="P2469" s="40">
        <f t="shared" si="385"/>
        <v>1851.4285714285716</v>
      </c>
      <c r="Q2469" s="42"/>
      <c r="R2469" t="str">
        <f t="shared" si="381"/>
        <v>3130 Litre 304 Stainless Steel Slimline Water Tank (650mm W x 2700mm L x  1880mm H)</v>
      </c>
    </row>
    <row r="2470" spans="2:18" x14ac:dyDescent="0.35">
      <c r="B2470" s="32">
        <v>0.65</v>
      </c>
      <c r="C2470" s="43" t="s">
        <v>22</v>
      </c>
      <c r="D2470" s="43" t="s">
        <v>21</v>
      </c>
      <c r="E2470" s="45">
        <v>650</v>
      </c>
      <c r="F2470" s="45">
        <v>2800</v>
      </c>
      <c r="G2470" s="45">
        <v>1880</v>
      </c>
      <c r="H2470" s="39">
        <v>3251.3928571428569</v>
      </c>
      <c r="I2470" s="37">
        <f t="shared" si="382"/>
        <v>3000</v>
      </c>
      <c r="J2470" s="37">
        <f t="shared" si="383"/>
        <v>135</v>
      </c>
      <c r="K2470" s="21">
        <v>30</v>
      </c>
      <c r="L2470" s="36">
        <f t="shared" si="388"/>
        <v>632</v>
      </c>
      <c r="M2470" s="36"/>
      <c r="O2470" s="21">
        <f t="shared" si="384"/>
        <v>662</v>
      </c>
      <c r="P2470" s="40">
        <f t="shared" si="385"/>
        <v>1891.4285714285716</v>
      </c>
      <c r="Q2470" s="42"/>
      <c r="R2470" t="str">
        <f t="shared" si="381"/>
        <v>3250 Litre 304 Stainless Steel Slimline Water Tank (650mm W x 2800mm L x  1880mm H)</v>
      </c>
    </row>
    <row r="2471" spans="2:18" x14ac:dyDescent="0.35">
      <c r="B2471" s="32">
        <v>0.65</v>
      </c>
      <c r="C2471" s="30" t="s">
        <v>22</v>
      </c>
      <c r="D2471" s="30" t="s">
        <v>21</v>
      </c>
      <c r="E2471" s="21">
        <v>650</v>
      </c>
      <c r="F2471" s="21">
        <v>2900</v>
      </c>
      <c r="G2471" s="21">
        <v>1880</v>
      </c>
      <c r="H2471" s="39">
        <v>3373.5928571428572</v>
      </c>
      <c r="I2471" s="37">
        <f t="shared" si="382"/>
        <v>3000</v>
      </c>
      <c r="J2471" s="37">
        <f t="shared" si="383"/>
        <v>135</v>
      </c>
      <c r="K2471" s="21">
        <v>30</v>
      </c>
      <c r="L2471" s="36">
        <f t="shared" si="388"/>
        <v>646</v>
      </c>
      <c r="M2471" s="36"/>
      <c r="O2471" s="21">
        <f t="shared" si="384"/>
        <v>676</v>
      </c>
      <c r="P2471" s="40">
        <f t="shared" si="385"/>
        <v>1931.4285714285716</v>
      </c>
      <c r="Q2471" s="42"/>
      <c r="R2471" t="str">
        <f t="shared" si="381"/>
        <v>3370 Litre 304 Stainless Steel Slimline Water Tank (650mm W x 2900mm L x  1880mm H)</v>
      </c>
    </row>
    <row r="2472" spans="2:18" x14ac:dyDescent="0.35">
      <c r="B2472" s="32">
        <v>0.65</v>
      </c>
      <c r="C2472" s="30" t="s">
        <v>22</v>
      </c>
      <c r="D2472" s="30" t="s">
        <v>21</v>
      </c>
      <c r="E2472" s="21">
        <v>650</v>
      </c>
      <c r="F2472" s="21">
        <v>3000</v>
      </c>
      <c r="G2472" s="21">
        <v>1880</v>
      </c>
      <c r="H2472" s="39">
        <v>3495.792857142857</v>
      </c>
      <c r="I2472" s="37">
        <f t="shared" si="382"/>
        <v>3000</v>
      </c>
      <c r="J2472" s="37">
        <f t="shared" si="383"/>
        <v>135</v>
      </c>
      <c r="K2472" s="21">
        <v>30</v>
      </c>
      <c r="L2472" s="36">
        <f t="shared" si="388"/>
        <v>660</v>
      </c>
      <c r="M2472" s="36"/>
      <c r="O2472" s="21">
        <f t="shared" si="384"/>
        <v>690</v>
      </c>
      <c r="P2472" s="40">
        <f t="shared" si="385"/>
        <v>1971.4285714285716</v>
      </c>
      <c r="Q2472" s="42"/>
      <c r="R2472" t="str">
        <f t="shared" si="381"/>
        <v>3500 Litre 304 Stainless Steel Slimline Water Tank (650mm W x 3000mm L x  1880mm H)</v>
      </c>
    </row>
    <row r="2473" spans="2:18" x14ac:dyDescent="0.35">
      <c r="B2473" s="32">
        <v>0.65</v>
      </c>
      <c r="C2473" s="30" t="s">
        <v>22</v>
      </c>
      <c r="D2473" s="30" t="s">
        <v>21</v>
      </c>
      <c r="E2473" s="21">
        <v>700</v>
      </c>
      <c r="F2473" s="21">
        <v>800</v>
      </c>
      <c r="G2473" s="21">
        <v>1880</v>
      </c>
      <c r="H2473" s="39">
        <v>855.4</v>
      </c>
      <c r="I2473" s="37">
        <f t="shared" si="382"/>
        <v>1000</v>
      </c>
      <c r="J2473" s="37">
        <f t="shared" si="383"/>
        <v>90</v>
      </c>
      <c r="K2473" s="21"/>
      <c r="L2473" s="36">
        <v>312</v>
      </c>
      <c r="M2473" s="36"/>
      <c r="O2473" s="21">
        <f t="shared" si="384"/>
        <v>312</v>
      </c>
      <c r="P2473" s="40">
        <f t="shared" si="385"/>
        <v>891.42857142857144</v>
      </c>
      <c r="Q2473" s="42"/>
      <c r="R2473" t="str">
        <f t="shared" si="381"/>
        <v>860 Litre 304 Stainless Steel Slimline Water Tank (700mm W x 800mm L x  1880mm H)</v>
      </c>
    </row>
    <row r="2474" spans="2:18" x14ac:dyDescent="0.35">
      <c r="B2474" s="32">
        <v>0.65</v>
      </c>
      <c r="C2474" s="30" t="s">
        <v>22</v>
      </c>
      <c r="D2474" s="30" t="s">
        <v>21</v>
      </c>
      <c r="E2474" s="21">
        <v>700</v>
      </c>
      <c r="F2474" s="21">
        <v>900</v>
      </c>
      <c r="G2474" s="21">
        <v>1880</v>
      </c>
      <c r="H2474" s="39">
        <v>987</v>
      </c>
      <c r="I2474" s="37">
        <f t="shared" si="382"/>
        <v>1000</v>
      </c>
      <c r="J2474" s="37">
        <f t="shared" si="383"/>
        <v>90</v>
      </c>
      <c r="K2474" s="21"/>
      <c r="L2474" s="36">
        <f>L2473+14</f>
        <v>326</v>
      </c>
      <c r="M2474" s="36"/>
      <c r="O2474" s="21">
        <f t="shared" si="384"/>
        <v>326</v>
      </c>
      <c r="P2474" s="40">
        <f t="shared" si="385"/>
        <v>931.42857142857144</v>
      </c>
      <c r="Q2474" s="42"/>
      <c r="R2474" t="str">
        <f t="shared" si="381"/>
        <v>990 Litre 304 Stainless Steel Slimline Water Tank (700mm W x 900mm L x  1880mm H)</v>
      </c>
    </row>
    <row r="2475" spans="2:18" x14ac:dyDescent="0.35">
      <c r="B2475" s="32">
        <v>0.65</v>
      </c>
      <c r="C2475" s="30" t="s">
        <v>22</v>
      </c>
      <c r="D2475" s="30" t="s">
        <v>21</v>
      </c>
      <c r="E2475" s="21">
        <v>700</v>
      </c>
      <c r="F2475" s="21">
        <v>1000</v>
      </c>
      <c r="G2475" s="21">
        <v>1880</v>
      </c>
      <c r="H2475" s="39">
        <v>1118.5999999999999</v>
      </c>
      <c r="I2475" s="37">
        <f t="shared" si="382"/>
        <v>1000</v>
      </c>
      <c r="J2475" s="37">
        <f t="shared" si="383"/>
        <v>90</v>
      </c>
      <c r="K2475" s="21"/>
      <c r="L2475" s="36">
        <f>L2474+14</f>
        <v>340</v>
      </c>
      <c r="M2475" s="36"/>
      <c r="O2475" s="21">
        <f t="shared" si="384"/>
        <v>340</v>
      </c>
      <c r="P2475" s="40">
        <f t="shared" si="385"/>
        <v>971.42857142857144</v>
      </c>
      <c r="Q2475" s="42"/>
      <c r="R2475" t="str">
        <f t="shared" si="381"/>
        <v>1120 Litre 304 Stainless Steel Slimline Water Tank (700mm W x 1000mm L x  1880mm H)</v>
      </c>
    </row>
    <row r="2476" spans="2:18" x14ac:dyDescent="0.35">
      <c r="B2476" s="32">
        <v>0.65</v>
      </c>
      <c r="C2476" s="30" t="s">
        <v>22</v>
      </c>
      <c r="D2476" s="30" t="s">
        <v>21</v>
      </c>
      <c r="E2476" s="21">
        <v>700</v>
      </c>
      <c r="F2476" s="21">
        <v>1100</v>
      </c>
      <c r="G2476" s="21">
        <v>1880</v>
      </c>
      <c r="H2476" s="39">
        <v>1250.2</v>
      </c>
      <c r="I2476" s="37">
        <f t="shared" si="382"/>
        <v>1000</v>
      </c>
      <c r="J2476" s="37">
        <f t="shared" si="383"/>
        <v>90</v>
      </c>
      <c r="K2476" s="21"/>
      <c r="L2476" s="36">
        <f>L2475+14</f>
        <v>354</v>
      </c>
      <c r="M2476" s="36"/>
      <c r="O2476" s="21">
        <f t="shared" si="384"/>
        <v>354</v>
      </c>
      <c r="P2476" s="40">
        <f t="shared" si="385"/>
        <v>1011.4285714285714</v>
      </c>
      <c r="Q2476" s="42"/>
      <c r="R2476" t="str">
        <f t="shared" si="381"/>
        <v>1250 Litre 304 Stainless Steel Slimline Water Tank (700mm W x 1100mm L x  1880mm H)</v>
      </c>
    </row>
    <row r="2477" spans="2:18" x14ac:dyDescent="0.35">
      <c r="B2477" s="32">
        <v>0.65</v>
      </c>
      <c r="C2477" s="30" t="s">
        <v>22</v>
      </c>
      <c r="D2477" s="30" t="s">
        <v>21</v>
      </c>
      <c r="E2477" s="21">
        <v>700</v>
      </c>
      <c r="F2477" s="21">
        <v>1200</v>
      </c>
      <c r="G2477" s="21">
        <v>1880</v>
      </c>
      <c r="H2477" s="39">
        <v>1381.8</v>
      </c>
      <c r="I2477" s="37">
        <f t="shared" si="382"/>
        <v>1000</v>
      </c>
      <c r="J2477" s="37">
        <f t="shared" si="383"/>
        <v>90</v>
      </c>
      <c r="K2477" s="21"/>
      <c r="L2477" s="36">
        <f>L2476+14</f>
        <v>368</v>
      </c>
      <c r="M2477" s="36"/>
      <c r="O2477" s="21">
        <f t="shared" si="384"/>
        <v>368</v>
      </c>
      <c r="P2477" s="40">
        <f t="shared" si="385"/>
        <v>1051.4285714285716</v>
      </c>
      <c r="Q2477" s="42"/>
      <c r="R2477" t="str">
        <f t="shared" si="381"/>
        <v>1380 Litre 304 Stainless Steel Slimline Water Tank (700mm W x 1200mm L x  1880mm H)</v>
      </c>
    </row>
    <row r="2478" spans="2:18" x14ac:dyDescent="0.35">
      <c r="B2478" s="32">
        <v>0.65</v>
      </c>
      <c r="C2478" s="30" t="s">
        <v>22</v>
      </c>
      <c r="D2478" s="30" t="s">
        <v>21</v>
      </c>
      <c r="E2478" s="21">
        <v>700</v>
      </c>
      <c r="F2478" s="21">
        <v>1300</v>
      </c>
      <c r="G2478" s="21">
        <v>1880</v>
      </c>
      <c r="H2478" s="39">
        <v>1513.4</v>
      </c>
      <c r="I2478" s="37">
        <f t="shared" si="382"/>
        <v>2000</v>
      </c>
      <c r="J2478" s="37">
        <f t="shared" si="383"/>
        <v>120</v>
      </c>
      <c r="K2478" s="21"/>
      <c r="L2478" s="36">
        <v>381</v>
      </c>
      <c r="M2478" s="36"/>
      <c r="O2478" s="21">
        <f t="shared" si="384"/>
        <v>381</v>
      </c>
      <c r="P2478" s="40">
        <f t="shared" si="385"/>
        <v>1088.5714285714287</v>
      </c>
      <c r="Q2478" s="42"/>
      <c r="R2478" t="str">
        <f t="shared" si="381"/>
        <v>1510 Litre 304 Stainless Steel Slimline Water Tank (700mm W x 1300mm L x  1880mm H)</v>
      </c>
    </row>
    <row r="2479" spans="2:18" x14ac:dyDescent="0.35">
      <c r="B2479" s="32">
        <v>0.65</v>
      </c>
      <c r="C2479" s="30" t="s">
        <v>22</v>
      </c>
      <c r="D2479" s="30" t="s">
        <v>21</v>
      </c>
      <c r="E2479" s="21">
        <v>700</v>
      </c>
      <c r="F2479" s="21">
        <v>1400</v>
      </c>
      <c r="G2479" s="21">
        <v>1880</v>
      </c>
      <c r="H2479" s="39">
        <v>1645</v>
      </c>
      <c r="I2479" s="37">
        <f t="shared" si="382"/>
        <v>2000</v>
      </c>
      <c r="J2479" s="37">
        <f t="shared" si="383"/>
        <v>120</v>
      </c>
      <c r="K2479" s="21"/>
      <c r="L2479" s="36">
        <f t="shared" ref="L2479:L2485" si="389">L2478+14</f>
        <v>395</v>
      </c>
      <c r="M2479" s="36"/>
      <c r="O2479" s="21">
        <f t="shared" si="384"/>
        <v>395</v>
      </c>
      <c r="P2479" s="40">
        <f t="shared" si="385"/>
        <v>1128.5714285714287</v>
      </c>
      <c r="Q2479" s="42"/>
      <c r="R2479" t="str">
        <f t="shared" si="381"/>
        <v>1650 Litre 304 Stainless Steel Slimline Water Tank (700mm W x 1400mm L x  1880mm H)</v>
      </c>
    </row>
    <row r="2480" spans="2:18" x14ac:dyDescent="0.35">
      <c r="B2480" s="32">
        <v>0.65</v>
      </c>
      <c r="C2480" s="30" t="s">
        <v>22</v>
      </c>
      <c r="D2480" s="30" t="s">
        <v>21</v>
      </c>
      <c r="E2480" s="21">
        <v>700</v>
      </c>
      <c r="F2480" s="21">
        <v>1500</v>
      </c>
      <c r="G2480" s="21">
        <v>1880</v>
      </c>
      <c r="H2480" s="39">
        <v>1776.6</v>
      </c>
      <c r="I2480" s="37">
        <f t="shared" si="382"/>
        <v>2000</v>
      </c>
      <c r="J2480" s="37">
        <f t="shared" si="383"/>
        <v>120</v>
      </c>
      <c r="K2480" s="21"/>
      <c r="L2480" s="36">
        <f t="shared" si="389"/>
        <v>409</v>
      </c>
      <c r="M2480" s="36"/>
      <c r="O2480" s="21">
        <f t="shared" si="384"/>
        <v>409</v>
      </c>
      <c r="P2480" s="40">
        <f t="shared" si="385"/>
        <v>1168.5714285714287</v>
      </c>
      <c r="Q2480" s="42"/>
      <c r="R2480" t="str">
        <f t="shared" si="381"/>
        <v>1780 Litre 304 Stainless Steel Slimline Water Tank (700mm W x 1500mm L x  1880mm H)</v>
      </c>
    </row>
    <row r="2481" spans="2:18" x14ac:dyDescent="0.35">
      <c r="B2481" s="32">
        <v>0.65</v>
      </c>
      <c r="C2481" s="30" t="s">
        <v>22</v>
      </c>
      <c r="D2481" s="30" t="s">
        <v>21</v>
      </c>
      <c r="E2481" s="21">
        <v>700</v>
      </c>
      <c r="F2481" s="21">
        <v>1600</v>
      </c>
      <c r="G2481" s="21">
        <v>1880</v>
      </c>
      <c r="H2481" s="39">
        <v>1908.2</v>
      </c>
      <c r="I2481" s="37">
        <f t="shared" si="382"/>
        <v>2000</v>
      </c>
      <c r="J2481" s="37">
        <f t="shared" si="383"/>
        <v>120</v>
      </c>
      <c r="K2481" s="21"/>
      <c r="L2481" s="36">
        <f t="shared" si="389"/>
        <v>423</v>
      </c>
      <c r="M2481" s="36"/>
      <c r="O2481" s="21">
        <f t="shared" si="384"/>
        <v>423</v>
      </c>
      <c r="P2481" s="40">
        <f t="shared" si="385"/>
        <v>1208.5714285714287</v>
      </c>
      <c r="Q2481" s="42"/>
      <c r="R2481" t="str">
        <f t="shared" si="381"/>
        <v>1910 Litre 304 Stainless Steel Slimline Water Tank (700mm W x 1600mm L x  1880mm H)</v>
      </c>
    </row>
    <row r="2482" spans="2:18" x14ac:dyDescent="0.35">
      <c r="B2482" s="32">
        <v>0.65</v>
      </c>
      <c r="C2482" s="30" t="s">
        <v>22</v>
      </c>
      <c r="D2482" s="30" t="s">
        <v>21</v>
      </c>
      <c r="E2482" s="21">
        <v>700</v>
      </c>
      <c r="F2482" s="21">
        <v>1700</v>
      </c>
      <c r="G2482" s="21">
        <v>1880</v>
      </c>
      <c r="H2482" s="39">
        <v>2039.8</v>
      </c>
      <c r="I2482" s="37">
        <f t="shared" si="382"/>
        <v>2000</v>
      </c>
      <c r="J2482" s="37">
        <f t="shared" si="383"/>
        <v>120</v>
      </c>
      <c r="K2482" s="21"/>
      <c r="L2482" s="36">
        <f t="shared" si="389"/>
        <v>437</v>
      </c>
      <c r="M2482" s="36"/>
      <c r="O2482" s="21">
        <f t="shared" si="384"/>
        <v>437</v>
      </c>
      <c r="P2482" s="40">
        <f t="shared" si="385"/>
        <v>1248.5714285714287</v>
      </c>
      <c r="Q2482" s="42"/>
      <c r="R2482" t="str">
        <f t="shared" si="381"/>
        <v>2040 Litre 304 Stainless Steel Slimline Water Tank (700mm W x 1700mm L x  1880mm H)</v>
      </c>
    </row>
    <row r="2483" spans="2:18" x14ac:dyDescent="0.35">
      <c r="B2483" s="32">
        <v>0.65</v>
      </c>
      <c r="C2483" s="30" t="s">
        <v>22</v>
      </c>
      <c r="D2483" s="30" t="s">
        <v>21</v>
      </c>
      <c r="E2483" s="21">
        <v>700</v>
      </c>
      <c r="F2483" s="21">
        <v>1800</v>
      </c>
      <c r="G2483" s="21">
        <v>1880</v>
      </c>
      <c r="H2483" s="39">
        <v>2171.4</v>
      </c>
      <c r="I2483" s="37">
        <f t="shared" si="382"/>
        <v>2000</v>
      </c>
      <c r="J2483" s="37">
        <f t="shared" si="383"/>
        <v>120</v>
      </c>
      <c r="K2483" s="21"/>
      <c r="L2483" s="36">
        <f t="shared" si="389"/>
        <v>451</v>
      </c>
      <c r="M2483" s="36"/>
      <c r="O2483" s="21">
        <f t="shared" si="384"/>
        <v>451</v>
      </c>
      <c r="P2483" s="40">
        <f t="shared" si="385"/>
        <v>1288.5714285714287</v>
      </c>
      <c r="Q2483" s="42"/>
      <c r="R2483" t="str">
        <f t="shared" si="381"/>
        <v>2170 Litre 304 Stainless Steel Slimline Water Tank (700mm W x 1800mm L x  1880mm H)</v>
      </c>
    </row>
    <row r="2484" spans="2:18" x14ac:dyDescent="0.35">
      <c r="B2484" s="32">
        <v>0.65</v>
      </c>
      <c r="C2484" s="30" t="s">
        <v>22</v>
      </c>
      <c r="D2484" s="30" t="s">
        <v>21</v>
      </c>
      <c r="E2484" s="21">
        <v>700</v>
      </c>
      <c r="F2484" s="21">
        <v>1900</v>
      </c>
      <c r="G2484" s="21">
        <v>1880</v>
      </c>
      <c r="H2484" s="39">
        <v>2303</v>
      </c>
      <c r="I2484" s="37">
        <f t="shared" si="382"/>
        <v>2000</v>
      </c>
      <c r="J2484" s="37">
        <f t="shared" si="383"/>
        <v>120</v>
      </c>
      <c r="K2484" s="21"/>
      <c r="L2484" s="36">
        <f t="shared" si="389"/>
        <v>465</v>
      </c>
      <c r="M2484" s="36"/>
      <c r="O2484" s="21">
        <f t="shared" si="384"/>
        <v>465</v>
      </c>
      <c r="P2484" s="40">
        <f t="shared" si="385"/>
        <v>1328.5714285714287</v>
      </c>
      <c r="Q2484" s="42"/>
      <c r="R2484" t="str">
        <f t="shared" si="381"/>
        <v>2300 Litre 304 Stainless Steel Slimline Water Tank (700mm W x 1900mm L x  1880mm H)</v>
      </c>
    </row>
    <row r="2485" spans="2:18" x14ac:dyDescent="0.35">
      <c r="B2485" s="32">
        <v>0.65</v>
      </c>
      <c r="C2485" s="30" t="s">
        <v>22</v>
      </c>
      <c r="D2485" s="30" t="s">
        <v>21</v>
      </c>
      <c r="E2485" s="21">
        <v>700</v>
      </c>
      <c r="F2485" s="21">
        <v>2000</v>
      </c>
      <c r="G2485" s="21">
        <v>1880</v>
      </c>
      <c r="H2485" s="39">
        <v>2434.6</v>
      </c>
      <c r="I2485" s="37">
        <f t="shared" si="382"/>
        <v>2000</v>
      </c>
      <c r="J2485" s="37">
        <f t="shared" si="383"/>
        <v>120</v>
      </c>
      <c r="K2485" s="21"/>
      <c r="L2485" s="36">
        <f t="shared" si="389"/>
        <v>479</v>
      </c>
      <c r="M2485" s="36"/>
      <c r="O2485" s="21">
        <f t="shared" si="384"/>
        <v>479</v>
      </c>
      <c r="P2485" s="40">
        <f t="shared" si="385"/>
        <v>1368.5714285714287</v>
      </c>
      <c r="Q2485" s="42"/>
      <c r="R2485" t="str">
        <f t="shared" si="381"/>
        <v>2430 Litre 304 Stainless Steel Slimline Water Tank (700mm W x 2000mm L x  1880mm H)</v>
      </c>
    </row>
    <row r="2486" spans="2:18" x14ac:dyDescent="0.35">
      <c r="B2486" s="32">
        <v>0.65</v>
      </c>
      <c r="C2486" s="30" t="s">
        <v>22</v>
      </c>
      <c r="D2486" s="30" t="s">
        <v>21</v>
      </c>
      <c r="E2486" s="21">
        <v>700</v>
      </c>
      <c r="F2486" s="21">
        <v>2100</v>
      </c>
      <c r="G2486" s="21">
        <v>1880</v>
      </c>
      <c r="H2486" s="39">
        <v>2566.1999999999998</v>
      </c>
      <c r="I2486" s="37">
        <f t="shared" si="382"/>
        <v>3000</v>
      </c>
      <c r="J2486" s="37">
        <f t="shared" si="383"/>
        <v>135</v>
      </c>
      <c r="K2486" s="21"/>
      <c r="L2486" s="36">
        <v>537</v>
      </c>
      <c r="M2486" s="36"/>
      <c r="O2486" s="21">
        <f t="shared" si="384"/>
        <v>537</v>
      </c>
      <c r="P2486" s="40">
        <f t="shared" si="385"/>
        <v>1534.2857142857144</v>
      </c>
      <c r="Q2486" s="42"/>
      <c r="R2486" t="str">
        <f t="shared" si="381"/>
        <v>2570 Litre 304 Stainless Steel Slimline Water Tank (700mm W x 2100mm L x  1880mm H)</v>
      </c>
    </row>
    <row r="2487" spans="2:18" x14ac:dyDescent="0.35">
      <c r="B2487" s="32">
        <v>0.65</v>
      </c>
      <c r="C2487" s="30" t="s">
        <v>22</v>
      </c>
      <c r="D2487" s="30" t="s">
        <v>21</v>
      </c>
      <c r="E2487" s="21">
        <v>700</v>
      </c>
      <c r="F2487" s="21">
        <v>2200</v>
      </c>
      <c r="G2487" s="21">
        <v>1880</v>
      </c>
      <c r="H2487" s="39">
        <v>2697.8</v>
      </c>
      <c r="I2487" s="37">
        <f t="shared" si="382"/>
        <v>3000</v>
      </c>
      <c r="J2487" s="37">
        <f t="shared" si="383"/>
        <v>135</v>
      </c>
      <c r="K2487" s="21"/>
      <c r="L2487" s="36">
        <f t="shared" ref="L2487:L2493" si="390">L2486+14</f>
        <v>551</v>
      </c>
      <c r="M2487" s="36"/>
      <c r="O2487" s="21">
        <f t="shared" si="384"/>
        <v>551</v>
      </c>
      <c r="P2487" s="40">
        <f t="shared" si="385"/>
        <v>1574.2857142857144</v>
      </c>
      <c r="Q2487" s="42"/>
      <c r="R2487" t="str">
        <f t="shared" si="381"/>
        <v>2700 Litre 304 Stainless Steel Slimline Water Tank (700mm W x 2200mm L x  1880mm H)</v>
      </c>
    </row>
    <row r="2488" spans="2:18" x14ac:dyDescent="0.35">
      <c r="B2488" s="32">
        <v>0.65</v>
      </c>
      <c r="C2488" s="30" t="s">
        <v>22</v>
      </c>
      <c r="D2488" s="30" t="s">
        <v>21</v>
      </c>
      <c r="E2488" s="21">
        <v>700</v>
      </c>
      <c r="F2488" s="21">
        <v>2300</v>
      </c>
      <c r="G2488" s="21">
        <v>1880</v>
      </c>
      <c r="H2488" s="39">
        <v>2829.4</v>
      </c>
      <c r="I2488" s="37">
        <f t="shared" si="382"/>
        <v>3000</v>
      </c>
      <c r="J2488" s="37">
        <f t="shared" si="383"/>
        <v>135</v>
      </c>
      <c r="K2488" s="21"/>
      <c r="L2488" s="36">
        <f t="shared" si="390"/>
        <v>565</v>
      </c>
      <c r="M2488" s="36"/>
      <c r="O2488" s="21">
        <f t="shared" si="384"/>
        <v>565</v>
      </c>
      <c r="P2488" s="40">
        <f t="shared" si="385"/>
        <v>1614.2857142857144</v>
      </c>
      <c r="Q2488" s="42"/>
      <c r="R2488" t="str">
        <f t="shared" si="381"/>
        <v>2830 Litre 304 Stainless Steel Slimline Water Tank (700mm W x 2300mm L x  1880mm H)</v>
      </c>
    </row>
    <row r="2489" spans="2:18" x14ac:dyDescent="0.35">
      <c r="B2489" s="32">
        <v>0.65</v>
      </c>
      <c r="C2489" s="30" t="s">
        <v>22</v>
      </c>
      <c r="D2489" s="30" t="s">
        <v>21</v>
      </c>
      <c r="E2489" s="21">
        <v>700</v>
      </c>
      <c r="F2489" s="21">
        <v>2400</v>
      </c>
      <c r="G2489" s="21">
        <v>1880</v>
      </c>
      <c r="H2489" s="39">
        <v>2961</v>
      </c>
      <c r="I2489" s="37">
        <f t="shared" si="382"/>
        <v>3000</v>
      </c>
      <c r="J2489" s="37">
        <f t="shared" si="383"/>
        <v>135</v>
      </c>
      <c r="K2489" s="21"/>
      <c r="L2489" s="36">
        <f t="shared" si="390"/>
        <v>579</v>
      </c>
      <c r="M2489" s="36"/>
      <c r="O2489" s="21">
        <f t="shared" si="384"/>
        <v>579</v>
      </c>
      <c r="P2489" s="40">
        <f t="shared" si="385"/>
        <v>1654.2857142857144</v>
      </c>
      <c r="Q2489" s="42"/>
      <c r="R2489" t="str">
        <f t="shared" si="381"/>
        <v>2960 Litre 304 Stainless Steel Slimline Water Tank (700mm W x 2400mm L x  1880mm H)</v>
      </c>
    </row>
    <row r="2490" spans="2:18" x14ac:dyDescent="0.35">
      <c r="B2490" s="32">
        <v>0.65</v>
      </c>
      <c r="C2490" s="30" t="s">
        <v>22</v>
      </c>
      <c r="D2490" s="30" t="s">
        <v>21</v>
      </c>
      <c r="E2490" s="21">
        <v>700</v>
      </c>
      <c r="F2490" s="21">
        <v>2500</v>
      </c>
      <c r="G2490" s="21">
        <v>1880</v>
      </c>
      <c r="H2490" s="39">
        <v>3092.6</v>
      </c>
      <c r="I2490" s="37">
        <f t="shared" si="382"/>
        <v>3000</v>
      </c>
      <c r="J2490" s="37">
        <f t="shared" si="383"/>
        <v>135</v>
      </c>
      <c r="K2490" s="21">
        <v>30</v>
      </c>
      <c r="L2490" s="36">
        <f t="shared" si="390"/>
        <v>593</v>
      </c>
      <c r="M2490" s="36"/>
      <c r="O2490" s="21">
        <f t="shared" si="384"/>
        <v>623</v>
      </c>
      <c r="P2490" s="40">
        <f t="shared" si="385"/>
        <v>1780</v>
      </c>
      <c r="Q2490" s="42"/>
      <c r="R2490" t="str">
        <f t="shared" si="381"/>
        <v>3090 Litre 304 Stainless Steel Slimline Water Tank (700mm W x 2500mm L x  1880mm H)</v>
      </c>
    </row>
    <row r="2491" spans="2:18" x14ac:dyDescent="0.35">
      <c r="B2491" s="32">
        <v>0.65</v>
      </c>
      <c r="C2491" s="30" t="s">
        <v>22</v>
      </c>
      <c r="D2491" s="30" t="s">
        <v>21</v>
      </c>
      <c r="E2491" s="21">
        <v>700</v>
      </c>
      <c r="F2491" s="21">
        <v>2600</v>
      </c>
      <c r="G2491" s="21">
        <v>1880</v>
      </c>
      <c r="H2491" s="39">
        <v>3224.2</v>
      </c>
      <c r="I2491" s="37">
        <f t="shared" si="382"/>
        <v>3000</v>
      </c>
      <c r="J2491" s="37">
        <f t="shared" si="383"/>
        <v>135</v>
      </c>
      <c r="K2491" s="21">
        <v>30</v>
      </c>
      <c r="L2491" s="36">
        <f t="shared" si="390"/>
        <v>607</v>
      </c>
      <c r="M2491" s="36"/>
      <c r="O2491" s="21">
        <f t="shared" si="384"/>
        <v>637</v>
      </c>
      <c r="P2491" s="40">
        <f t="shared" si="385"/>
        <v>1820.0000000000002</v>
      </c>
      <c r="Q2491" s="42"/>
      <c r="R2491" t="str">
        <f t="shared" si="381"/>
        <v>3220 Litre 304 Stainless Steel Slimline Water Tank (700mm W x 2600mm L x  1880mm H)</v>
      </c>
    </row>
    <row r="2492" spans="2:18" x14ac:dyDescent="0.35">
      <c r="B2492" s="32">
        <v>0.65</v>
      </c>
      <c r="C2492" s="30" t="s">
        <v>22</v>
      </c>
      <c r="D2492" s="30" t="s">
        <v>21</v>
      </c>
      <c r="E2492" s="21">
        <v>700</v>
      </c>
      <c r="F2492" s="21">
        <v>2700</v>
      </c>
      <c r="G2492" s="21">
        <v>1880</v>
      </c>
      <c r="H2492" s="39">
        <v>3355.8</v>
      </c>
      <c r="I2492" s="37">
        <f t="shared" si="382"/>
        <v>3000</v>
      </c>
      <c r="J2492" s="37">
        <f t="shared" si="383"/>
        <v>135</v>
      </c>
      <c r="K2492" s="21">
        <v>30</v>
      </c>
      <c r="L2492" s="36">
        <f t="shared" si="390"/>
        <v>621</v>
      </c>
      <c r="M2492" s="36"/>
      <c r="O2492" s="21">
        <f t="shared" si="384"/>
        <v>651</v>
      </c>
      <c r="P2492" s="40">
        <f t="shared" si="385"/>
        <v>1860.0000000000002</v>
      </c>
      <c r="Q2492" s="42"/>
      <c r="R2492" t="str">
        <f t="shared" si="381"/>
        <v>3360 Litre 304 Stainless Steel Slimline Water Tank (700mm W x 2700mm L x  1880mm H)</v>
      </c>
    </row>
    <row r="2493" spans="2:18" x14ac:dyDescent="0.35">
      <c r="B2493" s="32">
        <v>0.65</v>
      </c>
      <c r="C2493" s="30" t="s">
        <v>22</v>
      </c>
      <c r="D2493" s="30" t="s">
        <v>21</v>
      </c>
      <c r="E2493" s="21">
        <v>700</v>
      </c>
      <c r="F2493" s="21">
        <v>2800</v>
      </c>
      <c r="G2493" s="21">
        <v>1880</v>
      </c>
      <c r="H2493" s="39">
        <v>3487.4</v>
      </c>
      <c r="I2493" s="37">
        <f t="shared" si="382"/>
        <v>3000</v>
      </c>
      <c r="J2493" s="37">
        <f t="shared" si="383"/>
        <v>135</v>
      </c>
      <c r="K2493" s="21">
        <v>30</v>
      </c>
      <c r="L2493" s="36">
        <f t="shared" si="390"/>
        <v>635</v>
      </c>
      <c r="M2493" s="36"/>
      <c r="O2493" s="21">
        <f t="shared" si="384"/>
        <v>665</v>
      </c>
      <c r="P2493" s="40">
        <f t="shared" si="385"/>
        <v>1900.0000000000002</v>
      </c>
      <c r="Q2493" s="42"/>
      <c r="R2493" t="str">
        <f t="shared" si="381"/>
        <v>3490 Litre 304 Stainless Steel Slimline Water Tank (700mm W x 2800mm L x  1880mm H)</v>
      </c>
    </row>
    <row r="2494" spans="2:18" x14ac:dyDescent="0.35">
      <c r="B2494" s="32">
        <v>0.65</v>
      </c>
      <c r="C2494" s="30" t="s">
        <v>22</v>
      </c>
      <c r="D2494" s="30" t="s">
        <v>21</v>
      </c>
      <c r="E2494" s="21">
        <v>700</v>
      </c>
      <c r="F2494" s="21">
        <v>2900</v>
      </c>
      <c r="G2494" s="21">
        <v>1880</v>
      </c>
      <c r="H2494" s="39">
        <v>3619</v>
      </c>
      <c r="I2494" s="37">
        <f t="shared" si="382"/>
        <v>4000</v>
      </c>
      <c r="J2494" s="37">
        <f t="shared" si="383"/>
        <v>150</v>
      </c>
      <c r="K2494" s="21">
        <v>30</v>
      </c>
      <c r="L2494" s="36">
        <v>647</v>
      </c>
      <c r="M2494" s="36"/>
      <c r="O2494" s="21">
        <f t="shared" si="384"/>
        <v>677</v>
      </c>
      <c r="P2494" s="40">
        <f t="shared" si="385"/>
        <v>1934.2857142857144</v>
      </c>
      <c r="Q2494" s="42"/>
      <c r="R2494" t="str">
        <f t="shared" si="381"/>
        <v>3620 Litre 304 Stainless Steel Slimline Water Tank (700mm W x 2900mm L x  1880mm H)</v>
      </c>
    </row>
    <row r="2495" spans="2:18" x14ac:dyDescent="0.35">
      <c r="B2495" s="32">
        <v>0.65</v>
      </c>
      <c r="C2495" s="30" t="s">
        <v>22</v>
      </c>
      <c r="D2495" s="30" t="s">
        <v>21</v>
      </c>
      <c r="E2495" s="21">
        <v>700</v>
      </c>
      <c r="F2495" s="21">
        <v>3000</v>
      </c>
      <c r="G2495" s="21">
        <v>1880</v>
      </c>
      <c r="H2495" s="39">
        <v>3750.6</v>
      </c>
      <c r="I2495" s="37">
        <f t="shared" si="382"/>
        <v>4000</v>
      </c>
      <c r="J2495" s="37">
        <f t="shared" si="383"/>
        <v>150</v>
      </c>
      <c r="K2495" s="21">
        <v>30</v>
      </c>
      <c r="L2495" s="36">
        <f t="shared" ref="L2495:L2500" si="391">L2494+14</f>
        <v>661</v>
      </c>
      <c r="M2495" s="36"/>
      <c r="O2495" s="21">
        <f t="shared" si="384"/>
        <v>691</v>
      </c>
      <c r="P2495" s="40">
        <f t="shared" si="385"/>
        <v>1974.2857142857144</v>
      </c>
      <c r="Q2495" s="42"/>
      <c r="R2495" t="str">
        <f t="shared" si="381"/>
        <v>3750 Litre 304 Stainless Steel Slimline Water Tank (700mm W x 3000mm L x  1880mm H)</v>
      </c>
    </row>
    <row r="2496" spans="2:18" x14ac:dyDescent="0.35">
      <c r="B2496" s="32">
        <v>0.65</v>
      </c>
      <c r="C2496" s="30" t="s">
        <v>22</v>
      </c>
      <c r="D2496" s="30" t="s">
        <v>21</v>
      </c>
      <c r="E2496" s="21">
        <v>700</v>
      </c>
      <c r="F2496" s="21">
        <v>3100</v>
      </c>
      <c r="G2496" s="21">
        <v>1880</v>
      </c>
      <c r="H2496" s="39">
        <v>3882.2</v>
      </c>
      <c r="I2496" s="37">
        <f t="shared" si="382"/>
        <v>4000</v>
      </c>
      <c r="J2496" s="37">
        <f t="shared" si="383"/>
        <v>150</v>
      </c>
      <c r="K2496" s="21">
        <v>30</v>
      </c>
      <c r="L2496" s="36">
        <f t="shared" si="391"/>
        <v>675</v>
      </c>
      <c r="M2496" s="36"/>
      <c r="O2496" s="21">
        <f t="shared" si="384"/>
        <v>705</v>
      </c>
      <c r="P2496" s="40">
        <f t="shared" si="385"/>
        <v>2014.2857142857144</v>
      </c>
      <c r="Q2496" s="42"/>
      <c r="R2496" t="str">
        <f t="shared" si="381"/>
        <v>3880 Litre 304 Stainless Steel Slimline Water Tank (700mm W x 3100mm L x  1880mm H)</v>
      </c>
    </row>
    <row r="2497" spans="2:18" x14ac:dyDescent="0.35">
      <c r="B2497" s="32">
        <v>0.65</v>
      </c>
      <c r="C2497" s="30" t="s">
        <v>22</v>
      </c>
      <c r="D2497" s="30" t="s">
        <v>21</v>
      </c>
      <c r="E2497" s="21">
        <v>700</v>
      </c>
      <c r="F2497" s="21">
        <v>3200</v>
      </c>
      <c r="G2497" s="21">
        <v>1880</v>
      </c>
      <c r="H2497" s="39">
        <v>4013.8</v>
      </c>
      <c r="I2497" s="37">
        <f t="shared" si="382"/>
        <v>4000</v>
      </c>
      <c r="J2497" s="37">
        <f t="shared" si="383"/>
        <v>150</v>
      </c>
      <c r="K2497" s="36">
        <v>45</v>
      </c>
      <c r="L2497" s="36">
        <f t="shared" si="391"/>
        <v>689</v>
      </c>
      <c r="M2497" s="36"/>
      <c r="O2497" s="21">
        <f t="shared" si="384"/>
        <v>734</v>
      </c>
      <c r="P2497" s="40">
        <f t="shared" si="385"/>
        <v>2097.1428571428573</v>
      </c>
      <c r="Q2497" s="42"/>
      <c r="R2497" t="str">
        <f t="shared" si="381"/>
        <v>4010 Litre 304 Stainless Steel Slimline Water Tank (700mm W x 3200mm L x  1880mm H)</v>
      </c>
    </row>
    <row r="2498" spans="2:18" x14ac:dyDescent="0.35">
      <c r="B2498" s="32">
        <v>0.65</v>
      </c>
      <c r="C2498" s="30" t="s">
        <v>22</v>
      </c>
      <c r="D2498" s="30" t="s">
        <v>21</v>
      </c>
      <c r="E2498" s="21">
        <v>700</v>
      </c>
      <c r="F2498" s="21">
        <v>3300</v>
      </c>
      <c r="G2498" s="21">
        <v>1880</v>
      </c>
      <c r="H2498" s="39">
        <v>4145.3999999999996</v>
      </c>
      <c r="I2498" s="37">
        <f t="shared" si="382"/>
        <v>4000</v>
      </c>
      <c r="J2498" s="37">
        <f t="shared" si="383"/>
        <v>150</v>
      </c>
      <c r="K2498" s="36">
        <v>45</v>
      </c>
      <c r="L2498" s="36">
        <f t="shared" si="391"/>
        <v>703</v>
      </c>
      <c r="M2498" s="36"/>
      <c r="O2498" s="21">
        <f t="shared" si="384"/>
        <v>748</v>
      </c>
      <c r="P2498" s="40">
        <f t="shared" si="385"/>
        <v>2137.1428571428573</v>
      </c>
      <c r="Q2498" s="42"/>
      <c r="R2498" t="str">
        <f t="shared" si="381"/>
        <v>4150 Litre 304 Stainless Steel Slimline Water Tank (700mm W x 3300mm L x  1880mm H)</v>
      </c>
    </row>
    <row r="2499" spans="2:18" x14ac:dyDescent="0.35">
      <c r="B2499" s="32">
        <v>0.65</v>
      </c>
      <c r="C2499" s="30" t="s">
        <v>22</v>
      </c>
      <c r="D2499" s="30" t="s">
        <v>21</v>
      </c>
      <c r="E2499" s="21">
        <v>700</v>
      </c>
      <c r="F2499" s="21">
        <v>3400</v>
      </c>
      <c r="G2499" s="21">
        <v>1880</v>
      </c>
      <c r="H2499" s="39">
        <v>4277</v>
      </c>
      <c r="I2499" s="37">
        <f t="shared" si="382"/>
        <v>4000</v>
      </c>
      <c r="J2499" s="37">
        <f t="shared" si="383"/>
        <v>150</v>
      </c>
      <c r="K2499" s="36">
        <v>45</v>
      </c>
      <c r="L2499" s="36">
        <f t="shared" si="391"/>
        <v>717</v>
      </c>
      <c r="M2499" s="36"/>
      <c r="O2499" s="21">
        <f t="shared" si="384"/>
        <v>762</v>
      </c>
      <c r="P2499" s="40">
        <f t="shared" si="385"/>
        <v>2177.1428571428573</v>
      </c>
      <c r="Q2499" s="42"/>
      <c r="R2499" t="str">
        <f t="shared" si="381"/>
        <v>4280 Litre 304 Stainless Steel Slimline Water Tank (700mm W x 3400mm L x  1880mm H)</v>
      </c>
    </row>
    <row r="2500" spans="2:18" x14ac:dyDescent="0.35">
      <c r="B2500" s="32">
        <v>0.65</v>
      </c>
      <c r="C2500" s="30" t="s">
        <v>22</v>
      </c>
      <c r="D2500" s="30" t="s">
        <v>21</v>
      </c>
      <c r="E2500" s="21">
        <v>700</v>
      </c>
      <c r="F2500" s="21">
        <v>3500</v>
      </c>
      <c r="G2500" s="21">
        <v>1880</v>
      </c>
      <c r="H2500" s="39">
        <v>4408.6000000000004</v>
      </c>
      <c r="I2500" s="37">
        <f t="shared" si="382"/>
        <v>4000</v>
      </c>
      <c r="J2500" s="37">
        <f t="shared" si="383"/>
        <v>150</v>
      </c>
      <c r="K2500" s="36">
        <v>45</v>
      </c>
      <c r="L2500" s="36">
        <f t="shared" si="391"/>
        <v>731</v>
      </c>
      <c r="M2500" s="36"/>
      <c r="O2500" s="21">
        <f t="shared" si="384"/>
        <v>776</v>
      </c>
      <c r="P2500" s="40">
        <f t="shared" si="385"/>
        <v>2217.1428571428573</v>
      </c>
      <c r="Q2500" s="42"/>
      <c r="R2500" t="str">
        <f t="shared" si="381"/>
        <v>4410 Litre 304 Stainless Steel Slimline Water Tank (700mm W x 3500mm L x  1880mm H)</v>
      </c>
    </row>
    <row r="2501" spans="2:18" x14ac:dyDescent="0.35">
      <c r="B2501" s="32">
        <v>0.65</v>
      </c>
      <c r="C2501" s="30" t="s">
        <v>22</v>
      </c>
      <c r="D2501" s="30" t="s">
        <v>21</v>
      </c>
      <c r="E2501" s="21">
        <v>700</v>
      </c>
      <c r="F2501" s="21">
        <v>3600</v>
      </c>
      <c r="G2501" s="21">
        <v>1880</v>
      </c>
      <c r="H2501" s="39">
        <v>4540.2</v>
      </c>
      <c r="I2501" s="37">
        <f t="shared" si="382"/>
        <v>5000</v>
      </c>
      <c r="J2501" s="37">
        <f t="shared" si="383"/>
        <v>180</v>
      </c>
      <c r="K2501" s="36">
        <v>45</v>
      </c>
      <c r="L2501" s="36">
        <v>743</v>
      </c>
      <c r="M2501" s="36"/>
      <c r="O2501" s="21">
        <f t="shared" si="384"/>
        <v>788</v>
      </c>
      <c r="P2501" s="40">
        <f t="shared" si="385"/>
        <v>2251.4285714285716</v>
      </c>
      <c r="Q2501" s="42"/>
      <c r="R2501" t="str">
        <f t="shared" ref="R2501:R2564" si="392">ROUND(H2501,-1)&amp;" "&amp;"Litre"&amp;" "&amp;C2501&amp;" "&amp;D2501&amp;" "&amp;"Water Tank"&amp;" ("&amp;E2501&amp;"mm W x "&amp;F2501&amp;"mm L x  "&amp;G2501&amp;"mm H)"</f>
        <v>4540 Litre 304 Stainless Steel Slimline Water Tank (700mm W x 3600mm L x  1880mm H)</v>
      </c>
    </row>
    <row r="2502" spans="2:18" x14ac:dyDescent="0.35">
      <c r="B2502" s="32">
        <v>0.65</v>
      </c>
      <c r="C2502" s="30" t="s">
        <v>22</v>
      </c>
      <c r="D2502" s="30" t="s">
        <v>21</v>
      </c>
      <c r="E2502" s="21">
        <v>700</v>
      </c>
      <c r="F2502" s="21">
        <v>3700</v>
      </c>
      <c r="G2502" s="21">
        <v>1880</v>
      </c>
      <c r="H2502" s="39">
        <v>4671.8</v>
      </c>
      <c r="I2502" s="37">
        <f t="shared" ref="I2502:I2565" si="393">ROUND(H2502,-3)</f>
        <v>5000</v>
      </c>
      <c r="J2502" s="37">
        <f t="shared" ref="J2502:J2565" si="394">IF(I2502&lt;1000,90,IF(I2502=1000,90,IF(I2502=2000,120,IF(I2502=3000,135,IF(I2502=4000,150,IF(I2502=5000,180,IF(I2502=6000,210,IF(I2502=7000,240,IF(I2502=8000,255,IF(I2502=9000,270,IF(I2502=10000,285)))))))))))</f>
        <v>180</v>
      </c>
      <c r="K2502" s="36">
        <v>45</v>
      </c>
      <c r="L2502" s="36">
        <f>L2501+14</f>
        <v>757</v>
      </c>
      <c r="M2502" s="36"/>
      <c r="O2502" s="21">
        <f t="shared" ref="O2502:O2565" si="395">SUM(K2502:N2502)</f>
        <v>802</v>
      </c>
      <c r="P2502" s="40">
        <f t="shared" ref="P2502:P2565" si="396">O2502/(1-B2502)</f>
        <v>2291.4285714285716</v>
      </c>
      <c r="Q2502" s="42"/>
      <c r="R2502" t="str">
        <f t="shared" si="392"/>
        <v>4670 Litre 304 Stainless Steel Slimline Water Tank (700mm W x 3700mm L x  1880mm H)</v>
      </c>
    </row>
    <row r="2503" spans="2:18" x14ac:dyDescent="0.35">
      <c r="B2503" s="32">
        <v>0.65</v>
      </c>
      <c r="C2503" s="30" t="s">
        <v>22</v>
      </c>
      <c r="D2503" s="30" t="s">
        <v>21</v>
      </c>
      <c r="E2503" s="21">
        <v>700</v>
      </c>
      <c r="F2503" s="21">
        <v>3800</v>
      </c>
      <c r="G2503" s="21">
        <v>1880</v>
      </c>
      <c r="H2503" s="39">
        <v>4803.3999999999996</v>
      </c>
      <c r="I2503" s="37">
        <f t="shared" si="393"/>
        <v>5000</v>
      </c>
      <c r="J2503" s="37">
        <f t="shared" si="394"/>
        <v>180</v>
      </c>
      <c r="K2503" s="36">
        <v>45</v>
      </c>
      <c r="L2503" s="36">
        <f>L2502+14</f>
        <v>771</v>
      </c>
      <c r="M2503" s="36"/>
      <c r="O2503" s="21">
        <f t="shared" si="395"/>
        <v>816</v>
      </c>
      <c r="P2503" s="40">
        <f t="shared" si="396"/>
        <v>2331.4285714285716</v>
      </c>
      <c r="Q2503" s="42"/>
      <c r="R2503" t="str">
        <f t="shared" si="392"/>
        <v>4800 Litre 304 Stainless Steel Slimline Water Tank (700mm W x 3800mm L x  1880mm H)</v>
      </c>
    </row>
    <row r="2504" spans="2:18" x14ac:dyDescent="0.35">
      <c r="B2504" s="32">
        <v>0.65</v>
      </c>
      <c r="C2504" s="30" t="s">
        <v>22</v>
      </c>
      <c r="D2504" s="30" t="s">
        <v>21</v>
      </c>
      <c r="E2504" s="21">
        <v>700</v>
      </c>
      <c r="F2504" s="21">
        <v>3900</v>
      </c>
      <c r="G2504" s="21">
        <v>1880</v>
      </c>
      <c r="H2504" s="39">
        <v>4935</v>
      </c>
      <c r="I2504" s="37">
        <f t="shared" si="393"/>
        <v>5000</v>
      </c>
      <c r="J2504" s="37">
        <f t="shared" si="394"/>
        <v>180</v>
      </c>
      <c r="K2504" s="36">
        <v>45</v>
      </c>
      <c r="L2504" s="36">
        <f>L2503+14</f>
        <v>785</v>
      </c>
      <c r="M2504" s="36"/>
      <c r="O2504" s="21">
        <f t="shared" si="395"/>
        <v>830</v>
      </c>
      <c r="P2504" s="40">
        <f t="shared" si="396"/>
        <v>2371.4285714285716</v>
      </c>
      <c r="Q2504" s="42"/>
      <c r="R2504" t="str">
        <f t="shared" si="392"/>
        <v>4940 Litre 304 Stainless Steel Slimline Water Tank (700mm W x 3900mm L x  1880mm H)</v>
      </c>
    </row>
    <row r="2505" spans="2:18" x14ac:dyDescent="0.35">
      <c r="B2505" s="32">
        <v>0.65</v>
      </c>
      <c r="C2505" s="43" t="s">
        <v>22</v>
      </c>
      <c r="D2505" s="43" t="s">
        <v>21</v>
      </c>
      <c r="E2505" s="45">
        <v>700</v>
      </c>
      <c r="F2505" s="45">
        <v>4000</v>
      </c>
      <c r="G2505" s="45">
        <v>1880</v>
      </c>
      <c r="H2505" s="39">
        <v>5066.6000000000004</v>
      </c>
      <c r="I2505" s="37">
        <f t="shared" si="393"/>
        <v>5000</v>
      </c>
      <c r="J2505" s="37">
        <f t="shared" si="394"/>
        <v>180</v>
      </c>
      <c r="K2505" s="21">
        <v>75</v>
      </c>
      <c r="L2505" s="36">
        <f>L2504+14</f>
        <v>799</v>
      </c>
      <c r="M2505" s="36"/>
      <c r="O2505" s="21">
        <f t="shared" si="395"/>
        <v>874</v>
      </c>
      <c r="P2505" s="40">
        <f t="shared" si="396"/>
        <v>2497.1428571428573</v>
      </c>
      <c r="Q2505" s="42"/>
      <c r="R2505" t="str">
        <f t="shared" si="392"/>
        <v>5070 Litre 304 Stainless Steel Slimline Water Tank (700mm W x 4000mm L x  1880mm H)</v>
      </c>
    </row>
    <row r="2506" spans="2:18" x14ac:dyDescent="0.35">
      <c r="B2506" s="32">
        <v>0.65</v>
      </c>
      <c r="C2506" s="30" t="s">
        <v>22</v>
      </c>
      <c r="D2506" s="30" t="s">
        <v>21</v>
      </c>
      <c r="E2506" s="21">
        <v>750</v>
      </c>
      <c r="F2506" s="21">
        <v>800</v>
      </c>
      <c r="G2506" s="21">
        <v>1880</v>
      </c>
      <c r="H2506" s="39">
        <v>901.39285714285711</v>
      </c>
      <c r="I2506" s="37">
        <f t="shared" si="393"/>
        <v>1000</v>
      </c>
      <c r="J2506" s="37">
        <f t="shared" si="394"/>
        <v>90</v>
      </c>
      <c r="K2506" s="21"/>
      <c r="L2506" s="36">
        <v>314</v>
      </c>
      <c r="M2506" s="36"/>
      <c r="O2506" s="21">
        <f t="shared" si="395"/>
        <v>314</v>
      </c>
      <c r="P2506" s="40">
        <f t="shared" si="396"/>
        <v>897.14285714285722</v>
      </c>
      <c r="Q2506" s="42"/>
      <c r="R2506" t="str">
        <f t="shared" si="392"/>
        <v>900 Litre 304 Stainless Steel Slimline Water Tank (750mm W x 800mm L x  1880mm H)</v>
      </c>
    </row>
    <row r="2507" spans="2:18" x14ac:dyDescent="0.35">
      <c r="B2507" s="32">
        <v>0.65</v>
      </c>
      <c r="C2507" s="30" t="s">
        <v>22</v>
      </c>
      <c r="D2507" s="30" t="s">
        <v>21</v>
      </c>
      <c r="E2507" s="21">
        <v>750</v>
      </c>
      <c r="F2507" s="21">
        <v>900</v>
      </c>
      <c r="G2507" s="21">
        <v>1880</v>
      </c>
      <c r="H2507" s="39">
        <v>1042.3928571428571</v>
      </c>
      <c r="I2507" s="37">
        <f t="shared" si="393"/>
        <v>1000</v>
      </c>
      <c r="J2507" s="37">
        <f t="shared" si="394"/>
        <v>90</v>
      </c>
      <c r="K2507" s="21"/>
      <c r="L2507" s="36">
        <f>L2506+14</f>
        <v>328</v>
      </c>
      <c r="M2507" s="36"/>
      <c r="O2507" s="21">
        <f t="shared" si="395"/>
        <v>328</v>
      </c>
      <c r="P2507" s="40">
        <f t="shared" si="396"/>
        <v>937.14285714285722</v>
      </c>
      <c r="Q2507" s="42"/>
      <c r="R2507" t="str">
        <f t="shared" si="392"/>
        <v>1040 Litre 304 Stainless Steel Slimline Water Tank (750mm W x 900mm L x  1880mm H)</v>
      </c>
    </row>
    <row r="2508" spans="2:18" x14ac:dyDescent="0.35">
      <c r="B2508" s="32">
        <v>0.65</v>
      </c>
      <c r="C2508" s="30" t="s">
        <v>22</v>
      </c>
      <c r="D2508" s="30" t="s">
        <v>21</v>
      </c>
      <c r="E2508" s="21">
        <v>750</v>
      </c>
      <c r="F2508" s="21">
        <v>1000</v>
      </c>
      <c r="G2508" s="21">
        <v>1880</v>
      </c>
      <c r="H2508" s="39">
        <v>1183.3928571428571</v>
      </c>
      <c r="I2508" s="37">
        <f t="shared" si="393"/>
        <v>1000</v>
      </c>
      <c r="J2508" s="37">
        <f t="shared" si="394"/>
        <v>90</v>
      </c>
      <c r="K2508" s="21"/>
      <c r="L2508" s="36">
        <f>L2507+14</f>
        <v>342</v>
      </c>
      <c r="M2508" s="36"/>
      <c r="O2508" s="21">
        <f t="shared" si="395"/>
        <v>342</v>
      </c>
      <c r="P2508" s="40">
        <f t="shared" si="396"/>
        <v>977.14285714285722</v>
      </c>
      <c r="Q2508" s="42"/>
      <c r="R2508" t="str">
        <f t="shared" si="392"/>
        <v>1180 Litre 304 Stainless Steel Slimline Water Tank (750mm W x 1000mm L x  1880mm H)</v>
      </c>
    </row>
    <row r="2509" spans="2:18" x14ac:dyDescent="0.35">
      <c r="B2509" s="32">
        <v>0.65</v>
      </c>
      <c r="C2509" s="30" t="s">
        <v>22</v>
      </c>
      <c r="D2509" s="30" t="s">
        <v>21</v>
      </c>
      <c r="E2509" s="21">
        <v>750</v>
      </c>
      <c r="F2509" s="21">
        <v>1100</v>
      </c>
      <c r="G2509" s="21">
        <v>1880</v>
      </c>
      <c r="H2509" s="39">
        <v>1324.3928571428571</v>
      </c>
      <c r="I2509" s="37">
        <f t="shared" si="393"/>
        <v>1000</v>
      </c>
      <c r="J2509" s="37">
        <f t="shared" si="394"/>
        <v>90</v>
      </c>
      <c r="K2509" s="21"/>
      <c r="L2509" s="36">
        <f>L2508+14</f>
        <v>356</v>
      </c>
      <c r="M2509" s="36"/>
      <c r="O2509" s="21">
        <f t="shared" si="395"/>
        <v>356</v>
      </c>
      <c r="P2509" s="40">
        <f t="shared" si="396"/>
        <v>1017.1428571428572</v>
      </c>
      <c r="Q2509" s="42"/>
      <c r="R2509" t="str">
        <f t="shared" si="392"/>
        <v>1320 Litre 304 Stainless Steel Slimline Water Tank (750mm W x 1100mm L x  1880mm H)</v>
      </c>
    </row>
    <row r="2510" spans="2:18" x14ac:dyDescent="0.35">
      <c r="B2510" s="32">
        <v>0.65</v>
      </c>
      <c r="C2510" s="30" t="s">
        <v>22</v>
      </c>
      <c r="D2510" s="30" t="s">
        <v>21</v>
      </c>
      <c r="E2510" s="21">
        <v>750</v>
      </c>
      <c r="F2510" s="21">
        <v>1200</v>
      </c>
      <c r="G2510" s="21">
        <v>1880</v>
      </c>
      <c r="H2510" s="39">
        <v>1465.3928571428571</v>
      </c>
      <c r="I2510" s="37">
        <f t="shared" si="393"/>
        <v>1000</v>
      </c>
      <c r="J2510" s="37">
        <f t="shared" si="394"/>
        <v>90</v>
      </c>
      <c r="K2510" s="21"/>
      <c r="L2510" s="36">
        <f>L2509+14</f>
        <v>370</v>
      </c>
      <c r="M2510" s="36"/>
      <c r="O2510" s="21">
        <f t="shared" si="395"/>
        <v>370</v>
      </c>
      <c r="P2510" s="40">
        <f t="shared" si="396"/>
        <v>1057.1428571428571</v>
      </c>
      <c r="Q2510" s="42"/>
      <c r="R2510" t="str">
        <f t="shared" si="392"/>
        <v>1470 Litre 304 Stainless Steel Slimline Water Tank (750mm W x 1200mm L x  1880mm H)</v>
      </c>
    </row>
    <row r="2511" spans="2:18" x14ac:dyDescent="0.35">
      <c r="B2511" s="32">
        <v>0.65</v>
      </c>
      <c r="C2511" s="30" t="s">
        <v>22</v>
      </c>
      <c r="D2511" s="30" t="s">
        <v>21</v>
      </c>
      <c r="E2511" s="21">
        <v>750</v>
      </c>
      <c r="F2511" s="21">
        <v>1300</v>
      </c>
      <c r="G2511" s="21">
        <v>1880</v>
      </c>
      <c r="H2511" s="39">
        <v>1606.3928571428571</v>
      </c>
      <c r="I2511" s="37">
        <f t="shared" si="393"/>
        <v>2000</v>
      </c>
      <c r="J2511" s="37">
        <f t="shared" si="394"/>
        <v>120</v>
      </c>
      <c r="K2511" s="21"/>
      <c r="L2511" s="36">
        <v>383</v>
      </c>
      <c r="M2511" s="36"/>
      <c r="O2511" s="21">
        <f t="shared" si="395"/>
        <v>383</v>
      </c>
      <c r="P2511" s="40">
        <f t="shared" si="396"/>
        <v>1094.2857142857144</v>
      </c>
      <c r="Q2511" s="42"/>
      <c r="R2511" t="str">
        <f t="shared" si="392"/>
        <v>1610 Litre 304 Stainless Steel Slimline Water Tank (750mm W x 1300mm L x  1880mm H)</v>
      </c>
    </row>
    <row r="2512" spans="2:18" x14ac:dyDescent="0.35">
      <c r="B2512" s="32">
        <v>0.65</v>
      </c>
      <c r="C2512" s="30" t="s">
        <v>22</v>
      </c>
      <c r="D2512" s="30" t="s">
        <v>21</v>
      </c>
      <c r="E2512" s="21">
        <v>750</v>
      </c>
      <c r="F2512" s="21">
        <v>1400</v>
      </c>
      <c r="G2512" s="21">
        <v>1880</v>
      </c>
      <c r="H2512" s="39">
        <v>1747.3928571428571</v>
      </c>
      <c r="I2512" s="37">
        <f t="shared" si="393"/>
        <v>2000</v>
      </c>
      <c r="J2512" s="37">
        <f t="shared" si="394"/>
        <v>120</v>
      </c>
      <c r="K2512" s="21"/>
      <c r="L2512" s="36">
        <f t="shared" ref="L2512:L2517" si="397">L2511+14</f>
        <v>397</v>
      </c>
      <c r="M2512" s="36"/>
      <c r="O2512" s="21">
        <f t="shared" si="395"/>
        <v>397</v>
      </c>
      <c r="P2512" s="40">
        <f t="shared" si="396"/>
        <v>1134.2857142857144</v>
      </c>
      <c r="Q2512" s="42"/>
      <c r="R2512" t="str">
        <f t="shared" si="392"/>
        <v>1750 Litre 304 Stainless Steel Slimline Water Tank (750mm W x 1400mm L x  1880mm H)</v>
      </c>
    </row>
    <row r="2513" spans="2:18" x14ac:dyDescent="0.35">
      <c r="B2513" s="32">
        <v>0.65</v>
      </c>
      <c r="C2513" s="30" t="s">
        <v>22</v>
      </c>
      <c r="D2513" s="30" t="s">
        <v>21</v>
      </c>
      <c r="E2513" s="21">
        <v>750</v>
      </c>
      <c r="F2513" s="21">
        <v>1500</v>
      </c>
      <c r="G2513" s="21">
        <v>1880</v>
      </c>
      <c r="H2513" s="39">
        <v>1888.3928571428571</v>
      </c>
      <c r="I2513" s="37">
        <f t="shared" si="393"/>
        <v>2000</v>
      </c>
      <c r="J2513" s="37">
        <f t="shared" si="394"/>
        <v>120</v>
      </c>
      <c r="K2513" s="21"/>
      <c r="L2513" s="36">
        <f t="shared" si="397"/>
        <v>411</v>
      </c>
      <c r="M2513" s="36"/>
      <c r="O2513" s="21">
        <f t="shared" si="395"/>
        <v>411</v>
      </c>
      <c r="P2513" s="40">
        <f t="shared" si="396"/>
        <v>1174.2857142857144</v>
      </c>
      <c r="Q2513" s="42"/>
      <c r="R2513" t="str">
        <f t="shared" si="392"/>
        <v>1890 Litre 304 Stainless Steel Slimline Water Tank (750mm W x 1500mm L x  1880mm H)</v>
      </c>
    </row>
    <row r="2514" spans="2:18" x14ac:dyDescent="0.35">
      <c r="B2514" s="32">
        <v>0.65</v>
      </c>
      <c r="C2514" s="30" t="s">
        <v>22</v>
      </c>
      <c r="D2514" s="30" t="s">
        <v>21</v>
      </c>
      <c r="E2514" s="21">
        <v>750</v>
      </c>
      <c r="F2514" s="21">
        <v>1600</v>
      </c>
      <c r="G2514" s="21">
        <v>1880</v>
      </c>
      <c r="H2514" s="39">
        <v>2029.3928571428571</v>
      </c>
      <c r="I2514" s="37">
        <f t="shared" si="393"/>
        <v>2000</v>
      </c>
      <c r="J2514" s="37">
        <f t="shared" si="394"/>
        <v>120</v>
      </c>
      <c r="K2514" s="21"/>
      <c r="L2514" s="36">
        <f t="shared" si="397"/>
        <v>425</v>
      </c>
      <c r="M2514" s="36"/>
      <c r="O2514" s="21">
        <f t="shared" si="395"/>
        <v>425</v>
      </c>
      <c r="P2514" s="40">
        <f t="shared" si="396"/>
        <v>1214.2857142857144</v>
      </c>
      <c r="Q2514" s="42"/>
      <c r="R2514" t="str">
        <f t="shared" si="392"/>
        <v>2030 Litre 304 Stainless Steel Slimline Water Tank (750mm W x 1600mm L x  1880mm H)</v>
      </c>
    </row>
    <row r="2515" spans="2:18" x14ac:dyDescent="0.35">
      <c r="B2515" s="32">
        <v>0.65</v>
      </c>
      <c r="C2515" s="30" t="s">
        <v>22</v>
      </c>
      <c r="D2515" s="30" t="s">
        <v>21</v>
      </c>
      <c r="E2515" s="21">
        <v>750</v>
      </c>
      <c r="F2515" s="21">
        <v>1700</v>
      </c>
      <c r="G2515" s="21">
        <v>1880</v>
      </c>
      <c r="H2515" s="39">
        <v>2170.3928571428569</v>
      </c>
      <c r="I2515" s="37">
        <f t="shared" si="393"/>
        <v>2000</v>
      </c>
      <c r="J2515" s="37">
        <f t="shared" si="394"/>
        <v>120</v>
      </c>
      <c r="K2515" s="21"/>
      <c r="L2515" s="36">
        <f t="shared" si="397"/>
        <v>439</v>
      </c>
      <c r="M2515" s="36"/>
      <c r="O2515" s="21">
        <f t="shared" si="395"/>
        <v>439</v>
      </c>
      <c r="P2515" s="40">
        <f t="shared" si="396"/>
        <v>1254.2857142857144</v>
      </c>
      <c r="Q2515" s="42"/>
      <c r="R2515" t="str">
        <f t="shared" si="392"/>
        <v>2170 Litre 304 Stainless Steel Slimline Water Tank (750mm W x 1700mm L x  1880mm H)</v>
      </c>
    </row>
    <row r="2516" spans="2:18" x14ac:dyDescent="0.35">
      <c r="B2516" s="32">
        <v>0.65</v>
      </c>
      <c r="C2516" s="30" t="s">
        <v>22</v>
      </c>
      <c r="D2516" s="30" t="s">
        <v>21</v>
      </c>
      <c r="E2516" s="21">
        <v>750</v>
      </c>
      <c r="F2516" s="21">
        <v>1800</v>
      </c>
      <c r="G2516" s="21">
        <v>1880</v>
      </c>
      <c r="H2516" s="39">
        <v>2311.3928571428569</v>
      </c>
      <c r="I2516" s="37">
        <f t="shared" si="393"/>
        <v>2000</v>
      </c>
      <c r="J2516" s="37">
        <f t="shared" si="394"/>
        <v>120</v>
      </c>
      <c r="K2516" s="21"/>
      <c r="L2516" s="36">
        <f t="shared" si="397"/>
        <v>453</v>
      </c>
      <c r="M2516" s="36"/>
      <c r="O2516" s="21">
        <f t="shared" si="395"/>
        <v>453</v>
      </c>
      <c r="P2516" s="40">
        <f t="shared" si="396"/>
        <v>1294.2857142857144</v>
      </c>
      <c r="Q2516" s="42"/>
      <c r="R2516" t="str">
        <f t="shared" si="392"/>
        <v>2310 Litre 304 Stainless Steel Slimline Water Tank (750mm W x 1800mm L x  1880mm H)</v>
      </c>
    </row>
    <row r="2517" spans="2:18" x14ac:dyDescent="0.35">
      <c r="B2517" s="32">
        <v>0.65</v>
      </c>
      <c r="C2517" s="30" t="s">
        <v>22</v>
      </c>
      <c r="D2517" s="30" t="s">
        <v>21</v>
      </c>
      <c r="E2517" s="21">
        <v>750</v>
      </c>
      <c r="F2517" s="21">
        <v>1900</v>
      </c>
      <c r="G2517" s="21">
        <v>1880</v>
      </c>
      <c r="H2517" s="39">
        <v>2452.3928571428569</v>
      </c>
      <c r="I2517" s="37">
        <f t="shared" si="393"/>
        <v>2000</v>
      </c>
      <c r="J2517" s="37">
        <f t="shared" si="394"/>
        <v>120</v>
      </c>
      <c r="K2517" s="21"/>
      <c r="L2517" s="36">
        <f t="shared" si="397"/>
        <v>467</v>
      </c>
      <c r="M2517" s="36"/>
      <c r="O2517" s="21">
        <f t="shared" si="395"/>
        <v>467</v>
      </c>
      <c r="P2517" s="40">
        <f t="shared" si="396"/>
        <v>1334.2857142857144</v>
      </c>
      <c r="Q2517" s="42"/>
      <c r="R2517" t="str">
        <f t="shared" si="392"/>
        <v>2450 Litre 304 Stainless Steel Slimline Water Tank (750mm W x 1900mm L x  1880mm H)</v>
      </c>
    </row>
    <row r="2518" spans="2:18" x14ac:dyDescent="0.35">
      <c r="B2518" s="32">
        <v>0.65</v>
      </c>
      <c r="C2518" s="30" t="s">
        <v>22</v>
      </c>
      <c r="D2518" s="30" t="s">
        <v>21</v>
      </c>
      <c r="E2518" s="21">
        <v>750</v>
      </c>
      <c r="F2518" s="21">
        <v>2000</v>
      </c>
      <c r="G2518" s="21">
        <v>1880</v>
      </c>
      <c r="H2518" s="39">
        <v>2593.3928571428569</v>
      </c>
      <c r="I2518" s="37">
        <f t="shared" si="393"/>
        <v>3000</v>
      </c>
      <c r="J2518" s="37">
        <f t="shared" si="394"/>
        <v>135</v>
      </c>
      <c r="K2518" s="21"/>
      <c r="L2518" s="36">
        <v>525</v>
      </c>
      <c r="M2518" s="36"/>
      <c r="O2518" s="21">
        <f t="shared" si="395"/>
        <v>525</v>
      </c>
      <c r="P2518" s="40">
        <f t="shared" si="396"/>
        <v>1500</v>
      </c>
      <c r="Q2518" s="42"/>
      <c r="R2518" t="str">
        <f t="shared" si="392"/>
        <v>2590 Litre 304 Stainless Steel Slimline Water Tank (750mm W x 2000mm L x  1880mm H)</v>
      </c>
    </row>
    <row r="2519" spans="2:18" x14ac:dyDescent="0.35">
      <c r="B2519" s="32">
        <v>0.65</v>
      </c>
      <c r="C2519" s="30" t="s">
        <v>22</v>
      </c>
      <c r="D2519" s="30" t="s">
        <v>21</v>
      </c>
      <c r="E2519" s="21">
        <v>750</v>
      </c>
      <c r="F2519" s="21">
        <v>2100</v>
      </c>
      <c r="G2519" s="21">
        <v>1880</v>
      </c>
      <c r="H2519" s="39">
        <v>2734.3928571428569</v>
      </c>
      <c r="I2519" s="37">
        <f t="shared" si="393"/>
        <v>3000</v>
      </c>
      <c r="J2519" s="37">
        <f t="shared" si="394"/>
        <v>135</v>
      </c>
      <c r="K2519" s="21"/>
      <c r="L2519" s="36">
        <f t="shared" ref="L2519:L2524" si="398">L2518+14</f>
        <v>539</v>
      </c>
      <c r="M2519" s="36"/>
      <c r="O2519" s="21">
        <f t="shared" si="395"/>
        <v>539</v>
      </c>
      <c r="P2519" s="40">
        <f t="shared" si="396"/>
        <v>1540</v>
      </c>
      <c r="Q2519" s="42"/>
      <c r="R2519" t="str">
        <f t="shared" si="392"/>
        <v>2730 Litre 304 Stainless Steel Slimline Water Tank (750mm W x 2100mm L x  1880mm H)</v>
      </c>
    </row>
    <row r="2520" spans="2:18" x14ac:dyDescent="0.35">
      <c r="B2520" s="32">
        <v>0.65</v>
      </c>
      <c r="C2520" s="30" t="s">
        <v>22</v>
      </c>
      <c r="D2520" s="30" t="s">
        <v>21</v>
      </c>
      <c r="E2520" s="21">
        <v>750</v>
      </c>
      <c r="F2520" s="21">
        <v>2200</v>
      </c>
      <c r="G2520" s="21">
        <v>1880</v>
      </c>
      <c r="H2520" s="39">
        <v>2875.3928571428569</v>
      </c>
      <c r="I2520" s="37">
        <f t="shared" si="393"/>
        <v>3000</v>
      </c>
      <c r="J2520" s="37">
        <f t="shared" si="394"/>
        <v>135</v>
      </c>
      <c r="K2520" s="21"/>
      <c r="L2520" s="36">
        <f t="shared" si="398"/>
        <v>553</v>
      </c>
      <c r="M2520" s="36"/>
      <c r="O2520" s="21">
        <f t="shared" si="395"/>
        <v>553</v>
      </c>
      <c r="P2520" s="40">
        <f t="shared" si="396"/>
        <v>1580</v>
      </c>
      <c r="Q2520" s="42"/>
      <c r="R2520" t="str">
        <f t="shared" si="392"/>
        <v>2880 Litre 304 Stainless Steel Slimline Water Tank (750mm W x 2200mm L x  1880mm H)</v>
      </c>
    </row>
    <row r="2521" spans="2:18" x14ac:dyDescent="0.35">
      <c r="B2521" s="32">
        <v>0.65</v>
      </c>
      <c r="C2521" s="30" t="s">
        <v>22</v>
      </c>
      <c r="D2521" s="30" t="s">
        <v>21</v>
      </c>
      <c r="E2521" s="21">
        <v>750</v>
      </c>
      <c r="F2521" s="21">
        <v>2300</v>
      </c>
      <c r="G2521" s="21">
        <v>1880</v>
      </c>
      <c r="H2521" s="39">
        <v>3016.3928571428569</v>
      </c>
      <c r="I2521" s="37">
        <f t="shared" si="393"/>
        <v>3000</v>
      </c>
      <c r="J2521" s="37">
        <f t="shared" si="394"/>
        <v>135</v>
      </c>
      <c r="K2521" s="21">
        <v>30</v>
      </c>
      <c r="L2521" s="36">
        <f t="shared" si="398"/>
        <v>567</v>
      </c>
      <c r="M2521" s="36"/>
      <c r="O2521" s="21">
        <f t="shared" si="395"/>
        <v>597</v>
      </c>
      <c r="P2521" s="40">
        <f t="shared" si="396"/>
        <v>1705.7142857142858</v>
      </c>
      <c r="Q2521" s="42"/>
      <c r="R2521" t="str">
        <f t="shared" si="392"/>
        <v>3020 Litre 304 Stainless Steel Slimline Water Tank (750mm W x 2300mm L x  1880mm H)</v>
      </c>
    </row>
    <row r="2522" spans="2:18" x14ac:dyDescent="0.35">
      <c r="B2522" s="32">
        <v>0.65</v>
      </c>
      <c r="C2522" s="30" t="s">
        <v>22</v>
      </c>
      <c r="D2522" s="30" t="s">
        <v>21</v>
      </c>
      <c r="E2522" s="21">
        <v>750</v>
      </c>
      <c r="F2522" s="21">
        <v>2400</v>
      </c>
      <c r="G2522" s="21">
        <v>1880</v>
      </c>
      <c r="H2522" s="39">
        <v>3157.3928571428569</v>
      </c>
      <c r="I2522" s="37">
        <f t="shared" si="393"/>
        <v>3000</v>
      </c>
      <c r="J2522" s="37">
        <f t="shared" si="394"/>
        <v>135</v>
      </c>
      <c r="K2522" s="21">
        <v>30</v>
      </c>
      <c r="L2522" s="36">
        <f t="shared" si="398"/>
        <v>581</v>
      </c>
      <c r="M2522" s="36"/>
      <c r="O2522" s="21">
        <f t="shared" si="395"/>
        <v>611</v>
      </c>
      <c r="P2522" s="40">
        <f t="shared" si="396"/>
        <v>1745.7142857142858</v>
      </c>
      <c r="Q2522" s="42"/>
      <c r="R2522" t="str">
        <f t="shared" si="392"/>
        <v>3160 Litre 304 Stainless Steel Slimline Water Tank (750mm W x 2400mm L x  1880mm H)</v>
      </c>
    </row>
    <row r="2523" spans="2:18" x14ac:dyDescent="0.35">
      <c r="B2523" s="32">
        <v>0.65</v>
      </c>
      <c r="C2523" s="30" t="s">
        <v>22</v>
      </c>
      <c r="D2523" s="30" t="s">
        <v>21</v>
      </c>
      <c r="E2523" s="21">
        <v>750</v>
      </c>
      <c r="F2523" s="21">
        <v>2500</v>
      </c>
      <c r="G2523" s="21">
        <v>1880</v>
      </c>
      <c r="H2523" s="39">
        <v>3298.3928571428569</v>
      </c>
      <c r="I2523" s="37">
        <f t="shared" si="393"/>
        <v>3000</v>
      </c>
      <c r="J2523" s="37">
        <f t="shared" si="394"/>
        <v>135</v>
      </c>
      <c r="K2523" s="21">
        <v>30</v>
      </c>
      <c r="L2523" s="36">
        <f t="shared" si="398"/>
        <v>595</v>
      </c>
      <c r="M2523" s="36"/>
      <c r="O2523" s="21">
        <f t="shared" si="395"/>
        <v>625</v>
      </c>
      <c r="P2523" s="40">
        <f t="shared" si="396"/>
        <v>1785.7142857142858</v>
      </c>
      <c r="Q2523" s="42"/>
      <c r="R2523" t="str">
        <f t="shared" si="392"/>
        <v>3300 Litre 304 Stainless Steel Slimline Water Tank (750mm W x 2500mm L x  1880mm H)</v>
      </c>
    </row>
    <row r="2524" spans="2:18" x14ac:dyDescent="0.35">
      <c r="B2524" s="32">
        <v>0.65</v>
      </c>
      <c r="C2524" s="30" t="s">
        <v>22</v>
      </c>
      <c r="D2524" s="30" t="s">
        <v>21</v>
      </c>
      <c r="E2524" s="21">
        <v>750</v>
      </c>
      <c r="F2524" s="21">
        <v>2600</v>
      </c>
      <c r="G2524" s="21">
        <v>1880</v>
      </c>
      <c r="H2524" s="39">
        <v>3439.3928571428569</v>
      </c>
      <c r="I2524" s="37">
        <f t="shared" si="393"/>
        <v>3000</v>
      </c>
      <c r="J2524" s="37">
        <f t="shared" si="394"/>
        <v>135</v>
      </c>
      <c r="K2524" s="21">
        <v>30</v>
      </c>
      <c r="L2524" s="36">
        <f t="shared" si="398"/>
        <v>609</v>
      </c>
      <c r="M2524" s="36"/>
      <c r="O2524" s="21">
        <f t="shared" si="395"/>
        <v>639</v>
      </c>
      <c r="P2524" s="40">
        <f t="shared" si="396"/>
        <v>1825.7142857142858</v>
      </c>
      <c r="Q2524" s="42"/>
      <c r="R2524" t="str">
        <f t="shared" si="392"/>
        <v>3440 Litre 304 Stainless Steel Slimline Water Tank (750mm W x 2600mm L x  1880mm H)</v>
      </c>
    </row>
    <row r="2525" spans="2:18" x14ac:dyDescent="0.35">
      <c r="B2525" s="32">
        <v>0.65</v>
      </c>
      <c r="C2525" s="30" t="s">
        <v>22</v>
      </c>
      <c r="D2525" s="30" t="s">
        <v>21</v>
      </c>
      <c r="E2525" s="21">
        <v>750</v>
      </c>
      <c r="F2525" s="21">
        <v>2700</v>
      </c>
      <c r="G2525" s="21">
        <v>1880</v>
      </c>
      <c r="H2525" s="39">
        <v>3580.3928571428569</v>
      </c>
      <c r="I2525" s="37">
        <f t="shared" si="393"/>
        <v>4000</v>
      </c>
      <c r="J2525" s="37">
        <f t="shared" si="394"/>
        <v>150</v>
      </c>
      <c r="K2525" s="21">
        <v>30</v>
      </c>
      <c r="L2525" s="36">
        <v>622</v>
      </c>
      <c r="M2525" s="36"/>
      <c r="O2525" s="21">
        <f t="shared" si="395"/>
        <v>652</v>
      </c>
      <c r="P2525" s="40">
        <f t="shared" si="396"/>
        <v>1862.8571428571429</v>
      </c>
      <c r="Q2525" s="42"/>
      <c r="R2525" t="str">
        <f t="shared" si="392"/>
        <v>3580 Litre 304 Stainless Steel Slimline Water Tank (750mm W x 2700mm L x  1880mm H)</v>
      </c>
    </row>
    <row r="2526" spans="2:18" x14ac:dyDescent="0.35">
      <c r="B2526" s="32">
        <v>0.65</v>
      </c>
      <c r="C2526" s="30" t="s">
        <v>22</v>
      </c>
      <c r="D2526" s="30" t="s">
        <v>21</v>
      </c>
      <c r="E2526" s="21">
        <v>750</v>
      </c>
      <c r="F2526" s="21">
        <v>2800</v>
      </c>
      <c r="G2526" s="21">
        <v>1880</v>
      </c>
      <c r="H2526" s="39">
        <v>3721.3928571428569</v>
      </c>
      <c r="I2526" s="37">
        <f t="shared" si="393"/>
        <v>4000</v>
      </c>
      <c r="J2526" s="37">
        <f t="shared" si="394"/>
        <v>150</v>
      </c>
      <c r="K2526" s="21">
        <v>30</v>
      </c>
      <c r="L2526" s="36">
        <f t="shared" ref="L2526:L2531" si="399">L2525+14</f>
        <v>636</v>
      </c>
      <c r="M2526" s="36"/>
      <c r="O2526" s="21">
        <f t="shared" si="395"/>
        <v>666</v>
      </c>
      <c r="P2526" s="40">
        <f t="shared" si="396"/>
        <v>1902.8571428571429</v>
      </c>
      <c r="Q2526" s="42"/>
      <c r="R2526" t="str">
        <f t="shared" si="392"/>
        <v>3720 Litre 304 Stainless Steel Slimline Water Tank (750mm W x 2800mm L x  1880mm H)</v>
      </c>
    </row>
    <row r="2527" spans="2:18" x14ac:dyDescent="0.35">
      <c r="B2527" s="32">
        <v>0.65</v>
      </c>
      <c r="C2527" s="30" t="s">
        <v>22</v>
      </c>
      <c r="D2527" s="30" t="s">
        <v>21</v>
      </c>
      <c r="E2527" s="21">
        <v>750</v>
      </c>
      <c r="F2527" s="21">
        <v>2900</v>
      </c>
      <c r="G2527" s="21">
        <v>1880</v>
      </c>
      <c r="H2527" s="39">
        <v>3862.3928571428569</v>
      </c>
      <c r="I2527" s="37">
        <f t="shared" si="393"/>
        <v>4000</v>
      </c>
      <c r="J2527" s="37">
        <f t="shared" si="394"/>
        <v>150</v>
      </c>
      <c r="K2527" s="21">
        <v>30</v>
      </c>
      <c r="L2527" s="36">
        <f t="shared" si="399"/>
        <v>650</v>
      </c>
      <c r="M2527" s="36"/>
      <c r="O2527" s="21">
        <f t="shared" si="395"/>
        <v>680</v>
      </c>
      <c r="P2527" s="40">
        <f t="shared" si="396"/>
        <v>1942.8571428571429</v>
      </c>
      <c r="Q2527" s="42"/>
      <c r="R2527" t="str">
        <f t="shared" si="392"/>
        <v>3860 Litre 304 Stainless Steel Slimline Water Tank (750mm W x 2900mm L x  1880mm H)</v>
      </c>
    </row>
    <row r="2528" spans="2:18" x14ac:dyDescent="0.35">
      <c r="B2528" s="32">
        <v>0.65</v>
      </c>
      <c r="C2528" s="30" t="s">
        <v>22</v>
      </c>
      <c r="D2528" s="30" t="s">
        <v>21</v>
      </c>
      <c r="E2528" s="21">
        <v>750</v>
      </c>
      <c r="F2528" s="21">
        <v>3000</v>
      </c>
      <c r="G2528" s="21">
        <v>1880</v>
      </c>
      <c r="H2528" s="39">
        <v>4003.3928571428569</v>
      </c>
      <c r="I2528" s="37">
        <f t="shared" si="393"/>
        <v>4000</v>
      </c>
      <c r="J2528" s="37">
        <f t="shared" si="394"/>
        <v>150</v>
      </c>
      <c r="K2528" s="36">
        <v>45</v>
      </c>
      <c r="L2528" s="36">
        <f t="shared" si="399"/>
        <v>664</v>
      </c>
      <c r="M2528" s="36"/>
      <c r="O2528" s="21">
        <f t="shared" si="395"/>
        <v>709</v>
      </c>
      <c r="P2528" s="40">
        <f t="shared" si="396"/>
        <v>2025.7142857142858</v>
      </c>
      <c r="Q2528" s="42"/>
      <c r="R2528" t="str">
        <f t="shared" si="392"/>
        <v>4000 Litre 304 Stainless Steel Slimline Water Tank (750mm W x 3000mm L x  1880mm H)</v>
      </c>
    </row>
    <row r="2529" spans="2:18" x14ac:dyDescent="0.35">
      <c r="B2529" s="32">
        <v>0.65</v>
      </c>
      <c r="C2529" s="30" t="s">
        <v>22</v>
      </c>
      <c r="D2529" s="30" t="s">
        <v>21</v>
      </c>
      <c r="E2529" s="21">
        <v>750</v>
      </c>
      <c r="F2529" s="21">
        <v>3100</v>
      </c>
      <c r="G2529" s="21">
        <v>1880</v>
      </c>
      <c r="H2529" s="39">
        <v>4144.3928571428569</v>
      </c>
      <c r="I2529" s="37">
        <f t="shared" si="393"/>
        <v>4000</v>
      </c>
      <c r="J2529" s="37">
        <f t="shared" si="394"/>
        <v>150</v>
      </c>
      <c r="K2529" s="36">
        <v>45</v>
      </c>
      <c r="L2529" s="36">
        <f t="shared" si="399"/>
        <v>678</v>
      </c>
      <c r="M2529" s="36"/>
      <c r="O2529" s="21">
        <f t="shared" si="395"/>
        <v>723</v>
      </c>
      <c r="P2529" s="40">
        <f t="shared" si="396"/>
        <v>2065.7142857142858</v>
      </c>
      <c r="Q2529" s="42"/>
      <c r="R2529" t="str">
        <f t="shared" si="392"/>
        <v>4140 Litre 304 Stainless Steel Slimline Water Tank (750mm W x 3100mm L x  1880mm H)</v>
      </c>
    </row>
    <row r="2530" spans="2:18" x14ac:dyDescent="0.35">
      <c r="B2530" s="32">
        <v>0.65</v>
      </c>
      <c r="C2530" s="30" t="s">
        <v>22</v>
      </c>
      <c r="D2530" s="30" t="s">
        <v>21</v>
      </c>
      <c r="E2530" s="21">
        <v>750</v>
      </c>
      <c r="F2530" s="21">
        <v>3200</v>
      </c>
      <c r="G2530" s="21">
        <v>1880</v>
      </c>
      <c r="H2530" s="39">
        <v>4285.3928571428569</v>
      </c>
      <c r="I2530" s="37">
        <f t="shared" si="393"/>
        <v>4000</v>
      </c>
      <c r="J2530" s="37">
        <f t="shared" si="394"/>
        <v>150</v>
      </c>
      <c r="K2530" s="36">
        <v>45</v>
      </c>
      <c r="L2530" s="36">
        <f t="shared" si="399"/>
        <v>692</v>
      </c>
      <c r="M2530" s="36"/>
      <c r="O2530" s="21">
        <f t="shared" si="395"/>
        <v>737</v>
      </c>
      <c r="P2530" s="40">
        <f t="shared" si="396"/>
        <v>2105.7142857142858</v>
      </c>
      <c r="Q2530" s="42"/>
      <c r="R2530" t="str">
        <f t="shared" si="392"/>
        <v>4290 Litre 304 Stainless Steel Slimline Water Tank (750mm W x 3200mm L x  1880mm H)</v>
      </c>
    </row>
    <row r="2531" spans="2:18" x14ac:dyDescent="0.35">
      <c r="B2531" s="32">
        <v>0.65</v>
      </c>
      <c r="C2531" s="30" t="s">
        <v>22</v>
      </c>
      <c r="D2531" s="30" t="s">
        <v>21</v>
      </c>
      <c r="E2531" s="21">
        <v>750</v>
      </c>
      <c r="F2531" s="21">
        <v>3300</v>
      </c>
      <c r="G2531" s="21">
        <v>1880</v>
      </c>
      <c r="H2531" s="39">
        <v>4426.3928571428569</v>
      </c>
      <c r="I2531" s="37">
        <f t="shared" si="393"/>
        <v>4000</v>
      </c>
      <c r="J2531" s="37">
        <f t="shared" si="394"/>
        <v>150</v>
      </c>
      <c r="K2531" s="36">
        <v>45</v>
      </c>
      <c r="L2531" s="36">
        <f t="shared" si="399"/>
        <v>706</v>
      </c>
      <c r="M2531" s="36"/>
      <c r="O2531" s="21">
        <f t="shared" si="395"/>
        <v>751</v>
      </c>
      <c r="P2531" s="40">
        <f t="shared" si="396"/>
        <v>2145.7142857142858</v>
      </c>
      <c r="Q2531" s="42"/>
      <c r="R2531" t="str">
        <f t="shared" si="392"/>
        <v>4430 Litre 304 Stainless Steel Slimline Water Tank (750mm W x 3300mm L x  1880mm H)</v>
      </c>
    </row>
    <row r="2532" spans="2:18" x14ac:dyDescent="0.35">
      <c r="B2532" s="32">
        <v>0.65</v>
      </c>
      <c r="C2532" s="30" t="s">
        <v>22</v>
      </c>
      <c r="D2532" s="30" t="s">
        <v>21</v>
      </c>
      <c r="E2532" s="21">
        <v>750</v>
      </c>
      <c r="F2532" s="21">
        <v>3400</v>
      </c>
      <c r="G2532" s="21">
        <v>1880</v>
      </c>
      <c r="H2532" s="39">
        <v>4567.3928571428569</v>
      </c>
      <c r="I2532" s="37">
        <f t="shared" si="393"/>
        <v>5000</v>
      </c>
      <c r="J2532" s="37">
        <f t="shared" si="394"/>
        <v>180</v>
      </c>
      <c r="K2532" s="36">
        <v>45</v>
      </c>
      <c r="L2532" s="36">
        <v>718</v>
      </c>
      <c r="M2532" s="36"/>
      <c r="O2532" s="21">
        <f t="shared" si="395"/>
        <v>763</v>
      </c>
      <c r="P2532" s="40">
        <f t="shared" si="396"/>
        <v>2180</v>
      </c>
      <c r="Q2532" s="42"/>
      <c r="R2532" t="str">
        <f t="shared" si="392"/>
        <v>4570 Litre 304 Stainless Steel Slimline Water Tank (750mm W x 3400mm L x  1880mm H)</v>
      </c>
    </row>
    <row r="2533" spans="2:18" x14ac:dyDescent="0.35">
      <c r="B2533" s="32">
        <v>0.65</v>
      </c>
      <c r="C2533" s="30" t="s">
        <v>22</v>
      </c>
      <c r="D2533" s="30" t="s">
        <v>21</v>
      </c>
      <c r="E2533" s="21">
        <v>750</v>
      </c>
      <c r="F2533" s="21">
        <v>3500</v>
      </c>
      <c r="G2533" s="21">
        <v>1880</v>
      </c>
      <c r="H2533" s="39">
        <v>4708.3928571428569</v>
      </c>
      <c r="I2533" s="37">
        <f t="shared" si="393"/>
        <v>5000</v>
      </c>
      <c r="J2533" s="37">
        <f t="shared" si="394"/>
        <v>180</v>
      </c>
      <c r="K2533" s="36">
        <v>45</v>
      </c>
      <c r="L2533" s="36">
        <f t="shared" ref="L2533:L2538" si="400">L2532+14</f>
        <v>732</v>
      </c>
      <c r="M2533" s="36"/>
      <c r="O2533" s="21">
        <f t="shared" si="395"/>
        <v>777</v>
      </c>
      <c r="P2533" s="40">
        <f t="shared" si="396"/>
        <v>2220</v>
      </c>
      <c r="Q2533" s="42"/>
      <c r="R2533" t="str">
        <f t="shared" si="392"/>
        <v>4710 Litre 304 Stainless Steel Slimline Water Tank (750mm W x 3500mm L x  1880mm H)</v>
      </c>
    </row>
    <row r="2534" spans="2:18" x14ac:dyDescent="0.35">
      <c r="B2534" s="32">
        <v>0.65</v>
      </c>
      <c r="C2534" s="30" t="s">
        <v>22</v>
      </c>
      <c r="D2534" s="30" t="s">
        <v>21</v>
      </c>
      <c r="E2534" s="21">
        <v>750</v>
      </c>
      <c r="F2534" s="21">
        <v>3600</v>
      </c>
      <c r="G2534" s="21">
        <v>1880</v>
      </c>
      <c r="H2534" s="39">
        <v>4849.3928571428569</v>
      </c>
      <c r="I2534" s="37">
        <f t="shared" si="393"/>
        <v>5000</v>
      </c>
      <c r="J2534" s="37">
        <f t="shared" si="394"/>
        <v>180</v>
      </c>
      <c r="K2534" s="36">
        <v>45</v>
      </c>
      <c r="L2534" s="36">
        <f t="shared" si="400"/>
        <v>746</v>
      </c>
      <c r="M2534" s="36"/>
      <c r="O2534" s="21">
        <f t="shared" si="395"/>
        <v>791</v>
      </c>
      <c r="P2534" s="40">
        <f t="shared" si="396"/>
        <v>2260</v>
      </c>
      <c r="Q2534" s="42"/>
      <c r="R2534" t="str">
        <f t="shared" si="392"/>
        <v>4850 Litre 304 Stainless Steel Slimline Water Tank (750mm W x 3600mm L x  1880mm H)</v>
      </c>
    </row>
    <row r="2535" spans="2:18" x14ac:dyDescent="0.35">
      <c r="B2535" s="32">
        <v>0.65</v>
      </c>
      <c r="C2535" s="30" t="s">
        <v>22</v>
      </c>
      <c r="D2535" s="30" t="s">
        <v>21</v>
      </c>
      <c r="E2535" s="21">
        <v>750</v>
      </c>
      <c r="F2535" s="21">
        <v>3700</v>
      </c>
      <c r="G2535" s="21">
        <v>1880</v>
      </c>
      <c r="H2535" s="39">
        <v>4990.3928571428569</v>
      </c>
      <c r="I2535" s="37">
        <f t="shared" si="393"/>
        <v>5000</v>
      </c>
      <c r="J2535" s="37">
        <f t="shared" si="394"/>
        <v>180</v>
      </c>
      <c r="K2535" s="36">
        <v>45</v>
      </c>
      <c r="L2535" s="36">
        <f t="shared" si="400"/>
        <v>760</v>
      </c>
      <c r="M2535" s="36"/>
      <c r="O2535" s="21">
        <f t="shared" si="395"/>
        <v>805</v>
      </c>
      <c r="P2535" s="40">
        <f t="shared" si="396"/>
        <v>2300</v>
      </c>
      <c r="Q2535" s="42"/>
      <c r="R2535" t="str">
        <f t="shared" si="392"/>
        <v>4990 Litre 304 Stainless Steel Slimline Water Tank (750mm W x 3700mm L x  1880mm H)</v>
      </c>
    </row>
    <row r="2536" spans="2:18" x14ac:dyDescent="0.35">
      <c r="B2536" s="32">
        <v>0.65</v>
      </c>
      <c r="C2536" s="30" t="s">
        <v>22</v>
      </c>
      <c r="D2536" s="30" t="s">
        <v>21</v>
      </c>
      <c r="E2536" s="21">
        <v>750</v>
      </c>
      <c r="F2536" s="21">
        <v>3800</v>
      </c>
      <c r="G2536" s="21">
        <v>1880</v>
      </c>
      <c r="H2536" s="39">
        <v>5131.3928571428569</v>
      </c>
      <c r="I2536" s="37">
        <f t="shared" si="393"/>
        <v>5000</v>
      </c>
      <c r="J2536" s="37">
        <f t="shared" si="394"/>
        <v>180</v>
      </c>
      <c r="K2536" s="21">
        <v>75</v>
      </c>
      <c r="L2536" s="36">
        <f t="shared" si="400"/>
        <v>774</v>
      </c>
      <c r="M2536" s="36"/>
      <c r="O2536" s="21">
        <f t="shared" si="395"/>
        <v>849</v>
      </c>
      <c r="P2536" s="40">
        <f t="shared" si="396"/>
        <v>2425.7142857142858</v>
      </c>
      <c r="Q2536" s="42"/>
      <c r="R2536" t="str">
        <f t="shared" si="392"/>
        <v>5130 Litre 304 Stainless Steel Slimline Water Tank (750mm W x 3800mm L x  1880mm H)</v>
      </c>
    </row>
    <row r="2537" spans="2:18" x14ac:dyDescent="0.35">
      <c r="B2537" s="32">
        <v>0.65</v>
      </c>
      <c r="C2537" s="30" t="s">
        <v>22</v>
      </c>
      <c r="D2537" s="30" t="s">
        <v>21</v>
      </c>
      <c r="E2537" s="21">
        <v>750</v>
      </c>
      <c r="F2537" s="21">
        <v>3900</v>
      </c>
      <c r="G2537" s="21">
        <v>1880</v>
      </c>
      <c r="H2537" s="39">
        <v>5272.3928571428569</v>
      </c>
      <c r="I2537" s="37">
        <f t="shared" si="393"/>
        <v>5000</v>
      </c>
      <c r="J2537" s="37">
        <f t="shared" si="394"/>
        <v>180</v>
      </c>
      <c r="K2537" s="21">
        <v>75</v>
      </c>
      <c r="L2537" s="36">
        <f t="shared" si="400"/>
        <v>788</v>
      </c>
      <c r="M2537" s="36"/>
      <c r="O2537" s="21">
        <f t="shared" si="395"/>
        <v>863</v>
      </c>
      <c r="P2537" s="40">
        <f t="shared" si="396"/>
        <v>2465.7142857142858</v>
      </c>
      <c r="Q2537" s="42"/>
      <c r="R2537" t="str">
        <f t="shared" si="392"/>
        <v>5270 Litre 304 Stainless Steel Slimline Water Tank (750mm W x 3900mm L x  1880mm H)</v>
      </c>
    </row>
    <row r="2538" spans="2:18" x14ac:dyDescent="0.35">
      <c r="B2538" s="32">
        <v>0.65</v>
      </c>
      <c r="C2538" s="30" t="s">
        <v>22</v>
      </c>
      <c r="D2538" s="30" t="s">
        <v>21</v>
      </c>
      <c r="E2538" s="21">
        <v>750</v>
      </c>
      <c r="F2538" s="21">
        <v>4000</v>
      </c>
      <c r="G2538" s="21">
        <v>1880</v>
      </c>
      <c r="H2538" s="39">
        <v>5413.3928571428569</v>
      </c>
      <c r="I2538" s="37">
        <f t="shared" si="393"/>
        <v>5000</v>
      </c>
      <c r="J2538" s="37">
        <f t="shared" si="394"/>
        <v>180</v>
      </c>
      <c r="K2538" s="21">
        <v>75</v>
      </c>
      <c r="L2538" s="36">
        <f t="shared" si="400"/>
        <v>802</v>
      </c>
      <c r="M2538" s="36"/>
      <c r="O2538" s="21">
        <f t="shared" si="395"/>
        <v>877</v>
      </c>
      <c r="P2538" s="40">
        <f t="shared" si="396"/>
        <v>2505.7142857142858</v>
      </c>
      <c r="Q2538" s="42"/>
      <c r="R2538" t="str">
        <f t="shared" si="392"/>
        <v>5410 Litre 304 Stainless Steel Slimline Water Tank (750mm W x 4000mm L x  1880mm H)</v>
      </c>
    </row>
    <row r="2539" spans="2:18" x14ac:dyDescent="0.35">
      <c r="B2539" s="32">
        <v>0.65</v>
      </c>
      <c r="C2539" s="30" t="s">
        <v>22</v>
      </c>
      <c r="D2539" s="30" t="s">
        <v>21</v>
      </c>
      <c r="E2539" s="21">
        <v>800</v>
      </c>
      <c r="F2539" s="21">
        <v>800</v>
      </c>
      <c r="G2539" s="21">
        <v>1880</v>
      </c>
      <c r="H2539" s="39">
        <v>945.37142857142851</v>
      </c>
      <c r="I2539" s="37">
        <f t="shared" si="393"/>
        <v>1000</v>
      </c>
      <c r="J2539" s="37">
        <f t="shared" si="394"/>
        <v>90</v>
      </c>
      <c r="K2539" s="21"/>
      <c r="L2539" s="36">
        <v>317</v>
      </c>
      <c r="M2539" s="36"/>
      <c r="O2539" s="21">
        <f t="shared" si="395"/>
        <v>317</v>
      </c>
      <c r="P2539" s="40">
        <f t="shared" si="396"/>
        <v>905.71428571428578</v>
      </c>
      <c r="Q2539" s="42"/>
      <c r="R2539" t="str">
        <f t="shared" si="392"/>
        <v>950 Litre 304 Stainless Steel Slimline Water Tank (800mm W x 800mm L x  1880mm H)</v>
      </c>
    </row>
    <row r="2540" spans="2:18" x14ac:dyDescent="0.35">
      <c r="B2540" s="32">
        <v>0.65</v>
      </c>
      <c r="C2540" s="30" t="s">
        <v>22</v>
      </c>
      <c r="D2540" s="30" t="s">
        <v>21</v>
      </c>
      <c r="E2540" s="21">
        <v>800</v>
      </c>
      <c r="F2540" s="21">
        <v>900</v>
      </c>
      <c r="G2540" s="21">
        <v>1880</v>
      </c>
      <c r="H2540" s="39">
        <v>1095.7714285714285</v>
      </c>
      <c r="I2540" s="37">
        <f t="shared" si="393"/>
        <v>1000</v>
      </c>
      <c r="J2540" s="37">
        <f t="shared" si="394"/>
        <v>90</v>
      </c>
      <c r="K2540" s="21"/>
      <c r="L2540" s="36">
        <f>L2539+14</f>
        <v>331</v>
      </c>
      <c r="M2540" s="36"/>
      <c r="O2540" s="21">
        <f t="shared" si="395"/>
        <v>331</v>
      </c>
      <c r="P2540" s="40">
        <f t="shared" si="396"/>
        <v>945.71428571428578</v>
      </c>
      <c r="Q2540" s="42"/>
      <c r="R2540" t="str">
        <f t="shared" si="392"/>
        <v>1100 Litre 304 Stainless Steel Slimline Water Tank (800mm W x 900mm L x  1880mm H)</v>
      </c>
    </row>
    <row r="2541" spans="2:18" x14ac:dyDescent="0.35">
      <c r="B2541" s="32">
        <v>0.65</v>
      </c>
      <c r="C2541" s="30" t="s">
        <v>22</v>
      </c>
      <c r="D2541" s="30" t="s">
        <v>21</v>
      </c>
      <c r="E2541" s="21">
        <v>800</v>
      </c>
      <c r="F2541" s="21">
        <v>1000</v>
      </c>
      <c r="G2541" s="21">
        <v>1880</v>
      </c>
      <c r="H2541" s="39">
        <v>1246.1714285714286</v>
      </c>
      <c r="I2541" s="37">
        <f t="shared" si="393"/>
        <v>1000</v>
      </c>
      <c r="J2541" s="37">
        <f t="shared" si="394"/>
        <v>90</v>
      </c>
      <c r="K2541" s="21"/>
      <c r="L2541" s="36">
        <f>L2540+14</f>
        <v>345</v>
      </c>
      <c r="M2541" s="36"/>
      <c r="O2541" s="21">
        <f t="shared" si="395"/>
        <v>345</v>
      </c>
      <c r="P2541" s="40">
        <f t="shared" si="396"/>
        <v>985.71428571428578</v>
      </c>
      <c r="Q2541" s="42"/>
      <c r="R2541" t="str">
        <f t="shared" si="392"/>
        <v>1250 Litre 304 Stainless Steel Slimline Water Tank (800mm W x 1000mm L x  1880mm H)</v>
      </c>
    </row>
    <row r="2542" spans="2:18" x14ac:dyDescent="0.35">
      <c r="B2542" s="32">
        <v>0.65</v>
      </c>
      <c r="C2542" s="30" t="s">
        <v>22</v>
      </c>
      <c r="D2542" s="30" t="s">
        <v>21</v>
      </c>
      <c r="E2542" s="21">
        <v>800</v>
      </c>
      <c r="F2542" s="21">
        <v>1100</v>
      </c>
      <c r="G2542" s="21">
        <v>1880</v>
      </c>
      <c r="H2542" s="39">
        <v>1396.5714285714284</v>
      </c>
      <c r="I2542" s="37">
        <f t="shared" si="393"/>
        <v>1000</v>
      </c>
      <c r="J2542" s="37">
        <f t="shared" si="394"/>
        <v>90</v>
      </c>
      <c r="K2542" s="21"/>
      <c r="L2542" s="36">
        <f>L2541+14</f>
        <v>359</v>
      </c>
      <c r="M2542" s="36"/>
      <c r="O2542" s="21">
        <f t="shared" si="395"/>
        <v>359</v>
      </c>
      <c r="P2542" s="40">
        <f t="shared" si="396"/>
        <v>1025.7142857142858</v>
      </c>
      <c r="Q2542" s="42"/>
      <c r="R2542" t="str">
        <f t="shared" si="392"/>
        <v>1400 Litre 304 Stainless Steel Slimline Water Tank (800mm W x 1100mm L x  1880mm H)</v>
      </c>
    </row>
    <row r="2543" spans="2:18" x14ac:dyDescent="0.35">
      <c r="B2543" s="32">
        <v>0.65</v>
      </c>
      <c r="C2543" s="30" t="s">
        <v>22</v>
      </c>
      <c r="D2543" s="30" t="s">
        <v>21</v>
      </c>
      <c r="E2543" s="21">
        <v>800</v>
      </c>
      <c r="F2543" s="21">
        <v>1200</v>
      </c>
      <c r="G2543" s="21">
        <v>1880</v>
      </c>
      <c r="H2543" s="39">
        <v>1546.9714285714285</v>
      </c>
      <c r="I2543" s="37">
        <f t="shared" si="393"/>
        <v>2000</v>
      </c>
      <c r="J2543" s="37">
        <f t="shared" si="394"/>
        <v>120</v>
      </c>
      <c r="K2543" s="21"/>
      <c r="L2543" s="36">
        <v>372</v>
      </c>
      <c r="M2543" s="36"/>
      <c r="O2543" s="21">
        <f t="shared" si="395"/>
        <v>372</v>
      </c>
      <c r="P2543" s="40">
        <f t="shared" si="396"/>
        <v>1062.8571428571429</v>
      </c>
      <c r="Q2543" s="42"/>
      <c r="R2543" t="str">
        <f t="shared" si="392"/>
        <v>1550 Litre 304 Stainless Steel Slimline Water Tank (800mm W x 1200mm L x  1880mm H)</v>
      </c>
    </row>
    <row r="2544" spans="2:18" x14ac:dyDescent="0.35">
      <c r="B2544" s="32">
        <v>0.65</v>
      </c>
      <c r="C2544" s="30" t="s">
        <v>22</v>
      </c>
      <c r="D2544" s="30" t="s">
        <v>21</v>
      </c>
      <c r="E2544" s="21">
        <v>800</v>
      </c>
      <c r="F2544" s="21">
        <v>1300</v>
      </c>
      <c r="G2544" s="21">
        <v>1880</v>
      </c>
      <c r="H2544" s="39">
        <v>1697.3714285714286</v>
      </c>
      <c r="I2544" s="37">
        <f t="shared" si="393"/>
        <v>2000</v>
      </c>
      <c r="J2544" s="37">
        <f t="shared" si="394"/>
        <v>120</v>
      </c>
      <c r="K2544" s="21"/>
      <c r="L2544" s="36">
        <f t="shared" ref="L2544:L2549" si="401">L2543+14</f>
        <v>386</v>
      </c>
      <c r="M2544" s="36"/>
      <c r="O2544" s="21">
        <f t="shared" si="395"/>
        <v>386</v>
      </c>
      <c r="P2544" s="40">
        <f t="shared" si="396"/>
        <v>1102.8571428571429</v>
      </c>
      <c r="Q2544" s="42"/>
      <c r="R2544" t="str">
        <f t="shared" si="392"/>
        <v>1700 Litre 304 Stainless Steel Slimline Water Tank (800mm W x 1300mm L x  1880mm H)</v>
      </c>
    </row>
    <row r="2545" spans="2:18" x14ac:dyDescent="0.35">
      <c r="B2545" s="32">
        <v>0.65</v>
      </c>
      <c r="C2545" s="30" t="s">
        <v>22</v>
      </c>
      <c r="D2545" s="30" t="s">
        <v>21</v>
      </c>
      <c r="E2545" s="21">
        <v>800</v>
      </c>
      <c r="F2545" s="21">
        <v>1400</v>
      </c>
      <c r="G2545" s="21">
        <v>1880</v>
      </c>
      <c r="H2545" s="39">
        <v>1847.7714285714285</v>
      </c>
      <c r="I2545" s="37">
        <f t="shared" si="393"/>
        <v>2000</v>
      </c>
      <c r="J2545" s="37">
        <f t="shared" si="394"/>
        <v>120</v>
      </c>
      <c r="K2545" s="21"/>
      <c r="L2545" s="36">
        <f t="shared" si="401"/>
        <v>400</v>
      </c>
      <c r="M2545" s="36"/>
      <c r="O2545" s="21">
        <f t="shared" si="395"/>
        <v>400</v>
      </c>
      <c r="P2545" s="40">
        <f t="shared" si="396"/>
        <v>1142.8571428571429</v>
      </c>
      <c r="Q2545" s="42"/>
      <c r="R2545" t="str">
        <f t="shared" si="392"/>
        <v>1850 Litre 304 Stainless Steel Slimline Water Tank (800mm W x 1400mm L x  1880mm H)</v>
      </c>
    </row>
    <row r="2546" spans="2:18" x14ac:dyDescent="0.35">
      <c r="B2546" s="32">
        <v>0.65</v>
      </c>
      <c r="C2546" s="30" t="s">
        <v>22</v>
      </c>
      <c r="D2546" s="30" t="s">
        <v>21</v>
      </c>
      <c r="E2546" s="21">
        <v>800</v>
      </c>
      <c r="F2546" s="21">
        <v>1500</v>
      </c>
      <c r="G2546" s="21">
        <v>1880</v>
      </c>
      <c r="H2546" s="39">
        <v>1998.1714285714286</v>
      </c>
      <c r="I2546" s="37">
        <f t="shared" si="393"/>
        <v>2000</v>
      </c>
      <c r="J2546" s="37">
        <f t="shared" si="394"/>
        <v>120</v>
      </c>
      <c r="K2546" s="21"/>
      <c r="L2546" s="36">
        <f t="shared" si="401"/>
        <v>414</v>
      </c>
      <c r="M2546" s="36"/>
      <c r="O2546" s="21">
        <f t="shared" si="395"/>
        <v>414</v>
      </c>
      <c r="P2546" s="40">
        <f t="shared" si="396"/>
        <v>1182.8571428571429</v>
      </c>
      <c r="Q2546" s="42"/>
      <c r="R2546" t="str">
        <f t="shared" si="392"/>
        <v>2000 Litre 304 Stainless Steel Slimline Water Tank (800mm W x 1500mm L x  1880mm H)</v>
      </c>
    </row>
    <row r="2547" spans="2:18" x14ac:dyDescent="0.35">
      <c r="B2547" s="32">
        <v>0.65</v>
      </c>
      <c r="C2547" s="43" t="s">
        <v>22</v>
      </c>
      <c r="D2547" s="43" t="s">
        <v>21</v>
      </c>
      <c r="E2547" s="45">
        <v>800</v>
      </c>
      <c r="F2547" s="45">
        <v>1600</v>
      </c>
      <c r="G2547" s="45">
        <v>1880</v>
      </c>
      <c r="H2547" s="39">
        <v>2148.5714285714284</v>
      </c>
      <c r="I2547" s="37">
        <f t="shared" si="393"/>
        <v>2000</v>
      </c>
      <c r="J2547" s="37">
        <f t="shared" si="394"/>
        <v>120</v>
      </c>
      <c r="K2547" s="21"/>
      <c r="L2547" s="36">
        <f t="shared" si="401"/>
        <v>428</v>
      </c>
      <c r="M2547" s="36"/>
      <c r="O2547" s="21">
        <f t="shared" si="395"/>
        <v>428</v>
      </c>
      <c r="P2547" s="40">
        <f t="shared" si="396"/>
        <v>1222.8571428571429</v>
      </c>
      <c r="Q2547" s="42"/>
      <c r="R2547" t="str">
        <f t="shared" si="392"/>
        <v>2150 Litre 304 Stainless Steel Slimline Water Tank (800mm W x 1600mm L x  1880mm H)</v>
      </c>
    </row>
    <row r="2548" spans="2:18" x14ac:dyDescent="0.35">
      <c r="B2548" s="32">
        <v>0.65</v>
      </c>
      <c r="C2548" s="30" t="s">
        <v>22</v>
      </c>
      <c r="D2548" s="30" t="s">
        <v>21</v>
      </c>
      <c r="E2548" s="21">
        <v>800</v>
      </c>
      <c r="F2548" s="21">
        <v>1700</v>
      </c>
      <c r="G2548" s="21">
        <v>1880</v>
      </c>
      <c r="H2548" s="39">
        <v>2298.9714285714281</v>
      </c>
      <c r="I2548" s="37">
        <f t="shared" si="393"/>
        <v>2000</v>
      </c>
      <c r="J2548" s="37">
        <f t="shared" si="394"/>
        <v>120</v>
      </c>
      <c r="K2548" s="21"/>
      <c r="L2548" s="36">
        <f t="shared" si="401"/>
        <v>442</v>
      </c>
      <c r="M2548" s="36"/>
      <c r="O2548" s="21">
        <f t="shared" si="395"/>
        <v>442</v>
      </c>
      <c r="P2548" s="40">
        <f t="shared" si="396"/>
        <v>1262.8571428571429</v>
      </c>
      <c r="Q2548" s="42"/>
      <c r="R2548" t="str">
        <f t="shared" si="392"/>
        <v>2300 Litre 304 Stainless Steel Slimline Water Tank (800mm W x 1700mm L x  1880mm H)</v>
      </c>
    </row>
    <row r="2549" spans="2:18" x14ac:dyDescent="0.35">
      <c r="B2549" s="32">
        <v>0.65</v>
      </c>
      <c r="C2549" s="30" t="s">
        <v>22</v>
      </c>
      <c r="D2549" s="30" t="s">
        <v>21</v>
      </c>
      <c r="E2549" s="21">
        <v>800</v>
      </c>
      <c r="F2549" s="21">
        <v>1800</v>
      </c>
      <c r="G2549" s="21">
        <v>1880</v>
      </c>
      <c r="H2549" s="39">
        <v>2449.3714285714282</v>
      </c>
      <c r="I2549" s="37">
        <f t="shared" si="393"/>
        <v>2000</v>
      </c>
      <c r="J2549" s="37">
        <f t="shared" si="394"/>
        <v>120</v>
      </c>
      <c r="K2549" s="21"/>
      <c r="L2549" s="36">
        <f t="shared" si="401"/>
        <v>456</v>
      </c>
      <c r="M2549" s="36"/>
      <c r="O2549" s="21">
        <f t="shared" si="395"/>
        <v>456</v>
      </c>
      <c r="P2549" s="40">
        <f t="shared" si="396"/>
        <v>1302.8571428571429</v>
      </c>
      <c r="Q2549" s="42"/>
      <c r="R2549" t="str">
        <f t="shared" si="392"/>
        <v>2450 Litre 304 Stainless Steel Slimline Water Tank (800mm W x 1800mm L x  1880mm H)</v>
      </c>
    </row>
    <row r="2550" spans="2:18" x14ac:dyDescent="0.35">
      <c r="B2550" s="32">
        <v>0.65</v>
      </c>
      <c r="C2550" s="30" t="s">
        <v>22</v>
      </c>
      <c r="D2550" s="30" t="s">
        <v>21</v>
      </c>
      <c r="E2550" s="21">
        <v>800</v>
      </c>
      <c r="F2550" s="21">
        <v>1900</v>
      </c>
      <c r="G2550" s="21">
        <v>1880</v>
      </c>
      <c r="H2550" s="39">
        <v>2599.7714285714283</v>
      </c>
      <c r="I2550" s="37">
        <f t="shared" si="393"/>
        <v>3000</v>
      </c>
      <c r="J2550" s="37">
        <f t="shared" si="394"/>
        <v>135</v>
      </c>
      <c r="K2550" s="21"/>
      <c r="L2550" s="36">
        <v>514</v>
      </c>
      <c r="M2550" s="36"/>
      <c r="O2550" s="21">
        <f t="shared" si="395"/>
        <v>514</v>
      </c>
      <c r="P2550" s="40">
        <f t="shared" si="396"/>
        <v>1468.5714285714287</v>
      </c>
      <c r="Q2550" s="42"/>
      <c r="R2550" t="str">
        <f t="shared" si="392"/>
        <v>2600 Litre 304 Stainless Steel Slimline Water Tank (800mm W x 1900mm L x  1880mm H)</v>
      </c>
    </row>
    <row r="2551" spans="2:18" x14ac:dyDescent="0.35">
      <c r="B2551" s="32">
        <v>0.65</v>
      </c>
      <c r="C2551" s="30" t="s">
        <v>22</v>
      </c>
      <c r="D2551" s="30" t="s">
        <v>21</v>
      </c>
      <c r="E2551" s="21">
        <v>800</v>
      </c>
      <c r="F2551" s="21">
        <v>2000</v>
      </c>
      <c r="G2551" s="21">
        <v>1880</v>
      </c>
      <c r="H2551" s="39">
        <v>2750.1714285714284</v>
      </c>
      <c r="I2551" s="37">
        <f t="shared" si="393"/>
        <v>3000</v>
      </c>
      <c r="J2551" s="37">
        <f t="shared" si="394"/>
        <v>135</v>
      </c>
      <c r="K2551" s="21"/>
      <c r="L2551" s="36">
        <f>L2550+14</f>
        <v>528</v>
      </c>
      <c r="M2551" s="36"/>
      <c r="O2551" s="21">
        <f t="shared" si="395"/>
        <v>528</v>
      </c>
      <c r="P2551" s="40">
        <f t="shared" si="396"/>
        <v>1508.5714285714287</v>
      </c>
      <c r="Q2551" s="42"/>
      <c r="R2551" t="str">
        <f t="shared" si="392"/>
        <v>2750 Litre 304 Stainless Steel Slimline Water Tank (800mm W x 2000mm L x  1880mm H)</v>
      </c>
    </row>
    <row r="2552" spans="2:18" x14ac:dyDescent="0.35">
      <c r="B2552" s="32">
        <v>0.65</v>
      </c>
      <c r="C2552" s="30" t="s">
        <v>22</v>
      </c>
      <c r="D2552" s="30" t="s">
        <v>21</v>
      </c>
      <c r="E2552" s="21">
        <v>800</v>
      </c>
      <c r="F2552" s="21">
        <v>2100</v>
      </c>
      <c r="G2552" s="21">
        <v>1880</v>
      </c>
      <c r="H2552" s="39">
        <v>2900.5714285714284</v>
      </c>
      <c r="I2552" s="37">
        <f t="shared" si="393"/>
        <v>3000</v>
      </c>
      <c r="J2552" s="37">
        <f t="shared" si="394"/>
        <v>135</v>
      </c>
      <c r="K2552" s="21"/>
      <c r="L2552" s="36">
        <f>L2551+14</f>
        <v>542</v>
      </c>
      <c r="M2552" s="36"/>
      <c r="O2552" s="21">
        <f t="shared" si="395"/>
        <v>542</v>
      </c>
      <c r="P2552" s="40">
        <f t="shared" si="396"/>
        <v>1548.5714285714287</v>
      </c>
      <c r="Q2552" s="42"/>
      <c r="R2552" t="str">
        <f t="shared" si="392"/>
        <v>2900 Litre 304 Stainless Steel Slimline Water Tank (800mm W x 2100mm L x  1880mm H)</v>
      </c>
    </row>
    <row r="2553" spans="2:18" x14ac:dyDescent="0.35">
      <c r="B2553" s="32">
        <v>0.65</v>
      </c>
      <c r="C2553" s="30" t="s">
        <v>22</v>
      </c>
      <c r="D2553" s="30" t="s">
        <v>21</v>
      </c>
      <c r="E2553" s="21">
        <v>800</v>
      </c>
      <c r="F2553" s="21">
        <v>2200</v>
      </c>
      <c r="G2553" s="21">
        <v>1880</v>
      </c>
      <c r="H2553" s="39">
        <v>3050.9714285714281</v>
      </c>
      <c r="I2553" s="37">
        <f t="shared" si="393"/>
        <v>3000</v>
      </c>
      <c r="J2553" s="37">
        <f t="shared" si="394"/>
        <v>135</v>
      </c>
      <c r="K2553" s="21"/>
      <c r="L2553" s="36">
        <f>L2552+14</f>
        <v>556</v>
      </c>
      <c r="M2553" s="36"/>
      <c r="O2553" s="21">
        <f t="shared" si="395"/>
        <v>556</v>
      </c>
      <c r="P2553" s="40">
        <f t="shared" si="396"/>
        <v>1588.5714285714287</v>
      </c>
      <c r="Q2553" s="42"/>
      <c r="R2553" t="str">
        <f t="shared" si="392"/>
        <v>3050 Litre 304 Stainless Steel Slimline Water Tank (800mm W x 2200mm L x  1880mm H)</v>
      </c>
    </row>
    <row r="2554" spans="2:18" x14ac:dyDescent="0.35">
      <c r="B2554" s="32">
        <v>0.65</v>
      </c>
      <c r="C2554" s="30" t="s">
        <v>22</v>
      </c>
      <c r="D2554" s="30" t="s">
        <v>21</v>
      </c>
      <c r="E2554" s="21">
        <v>800</v>
      </c>
      <c r="F2554" s="21">
        <v>2300</v>
      </c>
      <c r="G2554" s="21">
        <v>1880</v>
      </c>
      <c r="H2554" s="39">
        <v>3201.3714285714282</v>
      </c>
      <c r="I2554" s="37">
        <f t="shared" si="393"/>
        <v>3000</v>
      </c>
      <c r="J2554" s="37">
        <f t="shared" si="394"/>
        <v>135</v>
      </c>
      <c r="K2554" s="21"/>
      <c r="L2554" s="36">
        <f>L2553+14</f>
        <v>570</v>
      </c>
      <c r="M2554" s="36"/>
      <c r="O2554" s="21">
        <f t="shared" si="395"/>
        <v>570</v>
      </c>
      <c r="P2554" s="40">
        <f t="shared" si="396"/>
        <v>1628.5714285714287</v>
      </c>
      <c r="Q2554" s="42"/>
      <c r="R2554" t="str">
        <f t="shared" si="392"/>
        <v>3200 Litre 304 Stainless Steel Slimline Water Tank (800mm W x 2300mm L x  1880mm H)</v>
      </c>
    </row>
    <row r="2555" spans="2:18" x14ac:dyDescent="0.35">
      <c r="B2555" s="32">
        <v>0.65</v>
      </c>
      <c r="C2555" s="30" t="s">
        <v>22</v>
      </c>
      <c r="D2555" s="30" t="s">
        <v>21</v>
      </c>
      <c r="E2555" s="21">
        <v>800</v>
      </c>
      <c r="F2555" s="21">
        <v>2400</v>
      </c>
      <c r="G2555" s="21">
        <v>1880</v>
      </c>
      <c r="H2555" s="39">
        <v>3351.7714285714283</v>
      </c>
      <c r="I2555" s="37">
        <f t="shared" si="393"/>
        <v>3000</v>
      </c>
      <c r="J2555" s="37">
        <f t="shared" si="394"/>
        <v>135</v>
      </c>
      <c r="K2555" s="21"/>
      <c r="L2555" s="36">
        <f>L2554+14</f>
        <v>584</v>
      </c>
      <c r="M2555" s="36"/>
      <c r="O2555" s="21">
        <f t="shared" si="395"/>
        <v>584</v>
      </c>
      <c r="P2555" s="40">
        <f t="shared" si="396"/>
        <v>1668.5714285714287</v>
      </c>
      <c r="Q2555" s="42"/>
      <c r="R2555" t="str">
        <f t="shared" si="392"/>
        <v>3350 Litre 304 Stainless Steel Slimline Water Tank (800mm W x 2400mm L x  1880mm H)</v>
      </c>
    </row>
    <row r="2556" spans="2:18" x14ac:dyDescent="0.35">
      <c r="B2556" s="32">
        <v>0.65</v>
      </c>
      <c r="C2556" s="30" t="s">
        <v>22</v>
      </c>
      <c r="D2556" s="30" t="s">
        <v>21</v>
      </c>
      <c r="E2556" s="21">
        <v>800</v>
      </c>
      <c r="F2556" s="21">
        <v>2500</v>
      </c>
      <c r="G2556" s="21">
        <v>1880</v>
      </c>
      <c r="H2556" s="39">
        <v>3502.1714285714284</v>
      </c>
      <c r="I2556" s="37">
        <f t="shared" si="393"/>
        <v>4000</v>
      </c>
      <c r="J2556" s="37">
        <f t="shared" si="394"/>
        <v>150</v>
      </c>
      <c r="K2556" s="21"/>
      <c r="L2556" s="36">
        <v>597</v>
      </c>
      <c r="M2556" s="36"/>
      <c r="O2556" s="21">
        <f t="shared" si="395"/>
        <v>597</v>
      </c>
      <c r="P2556" s="40">
        <f t="shared" si="396"/>
        <v>1705.7142857142858</v>
      </c>
      <c r="Q2556" s="42"/>
      <c r="R2556" t="str">
        <f t="shared" si="392"/>
        <v>3500 Litre 304 Stainless Steel Slimline Water Tank (800mm W x 2500mm L x  1880mm H)</v>
      </c>
    </row>
    <row r="2557" spans="2:18" x14ac:dyDescent="0.35">
      <c r="B2557" s="32">
        <v>0.65</v>
      </c>
      <c r="C2557" s="30" t="s">
        <v>22</v>
      </c>
      <c r="D2557" s="30" t="s">
        <v>21</v>
      </c>
      <c r="E2557" s="21">
        <v>800</v>
      </c>
      <c r="F2557" s="21">
        <v>2600</v>
      </c>
      <c r="G2557" s="21">
        <v>1880</v>
      </c>
      <c r="H2557" s="39">
        <v>3652.5714285714284</v>
      </c>
      <c r="I2557" s="37">
        <f t="shared" si="393"/>
        <v>4000</v>
      </c>
      <c r="J2557" s="37">
        <f t="shared" si="394"/>
        <v>150</v>
      </c>
      <c r="K2557" s="21"/>
      <c r="L2557" s="36">
        <f t="shared" ref="L2557:L2562" si="402">L2556+14</f>
        <v>611</v>
      </c>
      <c r="M2557" s="36"/>
      <c r="O2557" s="21">
        <f t="shared" si="395"/>
        <v>611</v>
      </c>
      <c r="P2557" s="40">
        <f t="shared" si="396"/>
        <v>1745.7142857142858</v>
      </c>
      <c r="Q2557" s="42"/>
      <c r="R2557" t="str">
        <f t="shared" si="392"/>
        <v>3650 Litre 304 Stainless Steel Slimline Water Tank (800mm W x 2600mm L x  1880mm H)</v>
      </c>
    </row>
    <row r="2558" spans="2:18" x14ac:dyDescent="0.35">
      <c r="B2558" s="32">
        <v>0.65</v>
      </c>
      <c r="C2558" s="30" t="s">
        <v>22</v>
      </c>
      <c r="D2558" s="30" t="s">
        <v>21</v>
      </c>
      <c r="E2558" s="21">
        <v>800</v>
      </c>
      <c r="F2558" s="21">
        <v>2700</v>
      </c>
      <c r="G2558" s="21">
        <v>1880</v>
      </c>
      <c r="H2558" s="39">
        <v>3802.9714285714281</v>
      </c>
      <c r="I2558" s="37">
        <f t="shared" si="393"/>
        <v>4000</v>
      </c>
      <c r="J2558" s="37">
        <f t="shared" si="394"/>
        <v>150</v>
      </c>
      <c r="K2558" s="21"/>
      <c r="L2558" s="36">
        <f t="shared" si="402"/>
        <v>625</v>
      </c>
      <c r="M2558" s="36"/>
      <c r="O2558" s="21">
        <f t="shared" si="395"/>
        <v>625</v>
      </c>
      <c r="P2558" s="40">
        <f t="shared" si="396"/>
        <v>1785.7142857142858</v>
      </c>
      <c r="Q2558" s="42"/>
      <c r="R2558" t="str">
        <f t="shared" si="392"/>
        <v>3800 Litre 304 Stainless Steel Slimline Water Tank (800mm W x 2700mm L x  1880mm H)</v>
      </c>
    </row>
    <row r="2559" spans="2:18" x14ac:dyDescent="0.35">
      <c r="B2559" s="32">
        <v>0.65</v>
      </c>
      <c r="C2559" s="30" t="s">
        <v>22</v>
      </c>
      <c r="D2559" s="30" t="s">
        <v>21</v>
      </c>
      <c r="E2559" s="21">
        <v>800</v>
      </c>
      <c r="F2559" s="21">
        <v>2800</v>
      </c>
      <c r="G2559" s="21">
        <v>1880</v>
      </c>
      <c r="H2559" s="39">
        <v>3953.3714285714282</v>
      </c>
      <c r="I2559" s="37">
        <f t="shared" si="393"/>
        <v>4000</v>
      </c>
      <c r="J2559" s="37">
        <f t="shared" si="394"/>
        <v>150</v>
      </c>
      <c r="K2559" s="21"/>
      <c r="L2559" s="36">
        <f t="shared" si="402"/>
        <v>639</v>
      </c>
      <c r="M2559" s="36"/>
      <c r="O2559" s="21">
        <f t="shared" si="395"/>
        <v>639</v>
      </c>
      <c r="P2559" s="40">
        <f t="shared" si="396"/>
        <v>1825.7142857142858</v>
      </c>
      <c r="Q2559" s="42"/>
      <c r="R2559" t="str">
        <f t="shared" si="392"/>
        <v>3950 Litre 304 Stainless Steel Slimline Water Tank (800mm W x 2800mm L x  1880mm H)</v>
      </c>
    </row>
    <row r="2560" spans="2:18" x14ac:dyDescent="0.35">
      <c r="B2560" s="32">
        <v>0.65</v>
      </c>
      <c r="C2560" s="30" t="s">
        <v>22</v>
      </c>
      <c r="D2560" s="30" t="s">
        <v>21</v>
      </c>
      <c r="E2560" s="21">
        <v>800</v>
      </c>
      <c r="F2560" s="21">
        <v>2900</v>
      </c>
      <c r="G2560" s="21">
        <v>1880</v>
      </c>
      <c r="H2560" s="39">
        <v>4103.7714285714283</v>
      </c>
      <c r="I2560" s="37">
        <f t="shared" si="393"/>
        <v>4000</v>
      </c>
      <c r="J2560" s="37">
        <f t="shared" si="394"/>
        <v>150</v>
      </c>
      <c r="K2560" s="21"/>
      <c r="L2560" s="36">
        <f t="shared" si="402"/>
        <v>653</v>
      </c>
      <c r="M2560" s="36"/>
      <c r="O2560" s="21">
        <f t="shared" si="395"/>
        <v>653</v>
      </c>
      <c r="P2560" s="40">
        <f t="shared" si="396"/>
        <v>1865.7142857142858</v>
      </c>
      <c r="Q2560" s="42"/>
      <c r="R2560" t="str">
        <f t="shared" si="392"/>
        <v>4100 Litre 304 Stainless Steel Slimline Water Tank (800mm W x 2900mm L x  1880mm H)</v>
      </c>
    </row>
    <row r="2561" spans="2:18" x14ac:dyDescent="0.35">
      <c r="B2561" s="32">
        <v>0.65</v>
      </c>
      <c r="C2561" s="30" t="s">
        <v>22</v>
      </c>
      <c r="D2561" s="30" t="s">
        <v>21</v>
      </c>
      <c r="E2561" s="21">
        <v>800</v>
      </c>
      <c r="F2561" s="21">
        <v>3000</v>
      </c>
      <c r="G2561" s="21">
        <v>1880</v>
      </c>
      <c r="H2561" s="39">
        <v>4254.1714285714279</v>
      </c>
      <c r="I2561" s="37">
        <f t="shared" si="393"/>
        <v>4000</v>
      </c>
      <c r="J2561" s="37">
        <f t="shared" si="394"/>
        <v>150</v>
      </c>
      <c r="K2561" s="21"/>
      <c r="L2561" s="36">
        <f t="shared" si="402"/>
        <v>667</v>
      </c>
      <c r="M2561" s="36"/>
      <c r="O2561" s="21">
        <f t="shared" si="395"/>
        <v>667</v>
      </c>
      <c r="P2561" s="40">
        <f t="shared" si="396"/>
        <v>1905.7142857142858</v>
      </c>
      <c r="Q2561" s="42"/>
      <c r="R2561" t="str">
        <f t="shared" si="392"/>
        <v>4250 Litre 304 Stainless Steel Slimline Water Tank (800mm W x 3000mm L x  1880mm H)</v>
      </c>
    </row>
    <row r="2562" spans="2:18" x14ac:dyDescent="0.35">
      <c r="B2562" s="32">
        <v>0.65</v>
      </c>
      <c r="C2562" s="30" t="s">
        <v>22</v>
      </c>
      <c r="D2562" s="30" t="s">
        <v>21</v>
      </c>
      <c r="E2562" s="21">
        <v>800</v>
      </c>
      <c r="F2562" s="21">
        <v>3100</v>
      </c>
      <c r="G2562" s="21">
        <v>1880</v>
      </c>
      <c r="H2562" s="39">
        <v>4404.5714285714284</v>
      </c>
      <c r="I2562" s="37">
        <f t="shared" si="393"/>
        <v>4000</v>
      </c>
      <c r="J2562" s="37">
        <f t="shared" si="394"/>
        <v>150</v>
      </c>
      <c r="K2562" s="21"/>
      <c r="L2562" s="36">
        <f t="shared" si="402"/>
        <v>681</v>
      </c>
      <c r="M2562" s="36"/>
      <c r="O2562" s="21">
        <f t="shared" si="395"/>
        <v>681</v>
      </c>
      <c r="P2562" s="40">
        <f t="shared" si="396"/>
        <v>1945.7142857142858</v>
      </c>
      <c r="Q2562" s="42"/>
      <c r="R2562" t="str">
        <f t="shared" si="392"/>
        <v>4400 Litre 304 Stainless Steel Slimline Water Tank (800mm W x 3100mm L x  1880mm H)</v>
      </c>
    </row>
    <row r="2563" spans="2:18" x14ac:dyDescent="0.35">
      <c r="B2563" s="32">
        <v>0.65</v>
      </c>
      <c r="C2563" s="30" t="s">
        <v>22</v>
      </c>
      <c r="D2563" s="30" t="s">
        <v>21</v>
      </c>
      <c r="E2563" s="21">
        <v>800</v>
      </c>
      <c r="F2563" s="21">
        <v>3200</v>
      </c>
      <c r="G2563" s="21">
        <v>1880</v>
      </c>
      <c r="H2563" s="39">
        <v>4554.9714285714281</v>
      </c>
      <c r="I2563" s="37">
        <f t="shared" si="393"/>
        <v>5000</v>
      </c>
      <c r="J2563" s="37">
        <f t="shared" si="394"/>
        <v>180</v>
      </c>
      <c r="K2563" s="21"/>
      <c r="L2563" s="36">
        <v>693</v>
      </c>
      <c r="M2563" s="36"/>
      <c r="O2563" s="21">
        <f t="shared" si="395"/>
        <v>693</v>
      </c>
      <c r="P2563" s="40">
        <f t="shared" si="396"/>
        <v>1980.0000000000002</v>
      </c>
      <c r="Q2563" s="42"/>
      <c r="R2563" t="str">
        <f t="shared" si="392"/>
        <v>4550 Litre 304 Stainless Steel Slimline Water Tank (800mm W x 3200mm L x  1880mm H)</v>
      </c>
    </row>
    <row r="2564" spans="2:18" x14ac:dyDescent="0.35">
      <c r="B2564" s="32">
        <v>0.65</v>
      </c>
      <c r="C2564" s="30" t="s">
        <v>22</v>
      </c>
      <c r="D2564" s="30" t="s">
        <v>21</v>
      </c>
      <c r="E2564" s="21">
        <v>800</v>
      </c>
      <c r="F2564" s="21">
        <v>3300</v>
      </c>
      <c r="G2564" s="21">
        <v>1880</v>
      </c>
      <c r="H2564" s="39">
        <v>4705.3714285714286</v>
      </c>
      <c r="I2564" s="37">
        <f t="shared" si="393"/>
        <v>5000</v>
      </c>
      <c r="J2564" s="37">
        <f t="shared" si="394"/>
        <v>180</v>
      </c>
      <c r="K2564" s="21"/>
      <c r="L2564" s="36">
        <f t="shared" ref="L2564:L2569" si="403">L2563+14</f>
        <v>707</v>
      </c>
      <c r="M2564" s="36"/>
      <c r="O2564" s="21">
        <f t="shared" si="395"/>
        <v>707</v>
      </c>
      <c r="P2564" s="40">
        <f t="shared" si="396"/>
        <v>2020.0000000000002</v>
      </c>
      <c r="Q2564" s="42"/>
      <c r="R2564" t="str">
        <f t="shared" si="392"/>
        <v>4710 Litre 304 Stainless Steel Slimline Water Tank (800mm W x 3300mm L x  1880mm H)</v>
      </c>
    </row>
    <row r="2565" spans="2:18" x14ac:dyDescent="0.35">
      <c r="B2565" s="32">
        <v>0.65</v>
      </c>
      <c r="C2565" s="30" t="s">
        <v>22</v>
      </c>
      <c r="D2565" s="30" t="s">
        <v>21</v>
      </c>
      <c r="E2565" s="21">
        <v>800</v>
      </c>
      <c r="F2565" s="21">
        <v>3400</v>
      </c>
      <c r="G2565" s="21">
        <v>1880</v>
      </c>
      <c r="H2565" s="39">
        <v>4855.7714285714283</v>
      </c>
      <c r="I2565" s="37">
        <f t="shared" si="393"/>
        <v>5000</v>
      </c>
      <c r="J2565" s="37">
        <f t="shared" si="394"/>
        <v>180</v>
      </c>
      <c r="K2565" s="21"/>
      <c r="L2565" s="36">
        <f t="shared" si="403"/>
        <v>721</v>
      </c>
      <c r="M2565" s="36"/>
      <c r="O2565" s="21">
        <f t="shared" si="395"/>
        <v>721</v>
      </c>
      <c r="P2565" s="40">
        <f t="shared" si="396"/>
        <v>2060</v>
      </c>
      <c r="Q2565" s="42"/>
      <c r="R2565" t="str">
        <f t="shared" ref="R2565:R2628" si="404">ROUND(H2565,-1)&amp;" "&amp;"Litre"&amp;" "&amp;C2565&amp;" "&amp;D2565&amp;" "&amp;"Water Tank"&amp;" ("&amp;E2565&amp;"mm W x "&amp;F2565&amp;"mm L x  "&amp;G2565&amp;"mm H)"</f>
        <v>4860 Litre 304 Stainless Steel Slimline Water Tank (800mm W x 3400mm L x  1880mm H)</v>
      </c>
    </row>
    <row r="2566" spans="2:18" x14ac:dyDescent="0.35">
      <c r="B2566" s="32">
        <v>0.65</v>
      </c>
      <c r="C2566" s="30" t="s">
        <v>22</v>
      </c>
      <c r="D2566" s="30" t="s">
        <v>21</v>
      </c>
      <c r="E2566" s="21">
        <v>800</v>
      </c>
      <c r="F2566" s="21">
        <v>3500</v>
      </c>
      <c r="G2566" s="21">
        <v>1880</v>
      </c>
      <c r="H2566" s="39">
        <v>5006.1714285714279</v>
      </c>
      <c r="I2566" s="37">
        <f t="shared" ref="I2566:I2629" si="405">ROUND(H2566,-3)</f>
        <v>5000</v>
      </c>
      <c r="J2566" s="37">
        <f t="shared" ref="J2566:J2629" si="406">IF(I2566&lt;1000,90,IF(I2566=1000,90,IF(I2566=2000,120,IF(I2566=3000,135,IF(I2566=4000,150,IF(I2566=5000,180,IF(I2566=6000,210,IF(I2566=7000,240,IF(I2566=8000,255,IF(I2566=9000,270,IF(I2566=10000,285)))))))))))</f>
        <v>180</v>
      </c>
      <c r="K2566" s="21">
        <v>75</v>
      </c>
      <c r="L2566" s="36">
        <f t="shared" si="403"/>
        <v>735</v>
      </c>
      <c r="M2566" s="36"/>
      <c r="O2566" s="21">
        <f t="shared" ref="O2566:O2629" si="407">SUM(K2566:N2566)</f>
        <v>810</v>
      </c>
      <c r="P2566" s="40">
        <f t="shared" ref="P2566:P2629" si="408">O2566/(1-B2566)</f>
        <v>2314.2857142857142</v>
      </c>
      <c r="Q2566" s="42"/>
      <c r="R2566" t="str">
        <f t="shared" si="404"/>
        <v>5010 Litre 304 Stainless Steel Slimline Water Tank (800mm W x 3500mm L x  1880mm H)</v>
      </c>
    </row>
    <row r="2567" spans="2:18" x14ac:dyDescent="0.35">
      <c r="B2567" s="32">
        <v>0.65</v>
      </c>
      <c r="C2567" s="30" t="s">
        <v>22</v>
      </c>
      <c r="D2567" s="30" t="s">
        <v>21</v>
      </c>
      <c r="E2567" s="21">
        <v>800</v>
      </c>
      <c r="F2567" s="21">
        <v>3600</v>
      </c>
      <c r="G2567" s="21">
        <v>1880</v>
      </c>
      <c r="H2567" s="39">
        <v>5156.5714285714284</v>
      </c>
      <c r="I2567" s="37">
        <f t="shared" si="405"/>
        <v>5000</v>
      </c>
      <c r="J2567" s="37">
        <f t="shared" si="406"/>
        <v>180</v>
      </c>
      <c r="K2567" s="21">
        <v>75</v>
      </c>
      <c r="L2567" s="36">
        <f t="shared" si="403"/>
        <v>749</v>
      </c>
      <c r="M2567" s="36"/>
      <c r="O2567" s="21">
        <f t="shared" si="407"/>
        <v>824</v>
      </c>
      <c r="P2567" s="40">
        <f t="shared" si="408"/>
        <v>2354.2857142857142</v>
      </c>
      <c r="Q2567" s="42"/>
      <c r="R2567" t="str">
        <f t="shared" si="404"/>
        <v>5160 Litre 304 Stainless Steel Slimline Water Tank (800mm W x 3600mm L x  1880mm H)</v>
      </c>
    </row>
    <row r="2568" spans="2:18" x14ac:dyDescent="0.35">
      <c r="B2568" s="32">
        <v>0.65</v>
      </c>
      <c r="C2568" s="30" t="s">
        <v>22</v>
      </c>
      <c r="D2568" s="30" t="s">
        <v>21</v>
      </c>
      <c r="E2568" s="21">
        <v>800</v>
      </c>
      <c r="F2568" s="21">
        <v>3700</v>
      </c>
      <c r="G2568" s="21">
        <v>1880</v>
      </c>
      <c r="H2568" s="39">
        <v>5306.9714285714281</v>
      </c>
      <c r="I2568" s="37">
        <f t="shared" si="405"/>
        <v>5000</v>
      </c>
      <c r="J2568" s="37">
        <f t="shared" si="406"/>
        <v>180</v>
      </c>
      <c r="K2568" s="21">
        <v>75</v>
      </c>
      <c r="L2568" s="36">
        <f t="shared" si="403"/>
        <v>763</v>
      </c>
      <c r="M2568" s="36"/>
      <c r="O2568" s="21">
        <f t="shared" si="407"/>
        <v>838</v>
      </c>
      <c r="P2568" s="40">
        <f t="shared" si="408"/>
        <v>2394.2857142857142</v>
      </c>
      <c r="Q2568" s="42"/>
      <c r="R2568" t="str">
        <f t="shared" si="404"/>
        <v>5310 Litre 304 Stainless Steel Slimline Water Tank (800mm W x 3700mm L x  1880mm H)</v>
      </c>
    </row>
    <row r="2569" spans="2:18" x14ac:dyDescent="0.35">
      <c r="B2569" s="32">
        <v>0.65</v>
      </c>
      <c r="C2569" s="30" t="s">
        <v>22</v>
      </c>
      <c r="D2569" s="30" t="s">
        <v>21</v>
      </c>
      <c r="E2569" s="21">
        <v>800</v>
      </c>
      <c r="F2569" s="21">
        <v>3800</v>
      </c>
      <c r="G2569" s="21">
        <v>1880</v>
      </c>
      <c r="H2569" s="39">
        <v>5457.3714285714286</v>
      </c>
      <c r="I2569" s="37">
        <f t="shared" si="405"/>
        <v>5000</v>
      </c>
      <c r="J2569" s="37">
        <f t="shared" si="406"/>
        <v>180</v>
      </c>
      <c r="K2569" s="21">
        <v>75</v>
      </c>
      <c r="L2569" s="36">
        <f t="shared" si="403"/>
        <v>777</v>
      </c>
      <c r="M2569" s="36"/>
      <c r="O2569" s="21">
        <f t="shared" si="407"/>
        <v>852</v>
      </c>
      <c r="P2569" s="40">
        <f t="shared" si="408"/>
        <v>2434.2857142857142</v>
      </c>
      <c r="Q2569" s="42"/>
      <c r="R2569" t="str">
        <f t="shared" si="404"/>
        <v>5460 Litre 304 Stainless Steel Slimline Water Tank (800mm W x 3800mm L x  1880mm H)</v>
      </c>
    </row>
    <row r="2570" spans="2:18" x14ac:dyDescent="0.35">
      <c r="B2570" s="32">
        <v>0.65</v>
      </c>
      <c r="C2570" s="30" t="s">
        <v>22</v>
      </c>
      <c r="D2570" s="30" t="s">
        <v>21</v>
      </c>
      <c r="E2570" s="21">
        <v>800</v>
      </c>
      <c r="F2570" s="21">
        <v>3900</v>
      </c>
      <c r="G2570" s="21">
        <v>1880</v>
      </c>
      <c r="H2570" s="39">
        <v>5607.7714285714283</v>
      </c>
      <c r="I2570" s="37">
        <f t="shared" si="405"/>
        <v>6000</v>
      </c>
      <c r="J2570" s="37">
        <f t="shared" si="406"/>
        <v>210</v>
      </c>
      <c r="K2570" s="21">
        <v>75</v>
      </c>
      <c r="L2570" s="36">
        <v>854</v>
      </c>
      <c r="M2570" s="36"/>
      <c r="O2570" s="21">
        <f t="shared" si="407"/>
        <v>929</v>
      </c>
      <c r="P2570" s="40">
        <f t="shared" si="408"/>
        <v>2654.2857142857147</v>
      </c>
      <c r="Q2570" s="42"/>
      <c r="R2570" t="str">
        <f t="shared" si="404"/>
        <v>5610 Litre 304 Stainless Steel Slimline Water Tank (800mm W x 3900mm L x  1880mm H)</v>
      </c>
    </row>
    <row r="2571" spans="2:18" x14ac:dyDescent="0.35">
      <c r="B2571" s="32">
        <v>0.65</v>
      </c>
      <c r="C2571" s="30" t="s">
        <v>22</v>
      </c>
      <c r="D2571" s="30" t="s">
        <v>21</v>
      </c>
      <c r="E2571" s="21">
        <v>800</v>
      </c>
      <c r="F2571" s="21">
        <v>4000</v>
      </c>
      <c r="G2571" s="21">
        <v>1880</v>
      </c>
      <c r="H2571" s="39">
        <v>5758.1714285714279</v>
      </c>
      <c r="I2571" s="37">
        <f t="shared" si="405"/>
        <v>6000</v>
      </c>
      <c r="J2571" s="37">
        <f t="shared" si="406"/>
        <v>210</v>
      </c>
      <c r="K2571" s="21">
        <v>75</v>
      </c>
      <c r="L2571" s="36">
        <f>L2570+14</f>
        <v>868</v>
      </c>
      <c r="M2571" s="36"/>
      <c r="O2571" s="21">
        <f t="shared" si="407"/>
        <v>943</v>
      </c>
      <c r="P2571" s="40">
        <f t="shared" si="408"/>
        <v>2694.2857142857147</v>
      </c>
      <c r="Q2571" s="42"/>
      <c r="R2571" t="str">
        <f t="shared" si="404"/>
        <v>5760 Litre 304 Stainless Steel Slimline Water Tank (800mm W x 4000mm L x  1880mm H)</v>
      </c>
    </row>
    <row r="2572" spans="2:18" x14ac:dyDescent="0.35">
      <c r="B2572" s="32">
        <v>0.65</v>
      </c>
      <c r="C2572" s="30" t="s">
        <v>22</v>
      </c>
      <c r="D2572" s="30" t="s">
        <v>21</v>
      </c>
      <c r="E2572" s="21">
        <v>850</v>
      </c>
      <c r="F2572" s="21">
        <v>800</v>
      </c>
      <c r="G2572" s="21">
        <v>1880</v>
      </c>
      <c r="H2572" s="39">
        <v>987.33571428571418</v>
      </c>
      <c r="I2572" s="37">
        <f t="shared" si="405"/>
        <v>1000</v>
      </c>
      <c r="J2572" s="37">
        <f t="shared" si="406"/>
        <v>90</v>
      </c>
      <c r="K2572" s="21"/>
      <c r="L2572" s="36">
        <v>320</v>
      </c>
      <c r="M2572" s="36"/>
      <c r="O2572" s="21">
        <f t="shared" si="407"/>
        <v>320</v>
      </c>
      <c r="P2572" s="40">
        <f t="shared" si="408"/>
        <v>914.28571428571433</v>
      </c>
      <c r="Q2572" s="42"/>
      <c r="R2572" t="str">
        <f t="shared" si="404"/>
        <v>990 Litre 304 Stainless Steel Slimline Water Tank (850mm W x 800mm L x  1880mm H)</v>
      </c>
    </row>
    <row r="2573" spans="2:18" x14ac:dyDescent="0.35">
      <c r="B2573" s="32">
        <v>0.65</v>
      </c>
      <c r="C2573" s="30" t="s">
        <v>22</v>
      </c>
      <c r="D2573" s="30" t="s">
        <v>21</v>
      </c>
      <c r="E2573" s="21">
        <v>850</v>
      </c>
      <c r="F2573" s="21">
        <v>900</v>
      </c>
      <c r="G2573" s="21">
        <v>1880</v>
      </c>
      <c r="H2573" s="39">
        <v>1147.1357142857141</v>
      </c>
      <c r="I2573" s="37">
        <f t="shared" si="405"/>
        <v>1000</v>
      </c>
      <c r="J2573" s="37">
        <f t="shared" si="406"/>
        <v>90</v>
      </c>
      <c r="K2573" s="21"/>
      <c r="L2573" s="36">
        <f>L2572+14</f>
        <v>334</v>
      </c>
      <c r="M2573" s="36"/>
      <c r="O2573" s="21">
        <f t="shared" si="407"/>
        <v>334</v>
      </c>
      <c r="P2573" s="40">
        <f t="shared" si="408"/>
        <v>954.28571428571433</v>
      </c>
      <c r="Q2573" s="42"/>
      <c r="R2573" t="str">
        <f t="shared" si="404"/>
        <v>1150 Litre 304 Stainless Steel Slimline Water Tank (850mm W x 900mm L x  1880mm H)</v>
      </c>
    </row>
    <row r="2574" spans="2:18" x14ac:dyDescent="0.35">
      <c r="B2574" s="32">
        <v>0.65</v>
      </c>
      <c r="C2574" s="30" t="s">
        <v>22</v>
      </c>
      <c r="D2574" s="30" t="s">
        <v>21</v>
      </c>
      <c r="E2574" s="21">
        <v>850</v>
      </c>
      <c r="F2574" s="21">
        <v>1000</v>
      </c>
      <c r="G2574" s="21">
        <v>1880</v>
      </c>
      <c r="H2574" s="39">
        <v>1306.9357142857141</v>
      </c>
      <c r="I2574" s="37">
        <f t="shared" si="405"/>
        <v>1000</v>
      </c>
      <c r="J2574" s="37">
        <f t="shared" si="406"/>
        <v>90</v>
      </c>
      <c r="K2574" s="21"/>
      <c r="L2574" s="36">
        <f>L2573+14</f>
        <v>348</v>
      </c>
      <c r="M2574" s="36"/>
      <c r="O2574" s="21">
        <f t="shared" si="407"/>
        <v>348</v>
      </c>
      <c r="P2574" s="40">
        <f t="shared" si="408"/>
        <v>994.28571428571433</v>
      </c>
      <c r="Q2574" s="42"/>
      <c r="R2574" t="str">
        <f t="shared" si="404"/>
        <v>1310 Litre 304 Stainless Steel Slimline Water Tank (850mm W x 1000mm L x  1880mm H)</v>
      </c>
    </row>
    <row r="2575" spans="2:18" x14ac:dyDescent="0.35">
      <c r="B2575" s="32">
        <v>0.65</v>
      </c>
      <c r="C2575" s="30" t="s">
        <v>22</v>
      </c>
      <c r="D2575" s="30" t="s">
        <v>21</v>
      </c>
      <c r="E2575" s="21">
        <v>850</v>
      </c>
      <c r="F2575" s="21">
        <v>1100</v>
      </c>
      <c r="G2575" s="21">
        <v>1880</v>
      </c>
      <c r="H2575" s="39">
        <v>1466.735714285714</v>
      </c>
      <c r="I2575" s="37">
        <f t="shared" si="405"/>
        <v>1000</v>
      </c>
      <c r="J2575" s="37">
        <f t="shared" si="406"/>
        <v>90</v>
      </c>
      <c r="K2575" s="21"/>
      <c r="L2575" s="36">
        <f>L2574+14</f>
        <v>362</v>
      </c>
      <c r="M2575" s="36"/>
      <c r="O2575" s="21">
        <f t="shared" si="407"/>
        <v>362</v>
      </c>
      <c r="P2575" s="40">
        <f t="shared" si="408"/>
        <v>1034.2857142857144</v>
      </c>
      <c r="Q2575" s="42"/>
      <c r="R2575" t="str">
        <f t="shared" si="404"/>
        <v>1470 Litre 304 Stainless Steel Slimline Water Tank (850mm W x 1100mm L x  1880mm H)</v>
      </c>
    </row>
    <row r="2576" spans="2:18" x14ac:dyDescent="0.35">
      <c r="B2576" s="32">
        <v>0.65</v>
      </c>
      <c r="C2576" s="30" t="s">
        <v>22</v>
      </c>
      <c r="D2576" s="30" t="s">
        <v>21</v>
      </c>
      <c r="E2576" s="21">
        <v>850</v>
      </c>
      <c r="F2576" s="21">
        <v>1200</v>
      </c>
      <c r="G2576" s="21">
        <v>1880</v>
      </c>
      <c r="H2576" s="39">
        <v>1626.5357142857142</v>
      </c>
      <c r="I2576" s="37">
        <f t="shared" si="405"/>
        <v>2000</v>
      </c>
      <c r="J2576" s="37">
        <f t="shared" si="406"/>
        <v>120</v>
      </c>
      <c r="K2576" s="21"/>
      <c r="L2576" s="36">
        <v>375</v>
      </c>
      <c r="M2576" s="36"/>
      <c r="O2576" s="21">
        <f t="shared" si="407"/>
        <v>375</v>
      </c>
      <c r="P2576" s="40">
        <f t="shared" si="408"/>
        <v>1071.4285714285716</v>
      </c>
      <c r="Q2576" s="42"/>
      <c r="R2576" t="str">
        <f t="shared" si="404"/>
        <v>1630 Litre 304 Stainless Steel Slimline Water Tank (850mm W x 1200mm L x  1880mm H)</v>
      </c>
    </row>
    <row r="2577" spans="2:18" x14ac:dyDescent="0.35">
      <c r="B2577" s="32">
        <v>0.65</v>
      </c>
      <c r="C2577" s="30" t="s">
        <v>22</v>
      </c>
      <c r="D2577" s="30" t="s">
        <v>21</v>
      </c>
      <c r="E2577" s="21">
        <v>850</v>
      </c>
      <c r="F2577" s="21">
        <v>1300</v>
      </c>
      <c r="G2577" s="21">
        <v>1880</v>
      </c>
      <c r="H2577" s="39">
        <v>1786.3357142857142</v>
      </c>
      <c r="I2577" s="37">
        <f t="shared" si="405"/>
        <v>2000</v>
      </c>
      <c r="J2577" s="37">
        <f t="shared" si="406"/>
        <v>120</v>
      </c>
      <c r="K2577" s="21"/>
      <c r="L2577" s="36">
        <f>L2576+14</f>
        <v>389</v>
      </c>
      <c r="M2577" s="36"/>
      <c r="O2577" s="21">
        <f t="shared" si="407"/>
        <v>389</v>
      </c>
      <c r="P2577" s="40">
        <f t="shared" si="408"/>
        <v>1111.4285714285716</v>
      </c>
      <c r="Q2577" s="42"/>
      <c r="R2577" t="str">
        <f t="shared" si="404"/>
        <v>1790 Litre 304 Stainless Steel Slimline Water Tank (850mm W x 1300mm L x  1880mm H)</v>
      </c>
    </row>
    <row r="2578" spans="2:18" x14ac:dyDescent="0.35">
      <c r="B2578" s="32">
        <v>0.65</v>
      </c>
      <c r="C2578" s="30" t="s">
        <v>22</v>
      </c>
      <c r="D2578" s="30" t="s">
        <v>21</v>
      </c>
      <c r="E2578" s="21">
        <v>850</v>
      </c>
      <c r="F2578" s="21">
        <v>1400</v>
      </c>
      <c r="G2578" s="21">
        <v>1880</v>
      </c>
      <c r="H2578" s="39">
        <v>1946.1357142857141</v>
      </c>
      <c r="I2578" s="37">
        <f t="shared" si="405"/>
        <v>2000</v>
      </c>
      <c r="J2578" s="37">
        <f t="shared" si="406"/>
        <v>120</v>
      </c>
      <c r="K2578" s="21"/>
      <c r="L2578" s="36">
        <f>L2577+14</f>
        <v>403</v>
      </c>
      <c r="M2578" s="36"/>
      <c r="O2578" s="21">
        <f t="shared" si="407"/>
        <v>403</v>
      </c>
      <c r="P2578" s="40">
        <f t="shared" si="408"/>
        <v>1151.4285714285716</v>
      </c>
      <c r="Q2578" s="42"/>
      <c r="R2578" t="str">
        <f t="shared" si="404"/>
        <v>1950 Litre 304 Stainless Steel Slimline Water Tank (850mm W x 1400mm L x  1880mm H)</v>
      </c>
    </row>
    <row r="2579" spans="2:18" x14ac:dyDescent="0.35">
      <c r="B2579" s="32">
        <v>0.65</v>
      </c>
      <c r="C2579" s="30" t="s">
        <v>22</v>
      </c>
      <c r="D2579" s="30" t="s">
        <v>21</v>
      </c>
      <c r="E2579" s="21">
        <v>850</v>
      </c>
      <c r="F2579" s="21">
        <v>1500</v>
      </c>
      <c r="G2579" s="21">
        <v>1880</v>
      </c>
      <c r="H2579" s="39">
        <v>2105.9357142857143</v>
      </c>
      <c r="I2579" s="37">
        <f t="shared" si="405"/>
        <v>2000</v>
      </c>
      <c r="J2579" s="37">
        <f t="shared" si="406"/>
        <v>120</v>
      </c>
      <c r="K2579" s="21"/>
      <c r="L2579" s="36">
        <f>L2578+14</f>
        <v>417</v>
      </c>
      <c r="M2579" s="36"/>
      <c r="O2579" s="21">
        <f t="shared" si="407"/>
        <v>417</v>
      </c>
      <c r="P2579" s="40">
        <f t="shared" si="408"/>
        <v>1191.4285714285716</v>
      </c>
      <c r="Q2579" s="42"/>
      <c r="R2579" t="str">
        <f t="shared" si="404"/>
        <v>2110 Litre 304 Stainless Steel Slimline Water Tank (850mm W x 1500mm L x  1880mm H)</v>
      </c>
    </row>
    <row r="2580" spans="2:18" x14ac:dyDescent="0.35">
      <c r="B2580" s="32">
        <v>0.65</v>
      </c>
      <c r="C2580" s="30" t="s">
        <v>22</v>
      </c>
      <c r="D2580" s="30" t="s">
        <v>21</v>
      </c>
      <c r="E2580" s="21">
        <v>850</v>
      </c>
      <c r="F2580" s="21">
        <v>1600</v>
      </c>
      <c r="G2580" s="21">
        <v>1880</v>
      </c>
      <c r="H2580" s="39">
        <v>2265.735714285714</v>
      </c>
      <c r="I2580" s="37">
        <f t="shared" si="405"/>
        <v>2000</v>
      </c>
      <c r="J2580" s="37">
        <f t="shared" si="406"/>
        <v>120</v>
      </c>
      <c r="K2580" s="21"/>
      <c r="L2580" s="36">
        <f>L2579+14</f>
        <v>431</v>
      </c>
      <c r="M2580" s="36"/>
      <c r="O2580" s="21">
        <f t="shared" si="407"/>
        <v>431</v>
      </c>
      <c r="P2580" s="40">
        <f t="shared" si="408"/>
        <v>1231.4285714285716</v>
      </c>
      <c r="Q2580" s="42"/>
      <c r="R2580" t="str">
        <f t="shared" si="404"/>
        <v>2270 Litre 304 Stainless Steel Slimline Water Tank (850mm W x 1600mm L x  1880mm H)</v>
      </c>
    </row>
    <row r="2581" spans="2:18" x14ac:dyDescent="0.35">
      <c r="B2581" s="32">
        <v>0.65</v>
      </c>
      <c r="C2581" s="30" t="s">
        <v>22</v>
      </c>
      <c r="D2581" s="30" t="s">
        <v>21</v>
      </c>
      <c r="E2581" s="21">
        <v>850</v>
      </c>
      <c r="F2581" s="21">
        <v>1700</v>
      </c>
      <c r="G2581" s="21">
        <v>1880</v>
      </c>
      <c r="H2581" s="39">
        <v>2425.5357142857142</v>
      </c>
      <c r="I2581" s="37">
        <f t="shared" si="405"/>
        <v>2000</v>
      </c>
      <c r="J2581" s="37">
        <f t="shared" si="406"/>
        <v>120</v>
      </c>
      <c r="K2581" s="21"/>
      <c r="L2581" s="36">
        <f>L2580+14</f>
        <v>445</v>
      </c>
      <c r="M2581" s="36"/>
      <c r="O2581" s="21">
        <f t="shared" si="407"/>
        <v>445</v>
      </c>
      <c r="P2581" s="40">
        <f t="shared" si="408"/>
        <v>1271.4285714285716</v>
      </c>
      <c r="Q2581" s="42"/>
      <c r="R2581" t="str">
        <f t="shared" si="404"/>
        <v>2430 Litre 304 Stainless Steel Slimline Water Tank (850mm W x 1700mm L x  1880mm H)</v>
      </c>
    </row>
    <row r="2582" spans="2:18" x14ac:dyDescent="0.35">
      <c r="B2582" s="32">
        <v>0.65</v>
      </c>
      <c r="C2582" s="30" t="s">
        <v>22</v>
      </c>
      <c r="D2582" s="30" t="s">
        <v>21</v>
      </c>
      <c r="E2582" s="21">
        <v>850</v>
      </c>
      <c r="F2582" s="21">
        <v>1800</v>
      </c>
      <c r="G2582" s="21">
        <v>1880</v>
      </c>
      <c r="H2582" s="39">
        <v>2585.3357142857139</v>
      </c>
      <c r="I2582" s="37">
        <f t="shared" si="405"/>
        <v>3000</v>
      </c>
      <c r="J2582" s="37">
        <f t="shared" si="406"/>
        <v>135</v>
      </c>
      <c r="K2582" s="21"/>
      <c r="L2582" s="36">
        <v>503</v>
      </c>
      <c r="M2582" s="36"/>
      <c r="O2582" s="21">
        <f t="shared" si="407"/>
        <v>503</v>
      </c>
      <c r="P2582" s="40">
        <f t="shared" si="408"/>
        <v>1437.1428571428573</v>
      </c>
      <c r="Q2582" s="42"/>
      <c r="R2582" t="str">
        <f t="shared" si="404"/>
        <v>2590 Litre 304 Stainless Steel Slimline Water Tank (850mm W x 1800mm L x  1880mm H)</v>
      </c>
    </row>
    <row r="2583" spans="2:18" x14ac:dyDescent="0.35">
      <c r="B2583" s="32">
        <v>0.65</v>
      </c>
      <c r="C2583" s="30" t="s">
        <v>22</v>
      </c>
      <c r="D2583" s="30" t="s">
        <v>21</v>
      </c>
      <c r="E2583" s="21">
        <v>850</v>
      </c>
      <c r="F2583" s="21">
        <v>1900</v>
      </c>
      <c r="G2583" s="21">
        <v>1880</v>
      </c>
      <c r="H2583" s="39">
        <v>2745.1357142857141</v>
      </c>
      <c r="I2583" s="37">
        <f t="shared" si="405"/>
        <v>3000</v>
      </c>
      <c r="J2583" s="37">
        <f t="shared" si="406"/>
        <v>135</v>
      </c>
      <c r="K2583" s="21"/>
      <c r="L2583" s="36">
        <f>L2582+14</f>
        <v>517</v>
      </c>
      <c r="M2583" s="36"/>
      <c r="O2583" s="21">
        <f t="shared" si="407"/>
        <v>517</v>
      </c>
      <c r="P2583" s="40">
        <f t="shared" si="408"/>
        <v>1477.1428571428573</v>
      </c>
      <c r="Q2583" s="42"/>
      <c r="R2583" t="str">
        <f t="shared" si="404"/>
        <v>2750 Litre 304 Stainless Steel Slimline Water Tank (850mm W x 1900mm L x  1880mm H)</v>
      </c>
    </row>
    <row r="2584" spans="2:18" x14ac:dyDescent="0.35">
      <c r="B2584" s="32">
        <v>0.65</v>
      </c>
      <c r="C2584" s="30" t="s">
        <v>22</v>
      </c>
      <c r="D2584" s="30" t="s">
        <v>21</v>
      </c>
      <c r="E2584" s="21">
        <v>850</v>
      </c>
      <c r="F2584" s="21">
        <v>2000</v>
      </c>
      <c r="G2584" s="21">
        <v>1880</v>
      </c>
      <c r="H2584" s="39">
        <v>2904.9357142857143</v>
      </c>
      <c r="I2584" s="37">
        <f t="shared" si="405"/>
        <v>3000</v>
      </c>
      <c r="J2584" s="37">
        <f t="shared" si="406"/>
        <v>135</v>
      </c>
      <c r="K2584" s="21"/>
      <c r="L2584" s="36">
        <f>L2583+14</f>
        <v>531</v>
      </c>
      <c r="M2584" s="36"/>
      <c r="O2584" s="21">
        <f t="shared" si="407"/>
        <v>531</v>
      </c>
      <c r="P2584" s="40">
        <f t="shared" si="408"/>
        <v>1517.1428571428573</v>
      </c>
      <c r="Q2584" s="42"/>
      <c r="R2584" t="str">
        <f t="shared" si="404"/>
        <v>2900 Litre 304 Stainless Steel Slimline Water Tank (850mm W x 2000mm L x  1880mm H)</v>
      </c>
    </row>
    <row r="2585" spans="2:18" x14ac:dyDescent="0.35">
      <c r="B2585" s="32">
        <v>0.65</v>
      </c>
      <c r="C2585" s="43" t="s">
        <v>22</v>
      </c>
      <c r="D2585" s="43" t="s">
        <v>21</v>
      </c>
      <c r="E2585" s="45">
        <v>850</v>
      </c>
      <c r="F2585" s="45">
        <v>2100</v>
      </c>
      <c r="G2585" s="45">
        <v>1880</v>
      </c>
      <c r="H2585" s="39">
        <v>3064.735714285714</v>
      </c>
      <c r="I2585" s="37">
        <f t="shared" si="405"/>
        <v>3000</v>
      </c>
      <c r="J2585" s="37">
        <f t="shared" si="406"/>
        <v>135</v>
      </c>
      <c r="K2585" s="21"/>
      <c r="L2585" s="36">
        <f>L2584+14</f>
        <v>545</v>
      </c>
      <c r="M2585" s="36"/>
      <c r="O2585" s="21">
        <f t="shared" si="407"/>
        <v>545</v>
      </c>
      <c r="P2585" s="40">
        <f t="shared" si="408"/>
        <v>1557.1428571428573</v>
      </c>
      <c r="Q2585" s="42"/>
      <c r="R2585" t="str">
        <f t="shared" si="404"/>
        <v>3060 Litre 304 Stainless Steel Slimline Water Tank (850mm W x 2100mm L x  1880mm H)</v>
      </c>
    </row>
    <row r="2586" spans="2:18" x14ac:dyDescent="0.35">
      <c r="B2586" s="32">
        <v>0.65</v>
      </c>
      <c r="C2586" s="30" t="s">
        <v>22</v>
      </c>
      <c r="D2586" s="30" t="s">
        <v>21</v>
      </c>
      <c r="E2586" s="21">
        <v>850</v>
      </c>
      <c r="F2586" s="21">
        <v>2200</v>
      </c>
      <c r="G2586" s="21">
        <v>1880</v>
      </c>
      <c r="H2586" s="39">
        <v>3224.5357142857142</v>
      </c>
      <c r="I2586" s="37">
        <f t="shared" si="405"/>
        <v>3000</v>
      </c>
      <c r="J2586" s="37">
        <f t="shared" si="406"/>
        <v>135</v>
      </c>
      <c r="K2586" s="21"/>
      <c r="L2586" s="36">
        <f>L2585+14</f>
        <v>559</v>
      </c>
      <c r="M2586" s="36"/>
      <c r="O2586" s="21">
        <f t="shared" si="407"/>
        <v>559</v>
      </c>
      <c r="P2586" s="40">
        <f t="shared" si="408"/>
        <v>1597.1428571428573</v>
      </c>
      <c r="Q2586" s="42"/>
      <c r="R2586" t="str">
        <f t="shared" si="404"/>
        <v>3220 Litre 304 Stainless Steel Slimline Water Tank (850mm W x 2200mm L x  1880mm H)</v>
      </c>
    </row>
    <row r="2587" spans="2:18" x14ac:dyDescent="0.35">
      <c r="B2587" s="32">
        <v>0.65</v>
      </c>
      <c r="C2587" s="30" t="s">
        <v>22</v>
      </c>
      <c r="D2587" s="30" t="s">
        <v>21</v>
      </c>
      <c r="E2587" s="21">
        <v>850</v>
      </c>
      <c r="F2587" s="21">
        <v>2300</v>
      </c>
      <c r="G2587" s="21">
        <v>1880</v>
      </c>
      <c r="H2587" s="39">
        <v>3384.3357142857139</v>
      </c>
      <c r="I2587" s="37">
        <f t="shared" si="405"/>
        <v>3000</v>
      </c>
      <c r="J2587" s="37">
        <f t="shared" si="406"/>
        <v>135</v>
      </c>
      <c r="K2587" s="21"/>
      <c r="L2587" s="36">
        <f>L2586+14</f>
        <v>573</v>
      </c>
      <c r="M2587" s="36"/>
      <c r="O2587" s="21">
        <f t="shared" si="407"/>
        <v>573</v>
      </c>
      <c r="P2587" s="40">
        <f t="shared" si="408"/>
        <v>1637.1428571428573</v>
      </c>
      <c r="Q2587" s="42"/>
      <c r="R2587" t="str">
        <f t="shared" si="404"/>
        <v>3380 Litre 304 Stainless Steel Slimline Water Tank (850mm W x 2300mm L x  1880mm H)</v>
      </c>
    </row>
    <row r="2588" spans="2:18" x14ac:dyDescent="0.35">
      <c r="B2588" s="32">
        <v>0.65</v>
      </c>
      <c r="C2588" s="30" t="s">
        <v>22</v>
      </c>
      <c r="D2588" s="30" t="s">
        <v>21</v>
      </c>
      <c r="E2588" s="21">
        <v>850</v>
      </c>
      <c r="F2588" s="21">
        <v>2400</v>
      </c>
      <c r="G2588" s="21">
        <v>1880</v>
      </c>
      <c r="H2588" s="39">
        <v>3544.1357142857141</v>
      </c>
      <c r="I2588" s="37">
        <f t="shared" si="405"/>
        <v>4000</v>
      </c>
      <c r="J2588" s="37">
        <f t="shared" si="406"/>
        <v>150</v>
      </c>
      <c r="K2588" s="21"/>
      <c r="L2588" s="36">
        <v>586</v>
      </c>
      <c r="M2588" s="36"/>
      <c r="O2588" s="21">
        <f t="shared" si="407"/>
        <v>586</v>
      </c>
      <c r="P2588" s="40">
        <f t="shared" si="408"/>
        <v>1674.2857142857144</v>
      </c>
      <c r="Q2588" s="42"/>
      <c r="R2588" t="str">
        <f t="shared" si="404"/>
        <v>3540 Litre 304 Stainless Steel Slimline Water Tank (850mm W x 2400mm L x  1880mm H)</v>
      </c>
    </row>
    <row r="2589" spans="2:18" x14ac:dyDescent="0.35">
      <c r="B2589" s="32">
        <v>0.65</v>
      </c>
      <c r="C2589" s="30" t="s">
        <v>22</v>
      </c>
      <c r="D2589" s="30" t="s">
        <v>21</v>
      </c>
      <c r="E2589" s="21">
        <v>850</v>
      </c>
      <c r="F2589" s="21">
        <v>2500</v>
      </c>
      <c r="G2589" s="21">
        <v>1880</v>
      </c>
      <c r="H2589" s="39">
        <v>3703.9357142857143</v>
      </c>
      <c r="I2589" s="37">
        <f t="shared" si="405"/>
        <v>4000</v>
      </c>
      <c r="J2589" s="37">
        <f t="shared" si="406"/>
        <v>150</v>
      </c>
      <c r="K2589" s="21"/>
      <c r="L2589" s="36">
        <f>L2588+14</f>
        <v>600</v>
      </c>
      <c r="M2589" s="36"/>
      <c r="O2589" s="21">
        <f t="shared" si="407"/>
        <v>600</v>
      </c>
      <c r="P2589" s="40">
        <f t="shared" si="408"/>
        <v>1714.2857142857144</v>
      </c>
      <c r="Q2589" s="42"/>
      <c r="R2589" t="str">
        <f t="shared" si="404"/>
        <v>3700 Litre 304 Stainless Steel Slimline Water Tank (850mm W x 2500mm L x  1880mm H)</v>
      </c>
    </row>
    <row r="2590" spans="2:18" x14ac:dyDescent="0.35">
      <c r="B2590" s="32">
        <v>0.65</v>
      </c>
      <c r="C2590" s="30" t="s">
        <v>22</v>
      </c>
      <c r="D2590" s="30" t="s">
        <v>21</v>
      </c>
      <c r="E2590" s="21">
        <v>850</v>
      </c>
      <c r="F2590" s="21">
        <v>2600</v>
      </c>
      <c r="G2590" s="21">
        <v>1880</v>
      </c>
      <c r="H2590" s="39">
        <v>3863.735714285714</v>
      </c>
      <c r="I2590" s="37">
        <f t="shared" si="405"/>
        <v>4000</v>
      </c>
      <c r="J2590" s="37">
        <f t="shared" si="406"/>
        <v>150</v>
      </c>
      <c r="K2590" s="21"/>
      <c r="L2590" s="36">
        <f>L2589+14</f>
        <v>614</v>
      </c>
      <c r="M2590" s="36"/>
      <c r="O2590" s="21">
        <f t="shared" si="407"/>
        <v>614</v>
      </c>
      <c r="P2590" s="40">
        <f t="shared" si="408"/>
        <v>1754.2857142857144</v>
      </c>
      <c r="Q2590" s="42"/>
      <c r="R2590" t="str">
        <f t="shared" si="404"/>
        <v>3860 Litre 304 Stainless Steel Slimline Water Tank (850mm W x 2600mm L x  1880mm H)</v>
      </c>
    </row>
    <row r="2591" spans="2:18" x14ac:dyDescent="0.35">
      <c r="B2591" s="32">
        <v>0.65</v>
      </c>
      <c r="C2591" s="30" t="s">
        <v>22</v>
      </c>
      <c r="D2591" s="30" t="s">
        <v>21</v>
      </c>
      <c r="E2591" s="21">
        <v>850</v>
      </c>
      <c r="F2591" s="21">
        <v>2700</v>
      </c>
      <c r="G2591" s="21">
        <v>1880</v>
      </c>
      <c r="H2591" s="39">
        <v>4023.5357142857142</v>
      </c>
      <c r="I2591" s="37">
        <f t="shared" si="405"/>
        <v>4000</v>
      </c>
      <c r="J2591" s="37">
        <f t="shared" si="406"/>
        <v>150</v>
      </c>
      <c r="K2591" s="21"/>
      <c r="L2591" s="36">
        <f>L2590+14</f>
        <v>628</v>
      </c>
      <c r="M2591" s="36"/>
      <c r="O2591" s="21">
        <f t="shared" si="407"/>
        <v>628</v>
      </c>
      <c r="P2591" s="40">
        <f t="shared" si="408"/>
        <v>1794.2857142857144</v>
      </c>
      <c r="Q2591" s="42"/>
      <c r="R2591" t="str">
        <f t="shared" si="404"/>
        <v>4020 Litre 304 Stainless Steel Slimline Water Tank (850mm W x 2700mm L x  1880mm H)</v>
      </c>
    </row>
    <row r="2592" spans="2:18" x14ac:dyDescent="0.35">
      <c r="B2592" s="32">
        <v>0.65</v>
      </c>
      <c r="C2592" s="30" t="s">
        <v>22</v>
      </c>
      <c r="D2592" s="30" t="s">
        <v>21</v>
      </c>
      <c r="E2592" s="21">
        <v>850</v>
      </c>
      <c r="F2592" s="21">
        <v>2800</v>
      </c>
      <c r="G2592" s="21">
        <v>1880</v>
      </c>
      <c r="H2592" s="39">
        <v>4183.3357142857139</v>
      </c>
      <c r="I2592" s="37">
        <f t="shared" si="405"/>
        <v>4000</v>
      </c>
      <c r="J2592" s="37">
        <f t="shared" si="406"/>
        <v>150</v>
      </c>
      <c r="K2592" s="21"/>
      <c r="L2592" s="36">
        <f>L2591+14</f>
        <v>642</v>
      </c>
      <c r="M2592" s="36"/>
      <c r="O2592" s="21">
        <f t="shared" si="407"/>
        <v>642</v>
      </c>
      <c r="P2592" s="40">
        <f t="shared" si="408"/>
        <v>1834.2857142857144</v>
      </c>
      <c r="Q2592" s="42"/>
      <c r="R2592" t="str">
        <f t="shared" si="404"/>
        <v>4180 Litre 304 Stainless Steel Slimline Water Tank (850mm W x 2800mm L x  1880mm H)</v>
      </c>
    </row>
    <row r="2593" spans="2:18" x14ac:dyDescent="0.35">
      <c r="B2593" s="32">
        <v>0.65</v>
      </c>
      <c r="C2593" s="30" t="s">
        <v>22</v>
      </c>
      <c r="D2593" s="30" t="s">
        <v>21</v>
      </c>
      <c r="E2593" s="21">
        <v>850</v>
      </c>
      <c r="F2593" s="21">
        <v>2900</v>
      </c>
      <c r="G2593" s="21">
        <v>1880</v>
      </c>
      <c r="H2593" s="39">
        <v>4343.1357142857141</v>
      </c>
      <c r="I2593" s="37">
        <f t="shared" si="405"/>
        <v>4000</v>
      </c>
      <c r="J2593" s="37">
        <f t="shared" si="406"/>
        <v>150</v>
      </c>
      <c r="K2593" s="21"/>
      <c r="L2593" s="36">
        <f>L2592+14</f>
        <v>656</v>
      </c>
      <c r="M2593" s="36"/>
      <c r="O2593" s="21">
        <f t="shared" si="407"/>
        <v>656</v>
      </c>
      <c r="P2593" s="40">
        <f t="shared" si="408"/>
        <v>1874.2857142857144</v>
      </c>
      <c r="Q2593" s="42"/>
      <c r="R2593" t="str">
        <f t="shared" si="404"/>
        <v>4340 Litre 304 Stainless Steel Slimline Water Tank (850mm W x 2900mm L x  1880mm H)</v>
      </c>
    </row>
    <row r="2594" spans="2:18" x14ac:dyDescent="0.35">
      <c r="B2594" s="32">
        <v>0.65</v>
      </c>
      <c r="C2594" s="30" t="s">
        <v>22</v>
      </c>
      <c r="D2594" s="30" t="s">
        <v>21</v>
      </c>
      <c r="E2594" s="21">
        <v>850</v>
      </c>
      <c r="F2594" s="21">
        <v>3000</v>
      </c>
      <c r="G2594" s="21">
        <v>1880</v>
      </c>
      <c r="H2594" s="39">
        <v>4502.9357142857143</v>
      </c>
      <c r="I2594" s="37">
        <f t="shared" si="405"/>
        <v>5000</v>
      </c>
      <c r="J2594" s="37">
        <f t="shared" si="406"/>
        <v>180</v>
      </c>
      <c r="K2594" s="21"/>
      <c r="L2594" s="36">
        <v>668</v>
      </c>
      <c r="M2594" s="36"/>
      <c r="O2594" s="21">
        <f t="shared" si="407"/>
        <v>668</v>
      </c>
      <c r="P2594" s="40">
        <f t="shared" si="408"/>
        <v>1908.5714285714287</v>
      </c>
      <c r="Q2594" s="42"/>
      <c r="R2594" t="str">
        <f t="shared" si="404"/>
        <v>4500 Litre 304 Stainless Steel Slimline Water Tank (850mm W x 3000mm L x  1880mm H)</v>
      </c>
    </row>
    <row r="2595" spans="2:18" x14ac:dyDescent="0.35">
      <c r="B2595" s="32">
        <v>0.65</v>
      </c>
      <c r="C2595" s="30" t="s">
        <v>22</v>
      </c>
      <c r="D2595" s="30" t="s">
        <v>21</v>
      </c>
      <c r="E2595" s="21">
        <v>850</v>
      </c>
      <c r="F2595" s="21">
        <v>3100</v>
      </c>
      <c r="G2595" s="21">
        <v>1880</v>
      </c>
      <c r="H2595" s="39">
        <v>4662.7357142857145</v>
      </c>
      <c r="I2595" s="37">
        <f t="shared" si="405"/>
        <v>5000</v>
      </c>
      <c r="J2595" s="37">
        <f t="shared" si="406"/>
        <v>180</v>
      </c>
      <c r="K2595" s="21"/>
      <c r="L2595" s="36">
        <f t="shared" ref="L2595:L2600" si="409">L2594+14</f>
        <v>682</v>
      </c>
      <c r="M2595" s="36"/>
      <c r="O2595" s="21">
        <f t="shared" si="407"/>
        <v>682</v>
      </c>
      <c r="P2595" s="40">
        <f t="shared" si="408"/>
        <v>1948.5714285714287</v>
      </c>
      <c r="Q2595" s="42"/>
      <c r="R2595" t="str">
        <f t="shared" si="404"/>
        <v>4660 Litre 304 Stainless Steel Slimline Water Tank (850mm W x 3100mm L x  1880mm H)</v>
      </c>
    </row>
    <row r="2596" spans="2:18" x14ac:dyDescent="0.35">
      <c r="B2596" s="32">
        <v>0.65</v>
      </c>
      <c r="C2596" s="30" t="s">
        <v>22</v>
      </c>
      <c r="D2596" s="30" t="s">
        <v>21</v>
      </c>
      <c r="E2596" s="21">
        <v>850</v>
      </c>
      <c r="F2596" s="21">
        <v>3200</v>
      </c>
      <c r="G2596" s="21">
        <v>1880</v>
      </c>
      <c r="H2596" s="39">
        <v>4822.5357142857138</v>
      </c>
      <c r="I2596" s="37">
        <f t="shared" si="405"/>
        <v>5000</v>
      </c>
      <c r="J2596" s="37">
        <f t="shared" si="406"/>
        <v>180</v>
      </c>
      <c r="K2596" s="21"/>
      <c r="L2596" s="36">
        <f t="shared" si="409"/>
        <v>696</v>
      </c>
      <c r="M2596" s="36"/>
      <c r="O2596" s="21">
        <f t="shared" si="407"/>
        <v>696</v>
      </c>
      <c r="P2596" s="40">
        <f t="shared" si="408"/>
        <v>1988.5714285714287</v>
      </c>
      <c r="Q2596" s="42"/>
      <c r="R2596" t="str">
        <f t="shared" si="404"/>
        <v>4820 Litre 304 Stainless Steel Slimline Water Tank (850mm W x 3200mm L x  1880mm H)</v>
      </c>
    </row>
    <row r="2597" spans="2:18" x14ac:dyDescent="0.35">
      <c r="B2597" s="32">
        <v>0.65</v>
      </c>
      <c r="C2597" s="30" t="s">
        <v>22</v>
      </c>
      <c r="D2597" s="30" t="s">
        <v>21</v>
      </c>
      <c r="E2597" s="21">
        <v>850</v>
      </c>
      <c r="F2597" s="21">
        <v>3300</v>
      </c>
      <c r="G2597" s="21">
        <v>1880</v>
      </c>
      <c r="H2597" s="39">
        <v>4982.3357142857139</v>
      </c>
      <c r="I2597" s="37">
        <f t="shared" si="405"/>
        <v>5000</v>
      </c>
      <c r="J2597" s="37">
        <f t="shared" si="406"/>
        <v>180</v>
      </c>
      <c r="K2597" s="21"/>
      <c r="L2597" s="36">
        <f t="shared" si="409"/>
        <v>710</v>
      </c>
      <c r="M2597" s="36"/>
      <c r="O2597" s="21">
        <f t="shared" si="407"/>
        <v>710</v>
      </c>
      <c r="P2597" s="40">
        <f t="shared" si="408"/>
        <v>2028.5714285714287</v>
      </c>
      <c r="Q2597" s="42"/>
      <c r="R2597" t="str">
        <f t="shared" si="404"/>
        <v>4980 Litre 304 Stainless Steel Slimline Water Tank (850mm W x 3300mm L x  1880mm H)</v>
      </c>
    </row>
    <row r="2598" spans="2:18" x14ac:dyDescent="0.35">
      <c r="B2598" s="32">
        <v>0.65</v>
      </c>
      <c r="C2598" s="30" t="s">
        <v>22</v>
      </c>
      <c r="D2598" s="30" t="s">
        <v>21</v>
      </c>
      <c r="E2598" s="21">
        <v>850</v>
      </c>
      <c r="F2598" s="21">
        <v>3400</v>
      </c>
      <c r="G2598" s="21">
        <v>1880</v>
      </c>
      <c r="H2598" s="39">
        <v>5142.1357142857141</v>
      </c>
      <c r="I2598" s="37">
        <f t="shared" si="405"/>
        <v>5000</v>
      </c>
      <c r="J2598" s="37">
        <f t="shared" si="406"/>
        <v>180</v>
      </c>
      <c r="K2598" s="21"/>
      <c r="L2598" s="36">
        <f t="shared" si="409"/>
        <v>724</v>
      </c>
      <c r="M2598" s="36"/>
      <c r="O2598" s="21">
        <f t="shared" si="407"/>
        <v>724</v>
      </c>
      <c r="P2598" s="40">
        <f t="shared" si="408"/>
        <v>2068.5714285714289</v>
      </c>
      <c r="Q2598" s="42"/>
      <c r="R2598" t="str">
        <f t="shared" si="404"/>
        <v>5140 Litre 304 Stainless Steel Slimline Water Tank (850mm W x 3400mm L x  1880mm H)</v>
      </c>
    </row>
    <row r="2599" spans="2:18" x14ac:dyDescent="0.35">
      <c r="B2599" s="32">
        <v>0.65</v>
      </c>
      <c r="C2599" s="30" t="s">
        <v>22</v>
      </c>
      <c r="D2599" s="30" t="s">
        <v>21</v>
      </c>
      <c r="E2599" s="21">
        <v>850</v>
      </c>
      <c r="F2599" s="21">
        <v>3500</v>
      </c>
      <c r="G2599" s="21">
        <v>1880</v>
      </c>
      <c r="H2599" s="39">
        <v>5301.9357142857143</v>
      </c>
      <c r="I2599" s="37">
        <f t="shared" si="405"/>
        <v>5000</v>
      </c>
      <c r="J2599" s="37">
        <f t="shared" si="406"/>
        <v>180</v>
      </c>
      <c r="K2599" s="21"/>
      <c r="L2599" s="36">
        <f t="shared" si="409"/>
        <v>738</v>
      </c>
      <c r="M2599" s="36"/>
      <c r="O2599" s="21">
        <f t="shared" si="407"/>
        <v>738</v>
      </c>
      <c r="P2599" s="40">
        <f t="shared" si="408"/>
        <v>2108.5714285714289</v>
      </c>
      <c r="Q2599" s="42"/>
      <c r="R2599" t="str">
        <f t="shared" si="404"/>
        <v>5300 Litre 304 Stainless Steel Slimline Water Tank (850mm W x 3500mm L x  1880mm H)</v>
      </c>
    </row>
    <row r="2600" spans="2:18" x14ac:dyDescent="0.35">
      <c r="B2600" s="32">
        <v>0.65</v>
      </c>
      <c r="C2600" s="30" t="s">
        <v>22</v>
      </c>
      <c r="D2600" s="30" t="s">
        <v>21</v>
      </c>
      <c r="E2600" s="21">
        <v>850</v>
      </c>
      <c r="F2600" s="21">
        <v>3600</v>
      </c>
      <c r="G2600" s="21">
        <v>1880</v>
      </c>
      <c r="H2600" s="39">
        <v>5461.7357142857145</v>
      </c>
      <c r="I2600" s="37">
        <f t="shared" si="405"/>
        <v>5000</v>
      </c>
      <c r="J2600" s="37">
        <f t="shared" si="406"/>
        <v>180</v>
      </c>
      <c r="K2600" s="21"/>
      <c r="L2600" s="36">
        <f t="shared" si="409"/>
        <v>752</v>
      </c>
      <c r="M2600" s="36"/>
      <c r="O2600" s="21">
        <f t="shared" si="407"/>
        <v>752</v>
      </c>
      <c r="P2600" s="40">
        <f t="shared" si="408"/>
        <v>2148.5714285714289</v>
      </c>
      <c r="Q2600" s="42"/>
      <c r="R2600" t="str">
        <f t="shared" si="404"/>
        <v>5460 Litre 304 Stainless Steel Slimline Water Tank (850mm W x 3600mm L x  1880mm H)</v>
      </c>
    </row>
    <row r="2601" spans="2:18" x14ac:dyDescent="0.35">
      <c r="B2601" s="32">
        <v>0.65</v>
      </c>
      <c r="C2601" s="30" t="s">
        <v>22</v>
      </c>
      <c r="D2601" s="30" t="s">
        <v>21</v>
      </c>
      <c r="E2601" s="21">
        <v>850</v>
      </c>
      <c r="F2601" s="21">
        <v>3700</v>
      </c>
      <c r="G2601" s="21">
        <v>1880</v>
      </c>
      <c r="H2601" s="39">
        <v>5621.5357142857138</v>
      </c>
      <c r="I2601" s="37">
        <f t="shared" si="405"/>
        <v>6000</v>
      </c>
      <c r="J2601" s="37">
        <f t="shared" si="406"/>
        <v>210</v>
      </c>
      <c r="K2601" s="21"/>
      <c r="L2601" s="36">
        <v>829</v>
      </c>
      <c r="M2601" s="36"/>
      <c r="O2601" s="21">
        <f t="shared" si="407"/>
        <v>829</v>
      </c>
      <c r="P2601" s="40">
        <f t="shared" si="408"/>
        <v>2368.5714285714289</v>
      </c>
      <c r="Q2601" s="42"/>
      <c r="R2601" t="str">
        <f t="shared" si="404"/>
        <v>5620 Litre 304 Stainless Steel Slimline Water Tank (850mm W x 3700mm L x  1880mm H)</v>
      </c>
    </row>
    <row r="2602" spans="2:18" x14ac:dyDescent="0.35">
      <c r="B2602" s="32">
        <v>0.65</v>
      </c>
      <c r="C2602" s="30" t="s">
        <v>22</v>
      </c>
      <c r="D2602" s="30" t="s">
        <v>21</v>
      </c>
      <c r="E2602" s="21">
        <v>850</v>
      </c>
      <c r="F2602" s="21">
        <v>3800</v>
      </c>
      <c r="G2602" s="21">
        <v>1880</v>
      </c>
      <c r="H2602" s="39">
        <v>5781.3357142857139</v>
      </c>
      <c r="I2602" s="37">
        <f t="shared" si="405"/>
        <v>6000</v>
      </c>
      <c r="J2602" s="37">
        <f t="shared" si="406"/>
        <v>210</v>
      </c>
      <c r="K2602" s="21"/>
      <c r="L2602" s="36">
        <f>L2601+14</f>
        <v>843</v>
      </c>
      <c r="M2602" s="36"/>
      <c r="O2602" s="21">
        <f t="shared" si="407"/>
        <v>843</v>
      </c>
      <c r="P2602" s="40">
        <f t="shared" si="408"/>
        <v>2408.5714285714289</v>
      </c>
      <c r="Q2602" s="42"/>
      <c r="R2602" t="str">
        <f t="shared" si="404"/>
        <v>5780 Litre 304 Stainless Steel Slimline Water Tank (850mm W x 3800mm L x  1880mm H)</v>
      </c>
    </row>
    <row r="2603" spans="2:18" x14ac:dyDescent="0.35">
      <c r="B2603" s="32">
        <v>0.65</v>
      </c>
      <c r="C2603" s="30" t="s">
        <v>22</v>
      </c>
      <c r="D2603" s="30" t="s">
        <v>21</v>
      </c>
      <c r="E2603" s="21">
        <v>850</v>
      </c>
      <c r="F2603" s="21">
        <v>3900</v>
      </c>
      <c r="G2603" s="21">
        <v>1880</v>
      </c>
      <c r="H2603" s="39">
        <v>5941.1357142857141</v>
      </c>
      <c r="I2603" s="37">
        <f t="shared" si="405"/>
        <v>6000</v>
      </c>
      <c r="J2603" s="37">
        <f t="shared" si="406"/>
        <v>210</v>
      </c>
      <c r="K2603" s="21"/>
      <c r="L2603" s="36">
        <f>L2602+14</f>
        <v>857</v>
      </c>
      <c r="M2603" s="36"/>
      <c r="O2603" s="21">
        <f t="shared" si="407"/>
        <v>857</v>
      </c>
      <c r="P2603" s="40">
        <f t="shared" si="408"/>
        <v>2448.5714285714289</v>
      </c>
      <c r="Q2603" s="42"/>
      <c r="R2603" t="str">
        <f t="shared" si="404"/>
        <v>5940 Litre 304 Stainless Steel Slimline Water Tank (850mm W x 3900mm L x  1880mm H)</v>
      </c>
    </row>
    <row r="2604" spans="2:18" x14ac:dyDescent="0.35">
      <c r="B2604" s="32">
        <v>0.65</v>
      </c>
      <c r="C2604" s="30" t="s">
        <v>22</v>
      </c>
      <c r="D2604" s="30" t="s">
        <v>21</v>
      </c>
      <c r="E2604" s="21">
        <v>850</v>
      </c>
      <c r="F2604" s="21">
        <v>4000</v>
      </c>
      <c r="G2604" s="21">
        <v>1880</v>
      </c>
      <c r="H2604" s="39">
        <v>6100.9357142857143</v>
      </c>
      <c r="I2604" s="37">
        <f t="shared" si="405"/>
        <v>6000</v>
      </c>
      <c r="J2604" s="37">
        <f t="shared" si="406"/>
        <v>210</v>
      </c>
      <c r="K2604" s="36">
        <v>90</v>
      </c>
      <c r="L2604" s="36">
        <f>L2603+14</f>
        <v>871</v>
      </c>
      <c r="M2604" s="36"/>
      <c r="O2604" s="21">
        <f t="shared" si="407"/>
        <v>961</v>
      </c>
      <c r="P2604" s="40">
        <f t="shared" si="408"/>
        <v>2745.7142857142858</v>
      </c>
      <c r="Q2604" s="42"/>
      <c r="R2604" t="str">
        <f t="shared" si="404"/>
        <v>6100 Litre 304 Stainless Steel Slimline Water Tank (850mm W x 4000mm L x  1880mm H)</v>
      </c>
    </row>
    <row r="2605" spans="2:18" x14ac:dyDescent="0.35">
      <c r="B2605" s="32">
        <v>0.65</v>
      </c>
      <c r="C2605" s="30" t="s">
        <v>22</v>
      </c>
      <c r="D2605" s="30" t="s">
        <v>21</v>
      </c>
      <c r="E2605" s="21">
        <v>900</v>
      </c>
      <c r="F2605" s="21">
        <v>800</v>
      </c>
      <c r="G2605" s="21">
        <v>1880</v>
      </c>
      <c r="H2605" s="39">
        <v>1027.2857142857142</v>
      </c>
      <c r="I2605" s="37">
        <f t="shared" si="405"/>
        <v>1000</v>
      </c>
      <c r="J2605" s="37">
        <f t="shared" si="406"/>
        <v>90</v>
      </c>
      <c r="K2605" s="21"/>
      <c r="L2605" s="36">
        <v>322</v>
      </c>
      <c r="M2605" s="36"/>
      <c r="O2605" s="21">
        <f t="shared" si="407"/>
        <v>322</v>
      </c>
      <c r="P2605" s="40">
        <f t="shared" si="408"/>
        <v>920.00000000000011</v>
      </c>
      <c r="Q2605" s="42"/>
      <c r="R2605" t="str">
        <f t="shared" si="404"/>
        <v>1030 Litre 304 Stainless Steel Slimline Water Tank (900mm W x 800mm L x  1880mm H)</v>
      </c>
    </row>
    <row r="2606" spans="2:18" x14ac:dyDescent="0.35">
      <c r="B2606" s="32">
        <v>0.65</v>
      </c>
      <c r="C2606" s="30" t="s">
        <v>22</v>
      </c>
      <c r="D2606" s="30" t="s">
        <v>21</v>
      </c>
      <c r="E2606" s="21">
        <v>900</v>
      </c>
      <c r="F2606" s="21">
        <v>900</v>
      </c>
      <c r="G2606" s="21">
        <v>1880</v>
      </c>
      <c r="H2606" s="39">
        <v>1196.485714285714</v>
      </c>
      <c r="I2606" s="37">
        <f t="shared" si="405"/>
        <v>1000</v>
      </c>
      <c r="J2606" s="37">
        <f t="shared" si="406"/>
        <v>90</v>
      </c>
      <c r="K2606" s="21"/>
      <c r="L2606" s="36">
        <f>L2605+14</f>
        <v>336</v>
      </c>
      <c r="M2606" s="36"/>
      <c r="O2606" s="21">
        <f t="shared" si="407"/>
        <v>336</v>
      </c>
      <c r="P2606" s="40">
        <f t="shared" si="408"/>
        <v>960.00000000000011</v>
      </c>
      <c r="Q2606" s="42"/>
      <c r="R2606" t="str">
        <f t="shared" si="404"/>
        <v>1200 Litre 304 Stainless Steel Slimline Water Tank (900mm W x 900mm L x  1880mm H)</v>
      </c>
    </row>
    <row r="2607" spans="2:18" x14ac:dyDescent="0.35">
      <c r="B2607" s="32">
        <v>0.65</v>
      </c>
      <c r="C2607" s="30" t="s">
        <v>22</v>
      </c>
      <c r="D2607" s="30" t="s">
        <v>21</v>
      </c>
      <c r="E2607" s="21">
        <v>900</v>
      </c>
      <c r="F2607" s="21">
        <v>1000</v>
      </c>
      <c r="G2607" s="21">
        <v>1880</v>
      </c>
      <c r="H2607" s="39">
        <v>1365.6857142857141</v>
      </c>
      <c r="I2607" s="37">
        <f t="shared" si="405"/>
        <v>1000</v>
      </c>
      <c r="J2607" s="37">
        <f t="shared" si="406"/>
        <v>90</v>
      </c>
      <c r="K2607" s="21"/>
      <c r="L2607" s="36">
        <f>L2606+14</f>
        <v>350</v>
      </c>
      <c r="M2607" s="36"/>
      <c r="O2607" s="21">
        <f t="shared" si="407"/>
        <v>350</v>
      </c>
      <c r="P2607" s="40">
        <f t="shared" si="408"/>
        <v>1000.0000000000001</v>
      </c>
      <c r="Q2607" s="42"/>
      <c r="R2607" t="str">
        <f t="shared" si="404"/>
        <v>1370 Litre 304 Stainless Steel Slimline Water Tank (900mm W x 1000mm L x  1880mm H)</v>
      </c>
    </row>
    <row r="2608" spans="2:18" x14ac:dyDescent="0.35">
      <c r="B2608" s="32">
        <v>0.65</v>
      </c>
      <c r="C2608" s="30" t="s">
        <v>22</v>
      </c>
      <c r="D2608" s="30" t="s">
        <v>21</v>
      </c>
      <c r="E2608" s="21">
        <v>900</v>
      </c>
      <c r="F2608" s="21">
        <v>1100</v>
      </c>
      <c r="G2608" s="21">
        <v>1880</v>
      </c>
      <c r="H2608" s="39">
        <v>1534.8857142857141</v>
      </c>
      <c r="I2608" s="37">
        <f t="shared" si="405"/>
        <v>2000</v>
      </c>
      <c r="J2608" s="37">
        <f t="shared" si="406"/>
        <v>120</v>
      </c>
      <c r="K2608" s="21"/>
      <c r="L2608" s="36">
        <v>364</v>
      </c>
      <c r="M2608" s="36"/>
      <c r="O2608" s="21">
        <f t="shared" si="407"/>
        <v>364</v>
      </c>
      <c r="P2608" s="40">
        <f t="shared" si="408"/>
        <v>1040</v>
      </c>
      <c r="Q2608" s="42"/>
      <c r="R2608" t="str">
        <f t="shared" si="404"/>
        <v>1530 Litre 304 Stainless Steel Slimline Water Tank (900mm W x 1100mm L x  1880mm H)</v>
      </c>
    </row>
    <row r="2609" spans="2:18" x14ac:dyDescent="0.35">
      <c r="B2609" s="32">
        <v>0.65</v>
      </c>
      <c r="C2609" s="30" t="s">
        <v>22</v>
      </c>
      <c r="D2609" s="30" t="s">
        <v>21</v>
      </c>
      <c r="E2609" s="21">
        <v>900</v>
      </c>
      <c r="F2609" s="21">
        <v>1200</v>
      </c>
      <c r="G2609" s="21">
        <v>1880</v>
      </c>
      <c r="H2609" s="39">
        <v>1704.0857142857142</v>
      </c>
      <c r="I2609" s="37">
        <f t="shared" si="405"/>
        <v>2000</v>
      </c>
      <c r="J2609" s="37">
        <f t="shared" si="406"/>
        <v>120</v>
      </c>
      <c r="K2609" s="21"/>
      <c r="L2609" s="36">
        <f>L2608+14</f>
        <v>378</v>
      </c>
      <c r="M2609" s="36"/>
      <c r="O2609" s="21">
        <f t="shared" si="407"/>
        <v>378</v>
      </c>
      <c r="P2609" s="40">
        <f t="shared" si="408"/>
        <v>1080</v>
      </c>
      <c r="Q2609" s="42"/>
      <c r="R2609" t="str">
        <f t="shared" si="404"/>
        <v>1700 Litre 304 Stainless Steel Slimline Water Tank (900mm W x 1200mm L x  1880mm H)</v>
      </c>
    </row>
    <row r="2610" spans="2:18" x14ac:dyDescent="0.35">
      <c r="B2610" s="32">
        <v>0.65</v>
      </c>
      <c r="C2610" s="30" t="s">
        <v>22</v>
      </c>
      <c r="D2610" s="30" t="s">
        <v>21</v>
      </c>
      <c r="E2610" s="21">
        <v>900</v>
      </c>
      <c r="F2610" s="21">
        <v>1300</v>
      </c>
      <c r="G2610" s="21">
        <v>1880</v>
      </c>
      <c r="H2610" s="39">
        <v>1873.2857142857142</v>
      </c>
      <c r="I2610" s="37">
        <f t="shared" si="405"/>
        <v>2000</v>
      </c>
      <c r="J2610" s="37">
        <f t="shared" si="406"/>
        <v>120</v>
      </c>
      <c r="K2610" s="21"/>
      <c r="L2610" s="36">
        <f>L2609+14</f>
        <v>392</v>
      </c>
      <c r="M2610" s="36"/>
      <c r="O2610" s="21">
        <f t="shared" si="407"/>
        <v>392</v>
      </c>
      <c r="P2610" s="40">
        <f t="shared" si="408"/>
        <v>1120</v>
      </c>
      <c r="Q2610" s="42"/>
      <c r="R2610" t="str">
        <f t="shared" si="404"/>
        <v>1870 Litre 304 Stainless Steel Slimline Water Tank (900mm W x 1300mm L x  1880mm H)</v>
      </c>
    </row>
    <row r="2611" spans="2:18" x14ac:dyDescent="0.35">
      <c r="B2611" s="32">
        <v>0.65</v>
      </c>
      <c r="C2611" s="30" t="s">
        <v>22</v>
      </c>
      <c r="D2611" s="30" t="s">
        <v>21</v>
      </c>
      <c r="E2611" s="21">
        <v>900</v>
      </c>
      <c r="F2611" s="21">
        <v>1400</v>
      </c>
      <c r="G2611" s="21">
        <v>1880</v>
      </c>
      <c r="H2611" s="39">
        <v>2042.485714285714</v>
      </c>
      <c r="I2611" s="37">
        <f t="shared" si="405"/>
        <v>2000</v>
      </c>
      <c r="J2611" s="37">
        <f t="shared" si="406"/>
        <v>120</v>
      </c>
      <c r="K2611" s="21"/>
      <c r="L2611" s="36">
        <f>L2610+14</f>
        <v>406</v>
      </c>
      <c r="M2611" s="36"/>
      <c r="O2611" s="21">
        <f t="shared" si="407"/>
        <v>406</v>
      </c>
      <c r="P2611" s="40">
        <f t="shared" si="408"/>
        <v>1160</v>
      </c>
      <c r="Q2611" s="42"/>
      <c r="R2611" t="str">
        <f t="shared" si="404"/>
        <v>2040 Litre 304 Stainless Steel Slimline Water Tank (900mm W x 1400mm L x  1880mm H)</v>
      </c>
    </row>
    <row r="2612" spans="2:18" x14ac:dyDescent="0.35">
      <c r="B2612" s="32">
        <v>0.65</v>
      </c>
      <c r="C2612" s="30" t="s">
        <v>22</v>
      </c>
      <c r="D2612" s="30" t="s">
        <v>21</v>
      </c>
      <c r="E2612" s="21">
        <v>900</v>
      </c>
      <c r="F2612" s="21">
        <v>1500</v>
      </c>
      <c r="G2612" s="21">
        <v>1880</v>
      </c>
      <c r="H2612" s="39">
        <v>2211.6857142857143</v>
      </c>
      <c r="I2612" s="37">
        <f t="shared" si="405"/>
        <v>2000</v>
      </c>
      <c r="J2612" s="37">
        <f t="shared" si="406"/>
        <v>120</v>
      </c>
      <c r="K2612" s="21"/>
      <c r="L2612" s="36">
        <f>L2611+14</f>
        <v>420</v>
      </c>
      <c r="M2612" s="36"/>
      <c r="O2612" s="21">
        <f t="shared" si="407"/>
        <v>420</v>
      </c>
      <c r="P2612" s="40">
        <f t="shared" si="408"/>
        <v>1200</v>
      </c>
      <c r="Q2612" s="42"/>
      <c r="R2612" t="str">
        <f t="shared" si="404"/>
        <v>2210 Litre 304 Stainless Steel Slimline Water Tank (900mm W x 1500mm L x  1880mm H)</v>
      </c>
    </row>
    <row r="2613" spans="2:18" x14ac:dyDescent="0.35">
      <c r="B2613" s="32">
        <v>0.65</v>
      </c>
      <c r="C2613" s="30" t="s">
        <v>22</v>
      </c>
      <c r="D2613" s="30" t="s">
        <v>21</v>
      </c>
      <c r="E2613" s="21">
        <v>900</v>
      </c>
      <c r="F2613" s="21">
        <v>1600</v>
      </c>
      <c r="G2613" s="21">
        <v>1880</v>
      </c>
      <c r="H2613" s="39">
        <v>2380.8857142857141</v>
      </c>
      <c r="I2613" s="37">
        <f t="shared" si="405"/>
        <v>2000</v>
      </c>
      <c r="J2613" s="37">
        <f t="shared" si="406"/>
        <v>120</v>
      </c>
      <c r="K2613" s="21"/>
      <c r="L2613" s="36">
        <f>L2612+14</f>
        <v>434</v>
      </c>
      <c r="M2613" s="36"/>
      <c r="O2613" s="21">
        <f t="shared" si="407"/>
        <v>434</v>
      </c>
      <c r="P2613" s="40">
        <f t="shared" si="408"/>
        <v>1240</v>
      </c>
      <c r="Q2613" s="42"/>
      <c r="R2613" t="str">
        <f t="shared" si="404"/>
        <v>2380 Litre 304 Stainless Steel Slimline Water Tank (900mm W x 1600mm L x  1880mm H)</v>
      </c>
    </row>
    <row r="2614" spans="2:18" x14ac:dyDescent="0.35">
      <c r="B2614" s="32">
        <v>0.65</v>
      </c>
      <c r="C2614" s="30" t="s">
        <v>22</v>
      </c>
      <c r="D2614" s="30" t="s">
        <v>21</v>
      </c>
      <c r="E2614" s="21">
        <v>900</v>
      </c>
      <c r="F2614" s="21">
        <v>1700</v>
      </c>
      <c r="G2614" s="21">
        <v>1880</v>
      </c>
      <c r="H2614" s="39">
        <v>2550.0857142857139</v>
      </c>
      <c r="I2614" s="37">
        <f t="shared" si="405"/>
        <v>3000</v>
      </c>
      <c r="J2614" s="37">
        <f t="shared" si="406"/>
        <v>135</v>
      </c>
      <c r="K2614" s="21"/>
      <c r="L2614" s="36">
        <v>492</v>
      </c>
      <c r="M2614" s="36"/>
      <c r="O2614" s="21">
        <f t="shared" si="407"/>
        <v>492</v>
      </c>
      <c r="P2614" s="40">
        <f t="shared" si="408"/>
        <v>1405.7142857142858</v>
      </c>
      <c r="Q2614" s="42"/>
      <c r="R2614" t="str">
        <f t="shared" si="404"/>
        <v>2550 Litre 304 Stainless Steel Slimline Water Tank (900mm W x 1700mm L x  1880mm H)</v>
      </c>
    </row>
    <row r="2615" spans="2:18" x14ac:dyDescent="0.35">
      <c r="B2615" s="32">
        <v>0.65</v>
      </c>
      <c r="C2615" s="30" t="s">
        <v>22</v>
      </c>
      <c r="D2615" s="30" t="s">
        <v>21</v>
      </c>
      <c r="E2615" s="21">
        <v>900</v>
      </c>
      <c r="F2615" s="21">
        <v>1800</v>
      </c>
      <c r="G2615" s="21">
        <v>1880</v>
      </c>
      <c r="H2615" s="39">
        <v>2719.2857142857142</v>
      </c>
      <c r="I2615" s="37">
        <f t="shared" si="405"/>
        <v>3000</v>
      </c>
      <c r="J2615" s="37">
        <f t="shared" si="406"/>
        <v>135</v>
      </c>
      <c r="K2615" s="21"/>
      <c r="L2615" s="36">
        <f>L2614+14</f>
        <v>506</v>
      </c>
      <c r="M2615" s="36"/>
      <c r="O2615" s="21">
        <f t="shared" si="407"/>
        <v>506</v>
      </c>
      <c r="P2615" s="40">
        <f t="shared" si="408"/>
        <v>1445.7142857142858</v>
      </c>
      <c r="Q2615" s="42"/>
      <c r="R2615" t="str">
        <f t="shared" si="404"/>
        <v>2720 Litre 304 Stainless Steel Slimline Water Tank (900mm W x 1800mm L x  1880mm H)</v>
      </c>
    </row>
    <row r="2616" spans="2:18" x14ac:dyDescent="0.35">
      <c r="B2616" s="32">
        <v>0.65</v>
      </c>
      <c r="C2616" s="30" t="s">
        <v>22</v>
      </c>
      <c r="D2616" s="30" t="s">
        <v>21</v>
      </c>
      <c r="E2616" s="21">
        <v>900</v>
      </c>
      <c r="F2616" s="21">
        <v>1900</v>
      </c>
      <c r="G2616" s="21">
        <v>1880</v>
      </c>
      <c r="H2616" s="39">
        <v>2888.485714285714</v>
      </c>
      <c r="I2616" s="37">
        <f t="shared" si="405"/>
        <v>3000</v>
      </c>
      <c r="J2616" s="37">
        <f t="shared" si="406"/>
        <v>135</v>
      </c>
      <c r="K2616" s="21"/>
      <c r="L2616" s="36">
        <f>L2615+14</f>
        <v>520</v>
      </c>
      <c r="M2616" s="36"/>
      <c r="O2616" s="21">
        <f t="shared" si="407"/>
        <v>520</v>
      </c>
      <c r="P2616" s="40">
        <f t="shared" si="408"/>
        <v>1485.7142857142858</v>
      </c>
      <c r="Q2616" s="42"/>
      <c r="R2616" t="str">
        <f t="shared" si="404"/>
        <v>2890 Litre 304 Stainless Steel Slimline Water Tank (900mm W x 1900mm L x  1880mm H)</v>
      </c>
    </row>
    <row r="2617" spans="2:18" x14ac:dyDescent="0.35">
      <c r="B2617" s="32">
        <v>0.65</v>
      </c>
      <c r="C2617" s="30" t="s">
        <v>22</v>
      </c>
      <c r="D2617" s="30" t="s">
        <v>21</v>
      </c>
      <c r="E2617" s="21">
        <v>900</v>
      </c>
      <c r="F2617" s="21">
        <v>2000</v>
      </c>
      <c r="G2617" s="21">
        <v>1880</v>
      </c>
      <c r="H2617" s="39">
        <v>3057.6857142857143</v>
      </c>
      <c r="I2617" s="37">
        <f t="shared" si="405"/>
        <v>3000</v>
      </c>
      <c r="J2617" s="37">
        <f t="shared" si="406"/>
        <v>135</v>
      </c>
      <c r="K2617" s="21"/>
      <c r="L2617" s="36">
        <f>L2616+14</f>
        <v>534</v>
      </c>
      <c r="M2617" s="36"/>
      <c r="O2617" s="21">
        <f t="shared" si="407"/>
        <v>534</v>
      </c>
      <c r="P2617" s="40">
        <f t="shared" si="408"/>
        <v>1525.7142857142858</v>
      </c>
      <c r="Q2617" s="42"/>
      <c r="R2617" t="str">
        <f t="shared" si="404"/>
        <v>3060 Litre 304 Stainless Steel Slimline Water Tank (900mm W x 2000mm L x  1880mm H)</v>
      </c>
    </row>
    <row r="2618" spans="2:18" x14ac:dyDescent="0.35">
      <c r="B2618" s="32">
        <v>0.65</v>
      </c>
      <c r="C2618" s="30" t="s">
        <v>22</v>
      </c>
      <c r="D2618" s="30" t="s">
        <v>21</v>
      </c>
      <c r="E2618" s="21">
        <v>900</v>
      </c>
      <c r="F2618" s="21">
        <v>2100</v>
      </c>
      <c r="G2618" s="21">
        <v>1880</v>
      </c>
      <c r="H2618" s="39">
        <v>3226.8857142857141</v>
      </c>
      <c r="I2618" s="37">
        <f t="shared" si="405"/>
        <v>3000</v>
      </c>
      <c r="J2618" s="37">
        <f t="shared" si="406"/>
        <v>135</v>
      </c>
      <c r="K2618" s="21"/>
      <c r="L2618" s="36">
        <f>L2617+14</f>
        <v>548</v>
      </c>
      <c r="M2618" s="36"/>
      <c r="O2618" s="21">
        <f t="shared" si="407"/>
        <v>548</v>
      </c>
      <c r="P2618" s="40">
        <f t="shared" si="408"/>
        <v>1565.7142857142858</v>
      </c>
      <c r="Q2618" s="42"/>
      <c r="R2618" t="str">
        <f t="shared" si="404"/>
        <v>3230 Litre 304 Stainless Steel Slimline Water Tank (900mm W x 2100mm L x  1880mm H)</v>
      </c>
    </row>
    <row r="2619" spans="2:18" x14ac:dyDescent="0.35">
      <c r="B2619" s="32">
        <v>0.65</v>
      </c>
      <c r="C2619" s="30" t="s">
        <v>22</v>
      </c>
      <c r="D2619" s="30" t="s">
        <v>21</v>
      </c>
      <c r="E2619" s="21">
        <v>900</v>
      </c>
      <c r="F2619" s="21">
        <v>2200</v>
      </c>
      <c r="G2619" s="21">
        <v>1880</v>
      </c>
      <c r="H2619" s="39">
        <v>3396.0857142857139</v>
      </c>
      <c r="I2619" s="37">
        <f t="shared" si="405"/>
        <v>3000</v>
      </c>
      <c r="J2619" s="37">
        <f t="shared" si="406"/>
        <v>135</v>
      </c>
      <c r="K2619" s="21"/>
      <c r="L2619" s="36">
        <f>L2618+14</f>
        <v>562</v>
      </c>
      <c r="M2619" s="36"/>
      <c r="O2619" s="21">
        <f t="shared" si="407"/>
        <v>562</v>
      </c>
      <c r="P2619" s="40">
        <f t="shared" si="408"/>
        <v>1605.7142857142858</v>
      </c>
      <c r="Q2619" s="42"/>
      <c r="R2619" t="str">
        <f t="shared" si="404"/>
        <v>3400 Litre 304 Stainless Steel Slimline Water Tank (900mm W x 2200mm L x  1880mm H)</v>
      </c>
    </row>
    <row r="2620" spans="2:18" x14ac:dyDescent="0.35">
      <c r="B2620" s="32">
        <v>0.65</v>
      </c>
      <c r="C2620" s="30" t="s">
        <v>22</v>
      </c>
      <c r="D2620" s="30" t="s">
        <v>21</v>
      </c>
      <c r="E2620" s="21">
        <v>900</v>
      </c>
      <c r="F2620" s="21">
        <v>2300</v>
      </c>
      <c r="G2620" s="21">
        <v>1880</v>
      </c>
      <c r="H2620" s="39">
        <v>3565.2857142857142</v>
      </c>
      <c r="I2620" s="37">
        <f t="shared" si="405"/>
        <v>4000</v>
      </c>
      <c r="J2620" s="37">
        <f t="shared" si="406"/>
        <v>150</v>
      </c>
      <c r="K2620" s="21"/>
      <c r="L2620" s="36">
        <v>575</v>
      </c>
      <c r="M2620" s="36"/>
      <c r="O2620" s="21">
        <f t="shared" si="407"/>
        <v>575</v>
      </c>
      <c r="P2620" s="40">
        <f t="shared" si="408"/>
        <v>1642.8571428571429</v>
      </c>
      <c r="Q2620" s="42"/>
      <c r="R2620" t="str">
        <f t="shared" si="404"/>
        <v>3570 Litre 304 Stainless Steel Slimline Water Tank (900mm W x 2300mm L x  1880mm H)</v>
      </c>
    </row>
    <row r="2621" spans="2:18" x14ac:dyDescent="0.35">
      <c r="B2621" s="32">
        <v>0.65</v>
      </c>
      <c r="C2621" s="30" t="s">
        <v>22</v>
      </c>
      <c r="D2621" s="30" t="s">
        <v>21</v>
      </c>
      <c r="E2621" s="21">
        <v>900</v>
      </c>
      <c r="F2621" s="21">
        <v>2400</v>
      </c>
      <c r="G2621" s="21">
        <v>1880</v>
      </c>
      <c r="H2621" s="39">
        <v>3734.485714285714</v>
      </c>
      <c r="I2621" s="37">
        <f t="shared" si="405"/>
        <v>4000</v>
      </c>
      <c r="J2621" s="37">
        <f t="shared" si="406"/>
        <v>150</v>
      </c>
      <c r="K2621" s="21"/>
      <c r="L2621" s="36">
        <f>L2620+14</f>
        <v>589</v>
      </c>
      <c r="M2621" s="36"/>
      <c r="O2621" s="21">
        <f t="shared" si="407"/>
        <v>589</v>
      </c>
      <c r="P2621" s="40">
        <f t="shared" si="408"/>
        <v>1682.8571428571429</v>
      </c>
      <c r="Q2621" s="42"/>
      <c r="R2621" t="str">
        <f t="shared" si="404"/>
        <v>3730 Litre 304 Stainless Steel Slimline Water Tank (900mm W x 2400mm L x  1880mm H)</v>
      </c>
    </row>
    <row r="2622" spans="2:18" x14ac:dyDescent="0.35">
      <c r="B2622" s="32">
        <v>0.65</v>
      </c>
      <c r="C2622" s="30" t="s">
        <v>22</v>
      </c>
      <c r="D2622" s="30" t="s">
        <v>21</v>
      </c>
      <c r="E2622" s="21">
        <v>900</v>
      </c>
      <c r="F2622" s="21">
        <v>2500</v>
      </c>
      <c r="G2622" s="21">
        <v>1880</v>
      </c>
      <c r="H2622" s="39">
        <v>3903.6857142857143</v>
      </c>
      <c r="I2622" s="37">
        <f t="shared" si="405"/>
        <v>4000</v>
      </c>
      <c r="J2622" s="37">
        <f t="shared" si="406"/>
        <v>150</v>
      </c>
      <c r="K2622" s="21"/>
      <c r="L2622" s="36">
        <f>L2621+14</f>
        <v>603</v>
      </c>
      <c r="M2622" s="36"/>
      <c r="O2622" s="21">
        <f t="shared" si="407"/>
        <v>603</v>
      </c>
      <c r="P2622" s="40">
        <f t="shared" si="408"/>
        <v>1722.8571428571429</v>
      </c>
      <c r="Q2622" s="42"/>
      <c r="R2622" t="str">
        <f t="shared" si="404"/>
        <v>3900 Litre 304 Stainless Steel Slimline Water Tank (900mm W x 2500mm L x  1880mm H)</v>
      </c>
    </row>
    <row r="2623" spans="2:18" x14ac:dyDescent="0.35">
      <c r="B2623" s="32">
        <v>0.65</v>
      </c>
      <c r="C2623" s="30" t="s">
        <v>22</v>
      </c>
      <c r="D2623" s="30" t="s">
        <v>21</v>
      </c>
      <c r="E2623" s="21">
        <v>900</v>
      </c>
      <c r="F2623" s="21">
        <v>2600</v>
      </c>
      <c r="G2623" s="21">
        <v>1880</v>
      </c>
      <c r="H2623" s="39">
        <v>4072.8857142857141</v>
      </c>
      <c r="I2623" s="37">
        <f t="shared" si="405"/>
        <v>4000</v>
      </c>
      <c r="J2623" s="37">
        <f t="shared" si="406"/>
        <v>150</v>
      </c>
      <c r="K2623" s="21"/>
      <c r="L2623" s="36">
        <f>L2622+14</f>
        <v>617</v>
      </c>
      <c r="M2623" s="36"/>
      <c r="O2623" s="21">
        <f t="shared" si="407"/>
        <v>617</v>
      </c>
      <c r="P2623" s="40">
        <f t="shared" si="408"/>
        <v>1762.8571428571429</v>
      </c>
      <c r="Q2623" s="42"/>
      <c r="R2623" t="str">
        <f t="shared" si="404"/>
        <v>4070 Litre 304 Stainless Steel Slimline Water Tank (900mm W x 2600mm L x  1880mm H)</v>
      </c>
    </row>
    <row r="2624" spans="2:18" x14ac:dyDescent="0.35">
      <c r="B2624" s="32">
        <v>0.65</v>
      </c>
      <c r="C2624" s="30" t="s">
        <v>22</v>
      </c>
      <c r="D2624" s="30" t="s">
        <v>21</v>
      </c>
      <c r="E2624" s="21">
        <v>900</v>
      </c>
      <c r="F2624" s="21">
        <v>2700</v>
      </c>
      <c r="G2624" s="21">
        <v>1880</v>
      </c>
      <c r="H2624" s="39">
        <v>4242.0857142857139</v>
      </c>
      <c r="I2624" s="37">
        <f t="shared" si="405"/>
        <v>4000</v>
      </c>
      <c r="J2624" s="37">
        <f t="shared" si="406"/>
        <v>150</v>
      </c>
      <c r="K2624" s="21"/>
      <c r="L2624" s="36">
        <f>L2623+14</f>
        <v>631</v>
      </c>
      <c r="M2624" s="36"/>
      <c r="O2624" s="21">
        <f t="shared" si="407"/>
        <v>631</v>
      </c>
      <c r="P2624" s="40">
        <f t="shared" si="408"/>
        <v>1802.8571428571429</v>
      </c>
      <c r="Q2624" s="42"/>
      <c r="R2624" t="str">
        <f t="shared" si="404"/>
        <v>4240 Litre 304 Stainless Steel Slimline Water Tank (900mm W x 2700mm L x  1880mm H)</v>
      </c>
    </row>
    <row r="2625" spans="2:18" x14ac:dyDescent="0.35">
      <c r="B2625" s="32">
        <v>0.65</v>
      </c>
      <c r="C2625" s="30" t="s">
        <v>22</v>
      </c>
      <c r="D2625" s="30" t="s">
        <v>21</v>
      </c>
      <c r="E2625" s="21">
        <v>900</v>
      </c>
      <c r="F2625" s="21">
        <v>2800</v>
      </c>
      <c r="G2625" s="21">
        <v>1880</v>
      </c>
      <c r="H2625" s="39">
        <v>4411.2857142857138</v>
      </c>
      <c r="I2625" s="37">
        <f t="shared" si="405"/>
        <v>4000</v>
      </c>
      <c r="J2625" s="37">
        <f t="shared" si="406"/>
        <v>150</v>
      </c>
      <c r="K2625" s="21"/>
      <c r="L2625" s="36">
        <f>L2624+14</f>
        <v>645</v>
      </c>
      <c r="M2625" s="36"/>
      <c r="O2625" s="21">
        <f t="shared" si="407"/>
        <v>645</v>
      </c>
      <c r="P2625" s="40">
        <f t="shared" si="408"/>
        <v>1842.8571428571429</v>
      </c>
      <c r="Q2625" s="42"/>
      <c r="R2625" t="str">
        <f t="shared" si="404"/>
        <v>4410 Litre 304 Stainless Steel Slimline Water Tank (900mm W x 2800mm L x  1880mm H)</v>
      </c>
    </row>
    <row r="2626" spans="2:18" x14ac:dyDescent="0.35">
      <c r="B2626" s="32">
        <v>0.65</v>
      </c>
      <c r="C2626" s="30" t="s">
        <v>22</v>
      </c>
      <c r="D2626" s="30" t="s">
        <v>21</v>
      </c>
      <c r="E2626" s="21">
        <v>900</v>
      </c>
      <c r="F2626" s="21">
        <v>2900</v>
      </c>
      <c r="G2626" s="21">
        <v>1880</v>
      </c>
      <c r="H2626" s="39">
        <v>4580.4857142857145</v>
      </c>
      <c r="I2626" s="37">
        <f t="shared" si="405"/>
        <v>5000</v>
      </c>
      <c r="J2626" s="37">
        <f t="shared" si="406"/>
        <v>180</v>
      </c>
      <c r="K2626" s="21"/>
      <c r="L2626" s="36">
        <v>657</v>
      </c>
      <c r="M2626" s="36"/>
      <c r="O2626" s="21">
        <f t="shared" si="407"/>
        <v>657</v>
      </c>
      <c r="P2626" s="40">
        <f t="shared" si="408"/>
        <v>1877.1428571428573</v>
      </c>
      <c r="Q2626" s="42"/>
      <c r="R2626" t="str">
        <f t="shared" si="404"/>
        <v>4580 Litre 304 Stainless Steel Slimline Water Tank (900mm W x 2900mm L x  1880mm H)</v>
      </c>
    </row>
    <row r="2627" spans="2:18" x14ac:dyDescent="0.35">
      <c r="B2627" s="32">
        <v>0.65</v>
      </c>
      <c r="C2627" s="30" t="s">
        <v>22</v>
      </c>
      <c r="D2627" s="30" t="s">
        <v>21</v>
      </c>
      <c r="E2627" s="21">
        <v>900</v>
      </c>
      <c r="F2627" s="21">
        <v>3000</v>
      </c>
      <c r="G2627" s="21">
        <v>1880</v>
      </c>
      <c r="H2627" s="39">
        <v>4749.6857142857143</v>
      </c>
      <c r="I2627" s="37">
        <f t="shared" si="405"/>
        <v>5000</v>
      </c>
      <c r="J2627" s="37">
        <f t="shared" si="406"/>
        <v>180</v>
      </c>
      <c r="K2627" s="21"/>
      <c r="L2627" s="36">
        <f>L2626+14</f>
        <v>671</v>
      </c>
      <c r="M2627" s="36"/>
      <c r="O2627" s="21">
        <f t="shared" si="407"/>
        <v>671</v>
      </c>
      <c r="P2627" s="40">
        <f t="shared" si="408"/>
        <v>1917.1428571428573</v>
      </c>
      <c r="Q2627" s="42"/>
      <c r="R2627" t="str">
        <f t="shared" si="404"/>
        <v>4750 Litre 304 Stainless Steel Slimline Water Tank (900mm W x 3000mm L x  1880mm H)</v>
      </c>
    </row>
    <row r="2628" spans="2:18" x14ac:dyDescent="0.35">
      <c r="B2628" s="32">
        <v>0.65</v>
      </c>
      <c r="C2628" s="30" t="s">
        <v>22</v>
      </c>
      <c r="D2628" s="30" t="s">
        <v>21</v>
      </c>
      <c r="E2628" s="21">
        <v>900</v>
      </c>
      <c r="F2628" s="21">
        <v>3100</v>
      </c>
      <c r="G2628" s="21">
        <v>1880</v>
      </c>
      <c r="H2628" s="39">
        <v>4918.8857142857141</v>
      </c>
      <c r="I2628" s="37">
        <f t="shared" si="405"/>
        <v>5000</v>
      </c>
      <c r="J2628" s="37">
        <f t="shared" si="406"/>
        <v>180</v>
      </c>
      <c r="K2628" s="21"/>
      <c r="L2628" s="36">
        <f>L2627+14</f>
        <v>685</v>
      </c>
      <c r="M2628" s="36"/>
      <c r="O2628" s="21">
        <f t="shared" si="407"/>
        <v>685</v>
      </c>
      <c r="P2628" s="40">
        <f t="shared" si="408"/>
        <v>1957.1428571428573</v>
      </c>
      <c r="Q2628" s="42"/>
      <c r="R2628" t="str">
        <f t="shared" si="404"/>
        <v>4920 Litre 304 Stainless Steel Slimline Water Tank (900mm W x 3100mm L x  1880mm H)</v>
      </c>
    </row>
    <row r="2629" spans="2:18" x14ac:dyDescent="0.35">
      <c r="B2629" s="32">
        <v>0.65</v>
      </c>
      <c r="C2629" s="30" t="s">
        <v>22</v>
      </c>
      <c r="D2629" s="30" t="s">
        <v>21</v>
      </c>
      <c r="E2629" s="21">
        <v>900</v>
      </c>
      <c r="F2629" s="21">
        <v>3200</v>
      </c>
      <c r="G2629" s="21">
        <v>1880</v>
      </c>
      <c r="H2629" s="39">
        <v>5088.0857142857139</v>
      </c>
      <c r="I2629" s="37">
        <f t="shared" si="405"/>
        <v>5000</v>
      </c>
      <c r="J2629" s="37">
        <f t="shared" si="406"/>
        <v>180</v>
      </c>
      <c r="K2629" s="21"/>
      <c r="L2629" s="36">
        <f>L2628+14</f>
        <v>699</v>
      </c>
      <c r="M2629" s="36"/>
      <c r="O2629" s="21">
        <f t="shared" si="407"/>
        <v>699</v>
      </c>
      <c r="P2629" s="40">
        <f t="shared" si="408"/>
        <v>1997.1428571428573</v>
      </c>
      <c r="Q2629" s="42"/>
      <c r="R2629" t="str">
        <f t="shared" ref="R2629:R2692" si="410">ROUND(H2629,-1)&amp;" "&amp;"Litre"&amp;" "&amp;C2629&amp;" "&amp;D2629&amp;" "&amp;"Water Tank"&amp;" ("&amp;E2629&amp;"mm W x "&amp;F2629&amp;"mm L x  "&amp;G2629&amp;"mm H)"</f>
        <v>5090 Litre 304 Stainless Steel Slimline Water Tank (900mm W x 3200mm L x  1880mm H)</v>
      </c>
    </row>
    <row r="2630" spans="2:18" x14ac:dyDescent="0.35">
      <c r="B2630" s="32">
        <v>0.65</v>
      </c>
      <c r="C2630" s="30" t="s">
        <v>22</v>
      </c>
      <c r="D2630" s="30" t="s">
        <v>21</v>
      </c>
      <c r="E2630" s="21">
        <v>900</v>
      </c>
      <c r="F2630" s="21">
        <v>3300</v>
      </c>
      <c r="G2630" s="21">
        <v>1880</v>
      </c>
      <c r="H2630" s="39">
        <v>5257.2857142857138</v>
      </c>
      <c r="I2630" s="37">
        <f t="shared" ref="I2630:I2693" si="411">ROUND(H2630,-3)</f>
        <v>5000</v>
      </c>
      <c r="J2630" s="37">
        <f t="shared" ref="J2630:J2693" si="412">IF(I2630&lt;1000,90,IF(I2630=1000,90,IF(I2630=2000,120,IF(I2630=3000,135,IF(I2630=4000,150,IF(I2630=5000,180,IF(I2630=6000,210,IF(I2630=7000,240,IF(I2630=8000,255,IF(I2630=9000,270,IF(I2630=10000,285)))))))))))</f>
        <v>180</v>
      </c>
      <c r="K2630" s="21"/>
      <c r="L2630" s="36">
        <f>L2629+14</f>
        <v>713</v>
      </c>
      <c r="M2630" s="36"/>
      <c r="O2630" s="21">
        <f t="shared" ref="O2630:O2693" si="413">SUM(K2630:N2630)</f>
        <v>713</v>
      </c>
      <c r="P2630" s="40">
        <f t="shared" ref="P2630:P2693" si="414">O2630/(1-B2630)</f>
        <v>2037.1428571428573</v>
      </c>
      <c r="Q2630" s="42"/>
      <c r="R2630" t="str">
        <f t="shared" si="410"/>
        <v>5260 Litre 304 Stainless Steel Slimline Water Tank (900mm W x 3300mm L x  1880mm H)</v>
      </c>
    </row>
    <row r="2631" spans="2:18" x14ac:dyDescent="0.35">
      <c r="B2631" s="32">
        <v>0.65</v>
      </c>
      <c r="C2631" s="30" t="s">
        <v>22</v>
      </c>
      <c r="D2631" s="30" t="s">
        <v>21</v>
      </c>
      <c r="E2631" s="21">
        <v>900</v>
      </c>
      <c r="F2631" s="21">
        <v>3400</v>
      </c>
      <c r="G2631" s="21">
        <v>1880</v>
      </c>
      <c r="H2631" s="39">
        <v>5426.4857142857145</v>
      </c>
      <c r="I2631" s="37">
        <f t="shared" si="411"/>
        <v>5000</v>
      </c>
      <c r="J2631" s="37">
        <f t="shared" si="412"/>
        <v>180</v>
      </c>
      <c r="K2631" s="21"/>
      <c r="L2631" s="36">
        <f>L2630+14</f>
        <v>727</v>
      </c>
      <c r="M2631" s="36"/>
      <c r="O2631" s="21">
        <f t="shared" si="413"/>
        <v>727</v>
      </c>
      <c r="P2631" s="40">
        <f t="shared" si="414"/>
        <v>2077.1428571428573</v>
      </c>
      <c r="Q2631" s="42"/>
      <c r="R2631" t="str">
        <f t="shared" si="410"/>
        <v>5430 Litre 304 Stainless Steel Slimline Water Tank (900mm W x 3400mm L x  1880mm H)</v>
      </c>
    </row>
    <row r="2632" spans="2:18" x14ac:dyDescent="0.35">
      <c r="B2632" s="32">
        <v>0.65</v>
      </c>
      <c r="C2632" s="30" t="s">
        <v>22</v>
      </c>
      <c r="D2632" s="30" t="s">
        <v>21</v>
      </c>
      <c r="E2632" s="21">
        <v>900</v>
      </c>
      <c r="F2632" s="21">
        <v>3500</v>
      </c>
      <c r="G2632" s="21">
        <v>1880</v>
      </c>
      <c r="H2632" s="39">
        <v>5595.6857142857143</v>
      </c>
      <c r="I2632" s="37">
        <f t="shared" si="411"/>
        <v>6000</v>
      </c>
      <c r="J2632" s="37">
        <f t="shared" si="412"/>
        <v>210</v>
      </c>
      <c r="K2632" s="21"/>
      <c r="L2632" s="36">
        <v>804</v>
      </c>
      <c r="M2632" s="36"/>
      <c r="O2632" s="21">
        <f t="shared" si="413"/>
        <v>804</v>
      </c>
      <c r="P2632" s="40">
        <f t="shared" si="414"/>
        <v>2297.1428571428573</v>
      </c>
      <c r="Q2632" s="42"/>
      <c r="R2632" t="str">
        <f t="shared" si="410"/>
        <v>5600 Litre 304 Stainless Steel Slimline Water Tank (900mm W x 3500mm L x  1880mm H)</v>
      </c>
    </row>
    <row r="2633" spans="2:18" x14ac:dyDescent="0.35">
      <c r="B2633" s="32">
        <v>0.65</v>
      </c>
      <c r="C2633" s="30" t="s">
        <v>22</v>
      </c>
      <c r="D2633" s="30" t="s">
        <v>21</v>
      </c>
      <c r="E2633" s="21">
        <v>900</v>
      </c>
      <c r="F2633" s="21">
        <v>3600</v>
      </c>
      <c r="G2633" s="21">
        <v>1880</v>
      </c>
      <c r="H2633" s="39">
        <v>5764.8857142857141</v>
      </c>
      <c r="I2633" s="37">
        <f t="shared" si="411"/>
        <v>6000</v>
      </c>
      <c r="J2633" s="37">
        <f t="shared" si="412"/>
        <v>210</v>
      </c>
      <c r="K2633" s="21"/>
      <c r="L2633" s="36">
        <f>L2632+14</f>
        <v>818</v>
      </c>
      <c r="M2633" s="36"/>
      <c r="O2633" s="21">
        <f t="shared" si="413"/>
        <v>818</v>
      </c>
      <c r="P2633" s="40">
        <f t="shared" si="414"/>
        <v>2337.1428571428573</v>
      </c>
      <c r="Q2633" s="42"/>
      <c r="R2633" t="str">
        <f t="shared" si="410"/>
        <v>5760 Litre 304 Stainless Steel Slimline Water Tank (900mm W x 3600mm L x  1880mm H)</v>
      </c>
    </row>
    <row r="2634" spans="2:18" x14ac:dyDescent="0.35">
      <c r="B2634" s="32">
        <v>0.65</v>
      </c>
      <c r="C2634" s="30" t="s">
        <v>22</v>
      </c>
      <c r="D2634" s="30" t="s">
        <v>21</v>
      </c>
      <c r="E2634" s="21">
        <v>900</v>
      </c>
      <c r="F2634" s="21">
        <v>3700</v>
      </c>
      <c r="G2634" s="21">
        <v>1880</v>
      </c>
      <c r="H2634" s="39">
        <v>5934.0857142857139</v>
      </c>
      <c r="I2634" s="37">
        <f t="shared" si="411"/>
        <v>6000</v>
      </c>
      <c r="J2634" s="37">
        <f t="shared" si="412"/>
        <v>210</v>
      </c>
      <c r="K2634" s="21"/>
      <c r="L2634" s="36">
        <f>L2633+14</f>
        <v>832</v>
      </c>
      <c r="M2634" s="36"/>
      <c r="O2634" s="21">
        <f t="shared" si="413"/>
        <v>832</v>
      </c>
      <c r="P2634" s="40">
        <f t="shared" si="414"/>
        <v>2377.1428571428573</v>
      </c>
      <c r="Q2634" s="42"/>
      <c r="R2634" t="str">
        <f t="shared" si="410"/>
        <v>5930 Litre 304 Stainless Steel Slimline Water Tank (900mm W x 3700mm L x  1880mm H)</v>
      </c>
    </row>
    <row r="2635" spans="2:18" x14ac:dyDescent="0.35">
      <c r="B2635" s="32">
        <v>0.65</v>
      </c>
      <c r="C2635" s="30" t="s">
        <v>22</v>
      </c>
      <c r="D2635" s="30" t="s">
        <v>21</v>
      </c>
      <c r="E2635" s="21">
        <v>900</v>
      </c>
      <c r="F2635" s="21">
        <v>3800</v>
      </c>
      <c r="G2635" s="21">
        <v>1880</v>
      </c>
      <c r="H2635" s="39">
        <v>6103.2857142857138</v>
      </c>
      <c r="I2635" s="37">
        <f t="shared" si="411"/>
        <v>6000</v>
      </c>
      <c r="J2635" s="37">
        <f t="shared" si="412"/>
        <v>210</v>
      </c>
      <c r="K2635" s="21"/>
      <c r="L2635" s="36">
        <f>L2634+14</f>
        <v>846</v>
      </c>
      <c r="M2635" s="36"/>
      <c r="O2635" s="21">
        <f t="shared" si="413"/>
        <v>846</v>
      </c>
      <c r="P2635" s="40">
        <f t="shared" si="414"/>
        <v>2417.1428571428573</v>
      </c>
      <c r="Q2635" s="42"/>
      <c r="R2635" t="str">
        <f t="shared" si="410"/>
        <v>6100 Litre 304 Stainless Steel Slimline Water Tank (900mm W x 3800mm L x  1880mm H)</v>
      </c>
    </row>
    <row r="2636" spans="2:18" x14ac:dyDescent="0.35">
      <c r="B2636" s="32">
        <v>0.65</v>
      </c>
      <c r="C2636" s="30" t="s">
        <v>22</v>
      </c>
      <c r="D2636" s="30" t="s">
        <v>21</v>
      </c>
      <c r="E2636" s="21">
        <v>900</v>
      </c>
      <c r="F2636" s="21">
        <v>3900</v>
      </c>
      <c r="G2636" s="21">
        <v>1880</v>
      </c>
      <c r="H2636" s="39">
        <v>6272.4857142857145</v>
      </c>
      <c r="I2636" s="37">
        <f t="shared" si="411"/>
        <v>6000</v>
      </c>
      <c r="J2636" s="37">
        <f t="shared" si="412"/>
        <v>210</v>
      </c>
      <c r="K2636" s="21"/>
      <c r="L2636" s="36">
        <f>L2635+14</f>
        <v>860</v>
      </c>
      <c r="M2636" s="36"/>
      <c r="O2636" s="21">
        <f t="shared" si="413"/>
        <v>860</v>
      </c>
      <c r="P2636" s="40">
        <f t="shared" si="414"/>
        <v>2457.1428571428573</v>
      </c>
      <c r="Q2636" s="42"/>
      <c r="R2636" t="str">
        <f t="shared" si="410"/>
        <v>6270 Litre 304 Stainless Steel Slimline Water Tank (900mm W x 3900mm L x  1880mm H)</v>
      </c>
    </row>
    <row r="2637" spans="2:18" x14ac:dyDescent="0.35">
      <c r="B2637" s="32">
        <v>0.65</v>
      </c>
      <c r="C2637" s="30" t="s">
        <v>22</v>
      </c>
      <c r="D2637" s="30" t="s">
        <v>21</v>
      </c>
      <c r="E2637" s="21">
        <v>900</v>
      </c>
      <c r="F2637" s="21">
        <v>4000</v>
      </c>
      <c r="G2637" s="21">
        <v>1880</v>
      </c>
      <c r="H2637" s="39">
        <v>6441.6857142857143</v>
      </c>
      <c r="I2637" s="37">
        <f t="shared" si="411"/>
        <v>6000</v>
      </c>
      <c r="J2637" s="37">
        <f t="shared" si="412"/>
        <v>210</v>
      </c>
      <c r="K2637" s="21"/>
      <c r="L2637" s="36">
        <f>L2636+14</f>
        <v>874</v>
      </c>
      <c r="M2637" s="36"/>
      <c r="O2637" s="21">
        <f t="shared" si="413"/>
        <v>874</v>
      </c>
      <c r="P2637" s="40">
        <f t="shared" si="414"/>
        <v>2497.1428571428573</v>
      </c>
      <c r="Q2637" s="42"/>
      <c r="R2637" t="str">
        <f t="shared" si="410"/>
        <v>6440 Litre 304 Stainless Steel Slimline Water Tank (900mm W x 4000mm L x  1880mm H)</v>
      </c>
    </row>
    <row r="2638" spans="2:18" x14ac:dyDescent="0.35">
      <c r="B2638" s="32">
        <v>0.65</v>
      </c>
      <c r="C2638" s="30" t="s">
        <v>22</v>
      </c>
      <c r="D2638" s="30" t="s">
        <v>21</v>
      </c>
      <c r="E2638" s="21">
        <v>950</v>
      </c>
      <c r="F2638" s="21">
        <v>800</v>
      </c>
      <c r="G2638" s="21">
        <v>1880</v>
      </c>
      <c r="H2638" s="39">
        <v>1065.2214285714285</v>
      </c>
      <c r="I2638" s="37">
        <f t="shared" si="411"/>
        <v>1000</v>
      </c>
      <c r="J2638" s="37">
        <f t="shared" si="412"/>
        <v>90</v>
      </c>
      <c r="K2638" s="21"/>
      <c r="L2638" s="36">
        <v>325</v>
      </c>
      <c r="M2638" s="36"/>
      <c r="O2638" s="21">
        <f t="shared" si="413"/>
        <v>325</v>
      </c>
      <c r="P2638" s="40">
        <f t="shared" si="414"/>
        <v>928.57142857142867</v>
      </c>
      <c r="Q2638" s="42"/>
      <c r="R2638" t="str">
        <f t="shared" si="410"/>
        <v>1070 Litre 304 Stainless Steel Slimline Water Tank (950mm W x 800mm L x  1880mm H)</v>
      </c>
    </row>
    <row r="2639" spans="2:18" x14ac:dyDescent="0.35">
      <c r="B2639" s="32">
        <v>0.65</v>
      </c>
      <c r="C2639" s="30" t="s">
        <v>22</v>
      </c>
      <c r="D2639" s="30" t="s">
        <v>21</v>
      </c>
      <c r="E2639" s="21">
        <v>950</v>
      </c>
      <c r="F2639" s="21">
        <v>900</v>
      </c>
      <c r="G2639" s="21">
        <v>1880</v>
      </c>
      <c r="H2639" s="39">
        <v>1243.8214285714284</v>
      </c>
      <c r="I2639" s="37">
        <f t="shared" si="411"/>
        <v>1000</v>
      </c>
      <c r="J2639" s="37">
        <f t="shared" si="412"/>
        <v>90</v>
      </c>
      <c r="K2639" s="21"/>
      <c r="L2639" s="36">
        <f>L2638+14</f>
        <v>339</v>
      </c>
      <c r="M2639" s="36"/>
      <c r="O2639" s="21">
        <f t="shared" si="413"/>
        <v>339</v>
      </c>
      <c r="P2639" s="40">
        <f t="shared" si="414"/>
        <v>968.57142857142867</v>
      </c>
      <c r="Q2639" s="42"/>
      <c r="R2639" t="str">
        <f t="shared" si="410"/>
        <v>1240 Litre 304 Stainless Steel Slimline Water Tank (950mm W x 900mm L x  1880mm H)</v>
      </c>
    </row>
    <row r="2640" spans="2:18" x14ac:dyDescent="0.35">
      <c r="B2640" s="32">
        <v>0.65</v>
      </c>
      <c r="C2640" s="30" t="s">
        <v>22</v>
      </c>
      <c r="D2640" s="30" t="s">
        <v>21</v>
      </c>
      <c r="E2640" s="21">
        <v>950</v>
      </c>
      <c r="F2640" s="21">
        <v>1000</v>
      </c>
      <c r="G2640" s="21">
        <v>1880</v>
      </c>
      <c r="H2640" s="39">
        <v>1422.4214285714286</v>
      </c>
      <c r="I2640" s="37">
        <f t="shared" si="411"/>
        <v>1000</v>
      </c>
      <c r="J2640" s="37">
        <f t="shared" si="412"/>
        <v>90</v>
      </c>
      <c r="K2640" s="21"/>
      <c r="L2640" s="36">
        <f>L2639+14</f>
        <v>353</v>
      </c>
      <c r="M2640" s="36"/>
      <c r="O2640" s="21">
        <f t="shared" si="413"/>
        <v>353</v>
      </c>
      <c r="P2640" s="40">
        <f t="shared" si="414"/>
        <v>1008.5714285714287</v>
      </c>
      <c r="Q2640" s="42"/>
      <c r="R2640" t="str">
        <f t="shared" si="410"/>
        <v>1420 Litre 304 Stainless Steel Slimline Water Tank (950mm W x 1000mm L x  1880mm H)</v>
      </c>
    </row>
    <row r="2641" spans="2:18" x14ac:dyDescent="0.35">
      <c r="B2641" s="32">
        <v>0.65</v>
      </c>
      <c r="C2641" s="30" t="s">
        <v>22</v>
      </c>
      <c r="D2641" s="30" t="s">
        <v>21</v>
      </c>
      <c r="E2641" s="21">
        <v>950</v>
      </c>
      <c r="F2641" s="21">
        <v>1100</v>
      </c>
      <c r="G2641" s="21">
        <v>1880</v>
      </c>
      <c r="H2641" s="39">
        <v>1601.0214285714285</v>
      </c>
      <c r="I2641" s="37">
        <f t="shared" si="411"/>
        <v>2000</v>
      </c>
      <c r="J2641" s="37">
        <f t="shared" si="412"/>
        <v>120</v>
      </c>
      <c r="K2641" s="21"/>
      <c r="L2641" s="36">
        <v>366</v>
      </c>
      <c r="M2641" s="36"/>
      <c r="O2641" s="21">
        <f t="shared" si="413"/>
        <v>366</v>
      </c>
      <c r="P2641" s="40">
        <f t="shared" si="414"/>
        <v>1045.7142857142858</v>
      </c>
      <c r="Q2641" s="42"/>
      <c r="R2641" t="str">
        <f t="shared" si="410"/>
        <v>1600 Litre 304 Stainless Steel Slimline Water Tank (950mm W x 1100mm L x  1880mm H)</v>
      </c>
    </row>
    <row r="2642" spans="2:18" x14ac:dyDescent="0.35">
      <c r="B2642" s="32">
        <v>0.65</v>
      </c>
      <c r="C2642" s="30" t="s">
        <v>22</v>
      </c>
      <c r="D2642" s="30" t="s">
        <v>21</v>
      </c>
      <c r="E2642" s="21">
        <v>950</v>
      </c>
      <c r="F2642" s="21">
        <v>1200</v>
      </c>
      <c r="G2642" s="21">
        <v>1880</v>
      </c>
      <c r="H2642" s="39">
        <v>1779.6214285714286</v>
      </c>
      <c r="I2642" s="37">
        <f t="shared" si="411"/>
        <v>2000</v>
      </c>
      <c r="J2642" s="37">
        <f t="shared" si="412"/>
        <v>120</v>
      </c>
      <c r="K2642" s="21"/>
      <c r="L2642" s="36">
        <f>L2641+14</f>
        <v>380</v>
      </c>
      <c r="M2642" s="36"/>
      <c r="O2642" s="21">
        <f t="shared" si="413"/>
        <v>380</v>
      </c>
      <c r="P2642" s="40">
        <f t="shared" si="414"/>
        <v>1085.7142857142858</v>
      </c>
      <c r="Q2642" s="42"/>
      <c r="R2642" t="str">
        <f t="shared" si="410"/>
        <v>1780 Litre 304 Stainless Steel Slimline Water Tank (950mm W x 1200mm L x  1880mm H)</v>
      </c>
    </row>
    <row r="2643" spans="2:18" x14ac:dyDescent="0.35">
      <c r="B2643" s="32">
        <v>0.65</v>
      </c>
      <c r="C2643" s="30" t="s">
        <v>22</v>
      </c>
      <c r="D2643" s="30" t="s">
        <v>21</v>
      </c>
      <c r="E2643" s="21">
        <v>950</v>
      </c>
      <c r="F2643" s="21">
        <v>1300</v>
      </c>
      <c r="G2643" s="21">
        <v>1880</v>
      </c>
      <c r="H2643" s="39">
        <v>1958.2214285714285</v>
      </c>
      <c r="I2643" s="37">
        <f t="shared" si="411"/>
        <v>2000</v>
      </c>
      <c r="J2643" s="37">
        <f t="shared" si="412"/>
        <v>120</v>
      </c>
      <c r="K2643" s="21"/>
      <c r="L2643" s="36">
        <f>L2642+14</f>
        <v>394</v>
      </c>
      <c r="M2643" s="36"/>
      <c r="O2643" s="21">
        <f t="shared" si="413"/>
        <v>394</v>
      </c>
      <c r="P2643" s="40">
        <f t="shared" si="414"/>
        <v>1125.7142857142858</v>
      </c>
      <c r="Q2643" s="42"/>
      <c r="R2643" t="str">
        <f t="shared" si="410"/>
        <v>1960 Litre 304 Stainless Steel Slimline Water Tank (950mm W x 1300mm L x  1880mm H)</v>
      </c>
    </row>
    <row r="2644" spans="2:18" x14ac:dyDescent="0.35">
      <c r="B2644" s="32">
        <v>0.65</v>
      </c>
      <c r="C2644" s="30" t="s">
        <v>22</v>
      </c>
      <c r="D2644" s="30" t="s">
        <v>21</v>
      </c>
      <c r="E2644" s="21">
        <v>950</v>
      </c>
      <c r="F2644" s="21">
        <v>1400</v>
      </c>
      <c r="G2644" s="21">
        <v>1880</v>
      </c>
      <c r="H2644" s="39">
        <v>2136.8214285714284</v>
      </c>
      <c r="I2644" s="37">
        <f t="shared" si="411"/>
        <v>2000</v>
      </c>
      <c r="J2644" s="37">
        <f t="shared" si="412"/>
        <v>120</v>
      </c>
      <c r="K2644" s="21"/>
      <c r="L2644" s="36">
        <f>L2643+14</f>
        <v>408</v>
      </c>
      <c r="M2644" s="36"/>
      <c r="O2644" s="21">
        <f t="shared" si="413"/>
        <v>408</v>
      </c>
      <c r="P2644" s="40">
        <f t="shared" si="414"/>
        <v>1165.7142857142858</v>
      </c>
      <c r="Q2644" s="42"/>
      <c r="R2644" t="str">
        <f t="shared" si="410"/>
        <v>2140 Litre 304 Stainless Steel Slimline Water Tank (950mm W x 1400mm L x  1880mm H)</v>
      </c>
    </row>
    <row r="2645" spans="2:18" x14ac:dyDescent="0.35">
      <c r="B2645" s="32">
        <v>0.65</v>
      </c>
      <c r="C2645" s="30" t="s">
        <v>22</v>
      </c>
      <c r="D2645" s="30" t="s">
        <v>21</v>
      </c>
      <c r="E2645" s="21">
        <v>950</v>
      </c>
      <c r="F2645" s="21">
        <v>1500</v>
      </c>
      <c r="G2645" s="21">
        <v>1880</v>
      </c>
      <c r="H2645" s="39">
        <v>2315.4214285714284</v>
      </c>
      <c r="I2645" s="37">
        <f t="shared" si="411"/>
        <v>2000</v>
      </c>
      <c r="J2645" s="37">
        <f t="shared" si="412"/>
        <v>120</v>
      </c>
      <c r="K2645" s="21"/>
      <c r="L2645" s="36">
        <f>L2644+14</f>
        <v>422</v>
      </c>
      <c r="M2645" s="36"/>
      <c r="O2645" s="21">
        <f t="shared" si="413"/>
        <v>422</v>
      </c>
      <c r="P2645" s="40">
        <f t="shared" si="414"/>
        <v>1205.7142857142858</v>
      </c>
      <c r="Q2645" s="42"/>
      <c r="R2645" t="str">
        <f t="shared" si="410"/>
        <v>2320 Litre 304 Stainless Steel Slimline Water Tank (950mm W x 1500mm L x  1880mm H)</v>
      </c>
    </row>
    <row r="2646" spans="2:18" x14ac:dyDescent="0.35">
      <c r="B2646" s="32">
        <v>0.65</v>
      </c>
      <c r="C2646" s="30" t="s">
        <v>22</v>
      </c>
      <c r="D2646" s="30" t="s">
        <v>21</v>
      </c>
      <c r="E2646" s="21">
        <v>950</v>
      </c>
      <c r="F2646" s="21">
        <v>1600</v>
      </c>
      <c r="G2646" s="21">
        <v>1880</v>
      </c>
      <c r="H2646" s="39">
        <v>2494.0214285714283</v>
      </c>
      <c r="I2646" s="37">
        <f t="shared" si="411"/>
        <v>2000</v>
      </c>
      <c r="J2646" s="37">
        <f t="shared" si="412"/>
        <v>120</v>
      </c>
      <c r="K2646" s="21"/>
      <c r="L2646" s="36">
        <f>L2645+14</f>
        <v>436</v>
      </c>
      <c r="M2646" s="36"/>
      <c r="O2646" s="21">
        <f t="shared" si="413"/>
        <v>436</v>
      </c>
      <c r="P2646" s="40">
        <f t="shared" si="414"/>
        <v>1245.7142857142858</v>
      </c>
      <c r="Q2646" s="42"/>
      <c r="R2646" t="str">
        <f t="shared" si="410"/>
        <v>2490 Litre 304 Stainless Steel Slimline Water Tank (950mm W x 1600mm L x  1880mm H)</v>
      </c>
    </row>
    <row r="2647" spans="2:18" x14ac:dyDescent="0.35">
      <c r="B2647" s="32">
        <v>0.65</v>
      </c>
      <c r="C2647" s="30" t="s">
        <v>22</v>
      </c>
      <c r="D2647" s="30" t="s">
        <v>21</v>
      </c>
      <c r="E2647" s="21">
        <v>950</v>
      </c>
      <c r="F2647" s="21">
        <v>1700</v>
      </c>
      <c r="G2647" s="21">
        <v>1880</v>
      </c>
      <c r="H2647" s="39">
        <v>2672.6214285714282</v>
      </c>
      <c r="I2647" s="37">
        <f t="shared" si="411"/>
        <v>3000</v>
      </c>
      <c r="J2647" s="37">
        <f t="shared" si="412"/>
        <v>135</v>
      </c>
      <c r="K2647" s="21"/>
      <c r="L2647" s="36">
        <v>494</v>
      </c>
      <c r="M2647" s="36"/>
      <c r="O2647" s="21">
        <f t="shared" si="413"/>
        <v>494</v>
      </c>
      <c r="P2647" s="40">
        <f t="shared" si="414"/>
        <v>1411.4285714285716</v>
      </c>
      <c r="Q2647" s="42"/>
      <c r="R2647" t="str">
        <f t="shared" si="410"/>
        <v>2670 Litre 304 Stainless Steel Slimline Water Tank (950mm W x 1700mm L x  1880mm H)</v>
      </c>
    </row>
    <row r="2648" spans="2:18" x14ac:dyDescent="0.35">
      <c r="B2648" s="32">
        <v>0.65</v>
      </c>
      <c r="C2648" s="30" t="s">
        <v>22</v>
      </c>
      <c r="D2648" s="30" t="s">
        <v>21</v>
      </c>
      <c r="E2648" s="21">
        <v>950</v>
      </c>
      <c r="F2648" s="21">
        <v>1800</v>
      </c>
      <c r="G2648" s="21">
        <v>1880</v>
      </c>
      <c r="H2648" s="39">
        <v>2851.2214285714281</v>
      </c>
      <c r="I2648" s="37">
        <f t="shared" si="411"/>
        <v>3000</v>
      </c>
      <c r="J2648" s="37">
        <f t="shared" si="412"/>
        <v>135</v>
      </c>
      <c r="K2648" s="21"/>
      <c r="L2648" s="36">
        <f>L2647+14</f>
        <v>508</v>
      </c>
      <c r="M2648" s="36"/>
      <c r="O2648" s="21">
        <f t="shared" si="413"/>
        <v>508</v>
      </c>
      <c r="P2648" s="40">
        <f t="shared" si="414"/>
        <v>1451.4285714285716</v>
      </c>
      <c r="Q2648" s="42"/>
      <c r="R2648" t="str">
        <f t="shared" si="410"/>
        <v>2850 Litre 304 Stainless Steel Slimline Water Tank (950mm W x 1800mm L x  1880mm H)</v>
      </c>
    </row>
    <row r="2649" spans="2:18" x14ac:dyDescent="0.35">
      <c r="B2649" s="32">
        <v>0.65</v>
      </c>
      <c r="C2649" s="30" t="s">
        <v>22</v>
      </c>
      <c r="D2649" s="30" t="s">
        <v>21</v>
      </c>
      <c r="E2649" s="21">
        <v>950</v>
      </c>
      <c r="F2649" s="21">
        <v>1900</v>
      </c>
      <c r="G2649" s="21">
        <v>1880</v>
      </c>
      <c r="H2649" s="39">
        <v>3029.8214285714284</v>
      </c>
      <c r="I2649" s="37">
        <f t="shared" si="411"/>
        <v>3000</v>
      </c>
      <c r="J2649" s="37">
        <f t="shared" si="412"/>
        <v>135</v>
      </c>
      <c r="K2649" s="21"/>
      <c r="L2649" s="36">
        <f>L2648+14</f>
        <v>522</v>
      </c>
      <c r="M2649" s="36"/>
      <c r="O2649" s="21">
        <f t="shared" si="413"/>
        <v>522</v>
      </c>
      <c r="P2649" s="40">
        <f t="shared" si="414"/>
        <v>1491.4285714285716</v>
      </c>
      <c r="Q2649" s="42"/>
      <c r="R2649" t="str">
        <f t="shared" si="410"/>
        <v>3030 Litre 304 Stainless Steel Slimline Water Tank (950mm W x 1900mm L x  1880mm H)</v>
      </c>
    </row>
    <row r="2650" spans="2:18" x14ac:dyDescent="0.35">
      <c r="B2650" s="32">
        <v>0.65</v>
      </c>
      <c r="C2650" s="30" t="s">
        <v>22</v>
      </c>
      <c r="D2650" s="30" t="s">
        <v>21</v>
      </c>
      <c r="E2650" s="21">
        <v>950</v>
      </c>
      <c r="F2650" s="21">
        <v>2000</v>
      </c>
      <c r="G2650" s="21">
        <v>1880</v>
      </c>
      <c r="H2650" s="39">
        <v>3208.4214285714284</v>
      </c>
      <c r="I2650" s="37">
        <f t="shared" si="411"/>
        <v>3000</v>
      </c>
      <c r="J2650" s="37">
        <f t="shared" si="412"/>
        <v>135</v>
      </c>
      <c r="K2650" s="21"/>
      <c r="L2650" s="36">
        <f>L2649+14</f>
        <v>536</v>
      </c>
      <c r="M2650" s="36"/>
      <c r="O2650" s="21">
        <f t="shared" si="413"/>
        <v>536</v>
      </c>
      <c r="P2650" s="40">
        <f t="shared" si="414"/>
        <v>1531.4285714285716</v>
      </c>
      <c r="Q2650" s="42"/>
      <c r="R2650" t="str">
        <f t="shared" si="410"/>
        <v>3210 Litre 304 Stainless Steel Slimline Water Tank (950mm W x 2000mm L x  1880mm H)</v>
      </c>
    </row>
    <row r="2651" spans="2:18" x14ac:dyDescent="0.35">
      <c r="B2651" s="32">
        <v>0.65</v>
      </c>
      <c r="C2651" s="30" t="s">
        <v>22</v>
      </c>
      <c r="D2651" s="30" t="s">
        <v>21</v>
      </c>
      <c r="E2651" s="21">
        <v>950</v>
      </c>
      <c r="F2651" s="21">
        <v>2100</v>
      </c>
      <c r="G2651" s="21">
        <v>1880</v>
      </c>
      <c r="H2651" s="39">
        <v>3387.0214285714283</v>
      </c>
      <c r="I2651" s="37">
        <f t="shared" si="411"/>
        <v>3000</v>
      </c>
      <c r="J2651" s="37">
        <f t="shared" si="412"/>
        <v>135</v>
      </c>
      <c r="K2651" s="21"/>
      <c r="L2651" s="36">
        <f>L2650+14</f>
        <v>550</v>
      </c>
      <c r="M2651" s="36"/>
      <c r="O2651" s="21">
        <f t="shared" si="413"/>
        <v>550</v>
      </c>
      <c r="P2651" s="40">
        <f t="shared" si="414"/>
        <v>1571.4285714285716</v>
      </c>
      <c r="Q2651" s="42"/>
      <c r="R2651" t="str">
        <f t="shared" si="410"/>
        <v>3390 Litre 304 Stainless Steel Slimline Water Tank (950mm W x 2100mm L x  1880mm H)</v>
      </c>
    </row>
    <row r="2652" spans="2:18" x14ac:dyDescent="0.35">
      <c r="B2652" s="32">
        <v>0.65</v>
      </c>
      <c r="C2652" s="30" t="s">
        <v>22</v>
      </c>
      <c r="D2652" s="30" t="s">
        <v>21</v>
      </c>
      <c r="E2652" s="21">
        <v>950</v>
      </c>
      <c r="F2652" s="21">
        <v>2200</v>
      </c>
      <c r="G2652" s="21">
        <v>1880</v>
      </c>
      <c r="H2652" s="39">
        <v>3565.6214285714282</v>
      </c>
      <c r="I2652" s="37">
        <f t="shared" si="411"/>
        <v>4000</v>
      </c>
      <c r="J2652" s="37">
        <f t="shared" si="412"/>
        <v>150</v>
      </c>
      <c r="K2652" s="21"/>
      <c r="L2652" s="36">
        <v>563</v>
      </c>
      <c r="M2652" s="36"/>
      <c r="O2652" s="21">
        <f t="shared" si="413"/>
        <v>563</v>
      </c>
      <c r="P2652" s="40">
        <f t="shared" si="414"/>
        <v>1608.5714285714287</v>
      </c>
      <c r="Q2652" s="42"/>
      <c r="R2652" t="str">
        <f t="shared" si="410"/>
        <v>3570 Litre 304 Stainless Steel Slimline Water Tank (950mm W x 2200mm L x  1880mm H)</v>
      </c>
    </row>
    <row r="2653" spans="2:18" x14ac:dyDescent="0.35">
      <c r="B2653" s="32">
        <v>0.65</v>
      </c>
      <c r="C2653" s="30" t="s">
        <v>22</v>
      </c>
      <c r="D2653" s="30" t="s">
        <v>21</v>
      </c>
      <c r="E2653" s="21">
        <v>950</v>
      </c>
      <c r="F2653" s="21">
        <v>2300</v>
      </c>
      <c r="G2653" s="21">
        <v>1880</v>
      </c>
      <c r="H2653" s="39">
        <v>3744.2214285714281</v>
      </c>
      <c r="I2653" s="37">
        <f t="shared" si="411"/>
        <v>4000</v>
      </c>
      <c r="J2653" s="37">
        <f t="shared" si="412"/>
        <v>150</v>
      </c>
      <c r="K2653" s="21"/>
      <c r="L2653" s="36">
        <f>L2652+14</f>
        <v>577</v>
      </c>
      <c r="M2653" s="36"/>
      <c r="O2653" s="21">
        <f t="shared" si="413"/>
        <v>577</v>
      </c>
      <c r="P2653" s="40">
        <f t="shared" si="414"/>
        <v>1648.5714285714287</v>
      </c>
      <c r="Q2653" s="42"/>
      <c r="R2653" t="str">
        <f t="shared" si="410"/>
        <v>3740 Litre 304 Stainless Steel Slimline Water Tank (950mm W x 2300mm L x  1880mm H)</v>
      </c>
    </row>
    <row r="2654" spans="2:18" x14ac:dyDescent="0.35">
      <c r="B2654" s="32">
        <v>0.65</v>
      </c>
      <c r="C2654" s="30" t="s">
        <v>22</v>
      </c>
      <c r="D2654" s="30" t="s">
        <v>21</v>
      </c>
      <c r="E2654" s="21">
        <v>950</v>
      </c>
      <c r="F2654" s="21">
        <v>2400</v>
      </c>
      <c r="G2654" s="21">
        <v>1880</v>
      </c>
      <c r="H2654" s="39">
        <v>3922.8214285714284</v>
      </c>
      <c r="I2654" s="37">
        <f t="shared" si="411"/>
        <v>4000</v>
      </c>
      <c r="J2654" s="37">
        <f t="shared" si="412"/>
        <v>150</v>
      </c>
      <c r="K2654" s="21"/>
      <c r="L2654" s="36">
        <f>L2653+14</f>
        <v>591</v>
      </c>
      <c r="M2654" s="36"/>
      <c r="O2654" s="21">
        <f t="shared" si="413"/>
        <v>591</v>
      </c>
      <c r="P2654" s="40">
        <f t="shared" si="414"/>
        <v>1688.5714285714287</v>
      </c>
      <c r="Q2654" s="42"/>
      <c r="R2654" t="str">
        <f t="shared" si="410"/>
        <v>3920 Litre 304 Stainless Steel Slimline Water Tank (950mm W x 2400mm L x  1880mm H)</v>
      </c>
    </row>
    <row r="2655" spans="2:18" x14ac:dyDescent="0.35">
      <c r="B2655" s="32">
        <v>0.65</v>
      </c>
      <c r="C2655" s="30" t="s">
        <v>22</v>
      </c>
      <c r="D2655" s="30" t="s">
        <v>21</v>
      </c>
      <c r="E2655" s="21">
        <v>950</v>
      </c>
      <c r="F2655" s="21">
        <v>2500</v>
      </c>
      <c r="G2655" s="21">
        <v>1880</v>
      </c>
      <c r="H2655" s="39">
        <v>4101.4214285714279</v>
      </c>
      <c r="I2655" s="37">
        <f t="shared" si="411"/>
        <v>4000</v>
      </c>
      <c r="J2655" s="37">
        <f t="shared" si="412"/>
        <v>150</v>
      </c>
      <c r="K2655" s="21"/>
      <c r="L2655" s="36">
        <f>L2654+14</f>
        <v>605</v>
      </c>
      <c r="M2655" s="36"/>
      <c r="O2655" s="21">
        <f t="shared" si="413"/>
        <v>605</v>
      </c>
      <c r="P2655" s="40">
        <f t="shared" si="414"/>
        <v>1728.5714285714287</v>
      </c>
      <c r="Q2655" s="42"/>
      <c r="R2655" t="str">
        <f t="shared" si="410"/>
        <v>4100 Litre 304 Stainless Steel Slimline Water Tank (950mm W x 2500mm L x  1880mm H)</v>
      </c>
    </row>
    <row r="2656" spans="2:18" x14ac:dyDescent="0.35">
      <c r="B2656" s="32">
        <v>0.65</v>
      </c>
      <c r="C2656" s="30" t="s">
        <v>22</v>
      </c>
      <c r="D2656" s="30" t="s">
        <v>21</v>
      </c>
      <c r="E2656" s="21">
        <v>950</v>
      </c>
      <c r="F2656" s="21">
        <v>2600</v>
      </c>
      <c r="G2656" s="21">
        <v>1880</v>
      </c>
      <c r="H2656" s="39">
        <v>4280.0214285714283</v>
      </c>
      <c r="I2656" s="37">
        <f t="shared" si="411"/>
        <v>4000</v>
      </c>
      <c r="J2656" s="37">
        <f t="shared" si="412"/>
        <v>150</v>
      </c>
      <c r="K2656" s="21"/>
      <c r="L2656" s="36">
        <f>L2655+14</f>
        <v>619</v>
      </c>
      <c r="M2656" s="36"/>
      <c r="O2656" s="21">
        <f t="shared" si="413"/>
        <v>619</v>
      </c>
      <c r="P2656" s="40">
        <f t="shared" si="414"/>
        <v>1768.5714285714287</v>
      </c>
      <c r="Q2656" s="42"/>
      <c r="R2656" t="str">
        <f t="shared" si="410"/>
        <v>4280 Litre 304 Stainless Steel Slimline Water Tank (950mm W x 2600mm L x  1880mm H)</v>
      </c>
    </row>
    <row r="2657" spans="2:18" x14ac:dyDescent="0.35">
      <c r="B2657" s="32">
        <v>0.65</v>
      </c>
      <c r="C2657" s="30" t="s">
        <v>22</v>
      </c>
      <c r="D2657" s="30" t="s">
        <v>21</v>
      </c>
      <c r="E2657" s="21">
        <v>950</v>
      </c>
      <c r="F2657" s="21">
        <v>2700</v>
      </c>
      <c r="G2657" s="21">
        <v>1880</v>
      </c>
      <c r="H2657" s="39">
        <v>4458.6214285714286</v>
      </c>
      <c r="I2657" s="37">
        <f t="shared" si="411"/>
        <v>4000</v>
      </c>
      <c r="J2657" s="37">
        <f t="shared" si="412"/>
        <v>150</v>
      </c>
      <c r="K2657" s="21"/>
      <c r="L2657" s="36">
        <f>L2656+14</f>
        <v>633</v>
      </c>
      <c r="M2657" s="36"/>
      <c r="O2657" s="21">
        <f t="shared" si="413"/>
        <v>633</v>
      </c>
      <c r="P2657" s="40">
        <f t="shared" si="414"/>
        <v>1808.5714285714287</v>
      </c>
      <c r="Q2657" s="42"/>
      <c r="R2657" t="str">
        <f t="shared" si="410"/>
        <v>4460 Litre 304 Stainless Steel Slimline Water Tank (950mm W x 2700mm L x  1880mm H)</v>
      </c>
    </row>
    <row r="2658" spans="2:18" x14ac:dyDescent="0.35">
      <c r="B2658" s="32">
        <v>0.65</v>
      </c>
      <c r="C2658" s="30" t="s">
        <v>22</v>
      </c>
      <c r="D2658" s="30" t="s">
        <v>21</v>
      </c>
      <c r="E2658" s="21">
        <v>950</v>
      </c>
      <c r="F2658" s="21">
        <v>2800</v>
      </c>
      <c r="G2658" s="21">
        <v>1880</v>
      </c>
      <c r="H2658" s="39">
        <v>4637.2214285714281</v>
      </c>
      <c r="I2658" s="37">
        <f t="shared" si="411"/>
        <v>5000</v>
      </c>
      <c r="J2658" s="37">
        <f t="shared" si="412"/>
        <v>180</v>
      </c>
      <c r="K2658" s="21"/>
      <c r="L2658" s="36">
        <v>646</v>
      </c>
      <c r="M2658" s="36"/>
      <c r="O2658" s="21">
        <f t="shared" si="413"/>
        <v>646</v>
      </c>
      <c r="P2658" s="40">
        <f t="shared" si="414"/>
        <v>1845.7142857142858</v>
      </c>
      <c r="Q2658" s="42"/>
      <c r="R2658" t="str">
        <f t="shared" si="410"/>
        <v>4640 Litre 304 Stainless Steel Slimline Water Tank (950mm W x 2800mm L x  1880mm H)</v>
      </c>
    </row>
    <row r="2659" spans="2:18" x14ac:dyDescent="0.35">
      <c r="B2659" s="32">
        <v>0.65</v>
      </c>
      <c r="C2659" s="30" t="s">
        <v>22</v>
      </c>
      <c r="D2659" s="30" t="s">
        <v>21</v>
      </c>
      <c r="E2659" s="21">
        <v>950</v>
      </c>
      <c r="F2659" s="21">
        <v>2900</v>
      </c>
      <c r="G2659" s="21">
        <v>1880</v>
      </c>
      <c r="H2659" s="39">
        <v>4815.8214285714284</v>
      </c>
      <c r="I2659" s="37">
        <f t="shared" si="411"/>
        <v>5000</v>
      </c>
      <c r="J2659" s="37">
        <f t="shared" si="412"/>
        <v>180</v>
      </c>
      <c r="K2659" s="21"/>
      <c r="L2659" s="36">
        <f>L2658+14</f>
        <v>660</v>
      </c>
      <c r="M2659" s="36"/>
      <c r="O2659" s="21">
        <f t="shared" si="413"/>
        <v>660</v>
      </c>
      <c r="P2659" s="40">
        <f t="shared" si="414"/>
        <v>1885.7142857142858</v>
      </c>
      <c r="Q2659" s="42"/>
      <c r="R2659" t="str">
        <f t="shared" si="410"/>
        <v>4820 Litre 304 Stainless Steel Slimline Water Tank (950mm W x 2900mm L x  1880mm H)</v>
      </c>
    </row>
    <row r="2660" spans="2:18" x14ac:dyDescent="0.35">
      <c r="B2660" s="32">
        <v>0.65</v>
      </c>
      <c r="C2660" s="30" t="s">
        <v>22</v>
      </c>
      <c r="D2660" s="30" t="s">
        <v>21</v>
      </c>
      <c r="E2660" s="21">
        <v>950</v>
      </c>
      <c r="F2660" s="21">
        <v>3000</v>
      </c>
      <c r="G2660" s="21">
        <v>1880</v>
      </c>
      <c r="H2660" s="39">
        <v>4994.4214285714279</v>
      </c>
      <c r="I2660" s="37">
        <f t="shared" si="411"/>
        <v>5000</v>
      </c>
      <c r="J2660" s="37">
        <f t="shared" si="412"/>
        <v>180</v>
      </c>
      <c r="K2660" s="21"/>
      <c r="L2660" s="36">
        <f>L2659+14</f>
        <v>674</v>
      </c>
      <c r="M2660" s="36"/>
      <c r="O2660" s="21">
        <f t="shared" si="413"/>
        <v>674</v>
      </c>
      <c r="P2660" s="40">
        <f t="shared" si="414"/>
        <v>1925.7142857142858</v>
      </c>
      <c r="Q2660" s="42"/>
      <c r="R2660" t="str">
        <f t="shared" si="410"/>
        <v>4990 Litre 304 Stainless Steel Slimline Water Tank (950mm W x 3000mm L x  1880mm H)</v>
      </c>
    </row>
    <row r="2661" spans="2:18" x14ac:dyDescent="0.35">
      <c r="B2661" s="32">
        <v>0.65</v>
      </c>
      <c r="C2661" s="30" t="s">
        <v>22</v>
      </c>
      <c r="D2661" s="30" t="s">
        <v>21</v>
      </c>
      <c r="E2661" s="21">
        <v>950</v>
      </c>
      <c r="F2661" s="21">
        <v>3100</v>
      </c>
      <c r="G2661" s="21">
        <v>1880</v>
      </c>
      <c r="H2661" s="39">
        <v>5173.0214285714283</v>
      </c>
      <c r="I2661" s="37">
        <f t="shared" si="411"/>
        <v>5000</v>
      </c>
      <c r="J2661" s="37">
        <f t="shared" si="412"/>
        <v>180</v>
      </c>
      <c r="K2661" s="21"/>
      <c r="L2661" s="36">
        <f>L2660+14</f>
        <v>688</v>
      </c>
      <c r="M2661" s="36"/>
      <c r="O2661" s="21">
        <f t="shared" si="413"/>
        <v>688</v>
      </c>
      <c r="P2661" s="40">
        <f t="shared" si="414"/>
        <v>1965.7142857142858</v>
      </c>
      <c r="Q2661" s="42"/>
      <c r="R2661" t="str">
        <f t="shared" si="410"/>
        <v>5170 Litre 304 Stainless Steel Slimline Water Tank (950mm W x 3100mm L x  1880mm H)</v>
      </c>
    </row>
    <row r="2662" spans="2:18" x14ac:dyDescent="0.35">
      <c r="B2662" s="32">
        <v>0.65</v>
      </c>
      <c r="C2662" s="43" t="s">
        <v>22</v>
      </c>
      <c r="D2662" s="43" t="s">
        <v>21</v>
      </c>
      <c r="E2662" s="45">
        <v>950</v>
      </c>
      <c r="F2662" s="45">
        <v>3200</v>
      </c>
      <c r="G2662" s="45">
        <v>1880</v>
      </c>
      <c r="H2662" s="39">
        <v>5351.6214285714286</v>
      </c>
      <c r="I2662" s="37">
        <f t="shared" si="411"/>
        <v>5000</v>
      </c>
      <c r="J2662" s="37">
        <f t="shared" si="412"/>
        <v>180</v>
      </c>
      <c r="K2662" s="21"/>
      <c r="L2662" s="36">
        <f>L2661+14</f>
        <v>702</v>
      </c>
      <c r="M2662" s="36"/>
      <c r="O2662" s="21">
        <f t="shared" si="413"/>
        <v>702</v>
      </c>
      <c r="P2662" s="40">
        <f t="shared" si="414"/>
        <v>2005.7142857142858</v>
      </c>
      <c r="Q2662" s="42"/>
      <c r="R2662" t="str">
        <f t="shared" si="410"/>
        <v>5350 Litre 304 Stainless Steel Slimline Water Tank (950mm W x 3200mm L x  1880mm H)</v>
      </c>
    </row>
    <row r="2663" spans="2:18" x14ac:dyDescent="0.35">
      <c r="B2663" s="32">
        <v>0.65</v>
      </c>
      <c r="C2663" s="30" t="s">
        <v>22</v>
      </c>
      <c r="D2663" s="30" t="s">
        <v>21</v>
      </c>
      <c r="E2663" s="21">
        <v>950</v>
      </c>
      <c r="F2663" s="21">
        <v>3300</v>
      </c>
      <c r="G2663" s="21">
        <v>1880</v>
      </c>
      <c r="H2663" s="39">
        <v>5530.2214285714281</v>
      </c>
      <c r="I2663" s="37">
        <f t="shared" si="411"/>
        <v>6000</v>
      </c>
      <c r="J2663" s="37">
        <f t="shared" si="412"/>
        <v>210</v>
      </c>
      <c r="K2663" s="21"/>
      <c r="L2663" s="36">
        <v>779</v>
      </c>
      <c r="M2663" s="36"/>
      <c r="O2663" s="21">
        <f t="shared" si="413"/>
        <v>779</v>
      </c>
      <c r="P2663" s="40">
        <f t="shared" si="414"/>
        <v>2225.7142857142858</v>
      </c>
      <c r="Q2663" s="42"/>
      <c r="R2663" t="str">
        <f t="shared" si="410"/>
        <v>5530 Litre 304 Stainless Steel Slimline Water Tank (950mm W x 3300mm L x  1880mm H)</v>
      </c>
    </row>
    <row r="2664" spans="2:18" x14ac:dyDescent="0.35">
      <c r="B2664" s="32">
        <v>0.65</v>
      </c>
      <c r="C2664" s="30" t="s">
        <v>22</v>
      </c>
      <c r="D2664" s="30" t="s">
        <v>21</v>
      </c>
      <c r="E2664" s="21">
        <v>950</v>
      </c>
      <c r="F2664" s="21">
        <v>3400</v>
      </c>
      <c r="G2664" s="21">
        <v>1880</v>
      </c>
      <c r="H2664" s="39">
        <v>5708.8214285714284</v>
      </c>
      <c r="I2664" s="37">
        <f t="shared" si="411"/>
        <v>6000</v>
      </c>
      <c r="J2664" s="37">
        <f t="shared" si="412"/>
        <v>210</v>
      </c>
      <c r="K2664" s="21"/>
      <c r="L2664" s="36">
        <f>L2663+14</f>
        <v>793</v>
      </c>
      <c r="M2664" s="36"/>
      <c r="O2664" s="21">
        <f t="shared" si="413"/>
        <v>793</v>
      </c>
      <c r="P2664" s="40">
        <f t="shared" si="414"/>
        <v>2265.7142857142858</v>
      </c>
      <c r="Q2664" s="42"/>
      <c r="R2664" t="str">
        <f t="shared" si="410"/>
        <v>5710 Litre 304 Stainless Steel Slimline Water Tank (950mm W x 3400mm L x  1880mm H)</v>
      </c>
    </row>
    <row r="2665" spans="2:18" x14ac:dyDescent="0.35">
      <c r="B2665" s="32">
        <v>0.65</v>
      </c>
      <c r="C2665" s="30" t="s">
        <v>22</v>
      </c>
      <c r="D2665" s="30" t="s">
        <v>21</v>
      </c>
      <c r="E2665" s="21">
        <v>950</v>
      </c>
      <c r="F2665" s="21">
        <v>3500</v>
      </c>
      <c r="G2665" s="21">
        <v>1880</v>
      </c>
      <c r="H2665" s="39">
        <v>5887.4214285714279</v>
      </c>
      <c r="I2665" s="37">
        <f t="shared" si="411"/>
        <v>6000</v>
      </c>
      <c r="J2665" s="37">
        <f t="shared" si="412"/>
        <v>210</v>
      </c>
      <c r="K2665" s="21"/>
      <c r="L2665" s="36">
        <f>L2664+14</f>
        <v>807</v>
      </c>
      <c r="M2665" s="36"/>
      <c r="O2665" s="21">
        <f t="shared" si="413"/>
        <v>807</v>
      </c>
      <c r="P2665" s="40">
        <f t="shared" si="414"/>
        <v>2305.7142857142858</v>
      </c>
      <c r="Q2665" s="42"/>
      <c r="R2665" t="str">
        <f t="shared" si="410"/>
        <v>5890 Litre 304 Stainless Steel Slimline Water Tank (950mm W x 3500mm L x  1880mm H)</v>
      </c>
    </row>
    <row r="2666" spans="2:18" x14ac:dyDescent="0.35">
      <c r="B2666" s="32">
        <v>0.65</v>
      </c>
      <c r="C2666" s="30" t="s">
        <v>22</v>
      </c>
      <c r="D2666" s="30" t="s">
        <v>21</v>
      </c>
      <c r="E2666" s="21">
        <v>950</v>
      </c>
      <c r="F2666" s="21">
        <v>3600</v>
      </c>
      <c r="G2666" s="21">
        <v>1880</v>
      </c>
      <c r="H2666" s="39">
        <v>6066.0214285714283</v>
      </c>
      <c r="I2666" s="37">
        <f t="shared" si="411"/>
        <v>6000</v>
      </c>
      <c r="J2666" s="37">
        <f t="shared" si="412"/>
        <v>210</v>
      </c>
      <c r="K2666" s="21"/>
      <c r="L2666" s="36">
        <f>L2665+14</f>
        <v>821</v>
      </c>
      <c r="M2666" s="36"/>
      <c r="O2666" s="21">
        <f t="shared" si="413"/>
        <v>821</v>
      </c>
      <c r="P2666" s="40">
        <f t="shared" si="414"/>
        <v>2345.7142857142858</v>
      </c>
      <c r="Q2666" s="42"/>
      <c r="R2666" t="str">
        <f t="shared" si="410"/>
        <v>6070 Litre 304 Stainless Steel Slimline Water Tank (950mm W x 3600mm L x  1880mm H)</v>
      </c>
    </row>
    <row r="2667" spans="2:18" x14ac:dyDescent="0.35">
      <c r="B2667" s="32">
        <v>0.65</v>
      </c>
      <c r="C2667" s="30" t="s">
        <v>22</v>
      </c>
      <c r="D2667" s="30" t="s">
        <v>21</v>
      </c>
      <c r="E2667" s="21">
        <v>950</v>
      </c>
      <c r="F2667" s="21">
        <v>3700</v>
      </c>
      <c r="G2667" s="21">
        <v>1880</v>
      </c>
      <c r="H2667" s="39">
        <v>6244.6214285714286</v>
      </c>
      <c r="I2667" s="37">
        <f t="shared" si="411"/>
        <v>6000</v>
      </c>
      <c r="J2667" s="37">
        <f t="shared" si="412"/>
        <v>210</v>
      </c>
      <c r="K2667" s="21"/>
      <c r="L2667" s="36">
        <f>L2666+14</f>
        <v>835</v>
      </c>
      <c r="M2667" s="36"/>
      <c r="O2667" s="21">
        <f t="shared" si="413"/>
        <v>835</v>
      </c>
      <c r="P2667" s="40">
        <f t="shared" si="414"/>
        <v>2385.7142857142858</v>
      </c>
      <c r="Q2667" s="42"/>
      <c r="R2667" t="str">
        <f t="shared" si="410"/>
        <v>6240 Litre 304 Stainless Steel Slimline Water Tank (950mm W x 3700mm L x  1880mm H)</v>
      </c>
    </row>
    <row r="2668" spans="2:18" x14ac:dyDescent="0.35">
      <c r="B2668" s="32">
        <v>0.65</v>
      </c>
      <c r="C2668" s="30" t="s">
        <v>22</v>
      </c>
      <c r="D2668" s="30" t="s">
        <v>21</v>
      </c>
      <c r="E2668" s="21">
        <v>950</v>
      </c>
      <c r="F2668" s="21">
        <v>3800</v>
      </c>
      <c r="G2668" s="21">
        <v>1880</v>
      </c>
      <c r="H2668" s="39">
        <v>6423.2214285714281</v>
      </c>
      <c r="I2668" s="37">
        <f t="shared" si="411"/>
        <v>6000</v>
      </c>
      <c r="J2668" s="37">
        <f t="shared" si="412"/>
        <v>210</v>
      </c>
      <c r="K2668" s="21"/>
      <c r="L2668" s="36">
        <f>L2667+14</f>
        <v>849</v>
      </c>
      <c r="M2668" s="36"/>
      <c r="O2668" s="21">
        <f t="shared" si="413"/>
        <v>849</v>
      </c>
      <c r="P2668" s="40">
        <f t="shared" si="414"/>
        <v>2425.7142857142858</v>
      </c>
      <c r="Q2668" s="42"/>
      <c r="R2668" t="str">
        <f t="shared" si="410"/>
        <v>6420 Litre 304 Stainless Steel Slimline Water Tank (950mm W x 3800mm L x  1880mm H)</v>
      </c>
    </row>
    <row r="2669" spans="2:18" x14ac:dyDescent="0.35">
      <c r="B2669" s="32">
        <v>0.65</v>
      </c>
      <c r="C2669" s="30" t="s">
        <v>22</v>
      </c>
      <c r="D2669" s="30" t="s">
        <v>21</v>
      </c>
      <c r="E2669" s="21">
        <v>950</v>
      </c>
      <c r="F2669" s="21">
        <v>3900</v>
      </c>
      <c r="G2669" s="21">
        <v>1880</v>
      </c>
      <c r="H2669" s="39">
        <v>6601.8214285714284</v>
      </c>
      <c r="I2669" s="37">
        <f t="shared" si="411"/>
        <v>7000</v>
      </c>
      <c r="J2669" s="37">
        <f t="shared" si="412"/>
        <v>240</v>
      </c>
      <c r="K2669" s="21"/>
      <c r="L2669" s="36">
        <v>880</v>
      </c>
      <c r="M2669" s="36"/>
      <c r="O2669" s="21">
        <f t="shared" si="413"/>
        <v>880</v>
      </c>
      <c r="P2669" s="40">
        <f t="shared" si="414"/>
        <v>2514.2857142857142</v>
      </c>
      <c r="Q2669" s="42"/>
      <c r="R2669" t="str">
        <f t="shared" si="410"/>
        <v>6600 Litre 304 Stainless Steel Slimline Water Tank (950mm W x 3900mm L x  1880mm H)</v>
      </c>
    </row>
    <row r="2670" spans="2:18" x14ac:dyDescent="0.35">
      <c r="B2670" s="32">
        <v>0.65</v>
      </c>
      <c r="C2670" s="30" t="s">
        <v>22</v>
      </c>
      <c r="D2670" s="30" t="s">
        <v>21</v>
      </c>
      <c r="E2670" s="21">
        <v>950</v>
      </c>
      <c r="F2670" s="21">
        <v>4000</v>
      </c>
      <c r="G2670" s="21">
        <v>1880</v>
      </c>
      <c r="H2670" s="39">
        <v>6780.4214285714279</v>
      </c>
      <c r="I2670" s="37">
        <f t="shared" si="411"/>
        <v>7000</v>
      </c>
      <c r="J2670" s="37">
        <f t="shared" si="412"/>
        <v>240</v>
      </c>
      <c r="K2670" s="21"/>
      <c r="L2670" s="36">
        <f>L2669+14</f>
        <v>894</v>
      </c>
      <c r="M2670" s="36"/>
      <c r="O2670" s="21">
        <f t="shared" si="413"/>
        <v>894</v>
      </c>
      <c r="P2670" s="40">
        <f t="shared" si="414"/>
        <v>2554.2857142857142</v>
      </c>
      <c r="Q2670" s="42"/>
      <c r="R2670" t="str">
        <f t="shared" si="410"/>
        <v>6780 Litre 304 Stainless Steel Slimline Water Tank (950mm W x 4000mm L x  1880mm H)</v>
      </c>
    </row>
    <row r="2671" spans="2:18" x14ac:dyDescent="0.35">
      <c r="B2671" s="32">
        <v>0.65</v>
      </c>
      <c r="C2671" s="30" t="s">
        <v>22</v>
      </c>
      <c r="D2671" s="30" t="s">
        <v>21</v>
      </c>
      <c r="E2671" s="21">
        <v>1000</v>
      </c>
      <c r="F2671" s="21">
        <v>800</v>
      </c>
      <c r="G2671" s="21">
        <v>1880</v>
      </c>
      <c r="H2671" s="39">
        <v>1101.1428571428571</v>
      </c>
      <c r="I2671" s="37">
        <f t="shared" si="411"/>
        <v>1000</v>
      </c>
      <c r="J2671" s="37">
        <f t="shared" si="412"/>
        <v>90</v>
      </c>
      <c r="K2671" s="21"/>
      <c r="L2671" s="36">
        <v>327</v>
      </c>
      <c r="M2671" s="36"/>
      <c r="O2671" s="21">
        <f t="shared" si="413"/>
        <v>327</v>
      </c>
      <c r="P2671" s="40">
        <f t="shared" si="414"/>
        <v>934.28571428571433</v>
      </c>
      <c r="Q2671" s="42"/>
      <c r="R2671" t="str">
        <f t="shared" si="410"/>
        <v>1100 Litre 304 Stainless Steel Slimline Water Tank (1000mm W x 800mm L x  1880mm H)</v>
      </c>
    </row>
    <row r="2672" spans="2:18" x14ac:dyDescent="0.35">
      <c r="B2672" s="32">
        <v>0.65</v>
      </c>
      <c r="C2672" s="30" t="s">
        <v>22</v>
      </c>
      <c r="D2672" s="30" t="s">
        <v>21</v>
      </c>
      <c r="E2672" s="21">
        <v>1000</v>
      </c>
      <c r="F2672" s="21">
        <v>900</v>
      </c>
      <c r="G2672" s="21">
        <v>1880</v>
      </c>
      <c r="H2672" s="39">
        <v>1289.1428571428571</v>
      </c>
      <c r="I2672" s="37">
        <f t="shared" si="411"/>
        <v>1000</v>
      </c>
      <c r="J2672" s="37">
        <f t="shared" si="412"/>
        <v>90</v>
      </c>
      <c r="K2672" s="21"/>
      <c r="L2672" s="36">
        <f>L2671+14</f>
        <v>341</v>
      </c>
      <c r="M2672" s="36"/>
      <c r="O2672" s="21">
        <f t="shared" si="413"/>
        <v>341</v>
      </c>
      <c r="P2672" s="40">
        <f t="shared" si="414"/>
        <v>974.28571428571433</v>
      </c>
      <c r="Q2672" s="42"/>
      <c r="R2672" t="str">
        <f t="shared" si="410"/>
        <v>1290 Litre 304 Stainless Steel Slimline Water Tank (1000mm W x 900mm L x  1880mm H)</v>
      </c>
    </row>
    <row r="2673" spans="2:18" x14ac:dyDescent="0.35">
      <c r="B2673" s="32">
        <v>0.65</v>
      </c>
      <c r="C2673" s="30" t="s">
        <v>22</v>
      </c>
      <c r="D2673" s="30" t="s">
        <v>21</v>
      </c>
      <c r="E2673" s="21">
        <v>1000</v>
      </c>
      <c r="F2673" s="21">
        <v>1000</v>
      </c>
      <c r="G2673" s="21">
        <v>1880</v>
      </c>
      <c r="H2673" s="39">
        <v>1477.1428571428571</v>
      </c>
      <c r="I2673" s="37">
        <f t="shared" si="411"/>
        <v>1000</v>
      </c>
      <c r="J2673" s="37">
        <f t="shared" si="412"/>
        <v>90</v>
      </c>
      <c r="K2673" s="21"/>
      <c r="L2673" s="36">
        <f>L2672+14</f>
        <v>355</v>
      </c>
      <c r="M2673" s="36"/>
      <c r="O2673" s="21">
        <f t="shared" si="413"/>
        <v>355</v>
      </c>
      <c r="P2673" s="40">
        <f t="shared" si="414"/>
        <v>1014.2857142857143</v>
      </c>
      <c r="Q2673" s="42"/>
      <c r="R2673" t="str">
        <f t="shared" si="410"/>
        <v>1480 Litre 304 Stainless Steel Slimline Water Tank (1000mm W x 1000mm L x  1880mm H)</v>
      </c>
    </row>
    <row r="2674" spans="2:18" x14ac:dyDescent="0.35">
      <c r="B2674" s="32">
        <v>0.65</v>
      </c>
      <c r="C2674" s="30" t="s">
        <v>22</v>
      </c>
      <c r="D2674" s="30" t="s">
        <v>21</v>
      </c>
      <c r="E2674" s="21">
        <v>1000</v>
      </c>
      <c r="F2674" s="21">
        <v>1100</v>
      </c>
      <c r="G2674" s="21">
        <v>1880</v>
      </c>
      <c r="H2674" s="39">
        <v>1665.1428571428571</v>
      </c>
      <c r="I2674" s="37">
        <f t="shared" si="411"/>
        <v>2000</v>
      </c>
      <c r="J2674" s="37">
        <f t="shared" si="412"/>
        <v>120</v>
      </c>
      <c r="K2674" s="21"/>
      <c r="L2674" s="36">
        <v>369</v>
      </c>
      <c r="M2674" s="36"/>
      <c r="O2674" s="21">
        <f t="shared" si="413"/>
        <v>369</v>
      </c>
      <c r="P2674" s="40">
        <f t="shared" si="414"/>
        <v>1054.2857142857144</v>
      </c>
      <c r="Q2674" s="42"/>
      <c r="R2674" t="str">
        <f t="shared" si="410"/>
        <v>1670 Litre 304 Stainless Steel Slimline Water Tank (1000mm W x 1100mm L x  1880mm H)</v>
      </c>
    </row>
    <row r="2675" spans="2:18" x14ac:dyDescent="0.35">
      <c r="B2675" s="32">
        <v>0.65</v>
      </c>
      <c r="C2675" s="30" t="s">
        <v>22</v>
      </c>
      <c r="D2675" s="30" t="s">
        <v>21</v>
      </c>
      <c r="E2675" s="21">
        <v>1000</v>
      </c>
      <c r="F2675" s="21">
        <v>1200</v>
      </c>
      <c r="G2675" s="21">
        <v>1880</v>
      </c>
      <c r="H2675" s="39">
        <v>1853.1428571428571</v>
      </c>
      <c r="I2675" s="37">
        <f t="shared" si="411"/>
        <v>2000</v>
      </c>
      <c r="J2675" s="37">
        <f t="shared" si="412"/>
        <v>120</v>
      </c>
      <c r="K2675" s="21"/>
      <c r="L2675" s="36">
        <f>L2674+14</f>
        <v>383</v>
      </c>
      <c r="M2675" s="36"/>
      <c r="O2675" s="21">
        <f t="shared" si="413"/>
        <v>383</v>
      </c>
      <c r="P2675" s="40">
        <f t="shared" si="414"/>
        <v>1094.2857142857144</v>
      </c>
      <c r="Q2675" s="42"/>
      <c r="R2675" t="str">
        <f t="shared" si="410"/>
        <v>1850 Litre 304 Stainless Steel Slimline Water Tank (1000mm W x 1200mm L x  1880mm H)</v>
      </c>
    </row>
    <row r="2676" spans="2:18" x14ac:dyDescent="0.35">
      <c r="B2676" s="32">
        <v>0.65</v>
      </c>
      <c r="C2676" s="30" t="s">
        <v>22</v>
      </c>
      <c r="D2676" s="30" t="s">
        <v>21</v>
      </c>
      <c r="E2676" s="21">
        <v>1000</v>
      </c>
      <c r="F2676" s="21">
        <v>1300</v>
      </c>
      <c r="G2676" s="21">
        <v>1880</v>
      </c>
      <c r="H2676" s="39">
        <v>2041.1428571428571</v>
      </c>
      <c r="I2676" s="37">
        <f t="shared" si="411"/>
        <v>2000</v>
      </c>
      <c r="J2676" s="37">
        <f t="shared" si="412"/>
        <v>120</v>
      </c>
      <c r="K2676" s="21"/>
      <c r="L2676" s="36">
        <f>L2675+14</f>
        <v>397</v>
      </c>
      <c r="M2676" s="36"/>
      <c r="O2676" s="21">
        <f t="shared" si="413"/>
        <v>397</v>
      </c>
      <c r="P2676" s="40">
        <f t="shared" si="414"/>
        <v>1134.2857142857144</v>
      </c>
      <c r="Q2676" s="42"/>
      <c r="R2676" t="str">
        <f t="shared" si="410"/>
        <v>2040 Litre 304 Stainless Steel Slimline Water Tank (1000mm W x 1300mm L x  1880mm H)</v>
      </c>
    </row>
    <row r="2677" spans="2:18" x14ac:dyDescent="0.35">
      <c r="B2677" s="32">
        <v>0.65</v>
      </c>
      <c r="C2677" s="30" t="s">
        <v>22</v>
      </c>
      <c r="D2677" s="30" t="s">
        <v>21</v>
      </c>
      <c r="E2677" s="21">
        <v>1000</v>
      </c>
      <c r="F2677" s="21">
        <v>1400</v>
      </c>
      <c r="G2677" s="21">
        <v>1880</v>
      </c>
      <c r="H2677" s="39">
        <v>2229.1428571428569</v>
      </c>
      <c r="I2677" s="37">
        <f t="shared" si="411"/>
        <v>2000</v>
      </c>
      <c r="J2677" s="37">
        <f t="shared" si="412"/>
        <v>120</v>
      </c>
      <c r="K2677" s="21"/>
      <c r="L2677" s="36">
        <f>L2676+14</f>
        <v>411</v>
      </c>
      <c r="M2677" s="36"/>
      <c r="O2677" s="21">
        <f t="shared" si="413"/>
        <v>411</v>
      </c>
      <c r="P2677" s="40">
        <f t="shared" si="414"/>
        <v>1174.2857142857144</v>
      </c>
      <c r="Q2677" s="42"/>
      <c r="R2677" t="str">
        <f t="shared" si="410"/>
        <v>2230 Litre 304 Stainless Steel Slimline Water Tank (1000mm W x 1400mm L x  1880mm H)</v>
      </c>
    </row>
    <row r="2678" spans="2:18" x14ac:dyDescent="0.35">
      <c r="B2678" s="32">
        <v>0.65</v>
      </c>
      <c r="C2678" s="30" t="s">
        <v>22</v>
      </c>
      <c r="D2678" s="30" t="s">
        <v>21</v>
      </c>
      <c r="E2678" s="21">
        <v>1000</v>
      </c>
      <c r="F2678" s="21">
        <v>1500</v>
      </c>
      <c r="G2678" s="21">
        <v>1880</v>
      </c>
      <c r="H2678" s="39">
        <v>2417.1428571428569</v>
      </c>
      <c r="I2678" s="37">
        <f t="shared" si="411"/>
        <v>2000</v>
      </c>
      <c r="J2678" s="37">
        <f t="shared" si="412"/>
        <v>120</v>
      </c>
      <c r="K2678" s="21"/>
      <c r="L2678" s="36">
        <f>L2677+14</f>
        <v>425</v>
      </c>
      <c r="M2678" s="36"/>
      <c r="O2678" s="21">
        <f t="shared" si="413"/>
        <v>425</v>
      </c>
      <c r="P2678" s="40">
        <f t="shared" si="414"/>
        <v>1214.2857142857144</v>
      </c>
      <c r="Q2678" s="42"/>
      <c r="R2678" t="str">
        <f t="shared" si="410"/>
        <v>2420 Litre 304 Stainless Steel Slimline Water Tank (1000mm W x 1500mm L x  1880mm H)</v>
      </c>
    </row>
    <row r="2679" spans="2:18" x14ac:dyDescent="0.35">
      <c r="B2679" s="32">
        <v>0.65</v>
      </c>
      <c r="C2679" s="30" t="s">
        <v>22</v>
      </c>
      <c r="D2679" s="30" t="s">
        <v>21</v>
      </c>
      <c r="E2679" s="21">
        <v>1000</v>
      </c>
      <c r="F2679" s="21">
        <v>1600</v>
      </c>
      <c r="G2679" s="21">
        <v>1880</v>
      </c>
      <c r="H2679" s="39">
        <v>2605.1428571428569</v>
      </c>
      <c r="I2679" s="37">
        <f t="shared" si="411"/>
        <v>3000</v>
      </c>
      <c r="J2679" s="37">
        <f t="shared" si="412"/>
        <v>135</v>
      </c>
      <c r="K2679" s="21"/>
      <c r="L2679" s="36">
        <v>483</v>
      </c>
      <c r="M2679" s="36"/>
      <c r="O2679" s="21">
        <f t="shared" si="413"/>
        <v>483</v>
      </c>
      <c r="P2679" s="40">
        <f t="shared" si="414"/>
        <v>1380</v>
      </c>
      <c r="Q2679" s="42"/>
      <c r="R2679" t="str">
        <f t="shared" si="410"/>
        <v>2610 Litre 304 Stainless Steel Slimline Water Tank (1000mm W x 1600mm L x  1880mm H)</v>
      </c>
    </row>
    <row r="2680" spans="2:18" x14ac:dyDescent="0.35">
      <c r="B2680" s="32">
        <v>0.65</v>
      </c>
      <c r="C2680" s="30" t="s">
        <v>22</v>
      </c>
      <c r="D2680" s="30" t="s">
        <v>21</v>
      </c>
      <c r="E2680" s="21">
        <v>1000</v>
      </c>
      <c r="F2680" s="21">
        <v>1700</v>
      </c>
      <c r="G2680" s="21">
        <v>1880</v>
      </c>
      <c r="H2680" s="39">
        <v>2793.1428571428569</v>
      </c>
      <c r="I2680" s="37">
        <f t="shared" si="411"/>
        <v>3000</v>
      </c>
      <c r="J2680" s="37">
        <f t="shared" si="412"/>
        <v>135</v>
      </c>
      <c r="K2680" s="21"/>
      <c r="L2680" s="36">
        <f>L2679+14</f>
        <v>497</v>
      </c>
      <c r="M2680" s="36"/>
      <c r="O2680" s="21">
        <f t="shared" si="413"/>
        <v>497</v>
      </c>
      <c r="P2680" s="40">
        <f t="shared" si="414"/>
        <v>1420</v>
      </c>
      <c r="Q2680" s="42"/>
      <c r="R2680" t="str">
        <f t="shared" si="410"/>
        <v>2790 Litre 304 Stainless Steel Slimline Water Tank (1000mm W x 1700mm L x  1880mm H)</v>
      </c>
    </row>
    <row r="2681" spans="2:18" x14ac:dyDescent="0.35">
      <c r="B2681" s="32">
        <v>0.65</v>
      </c>
      <c r="C2681" s="30" t="s">
        <v>22</v>
      </c>
      <c r="D2681" s="30" t="s">
        <v>21</v>
      </c>
      <c r="E2681" s="21">
        <v>1000</v>
      </c>
      <c r="F2681" s="21">
        <v>1800</v>
      </c>
      <c r="G2681" s="21">
        <v>1880</v>
      </c>
      <c r="H2681" s="39">
        <v>2981.1428571428569</v>
      </c>
      <c r="I2681" s="37">
        <f t="shared" si="411"/>
        <v>3000</v>
      </c>
      <c r="J2681" s="37">
        <f t="shared" si="412"/>
        <v>135</v>
      </c>
      <c r="K2681" s="21"/>
      <c r="L2681" s="36">
        <f>L2680+14</f>
        <v>511</v>
      </c>
      <c r="M2681" s="36"/>
      <c r="O2681" s="21">
        <f t="shared" si="413"/>
        <v>511</v>
      </c>
      <c r="P2681" s="40">
        <f t="shared" si="414"/>
        <v>1460</v>
      </c>
      <c r="Q2681" s="42"/>
      <c r="R2681" t="str">
        <f t="shared" si="410"/>
        <v>2980 Litre 304 Stainless Steel Slimline Water Tank (1000mm W x 1800mm L x  1880mm H)</v>
      </c>
    </row>
    <row r="2682" spans="2:18" x14ac:dyDescent="0.35">
      <c r="B2682" s="32">
        <v>0.65</v>
      </c>
      <c r="C2682" s="30" t="s">
        <v>22</v>
      </c>
      <c r="D2682" s="30" t="s">
        <v>21</v>
      </c>
      <c r="E2682" s="21">
        <v>1000</v>
      </c>
      <c r="F2682" s="21">
        <v>1900</v>
      </c>
      <c r="G2682" s="21">
        <v>1880</v>
      </c>
      <c r="H2682" s="39">
        <v>3169.1428571428569</v>
      </c>
      <c r="I2682" s="37">
        <f t="shared" si="411"/>
        <v>3000</v>
      </c>
      <c r="J2682" s="37">
        <f t="shared" si="412"/>
        <v>135</v>
      </c>
      <c r="K2682" s="21"/>
      <c r="L2682" s="36">
        <f>L2681+14</f>
        <v>525</v>
      </c>
      <c r="M2682" s="36"/>
      <c r="O2682" s="21">
        <f t="shared" si="413"/>
        <v>525</v>
      </c>
      <c r="P2682" s="40">
        <f t="shared" si="414"/>
        <v>1500</v>
      </c>
      <c r="Q2682" s="42"/>
      <c r="R2682" t="str">
        <f t="shared" si="410"/>
        <v>3170 Litre 304 Stainless Steel Slimline Water Tank (1000mm W x 1900mm L x  1880mm H)</v>
      </c>
    </row>
    <row r="2683" spans="2:18" x14ac:dyDescent="0.35">
      <c r="B2683" s="32">
        <v>0.65</v>
      </c>
      <c r="C2683" s="30" t="s">
        <v>22</v>
      </c>
      <c r="D2683" s="30" t="s">
        <v>21</v>
      </c>
      <c r="E2683" s="21">
        <v>1000</v>
      </c>
      <c r="F2683" s="21">
        <v>2000</v>
      </c>
      <c r="G2683" s="21">
        <v>1880</v>
      </c>
      <c r="H2683" s="39">
        <v>3357.1428571428569</v>
      </c>
      <c r="I2683" s="37">
        <f t="shared" si="411"/>
        <v>3000</v>
      </c>
      <c r="J2683" s="37">
        <f t="shared" si="412"/>
        <v>135</v>
      </c>
      <c r="K2683" s="21"/>
      <c r="L2683" s="36">
        <f>L2682+14</f>
        <v>539</v>
      </c>
      <c r="M2683" s="36"/>
      <c r="O2683" s="21">
        <f t="shared" si="413"/>
        <v>539</v>
      </c>
      <c r="P2683" s="40">
        <f t="shared" si="414"/>
        <v>1540</v>
      </c>
      <c r="Q2683" s="42"/>
      <c r="R2683" t="str">
        <f t="shared" si="410"/>
        <v>3360 Litre 304 Stainless Steel Slimline Water Tank (1000mm W x 2000mm L x  1880mm H)</v>
      </c>
    </row>
    <row r="2684" spans="2:18" x14ac:dyDescent="0.35">
      <c r="B2684" s="32">
        <v>0.65</v>
      </c>
      <c r="C2684" s="30" t="s">
        <v>22</v>
      </c>
      <c r="D2684" s="30" t="s">
        <v>21</v>
      </c>
      <c r="E2684" s="21">
        <v>1000</v>
      </c>
      <c r="F2684" s="21">
        <v>2100</v>
      </c>
      <c r="G2684" s="21">
        <v>1880</v>
      </c>
      <c r="H2684" s="39">
        <v>3545.1428571428569</v>
      </c>
      <c r="I2684" s="37">
        <f t="shared" si="411"/>
        <v>4000</v>
      </c>
      <c r="J2684" s="37">
        <f t="shared" si="412"/>
        <v>150</v>
      </c>
      <c r="K2684" s="21"/>
      <c r="L2684" s="36">
        <v>552</v>
      </c>
      <c r="M2684" s="36"/>
      <c r="O2684" s="21">
        <f t="shared" si="413"/>
        <v>552</v>
      </c>
      <c r="P2684" s="40">
        <f t="shared" si="414"/>
        <v>1577.1428571428573</v>
      </c>
      <c r="Q2684" s="42"/>
      <c r="R2684" t="str">
        <f t="shared" si="410"/>
        <v>3550 Litre 304 Stainless Steel Slimline Water Tank (1000mm W x 2100mm L x  1880mm H)</v>
      </c>
    </row>
    <row r="2685" spans="2:18" x14ac:dyDescent="0.35">
      <c r="B2685" s="32">
        <v>0.65</v>
      </c>
      <c r="C2685" s="30" t="s">
        <v>22</v>
      </c>
      <c r="D2685" s="30" t="s">
        <v>21</v>
      </c>
      <c r="E2685" s="21">
        <v>1000</v>
      </c>
      <c r="F2685" s="21">
        <v>2200</v>
      </c>
      <c r="G2685" s="21">
        <v>1880</v>
      </c>
      <c r="H2685" s="39">
        <v>3733.1428571428569</v>
      </c>
      <c r="I2685" s="37">
        <f t="shared" si="411"/>
        <v>4000</v>
      </c>
      <c r="J2685" s="37">
        <f t="shared" si="412"/>
        <v>150</v>
      </c>
      <c r="K2685" s="21"/>
      <c r="L2685" s="36">
        <f>L2684+14</f>
        <v>566</v>
      </c>
      <c r="M2685" s="36"/>
      <c r="O2685" s="21">
        <f t="shared" si="413"/>
        <v>566</v>
      </c>
      <c r="P2685" s="40">
        <f t="shared" si="414"/>
        <v>1617.1428571428573</v>
      </c>
      <c r="Q2685" s="42"/>
      <c r="R2685" t="str">
        <f t="shared" si="410"/>
        <v>3730 Litre 304 Stainless Steel Slimline Water Tank (1000mm W x 2200mm L x  1880mm H)</v>
      </c>
    </row>
    <row r="2686" spans="2:18" x14ac:dyDescent="0.35">
      <c r="B2686" s="32">
        <v>0.65</v>
      </c>
      <c r="C2686" s="30" t="s">
        <v>22</v>
      </c>
      <c r="D2686" s="30" t="s">
        <v>21</v>
      </c>
      <c r="E2686" s="21">
        <v>1000</v>
      </c>
      <c r="F2686" s="21">
        <v>2300</v>
      </c>
      <c r="G2686" s="21">
        <v>1880</v>
      </c>
      <c r="H2686" s="39">
        <v>3921.1428571428569</v>
      </c>
      <c r="I2686" s="37">
        <f t="shared" si="411"/>
        <v>4000</v>
      </c>
      <c r="J2686" s="37">
        <f t="shared" si="412"/>
        <v>150</v>
      </c>
      <c r="K2686" s="21"/>
      <c r="L2686" s="36">
        <f>L2685+14</f>
        <v>580</v>
      </c>
      <c r="M2686" s="36"/>
      <c r="O2686" s="21">
        <f t="shared" si="413"/>
        <v>580</v>
      </c>
      <c r="P2686" s="40">
        <f t="shared" si="414"/>
        <v>1657.1428571428573</v>
      </c>
      <c r="Q2686" s="42"/>
      <c r="R2686" t="str">
        <f t="shared" si="410"/>
        <v>3920 Litre 304 Stainless Steel Slimline Water Tank (1000mm W x 2300mm L x  1880mm H)</v>
      </c>
    </row>
    <row r="2687" spans="2:18" x14ac:dyDescent="0.35">
      <c r="B2687" s="32">
        <v>0.65</v>
      </c>
      <c r="C2687" s="30" t="s">
        <v>22</v>
      </c>
      <c r="D2687" s="30" t="s">
        <v>21</v>
      </c>
      <c r="E2687" s="21">
        <v>1000</v>
      </c>
      <c r="F2687" s="21">
        <v>2400</v>
      </c>
      <c r="G2687" s="21">
        <v>1880</v>
      </c>
      <c r="H2687" s="39">
        <v>4109.1428571428569</v>
      </c>
      <c r="I2687" s="37">
        <f t="shared" si="411"/>
        <v>4000</v>
      </c>
      <c r="J2687" s="37">
        <f t="shared" si="412"/>
        <v>150</v>
      </c>
      <c r="K2687" s="21"/>
      <c r="L2687" s="36">
        <f>L2686+14</f>
        <v>594</v>
      </c>
      <c r="M2687" s="36"/>
      <c r="O2687" s="21">
        <f t="shared" si="413"/>
        <v>594</v>
      </c>
      <c r="P2687" s="40">
        <f t="shared" si="414"/>
        <v>1697.1428571428573</v>
      </c>
      <c r="Q2687" s="42"/>
      <c r="R2687" t="str">
        <f t="shared" si="410"/>
        <v>4110 Litre 304 Stainless Steel Slimline Water Tank (1000mm W x 2400mm L x  1880mm H)</v>
      </c>
    </row>
    <row r="2688" spans="2:18" x14ac:dyDescent="0.35">
      <c r="B2688" s="32">
        <v>0.65</v>
      </c>
      <c r="C2688" s="30" t="s">
        <v>22</v>
      </c>
      <c r="D2688" s="30" t="s">
        <v>21</v>
      </c>
      <c r="E2688" s="21">
        <v>1000</v>
      </c>
      <c r="F2688" s="21">
        <v>2500</v>
      </c>
      <c r="G2688" s="21">
        <v>1880</v>
      </c>
      <c r="H2688" s="39">
        <v>4297.1428571428569</v>
      </c>
      <c r="I2688" s="37">
        <f t="shared" si="411"/>
        <v>4000</v>
      </c>
      <c r="J2688" s="37">
        <f t="shared" si="412"/>
        <v>150</v>
      </c>
      <c r="K2688" s="21"/>
      <c r="L2688" s="36">
        <f>L2687+14</f>
        <v>608</v>
      </c>
      <c r="M2688" s="36"/>
      <c r="O2688" s="21">
        <f t="shared" si="413"/>
        <v>608</v>
      </c>
      <c r="P2688" s="40">
        <f t="shared" si="414"/>
        <v>1737.1428571428573</v>
      </c>
      <c r="Q2688" s="42"/>
      <c r="R2688" t="str">
        <f t="shared" si="410"/>
        <v>4300 Litre 304 Stainless Steel Slimline Water Tank (1000mm W x 2500mm L x  1880mm H)</v>
      </c>
    </row>
    <row r="2689" spans="2:18" x14ac:dyDescent="0.35">
      <c r="B2689" s="32">
        <v>0.65</v>
      </c>
      <c r="C2689" s="30" t="s">
        <v>22</v>
      </c>
      <c r="D2689" s="30" t="s">
        <v>21</v>
      </c>
      <c r="E2689" s="21">
        <v>1000</v>
      </c>
      <c r="F2689" s="21">
        <v>2600</v>
      </c>
      <c r="G2689" s="21">
        <v>1880</v>
      </c>
      <c r="H2689" s="39">
        <v>4485.1428571428569</v>
      </c>
      <c r="I2689" s="37">
        <f t="shared" si="411"/>
        <v>4000</v>
      </c>
      <c r="J2689" s="37">
        <f t="shared" si="412"/>
        <v>150</v>
      </c>
      <c r="K2689" s="21"/>
      <c r="L2689" s="36">
        <f>L2688+14</f>
        <v>622</v>
      </c>
      <c r="M2689" s="36"/>
      <c r="O2689" s="21">
        <f t="shared" si="413"/>
        <v>622</v>
      </c>
      <c r="P2689" s="40">
        <f t="shared" si="414"/>
        <v>1777.1428571428573</v>
      </c>
      <c r="Q2689" s="42"/>
      <c r="R2689" t="str">
        <f t="shared" si="410"/>
        <v>4490 Litre 304 Stainless Steel Slimline Water Tank (1000mm W x 2600mm L x  1880mm H)</v>
      </c>
    </row>
    <row r="2690" spans="2:18" x14ac:dyDescent="0.35">
      <c r="B2690" s="32">
        <v>0.65</v>
      </c>
      <c r="C2690" s="30" t="s">
        <v>22</v>
      </c>
      <c r="D2690" s="30" t="s">
        <v>21</v>
      </c>
      <c r="E2690" s="21">
        <v>1000</v>
      </c>
      <c r="F2690" s="21">
        <v>2700</v>
      </c>
      <c r="G2690" s="21">
        <v>1880</v>
      </c>
      <c r="H2690" s="39">
        <v>4673.1428571428569</v>
      </c>
      <c r="I2690" s="37">
        <f t="shared" si="411"/>
        <v>5000</v>
      </c>
      <c r="J2690" s="37">
        <f t="shared" si="412"/>
        <v>180</v>
      </c>
      <c r="K2690" s="21"/>
      <c r="L2690" s="36">
        <v>635</v>
      </c>
      <c r="M2690" s="36"/>
      <c r="O2690" s="21">
        <f t="shared" si="413"/>
        <v>635</v>
      </c>
      <c r="P2690" s="40">
        <f t="shared" si="414"/>
        <v>1814.2857142857144</v>
      </c>
      <c r="Q2690" s="42"/>
      <c r="R2690" t="str">
        <f t="shared" si="410"/>
        <v>4670 Litre 304 Stainless Steel Slimline Water Tank (1000mm W x 2700mm L x  1880mm H)</v>
      </c>
    </row>
    <row r="2691" spans="2:18" x14ac:dyDescent="0.35">
      <c r="B2691" s="32">
        <v>0.65</v>
      </c>
      <c r="C2691" s="30" t="s">
        <v>22</v>
      </c>
      <c r="D2691" s="30" t="s">
        <v>21</v>
      </c>
      <c r="E2691" s="21">
        <v>1000</v>
      </c>
      <c r="F2691" s="21">
        <v>2800</v>
      </c>
      <c r="G2691" s="21">
        <v>1880</v>
      </c>
      <c r="H2691" s="39">
        <v>4861.1428571428569</v>
      </c>
      <c r="I2691" s="37">
        <f t="shared" si="411"/>
        <v>5000</v>
      </c>
      <c r="J2691" s="37">
        <f t="shared" si="412"/>
        <v>180</v>
      </c>
      <c r="K2691" s="21"/>
      <c r="L2691" s="36">
        <f>L2690+14</f>
        <v>649</v>
      </c>
      <c r="M2691" s="36"/>
      <c r="O2691" s="21">
        <f t="shared" si="413"/>
        <v>649</v>
      </c>
      <c r="P2691" s="40">
        <f t="shared" si="414"/>
        <v>1854.2857142857144</v>
      </c>
      <c r="Q2691" s="42"/>
      <c r="R2691" t="str">
        <f t="shared" si="410"/>
        <v>4860 Litre 304 Stainless Steel Slimline Water Tank (1000mm W x 2800mm L x  1880mm H)</v>
      </c>
    </row>
    <row r="2692" spans="2:18" x14ac:dyDescent="0.35">
      <c r="B2692" s="32">
        <v>0.65</v>
      </c>
      <c r="C2692" s="30" t="s">
        <v>22</v>
      </c>
      <c r="D2692" s="30" t="s">
        <v>21</v>
      </c>
      <c r="E2692" s="21">
        <v>1000</v>
      </c>
      <c r="F2692" s="21">
        <v>2900</v>
      </c>
      <c r="G2692" s="21">
        <v>1880</v>
      </c>
      <c r="H2692" s="39">
        <v>5049.1428571428569</v>
      </c>
      <c r="I2692" s="37">
        <f t="shared" si="411"/>
        <v>5000</v>
      </c>
      <c r="J2692" s="37">
        <f t="shared" si="412"/>
        <v>180</v>
      </c>
      <c r="K2692" s="21"/>
      <c r="L2692" s="36">
        <f>L2691+14</f>
        <v>663</v>
      </c>
      <c r="M2692" s="36"/>
      <c r="O2692" s="21">
        <f t="shared" si="413"/>
        <v>663</v>
      </c>
      <c r="P2692" s="40">
        <f t="shared" si="414"/>
        <v>1894.2857142857144</v>
      </c>
      <c r="Q2692" s="42"/>
      <c r="R2692" t="str">
        <f t="shared" si="410"/>
        <v>5050 Litre 304 Stainless Steel Slimline Water Tank (1000mm W x 2900mm L x  1880mm H)</v>
      </c>
    </row>
    <row r="2693" spans="2:18" x14ac:dyDescent="0.35">
      <c r="B2693" s="32">
        <v>0.65</v>
      </c>
      <c r="C2693" s="30" t="s">
        <v>22</v>
      </c>
      <c r="D2693" s="30" t="s">
        <v>21</v>
      </c>
      <c r="E2693" s="21">
        <v>1000</v>
      </c>
      <c r="F2693" s="21">
        <v>3000</v>
      </c>
      <c r="G2693" s="21">
        <v>1880</v>
      </c>
      <c r="H2693" s="39">
        <v>5237.1428571428569</v>
      </c>
      <c r="I2693" s="37">
        <f t="shared" si="411"/>
        <v>5000</v>
      </c>
      <c r="J2693" s="37">
        <f t="shared" si="412"/>
        <v>180</v>
      </c>
      <c r="K2693" s="21"/>
      <c r="L2693" s="36">
        <f>L2692+14</f>
        <v>677</v>
      </c>
      <c r="M2693" s="36"/>
      <c r="O2693" s="21">
        <f t="shared" si="413"/>
        <v>677</v>
      </c>
      <c r="P2693" s="40">
        <f t="shared" si="414"/>
        <v>1934.2857142857144</v>
      </c>
      <c r="Q2693" s="42"/>
      <c r="R2693" t="str">
        <f t="shared" ref="R2693:R2756" si="415">ROUND(H2693,-1)&amp;" "&amp;"Litre"&amp;" "&amp;C2693&amp;" "&amp;D2693&amp;" "&amp;"Water Tank"&amp;" ("&amp;E2693&amp;"mm W x "&amp;F2693&amp;"mm L x  "&amp;G2693&amp;"mm H)"</f>
        <v>5240 Litre 304 Stainless Steel Slimline Water Tank (1000mm W x 3000mm L x  1880mm H)</v>
      </c>
    </row>
    <row r="2694" spans="2:18" x14ac:dyDescent="0.35">
      <c r="B2694" s="32">
        <v>0.65</v>
      </c>
      <c r="C2694" s="30" t="s">
        <v>22</v>
      </c>
      <c r="D2694" s="30" t="s">
        <v>21</v>
      </c>
      <c r="E2694" s="21">
        <v>1000</v>
      </c>
      <c r="F2694" s="21">
        <v>3100</v>
      </c>
      <c r="G2694" s="21">
        <v>1880</v>
      </c>
      <c r="H2694" s="39">
        <v>5425.1428571428569</v>
      </c>
      <c r="I2694" s="37">
        <f t="shared" ref="I2694:I2757" si="416">ROUND(H2694,-3)</f>
        <v>5000</v>
      </c>
      <c r="J2694" s="37">
        <f t="shared" ref="J2694:J2757" si="417">IF(I2694&lt;1000,90,IF(I2694=1000,90,IF(I2694=2000,120,IF(I2694=3000,135,IF(I2694=4000,150,IF(I2694=5000,180,IF(I2694=6000,210,IF(I2694=7000,240,IF(I2694=8000,255,IF(I2694=9000,270,IF(I2694=10000,285)))))))))))</f>
        <v>180</v>
      </c>
      <c r="K2694" s="21"/>
      <c r="L2694" s="36">
        <f>L2693+14</f>
        <v>691</v>
      </c>
      <c r="M2694" s="36"/>
      <c r="O2694" s="21">
        <f t="shared" ref="O2694:O2757" si="418">SUM(K2694:N2694)</f>
        <v>691</v>
      </c>
      <c r="P2694" s="40">
        <f t="shared" ref="P2694:P2757" si="419">O2694/(1-B2694)</f>
        <v>1974.2857142857144</v>
      </c>
      <c r="Q2694" s="42"/>
      <c r="R2694" t="str">
        <f t="shared" si="415"/>
        <v>5430 Litre 304 Stainless Steel Slimline Water Tank (1000mm W x 3100mm L x  1880mm H)</v>
      </c>
    </row>
    <row r="2695" spans="2:18" x14ac:dyDescent="0.35">
      <c r="B2695" s="32">
        <v>0.65</v>
      </c>
      <c r="C2695" s="30" t="s">
        <v>22</v>
      </c>
      <c r="D2695" s="30" t="s">
        <v>21</v>
      </c>
      <c r="E2695" s="21">
        <v>1000</v>
      </c>
      <c r="F2695" s="21">
        <v>3200</v>
      </c>
      <c r="G2695" s="21">
        <v>1880</v>
      </c>
      <c r="H2695" s="39">
        <v>5613.1428571428569</v>
      </c>
      <c r="I2695" s="37">
        <f t="shared" si="416"/>
        <v>6000</v>
      </c>
      <c r="J2695" s="37">
        <f t="shared" si="417"/>
        <v>210</v>
      </c>
      <c r="K2695" s="21"/>
      <c r="L2695" s="36">
        <v>768</v>
      </c>
      <c r="M2695" s="36"/>
      <c r="O2695" s="21">
        <f t="shared" si="418"/>
        <v>768</v>
      </c>
      <c r="P2695" s="40">
        <f t="shared" si="419"/>
        <v>2194.2857142857142</v>
      </c>
      <c r="Q2695" s="42"/>
      <c r="R2695" t="str">
        <f t="shared" si="415"/>
        <v>5610 Litre 304 Stainless Steel Slimline Water Tank (1000mm W x 3200mm L x  1880mm H)</v>
      </c>
    </row>
    <row r="2696" spans="2:18" x14ac:dyDescent="0.35">
      <c r="B2696" s="32">
        <v>0.65</v>
      </c>
      <c r="C2696" s="30" t="s">
        <v>22</v>
      </c>
      <c r="D2696" s="30" t="s">
        <v>21</v>
      </c>
      <c r="E2696" s="21">
        <v>1000</v>
      </c>
      <c r="F2696" s="21">
        <v>3300</v>
      </c>
      <c r="G2696" s="21">
        <v>1880</v>
      </c>
      <c r="H2696" s="39">
        <v>5801.1428571428569</v>
      </c>
      <c r="I2696" s="37">
        <f t="shared" si="416"/>
        <v>6000</v>
      </c>
      <c r="J2696" s="37">
        <f t="shared" si="417"/>
        <v>210</v>
      </c>
      <c r="K2696" s="21"/>
      <c r="L2696" s="36">
        <f>L2695+14</f>
        <v>782</v>
      </c>
      <c r="M2696" s="36"/>
      <c r="O2696" s="21">
        <f t="shared" si="418"/>
        <v>782</v>
      </c>
      <c r="P2696" s="40">
        <f t="shared" si="419"/>
        <v>2234.2857142857142</v>
      </c>
      <c r="Q2696" s="42"/>
      <c r="R2696" t="str">
        <f t="shared" si="415"/>
        <v>5800 Litre 304 Stainless Steel Slimline Water Tank (1000mm W x 3300mm L x  1880mm H)</v>
      </c>
    </row>
    <row r="2697" spans="2:18" x14ac:dyDescent="0.35">
      <c r="B2697" s="32">
        <v>0.65</v>
      </c>
      <c r="C2697" s="30" t="s">
        <v>22</v>
      </c>
      <c r="D2697" s="30" t="s">
        <v>21</v>
      </c>
      <c r="E2697" s="21">
        <v>1000</v>
      </c>
      <c r="F2697" s="21">
        <v>3400</v>
      </c>
      <c r="G2697" s="21">
        <v>1880</v>
      </c>
      <c r="H2697" s="39">
        <v>5989.1428571428569</v>
      </c>
      <c r="I2697" s="37">
        <f t="shared" si="416"/>
        <v>6000</v>
      </c>
      <c r="J2697" s="37">
        <f t="shared" si="417"/>
        <v>210</v>
      </c>
      <c r="K2697" s="21"/>
      <c r="L2697" s="36">
        <f>L2696+14</f>
        <v>796</v>
      </c>
      <c r="M2697" s="36"/>
      <c r="O2697" s="21">
        <f t="shared" si="418"/>
        <v>796</v>
      </c>
      <c r="P2697" s="40">
        <f t="shared" si="419"/>
        <v>2274.2857142857142</v>
      </c>
      <c r="Q2697" s="42"/>
      <c r="R2697" t="str">
        <f t="shared" si="415"/>
        <v>5990 Litre 304 Stainless Steel Slimline Water Tank (1000mm W x 3400mm L x  1880mm H)</v>
      </c>
    </row>
    <row r="2698" spans="2:18" x14ac:dyDescent="0.35">
      <c r="B2698" s="32">
        <v>0.65</v>
      </c>
      <c r="C2698" s="30" t="s">
        <v>22</v>
      </c>
      <c r="D2698" s="30" t="s">
        <v>21</v>
      </c>
      <c r="E2698" s="21">
        <v>1000</v>
      </c>
      <c r="F2698" s="21">
        <v>3500</v>
      </c>
      <c r="G2698" s="21">
        <v>1880</v>
      </c>
      <c r="H2698" s="39">
        <v>6177.1428571428569</v>
      </c>
      <c r="I2698" s="37">
        <f t="shared" si="416"/>
        <v>6000</v>
      </c>
      <c r="J2698" s="37">
        <f t="shared" si="417"/>
        <v>210</v>
      </c>
      <c r="K2698" s="21"/>
      <c r="L2698" s="36">
        <f>L2697+14</f>
        <v>810</v>
      </c>
      <c r="M2698" s="36"/>
      <c r="O2698" s="21">
        <f t="shared" si="418"/>
        <v>810</v>
      </c>
      <c r="P2698" s="40">
        <f t="shared" si="419"/>
        <v>2314.2857142857142</v>
      </c>
      <c r="Q2698" s="42"/>
      <c r="R2698" t="str">
        <f t="shared" si="415"/>
        <v>6180 Litre 304 Stainless Steel Slimline Water Tank (1000mm W x 3500mm L x  1880mm H)</v>
      </c>
    </row>
    <row r="2699" spans="2:18" x14ac:dyDescent="0.35">
      <c r="B2699" s="32">
        <v>0.65</v>
      </c>
      <c r="C2699" s="30" t="s">
        <v>22</v>
      </c>
      <c r="D2699" s="30" t="s">
        <v>21</v>
      </c>
      <c r="E2699" s="21">
        <v>1000</v>
      </c>
      <c r="F2699" s="21">
        <v>3600</v>
      </c>
      <c r="G2699" s="21">
        <v>1880</v>
      </c>
      <c r="H2699" s="39">
        <v>6365.1428571428569</v>
      </c>
      <c r="I2699" s="37">
        <f t="shared" si="416"/>
        <v>6000</v>
      </c>
      <c r="J2699" s="37">
        <f t="shared" si="417"/>
        <v>210</v>
      </c>
      <c r="K2699" s="21"/>
      <c r="L2699" s="36">
        <f>L2698+14</f>
        <v>824</v>
      </c>
      <c r="M2699" s="36"/>
      <c r="O2699" s="21">
        <f t="shared" si="418"/>
        <v>824</v>
      </c>
      <c r="P2699" s="40">
        <f t="shared" si="419"/>
        <v>2354.2857142857142</v>
      </c>
      <c r="Q2699" s="42"/>
      <c r="R2699" t="str">
        <f t="shared" si="415"/>
        <v>6370 Litre 304 Stainless Steel Slimline Water Tank (1000mm W x 3600mm L x  1880mm H)</v>
      </c>
    </row>
    <row r="2700" spans="2:18" x14ac:dyDescent="0.35">
      <c r="B2700" s="32">
        <v>0.65</v>
      </c>
      <c r="C2700" s="30" t="s">
        <v>22</v>
      </c>
      <c r="D2700" s="30" t="s">
        <v>21</v>
      </c>
      <c r="E2700" s="21">
        <v>1000</v>
      </c>
      <c r="F2700" s="21">
        <v>3700</v>
      </c>
      <c r="G2700" s="21">
        <v>1880</v>
      </c>
      <c r="H2700" s="39">
        <v>6553.1428571428569</v>
      </c>
      <c r="I2700" s="37">
        <f t="shared" si="416"/>
        <v>7000</v>
      </c>
      <c r="J2700" s="37">
        <f t="shared" si="417"/>
        <v>240</v>
      </c>
      <c r="K2700" s="21"/>
      <c r="L2700" s="36">
        <v>855</v>
      </c>
      <c r="M2700" s="36"/>
      <c r="O2700" s="21">
        <f t="shared" si="418"/>
        <v>855</v>
      </c>
      <c r="P2700" s="40">
        <f t="shared" si="419"/>
        <v>2442.8571428571431</v>
      </c>
      <c r="Q2700" s="42"/>
      <c r="R2700" t="str">
        <f t="shared" si="415"/>
        <v>6550 Litre 304 Stainless Steel Slimline Water Tank (1000mm W x 3700mm L x  1880mm H)</v>
      </c>
    </row>
    <row r="2701" spans="2:18" x14ac:dyDescent="0.35">
      <c r="B2701" s="32">
        <v>0.65</v>
      </c>
      <c r="C2701" s="30" t="s">
        <v>22</v>
      </c>
      <c r="D2701" s="30" t="s">
        <v>21</v>
      </c>
      <c r="E2701" s="21">
        <v>1000</v>
      </c>
      <c r="F2701" s="21">
        <v>3800</v>
      </c>
      <c r="G2701" s="21">
        <v>1880</v>
      </c>
      <c r="H2701" s="39">
        <v>6741.1428571428569</v>
      </c>
      <c r="I2701" s="37">
        <f t="shared" si="416"/>
        <v>7000</v>
      </c>
      <c r="J2701" s="37">
        <f t="shared" si="417"/>
        <v>240</v>
      </c>
      <c r="K2701" s="21"/>
      <c r="L2701" s="36">
        <f>L2700+14</f>
        <v>869</v>
      </c>
      <c r="M2701" s="36"/>
      <c r="O2701" s="21">
        <f t="shared" si="418"/>
        <v>869</v>
      </c>
      <c r="P2701" s="40">
        <f t="shared" si="419"/>
        <v>2482.8571428571431</v>
      </c>
      <c r="Q2701" s="42"/>
      <c r="R2701" t="str">
        <f t="shared" si="415"/>
        <v>6740 Litre 304 Stainless Steel Slimline Water Tank (1000mm W x 3800mm L x  1880mm H)</v>
      </c>
    </row>
    <row r="2702" spans="2:18" x14ac:dyDescent="0.35">
      <c r="B2702" s="32">
        <v>0.65</v>
      </c>
      <c r="C2702" s="30" t="s">
        <v>22</v>
      </c>
      <c r="D2702" s="30" t="s">
        <v>21</v>
      </c>
      <c r="E2702" s="21">
        <v>1000</v>
      </c>
      <c r="F2702" s="21">
        <v>3900</v>
      </c>
      <c r="G2702" s="21">
        <v>1880</v>
      </c>
      <c r="H2702" s="39">
        <v>6929.1428571428569</v>
      </c>
      <c r="I2702" s="37">
        <f t="shared" si="416"/>
        <v>7000</v>
      </c>
      <c r="J2702" s="37">
        <f t="shared" si="417"/>
        <v>240</v>
      </c>
      <c r="K2702" s="21"/>
      <c r="L2702" s="36">
        <f>L2701+14</f>
        <v>883</v>
      </c>
      <c r="M2702" s="36"/>
      <c r="O2702" s="21">
        <f t="shared" si="418"/>
        <v>883</v>
      </c>
      <c r="P2702" s="40">
        <f t="shared" si="419"/>
        <v>2522.8571428571431</v>
      </c>
      <c r="Q2702" s="42"/>
      <c r="R2702" t="str">
        <f t="shared" si="415"/>
        <v>6930 Litre 304 Stainless Steel Slimline Water Tank (1000mm W x 3900mm L x  1880mm H)</v>
      </c>
    </row>
    <row r="2703" spans="2:18" x14ac:dyDescent="0.35">
      <c r="B2703" s="32">
        <v>0.65</v>
      </c>
      <c r="C2703" s="30" t="s">
        <v>22</v>
      </c>
      <c r="D2703" s="30" t="s">
        <v>21</v>
      </c>
      <c r="E2703" s="21">
        <v>1000</v>
      </c>
      <c r="F2703" s="21">
        <v>4000</v>
      </c>
      <c r="G2703" s="21">
        <v>1880</v>
      </c>
      <c r="H2703" s="39">
        <v>7117.1428571428569</v>
      </c>
      <c r="I2703" s="37">
        <f t="shared" si="416"/>
        <v>7000</v>
      </c>
      <c r="J2703" s="37">
        <f t="shared" si="417"/>
        <v>240</v>
      </c>
      <c r="K2703" s="21"/>
      <c r="L2703" s="36">
        <f>L2702+14</f>
        <v>897</v>
      </c>
      <c r="M2703" s="36"/>
      <c r="O2703" s="21">
        <f t="shared" si="418"/>
        <v>897</v>
      </c>
      <c r="P2703" s="40">
        <f t="shared" si="419"/>
        <v>2562.8571428571431</v>
      </c>
      <c r="Q2703" s="42"/>
      <c r="R2703" t="str">
        <f t="shared" si="415"/>
        <v>7120 Litre 304 Stainless Steel Slimline Water Tank (1000mm W x 4000mm L x  1880mm H)</v>
      </c>
    </row>
    <row r="2704" spans="2:18" x14ac:dyDescent="0.35">
      <c r="B2704" s="32">
        <v>0.65</v>
      </c>
      <c r="C2704" s="30" t="s">
        <v>22</v>
      </c>
      <c r="D2704" s="30" t="s">
        <v>21</v>
      </c>
      <c r="E2704" s="21">
        <v>1050</v>
      </c>
      <c r="F2704" s="21">
        <v>800</v>
      </c>
      <c r="G2704" s="21">
        <v>1880</v>
      </c>
      <c r="H2704" s="39">
        <v>1135.05</v>
      </c>
      <c r="I2704" s="37">
        <f t="shared" si="416"/>
        <v>1000</v>
      </c>
      <c r="J2704" s="37">
        <f t="shared" si="417"/>
        <v>90</v>
      </c>
      <c r="K2704" s="21"/>
      <c r="L2704" s="36">
        <v>330</v>
      </c>
      <c r="M2704" s="36"/>
      <c r="O2704" s="21">
        <f t="shared" si="418"/>
        <v>330</v>
      </c>
      <c r="P2704" s="40">
        <f t="shared" si="419"/>
        <v>942.85714285714289</v>
      </c>
      <c r="Q2704" s="42"/>
      <c r="R2704" t="str">
        <f t="shared" si="415"/>
        <v>1140 Litre 304 Stainless Steel Slimline Water Tank (1050mm W x 800mm L x  1880mm H)</v>
      </c>
    </row>
    <row r="2705" spans="2:18" x14ac:dyDescent="0.35">
      <c r="B2705" s="32">
        <v>0.65</v>
      </c>
      <c r="C2705" s="30" t="s">
        <v>22</v>
      </c>
      <c r="D2705" s="30" t="s">
        <v>21</v>
      </c>
      <c r="E2705" s="21">
        <v>1050</v>
      </c>
      <c r="F2705" s="21">
        <v>900</v>
      </c>
      <c r="G2705" s="21">
        <v>1880</v>
      </c>
      <c r="H2705" s="39">
        <v>1332.45</v>
      </c>
      <c r="I2705" s="37">
        <f t="shared" si="416"/>
        <v>1000</v>
      </c>
      <c r="J2705" s="37">
        <f t="shared" si="417"/>
        <v>90</v>
      </c>
      <c r="K2705" s="21"/>
      <c r="L2705" s="36">
        <f>L2704+14</f>
        <v>344</v>
      </c>
      <c r="M2705" s="36"/>
      <c r="O2705" s="21">
        <f t="shared" si="418"/>
        <v>344</v>
      </c>
      <c r="P2705" s="40">
        <f t="shared" si="419"/>
        <v>982.85714285714289</v>
      </c>
      <c r="Q2705" s="42"/>
      <c r="R2705" t="str">
        <f t="shared" si="415"/>
        <v>1330 Litre 304 Stainless Steel Slimline Water Tank (1050mm W x 900mm L x  1880mm H)</v>
      </c>
    </row>
    <row r="2706" spans="2:18" x14ac:dyDescent="0.35">
      <c r="B2706" s="32">
        <v>0.65</v>
      </c>
      <c r="C2706" s="30" t="s">
        <v>22</v>
      </c>
      <c r="D2706" s="30" t="s">
        <v>21</v>
      </c>
      <c r="E2706" s="21">
        <v>1050</v>
      </c>
      <c r="F2706" s="21">
        <v>1000</v>
      </c>
      <c r="G2706" s="21">
        <v>1880</v>
      </c>
      <c r="H2706" s="39">
        <v>1529.85</v>
      </c>
      <c r="I2706" s="37">
        <f t="shared" si="416"/>
        <v>2000</v>
      </c>
      <c r="J2706" s="37">
        <f t="shared" si="417"/>
        <v>120</v>
      </c>
      <c r="K2706" s="21"/>
      <c r="L2706" s="36">
        <v>358</v>
      </c>
      <c r="M2706" s="36"/>
      <c r="O2706" s="21">
        <f t="shared" si="418"/>
        <v>358</v>
      </c>
      <c r="P2706" s="40">
        <f t="shared" si="419"/>
        <v>1022.8571428571429</v>
      </c>
      <c r="Q2706" s="42"/>
      <c r="R2706" t="str">
        <f t="shared" si="415"/>
        <v>1530 Litre 304 Stainless Steel Slimline Water Tank (1050mm W x 1000mm L x  1880mm H)</v>
      </c>
    </row>
    <row r="2707" spans="2:18" x14ac:dyDescent="0.35">
      <c r="B2707" s="32">
        <v>0.65</v>
      </c>
      <c r="C2707" s="30" t="s">
        <v>22</v>
      </c>
      <c r="D2707" s="30" t="s">
        <v>21</v>
      </c>
      <c r="E2707" s="21">
        <v>1050</v>
      </c>
      <c r="F2707" s="21">
        <v>1100</v>
      </c>
      <c r="G2707" s="21">
        <v>1880</v>
      </c>
      <c r="H2707" s="39">
        <v>1727.25</v>
      </c>
      <c r="I2707" s="37">
        <f t="shared" si="416"/>
        <v>2000</v>
      </c>
      <c r="J2707" s="37">
        <f t="shared" si="417"/>
        <v>120</v>
      </c>
      <c r="K2707" s="21"/>
      <c r="L2707" s="36">
        <f>L2706+14</f>
        <v>372</v>
      </c>
      <c r="M2707" s="36"/>
      <c r="O2707" s="21">
        <f t="shared" si="418"/>
        <v>372</v>
      </c>
      <c r="P2707" s="40">
        <f t="shared" si="419"/>
        <v>1062.8571428571429</v>
      </c>
      <c r="Q2707" s="42"/>
      <c r="R2707" t="str">
        <f t="shared" si="415"/>
        <v>1730 Litre 304 Stainless Steel Slimline Water Tank (1050mm W x 1100mm L x  1880mm H)</v>
      </c>
    </row>
    <row r="2708" spans="2:18" x14ac:dyDescent="0.35">
      <c r="B2708" s="32">
        <v>0.65</v>
      </c>
      <c r="C2708" s="30" t="s">
        <v>22</v>
      </c>
      <c r="D2708" s="30" t="s">
        <v>21</v>
      </c>
      <c r="E2708" s="21">
        <v>1050</v>
      </c>
      <c r="F2708" s="21">
        <v>1200</v>
      </c>
      <c r="G2708" s="21">
        <v>1880</v>
      </c>
      <c r="H2708" s="39">
        <v>1924.65</v>
      </c>
      <c r="I2708" s="37">
        <f t="shared" si="416"/>
        <v>2000</v>
      </c>
      <c r="J2708" s="37">
        <f t="shared" si="417"/>
        <v>120</v>
      </c>
      <c r="K2708" s="21"/>
      <c r="L2708" s="36">
        <f>L2707+14</f>
        <v>386</v>
      </c>
      <c r="M2708" s="36"/>
      <c r="O2708" s="21">
        <f t="shared" si="418"/>
        <v>386</v>
      </c>
      <c r="P2708" s="40">
        <f t="shared" si="419"/>
        <v>1102.8571428571429</v>
      </c>
      <c r="Q2708" s="42"/>
      <c r="R2708" t="str">
        <f t="shared" si="415"/>
        <v>1920 Litre 304 Stainless Steel Slimline Water Tank (1050mm W x 1200mm L x  1880mm H)</v>
      </c>
    </row>
    <row r="2709" spans="2:18" x14ac:dyDescent="0.35">
      <c r="B2709" s="32">
        <v>0.65</v>
      </c>
      <c r="C2709" s="30" t="s">
        <v>22</v>
      </c>
      <c r="D2709" s="30" t="s">
        <v>21</v>
      </c>
      <c r="E2709" s="21">
        <v>1050</v>
      </c>
      <c r="F2709" s="21">
        <v>1300</v>
      </c>
      <c r="G2709" s="21">
        <v>1880</v>
      </c>
      <c r="H2709" s="39">
        <v>2122.0500000000002</v>
      </c>
      <c r="I2709" s="37">
        <f t="shared" si="416"/>
        <v>2000</v>
      </c>
      <c r="J2709" s="37">
        <f t="shared" si="417"/>
        <v>120</v>
      </c>
      <c r="K2709" s="21"/>
      <c r="L2709" s="36">
        <f>L2708+14</f>
        <v>400</v>
      </c>
      <c r="M2709" s="36"/>
      <c r="O2709" s="21">
        <f t="shared" si="418"/>
        <v>400</v>
      </c>
      <c r="P2709" s="40">
        <f t="shared" si="419"/>
        <v>1142.8571428571429</v>
      </c>
      <c r="Q2709" s="42"/>
      <c r="R2709" t="str">
        <f t="shared" si="415"/>
        <v>2120 Litre 304 Stainless Steel Slimline Water Tank (1050mm W x 1300mm L x  1880mm H)</v>
      </c>
    </row>
    <row r="2710" spans="2:18" x14ac:dyDescent="0.35">
      <c r="B2710" s="32">
        <v>0.65</v>
      </c>
      <c r="C2710" s="30" t="s">
        <v>22</v>
      </c>
      <c r="D2710" s="30" t="s">
        <v>21</v>
      </c>
      <c r="E2710" s="21">
        <v>1050</v>
      </c>
      <c r="F2710" s="21">
        <v>1400</v>
      </c>
      <c r="G2710" s="21">
        <v>1880</v>
      </c>
      <c r="H2710" s="39">
        <v>2319.4499999999998</v>
      </c>
      <c r="I2710" s="37">
        <f t="shared" si="416"/>
        <v>2000</v>
      </c>
      <c r="J2710" s="37">
        <f t="shared" si="417"/>
        <v>120</v>
      </c>
      <c r="K2710" s="21"/>
      <c r="L2710" s="36">
        <f>L2709+14</f>
        <v>414</v>
      </c>
      <c r="M2710" s="36"/>
      <c r="O2710" s="21">
        <f t="shared" si="418"/>
        <v>414</v>
      </c>
      <c r="P2710" s="40">
        <f t="shared" si="419"/>
        <v>1182.8571428571429</v>
      </c>
      <c r="Q2710" s="42"/>
      <c r="R2710" t="str">
        <f t="shared" si="415"/>
        <v>2320 Litre 304 Stainless Steel Slimline Water Tank (1050mm W x 1400mm L x  1880mm H)</v>
      </c>
    </row>
    <row r="2711" spans="2:18" x14ac:dyDescent="0.35">
      <c r="B2711" s="32">
        <v>0.65</v>
      </c>
      <c r="C2711" s="30" t="s">
        <v>22</v>
      </c>
      <c r="D2711" s="30" t="s">
        <v>21</v>
      </c>
      <c r="E2711" s="21">
        <v>1050</v>
      </c>
      <c r="F2711" s="21">
        <v>1500</v>
      </c>
      <c r="G2711" s="21">
        <v>1880</v>
      </c>
      <c r="H2711" s="39">
        <v>2516.85</v>
      </c>
      <c r="I2711" s="37">
        <f t="shared" si="416"/>
        <v>3000</v>
      </c>
      <c r="J2711" s="37">
        <f t="shared" si="417"/>
        <v>135</v>
      </c>
      <c r="K2711" s="21"/>
      <c r="L2711" s="36">
        <v>472</v>
      </c>
      <c r="M2711" s="36"/>
      <c r="O2711" s="21">
        <f t="shared" si="418"/>
        <v>472</v>
      </c>
      <c r="P2711" s="40">
        <f t="shared" si="419"/>
        <v>1348.5714285714287</v>
      </c>
      <c r="Q2711" s="42"/>
      <c r="R2711" t="str">
        <f t="shared" si="415"/>
        <v>2520 Litre 304 Stainless Steel Slimline Water Tank (1050mm W x 1500mm L x  1880mm H)</v>
      </c>
    </row>
    <row r="2712" spans="2:18" x14ac:dyDescent="0.35">
      <c r="B2712" s="32">
        <v>0.65</v>
      </c>
      <c r="C2712" s="30" t="s">
        <v>22</v>
      </c>
      <c r="D2712" s="30" t="s">
        <v>21</v>
      </c>
      <c r="E2712" s="21">
        <v>1050</v>
      </c>
      <c r="F2712" s="21">
        <v>1600</v>
      </c>
      <c r="G2712" s="21">
        <v>1880</v>
      </c>
      <c r="H2712" s="39">
        <v>2714.25</v>
      </c>
      <c r="I2712" s="37">
        <f t="shared" si="416"/>
        <v>3000</v>
      </c>
      <c r="J2712" s="37">
        <f t="shared" si="417"/>
        <v>135</v>
      </c>
      <c r="K2712" s="21"/>
      <c r="L2712" s="36">
        <f>L2711+14</f>
        <v>486</v>
      </c>
      <c r="M2712" s="36"/>
      <c r="O2712" s="21">
        <f t="shared" si="418"/>
        <v>486</v>
      </c>
      <c r="P2712" s="40">
        <f t="shared" si="419"/>
        <v>1388.5714285714287</v>
      </c>
      <c r="Q2712" s="42"/>
      <c r="R2712" t="str">
        <f t="shared" si="415"/>
        <v>2710 Litre 304 Stainless Steel Slimline Water Tank (1050mm W x 1600mm L x  1880mm H)</v>
      </c>
    </row>
    <row r="2713" spans="2:18" x14ac:dyDescent="0.35">
      <c r="B2713" s="32">
        <v>0.65</v>
      </c>
      <c r="C2713" s="30" t="s">
        <v>22</v>
      </c>
      <c r="D2713" s="30" t="s">
        <v>21</v>
      </c>
      <c r="E2713" s="21">
        <v>1050</v>
      </c>
      <c r="F2713" s="21">
        <v>1700</v>
      </c>
      <c r="G2713" s="21">
        <v>1880</v>
      </c>
      <c r="H2713" s="39">
        <v>2911.65</v>
      </c>
      <c r="I2713" s="37">
        <f t="shared" si="416"/>
        <v>3000</v>
      </c>
      <c r="J2713" s="37">
        <f t="shared" si="417"/>
        <v>135</v>
      </c>
      <c r="K2713" s="21"/>
      <c r="L2713" s="36">
        <f>L2712+14</f>
        <v>500</v>
      </c>
      <c r="M2713" s="36"/>
      <c r="O2713" s="21">
        <f t="shared" si="418"/>
        <v>500</v>
      </c>
      <c r="P2713" s="40">
        <f t="shared" si="419"/>
        <v>1428.5714285714287</v>
      </c>
      <c r="Q2713" s="42"/>
      <c r="R2713" t="str">
        <f t="shared" si="415"/>
        <v>2910 Litre 304 Stainless Steel Slimline Water Tank (1050mm W x 1700mm L x  1880mm H)</v>
      </c>
    </row>
    <row r="2714" spans="2:18" x14ac:dyDescent="0.35">
      <c r="B2714" s="32">
        <v>0.65</v>
      </c>
      <c r="C2714" s="30" t="s">
        <v>22</v>
      </c>
      <c r="D2714" s="30" t="s">
        <v>21</v>
      </c>
      <c r="E2714" s="21">
        <v>1050</v>
      </c>
      <c r="F2714" s="21">
        <v>1800</v>
      </c>
      <c r="G2714" s="21">
        <v>1880</v>
      </c>
      <c r="H2714" s="39">
        <v>3109.05</v>
      </c>
      <c r="I2714" s="37">
        <f t="shared" si="416"/>
        <v>3000</v>
      </c>
      <c r="J2714" s="37">
        <f t="shared" si="417"/>
        <v>135</v>
      </c>
      <c r="K2714" s="21"/>
      <c r="L2714" s="36">
        <f>L2713+14</f>
        <v>514</v>
      </c>
      <c r="M2714" s="36"/>
      <c r="O2714" s="21">
        <f t="shared" si="418"/>
        <v>514</v>
      </c>
      <c r="P2714" s="40">
        <f t="shared" si="419"/>
        <v>1468.5714285714287</v>
      </c>
      <c r="Q2714" s="42"/>
      <c r="R2714" t="str">
        <f t="shared" si="415"/>
        <v>3110 Litre 304 Stainless Steel Slimline Water Tank (1050mm W x 1800mm L x  1880mm H)</v>
      </c>
    </row>
    <row r="2715" spans="2:18" x14ac:dyDescent="0.35">
      <c r="B2715" s="32">
        <v>0.65</v>
      </c>
      <c r="C2715" s="30" t="s">
        <v>22</v>
      </c>
      <c r="D2715" s="30" t="s">
        <v>21</v>
      </c>
      <c r="E2715" s="21">
        <v>1050</v>
      </c>
      <c r="F2715" s="21">
        <v>1900</v>
      </c>
      <c r="G2715" s="21">
        <v>1880</v>
      </c>
      <c r="H2715" s="39">
        <v>3306.45</v>
      </c>
      <c r="I2715" s="37">
        <f t="shared" si="416"/>
        <v>3000</v>
      </c>
      <c r="J2715" s="37">
        <f t="shared" si="417"/>
        <v>135</v>
      </c>
      <c r="K2715" s="21"/>
      <c r="L2715" s="36">
        <f>L2714+14</f>
        <v>528</v>
      </c>
      <c r="M2715" s="36"/>
      <c r="O2715" s="21">
        <f t="shared" si="418"/>
        <v>528</v>
      </c>
      <c r="P2715" s="40">
        <f t="shared" si="419"/>
        <v>1508.5714285714287</v>
      </c>
      <c r="Q2715" s="42"/>
      <c r="R2715" t="str">
        <f t="shared" si="415"/>
        <v>3310 Litre 304 Stainless Steel Slimline Water Tank (1050mm W x 1900mm L x  1880mm H)</v>
      </c>
    </row>
    <row r="2716" spans="2:18" x14ac:dyDescent="0.35">
      <c r="B2716" s="32">
        <v>0.65</v>
      </c>
      <c r="C2716" s="30" t="s">
        <v>22</v>
      </c>
      <c r="D2716" s="30" t="s">
        <v>21</v>
      </c>
      <c r="E2716" s="21">
        <v>1050</v>
      </c>
      <c r="F2716" s="21">
        <v>2000</v>
      </c>
      <c r="G2716" s="21">
        <v>1880</v>
      </c>
      <c r="H2716" s="39">
        <v>3503.85</v>
      </c>
      <c r="I2716" s="37">
        <f t="shared" si="416"/>
        <v>4000</v>
      </c>
      <c r="J2716" s="37">
        <f t="shared" si="417"/>
        <v>150</v>
      </c>
      <c r="K2716" s="21"/>
      <c r="L2716" s="36">
        <v>541</v>
      </c>
      <c r="M2716" s="36"/>
      <c r="O2716" s="21">
        <f t="shared" si="418"/>
        <v>541</v>
      </c>
      <c r="P2716" s="40">
        <f t="shared" si="419"/>
        <v>1545.7142857142858</v>
      </c>
      <c r="Q2716" s="42"/>
      <c r="R2716" t="str">
        <f t="shared" si="415"/>
        <v>3500 Litre 304 Stainless Steel Slimline Water Tank (1050mm W x 2000mm L x  1880mm H)</v>
      </c>
    </row>
    <row r="2717" spans="2:18" x14ac:dyDescent="0.35">
      <c r="B2717" s="32">
        <v>0.65</v>
      </c>
      <c r="C2717" s="30" t="s">
        <v>22</v>
      </c>
      <c r="D2717" s="30" t="s">
        <v>21</v>
      </c>
      <c r="E2717" s="21">
        <v>1050</v>
      </c>
      <c r="F2717" s="21">
        <v>2100</v>
      </c>
      <c r="G2717" s="21">
        <v>1880</v>
      </c>
      <c r="H2717" s="39">
        <v>3701.25</v>
      </c>
      <c r="I2717" s="37">
        <f t="shared" si="416"/>
        <v>4000</v>
      </c>
      <c r="J2717" s="37">
        <f t="shared" si="417"/>
        <v>150</v>
      </c>
      <c r="K2717" s="21"/>
      <c r="L2717" s="36">
        <f>L2716+14</f>
        <v>555</v>
      </c>
      <c r="M2717" s="36"/>
      <c r="O2717" s="21">
        <f t="shared" si="418"/>
        <v>555</v>
      </c>
      <c r="P2717" s="40">
        <f t="shared" si="419"/>
        <v>1585.7142857142858</v>
      </c>
      <c r="Q2717" s="42"/>
      <c r="R2717" t="str">
        <f t="shared" si="415"/>
        <v>3700 Litre 304 Stainless Steel Slimline Water Tank (1050mm W x 2100mm L x  1880mm H)</v>
      </c>
    </row>
    <row r="2718" spans="2:18" x14ac:dyDescent="0.35">
      <c r="B2718" s="32">
        <v>0.65</v>
      </c>
      <c r="C2718" s="30" t="s">
        <v>22</v>
      </c>
      <c r="D2718" s="30" t="s">
        <v>21</v>
      </c>
      <c r="E2718" s="21">
        <v>1050</v>
      </c>
      <c r="F2718" s="21">
        <v>2200</v>
      </c>
      <c r="G2718" s="21">
        <v>1880</v>
      </c>
      <c r="H2718" s="39">
        <v>3898.65</v>
      </c>
      <c r="I2718" s="37">
        <f t="shared" si="416"/>
        <v>4000</v>
      </c>
      <c r="J2718" s="37">
        <f t="shared" si="417"/>
        <v>150</v>
      </c>
      <c r="K2718" s="21"/>
      <c r="L2718" s="36">
        <f>L2717+14</f>
        <v>569</v>
      </c>
      <c r="M2718" s="36"/>
      <c r="O2718" s="21">
        <f t="shared" si="418"/>
        <v>569</v>
      </c>
      <c r="P2718" s="40">
        <f t="shared" si="419"/>
        <v>1625.7142857142858</v>
      </c>
      <c r="Q2718" s="42"/>
      <c r="R2718" t="str">
        <f t="shared" si="415"/>
        <v>3900 Litre 304 Stainless Steel Slimline Water Tank (1050mm W x 2200mm L x  1880mm H)</v>
      </c>
    </row>
    <row r="2719" spans="2:18" x14ac:dyDescent="0.35">
      <c r="B2719" s="32">
        <v>0.65</v>
      </c>
      <c r="C2719" s="30" t="s">
        <v>22</v>
      </c>
      <c r="D2719" s="30" t="s">
        <v>21</v>
      </c>
      <c r="E2719" s="21">
        <v>1050</v>
      </c>
      <c r="F2719" s="21">
        <v>2300</v>
      </c>
      <c r="G2719" s="21">
        <v>1880</v>
      </c>
      <c r="H2719" s="39">
        <v>4096.05</v>
      </c>
      <c r="I2719" s="37">
        <f t="shared" si="416"/>
        <v>4000</v>
      </c>
      <c r="J2719" s="37">
        <f t="shared" si="417"/>
        <v>150</v>
      </c>
      <c r="K2719" s="21"/>
      <c r="L2719" s="36">
        <f>L2718+14</f>
        <v>583</v>
      </c>
      <c r="M2719" s="36"/>
      <c r="O2719" s="21">
        <f t="shared" si="418"/>
        <v>583</v>
      </c>
      <c r="P2719" s="40">
        <f t="shared" si="419"/>
        <v>1665.7142857142858</v>
      </c>
      <c r="Q2719" s="42"/>
      <c r="R2719" t="str">
        <f t="shared" si="415"/>
        <v>4100 Litre 304 Stainless Steel Slimline Water Tank (1050mm W x 2300mm L x  1880mm H)</v>
      </c>
    </row>
    <row r="2720" spans="2:18" x14ac:dyDescent="0.35">
      <c r="B2720" s="32">
        <v>0.65</v>
      </c>
      <c r="C2720" s="30" t="s">
        <v>22</v>
      </c>
      <c r="D2720" s="30" t="s">
        <v>21</v>
      </c>
      <c r="E2720" s="21">
        <v>1050</v>
      </c>
      <c r="F2720" s="21">
        <v>2400</v>
      </c>
      <c r="G2720" s="21">
        <v>1880</v>
      </c>
      <c r="H2720" s="39">
        <v>4293.45</v>
      </c>
      <c r="I2720" s="37">
        <f t="shared" si="416"/>
        <v>4000</v>
      </c>
      <c r="J2720" s="37">
        <f t="shared" si="417"/>
        <v>150</v>
      </c>
      <c r="K2720" s="21"/>
      <c r="L2720" s="36">
        <f>L2719+14</f>
        <v>597</v>
      </c>
      <c r="M2720" s="36"/>
      <c r="O2720" s="21">
        <f t="shared" si="418"/>
        <v>597</v>
      </c>
      <c r="P2720" s="40">
        <f t="shared" si="419"/>
        <v>1705.7142857142858</v>
      </c>
      <c r="Q2720" s="42"/>
      <c r="R2720" t="str">
        <f t="shared" si="415"/>
        <v>4290 Litre 304 Stainless Steel Slimline Water Tank (1050mm W x 2400mm L x  1880mm H)</v>
      </c>
    </row>
    <row r="2721" spans="2:18" x14ac:dyDescent="0.35">
      <c r="B2721" s="32">
        <v>0.65</v>
      </c>
      <c r="C2721" s="30" t="s">
        <v>22</v>
      </c>
      <c r="D2721" s="30" t="s">
        <v>21</v>
      </c>
      <c r="E2721" s="21">
        <v>1050</v>
      </c>
      <c r="F2721" s="21">
        <v>2500</v>
      </c>
      <c r="G2721" s="21">
        <v>1880</v>
      </c>
      <c r="H2721" s="39">
        <v>4490.8500000000004</v>
      </c>
      <c r="I2721" s="37">
        <f t="shared" si="416"/>
        <v>4000</v>
      </c>
      <c r="J2721" s="37">
        <f t="shared" si="417"/>
        <v>150</v>
      </c>
      <c r="K2721" s="21"/>
      <c r="L2721" s="36">
        <f>L2720+14</f>
        <v>611</v>
      </c>
      <c r="M2721" s="36"/>
      <c r="O2721" s="21">
        <f t="shared" si="418"/>
        <v>611</v>
      </c>
      <c r="P2721" s="40">
        <f t="shared" si="419"/>
        <v>1745.7142857142858</v>
      </c>
      <c r="Q2721" s="42"/>
      <c r="R2721" t="str">
        <f t="shared" si="415"/>
        <v>4490 Litre 304 Stainless Steel Slimline Water Tank (1050mm W x 2500mm L x  1880mm H)</v>
      </c>
    </row>
    <row r="2722" spans="2:18" x14ac:dyDescent="0.35">
      <c r="B2722" s="32">
        <v>0.65</v>
      </c>
      <c r="C2722" s="30" t="s">
        <v>22</v>
      </c>
      <c r="D2722" s="30" t="s">
        <v>21</v>
      </c>
      <c r="E2722" s="21">
        <v>1050</v>
      </c>
      <c r="F2722" s="21">
        <v>2600</v>
      </c>
      <c r="G2722" s="21">
        <v>1880</v>
      </c>
      <c r="H2722" s="39">
        <v>4688.25</v>
      </c>
      <c r="I2722" s="37">
        <f t="shared" si="416"/>
        <v>5000</v>
      </c>
      <c r="J2722" s="37">
        <f t="shared" si="417"/>
        <v>180</v>
      </c>
      <c r="K2722" s="21"/>
      <c r="L2722" s="36">
        <v>624</v>
      </c>
      <c r="M2722" s="36"/>
      <c r="O2722" s="21">
        <f t="shared" si="418"/>
        <v>624</v>
      </c>
      <c r="P2722" s="40">
        <f t="shared" si="419"/>
        <v>1782.8571428571429</v>
      </c>
      <c r="Q2722" s="42"/>
      <c r="R2722" t="str">
        <f t="shared" si="415"/>
        <v>4690 Litre 304 Stainless Steel Slimline Water Tank (1050mm W x 2600mm L x  1880mm H)</v>
      </c>
    </row>
    <row r="2723" spans="2:18" x14ac:dyDescent="0.35">
      <c r="B2723" s="32">
        <v>0.65</v>
      </c>
      <c r="C2723" s="30" t="s">
        <v>22</v>
      </c>
      <c r="D2723" s="30" t="s">
        <v>21</v>
      </c>
      <c r="E2723" s="21">
        <v>1050</v>
      </c>
      <c r="F2723" s="21">
        <v>2700</v>
      </c>
      <c r="G2723" s="21">
        <v>1880</v>
      </c>
      <c r="H2723" s="39">
        <v>4885.6499999999996</v>
      </c>
      <c r="I2723" s="37">
        <f t="shared" si="416"/>
        <v>5000</v>
      </c>
      <c r="J2723" s="37">
        <f t="shared" si="417"/>
        <v>180</v>
      </c>
      <c r="K2723" s="21"/>
      <c r="L2723" s="36">
        <f>L2722+14</f>
        <v>638</v>
      </c>
      <c r="M2723" s="36"/>
      <c r="O2723" s="21">
        <f t="shared" si="418"/>
        <v>638</v>
      </c>
      <c r="P2723" s="40">
        <f t="shared" si="419"/>
        <v>1822.8571428571429</v>
      </c>
      <c r="Q2723" s="42"/>
      <c r="R2723" t="str">
        <f t="shared" si="415"/>
        <v>4890 Litre 304 Stainless Steel Slimline Water Tank (1050mm W x 2700mm L x  1880mm H)</v>
      </c>
    </row>
    <row r="2724" spans="2:18" x14ac:dyDescent="0.35">
      <c r="B2724" s="32">
        <v>0.65</v>
      </c>
      <c r="C2724" s="30" t="s">
        <v>22</v>
      </c>
      <c r="D2724" s="30" t="s">
        <v>21</v>
      </c>
      <c r="E2724" s="21">
        <v>1050</v>
      </c>
      <c r="F2724" s="21">
        <v>2800</v>
      </c>
      <c r="G2724" s="21">
        <v>1880</v>
      </c>
      <c r="H2724" s="39">
        <v>5083.05</v>
      </c>
      <c r="I2724" s="37">
        <f t="shared" si="416"/>
        <v>5000</v>
      </c>
      <c r="J2724" s="37">
        <f t="shared" si="417"/>
        <v>180</v>
      </c>
      <c r="K2724" s="21"/>
      <c r="L2724" s="36">
        <f>L2723+14</f>
        <v>652</v>
      </c>
      <c r="M2724" s="36"/>
      <c r="O2724" s="21">
        <f t="shared" si="418"/>
        <v>652</v>
      </c>
      <c r="P2724" s="40">
        <f t="shared" si="419"/>
        <v>1862.8571428571429</v>
      </c>
      <c r="Q2724" s="42"/>
      <c r="R2724" t="str">
        <f t="shared" si="415"/>
        <v>5080 Litre 304 Stainless Steel Slimline Water Tank (1050mm W x 2800mm L x  1880mm H)</v>
      </c>
    </row>
    <row r="2725" spans="2:18" x14ac:dyDescent="0.35">
      <c r="B2725" s="32">
        <v>0.65</v>
      </c>
      <c r="C2725" s="30" t="s">
        <v>22</v>
      </c>
      <c r="D2725" s="30" t="s">
        <v>21</v>
      </c>
      <c r="E2725" s="21">
        <v>1050</v>
      </c>
      <c r="F2725" s="21">
        <v>2900</v>
      </c>
      <c r="G2725" s="21">
        <v>1880</v>
      </c>
      <c r="H2725" s="39">
        <v>5280.45</v>
      </c>
      <c r="I2725" s="37">
        <f t="shared" si="416"/>
        <v>5000</v>
      </c>
      <c r="J2725" s="37">
        <f t="shared" si="417"/>
        <v>180</v>
      </c>
      <c r="K2725" s="21"/>
      <c r="L2725" s="36">
        <f>L2724+14</f>
        <v>666</v>
      </c>
      <c r="M2725" s="36"/>
      <c r="O2725" s="21">
        <f t="shared" si="418"/>
        <v>666</v>
      </c>
      <c r="P2725" s="40">
        <f t="shared" si="419"/>
        <v>1902.8571428571429</v>
      </c>
      <c r="Q2725" s="42"/>
      <c r="R2725" t="str">
        <f t="shared" si="415"/>
        <v>5280 Litre 304 Stainless Steel Slimline Water Tank (1050mm W x 2900mm L x  1880mm H)</v>
      </c>
    </row>
    <row r="2726" spans="2:18" x14ac:dyDescent="0.35">
      <c r="B2726" s="32">
        <v>0.65</v>
      </c>
      <c r="C2726" s="30" t="s">
        <v>22</v>
      </c>
      <c r="D2726" s="30" t="s">
        <v>21</v>
      </c>
      <c r="E2726" s="21">
        <v>1050</v>
      </c>
      <c r="F2726" s="21">
        <v>3000</v>
      </c>
      <c r="G2726" s="21">
        <v>1880</v>
      </c>
      <c r="H2726" s="39">
        <v>5477.85</v>
      </c>
      <c r="I2726" s="37">
        <f t="shared" si="416"/>
        <v>5000</v>
      </c>
      <c r="J2726" s="37">
        <f t="shared" si="417"/>
        <v>180</v>
      </c>
      <c r="K2726" s="21"/>
      <c r="L2726" s="36">
        <f>L2725+14</f>
        <v>680</v>
      </c>
      <c r="M2726" s="36"/>
      <c r="O2726" s="21">
        <f t="shared" si="418"/>
        <v>680</v>
      </c>
      <c r="P2726" s="40">
        <f t="shared" si="419"/>
        <v>1942.8571428571429</v>
      </c>
      <c r="Q2726" s="42"/>
      <c r="R2726" t="str">
        <f t="shared" si="415"/>
        <v>5480 Litre 304 Stainless Steel Slimline Water Tank (1050mm W x 3000mm L x  1880mm H)</v>
      </c>
    </row>
    <row r="2727" spans="2:18" x14ac:dyDescent="0.35">
      <c r="B2727" s="32">
        <v>0.65</v>
      </c>
      <c r="C2727" s="30" t="s">
        <v>22</v>
      </c>
      <c r="D2727" s="30" t="s">
        <v>21</v>
      </c>
      <c r="E2727" s="21">
        <v>1050</v>
      </c>
      <c r="F2727" s="21">
        <v>3100</v>
      </c>
      <c r="G2727" s="21">
        <v>1880</v>
      </c>
      <c r="H2727" s="39">
        <v>5675.25</v>
      </c>
      <c r="I2727" s="37">
        <f t="shared" si="416"/>
        <v>6000</v>
      </c>
      <c r="J2727" s="37">
        <f t="shared" si="417"/>
        <v>210</v>
      </c>
      <c r="K2727" s="21"/>
      <c r="L2727" s="36">
        <v>756</v>
      </c>
      <c r="M2727" s="36"/>
      <c r="O2727" s="21">
        <f t="shared" si="418"/>
        <v>756</v>
      </c>
      <c r="P2727" s="40">
        <f t="shared" si="419"/>
        <v>2160</v>
      </c>
      <c r="Q2727" s="42"/>
      <c r="R2727" t="str">
        <f t="shared" si="415"/>
        <v>5680 Litre 304 Stainless Steel Slimline Water Tank (1050mm W x 3100mm L x  1880mm H)</v>
      </c>
    </row>
    <row r="2728" spans="2:18" x14ac:dyDescent="0.35">
      <c r="B2728" s="32">
        <v>0.65</v>
      </c>
      <c r="C2728" s="30" t="s">
        <v>22</v>
      </c>
      <c r="D2728" s="30" t="s">
        <v>21</v>
      </c>
      <c r="E2728" s="21">
        <v>1050</v>
      </c>
      <c r="F2728" s="21">
        <v>3200</v>
      </c>
      <c r="G2728" s="21">
        <v>1880</v>
      </c>
      <c r="H2728" s="39">
        <v>5872.65</v>
      </c>
      <c r="I2728" s="37">
        <f t="shared" si="416"/>
        <v>6000</v>
      </c>
      <c r="J2728" s="37">
        <f t="shared" si="417"/>
        <v>210</v>
      </c>
      <c r="K2728" s="21"/>
      <c r="L2728" s="36">
        <f>L2727+14</f>
        <v>770</v>
      </c>
      <c r="M2728" s="36"/>
      <c r="O2728" s="21">
        <f t="shared" si="418"/>
        <v>770</v>
      </c>
      <c r="P2728" s="40">
        <f t="shared" si="419"/>
        <v>2200</v>
      </c>
      <c r="Q2728" s="42"/>
      <c r="R2728" t="str">
        <f t="shared" si="415"/>
        <v>5870 Litre 304 Stainless Steel Slimline Water Tank (1050mm W x 3200mm L x  1880mm H)</v>
      </c>
    </row>
    <row r="2729" spans="2:18" x14ac:dyDescent="0.35">
      <c r="B2729" s="32">
        <v>0.65</v>
      </c>
      <c r="C2729" s="30" t="s">
        <v>22</v>
      </c>
      <c r="D2729" s="30" t="s">
        <v>21</v>
      </c>
      <c r="E2729" s="21">
        <v>1050</v>
      </c>
      <c r="F2729" s="21">
        <v>3300</v>
      </c>
      <c r="G2729" s="21">
        <v>1880</v>
      </c>
      <c r="H2729" s="39">
        <v>6070.05</v>
      </c>
      <c r="I2729" s="37">
        <f t="shared" si="416"/>
        <v>6000</v>
      </c>
      <c r="J2729" s="37">
        <f t="shared" si="417"/>
        <v>210</v>
      </c>
      <c r="K2729" s="21"/>
      <c r="L2729" s="36">
        <f>L2728+14</f>
        <v>784</v>
      </c>
      <c r="M2729" s="36"/>
      <c r="O2729" s="21">
        <f t="shared" si="418"/>
        <v>784</v>
      </c>
      <c r="P2729" s="40">
        <f t="shared" si="419"/>
        <v>2240</v>
      </c>
      <c r="Q2729" s="42"/>
      <c r="R2729" t="str">
        <f t="shared" si="415"/>
        <v>6070 Litre 304 Stainless Steel Slimline Water Tank (1050mm W x 3300mm L x  1880mm H)</v>
      </c>
    </row>
    <row r="2730" spans="2:18" x14ac:dyDescent="0.35">
      <c r="B2730" s="32">
        <v>0.65</v>
      </c>
      <c r="C2730" s="30" t="s">
        <v>22</v>
      </c>
      <c r="D2730" s="30" t="s">
        <v>21</v>
      </c>
      <c r="E2730" s="21">
        <v>1050</v>
      </c>
      <c r="F2730" s="21">
        <v>3400</v>
      </c>
      <c r="G2730" s="21">
        <v>1880</v>
      </c>
      <c r="H2730" s="39">
        <v>6267.45</v>
      </c>
      <c r="I2730" s="37">
        <f t="shared" si="416"/>
        <v>6000</v>
      </c>
      <c r="J2730" s="37">
        <f t="shared" si="417"/>
        <v>210</v>
      </c>
      <c r="K2730" s="21"/>
      <c r="L2730" s="36">
        <f>L2729+14</f>
        <v>798</v>
      </c>
      <c r="M2730" s="36"/>
      <c r="O2730" s="21">
        <f t="shared" si="418"/>
        <v>798</v>
      </c>
      <c r="P2730" s="40">
        <f t="shared" si="419"/>
        <v>2280</v>
      </c>
      <c r="Q2730" s="42"/>
      <c r="R2730" t="str">
        <f t="shared" si="415"/>
        <v>6270 Litre 304 Stainless Steel Slimline Water Tank (1050mm W x 3400mm L x  1880mm H)</v>
      </c>
    </row>
    <row r="2731" spans="2:18" x14ac:dyDescent="0.35">
      <c r="B2731" s="32">
        <v>0.65</v>
      </c>
      <c r="C2731" s="30" t="s">
        <v>22</v>
      </c>
      <c r="D2731" s="30" t="s">
        <v>21</v>
      </c>
      <c r="E2731" s="21">
        <v>1050</v>
      </c>
      <c r="F2731" s="21">
        <v>3500</v>
      </c>
      <c r="G2731" s="21">
        <v>1880</v>
      </c>
      <c r="H2731" s="39">
        <v>6464.85</v>
      </c>
      <c r="I2731" s="37">
        <f t="shared" si="416"/>
        <v>6000</v>
      </c>
      <c r="J2731" s="37">
        <f t="shared" si="417"/>
        <v>210</v>
      </c>
      <c r="K2731" s="21"/>
      <c r="L2731" s="36">
        <f>L2730+14</f>
        <v>812</v>
      </c>
      <c r="M2731" s="36"/>
      <c r="O2731" s="21">
        <f t="shared" si="418"/>
        <v>812</v>
      </c>
      <c r="P2731" s="40">
        <f t="shared" si="419"/>
        <v>2320</v>
      </c>
      <c r="Q2731" s="42"/>
      <c r="R2731" t="str">
        <f t="shared" si="415"/>
        <v>6460 Litre 304 Stainless Steel Slimline Water Tank (1050mm W x 3500mm L x  1880mm H)</v>
      </c>
    </row>
    <row r="2732" spans="2:18" x14ac:dyDescent="0.35">
      <c r="B2732" s="32">
        <v>0.65</v>
      </c>
      <c r="C2732" s="30" t="s">
        <v>22</v>
      </c>
      <c r="D2732" s="30" t="s">
        <v>21</v>
      </c>
      <c r="E2732" s="21">
        <v>1050</v>
      </c>
      <c r="F2732" s="21">
        <v>3600</v>
      </c>
      <c r="G2732" s="21">
        <v>1880</v>
      </c>
      <c r="H2732" s="39">
        <v>6662.25</v>
      </c>
      <c r="I2732" s="37">
        <f t="shared" si="416"/>
        <v>7000</v>
      </c>
      <c r="J2732" s="37">
        <f t="shared" si="417"/>
        <v>240</v>
      </c>
      <c r="K2732" s="21"/>
      <c r="L2732" s="36">
        <v>844</v>
      </c>
      <c r="M2732" s="36"/>
      <c r="O2732" s="21">
        <f t="shared" si="418"/>
        <v>844</v>
      </c>
      <c r="P2732" s="40">
        <f t="shared" si="419"/>
        <v>2411.4285714285716</v>
      </c>
      <c r="Q2732" s="42"/>
      <c r="R2732" t="str">
        <f t="shared" si="415"/>
        <v>6660 Litre 304 Stainless Steel Slimline Water Tank (1050mm W x 3600mm L x  1880mm H)</v>
      </c>
    </row>
    <row r="2733" spans="2:18" x14ac:dyDescent="0.35">
      <c r="B2733" s="32">
        <v>0.65</v>
      </c>
      <c r="C2733" s="30" t="s">
        <v>22</v>
      </c>
      <c r="D2733" s="30" t="s">
        <v>21</v>
      </c>
      <c r="E2733" s="21">
        <v>1050</v>
      </c>
      <c r="F2733" s="21">
        <v>3700</v>
      </c>
      <c r="G2733" s="21">
        <v>1880</v>
      </c>
      <c r="H2733" s="39">
        <v>6859.65</v>
      </c>
      <c r="I2733" s="37">
        <f t="shared" si="416"/>
        <v>7000</v>
      </c>
      <c r="J2733" s="37">
        <f t="shared" si="417"/>
        <v>240</v>
      </c>
      <c r="K2733" s="21"/>
      <c r="L2733" s="36">
        <f>L2732+14</f>
        <v>858</v>
      </c>
      <c r="M2733" s="36"/>
      <c r="O2733" s="21">
        <f t="shared" si="418"/>
        <v>858</v>
      </c>
      <c r="P2733" s="40">
        <f t="shared" si="419"/>
        <v>2451.4285714285716</v>
      </c>
      <c r="Q2733" s="42"/>
      <c r="R2733" t="str">
        <f t="shared" si="415"/>
        <v>6860 Litre 304 Stainless Steel Slimline Water Tank (1050mm W x 3700mm L x  1880mm H)</v>
      </c>
    </row>
    <row r="2734" spans="2:18" x14ac:dyDescent="0.35">
      <c r="B2734" s="32">
        <v>0.65</v>
      </c>
      <c r="C2734" s="30" t="s">
        <v>22</v>
      </c>
      <c r="D2734" s="30" t="s">
        <v>21</v>
      </c>
      <c r="E2734" s="21">
        <v>1050</v>
      </c>
      <c r="F2734" s="21">
        <v>3800</v>
      </c>
      <c r="G2734" s="21">
        <v>1880</v>
      </c>
      <c r="H2734" s="39">
        <v>7057.05</v>
      </c>
      <c r="I2734" s="37">
        <f t="shared" si="416"/>
        <v>7000</v>
      </c>
      <c r="J2734" s="37">
        <f t="shared" si="417"/>
        <v>240</v>
      </c>
      <c r="K2734" s="21"/>
      <c r="L2734" s="36">
        <f>L2733+14</f>
        <v>872</v>
      </c>
      <c r="M2734" s="36"/>
      <c r="O2734" s="21">
        <f t="shared" si="418"/>
        <v>872</v>
      </c>
      <c r="P2734" s="40">
        <f t="shared" si="419"/>
        <v>2491.4285714285716</v>
      </c>
      <c r="Q2734" s="42"/>
      <c r="R2734" t="str">
        <f t="shared" si="415"/>
        <v>7060 Litre 304 Stainless Steel Slimline Water Tank (1050mm W x 3800mm L x  1880mm H)</v>
      </c>
    </row>
    <row r="2735" spans="2:18" x14ac:dyDescent="0.35">
      <c r="B2735" s="32">
        <v>0.65</v>
      </c>
      <c r="C2735" s="30" t="s">
        <v>22</v>
      </c>
      <c r="D2735" s="30" t="s">
        <v>21</v>
      </c>
      <c r="E2735" s="21">
        <v>1050</v>
      </c>
      <c r="F2735" s="21">
        <v>3900</v>
      </c>
      <c r="G2735" s="21">
        <v>1880</v>
      </c>
      <c r="H2735" s="39">
        <v>7254.45</v>
      </c>
      <c r="I2735" s="37">
        <f t="shared" si="416"/>
        <v>7000</v>
      </c>
      <c r="J2735" s="37">
        <f t="shared" si="417"/>
        <v>240</v>
      </c>
      <c r="K2735" s="21"/>
      <c r="L2735" s="36">
        <f>L2734+14</f>
        <v>886</v>
      </c>
      <c r="M2735" s="36"/>
      <c r="O2735" s="21">
        <f t="shared" si="418"/>
        <v>886</v>
      </c>
      <c r="P2735" s="40">
        <f t="shared" si="419"/>
        <v>2531.4285714285716</v>
      </c>
      <c r="Q2735" s="42"/>
      <c r="R2735" t="str">
        <f t="shared" si="415"/>
        <v>7250 Litre 304 Stainless Steel Slimline Water Tank (1050mm W x 3900mm L x  1880mm H)</v>
      </c>
    </row>
    <row r="2736" spans="2:18" x14ac:dyDescent="0.35">
      <c r="B2736" s="32">
        <v>0.65</v>
      </c>
      <c r="C2736" s="30" t="s">
        <v>22</v>
      </c>
      <c r="D2736" s="30" t="s">
        <v>21</v>
      </c>
      <c r="E2736" s="21">
        <v>1050</v>
      </c>
      <c r="F2736" s="21">
        <v>4000</v>
      </c>
      <c r="G2736" s="21">
        <v>1880</v>
      </c>
      <c r="H2736" s="39">
        <v>7451.85</v>
      </c>
      <c r="I2736" s="37">
        <f t="shared" si="416"/>
        <v>7000</v>
      </c>
      <c r="J2736" s="37">
        <f t="shared" si="417"/>
        <v>240</v>
      </c>
      <c r="K2736" s="21"/>
      <c r="L2736" s="36">
        <f>L2735+14</f>
        <v>900</v>
      </c>
      <c r="M2736" s="36"/>
      <c r="O2736" s="21">
        <f t="shared" si="418"/>
        <v>900</v>
      </c>
      <c r="P2736" s="40">
        <f t="shared" si="419"/>
        <v>2571.4285714285716</v>
      </c>
      <c r="Q2736" s="42"/>
      <c r="R2736" t="str">
        <f t="shared" si="415"/>
        <v>7450 Litre 304 Stainless Steel Slimline Water Tank (1050mm W x 4000mm L x  1880mm H)</v>
      </c>
    </row>
    <row r="2737" spans="2:18" x14ac:dyDescent="0.35">
      <c r="B2737" s="32">
        <v>0.65</v>
      </c>
      <c r="C2737" s="30" t="s">
        <v>22</v>
      </c>
      <c r="D2737" s="30" t="s">
        <v>21</v>
      </c>
      <c r="E2737" s="21">
        <v>1100</v>
      </c>
      <c r="F2737" s="21">
        <v>800</v>
      </c>
      <c r="G2737" s="21">
        <v>1880</v>
      </c>
      <c r="H2737" s="39">
        <v>1166.9428571428571</v>
      </c>
      <c r="I2737" s="37">
        <f t="shared" si="416"/>
        <v>1000</v>
      </c>
      <c r="J2737" s="37">
        <f t="shared" si="417"/>
        <v>90</v>
      </c>
      <c r="K2737" s="21"/>
      <c r="L2737" s="36">
        <v>333</v>
      </c>
      <c r="M2737" s="36"/>
      <c r="O2737" s="21">
        <f t="shared" si="418"/>
        <v>333</v>
      </c>
      <c r="P2737" s="40">
        <f t="shared" si="419"/>
        <v>951.42857142857144</v>
      </c>
      <c r="Q2737" s="42"/>
      <c r="R2737" t="str">
        <f t="shared" si="415"/>
        <v>1170 Litre 304 Stainless Steel Slimline Water Tank (1100mm W x 800mm L x  1880mm H)</v>
      </c>
    </row>
    <row r="2738" spans="2:18" x14ac:dyDescent="0.35">
      <c r="B2738" s="32">
        <v>0.65</v>
      </c>
      <c r="C2738" s="30" t="s">
        <v>22</v>
      </c>
      <c r="D2738" s="30" t="s">
        <v>21</v>
      </c>
      <c r="E2738" s="21">
        <v>1100</v>
      </c>
      <c r="F2738" s="21">
        <v>900</v>
      </c>
      <c r="G2738" s="21">
        <v>1880</v>
      </c>
      <c r="H2738" s="39">
        <v>1373.742857142857</v>
      </c>
      <c r="I2738" s="37">
        <f t="shared" si="416"/>
        <v>1000</v>
      </c>
      <c r="J2738" s="37">
        <f t="shared" si="417"/>
        <v>90</v>
      </c>
      <c r="K2738" s="21"/>
      <c r="L2738" s="36">
        <f>L2737+14</f>
        <v>347</v>
      </c>
      <c r="M2738" s="36"/>
      <c r="O2738" s="21">
        <f t="shared" si="418"/>
        <v>347</v>
      </c>
      <c r="P2738" s="40">
        <f t="shared" si="419"/>
        <v>991.42857142857144</v>
      </c>
      <c r="Q2738" s="42"/>
      <c r="R2738" t="str">
        <f t="shared" si="415"/>
        <v>1370 Litre 304 Stainless Steel Slimline Water Tank (1100mm W x 900mm L x  1880mm H)</v>
      </c>
    </row>
    <row r="2739" spans="2:18" x14ac:dyDescent="0.35">
      <c r="B2739" s="32">
        <v>0.65</v>
      </c>
      <c r="C2739" s="30" t="s">
        <v>22</v>
      </c>
      <c r="D2739" s="30" t="s">
        <v>21</v>
      </c>
      <c r="E2739" s="21">
        <v>1100</v>
      </c>
      <c r="F2739" s="21">
        <v>1000</v>
      </c>
      <c r="G2739" s="21">
        <v>1880</v>
      </c>
      <c r="H2739" s="39">
        <v>1580.542857142857</v>
      </c>
      <c r="I2739" s="37">
        <f t="shared" si="416"/>
        <v>2000</v>
      </c>
      <c r="J2739" s="37">
        <f t="shared" si="417"/>
        <v>120</v>
      </c>
      <c r="K2739" s="21"/>
      <c r="L2739" s="36">
        <v>360</v>
      </c>
      <c r="M2739" s="36"/>
      <c r="O2739" s="21">
        <f t="shared" si="418"/>
        <v>360</v>
      </c>
      <c r="P2739" s="40">
        <f t="shared" si="419"/>
        <v>1028.5714285714287</v>
      </c>
      <c r="Q2739" s="42"/>
      <c r="R2739" t="str">
        <f t="shared" si="415"/>
        <v>1580 Litre 304 Stainless Steel Slimline Water Tank (1100mm W x 1000mm L x  1880mm H)</v>
      </c>
    </row>
    <row r="2740" spans="2:18" x14ac:dyDescent="0.35">
      <c r="B2740" s="32">
        <v>0.65</v>
      </c>
      <c r="C2740" s="30" t="s">
        <v>22</v>
      </c>
      <c r="D2740" s="30" t="s">
        <v>21</v>
      </c>
      <c r="E2740" s="21">
        <v>1100</v>
      </c>
      <c r="F2740" s="21">
        <v>1100</v>
      </c>
      <c r="G2740" s="21">
        <v>1880</v>
      </c>
      <c r="H2740" s="39">
        <v>1787.3428571428572</v>
      </c>
      <c r="I2740" s="37">
        <f t="shared" si="416"/>
        <v>2000</v>
      </c>
      <c r="J2740" s="37">
        <f t="shared" si="417"/>
        <v>120</v>
      </c>
      <c r="K2740" s="21"/>
      <c r="L2740" s="36">
        <f>L2739+14</f>
        <v>374</v>
      </c>
      <c r="M2740" s="36"/>
      <c r="O2740" s="21">
        <f t="shared" si="418"/>
        <v>374</v>
      </c>
      <c r="P2740" s="40">
        <f t="shared" si="419"/>
        <v>1068.5714285714287</v>
      </c>
      <c r="Q2740" s="42"/>
      <c r="R2740" t="str">
        <f t="shared" si="415"/>
        <v>1790 Litre 304 Stainless Steel Slimline Water Tank (1100mm W x 1100mm L x  1880mm H)</v>
      </c>
    </row>
    <row r="2741" spans="2:18" x14ac:dyDescent="0.35">
      <c r="B2741" s="32">
        <v>0.65</v>
      </c>
      <c r="C2741" s="30" t="s">
        <v>22</v>
      </c>
      <c r="D2741" s="30" t="s">
        <v>21</v>
      </c>
      <c r="E2741" s="21">
        <v>1100</v>
      </c>
      <c r="F2741" s="21">
        <v>1200</v>
      </c>
      <c r="G2741" s="21">
        <v>1880</v>
      </c>
      <c r="H2741" s="39">
        <v>1994.1428571428571</v>
      </c>
      <c r="I2741" s="37">
        <f t="shared" si="416"/>
        <v>2000</v>
      </c>
      <c r="J2741" s="37">
        <f t="shared" si="417"/>
        <v>120</v>
      </c>
      <c r="K2741" s="21"/>
      <c r="L2741" s="36">
        <f>L2740+14</f>
        <v>388</v>
      </c>
      <c r="M2741" s="36"/>
      <c r="O2741" s="21">
        <f t="shared" si="418"/>
        <v>388</v>
      </c>
      <c r="P2741" s="40">
        <f t="shared" si="419"/>
        <v>1108.5714285714287</v>
      </c>
      <c r="Q2741" s="42"/>
      <c r="R2741" t="str">
        <f t="shared" si="415"/>
        <v>1990 Litre 304 Stainless Steel Slimline Water Tank (1100mm W x 1200mm L x  1880mm H)</v>
      </c>
    </row>
    <row r="2742" spans="2:18" x14ac:dyDescent="0.35">
      <c r="B2742" s="32">
        <v>0.65</v>
      </c>
      <c r="C2742" s="30" t="s">
        <v>22</v>
      </c>
      <c r="D2742" s="30" t="s">
        <v>21</v>
      </c>
      <c r="E2742" s="21">
        <v>1100</v>
      </c>
      <c r="F2742" s="21">
        <v>1300</v>
      </c>
      <c r="G2742" s="21">
        <v>1880</v>
      </c>
      <c r="H2742" s="39">
        <v>2200.9428571428571</v>
      </c>
      <c r="I2742" s="37">
        <f t="shared" si="416"/>
        <v>2000</v>
      </c>
      <c r="J2742" s="37">
        <f t="shared" si="417"/>
        <v>120</v>
      </c>
      <c r="K2742" s="21"/>
      <c r="L2742" s="36">
        <f>L2741+14</f>
        <v>402</v>
      </c>
      <c r="M2742" s="36"/>
      <c r="O2742" s="21">
        <f t="shared" si="418"/>
        <v>402</v>
      </c>
      <c r="P2742" s="40">
        <f t="shared" si="419"/>
        <v>1148.5714285714287</v>
      </c>
      <c r="Q2742" s="42"/>
      <c r="R2742" t="str">
        <f t="shared" si="415"/>
        <v>2200 Litre 304 Stainless Steel Slimline Water Tank (1100mm W x 1300mm L x  1880mm H)</v>
      </c>
    </row>
    <row r="2743" spans="2:18" x14ac:dyDescent="0.35">
      <c r="B2743" s="32">
        <v>0.65</v>
      </c>
      <c r="C2743" s="30" t="s">
        <v>22</v>
      </c>
      <c r="D2743" s="30" t="s">
        <v>21</v>
      </c>
      <c r="E2743" s="21">
        <v>1100</v>
      </c>
      <c r="F2743" s="21">
        <v>1400</v>
      </c>
      <c r="G2743" s="21">
        <v>1880</v>
      </c>
      <c r="H2743" s="39">
        <v>2407.7428571428572</v>
      </c>
      <c r="I2743" s="37">
        <f t="shared" si="416"/>
        <v>2000</v>
      </c>
      <c r="J2743" s="37">
        <f t="shared" si="417"/>
        <v>120</v>
      </c>
      <c r="K2743" s="21"/>
      <c r="L2743" s="36">
        <f>L2742+14</f>
        <v>416</v>
      </c>
      <c r="M2743" s="36"/>
      <c r="O2743" s="21">
        <f t="shared" si="418"/>
        <v>416</v>
      </c>
      <c r="P2743" s="40">
        <f t="shared" si="419"/>
        <v>1188.5714285714287</v>
      </c>
      <c r="Q2743" s="42"/>
      <c r="R2743" t="str">
        <f t="shared" si="415"/>
        <v>2410 Litre 304 Stainless Steel Slimline Water Tank (1100mm W x 1400mm L x  1880mm H)</v>
      </c>
    </row>
    <row r="2744" spans="2:18" x14ac:dyDescent="0.35">
      <c r="B2744" s="32">
        <v>0.65</v>
      </c>
      <c r="C2744" s="30" t="s">
        <v>22</v>
      </c>
      <c r="D2744" s="30" t="s">
        <v>21</v>
      </c>
      <c r="E2744" s="21">
        <v>1100</v>
      </c>
      <c r="F2744" s="21">
        <v>1500</v>
      </c>
      <c r="G2744" s="21">
        <v>1880</v>
      </c>
      <c r="H2744" s="39">
        <v>2614.542857142857</v>
      </c>
      <c r="I2744" s="37">
        <f t="shared" si="416"/>
        <v>3000</v>
      </c>
      <c r="J2744" s="37">
        <f t="shared" si="417"/>
        <v>135</v>
      </c>
      <c r="K2744" s="21"/>
      <c r="L2744" s="36">
        <v>475</v>
      </c>
      <c r="M2744" s="36"/>
      <c r="O2744" s="21">
        <f t="shared" si="418"/>
        <v>475</v>
      </c>
      <c r="P2744" s="40">
        <f t="shared" si="419"/>
        <v>1357.1428571428573</v>
      </c>
      <c r="Q2744" s="42"/>
      <c r="R2744" t="str">
        <f t="shared" si="415"/>
        <v>2610 Litre 304 Stainless Steel Slimline Water Tank (1100mm W x 1500mm L x  1880mm H)</v>
      </c>
    </row>
    <row r="2745" spans="2:18" x14ac:dyDescent="0.35">
      <c r="B2745" s="32">
        <v>0.65</v>
      </c>
      <c r="C2745" s="30" t="s">
        <v>22</v>
      </c>
      <c r="D2745" s="30" t="s">
        <v>21</v>
      </c>
      <c r="E2745" s="21">
        <v>1100</v>
      </c>
      <c r="F2745" s="21">
        <v>1600</v>
      </c>
      <c r="G2745" s="21">
        <v>1880</v>
      </c>
      <c r="H2745" s="39">
        <v>2821.3428571428572</v>
      </c>
      <c r="I2745" s="37">
        <f t="shared" si="416"/>
        <v>3000</v>
      </c>
      <c r="J2745" s="37">
        <f t="shared" si="417"/>
        <v>135</v>
      </c>
      <c r="K2745" s="21"/>
      <c r="L2745" s="36">
        <f>L2744+14</f>
        <v>489</v>
      </c>
      <c r="M2745" s="36"/>
      <c r="O2745" s="21">
        <f t="shared" si="418"/>
        <v>489</v>
      </c>
      <c r="P2745" s="40">
        <f t="shared" si="419"/>
        <v>1397.1428571428573</v>
      </c>
      <c r="Q2745" s="42"/>
      <c r="R2745" t="str">
        <f t="shared" si="415"/>
        <v>2820 Litre 304 Stainless Steel Slimline Water Tank (1100mm W x 1600mm L x  1880mm H)</v>
      </c>
    </row>
    <row r="2746" spans="2:18" x14ac:dyDescent="0.35">
      <c r="B2746" s="32">
        <v>0.65</v>
      </c>
      <c r="C2746" s="30" t="s">
        <v>22</v>
      </c>
      <c r="D2746" s="30" t="s">
        <v>21</v>
      </c>
      <c r="E2746" s="21">
        <v>1100</v>
      </c>
      <c r="F2746" s="21">
        <v>1700</v>
      </c>
      <c r="G2746" s="21">
        <v>1880</v>
      </c>
      <c r="H2746" s="39">
        <v>3028.1428571428569</v>
      </c>
      <c r="I2746" s="37">
        <f t="shared" si="416"/>
        <v>3000</v>
      </c>
      <c r="J2746" s="37">
        <f t="shared" si="417"/>
        <v>135</v>
      </c>
      <c r="K2746" s="21"/>
      <c r="L2746" s="36">
        <f>L2745+14</f>
        <v>503</v>
      </c>
      <c r="M2746" s="36"/>
      <c r="O2746" s="21">
        <f t="shared" si="418"/>
        <v>503</v>
      </c>
      <c r="P2746" s="40">
        <f t="shared" si="419"/>
        <v>1437.1428571428573</v>
      </c>
      <c r="Q2746" s="42"/>
      <c r="R2746" t="str">
        <f t="shared" si="415"/>
        <v>3030 Litre 304 Stainless Steel Slimline Water Tank (1100mm W x 1700mm L x  1880mm H)</v>
      </c>
    </row>
    <row r="2747" spans="2:18" x14ac:dyDescent="0.35">
      <c r="B2747" s="32">
        <v>0.65</v>
      </c>
      <c r="C2747" s="30" t="s">
        <v>22</v>
      </c>
      <c r="D2747" s="30" t="s">
        <v>21</v>
      </c>
      <c r="E2747" s="21">
        <v>1100</v>
      </c>
      <c r="F2747" s="21">
        <v>1800</v>
      </c>
      <c r="G2747" s="21">
        <v>1880</v>
      </c>
      <c r="H2747" s="39">
        <v>3234.9428571428571</v>
      </c>
      <c r="I2747" s="37">
        <f t="shared" si="416"/>
        <v>3000</v>
      </c>
      <c r="J2747" s="37">
        <f t="shared" si="417"/>
        <v>135</v>
      </c>
      <c r="K2747" s="21"/>
      <c r="L2747" s="36">
        <f>L2746+14</f>
        <v>517</v>
      </c>
      <c r="M2747" s="36"/>
      <c r="O2747" s="21">
        <f t="shared" si="418"/>
        <v>517</v>
      </c>
      <c r="P2747" s="40">
        <f t="shared" si="419"/>
        <v>1477.1428571428573</v>
      </c>
      <c r="Q2747" s="42"/>
      <c r="R2747" t="str">
        <f t="shared" si="415"/>
        <v>3230 Litre 304 Stainless Steel Slimline Water Tank (1100mm W x 1800mm L x  1880mm H)</v>
      </c>
    </row>
    <row r="2748" spans="2:18" x14ac:dyDescent="0.35">
      <c r="B2748" s="32">
        <v>0.65</v>
      </c>
      <c r="C2748" s="30" t="s">
        <v>22</v>
      </c>
      <c r="D2748" s="30" t="s">
        <v>21</v>
      </c>
      <c r="E2748" s="21">
        <v>1100</v>
      </c>
      <c r="F2748" s="21">
        <v>1900</v>
      </c>
      <c r="G2748" s="21">
        <v>1880</v>
      </c>
      <c r="H2748" s="39">
        <v>3441.7428571428572</v>
      </c>
      <c r="I2748" s="37">
        <f t="shared" si="416"/>
        <v>3000</v>
      </c>
      <c r="J2748" s="37">
        <f t="shared" si="417"/>
        <v>135</v>
      </c>
      <c r="K2748" s="21"/>
      <c r="L2748" s="36">
        <f>L2747+14</f>
        <v>531</v>
      </c>
      <c r="M2748" s="36"/>
      <c r="O2748" s="21">
        <f t="shared" si="418"/>
        <v>531</v>
      </c>
      <c r="P2748" s="40">
        <f t="shared" si="419"/>
        <v>1517.1428571428573</v>
      </c>
      <c r="Q2748" s="42"/>
      <c r="R2748" t="str">
        <f t="shared" si="415"/>
        <v>3440 Litre 304 Stainless Steel Slimline Water Tank (1100mm W x 1900mm L x  1880mm H)</v>
      </c>
    </row>
    <row r="2749" spans="2:18" x14ac:dyDescent="0.35">
      <c r="B2749" s="32">
        <v>0.65</v>
      </c>
      <c r="C2749" s="30" t="s">
        <v>22</v>
      </c>
      <c r="D2749" s="30" t="s">
        <v>21</v>
      </c>
      <c r="E2749" s="21">
        <v>1100</v>
      </c>
      <c r="F2749" s="21">
        <v>2000</v>
      </c>
      <c r="G2749" s="21">
        <v>1880</v>
      </c>
      <c r="H2749" s="39">
        <v>3648.542857142857</v>
      </c>
      <c r="I2749" s="37">
        <f t="shared" si="416"/>
        <v>4000</v>
      </c>
      <c r="J2749" s="37">
        <f t="shared" si="417"/>
        <v>150</v>
      </c>
      <c r="K2749" s="21"/>
      <c r="L2749" s="36">
        <v>544</v>
      </c>
      <c r="M2749" s="36"/>
      <c r="O2749" s="21">
        <f t="shared" si="418"/>
        <v>544</v>
      </c>
      <c r="P2749" s="40">
        <f t="shared" si="419"/>
        <v>1554.2857142857144</v>
      </c>
      <c r="Q2749" s="42"/>
      <c r="R2749" t="str">
        <f t="shared" si="415"/>
        <v>3650 Litre 304 Stainless Steel Slimline Water Tank (1100mm W x 2000mm L x  1880mm H)</v>
      </c>
    </row>
    <row r="2750" spans="2:18" x14ac:dyDescent="0.35">
      <c r="B2750" s="32">
        <v>0.65</v>
      </c>
      <c r="C2750" s="30" t="s">
        <v>22</v>
      </c>
      <c r="D2750" s="30" t="s">
        <v>21</v>
      </c>
      <c r="E2750" s="21">
        <v>1100</v>
      </c>
      <c r="F2750" s="21">
        <v>2100</v>
      </c>
      <c r="G2750" s="21">
        <v>1880</v>
      </c>
      <c r="H2750" s="39">
        <v>3855.3428571428572</v>
      </c>
      <c r="I2750" s="37">
        <f t="shared" si="416"/>
        <v>4000</v>
      </c>
      <c r="J2750" s="37">
        <f t="shared" si="417"/>
        <v>150</v>
      </c>
      <c r="K2750" s="21"/>
      <c r="L2750" s="36">
        <f>L2749+14</f>
        <v>558</v>
      </c>
      <c r="M2750" s="36"/>
      <c r="O2750" s="21">
        <f t="shared" si="418"/>
        <v>558</v>
      </c>
      <c r="P2750" s="40">
        <f t="shared" si="419"/>
        <v>1594.2857142857144</v>
      </c>
      <c r="Q2750" s="42"/>
      <c r="R2750" t="str">
        <f t="shared" si="415"/>
        <v>3860 Litre 304 Stainless Steel Slimline Water Tank (1100mm W x 2100mm L x  1880mm H)</v>
      </c>
    </row>
    <row r="2751" spans="2:18" x14ac:dyDescent="0.35">
      <c r="B2751" s="32">
        <v>0.65</v>
      </c>
      <c r="C2751" s="30" t="s">
        <v>22</v>
      </c>
      <c r="D2751" s="30" t="s">
        <v>21</v>
      </c>
      <c r="E2751" s="21">
        <v>1100</v>
      </c>
      <c r="F2751" s="21">
        <v>2200</v>
      </c>
      <c r="G2751" s="21">
        <v>1880</v>
      </c>
      <c r="H2751" s="39">
        <v>4062.1428571428569</v>
      </c>
      <c r="I2751" s="37">
        <f t="shared" si="416"/>
        <v>4000</v>
      </c>
      <c r="J2751" s="37">
        <f t="shared" si="417"/>
        <v>150</v>
      </c>
      <c r="K2751" s="21"/>
      <c r="L2751" s="36">
        <f>L2750+14</f>
        <v>572</v>
      </c>
      <c r="M2751" s="36"/>
      <c r="O2751" s="21">
        <f t="shared" si="418"/>
        <v>572</v>
      </c>
      <c r="P2751" s="40">
        <f t="shared" si="419"/>
        <v>1634.2857142857144</v>
      </c>
      <c r="Q2751" s="42"/>
      <c r="R2751" t="str">
        <f t="shared" si="415"/>
        <v>4060 Litre 304 Stainless Steel Slimline Water Tank (1100mm W x 2200mm L x  1880mm H)</v>
      </c>
    </row>
    <row r="2752" spans="2:18" x14ac:dyDescent="0.35">
      <c r="B2752" s="32">
        <v>0.65</v>
      </c>
      <c r="C2752" s="30" t="s">
        <v>22</v>
      </c>
      <c r="D2752" s="30" t="s">
        <v>21</v>
      </c>
      <c r="E2752" s="21">
        <v>1100</v>
      </c>
      <c r="F2752" s="21">
        <v>2300</v>
      </c>
      <c r="G2752" s="21">
        <v>1880</v>
      </c>
      <c r="H2752" s="39">
        <v>4268.9428571428571</v>
      </c>
      <c r="I2752" s="37">
        <f t="shared" si="416"/>
        <v>4000</v>
      </c>
      <c r="J2752" s="37">
        <f t="shared" si="417"/>
        <v>150</v>
      </c>
      <c r="K2752" s="21"/>
      <c r="L2752" s="36">
        <f>L2751+14</f>
        <v>586</v>
      </c>
      <c r="M2752" s="36"/>
      <c r="O2752" s="21">
        <f t="shared" si="418"/>
        <v>586</v>
      </c>
      <c r="P2752" s="40">
        <f t="shared" si="419"/>
        <v>1674.2857142857144</v>
      </c>
      <c r="Q2752" s="42"/>
      <c r="R2752" t="str">
        <f t="shared" si="415"/>
        <v>4270 Litre 304 Stainless Steel Slimline Water Tank (1100mm W x 2300mm L x  1880mm H)</v>
      </c>
    </row>
    <row r="2753" spans="2:18" x14ac:dyDescent="0.35">
      <c r="B2753" s="32">
        <v>0.65</v>
      </c>
      <c r="C2753" s="30" t="s">
        <v>22</v>
      </c>
      <c r="D2753" s="30" t="s">
        <v>21</v>
      </c>
      <c r="E2753" s="21">
        <v>1100</v>
      </c>
      <c r="F2753" s="21">
        <v>2400</v>
      </c>
      <c r="G2753" s="21">
        <v>1880</v>
      </c>
      <c r="H2753" s="39">
        <v>4475.7428571428563</v>
      </c>
      <c r="I2753" s="37">
        <f t="shared" si="416"/>
        <v>4000</v>
      </c>
      <c r="J2753" s="37">
        <f t="shared" si="417"/>
        <v>150</v>
      </c>
      <c r="K2753" s="21"/>
      <c r="L2753" s="36">
        <f>L2752+14</f>
        <v>600</v>
      </c>
      <c r="M2753" s="36"/>
      <c r="O2753" s="21">
        <f t="shared" si="418"/>
        <v>600</v>
      </c>
      <c r="P2753" s="40">
        <f t="shared" si="419"/>
        <v>1714.2857142857144</v>
      </c>
      <c r="Q2753" s="42"/>
      <c r="R2753" t="str">
        <f t="shared" si="415"/>
        <v>4480 Litre 304 Stainless Steel Slimline Water Tank (1100mm W x 2400mm L x  1880mm H)</v>
      </c>
    </row>
    <row r="2754" spans="2:18" x14ac:dyDescent="0.35">
      <c r="B2754" s="32">
        <v>0.65</v>
      </c>
      <c r="C2754" s="30" t="s">
        <v>22</v>
      </c>
      <c r="D2754" s="30" t="s">
        <v>21</v>
      </c>
      <c r="E2754" s="21">
        <v>1100</v>
      </c>
      <c r="F2754" s="21">
        <v>2500</v>
      </c>
      <c r="G2754" s="21">
        <v>1880</v>
      </c>
      <c r="H2754" s="39">
        <v>4682.5428571428565</v>
      </c>
      <c r="I2754" s="37">
        <f t="shared" si="416"/>
        <v>5000</v>
      </c>
      <c r="J2754" s="37">
        <f t="shared" si="417"/>
        <v>180</v>
      </c>
      <c r="K2754" s="21"/>
      <c r="L2754" s="36">
        <v>612</v>
      </c>
      <c r="M2754" s="36"/>
      <c r="O2754" s="21">
        <f t="shared" si="418"/>
        <v>612</v>
      </c>
      <c r="P2754" s="40">
        <f t="shared" si="419"/>
        <v>1748.5714285714287</v>
      </c>
      <c r="Q2754" s="42"/>
      <c r="R2754" t="str">
        <f t="shared" si="415"/>
        <v>4680 Litre 304 Stainless Steel Slimline Water Tank (1100mm W x 2500mm L x  1880mm H)</v>
      </c>
    </row>
    <row r="2755" spans="2:18" x14ac:dyDescent="0.35">
      <c r="B2755" s="32">
        <v>0.65</v>
      </c>
      <c r="C2755" s="30" t="s">
        <v>22</v>
      </c>
      <c r="D2755" s="30" t="s">
        <v>21</v>
      </c>
      <c r="E2755" s="21">
        <v>1100</v>
      </c>
      <c r="F2755" s="21">
        <v>2600</v>
      </c>
      <c r="G2755" s="21">
        <v>1880</v>
      </c>
      <c r="H2755" s="39">
        <v>4889.3428571428567</v>
      </c>
      <c r="I2755" s="37">
        <f t="shared" si="416"/>
        <v>5000</v>
      </c>
      <c r="J2755" s="37">
        <f t="shared" si="417"/>
        <v>180</v>
      </c>
      <c r="K2755" s="21"/>
      <c r="L2755" s="36">
        <f>L2754+14</f>
        <v>626</v>
      </c>
      <c r="M2755" s="36"/>
      <c r="O2755" s="21">
        <f t="shared" si="418"/>
        <v>626</v>
      </c>
      <c r="P2755" s="40">
        <f t="shared" si="419"/>
        <v>1788.5714285714287</v>
      </c>
      <c r="Q2755" s="42"/>
      <c r="R2755" t="str">
        <f t="shared" si="415"/>
        <v>4890 Litre 304 Stainless Steel Slimline Water Tank (1100mm W x 2600mm L x  1880mm H)</v>
      </c>
    </row>
    <row r="2756" spans="2:18" x14ac:dyDescent="0.35">
      <c r="B2756" s="32">
        <v>0.65</v>
      </c>
      <c r="C2756" s="30" t="s">
        <v>22</v>
      </c>
      <c r="D2756" s="30" t="s">
        <v>21</v>
      </c>
      <c r="E2756" s="21">
        <v>1100</v>
      </c>
      <c r="F2756" s="21">
        <v>2700</v>
      </c>
      <c r="G2756" s="21">
        <v>1880</v>
      </c>
      <c r="H2756" s="39">
        <v>5096.1428571428569</v>
      </c>
      <c r="I2756" s="37">
        <f t="shared" si="416"/>
        <v>5000</v>
      </c>
      <c r="J2756" s="37">
        <f t="shared" si="417"/>
        <v>180</v>
      </c>
      <c r="K2756" s="21"/>
      <c r="L2756" s="36">
        <f>L2755+14</f>
        <v>640</v>
      </c>
      <c r="M2756" s="36"/>
      <c r="O2756" s="21">
        <f t="shared" si="418"/>
        <v>640</v>
      </c>
      <c r="P2756" s="40">
        <f t="shared" si="419"/>
        <v>1828.5714285714287</v>
      </c>
      <c r="Q2756" s="42"/>
      <c r="R2756" t="str">
        <f t="shared" si="415"/>
        <v>5100 Litre 304 Stainless Steel Slimline Water Tank (1100mm W x 2700mm L x  1880mm H)</v>
      </c>
    </row>
    <row r="2757" spans="2:18" x14ac:dyDescent="0.35">
      <c r="B2757" s="32">
        <v>0.65</v>
      </c>
      <c r="C2757" s="30" t="s">
        <v>22</v>
      </c>
      <c r="D2757" s="30" t="s">
        <v>21</v>
      </c>
      <c r="E2757" s="21">
        <v>1100</v>
      </c>
      <c r="F2757" s="21">
        <v>2800</v>
      </c>
      <c r="G2757" s="21">
        <v>1880</v>
      </c>
      <c r="H2757" s="39">
        <v>5302.9428571428562</v>
      </c>
      <c r="I2757" s="37">
        <f t="shared" si="416"/>
        <v>5000</v>
      </c>
      <c r="J2757" s="37">
        <f t="shared" si="417"/>
        <v>180</v>
      </c>
      <c r="K2757" s="21"/>
      <c r="L2757" s="36">
        <f>L2756+14</f>
        <v>654</v>
      </c>
      <c r="M2757" s="36"/>
      <c r="O2757" s="21">
        <f t="shared" si="418"/>
        <v>654</v>
      </c>
      <c r="P2757" s="40">
        <f t="shared" si="419"/>
        <v>1868.5714285714287</v>
      </c>
      <c r="Q2757" s="42"/>
      <c r="R2757" t="str">
        <f t="shared" ref="R2757:R2820" si="420">ROUND(H2757,-1)&amp;" "&amp;"Litre"&amp;" "&amp;C2757&amp;" "&amp;D2757&amp;" "&amp;"Water Tank"&amp;" ("&amp;E2757&amp;"mm W x "&amp;F2757&amp;"mm L x  "&amp;G2757&amp;"mm H)"</f>
        <v>5300 Litre 304 Stainless Steel Slimline Water Tank (1100mm W x 2800mm L x  1880mm H)</v>
      </c>
    </row>
    <row r="2758" spans="2:18" x14ac:dyDescent="0.35">
      <c r="B2758" s="32">
        <v>0.65</v>
      </c>
      <c r="C2758" s="30" t="s">
        <v>22</v>
      </c>
      <c r="D2758" s="30" t="s">
        <v>21</v>
      </c>
      <c r="E2758" s="21">
        <v>1100</v>
      </c>
      <c r="F2758" s="21">
        <v>2900</v>
      </c>
      <c r="G2758" s="21">
        <v>1880</v>
      </c>
      <c r="H2758" s="39">
        <v>5509.7428571428563</v>
      </c>
      <c r="I2758" s="37">
        <f t="shared" ref="I2758:I2821" si="421">ROUND(H2758,-3)</f>
        <v>6000</v>
      </c>
      <c r="J2758" s="37">
        <f t="shared" ref="J2758:J2821" si="422">IF(I2758&lt;1000,90,IF(I2758=1000,90,IF(I2758=2000,120,IF(I2758=3000,135,IF(I2758=4000,150,IF(I2758=5000,180,IF(I2758=6000,210,IF(I2758=7000,240,IF(I2758=8000,255,IF(I2758=9000,270,IF(I2758=10000,285)))))))))))</f>
        <v>210</v>
      </c>
      <c r="K2758" s="21"/>
      <c r="L2758" s="36">
        <v>731</v>
      </c>
      <c r="M2758" s="36"/>
      <c r="O2758" s="21">
        <f t="shared" ref="O2758:O2821" si="423">SUM(K2758:N2758)</f>
        <v>731</v>
      </c>
      <c r="P2758" s="40">
        <f t="shared" ref="P2758:P2821" si="424">O2758/(1-B2758)</f>
        <v>2088.5714285714289</v>
      </c>
      <c r="Q2758" s="42"/>
      <c r="R2758" t="str">
        <f t="shared" si="420"/>
        <v>5510 Litre 304 Stainless Steel Slimline Water Tank (1100mm W x 2900mm L x  1880mm H)</v>
      </c>
    </row>
    <row r="2759" spans="2:18" x14ac:dyDescent="0.35">
      <c r="B2759" s="32">
        <v>0.65</v>
      </c>
      <c r="C2759" s="30" t="s">
        <v>22</v>
      </c>
      <c r="D2759" s="30" t="s">
        <v>21</v>
      </c>
      <c r="E2759" s="21">
        <v>1100</v>
      </c>
      <c r="F2759" s="21">
        <v>3000</v>
      </c>
      <c r="G2759" s="21">
        <v>1880</v>
      </c>
      <c r="H2759" s="39">
        <v>5716.5428571428565</v>
      </c>
      <c r="I2759" s="37">
        <f t="shared" si="421"/>
        <v>6000</v>
      </c>
      <c r="J2759" s="37">
        <f t="shared" si="422"/>
        <v>210</v>
      </c>
      <c r="K2759" s="21"/>
      <c r="L2759" s="36">
        <f>L2758+14</f>
        <v>745</v>
      </c>
      <c r="M2759" s="36"/>
      <c r="O2759" s="21">
        <f t="shared" si="423"/>
        <v>745</v>
      </c>
      <c r="P2759" s="40">
        <f t="shared" si="424"/>
        <v>2128.5714285714289</v>
      </c>
      <c r="Q2759" s="42"/>
      <c r="R2759" t="str">
        <f t="shared" si="420"/>
        <v>5720 Litre 304 Stainless Steel Slimline Water Tank (1100mm W x 3000mm L x  1880mm H)</v>
      </c>
    </row>
    <row r="2760" spans="2:18" x14ac:dyDescent="0.35">
      <c r="B2760" s="32">
        <v>0.65</v>
      </c>
      <c r="C2760" s="30" t="s">
        <v>22</v>
      </c>
      <c r="D2760" s="30" t="s">
        <v>21</v>
      </c>
      <c r="E2760" s="21">
        <v>1100</v>
      </c>
      <c r="F2760" s="21">
        <v>3100</v>
      </c>
      <c r="G2760" s="21">
        <v>1880</v>
      </c>
      <c r="H2760" s="39">
        <v>5923.3428571428567</v>
      </c>
      <c r="I2760" s="37">
        <f t="shared" si="421"/>
        <v>6000</v>
      </c>
      <c r="J2760" s="37">
        <f t="shared" si="422"/>
        <v>210</v>
      </c>
      <c r="K2760" s="21"/>
      <c r="L2760" s="36">
        <f>L2759+14</f>
        <v>759</v>
      </c>
      <c r="M2760" s="36"/>
      <c r="O2760" s="21">
        <f t="shared" si="423"/>
        <v>759</v>
      </c>
      <c r="P2760" s="40">
        <f t="shared" si="424"/>
        <v>2168.5714285714289</v>
      </c>
      <c r="Q2760" s="42"/>
      <c r="R2760" t="str">
        <f t="shared" si="420"/>
        <v>5920 Litre 304 Stainless Steel Slimline Water Tank (1100mm W x 3100mm L x  1880mm H)</v>
      </c>
    </row>
    <row r="2761" spans="2:18" x14ac:dyDescent="0.35">
      <c r="B2761" s="32">
        <v>0.65</v>
      </c>
      <c r="C2761" s="30" t="s">
        <v>22</v>
      </c>
      <c r="D2761" s="30" t="s">
        <v>21</v>
      </c>
      <c r="E2761" s="21">
        <v>1100</v>
      </c>
      <c r="F2761" s="21">
        <v>3200</v>
      </c>
      <c r="G2761" s="21">
        <v>1880</v>
      </c>
      <c r="H2761" s="39">
        <v>6130.1428571428569</v>
      </c>
      <c r="I2761" s="37">
        <f t="shared" si="421"/>
        <v>6000</v>
      </c>
      <c r="J2761" s="37">
        <f t="shared" si="422"/>
        <v>210</v>
      </c>
      <c r="K2761" s="21"/>
      <c r="L2761" s="36">
        <f>L2760+14</f>
        <v>773</v>
      </c>
      <c r="M2761" s="36"/>
      <c r="O2761" s="21">
        <f t="shared" si="423"/>
        <v>773</v>
      </c>
      <c r="P2761" s="40">
        <f t="shared" si="424"/>
        <v>2208.5714285714289</v>
      </c>
      <c r="Q2761" s="42"/>
      <c r="R2761" t="str">
        <f t="shared" si="420"/>
        <v>6130 Litre 304 Stainless Steel Slimline Water Tank (1100mm W x 3200mm L x  1880mm H)</v>
      </c>
    </row>
    <row r="2762" spans="2:18" x14ac:dyDescent="0.35">
      <c r="B2762" s="32">
        <v>0.65</v>
      </c>
      <c r="C2762" s="30" t="s">
        <v>22</v>
      </c>
      <c r="D2762" s="30" t="s">
        <v>21</v>
      </c>
      <c r="E2762" s="21">
        <v>1100</v>
      </c>
      <c r="F2762" s="21">
        <v>3300</v>
      </c>
      <c r="G2762" s="21">
        <v>1880</v>
      </c>
      <c r="H2762" s="39">
        <v>6336.9428571428562</v>
      </c>
      <c r="I2762" s="37">
        <f t="shared" si="421"/>
        <v>6000</v>
      </c>
      <c r="J2762" s="37">
        <f t="shared" si="422"/>
        <v>210</v>
      </c>
      <c r="K2762" s="21"/>
      <c r="L2762" s="36">
        <f>L2761+14</f>
        <v>787</v>
      </c>
      <c r="M2762" s="36"/>
      <c r="O2762" s="21">
        <f t="shared" si="423"/>
        <v>787</v>
      </c>
      <c r="P2762" s="40">
        <f t="shared" si="424"/>
        <v>2248.5714285714289</v>
      </c>
      <c r="Q2762" s="42"/>
      <c r="R2762" t="str">
        <f t="shared" si="420"/>
        <v>6340 Litre 304 Stainless Steel Slimline Water Tank (1100mm W x 3300mm L x  1880mm H)</v>
      </c>
    </row>
    <row r="2763" spans="2:18" x14ac:dyDescent="0.35">
      <c r="B2763" s="32">
        <v>0.65</v>
      </c>
      <c r="C2763" s="30" t="s">
        <v>22</v>
      </c>
      <c r="D2763" s="30" t="s">
        <v>21</v>
      </c>
      <c r="E2763" s="21">
        <v>1100</v>
      </c>
      <c r="F2763" s="21">
        <v>3400</v>
      </c>
      <c r="G2763" s="21">
        <v>1880</v>
      </c>
      <c r="H2763" s="39">
        <v>6543.7428571428563</v>
      </c>
      <c r="I2763" s="37">
        <f t="shared" si="421"/>
        <v>7000</v>
      </c>
      <c r="J2763" s="37">
        <f t="shared" si="422"/>
        <v>240</v>
      </c>
      <c r="K2763" s="21"/>
      <c r="L2763" s="36">
        <v>819</v>
      </c>
      <c r="M2763" s="36"/>
      <c r="O2763" s="21">
        <f t="shared" si="423"/>
        <v>819</v>
      </c>
      <c r="P2763" s="40">
        <f t="shared" si="424"/>
        <v>2340</v>
      </c>
      <c r="Q2763" s="42"/>
      <c r="R2763" t="str">
        <f t="shared" si="420"/>
        <v>6540 Litre 304 Stainless Steel Slimline Water Tank (1100mm W x 3400mm L x  1880mm H)</v>
      </c>
    </row>
    <row r="2764" spans="2:18" x14ac:dyDescent="0.35">
      <c r="B2764" s="32">
        <v>0.65</v>
      </c>
      <c r="C2764" s="30" t="s">
        <v>22</v>
      </c>
      <c r="D2764" s="30" t="s">
        <v>21</v>
      </c>
      <c r="E2764" s="21">
        <v>1100</v>
      </c>
      <c r="F2764" s="21">
        <v>3500</v>
      </c>
      <c r="G2764" s="21">
        <v>1880</v>
      </c>
      <c r="H2764" s="39">
        <v>6750.5428571428565</v>
      </c>
      <c r="I2764" s="37">
        <f t="shared" si="421"/>
        <v>7000</v>
      </c>
      <c r="J2764" s="37">
        <f t="shared" si="422"/>
        <v>240</v>
      </c>
      <c r="K2764" s="21"/>
      <c r="L2764" s="36">
        <f>L2763+14</f>
        <v>833</v>
      </c>
      <c r="M2764" s="36"/>
      <c r="O2764" s="21">
        <f t="shared" si="423"/>
        <v>833</v>
      </c>
      <c r="P2764" s="40">
        <f t="shared" si="424"/>
        <v>2380</v>
      </c>
      <c r="Q2764" s="42"/>
      <c r="R2764" t="str">
        <f t="shared" si="420"/>
        <v>6750 Litre 304 Stainless Steel Slimline Water Tank (1100mm W x 3500mm L x  1880mm H)</v>
      </c>
    </row>
    <row r="2765" spans="2:18" x14ac:dyDescent="0.35">
      <c r="B2765" s="32">
        <v>0.65</v>
      </c>
      <c r="C2765" s="30" t="s">
        <v>22</v>
      </c>
      <c r="D2765" s="30" t="s">
        <v>21</v>
      </c>
      <c r="E2765" s="21">
        <v>1100</v>
      </c>
      <c r="F2765" s="21">
        <v>3600</v>
      </c>
      <c r="G2765" s="21">
        <v>1880</v>
      </c>
      <c r="H2765" s="39">
        <v>6957.3428571428567</v>
      </c>
      <c r="I2765" s="37">
        <f t="shared" si="421"/>
        <v>7000</v>
      </c>
      <c r="J2765" s="37">
        <f t="shared" si="422"/>
        <v>240</v>
      </c>
      <c r="K2765" s="21"/>
      <c r="L2765" s="36">
        <f>L2764+14</f>
        <v>847</v>
      </c>
      <c r="M2765" s="36"/>
      <c r="O2765" s="21">
        <f t="shared" si="423"/>
        <v>847</v>
      </c>
      <c r="P2765" s="40">
        <f t="shared" si="424"/>
        <v>2420</v>
      </c>
      <c r="Q2765" s="42"/>
      <c r="R2765" t="str">
        <f t="shared" si="420"/>
        <v>6960 Litre 304 Stainless Steel Slimline Water Tank (1100mm W x 3600mm L x  1880mm H)</v>
      </c>
    </row>
    <row r="2766" spans="2:18" x14ac:dyDescent="0.35">
      <c r="B2766" s="32">
        <v>0.65</v>
      </c>
      <c r="C2766" s="30" t="s">
        <v>22</v>
      </c>
      <c r="D2766" s="30" t="s">
        <v>21</v>
      </c>
      <c r="E2766" s="21">
        <v>1100</v>
      </c>
      <c r="F2766" s="21">
        <v>3700</v>
      </c>
      <c r="G2766" s="21">
        <v>1880</v>
      </c>
      <c r="H2766" s="39">
        <v>7164.1428571428569</v>
      </c>
      <c r="I2766" s="37">
        <f t="shared" si="421"/>
        <v>7000</v>
      </c>
      <c r="J2766" s="37">
        <f t="shared" si="422"/>
        <v>240</v>
      </c>
      <c r="K2766" s="21"/>
      <c r="L2766" s="36">
        <f>L2765+14</f>
        <v>861</v>
      </c>
      <c r="M2766" s="36"/>
      <c r="O2766" s="21">
        <f t="shared" si="423"/>
        <v>861</v>
      </c>
      <c r="P2766" s="40">
        <f t="shared" si="424"/>
        <v>2460</v>
      </c>
      <c r="Q2766" s="42"/>
      <c r="R2766" t="str">
        <f t="shared" si="420"/>
        <v>7160 Litre 304 Stainless Steel Slimline Water Tank (1100mm W x 3700mm L x  1880mm H)</v>
      </c>
    </row>
    <row r="2767" spans="2:18" x14ac:dyDescent="0.35">
      <c r="B2767" s="32">
        <v>0.65</v>
      </c>
      <c r="C2767" s="30" t="s">
        <v>22</v>
      </c>
      <c r="D2767" s="30" t="s">
        <v>21</v>
      </c>
      <c r="E2767" s="21">
        <v>1100</v>
      </c>
      <c r="F2767" s="21">
        <v>3800</v>
      </c>
      <c r="G2767" s="21">
        <v>1880</v>
      </c>
      <c r="H2767" s="39">
        <v>7370.9428571428562</v>
      </c>
      <c r="I2767" s="37">
        <f t="shared" si="421"/>
        <v>7000</v>
      </c>
      <c r="J2767" s="37">
        <f t="shared" si="422"/>
        <v>240</v>
      </c>
      <c r="K2767" s="21"/>
      <c r="L2767" s="36">
        <f>L2766+14</f>
        <v>875</v>
      </c>
      <c r="M2767" s="36"/>
      <c r="O2767" s="21">
        <f t="shared" si="423"/>
        <v>875</v>
      </c>
      <c r="P2767" s="40">
        <f t="shared" si="424"/>
        <v>2500</v>
      </c>
      <c r="Q2767" s="42"/>
      <c r="R2767" t="str">
        <f t="shared" si="420"/>
        <v>7370 Litre 304 Stainless Steel Slimline Water Tank (1100mm W x 3800mm L x  1880mm H)</v>
      </c>
    </row>
    <row r="2768" spans="2:18" x14ac:dyDescent="0.35">
      <c r="B2768" s="32">
        <v>0.65</v>
      </c>
      <c r="C2768" s="30" t="s">
        <v>22</v>
      </c>
      <c r="D2768" s="30" t="s">
        <v>21</v>
      </c>
      <c r="E2768" s="21">
        <v>1100</v>
      </c>
      <c r="F2768" s="21">
        <v>3900</v>
      </c>
      <c r="G2768" s="21">
        <v>1880</v>
      </c>
      <c r="H2768" s="39">
        <v>7577.7428571428563</v>
      </c>
      <c r="I2768" s="37">
        <f t="shared" si="421"/>
        <v>8000</v>
      </c>
      <c r="J2768" s="37">
        <f t="shared" si="422"/>
        <v>255</v>
      </c>
      <c r="K2768" s="21"/>
      <c r="L2768" s="36">
        <v>903</v>
      </c>
      <c r="M2768" s="36"/>
      <c r="O2768" s="21">
        <f t="shared" si="423"/>
        <v>903</v>
      </c>
      <c r="P2768" s="40">
        <f t="shared" si="424"/>
        <v>2580</v>
      </c>
      <c r="Q2768" s="42"/>
      <c r="R2768" t="str">
        <f t="shared" si="420"/>
        <v>7580 Litre 304 Stainless Steel Slimline Water Tank (1100mm W x 3900mm L x  1880mm H)</v>
      </c>
    </row>
    <row r="2769" spans="2:18" x14ac:dyDescent="0.35">
      <c r="B2769" s="32">
        <v>0.65</v>
      </c>
      <c r="C2769" s="30" t="s">
        <v>22</v>
      </c>
      <c r="D2769" s="30" t="s">
        <v>21</v>
      </c>
      <c r="E2769" s="21">
        <v>1100</v>
      </c>
      <c r="F2769" s="21">
        <v>4000</v>
      </c>
      <c r="G2769" s="21">
        <v>1880</v>
      </c>
      <c r="H2769" s="39">
        <v>7784.5428571428565</v>
      </c>
      <c r="I2769" s="37">
        <f t="shared" si="421"/>
        <v>8000</v>
      </c>
      <c r="J2769" s="37">
        <f t="shared" si="422"/>
        <v>255</v>
      </c>
      <c r="K2769" s="21"/>
      <c r="L2769" s="36">
        <f>L2768+14</f>
        <v>917</v>
      </c>
      <c r="M2769" s="36"/>
      <c r="O2769" s="21">
        <f t="shared" si="423"/>
        <v>917</v>
      </c>
      <c r="P2769" s="40">
        <f t="shared" si="424"/>
        <v>2620</v>
      </c>
      <c r="Q2769" s="42"/>
      <c r="R2769" t="str">
        <f t="shared" si="420"/>
        <v>7780 Litre 304 Stainless Steel Slimline Water Tank (1100mm W x 4000mm L x  1880mm H)</v>
      </c>
    </row>
    <row r="2770" spans="2:18" x14ac:dyDescent="0.35">
      <c r="B2770" s="32">
        <v>0.65</v>
      </c>
      <c r="C2770" s="30" t="s">
        <v>22</v>
      </c>
      <c r="D2770" s="30" t="s">
        <v>21</v>
      </c>
      <c r="E2770" s="21">
        <v>1150</v>
      </c>
      <c r="F2770" s="21">
        <v>800</v>
      </c>
      <c r="G2770" s="21">
        <v>1880</v>
      </c>
      <c r="H2770" s="39">
        <v>1196.8214285714284</v>
      </c>
      <c r="I2770" s="37">
        <f t="shared" si="421"/>
        <v>1000</v>
      </c>
      <c r="J2770" s="37">
        <f t="shared" si="422"/>
        <v>90</v>
      </c>
      <c r="K2770" s="21"/>
      <c r="L2770" s="36">
        <v>335</v>
      </c>
      <c r="M2770" s="36"/>
      <c r="O2770" s="21">
        <f t="shared" si="423"/>
        <v>335</v>
      </c>
      <c r="P2770" s="40">
        <f t="shared" si="424"/>
        <v>957.14285714285722</v>
      </c>
      <c r="Q2770" s="42"/>
      <c r="R2770" t="str">
        <f t="shared" si="420"/>
        <v>1200 Litre 304 Stainless Steel Slimline Water Tank (1150mm W x 800mm L x  1880mm H)</v>
      </c>
    </row>
    <row r="2771" spans="2:18" x14ac:dyDescent="0.35">
      <c r="B2771" s="32">
        <v>0.65</v>
      </c>
      <c r="C2771" s="30" t="s">
        <v>22</v>
      </c>
      <c r="D2771" s="30" t="s">
        <v>21</v>
      </c>
      <c r="E2771" s="21">
        <v>1150</v>
      </c>
      <c r="F2771" s="21">
        <v>900</v>
      </c>
      <c r="G2771" s="21">
        <v>1880</v>
      </c>
      <c r="H2771" s="39">
        <v>1413.0214285714285</v>
      </c>
      <c r="I2771" s="37">
        <f t="shared" si="421"/>
        <v>1000</v>
      </c>
      <c r="J2771" s="37">
        <f t="shared" si="422"/>
        <v>90</v>
      </c>
      <c r="K2771" s="21"/>
      <c r="L2771" s="36">
        <f>L2770+14</f>
        <v>349</v>
      </c>
      <c r="M2771" s="36"/>
      <c r="O2771" s="21">
        <f t="shared" si="423"/>
        <v>349</v>
      </c>
      <c r="P2771" s="40">
        <f t="shared" si="424"/>
        <v>997.14285714285722</v>
      </c>
      <c r="Q2771" s="42"/>
      <c r="R2771" t="str">
        <f t="shared" si="420"/>
        <v>1410 Litre 304 Stainless Steel Slimline Water Tank (1150mm W x 900mm L x  1880mm H)</v>
      </c>
    </row>
    <row r="2772" spans="2:18" x14ac:dyDescent="0.35">
      <c r="B2772" s="32">
        <v>0.65</v>
      </c>
      <c r="C2772" s="30" t="s">
        <v>22</v>
      </c>
      <c r="D2772" s="30" t="s">
        <v>21</v>
      </c>
      <c r="E2772" s="21">
        <v>1150</v>
      </c>
      <c r="F2772" s="21">
        <v>1000</v>
      </c>
      <c r="G2772" s="21">
        <v>1880</v>
      </c>
      <c r="H2772" s="39">
        <v>1629.2214285714285</v>
      </c>
      <c r="I2772" s="37">
        <f t="shared" si="421"/>
        <v>2000</v>
      </c>
      <c r="J2772" s="37">
        <f t="shared" si="422"/>
        <v>120</v>
      </c>
      <c r="K2772" s="21"/>
      <c r="L2772" s="36">
        <v>363</v>
      </c>
      <c r="M2772" s="36"/>
      <c r="O2772" s="21">
        <f t="shared" si="423"/>
        <v>363</v>
      </c>
      <c r="P2772" s="40">
        <f t="shared" si="424"/>
        <v>1037.1428571428571</v>
      </c>
      <c r="Q2772" s="42"/>
      <c r="R2772" t="str">
        <f t="shared" si="420"/>
        <v>1630 Litre 304 Stainless Steel Slimline Water Tank (1150mm W x 1000mm L x  1880mm H)</v>
      </c>
    </row>
    <row r="2773" spans="2:18" x14ac:dyDescent="0.35">
      <c r="B2773" s="32">
        <v>0.65</v>
      </c>
      <c r="C2773" s="30" t="s">
        <v>22</v>
      </c>
      <c r="D2773" s="30" t="s">
        <v>21</v>
      </c>
      <c r="E2773" s="21">
        <v>1150</v>
      </c>
      <c r="F2773" s="21">
        <v>1100</v>
      </c>
      <c r="G2773" s="21">
        <v>1880</v>
      </c>
      <c r="H2773" s="39">
        <v>1845.4214285714286</v>
      </c>
      <c r="I2773" s="37">
        <f t="shared" si="421"/>
        <v>2000</v>
      </c>
      <c r="J2773" s="37">
        <f t="shared" si="422"/>
        <v>120</v>
      </c>
      <c r="K2773" s="21"/>
      <c r="L2773" s="36">
        <f>L2772+14</f>
        <v>377</v>
      </c>
      <c r="M2773" s="36"/>
      <c r="O2773" s="21">
        <f t="shared" si="423"/>
        <v>377</v>
      </c>
      <c r="P2773" s="40">
        <f t="shared" si="424"/>
        <v>1077.1428571428571</v>
      </c>
      <c r="Q2773" s="42"/>
      <c r="R2773" t="str">
        <f t="shared" si="420"/>
        <v>1850 Litre 304 Stainless Steel Slimline Water Tank (1150mm W x 1100mm L x  1880mm H)</v>
      </c>
    </row>
    <row r="2774" spans="2:18" x14ac:dyDescent="0.35">
      <c r="B2774" s="32">
        <v>0.65</v>
      </c>
      <c r="C2774" s="30" t="s">
        <v>22</v>
      </c>
      <c r="D2774" s="30" t="s">
        <v>21</v>
      </c>
      <c r="E2774" s="21">
        <v>1150</v>
      </c>
      <c r="F2774" s="21">
        <v>1200</v>
      </c>
      <c r="G2774" s="21">
        <v>1880</v>
      </c>
      <c r="H2774" s="39">
        <v>2061.6214285714286</v>
      </c>
      <c r="I2774" s="37">
        <f t="shared" si="421"/>
        <v>2000</v>
      </c>
      <c r="J2774" s="37">
        <f t="shared" si="422"/>
        <v>120</v>
      </c>
      <c r="K2774" s="21"/>
      <c r="L2774" s="36">
        <f>L2773+14</f>
        <v>391</v>
      </c>
      <c r="M2774" s="36"/>
      <c r="O2774" s="21">
        <f t="shared" si="423"/>
        <v>391</v>
      </c>
      <c r="P2774" s="40">
        <f t="shared" si="424"/>
        <v>1117.1428571428571</v>
      </c>
      <c r="Q2774" s="42"/>
      <c r="R2774" t="str">
        <f t="shared" si="420"/>
        <v>2060 Litre 304 Stainless Steel Slimline Water Tank (1150mm W x 1200mm L x  1880mm H)</v>
      </c>
    </row>
    <row r="2775" spans="2:18" x14ac:dyDescent="0.35">
      <c r="B2775" s="32">
        <v>0.65</v>
      </c>
      <c r="C2775" s="30" t="s">
        <v>22</v>
      </c>
      <c r="D2775" s="30" t="s">
        <v>21</v>
      </c>
      <c r="E2775" s="21">
        <v>1150</v>
      </c>
      <c r="F2775" s="21">
        <v>1300</v>
      </c>
      <c r="G2775" s="21">
        <v>1880</v>
      </c>
      <c r="H2775" s="39">
        <v>2277.8214285714284</v>
      </c>
      <c r="I2775" s="37">
        <f t="shared" si="421"/>
        <v>2000</v>
      </c>
      <c r="J2775" s="37">
        <f t="shared" si="422"/>
        <v>120</v>
      </c>
      <c r="K2775" s="21"/>
      <c r="L2775" s="36">
        <f>L2774+14</f>
        <v>405</v>
      </c>
      <c r="M2775" s="36"/>
      <c r="O2775" s="21">
        <f t="shared" si="423"/>
        <v>405</v>
      </c>
      <c r="P2775" s="40">
        <f t="shared" si="424"/>
        <v>1157.1428571428571</v>
      </c>
      <c r="Q2775" s="42"/>
      <c r="R2775" t="str">
        <f t="shared" si="420"/>
        <v>2280 Litre 304 Stainless Steel Slimline Water Tank (1150mm W x 1300mm L x  1880mm H)</v>
      </c>
    </row>
    <row r="2776" spans="2:18" x14ac:dyDescent="0.35">
      <c r="B2776" s="32">
        <v>0.65</v>
      </c>
      <c r="C2776" s="30" t="s">
        <v>22</v>
      </c>
      <c r="D2776" s="30" t="s">
        <v>21</v>
      </c>
      <c r="E2776" s="21">
        <v>1150</v>
      </c>
      <c r="F2776" s="21">
        <v>1400</v>
      </c>
      <c r="G2776" s="21">
        <v>1880</v>
      </c>
      <c r="H2776" s="39">
        <v>2494.0214285714283</v>
      </c>
      <c r="I2776" s="37">
        <f t="shared" si="421"/>
        <v>2000</v>
      </c>
      <c r="J2776" s="37">
        <f t="shared" si="422"/>
        <v>120</v>
      </c>
      <c r="K2776" s="21"/>
      <c r="L2776" s="36">
        <f>L2775+14</f>
        <v>419</v>
      </c>
      <c r="M2776" s="36"/>
      <c r="O2776" s="21">
        <f t="shared" si="423"/>
        <v>419</v>
      </c>
      <c r="P2776" s="40">
        <f t="shared" si="424"/>
        <v>1197.1428571428571</v>
      </c>
      <c r="Q2776" s="42"/>
      <c r="R2776" t="str">
        <f t="shared" si="420"/>
        <v>2490 Litre 304 Stainless Steel Slimline Water Tank (1150mm W x 1400mm L x  1880mm H)</v>
      </c>
    </row>
    <row r="2777" spans="2:18" x14ac:dyDescent="0.35">
      <c r="B2777" s="32">
        <v>0.65</v>
      </c>
      <c r="C2777" s="30" t="s">
        <v>22</v>
      </c>
      <c r="D2777" s="30" t="s">
        <v>21</v>
      </c>
      <c r="E2777" s="21">
        <v>1150</v>
      </c>
      <c r="F2777" s="21">
        <v>1500</v>
      </c>
      <c r="G2777" s="21">
        <v>1880</v>
      </c>
      <c r="H2777" s="39">
        <v>2710.2214285714281</v>
      </c>
      <c r="I2777" s="37">
        <f t="shared" si="421"/>
        <v>3000</v>
      </c>
      <c r="J2777" s="37">
        <f t="shared" si="422"/>
        <v>135</v>
      </c>
      <c r="K2777" s="21"/>
      <c r="L2777" s="36">
        <v>477</v>
      </c>
      <c r="M2777" s="36"/>
      <c r="O2777" s="21">
        <f t="shared" si="423"/>
        <v>477</v>
      </c>
      <c r="P2777" s="40">
        <f t="shared" si="424"/>
        <v>1362.8571428571429</v>
      </c>
      <c r="Q2777" s="42"/>
      <c r="R2777" t="str">
        <f t="shared" si="420"/>
        <v>2710 Litre 304 Stainless Steel Slimline Water Tank (1150mm W x 1500mm L x  1880mm H)</v>
      </c>
    </row>
    <row r="2778" spans="2:18" x14ac:dyDescent="0.35">
      <c r="B2778" s="32">
        <v>0.65</v>
      </c>
      <c r="C2778" s="30" t="s">
        <v>22</v>
      </c>
      <c r="D2778" s="30" t="s">
        <v>21</v>
      </c>
      <c r="E2778" s="21">
        <v>1150</v>
      </c>
      <c r="F2778" s="21">
        <v>1600</v>
      </c>
      <c r="G2778" s="21">
        <v>1880</v>
      </c>
      <c r="H2778" s="39">
        <v>2926.4214285714284</v>
      </c>
      <c r="I2778" s="37">
        <f t="shared" si="421"/>
        <v>3000</v>
      </c>
      <c r="J2778" s="37">
        <f t="shared" si="422"/>
        <v>135</v>
      </c>
      <c r="K2778" s="21"/>
      <c r="L2778" s="36">
        <f>L2777+14</f>
        <v>491</v>
      </c>
      <c r="M2778" s="36"/>
      <c r="O2778" s="21">
        <f t="shared" si="423"/>
        <v>491</v>
      </c>
      <c r="P2778" s="40">
        <f t="shared" si="424"/>
        <v>1402.8571428571429</v>
      </c>
      <c r="Q2778" s="42"/>
      <c r="R2778" t="str">
        <f t="shared" si="420"/>
        <v>2930 Litre 304 Stainless Steel Slimline Water Tank (1150mm W x 1600mm L x  1880mm H)</v>
      </c>
    </row>
    <row r="2779" spans="2:18" x14ac:dyDescent="0.35">
      <c r="B2779" s="32">
        <v>0.65</v>
      </c>
      <c r="C2779" s="30" t="s">
        <v>22</v>
      </c>
      <c r="D2779" s="30" t="s">
        <v>21</v>
      </c>
      <c r="E2779" s="21">
        <v>1150</v>
      </c>
      <c r="F2779" s="21">
        <v>1700</v>
      </c>
      <c r="G2779" s="21">
        <v>1880</v>
      </c>
      <c r="H2779" s="39">
        <v>3142.6214285714282</v>
      </c>
      <c r="I2779" s="37">
        <f t="shared" si="421"/>
        <v>3000</v>
      </c>
      <c r="J2779" s="37">
        <f t="shared" si="422"/>
        <v>135</v>
      </c>
      <c r="K2779" s="21"/>
      <c r="L2779" s="36">
        <f>L2778+14</f>
        <v>505</v>
      </c>
      <c r="M2779" s="36"/>
      <c r="O2779" s="21">
        <f t="shared" si="423"/>
        <v>505</v>
      </c>
      <c r="P2779" s="40">
        <f t="shared" si="424"/>
        <v>1442.8571428571429</v>
      </c>
      <c r="Q2779" s="42"/>
      <c r="R2779" t="str">
        <f t="shared" si="420"/>
        <v>3140 Litre 304 Stainless Steel Slimline Water Tank (1150mm W x 1700mm L x  1880mm H)</v>
      </c>
    </row>
    <row r="2780" spans="2:18" x14ac:dyDescent="0.35">
      <c r="B2780" s="32">
        <v>0.65</v>
      </c>
      <c r="C2780" s="30" t="s">
        <v>22</v>
      </c>
      <c r="D2780" s="30" t="s">
        <v>21</v>
      </c>
      <c r="E2780" s="21">
        <v>1150</v>
      </c>
      <c r="F2780" s="21">
        <v>1800</v>
      </c>
      <c r="G2780" s="21">
        <v>1880</v>
      </c>
      <c r="H2780" s="39">
        <v>3358.8214285714284</v>
      </c>
      <c r="I2780" s="37">
        <f t="shared" si="421"/>
        <v>3000</v>
      </c>
      <c r="J2780" s="37">
        <f t="shared" si="422"/>
        <v>135</v>
      </c>
      <c r="K2780" s="21"/>
      <c r="L2780" s="36">
        <f>L2779+14</f>
        <v>519</v>
      </c>
      <c r="M2780" s="36"/>
      <c r="O2780" s="21">
        <f t="shared" si="423"/>
        <v>519</v>
      </c>
      <c r="P2780" s="40">
        <f t="shared" si="424"/>
        <v>1482.8571428571429</v>
      </c>
      <c r="Q2780" s="42"/>
      <c r="R2780" t="str">
        <f t="shared" si="420"/>
        <v>3360 Litre 304 Stainless Steel Slimline Water Tank (1150mm W x 1800mm L x  1880mm H)</v>
      </c>
    </row>
    <row r="2781" spans="2:18" x14ac:dyDescent="0.35">
      <c r="B2781" s="32">
        <v>0.65</v>
      </c>
      <c r="C2781" s="30" t="s">
        <v>22</v>
      </c>
      <c r="D2781" s="30" t="s">
        <v>21</v>
      </c>
      <c r="E2781" s="21">
        <v>1150</v>
      </c>
      <c r="F2781" s="21">
        <v>1900</v>
      </c>
      <c r="G2781" s="21">
        <v>1880</v>
      </c>
      <c r="H2781" s="39">
        <v>3575.0214285714283</v>
      </c>
      <c r="I2781" s="37">
        <f t="shared" si="421"/>
        <v>4000</v>
      </c>
      <c r="J2781" s="37">
        <f t="shared" si="422"/>
        <v>150</v>
      </c>
      <c r="K2781" s="21"/>
      <c r="L2781" s="36">
        <v>532</v>
      </c>
      <c r="M2781" s="36"/>
      <c r="O2781" s="21">
        <f t="shared" si="423"/>
        <v>532</v>
      </c>
      <c r="P2781" s="40">
        <f t="shared" si="424"/>
        <v>1520</v>
      </c>
      <c r="Q2781" s="42"/>
      <c r="R2781" t="str">
        <f t="shared" si="420"/>
        <v>3580 Litre 304 Stainless Steel Slimline Water Tank (1150mm W x 1900mm L x  1880mm H)</v>
      </c>
    </row>
    <row r="2782" spans="2:18" x14ac:dyDescent="0.35">
      <c r="B2782" s="32">
        <v>0.65</v>
      </c>
      <c r="C2782" s="30" t="s">
        <v>22</v>
      </c>
      <c r="D2782" s="30" t="s">
        <v>21</v>
      </c>
      <c r="E2782" s="21">
        <v>1150</v>
      </c>
      <c r="F2782" s="21">
        <v>2000</v>
      </c>
      <c r="G2782" s="21">
        <v>1880</v>
      </c>
      <c r="H2782" s="39">
        <v>3791.2214285714281</v>
      </c>
      <c r="I2782" s="37">
        <f t="shared" si="421"/>
        <v>4000</v>
      </c>
      <c r="J2782" s="37">
        <f t="shared" si="422"/>
        <v>150</v>
      </c>
      <c r="K2782" s="21"/>
      <c r="L2782" s="36">
        <f>L2781+14</f>
        <v>546</v>
      </c>
      <c r="M2782" s="36"/>
      <c r="O2782" s="21">
        <f t="shared" si="423"/>
        <v>546</v>
      </c>
      <c r="P2782" s="40">
        <f t="shared" si="424"/>
        <v>1560</v>
      </c>
      <c r="Q2782" s="42"/>
      <c r="R2782" t="str">
        <f t="shared" si="420"/>
        <v>3790 Litre 304 Stainless Steel Slimline Water Tank (1150mm W x 2000mm L x  1880mm H)</v>
      </c>
    </row>
    <row r="2783" spans="2:18" x14ac:dyDescent="0.35">
      <c r="B2783" s="32">
        <v>0.65</v>
      </c>
      <c r="C2783" s="30" t="s">
        <v>22</v>
      </c>
      <c r="D2783" s="30" t="s">
        <v>21</v>
      </c>
      <c r="E2783" s="21">
        <v>1150</v>
      </c>
      <c r="F2783" s="21">
        <v>2100</v>
      </c>
      <c r="G2783" s="21">
        <v>1880</v>
      </c>
      <c r="H2783" s="39">
        <v>4007.4214285714284</v>
      </c>
      <c r="I2783" s="37">
        <f t="shared" si="421"/>
        <v>4000</v>
      </c>
      <c r="J2783" s="37">
        <f t="shared" si="422"/>
        <v>150</v>
      </c>
      <c r="K2783" s="21"/>
      <c r="L2783" s="36">
        <f>L2782+14</f>
        <v>560</v>
      </c>
      <c r="M2783" s="36"/>
      <c r="O2783" s="21">
        <f t="shared" si="423"/>
        <v>560</v>
      </c>
      <c r="P2783" s="40">
        <f t="shared" si="424"/>
        <v>1600</v>
      </c>
      <c r="Q2783" s="42"/>
      <c r="R2783" t="str">
        <f t="shared" si="420"/>
        <v>4010 Litre 304 Stainless Steel Slimline Water Tank (1150mm W x 2100mm L x  1880mm H)</v>
      </c>
    </row>
    <row r="2784" spans="2:18" x14ac:dyDescent="0.35">
      <c r="B2784" s="32">
        <v>0.65</v>
      </c>
      <c r="C2784" s="30" t="s">
        <v>22</v>
      </c>
      <c r="D2784" s="30" t="s">
        <v>21</v>
      </c>
      <c r="E2784" s="21">
        <v>1150</v>
      </c>
      <c r="F2784" s="21">
        <v>2200</v>
      </c>
      <c r="G2784" s="21">
        <v>1880</v>
      </c>
      <c r="H2784" s="39">
        <v>4223.6214285714286</v>
      </c>
      <c r="I2784" s="37">
        <f t="shared" si="421"/>
        <v>4000</v>
      </c>
      <c r="J2784" s="37">
        <f t="shared" si="422"/>
        <v>150</v>
      </c>
      <c r="K2784" s="21"/>
      <c r="L2784" s="36">
        <f>L2783+14</f>
        <v>574</v>
      </c>
      <c r="M2784" s="36"/>
      <c r="O2784" s="21">
        <f t="shared" si="423"/>
        <v>574</v>
      </c>
      <c r="P2784" s="40">
        <f t="shared" si="424"/>
        <v>1640</v>
      </c>
      <c r="Q2784" s="42"/>
      <c r="R2784" t="str">
        <f t="shared" si="420"/>
        <v>4220 Litre 304 Stainless Steel Slimline Water Tank (1150mm W x 2200mm L x  1880mm H)</v>
      </c>
    </row>
    <row r="2785" spans="2:18" x14ac:dyDescent="0.35">
      <c r="B2785" s="32">
        <v>0.65</v>
      </c>
      <c r="C2785" s="30" t="s">
        <v>22</v>
      </c>
      <c r="D2785" s="30" t="s">
        <v>21</v>
      </c>
      <c r="E2785" s="21">
        <v>1150</v>
      </c>
      <c r="F2785" s="21">
        <v>2300</v>
      </c>
      <c r="G2785" s="21">
        <v>1880</v>
      </c>
      <c r="H2785" s="39">
        <v>4439.8214285714284</v>
      </c>
      <c r="I2785" s="37">
        <f t="shared" si="421"/>
        <v>4000</v>
      </c>
      <c r="J2785" s="37">
        <f t="shared" si="422"/>
        <v>150</v>
      </c>
      <c r="K2785" s="21"/>
      <c r="L2785" s="36">
        <f>L2784+14</f>
        <v>588</v>
      </c>
      <c r="M2785" s="36"/>
      <c r="O2785" s="21">
        <f t="shared" si="423"/>
        <v>588</v>
      </c>
      <c r="P2785" s="40">
        <f t="shared" si="424"/>
        <v>1680</v>
      </c>
      <c r="Q2785" s="42"/>
      <c r="R2785" t="str">
        <f t="shared" si="420"/>
        <v>4440 Litre 304 Stainless Steel Slimline Water Tank (1150mm W x 2300mm L x  1880mm H)</v>
      </c>
    </row>
    <row r="2786" spans="2:18" x14ac:dyDescent="0.35">
      <c r="B2786" s="32">
        <v>0.65</v>
      </c>
      <c r="C2786" s="30" t="s">
        <v>22</v>
      </c>
      <c r="D2786" s="30" t="s">
        <v>21</v>
      </c>
      <c r="E2786" s="21">
        <v>1150</v>
      </c>
      <c r="F2786" s="21">
        <v>2400</v>
      </c>
      <c r="G2786" s="21">
        <v>1880</v>
      </c>
      <c r="H2786" s="39">
        <v>4656.0214285714283</v>
      </c>
      <c r="I2786" s="37">
        <f t="shared" si="421"/>
        <v>5000</v>
      </c>
      <c r="J2786" s="37">
        <f t="shared" si="422"/>
        <v>180</v>
      </c>
      <c r="K2786" s="21"/>
      <c r="L2786" s="36">
        <v>601</v>
      </c>
      <c r="M2786" s="36"/>
      <c r="O2786" s="21">
        <f t="shared" si="423"/>
        <v>601</v>
      </c>
      <c r="P2786" s="40">
        <f t="shared" si="424"/>
        <v>1717.1428571428573</v>
      </c>
      <c r="Q2786" s="42"/>
      <c r="R2786" t="str">
        <f t="shared" si="420"/>
        <v>4660 Litre 304 Stainless Steel Slimline Water Tank (1150mm W x 2400mm L x  1880mm H)</v>
      </c>
    </row>
    <row r="2787" spans="2:18" x14ac:dyDescent="0.35">
      <c r="B2787" s="32">
        <v>0.65</v>
      </c>
      <c r="C2787" s="30" t="s">
        <v>22</v>
      </c>
      <c r="D2787" s="30" t="s">
        <v>21</v>
      </c>
      <c r="E2787" s="21">
        <v>1150</v>
      </c>
      <c r="F2787" s="21">
        <v>2500</v>
      </c>
      <c r="G2787" s="21">
        <v>1880</v>
      </c>
      <c r="H2787" s="39">
        <v>4872.2214285714281</v>
      </c>
      <c r="I2787" s="37">
        <f t="shared" si="421"/>
        <v>5000</v>
      </c>
      <c r="J2787" s="37">
        <f t="shared" si="422"/>
        <v>180</v>
      </c>
      <c r="K2787" s="21"/>
      <c r="L2787" s="36">
        <f>L2786+14</f>
        <v>615</v>
      </c>
      <c r="M2787" s="36"/>
      <c r="O2787" s="21">
        <f t="shared" si="423"/>
        <v>615</v>
      </c>
      <c r="P2787" s="40">
        <f t="shared" si="424"/>
        <v>1757.1428571428573</v>
      </c>
      <c r="Q2787" s="42"/>
      <c r="R2787" t="str">
        <f t="shared" si="420"/>
        <v>4870 Litre 304 Stainless Steel Slimline Water Tank (1150mm W x 2500mm L x  1880mm H)</v>
      </c>
    </row>
    <row r="2788" spans="2:18" x14ac:dyDescent="0.35">
      <c r="B2788" s="32">
        <v>0.65</v>
      </c>
      <c r="C2788" s="30" t="s">
        <v>22</v>
      </c>
      <c r="D2788" s="30" t="s">
        <v>21</v>
      </c>
      <c r="E2788" s="21">
        <v>1150</v>
      </c>
      <c r="F2788" s="21">
        <v>2600</v>
      </c>
      <c r="G2788" s="21">
        <v>1880</v>
      </c>
      <c r="H2788" s="39">
        <v>5088.4214285714279</v>
      </c>
      <c r="I2788" s="37">
        <f t="shared" si="421"/>
        <v>5000</v>
      </c>
      <c r="J2788" s="37">
        <f t="shared" si="422"/>
        <v>180</v>
      </c>
      <c r="K2788" s="21"/>
      <c r="L2788" s="36">
        <f>L2787+14</f>
        <v>629</v>
      </c>
      <c r="M2788" s="36"/>
      <c r="O2788" s="21">
        <f t="shared" si="423"/>
        <v>629</v>
      </c>
      <c r="P2788" s="40">
        <f t="shared" si="424"/>
        <v>1797.1428571428573</v>
      </c>
      <c r="Q2788" s="42"/>
      <c r="R2788" t="str">
        <f t="shared" si="420"/>
        <v>5090 Litre 304 Stainless Steel Slimline Water Tank (1150mm W x 2600mm L x  1880mm H)</v>
      </c>
    </row>
    <row r="2789" spans="2:18" x14ac:dyDescent="0.35">
      <c r="B2789" s="32">
        <v>0.65</v>
      </c>
      <c r="C2789" s="30" t="s">
        <v>22</v>
      </c>
      <c r="D2789" s="30" t="s">
        <v>21</v>
      </c>
      <c r="E2789" s="21">
        <v>1150</v>
      </c>
      <c r="F2789" s="21">
        <v>2700</v>
      </c>
      <c r="G2789" s="21">
        <v>1880</v>
      </c>
      <c r="H2789" s="39">
        <v>5304.6214285714286</v>
      </c>
      <c r="I2789" s="37">
        <f t="shared" si="421"/>
        <v>5000</v>
      </c>
      <c r="J2789" s="37">
        <f t="shared" si="422"/>
        <v>180</v>
      </c>
      <c r="K2789" s="21"/>
      <c r="L2789" s="36">
        <f>L2788+14</f>
        <v>643</v>
      </c>
      <c r="M2789" s="36"/>
      <c r="O2789" s="21">
        <f t="shared" si="423"/>
        <v>643</v>
      </c>
      <c r="P2789" s="40">
        <f t="shared" si="424"/>
        <v>1837.1428571428573</v>
      </c>
      <c r="Q2789" s="42"/>
      <c r="R2789" t="str">
        <f t="shared" si="420"/>
        <v>5300 Litre 304 Stainless Steel Slimline Water Tank (1150mm W x 2700mm L x  1880mm H)</v>
      </c>
    </row>
    <row r="2790" spans="2:18" x14ac:dyDescent="0.35">
      <c r="B2790" s="32">
        <v>0.65</v>
      </c>
      <c r="C2790" s="30" t="s">
        <v>22</v>
      </c>
      <c r="D2790" s="30" t="s">
        <v>21</v>
      </c>
      <c r="E2790" s="21">
        <v>1150</v>
      </c>
      <c r="F2790" s="21">
        <v>2800</v>
      </c>
      <c r="G2790" s="21">
        <v>1880</v>
      </c>
      <c r="H2790" s="39">
        <v>5520.8214285714284</v>
      </c>
      <c r="I2790" s="37">
        <f t="shared" si="421"/>
        <v>6000</v>
      </c>
      <c r="J2790" s="37">
        <f t="shared" si="422"/>
        <v>210</v>
      </c>
      <c r="K2790" s="21"/>
      <c r="L2790" s="36">
        <v>720</v>
      </c>
      <c r="M2790" s="36"/>
      <c r="O2790" s="21">
        <f t="shared" si="423"/>
        <v>720</v>
      </c>
      <c r="P2790" s="40">
        <f t="shared" si="424"/>
        <v>2057.1428571428573</v>
      </c>
      <c r="Q2790" s="42"/>
      <c r="R2790" t="str">
        <f t="shared" si="420"/>
        <v>5520 Litre 304 Stainless Steel Slimline Water Tank (1150mm W x 2800mm L x  1880mm H)</v>
      </c>
    </row>
    <row r="2791" spans="2:18" x14ac:dyDescent="0.35">
      <c r="B2791" s="32">
        <v>0.65</v>
      </c>
      <c r="C2791" s="30" t="s">
        <v>22</v>
      </c>
      <c r="D2791" s="30" t="s">
        <v>21</v>
      </c>
      <c r="E2791" s="21">
        <v>1150</v>
      </c>
      <c r="F2791" s="21">
        <v>2900</v>
      </c>
      <c r="G2791" s="21">
        <v>1880</v>
      </c>
      <c r="H2791" s="39">
        <v>5737.0214285714283</v>
      </c>
      <c r="I2791" s="37">
        <f t="shared" si="421"/>
        <v>6000</v>
      </c>
      <c r="J2791" s="37">
        <f t="shared" si="422"/>
        <v>210</v>
      </c>
      <c r="K2791" s="21"/>
      <c r="L2791" s="36">
        <v>734</v>
      </c>
      <c r="M2791" s="36"/>
      <c r="O2791" s="21">
        <f t="shared" si="423"/>
        <v>734</v>
      </c>
      <c r="P2791" s="40">
        <f t="shared" si="424"/>
        <v>2097.1428571428573</v>
      </c>
      <c r="Q2791" s="42"/>
      <c r="R2791" t="str">
        <f t="shared" si="420"/>
        <v>5740 Litre 304 Stainless Steel Slimline Water Tank (1150mm W x 2900mm L x  1880mm H)</v>
      </c>
    </row>
    <row r="2792" spans="2:18" x14ac:dyDescent="0.35">
      <c r="B2792" s="32">
        <v>0.65</v>
      </c>
      <c r="C2792" s="30" t="s">
        <v>22</v>
      </c>
      <c r="D2792" s="30" t="s">
        <v>21</v>
      </c>
      <c r="E2792" s="21">
        <v>1150</v>
      </c>
      <c r="F2792" s="21">
        <v>3000</v>
      </c>
      <c r="G2792" s="21">
        <v>1880</v>
      </c>
      <c r="H2792" s="39">
        <v>5953.2214285714281</v>
      </c>
      <c r="I2792" s="37">
        <f t="shared" si="421"/>
        <v>6000</v>
      </c>
      <c r="J2792" s="37">
        <f t="shared" si="422"/>
        <v>210</v>
      </c>
      <c r="K2792" s="21"/>
      <c r="L2792" s="36">
        <f>L2791+14</f>
        <v>748</v>
      </c>
      <c r="M2792" s="36"/>
      <c r="O2792" s="21">
        <f t="shared" si="423"/>
        <v>748</v>
      </c>
      <c r="P2792" s="40">
        <f t="shared" si="424"/>
        <v>2137.1428571428573</v>
      </c>
      <c r="Q2792" s="42"/>
      <c r="R2792" t="str">
        <f t="shared" si="420"/>
        <v>5950 Litre 304 Stainless Steel Slimline Water Tank (1150mm W x 3000mm L x  1880mm H)</v>
      </c>
    </row>
    <row r="2793" spans="2:18" x14ac:dyDescent="0.35">
      <c r="B2793" s="32">
        <v>0.65</v>
      </c>
      <c r="C2793" s="30" t="s">
        <v>22</v>
      </c>
      <c r="D2793" s="30" t="s">
        <v>21</v>
      </c>
      <c r="E2793" s="21">
        <v>1150</v>
      </c>
      <c r="F2793" s="21">
        <v>3100</v>
      </c>
      <c r="G2793" s="21">
        <v>1880</v>
      </c>
      <c r="H2793" s="39">
        <v>6169.4214285714279</v>
      </c>
      <c r="I2793" s="37">
        <f t="shared" si="421"/>
        <v>6000</v>
      </c>
      <c r="J2793" s="37">
        <f t="shared" si="422"/>
        <v>210</v>
      </c>
      <c r="K2793" s="21"/>
      <c r="L2793" s="36">
        <f>L2792+14</f>
        <v>762</v>
      </c>
      <c r="M2793" s="36"/>
      <c r="O2793" s="21">
        <f t="shared" si="423"/>
        <v>762</v>
      </c>
      <c r="P2793" s="40">
        <f t="shared" si="424"/>
        <v>2177.1428571428573</v>
      </c>
      <c r="Q2793" s="42"/>
      <c r="R2793" t="str">
        <f t="shared" si="420"/>
        <v>6170 Litre 304 Stainless Steel Slimline Water Tank (1150mm W x 3100mm L x  1880mm H)</v>
      </c>
    </row>
    <row r="2794" spans="2:18" x14ac:dyDescent="0.35">
      <c r="B2794" s="32">
        <v>0.65</v>
      </c>
      <c r="C2794" s="30" t="s">
        <v>22</v>
      </c>
      <c r="D2794" s="30" t="s">
        <v>21</v>
      </c>
      <c r="E2794" s="21">
        <v>1150</v>
      </c>
      <c r="F2794" s="21">
        <v>3200</v>
      </c>
      <c r="G2794" s="21">
        <v>1880</v>
      </c>
      <c r="H2794" s="39">
        <v>6385.6214285714286</v>
      </c>
      <c r="I2794" s="37">
        <f t="shared" si="421"/>
        <v>6000</v>
      </c>
      <c r="J2794" s="37">
        <f t="shared" si="422"/>
        <v>210</v>
      </c>
      <c r="K2794" s="21"/>
      <c r="L2794" s="36">
        <f>L2793+14</f>
        <v>776</v>
      </c>
      <c r="M2794" s="36"/>
      <c r="O2794" s="21">
        <f t="shared" si="423"/>
        <v>776</v>
      </c>
      <c r="P2794" s="40">
        <f t="shared" si="424"/>
        <v>2217.1428571428573</v>
      </c>
      <c r="Q2794" s="42"/>
      <c r="R2794" t="str">
        <f t="shared" si="420"/>
        <v>6390 Litre 304 Stainless Steel Slimline Water Tank (1150mm W x 3200mm L x  1880mm H)</v>
      </c>
    </row>
    <row r="2795" spans="2:18" x14ac:dyDescent="0.35">
      <c r="B2795" s="32">
        <v>0.65</v>
      </c>
      <c r="C2795" s="30" t="s">
        <v>22</v>
      </c>
      <c r="D2795" s="30" t="s">
        <v>21</v>
      </c>
      <c r="E2795" s="21">
        <v>1150</v>
      </c>
      <c r="F2795" s="21">
        <v>3300</v>
      </c>
      <c r="G2795" s="21">
        <v>1880</v>
      </c>
      <c r="H2795" s="39">
        <v>6601.8214285714284</v>
      </c>
      <c r="I2795" s="37">
        <f t="shared" si="421"/>
        <v>7000</v>
      </c>
      <c r="J2795" s="37">
        <f t="shared" si="422"/>
        <v>240</v>
      </c>
      <c r="K2795" s="21"/>
      <c r="L2795" s="36">
        <v>808</v>
      </c>
      <c r="M2795" s="36"/>
      <c r="O2795" s="21">
        <f t="shared" si="423"/>
        <v>808</v>
      </c>
      <c r="P2795" s="40">
        <f t="shared" si="424"/>
        <v>2308.5714285714289</v>
      </c>
      <c r="Q2795" s="42"/>
      <c r="R2795" t="str">
        <f t="shared" si="420"/>
        <v>6600 Litre 304 Stainless Steel Slimline Water Tank (1150mm W x 3300mm L x  1880mm H)</v>
      </c>
    </row>
    <row r="2796" spans="2:18" x14ac:dyDescent="0.35">
      <c r="B2796" s="32">
        <v>0.65</v>
      </c>
      <c r="C2796" s="30" t="s">
        <v>22</v>
      </c>
      <c r="D2796" s="30" t="s">
        <v>21</v>
      </c>
      <c r="E2796" s="21">
        <v>1150</v>
      </c>
      <c r="F2796" s="21">
        <v>3400</v>
      </c>
      <c r="G2796" s="21">
        <v>1880</v>
      </c>
      <c r="H2796" s="39">
        <v>6818.0214285714283</v>
      </c>
      <c r="I2796" s="37">
        <f t="shared" si="421"/>
        <v>7000</v>
      </c>
      <c r="J2796" s="37">
        <f t="shared" si="422"/>
        <v>240</v>
      </c>
      <c r="K2796" s="21"/>
      <c r="L2796" s="36">
        <v>822</v>
      </c>
      <c r="M2796" s="36"/>
      <c r="O2796" s="21">
        <f t="shared" si="423"/>
        <v>822</v>
      </c>
      <c r="P2796" s="40">
        <f t="shared" si="424"/>
        <v>2348.5714285714289</v>
      </c>
      <c r="Q2796" s="42"/>
      <c r="R2796" t="str">
        <f t="shared" si="420"/>
        <v>6820 Litre 304 Stainless Steel Slimline Water Tank (1150mm W x 3400mm L x  1880mm H)</v>
      </c>
    </row>
    <row r="2797" spans="2:18" x14ac:dyDescent="0.35">
      <c r="B2797" s="32">
        <v>0.65</v>
      </c>
      <c r="C2797" s="30" t="s">
        <v>22</v>
      </c>
      <c r="D2797" s="30" t="s">
        <v>21</v>
      </c>
      <c r="E2797" s="21">
        <v>1150</v>
      </c>
      <c r="F2797" s="21">
        <v>3500</v>
      </c>
      <c r="G2797" s="21">
        <v>1880</v>
      </c>
      <c r="H2797" s="39">
        <v>7034.2214285714281</v>
      </c>
      <c r="I2797" s="37">
        <f t="shared" si="421"/>
        <v>7000</v>
      </c>
      <c r="J2797" s="37">
        <f t="shared" si="422"/>
        <v>240</v>
      </c>
      <c r="K2797" s="21"/>
      <c r="L2797" s="36">
        <f>L2796+14</f>
        <v>836</v>
      </c>
      <c r="M2797" s="36"/>
      <c r="O2797" s="21">
        <f t="shared" si="423"/>
        <v>836</v>
      </c>
      <c r="P2797" s="40">
        <f t="shared" si="424"/>
        <v>2388.5714285714289</v>
      </c>
      <c r="Q2797" s="42"/>
      <c r="R2797" t="str">
        <f t="shared" si="420"/>
        <v>7030 Litre 304 Stainless Steel Slimline Water Tank (1150mm W x 3500mm L x  1880mm H)</v>
      </c>
    </row>
    <row r="2798" spans="2:18" x14ac:dyDescent="0.35">
      <c r="B2798" s="32">
        <v>0.65</v>
      </c>
      <c r="C2798" s="30" t="s">
        <v>22</v>
      </c>
      <c r="D2798" s="30" t="s">
        <v>21</v>
      </c>
      <c r="E2798" s="21">
        <v>1150</v>
      </c>
      <c r="F2798" s="21">
        <v>3600</v>
      </c>
      <c r="G2798" s="21">
        <v>1880</v>
      </c>
      <c r="H2798" s="39">
        <v>7250.4214285714279</v>
      </c>
      <c r="I2798" s="37">
        <f t="shared" si="421"/>
        <v>7000</v>
      </c>
      <c r="J2798" s="37">
        <f t="shared" si="422"/>
        <v>240</v>
      </c>
      <c r="K2798" s="21"/>
      <c r="L2798" s="36">
        <f>L2797+14</f>
        <v>850</v>
      </c>
      <c r="M2798" s="36"/>
      <c r="O2798" s="21">
        <f t="shared" si="423"/>
        <v>850</v>
      </c>
      <c r="P2798" s="40">
        <f t="shared" si="424"/>
        <v>2428.5714285714289</v>
      </c>
      <c r="Q2798" s="42"/>
      <c r="R2798" t="str">
        <f t="shared" si="420"/>
        <v>7250 Litre 304 Stainless Steel Slimline Water Tank (1150mm W x 3600mm L x  1880mm H)</v>
      </c>
    </row>
    <row r="2799" spans="2:18" x14ac:dyDescent="0.35">
      <c r="B2799" s="32">
        <v>0.65</v>
      </c>
      <c r="C2799" s="30" t="s">
        <v>22</v>
      </c>
      <c r="D2799" s="30" t="s">
        <v>21</v>
      </c>
      <c r="E2799" s="21">
        <v>1150</v>
      </c>
      <c r="F2799" s="21">
        <v>3700</v>
      </c>
      <c r="G2799" s="21">
        <v>1880</v>
      </c>
      <c r="H2799" s="39">
        <v>7466.6214285714286</v>
      </c>
      <c r="I2799" s="37">
        <f t="shared" si="421"/>
        <v>7000</v>
      </c>
      <c r="J2799" s="37">
        <f t="shared" si="422"/>
        <v>240</v>
      </c>
      <c r="K2799" s="21"/>
      <c r="L2799" s="36">
        <f>L2798+14</f>
        <v>864</v>
      </c>
      <c r="M2799" s="36"/>
      <c r="O2799" s="21">
        <f t="shared" si="423"/>
        <v>864</v>
      </c>
      <c r="P2799" s="40">
        <f t="shared" si="424"/>
        <v>2468.5714285714289</v>
      </c>
      <c r="Q2799" s="42"/>
      <c r="R2799" t="str">
        <f t="shared" si="420"/>
        <v>7470 Litre 304 Stainless Steel Slimline Water Tank (1150mm W x 3700mm L x  1880mm H)</v>
      </c>
    </row>
    <row r="2800" spans="2:18" x14ac:dyDescent="0.35">
      <c r="B2800" s="32">
        <v>0.65</v>
      </c>
      <c r="C2800" s="30" t="s">
        <v>22</v>
      </c>
      <c r="D2800" s="30" t="s">
        <v>21</v>
      </c>
      <c r="E2800" s="21">
        <v>1150</v>
      </c>
      <c r="F2800" s="21">
        <v>3800</v>
      </c>
      <c r="G2800" s="21">
        <v>1880</v>
      </c>
      <c r="H2800" s="39">
        <v>7682.8214285714284</v>
      </c>
      <c r="I2800" s="37">
        <f t="shared" si="421"/>
        <v>8000</v>
      </c>
      <c r="J2800" s="37">
        <f t="shared" si="422"/>
        <v>255</v>
      </c>
      <c r="K2800" s="21"/>
      <c r="L2800" s="36">
        <v>892</v>
      </c>
      <c r="M2800" s="36"/>
      <c r="O2800" s="21">
        <f t="shared" si="423"/>
        <v>892</v>
      </c>
      <c r="P2800" s="40">
        <f t="shared" si="424"/>
        <v>2548.5714285714289</v>
      </c>
      <c r="Q2800" s="42"/>
      <c r="R2800" t="str">
        <f t="shared" si="420"/>
        <v>7680 Litre 304 Stainless Steel Slimline Water Tank (1150mm W x 3800mm L x  1880mm H)</v>
      </c>
    </row>
    <row r="2801" spans="2:18" x14ac:dyDescent="0.35">
      <c r="B2801" s="32">
        <v>0.65</v>
      </c>
      <c r="C2801" s="30" t="s">
        <v>22</v>
      </c>
      <c r="D2801" s="30" t="s">
        <v>21</v>
      </c>
      <c r="E2801" s="21">
        <v>1150</v>
      </c>
      <c r="F2801" s="21">
        <v>3900</v>
      </c>
      <c r="G2801" s="21">
        <v>1880</v>
      </c>
      <c r="H2801" s="39">
        <v>7899.0214285714283</v>
      </c>
      <c r="I2801" s="37">
        <f t="shared" si="421"/>
        <v>8000</v>
      </c>
      <c r="J2801" s="37">
        <f t="shared" si="422"/>
        <v>255</v>
      </c>
      <c r="K2801" s="21"/>
      <c r="L2801" s="36">
        <v>906</v>
      </c>
      <c r="M2801" s="36"/>
      <c r="O2801" s="21">
        <f t="shared" si="423"/>
        <v>906</v>
      </c>
      <c r="P2801" s="40">
        <f t="shared" si="424"/>
        <v>2588.5714285714289</v>
      </c>
      <c r="Q2801" s="42"/>
      <c r="R2801" t="str">
        <f t="shared" si="420"/>
        <v>7900 Litre 304 Stainless Steel Slimline Water Tank (1150mm W x 3900mm L x  1880mm H)</v>
      </c>
    </row>
    <row r="2802" spans="2:18" x14ac:dyDescent="0.35">
      <c r="B2802" s="32">
        <v>0.65</v>
      </c>
      <c r="C2802" s="30" t="s">
        <v>22</v>
      </c>
      <c r="D2802" s="30" t="s">
        <v>21</v>
      </c>
      <c r="E2802" s="21">
        <v>1150</v>
      </c>
      <c r="F2802" s="21">
        <v>4000</v>
      </c>
      <c r="G2802" s="21">
        <v>1880</v>
      </c>
      <c r="H2802" s="39">
        <v>8115.2214285714281</v>
      </c>
      <c r="I2802" s="37">
        <f t="shared" si="421"/>
        <v>8000</v>
      </c>
      <c r="J2802" s="37">
        <f t="shared" si="422"/>
        <v>255</v>
      </c>
      <c r="K2802" s="21"/>
      <c r="L2802" s="36">
        <v>919</v>
      </c>
      <c r="M2802" s="36"/>
      <c r="O2802" s="21">
        <f t="shared" si="423"/>
        <v>919</v>
      </c>
      <c r="P2802" s="40">
        <f t="shared" si="424"/>
        <v>2625.7142857142858</v>
      </c>
      <c r="Q2802" s="42"/>
      <c r="R2802" t="str">
        <f t="shared" si="420"/>
        <v>8120 Litre 304 Stainless Steel Slimline Water Tank (1150mm W x 4000mm L x  1880mm H)</v>
      </c>
    </row>
    <row r="2803" spans="2:18" x14ac:dyDescent="0.35">
      <c r="B2803" s="32">
        <v>0.65</v>
      </c>
      <c r="C2803" s="30" t="s">
        <v>22</v>
      </c>
      <c r="D2803" s="30" t="s">
        <v>21</v>
      </c>
      <c r="E2803" s="21">
        <v>550</v>
      </c>
      <c r="F2803" s="21">
        <v>800</v>
      </c>
      <c r="G2803" s="21">
        <v>2350</v>
      </c>
      <c r="H2803" s="39">
        <f t="shared" ref="H2803:H2866" si="425">(((22/7*(E2803/2)^2)*G2803)+((F2803-E2803)*G2803*E2803))/1000000</f>
        <v>881.66964285714278</v>
      </c>
      <c r="I2803" s="37">
        <f t="shared" si="421"/>
        <v>1000</v>
      </c>
      <c r="J2803" s="37">
        <f t="shared" si="422"/>
        <v>90</v>
      </c>
      <c r="K2803" s="21"/>
      <c r="L2803" s="36">
        <v>330</v>
      </c>
      <c r="N2803" s="36">
        <v>30</v>
      </c>
      <c r="O2803" s="21">
        <f t="shared" si="423"/>
        <v>360</v>
      </c>
      <c r="P2803" s="40">
        <f t="shared" si="424"/>
        <v>1028.5714285714287</v>
      </c>
      <c r="Q2803" s="42"/>
      <c r="R2803" t="str">
        <f t="shared" si="420"/>
        <v>880 Litre 304 Stainless Steel Slimline Water Tank (550mm W x 800mm L x  2350mm H)</v>
      </c>
    </row>
    <row r="2804" spans="2:18" x14ac:dyDescent="0.35">
      <c r="B2804" s="32">
        <v>0.65</v>
      </c>
      <c r="C2804" s="30" t="s">
        <v>22</v>
      </c>
      <c r="D2804" s="30" t="s">
        <v>21</v>
      </c>
      <c r="E2804" s="21">
        <v>550</v>
      </c>
      <c r="F2804" s="21">
        <v>900</v>
      </c>
      <c r="G2804" s="21">
        <v>2350</v>
      </c>
      <c r="H2804" s="39">
        <f t="shared" si="425"/>
        <v>1010.9196428571428</v>
      </c>
      <c r="I2804" s="37">
        <f t="shared" si="421"/>
        <v>1000</v>
      </c>
      <c r="J2804" s="37">
        <f t="shared" si="422"/>
        <v>90</v>
      </c>
      <c r="K2804" s="21"/>
      <c r="L2804" s="36">
        <f>L2803+16</f>
        <v>346</v>
      </c>
      <c r="N2804" s="36">
        <v>30</v>
      </c>
      <c r="O2804" s="21">
        <f t="shared" si="423"/>
        <v>376</v>
      </c>
      <c r="P2804" s="40">
        <f t="shared" si="424"/>
        <v>1074.2857142857144</v>
      </c>
      <c r="Q2804" s="42"/>
      <c r="R2804" t="str">
        <f t="shared" si="420"/>
        <v>1010 Litre 304 Stainless Steel Slimline Water Tank (550mm W x 900mm L x  2350mm H)</v>
      </c>
    </row>
    <row r="2805" spans="2:18" x14ac:dyDescent="0.35">
      <c r="B2805" s="32">
        <v>0.65</v>
      </c>
      <c r="C2805" s="30" t="s">
        <v>22</v>
      </c>
      <c r="D2805" s="30" t="s">
        <v>21</v>
      </c>
      <c r="E2805" s="21">
        <v>550</v>
      </c>
      <c r="F2805" s="21">
        <v>1000</v>
      </c>
      <c r="G2805" s="21">
        <v>2350</v>
      </c>
      <c r="H2805" s="39">
        <f t="shared" si="425"/>
        <v>1140.1696428571429</v>
      </c>
      <c r="I2805" s="37">
        <f t="shared" si="421"/>
        <v>1000</v>
      </c>
      <c r="J2805" s="37">
        <f t="shared" si="422"/>
        <v>90</v>
      </c>
      <c r="K2805" s="21"/>
      <c r="L2805" s="36">
        <f>L2804+16</f>
        <v>362</v>
      </c>
      <c r="N2805" s="36">
        <v>30</v>
      </c>
      <c r="O2805" s="21">
        <f t="shared" si="423"/>
        <v>392</v>
      </c>
      <c r="P2805" s="40">
        <f t="shared" si="424"/>
        <v>1120</v>
      </c>
      <c r="Q2805" s="42"/>
      <c r="R2805" t="str">
        <f t="shared" si="420"/>
        <v>1140 Litre 304 Stainless Steel Slimline Water Tank (550mm W x 1000mm L x  2350mm H)</v>
      </c>
    </row>
    <row r="2806" spans="2:18" x14ac:dyDescent="0.35">
      <c r="B2806" s="32">
        <v>0.65</v>
      </c>
      <c r="C2806" s="30" t="s">
        <v>22</v>
      </c>
      <c r="D2806" s="30" t="s">
        <v>21</v>
      </c>
      <c r="E2806" s="21">
        <v>550</v>
      </c>
      <c r="F2806" s="21">
        <v>1100</v>
      </c>
      <c r="G2806" s="21">
        <v>2350</v>
      </c>
      <c r="H2806" s="39">
        <f t="shared" si="425"/>
        <v>1269.4196428571429</v>
      </c>
      <c r="I2806" s="37">
        <f t="shared" si="421"/>
        <v>1000</v>
      </c>
      <c r="J2806" s="37">
        <f t="shared" si="422"/>
        <v>90</v>
      </c>
      <c r="K2806" s="21"/>
      <c r="L2806" s="36">
        <f>L2805+16</f>
        <v>378</v>
      </c>
      <c r="N2806" s="36">
        <v>30</v>
      </c>
      <c r="O2806" s="21">
        <f t="shared" si="423"/>
        <v>408</v>
      </c>
      <c r="P2806" s="40">
        <f t="shared" si="424"/>
        <v>1165.7142857142858</v>
      </c>
      <c r="Q2806" s="42"/>
      <c r="R2806" t="str">
        <f t="shared" si="420"/>
        <v>1270 Litre 304 Stainless Steel Slimline Water Tank (550mm W x 1100mm L x  2350mm H)</v>
      </c>
    </row>
    <row r="2807" spans="2:18" x14ac:dyDescent="0.35">
      <c r="B2807" s="32">
        <v>0.65</v>
      </c>
      <c r="C2807" s="30" t="s">
        <v>22</v>
      </c>
      <c r="D2807" s="30" t="s">
        <v>21</v>
      </c>
      <c r="E2807" s="21">
        <v>550</v>
      </c>
      <c r="F2807" s="21">
        <v>1200</v>
      </c>
      <c r="G2807" s="21">
        <v>2350</v>
      </c>
      <c r="H2807" s="39">
        <f t="shared" si="425"/>
        <v>1398.6696428571429</v>
      </c>
      <c r="I2807" s="37">
        <f t="shared" si="421"/>
        <v>1000</v>
      </c>
      <c r="J2807" s="37">
        <f t="shared" si="422"/>
        <v>90</v>
      </c>
      <c r="K2807" s="21"/>
      <c r="L2807" s="36">
        <f>L2806+16</f>
        <v>394</v>
      </c>
      <c r="N2807" s="36">
        <v>30</v>
      </c>
      <c r="O2807" s="21">
        <f t="shared" si="423"/>
        <v>424</v>
      </c>
      <c r="P2807" s="40">
        <f t="shared" si="424"/>
        <v>1211.4285714285716</v>
      </c>
      <c r="Q2807" s="42"/>
      <c r="R2807" t="str">
        <f t="shared" si="420"/>
        <v>1400 Litre 304 Stainless Steel Slimline Water Tank (550mm W x 1200mm L x  2350mm H)</v>
      </c>
    </row>
    <row r="2808" spans="2:18" x14ac:dyDescent="0.35">
      <c r="B2808" s="32">
        <v>0.65</v>
      </c>
      <c r="C2808" s="30" t="s">
        <v>22</v>
      </c>
      <c r="D2808" s="30" t="s">
        <v>21</v>
      </c>
      <c r="E2808" s="21">
        <v>550</v>
      </c>
      <c r="F2808" s="21">
        <v>1300</v>
      </c>
      <c r="G2808" s="21">
        <v>2350</v>
      </c>
      <c r="H2808" s="39">
        <f t="shared" si="425"/>
        <v>1527.9196428571429</v>
      </c>
      <c r="I2808" s="37">
        <f t="shared" si="421"/>
        <v>2000</v>
      </c>
      <c r="J2808" s="37">
        <f t="shared" si="422"/>
        <v>120</v>
      </c>
      <c r="K2808" s="21"/>
      <c r="L2808" s="36">
        <v>408</v>
      </c>
      <c r="N2808" s="36">
        <v>30</v>
      </c>
      <c r="O2808" s="21">
        <f t="shared" si="423"/>
        <v>438</v>
      </c>
      <c r="P2808" s="40">
        <f t="shared" si="424"/>
        <v>1251.4285714285716</v>
      </c>
      <c r="Q2808" s="42"/>
      <c r="R2808" t="str">
        <f t="shared" si="420"/>
        <v>1530 Litre 304 Stainless Steel Slimline Water Tank (550mm W x 1300mm L x  2350mm H)</v>
      </c>
    </row>
    <row r="2809" spans="2:18" x14ac:dyDescent="0.35">
      <c r="B2809" s="32">
        <v>0.65</v>
      </c>
      <c r="C2809" s="30" t="s">
        <v>22</v>
      </c>
      <c r="D2809" s="30" t="s">
        <v>21</v>
      </c>
      <c r="E2809" s="21">
        <v>550</v>
      </c>
      <c r="F2809" s="21">
        <v>1400</v>
      </c>
      <c r="G2809" s="21">
        <v>2350</v>
      </c>
      <c r="H2809" s="39">
        <f t="shared" si="425"/>
        <v>1657.1696428571429</v>
      </c>
      <c r="I2809" s="37">
        <f t="shared" si="421"/>
        <v>2000</v>
      </c>
      <c r="J2809" s="37">
        <f t="shared" si="422"/>
        <v>120</v>
      </c>
      <c r="K2809" s="21"/>
      <c r="L2809" s="36">
        <f t="shared" ref="L2809:L2815" si="426">L2808+16</f>
        <v>424</v>
      </c>
      <c r="N2809" s="36">
        <v>30</v>
      </c>
      <c r="O2809" s="21">
        <f t="shared" si="423"/>
        <v>454</v>
      </c>
      <c r="P2809" s="40">
        <f t="shared" si="424"/>
        <v>1297.1428571428573</v>
      </c>
      <c r="Q2809" s="42"/>
      <c r="R2809" t="str">
        <f t="shared" si="420"/>
        <v>1660 Litre 304 Stainless Steel Slimline Water Tank (550mm W x 1400mm L x  2350mm H)</v>
      </c>
    </row>
    <row r="2810" spans="2:18" x14ac:dyDescent="0.35">
      <c r="B2810" s="32">
        <v>0.65</v>
      </c>
      <c r="C2810" s="30" t="s">
        <v>22</v>
      </c>
      <c r="D2810" s="30" t="s">
        <v>21</v>
      </c>
      <c r="E2810" s="21">
        <v>550</v>
      </c>
      <c r="F2810" s="21">
        <v>1500</v>
      </c>
      <c r="G2810" s="21">
        <v>2350</v>
      </c>
      <c r="H2810" s="39">
        <f t="shared" si="425"/>
        <v>1786.4196428571429</v>
      </c>
      <c r="I2810" s="37">
        <f t="shared" si="421"/>
        <v>2000</v>
      </c>
      <c r="J2810" s="37">
        <f t="shared" si="422"/>
        <v>120</v>
      </c>
      <c r="K2810" s="21"/>
      <c r="L2810" s="36">
        <f t="shared" si="426"/>
        <v>440</v>
      </c>
      <c r="N2810" s="36">
        <v>30</v>
      </c>
      <c r="O2810" s="21">
        <f t="shared" si="423"/>
        <v>470</v>
      </c>
      <c r="P2810" s="40">
        <f t="shared" si="424"/>
        <v>1342.8571428571429</v>
      </c>
      <c r="Q2810" s="42"/>
      <c r="R2810" t="str">
        <f t="shared" si="420"/>
        <v>1790 Litre 304 Stainless Steel Slimline Water Tank (550mm W x 1500mm L x  2350mm H)</v>
      </c>
    </row>
    <row r="2811" spans="2:18" x14ac:dyDescent="0.35">
      <c r="B2811" s="32">
        <v>0.65</v>
      </c>
      <c r="C2811" s="30" t="s">
        <v>22</v>
      </c>
      <c r="D2811" s="30" t="s">
        <v>21</v>
      </c>
      <c r="E2811" s="21">
        <v>550</v>
      </c>
      <c r="F2811" s="21">
        <v>1600</v>
      </c>
      <c r="G2811" s="21">
        <v>2350</v>
      </c>
      <c r="H2811" s="39">
        <f t="shared" si="425"/>
        <v>1915.6696428571429</v>
      </c>
      <c r="I2811" s="37">
        <f t="shared" si="421"/>
        <v>2000</v>
      </c>
      <c r="J2811" s="37">
        <f t="shared" si="422"/>
        <v>120</v>
      </c>
      <c r="K2811" s="21"/>
      <c r="L2811" s="36">
        <f t="shared" si="426"/>
        <v>456</v>
      </c>
      <c r="N2811" s="36">
        <v>30</v>
      </c>
      <c r="O2811" s="21">
        <f t="shared" si="423"/>
        <v>486</v>
      </c>
      <c r="P2811" s="40">
        <f t="shared" si="424"/>
        <v>1388.5714285714287</v>
      </c>
      <c r="Q2811" s="42"/>
      <c r="R2811" t="str">
        <f t="shared" si="420"/>
        <v>1920 Litre 304 Stainless Steel Slimline Water Tank (550mm W x 1600mm L x  2350mm H)</v>
      </c>
    </row>
    <row r="2812" spans="2:18" x14ac:dyDescent="0.35">
      <c r="B2812" s="32">
        <v>0.65</v>
      </c>
      <c r="C2812" s="30" t="s">
        <v>22</v>
      </c>
      <c r="D2812" s="30" t="s">
        <v>21</v>
      </c>
      <c r="E2812" s="21">
        <v>550</v>
      </c>
      <c r="F2812" s="21">
        <v>1700</v>
      </c>
      <c r="G2812" s="21">
        <v>2350</v>
      </c>
      <c r="H2812" s="39">
        <f t="shared" si="425"/>
        <v>2044.9196428571429</v>
      </c>
      <c r="I2812" s="37">
        <f t="shared" si="421"/>
        <v>2000</v>
      </c>
      <c r="J2812" s="37">
        <f t="shared" si="422"/>
        <v>120</v>
      </c>
      <c r="K2812" s="21"/>
      <c r="L2812" s="36">
        <f t="shared" si="426"/>
        <v>472</v>
      </c>
      <c r="N2812" s="36">
        <v>30</v>
      </c>
      <c r="O2812" s="21">
        <f t="shared" si="423"/>
        <v>502</v>
      </c>
      <c r="P2812" s="40">
        <f t="shared" si="424"/>
        <v>1434.2857142857144</v>
      </c>
      <c r="Q2812" s="42"/>
      <c r="R2812" t="str">
        <f t="shared" si="420"/>
        <v>2040 Litre 304 Stainless Steel Slimline Water Tank (550mm W x 1700mm L x  2350mm H)</v>
      </c>
    </row>
    <row r="2813" spans="2:18" x14ac:dyDescent="0.35">
      <c r="B2813" s="32">
        <v>0.65</v>
      </c>
      <c r="C2813" s="30" t="s">
        <v>22</v>
      </c>
      <c r="D2813" s="30" t="s">
        <v>21</v>
      </c>
      <c r="E2813" s="21">
        <v>550</v>
      </c>
      <c r="F2813" s="21">
        <v>1800</v>
      </c>
      <c r="G2813" s="21">
        <v>2350</v>
      </c>
      <c r="H2813" s="39">
        <f t="shared" si="425"/>
        <v>2174.1696428571431</v>
      </c>
      <c r="I2813" s="37">
        <f t="shared" si="421"/>
        <v>2000</v>
      </c>
      <c r="J2813" s="37">
        <f t="shared" si="422"/>
        <v>120</v>
      </c>
      <c r="K2813" s="21"/>
      <c r="L2813" s="36">
        <f t="shared" si="426"/>
        <v>488</v>
      </c>
      <c r="N2813" s="36">
        <v>30</v>
      </c>
      <c r="O2813" s="21">
        <f t="shared" si="423"/>
        <v>518</v>
      </c>
      <c r="P2813" s="40">
        <f t="shared" si="424"/>
        <v>1480</v>
      </c>
      <c r="Q2813" s="42"/>
      <c r="R2813" t="str">
        <f t="shared" si="420"/>
        <v>2170 Litre 304 Stainless Steel Slimline Water Tank (550mm W x 1800mm L x  2350mm H)</v>
      </c>
    </row>
    <row r="2814" spans="2:18" x14ac:dyDescent="0.35">
      <c r="B2814" s="32">
        <v>0.65</v>
      </c>
      <c r="C2814" s="30" t="s">
        <v>22</v>
      </c>
      <c r="D2814" s="30" t="s">
        <v>21</v>
      </c>
      <c r="E2814" s="21">
        <v>550</v>
      </c>
      <c r="F2814" s="21">
        <v>1900</v>
      </c>
      <c r="G2814" s="21">
        <v>2350</v>
      </c>
      <c r="H2814" s="39">
        <f t="shared" si="425"/>
        <v>2303.4196428571431</v>
      </c>
      <c r="I2814" s="37">
        <f t="shared" si="421"/>
        <v>2000</v>
      </c>
      <c r="J2814" s="37">
        <f t="shared" si="422"/>
        <v>120</v>
      </c>
      <c r="K2814" s="21"/>
      <c r="L2814" s="36">
        <f t="shared" si="426"/>
        <v>504</v>
      </c>
      <c r="N2814" s="36">
        <v>30</v>
      </c>
      <c r="O2814" s="21">
        <f t="shared" si="423"/>
        <v>534</v>
      </c>
      <c r="P2814" s="40">
        <f t="shared" si="424"/>
        <v>1525.7142857142858</v>
      </c>
      <c r="Q2814" s="42"/>
      <c r="R2814" t="str">
        <f t="shared" si="420"/>
        <v>2300 Litre 304 Stainless Steel Slimline Water Tank (550mm W x 1900mm L x  2350mm H)</v>
      </c>
    </row>
    <row r="2815" spans="2:18" x14ac:dyDescent="0.35">
      <c r="B2815" s="32">
        <v>0.65</v>
      </c>
      <c r="C2815" s="30" t="s">
        <v>22</v>
      </c>
      <c r="D2815" s="30" t="s">
        <v>21</v>
      </c>
      <c r="E2815" s="21">
        <v>550</v>
      </c>
      <c r="F2815" s="21">
        <v>2000</v>
      </c>
      <c r="G2815" s="21">
        <v>2350</v>
      </c>
      <c r="H2815" s="39">
        <f t="shared" si="425"/>
        <v>2432.6696428571431</v>
      </c>
      <c r="I2815" s="37">
        <f t="shared" si="421"/>
        <v>2000</v>
      </c>
      <c r="J2815" s="37">
        <f t="shared" si="422"/>
        <v>120</v>
      </c>
      <c r="K2815" s="21"/>
      <c r="L2815" s="36">
        <f t="shared" si="426"/>
        <v>520</v>
      </c>
      <c r="N2815" s="36">
        <v>30</v>
      </c>
      <c r="O2815" s="21">
        <f t="shared" si="423"/>
        <v>550</v>
      </c>
      <c r="P2815" s="40">
        <f t="shared" si="424"/>
        <v>1571.4285714285716</v>
      </c>
      <c r="Q2815" s="42"/>
      <c r="R2815" t="str">
        <f t="shared" si="420"/>
        <v>2430 Litre 304 Stainless Steel Slimline Water Tank (550mm W x 2000mm L x  2350mm H)</v>
      </c>
    </row>
    <row r="2816" spans="2:18" x14ac:dyDescent="0.35">
      <c r="B2816" s="32">
        <v>0.65</v>
      </c>
      <c r="C2816" s="30" t="s">
        <v>22</v>
      </c>
      <c r="D2816" s="30" t="s">
        <v>21</v>
      </c>
      <c r="E2816" s="21">
        <v>550</v>
      </c>
      <c r="F2816" s="21">
        <v>2100</v>
      </c>
      <c r="G2816" s="21">
        <v>2350</v>
      </c>
      <c r="H2816" s="39">
        <f t="shared" si="425"/>
        <v>2561.9196428571431</v>
      </c>
      <c r="I2816" s="37">
        <f t="shared" si="421"/>
        <v>3000</v>
      </c>
      <c r="J2816" s="37">
        <f t="shared" si="422"/>
        <v>135</v>
      </c>
      <c r="K2816" s="21"/>
      <c r="L2816" s="36">
        <v>578</v>
      </c>
      <c r="N2816" s="36">
        <v>30</v>
      </c>
      <c r="O2816" s="21">
        <f t="shared" si="423"/>
        <v>608</v>
      </c>
      <c r="P2816" s="40">
        <f t="shared" si="424"/>
        <v>1737.1428571428573</v>
      </c>
      <c r="Q2816" s="42"/>
      <c r="R2816" t="str">
        <f t="shared" si="420"/>
        <v>2560 Litre 304 Stainless Steel Slimline Water Tank (550mm W x 2100mm L x  2350mm H)</v>
      </c>
    </row>
    <row r="2817" spans="2:18" x14ac:dyDescent="0.35">
      <c r="B2817" s="32">
        <v>0.65</v>
      </c>
      <c r="C2817" s="30" t="s">
        <v>22</v>
      </c>
      <c r="D2817" s="30" t="s">
        <v>21</v>
      </c>
      <c r="E2817" s="21">
        <v>550</v>
      </c>
      <c r="F2817" s="21">
        <v>2200</v>
      </c>
      <c r="G2817" s="21">
        <v>2350</v>
      </c>
      <c r="H2817" s="39">
        <f t="shared" si="425"/>
        <v>2691.1696428571431</v>
      </c>
      <c r="I2817" s="37">
        <f t="shared" si="421"/>
        <v>3000</v>
      </c>
      <c r="J2817" s="37">
        <f t="shared" si="422"/>
        <v>135</v>
      </c>
      <c r="K2817" s="21"/>
      <c r="L2817" s="36">
        <f t="shared" ref="L2817:L2823" si="427">L2816+16</f>
        <v>594</v>
      </c>
      <c r="N2817" s="36">
        <v>30</v>
      </c>
      <c r="O2817" s="21">
        <f t="shared" si="423"/>
        <v>624</v>
      </c>
      <c r="P2817" s="40">
        <f t="shared" si="424"/>
        <v>1782.8571428571429</v>
      </c>
      <c r="Q2817" s="42"/>
      <c r="R2817" t="str">
        <f t="shared" si="420"/>
        <v>2690 Litre 304 Stainless Steel Slimline Water Tank (550mm W x 2200mm L x  2350mm H)</v>
      </c>
    </row>
    <row r="2818" spans="2:18" x14ac:dyDescent="0.35">
      <c r="B2818" s="32">
        <v>0.65</v>
      </c>
      <c r="C2818" s="30" t="s">
        <v>22</v>
      </c>
      <c r="D2818" s="30" t="s">
        <v>21</v>
      </c>
      <c r="E2818" s="21">
        <v>550</v>
      </c>
      <c r="F2818" s="21">
        <v>2300</v>
      </c>
      <c r="G2818" s="21">
        <v>2350</v>
      </c>
      <c r="H2818" s="39">
        <f t="shared" si="425"/>
        <v>2820.4196428571431</v>
      </c>
      <c r="I2818" s="37">
        <f t="shared" si="421"/>
        <v>3000</v>
      </c>
      <c r="J2818" s="37">
        <f t="shared" si="422"/>
        <v>135</v>
      </c>
      <c r="K2818" s="21"/>
      <c r="L2818" s="36">
        <f t="shared" si="427"/>
        <v>610</v>
      </c>
      <c r="N2818" s="36">
        <v>30</v>
      </c>
      <c r="O2818" s="21">
        <f t="shared" si="423"/>
        <v>640</v>
      </c>
      <c r="P2818" s="40">
        <f t="shared" si="424"/>
        <v>1828.5714285714287</v>
      </c>
      <c r="Q2818" s="42"/>
      <c r="R2818" t="str">
        <f t="shared" si="420"/>
        <v>2820 Litre 304 Stainless Steel Slimline Water Tank (550mm W x 2300mm L x  2350mm H)</v>
      </c>
    </row>
    <row r="2819" spans="2:18" x14ac:dyDescent="0.35">
      <c r="B2819" s="32">
        <v>0.65</v>
      </c>
      <c r="C2819" s="30" t="s">
        <v>22</v>
      </c>
      <c r="D2819" s="30" t="s">
        <v>21</v>
      </c>
      <c r="E2819" s="21">
        <v>550</v>
      </c>
      <c r="F2819" s="21">
        <v>2400</v>
      </c>
      <c r="G2819" s="21">
        <v>2350</v>
      </c>
      <c r="H2819" s="39">
        <f t="shared" si="425"/>
        <v>2949.6696428571431</v>
      </c>
      <c r="I2819" s="37">
        <f t="shared" si="421"/>
        <v>3000</v>
      </c>
      <c r="J2819" s="37">
        <f t="shared" si="422"/>
        <v>135</v>
      </c>
      <c r="K2819" s="21"/>
      <c r="L2819" s="36">
        <f t="shared" si="427"/>
        <v>626</v>
      </c>
      <c r="N2819" s="36">
        <v>30</v>
      </c>
      <c r="O2819" s="21">
        <f t="shared" si="423"/>
        <v>656</v>
      </c>
      <c r="P2819" s="40">
        <f t="shared" si="424"/>
        <v>1874.2857142857144</v>
      </c>
      <c r="Q2819" s="42"/>
      <c r="R2819" t="str">
        <f t="shared" si="420"/>
        <v>2950 Litre 304 Stainless Steel Slimline Water Tank (550mm W x 2400mm L x  2350mm H)</v>
      </c>
    </row>
    <row r="2820" spans="2:18" x14ac:dyDescent="0.35">
      <c r="B2820" s="32">
        <v>0.65</v>
      </c>
      <c r="C2820" s="30" t="s">
        <v>22</v>
      </c>
      <c r="D2820" s="30" t="s">
        <v>21</v>
      </c>
      <c r="E2820" s="21">
        <v>550</v>
      </c>
      <c r="F2820" s="21">
        <v>2500</v>
      </c>
      <c r="G2820" s="21">
        <v>2350</v>
      </c>
      <c r="H2820" s="39">
        <f t="shared" si="425"/>
        <v>3078.9196428571431</v>
      </c>
      <c r="I2820" s="37">
        <f t="shared" si="421"/>
        <v>3000</v>
      </c>
      <c r="J2820" s="37">
        <f t="shared" si="422"/>
        <v>135</v>
      </c>
      <c r="K2820" s="21">
        <v>30</v>
      </c>
      <c r="L2820" s="36">
        <f t="shared" si="427"/>
        <v>642</v>
      </c>
      <c r="N2820" s="36">
        <v>30</v>
      </c>
      <c r="O2820" s="21">
        <f t="shared" si="423"/>
        <v>702</v>
      </c>
      <c r="P2820" s="40">
        <f t="shared" si="424"/>
        <v>2005.7142857142858</v>
      </c>
      <c r="Q2820" s="42"/>
      <c r="R2820" t="str">
        <f t="shared" si="420"/>
        <v>3080 Litre 304 Stainless Steel Slimline Water Tank (550mm W x 2500mm L x  2350mm H)</v>
      </c>
    </row>
    <row r="2821" spans="2:18" x14ac:dyDescent="0.35">
      <c r="B2821" s="32">
        <v>0.65</v>
      </c>
      <c r="C2821" s="30" t="s">
        <v>22</v>
      </c>
      <c r="D2821" s="30" t="s">
        <v>21</v>
      </c>
      <c r="E2821" s="21">
        <v>550</v>
      </c>
      <c r="F2821" s="21">
        <v>2600</v>
      </c>
      <c r="G2821" s="21">
        <v>2350</v>
      </c>
      <c r="H2821" s="39">
        <f t="shared" si="425"/>
        <v>3208.1696428571431</v>
      </c>
      <c r="I2821" s="37">
        <f t="shared" si="421"/>
        <v>3000</v>
      </c>
      <c r="J2821" s="37">
        <f t="shared" si="422"/>
        <v>135</v>
      </c>
      <c r="K2821" s="21">
        <v>30</v>
      </c>
      <c r="L2821" s="36">
        <f t="shared" si="427"/>
        <v>658</v>
      </c>
      <c r="N2821" s="36">
        <v>30</v>
      </c>
      <c r="O2821" s="21">
        <f t="shared" si="423"/>
        <v>718</v>
      </c>
      <c r="P2821" s="40">
        <f t="shared" si="424"/>
        <v>2051.4285714285716</v>
      </c>
      <c r="Q2821" s="42"/>
      <c r="R2821" t="str">
        <f t="shared" ref="R2821:R2884" si="428">ROUND(H2821,-1)&amp;" "&amp;"Litre"&amp;" "&amp;C2821&amp;" "&amp;D2821&amp;" "&amp;"Water Tank"&amp;" ("&amp;E2821&amp;"mm W x "&amp;F2821&amp;"mm L x  "&amp;G2821&amp;"mm H)"</f>
        <v>3210 Litre 304 Stainless Steel Slimline Water Tank (550mm W x 2600mm L x  2350mm H)</v>
      </c>
    </row>
    <row r="2822" spans="2:18" x14ac:dyDescent="0.35">
      <c r="B2822" s="32">
        <v>0.65</v>
      </c>
      <c r="C2822" s="30" t="s">
        <v>22</v>
      </c>
      <c r="D2822" s="30" t="s">
        <v>21</v>
      </c>
      <c r="E2822" s="21">
        <v>550</v>
      </c>
      <c r="F2822" s="21">
        <v>2700</v>
      </c>
      <c r="G2822" s="21">
        <v>2350</v>
      </c>
      <c r="H2822" s="39">
        <f t="shared" si="425"/>
        <v>3337.4196428571431</v>
      </c>
      <c r="I2822" s="37">
        <f t="shared" ref="I2822:I2885" si="429">ROUND(H2822,-3)</f>
        <v>3000</v>
      </c>
      <c r="J2822" s="37">
        <f t="shared" ref="J2822:J2885" si="430">IF(I2822&lt;1000,90,IF(I2822=1000,90,IF(I2822=2000,120,IF(I2822=3000,135,IF(I2822=4000,150,IF(I2822=5000,180,IF(I2822=6000,210,IF(I2822=7000,240,IF(I2822=8000,255,IF(I2822=9000,270,IF(I2822=10000,285)))))))))))</f>
        <v>135</v>
      </c>
      <c r="K2822" s="21">
        <v>30</v>
      </c>
      <c r="L2822" s="36">
        <f t="shared" si="427"/>
        <v>674</v>
      </c>
      <c r="N2822" s="36">
        <v>30</v>
      </c>
      <c r="O2822" s="21">
        <f t="shared" ref="O2822:O2885" si="431">SUM(K2822:N2822)</f>
        <v>734</v>
      </c>
      <c r="P2822" s="40">
        <f t="shared" ref="P2822:P2885" si="432">O2822/(1-B2822)</f>
        <v>2097.1428571428573</v>
      </c>
      <c r="Q2822" s="42"/>
      <c r="R2822" t="str">
        <f t="shared" si="428"/>
        <v>3340 Litre 304 Stainless Steel Slimline Water Tank (550mm W x 2700mm L x  2350mm H)</v>
      </c>
    </row>
    <row r="2823" spans="2:18" x14ac:dyDescent="0.35">
      <c r="B2823" s="32">
        <v>0.65</v>
      </c>
      <c r="C2823" s="30" t="s">
        <v>22</v>
      </c>
      <c r="D2823" s="30" t="s">
        <v>21</v>
      </c>
      <c r="E2823" s="21">
        <v>550</v>
      </c>
      <c r="F2823" s="21">
        <v>2800</v>
      </c>
      <c r="G2823" s="21">
        <v>2350</v>
      </c>
      <c r="H2823" s="39">
        <f t="shared" si="425"/>
        <v>3466.6696428571431</v>
      </c>
      <c r="I2823" s="37">
        <f t="shared" si="429"/>
        <v>3000</v>
      </c>
      <c r="J2823" s="37">
        <f t="shared" si="430"/>
        <v>135</v>
      </c>
      <c r="K2823" s="21">
        <v>30</v>
      </c>
      <c r="L2823" s="36">
        <f t="shared" si="427"/>
        <v>690</v>
      </c>
      <c r="N2823" s="36">
        <v>30</v>
      </c>
      <c r="O2823" s="21">
        <f t="shared" si="431"/>
        <v>750</v>
      </c>
      <c r="P2823" s="40">
        <f t="shared" si="432"/>
        <v>2142.8571428571431</v>
      </c>
      <c r="Q2823" s="42"/>
      <c r="R2823" t="str">
        <f t="shared" si="428"/>
        <v>3470 Litre 304 Stainless Steel Slimline Water Tank (550mm W x 2800mm L x  2350mm H)</v>
      </c>
    </row>
    <row r="2824" spans="2:18" x14ac:dyDescent="0.35">
      <c r="B2824" s="32">
        <v>0.65</v>
      </c>
      <c r="C2824" s="30" t="s">
        <v>22</v>
      </c>
      <c r="D2824" s="30" t="s">
        <v>21</v>
      </c>
      <c r="E2824" s="21">
        <v>550</v>
      </c>
      <c r="F2824" s="21">
        <v>2900</v>
      </c>
      <c r="G2824" s="21">
        <v>2350</v>
      </c>
      <c r="H2824" s="39">
        <f t="shared" si="425"/>
        <v>3595.9196428571431</v>
      </c>
      <c r="I2824" s="37">
        <f t="shared" si="429"/>
        <v>4000</v>
      </c>
      <c r="J2824" s="37">
        <f t="shared" si="430"/>
        <v>150</v>
      </c>
      <c r="K2824" s="21">
        <v>30</v>
      </c>
      <c r="L2824" s="36">
        <v>703</v>
      </c>
      <c r="N2824" s="36">
        <v>30</v>
      </c>
      <c r="O2824" s="21">
        <f t="shared" si="431"/>
        <v>763</v>
      </c>
      <c r="P2824" s="40">
        <f t="shared" si="432"/>
        <v>2180</v>
      </c>
      <c r="Q2824" s="42"/>
      <c r="R2824" t="str">
        <f t="shared" si="428"/>
        <v>3600 Litre 304 Stainless Steel Slimline Water Tank (550mm W x 2900mm L x  2350mm H)</v>
      </c>
    </row>
    <row r="2825" spans="2:18" x14ac:dyDescent="0.35">
      <c r="B2825" s="32">
        <v>0.65</v>
      </c>
      <c r="C2825" s="30" t="s">
        <v>22</v>
      </c>
      <c r="D2825" s="30" t="s">
        <v>21</v>
      </c>
      <c r="E2825" s="21">
        <v>550</v>
      </c>
      <c r="F2825" s="21">
        <v>3000</v>
      </c>
      <c r="G2825" s="21">
        <v>2350</v>
      </c>
      <c r="H2825" s="39">
        <f t="shared" si="425"/>
        <v>3725.1696428571431</v>
      </c>
      <c r="I2825" s="37">
        <f t="shared" si="429"/>
        <v>4000</v>
      </c>
      <c r="J2825" s="37">
        <f t="shared" si="430"/>
        <v>150</v>
      </c>
      <c r="K2825" s="21">
        <v>30</v>
      </c>
      <c r="L2825" s="36">
        <f>L2824+16</f>
        <v>719</v>
      </c>
      <c r="N2825" s="36">
        <v>30</v>
      </c>
      <c r="O2825" s="21">
        <f t="shared" si="431"/>
        <v>779</v>
      </c>
      <c r="P2825" s="40">
        <f t="shared" si="432"/>
        <v>2225.7142857142858</v>
      </c>
      <c r="Q2825" s="42"/>
      <c r="R2825" t="str">
        <f t="shared" si="428"/>
        <v>3730 Litre 304 Stainless Steel Slimline Water Tank (550mm W x 3000mm L x  2350mm H)</v>
      </c>
    </row>
    <row r="2826" spans="2:18" x14ac:dyDescent="0.35">
      <c r="B2826" s="32">
        <v>0.65</v>
      </c>
      <c r="C2826" s="30" t="s">
        <v>22</v>
      </c>
      <c r="D2826" s="30" t="s">
        <v>21</v>
      </c>
      <c r="E2826" s="21">
        <v>600</v>
      </c>
      <c r="F2826" s="21">
        <v>800</v>
      </c>
      <c r="G2826" s="21">
        <v>2350</v>
      </c>
      <c r="H2826" s="39">
        <f t="shared" si="425"/>
        <v>946.71428571428578</v>
      </c>
      <c r="I2826" s="37">
        <f t="shared" si="429"/>
        <v>1000</v>
      </c>
      <c r="J2826" s="37">
        <f t="shared" si="430"/>
        <v>90</v>
      </c>
      <c r="K2826" s="21"/>
      <c r="L2826" s="36">
        <v>333</v>
      </c>
      <c r="N2826" s="36">
        <v>30</v>
      </c>
      <c r="O2826" s="21">
        <f t="shared" si="431"/>
        <v>363</v>
      </c>
      <c r="P2826" s="40">
        <f t="shared" si="432"/>
        <v>1037.1428571428571</v>
      </c>
      <c r="Q2826" s="42"/>
      <c r="R2826" t="str">
        <f t="shared" si="428"/>
        <v>950 Litre 304 Stainless Steel Slimline Water Tank (600mm W x 800mm L x  2350mm H)</v>
      </c>
    </row>
    <row r="2827" spans="2:18" x14ac:dyDescent="0.35">
      <c r="B2827" s="32">
        <v>0.65</v>
      </c>
      <c r="C2827" s="30" t="s">
        <v>22</v>
      </c>
      <c r="D2827" s="30" t="s">
        <v>21</v>
      </c>
      <c r="E2827" s="21">
        <v>600</v>
      </c>
      <c r="F2827" s="21">
        <v>900</v>
      </c>
      <c r="G2827" s="21">
        <v>2350</v>
      </c>
      <c r="H2827" s="39">
        <f t="shared" si="425"/>
        <v>1087.7142857142858</v>
      </c>
      <c r="I2827" s="37">
        <f t="shared" si="429"/>
        <v>1000</v>
      </c>
      <c r="J2827" s="37">
        <f t="shared" si="430"/>
        <v>90</v>
      </c>
      <c r="K2827" s="21"/>
      <c r="L2827" s="36">
        <f>L2826+16</f>
        <v>349</v>
      </c>
      <c r="N2827" s="36">
        <v>30</v>
      </c>
      <c r="O2827" s="21">
        <f t="shared" si="431"/>
        <v>379</v>
      </c>
      <c r="P2827" s="40">
        <f t="shared" si="432"/>
        <v>1082.8571428571429</v>
      </c>
      <c r="Q2827" s="42"/>
      <c r="R2827" t="str">
        <f t="shared" si="428"/>
        <v>1090 Litre 304 Stainless Steel Slimline Water Tank (600mm W x 900mm L x  2350mm H)</v>
      </c>
    </row>
    <row r="2828" spans="2:18" x14ac:dyDescent="0.35">
      <c r="B2828" s="32">
        <v>0.65</v>
      </c>
      <c r="C2828" s="30" t="s">
        <v>22</v>
      </c>
      <c r="D2828" s="30" t="s">
        <v>21</v>
      </c>
      <c r="E2828" s="21">
        <v>600</v>
      </c>
      <c r="F2828" s="21">
        <v>1000</v>
      </c>
      <c r="G2828" s="21">
        <v>2350</v>
      </c>
      <c r="H2828" s="39">
        <f t="shared" si="425"/>
        <v>1228.7142857142858</v>
      </c>
      <c r="I2828" s="37">
        <f t="shared" si="429"/>
        <v>1000</v>
      </c>
      <c r="J2828" s="37">
        <f t="shared" si="430"/>
        <v>90</v>
      </c>
      <c r="K2828" s="21"/>
      <c r="L2828" s="36">
        <f>L2827+16</f>
        <v>365</v>
      </c>
      <c r="N2828" s="36">
        <v>30</v>
      </c>
      <c r="O2828" s="21">
        <f t="shared" si="431"/>
        <v>395</v>
      </c>
      <c r="P2828" s="40">
        <f t="shared" si="432"/>
        <v>1128.5714285714287</v>
      </c>
      <c r="Q2828" s="42"/>
      <c r="R2828" t="str">
        <f t="shared" si="428"/>
        <v>1230 Litre 304 Stainless Steel Slimline Water Tank (600mm W x 1000mm L x  2350mm H)</v>
      </c>
    </row>
    <row r="2829" spans="2:18" x14ac:dyDescent="0.35">
      <c r="B2829" s="32">
        <v>0.65</v>
      </c>
      <c r="C2829" s="30" t="s">
        <v>22</v>
      </c>
      <c r="D2829" s="30" t="s">
        <v>21</v>
      </c>
      <c r="E2829" s="21">
        <v>600</v>
      </c>
      <c r="F2829" s="21">
        <v>1100</v>
      </c>
      <c r="G2829" s="21">
        <v>2350</v>
      </c>
      <c r="H2829" s="39">
        <f t="shared" si="425"/>
        <v>1369.7142857142858</v>
      </c>
      <c r="I2829" s="37">
        <f t="shared" si="429"/>
        <v>1000</v>
      </c>
      <c r="J2829" s="37">
        <f t="shared" si="430"/>
        <v>90</v>
      </c>
      <c r="K2829" s="21"/>
      <c r="L2829" s="36">
        <f>L2828+16</f>
        <v>381</v>
      </c>
      <c r="N2829" s="36">
        <v>30</v>
      </c>
      <c r="O2829" s="21">
        <f t="shared" si="431"/>
        <v>411</v>
      </c>
      <c r="P2829" s="40">
        <f t="shared" si="432"/>
        <v>1174.2857142857144</v>
      </c>
      <c r="Q2829" s="42"/>
      <c r="R2829" t="str">
        <f t="shared" si="428"/>
        <v>1370 Litre 304 Stainless Steel Slimline Water Tank (600mm W x 1100mm L x  2350mm H)</v>
      </c>
    </row>
    <row r="2830" spans="2:18" x14ac:dyDescent="0.35">
      <c r="B2830" s="32">
        <v>0.65</v>
      </c>
      <c r="C2830" s="30" t="s">
        <v>22</v>
      </c>
      <c r="D2830" s="30" t="s">
        <v>21</v>
      </c>
      <c r="E2830" s="21">
        <v>600</v>
      </c>
      <c r="F2830" s="21">
        <v>1200</v>
      </c>
      <c r="G2830" s="21">
        <v>2350</v>
      </c>
      <c r="H2830" s="39">
        <f t="shared" si="425"/>
        <v>1510.7142857142858</v>
      </c>
      <c r="I2830" s="37">
        <f t="shared" si="429"/>
        <v>2000</v>
      </c>
      <c r="J2830" s="37">
        <f t="shared" si="430"/>
        <v>120</v>
      </c>
      <c r="K2830" s="21"/>
      <c r="L2830" s="36">
        <v>395</v>
      </c>
      <c r="N2830" s="36">
        <v>30</v>
      </c>
      <c r="O2830" s="21">
        <f t="shared" si="431"/>
        <v>425</v>
      </c>
      <c r="P2830" s="40">
        <f t="shared" si="432"/>
        <v>1214.2857142857144</v>
      </c>
      <c r="Q2830" s="42"/>
      <c r="R2830" t="str">
        <f t="shared" si="428"/>
        <v>1510 Litre 304 Stainless Steel Slimline Water Tank (600mm W x 1200mm L x  2350mm H)</v>
      </c>
    </row>
    <row r="2831" spans="2:18" x14ac:dyDescent="0.35">
      <c r="B2831" s="32">
        <v>0.65</v>
      </c>
      <c r="C2831" s="30" t="s">
        <v>22</v>
      </c>
      <c r="D2831" s="30" t="s">
        <v>21</v>
      </c>
      <c r="E2831" s="21">
        <v>600</v>
      </c>
      <c r="F2831" s="21">
        <v>1300</v>
      </c>
      <c r="G2831" s="21">
        <v>2350</v>
      </c>
      <c r="H2831" s="39">
        <f t="shared" si="425"/>
        <v>1651.7142857142858</v>
      </c>
      <c r="I2831" s="37">
        <f t="shared" si="429"/>
        <v>2000</v>
      </c>
      <c r="J2831" s="37">
        <f t="shared" si="430"/>
        <v>120</v>
      </c>
      <c r="K2831" s="21"/>
      <c r="L2831" s="36">
        <f t="shared" ref="L2831:L2837" si="433">L2830+16</f>
        <v>411</v>
      </c>
      <c r="N2831" s="36">
        <v>30</v>
      </c>
      <c r="O2831" s="21">
        <f t="shared" si="431"/>
        <v>441</v>
      </c>
      <c r="P2831" s="40">
        <f t="shared" si="432"/>
        <v>1260</v>
      </c>
      <c r="Q2831" s="42"/>
      <c r="R2831" t="str">
        <f t="shared" si="428"/>
        <v>1650 Litre 304 Stainless Steel Slimline Water Tank (600mm W x 1300mm L x  2350mm H)</v>
      </c>
    </row>
    <row r="2832" spans="2:18" x14ac:dyDescent="0.35">
      <c r="B2832" s="32">
        <v>0.65</v>
      </c>
      <c r="C2832" s="30" t="s">
        <v>22</v>
      </c>
      <c r="D2832" s="30" t="s">
        <v>21</v>
      </c>
      <c r="E2832" s="21">
        <v>600</v>
      </c>
      <c r="F2832" s="21">
        <v>1400</v>
      </c>
      <c r="G2832" s="21">
        <v>2350</v>
      </c>
      <c r="H2832" s="39">
        <f t="shared" si="425"/>
        <v>1792.7142857142858</v>
      </c>
      <c r="I2832" s="37">
        <f t="shared" si="429"/>
        <v>2000</v>
      </c>
      <c r="J2832" s="37">
        <f t="shared" si="430"/>
        <v>120</v>
      </c>
      <c r="K2832" s="21"/>
      <c r="L2832" s="36">
        <f t="shared" si="433"/>
        <v>427</v>
      </c>
      <c r="N2832" s="36">
        <v>30</v>
      </c>
      <c r="O2832" s="21">
        <f t="shared" si="431"/>
        <v>457</v>
      </c>
      <c r="P2832" s="40">
        <f t="shared" si="432"/>
        <v>1305.7142857142858</v>
      </c>
      <c r="Q2832" s="42"/>
      <c r="R2832" t="str">
        <f t="shared" si="428"/>
        <v>1790 Litre 304 Stainless Steel Slimline Water Tank (600mm W x 1400mm L x  2350mm H)</v>
      </c>
    </row>
    <row r="2833" spans="2:18" x14ac:dyDescent="0.35">
      <c r="B2833" s="32">
        <v>0.65</v>
      </c>
      <c r="C2833" s="30" t="s">
        <v>22</v>
      </c>
      <c r="D2833" s="30" t="s">
        <v>21</v>
      </c>
      <c r="E2833" s="21">
        <v>600</v>
      </c>
      <c r="F2833" s="21">
        <v>1500</v>
      </c>
      <c r="G2833" s="21">
        <v>2350</v>
      </c>
      <c r="H2833" s="39">
        <f t="shared" si="425"/>
        <v>1933.7142857142858</v>
      </c>
      <c r="I2833" s="37">
        <f t="shared" si="429"/>
        <v>2000</v>
      </c>
      <c r="J2833" s="37">
        <f t="shared" si="430"/>
        <v>120</v>
      </c>
      <c r="K2833" s="21"/>
      <c r="L2833" s="36">
        <f t="shared" si="433"/>
        <v>443</v>
      </c>
      <c r="N2833" s="36">
        <v>30</v>
      </c>
      <c r="O2833" s="21">
        <f t="shared" si="431"/>
        <v>473</v>
      </c>
      <c r="P2833" s="40">
        <f t="shared" si="432"/>
        <v>1351.4285714285716</v>
      </c>
      <c r="Q2833" s="42"/>
      <c r="R2833" t="str">
        <f t="shared" si="428"/>
        <v>1930 Litre 304 Stainless Steel Slimline Water Tank (600mm W x 1500mm L x  2350mm H)</v>
      </c>
    </row>
    <row r="2834" spans="2:18" x14ac:dyDescent="0.35">
      <c r="B2834" s="32">
        <v>0.65</v>
      </c>
      <c r="C2834" s="30" t="s">
        <v>22</v>
      </c>
      <c r="D2834" s="30" t="s">
        <v>21</v>
      </c>
      <c r="E2834" s="21">
        <v>600</v>
      </c>
      <c r="F2834" s="21">
        <v>1600</v>
      </c>
      <c r="G2834" s="21">
        <v>2350</v>
      </c>
      <c r="H2834" s="39">
        <f t="shared" si="425"/>
        <v>2074.7142857142858</v>
      </c>
      <c r="I2834" s="37">
        <f t="shared" si="429"/>
        <v>2000</v>
      </c>
      <c r="J2834" s="37">
        <f t="shared" si="430"/>
        <v>120</v>
      </c>
      <c r="K2834" s="21"/>
      <c r="L2834" s="36">
        <f t="shared" si="433"/>
        <v>459</v>
      </c>
      <c r="N2834" s="36">
        <v>30</v>
      </c>
      <c r="O2834" s="21">
        <f t="shared" si="431"/>
        <v>489</v>
      </c>
      <c r="P2834" s="40">
        <f t="shared" si="432"/>
        <v>1397.1428571428573</v>
      </c>
      <c r="Q2834" s="42"/>
      <c r="R2834" t="str">
        <f t="shared" si="428"/>
        <v>2070 Litre 304 Stainless Steel Slimline Water Tank (600mm W x 1600mm L x  2350mm H)</v>
      </c>
    </row>
    <row r="2835" spans="2:18" x14ac:dyDescent="0.35">
      <c r="B2835" s="32">
        <v>0.65</v>
      </c>
      <c r="C2835" s="30" t="s">
        <v>22</v>
      </c>
      <c r="D2835" s="30" t="s">
        <v>21</v>
      </c>
      <c r="E2835" s="21">
        <v>600</v>
      </c>
      <c r="F2835" s="21">
        <v>1700</v>
      </c>
      <c r="G2835" s="21">
        <v>2350</v>
      </c>
      <c r="H2835" s="39">
        <f t="shared" si="425"/>
        <v>2215.7142857142858</v>
      </c>
      <c r="I2835" s="37">
        <f t="shared" si="429"/>
        <v>2000</v>
      </c>
      <c r="J2835" s="37">
        <f t="shared" si="430"/>
        <v>120</v>
      </c>
      <c r="K2835" s="21"/>
      <c r="L2835" s="36">
        <f t="shared" si="433"/>
        <v>475</v>
      </c>
      <c r="N2835" s="36">
        <v>30</v>
      </c>
      <c r="O2835" s="21">
        <f t="shared" si="431"/>
        <v>505</v>
      </c>
      <c r="P2835" s="40">
        <f t="shared" si="432"/>
        <v>1442.8571428571429</v>
      </c>
      <c r="Q2835" s="42"/>
      <c r="R2835" t="str">
        <f t="shared" si="428"/>
        <v>2220 Litre 304 Stainless Steel Slimline Water Tank (600mm W x 1700mm L x  2350mm H)</v>
      </c>
    </row>
    <row r="2836" spans="2:18" x14ac:dyDescent="0.35">
      <c r="B2836" s="32">
        <v>0.65</v>
      </c>
      <c r="C2836" s="30" t="s">
        <v>22</v>
      </c>
      <c r="D2836" s="30" t="s">
        <v>21</v>
      </c>
      <c r="E2836" s="21">
        <v>600</v>
      </c>
      <c r="F2836" s="21">
        <v>1800</v>
      </c>
      <c r="G2836" s="21">
        <v>2350</v>
      </c>
      <c r="H2836" s="39">
        <f t="shared" si="425"/>
        <v>2356.7142857142858</v>
      </c>
      <c r="I2836" s="37">
        <f t="shared" si="429"/>
        <v>2000</v>
      </c>
      <c r="J2836" s="37">
        <f t="shared" si="430"/>
        <v>120</v>
      </c>
      <c r="K2836" s="21"/>
      <c r="L2836" s="36">
        <f t="shared" si="433"/>
        <v>491</v>
      </c>
      <c r="N2836" s="36">
        <v>30</v>
      </c>
      <c r="O2836" s="21">
        <f t="shared" si="431"/>
        <v>521</v>
      </c>
      <c r="P2836" s="40">
        <f t="shared" si="432"/>
        <v>1488.5714285714287</v>
      </c>
      <c r="Q2836" s="42"/>
      <c r="R2836" t="str">
        <f t="shared" si="428"/>
        <v>2360 Litre 304 Stainless Steel Slimline Water Tank (600mm W x 1800mm L x  2350mm H)</v>
      </c>
    </row>
    <row r="2837" spans="2:18" x14ac:dyDescent="0.35">
      <c r="B2837" s="32">
        <v>0.65</v>
      </c>
      <c r="C2837" s="30" t="s">
        <v>22</v>
      </c>
      <c r="D2837" s="30" t="s">
        <v>21</v>
      </c>
      <c r="E2837" s="21">
        <v>600</v>
      </c>
      <c r="F2837" s="21">
        <v>1900</v>
      </c>
      <c r="G2837" s="21">
        <v>2350</v>
      </c>
      <c r="H2837" s="39">
        <f t="shared" si="425"/>
        <v>2497.7142857142858</v>
      </c>
      <c r="I2837" s="37">
        <f t="shared" si="429"/>
        <v>2000</v>
      </c>
      <c r="J2837" s="37">
        <f t="shared" si="430"/>
        <v>120</v>
      </c>
      <c r="K2837" s="21"/>
      <c r="L2837" s="36">
        <f t="shared" si="433"/>
        <v>507</v>
      </c>
      <c r="N2837" s="36">
        <v>30</v>
      </c>
      <c r="O2837" s="21">
        <f t="shared" si="431"/>
        <v>537</v>
      </c>
      <c r="P2837" s="40">
        <f t="shared" si="432"/>
        <v>1534.2857142857144</v>
      </c>
      <c r="Q2837" s="42"/>
      <c r="R2837" t="str">
        <f t="shared" si="428"/>
        <v>2500 Litre 304 Stainless Steel Slimline Water Tank (600mm W x 1900mm L x  2350mm H)</v>
      </c>
    </row>
    <row r="2838" spans="2:18" x14ac:dyDescent="0.35">
      <c r="B2838" s="32">
        <v>0.65</v>
      </c>
      <c r="C2838" s="30" t="s">
        <v>22</v>
      </c>
      <c r="D2838" s="30" t="s">
        <v>21</v>
      </c>
      <c r="E2838" s="21">
        <v>600</v>
      </c>
      <c r="F2838" s="21">
        <v>2000</v>
      </c>
      <c r="G2838" s="21">
        <v>2350</v>
      </c>
      <c r="H2838" s="39">
        <f t="shared" si="425"/>
        <v>2638.7142857142858</v>
      </c>
      <c r="I2838" s="37">
        <f t="shared" si="429"/>
        <v>3000</v>
      </c>
      <c r="J2838" s="37">
        <f t="shared" si="430"/>
        <v>135</v>
      </c>
      <c r="K2838" s="21"/>
      <c r="L2838" s="36">
        <v>566</v>
      </c>
      <c r="N2838" s="36">
        <v>30</v>
      </c>
      <c r="O2838" s="21">
        <f t="shared" si="431"/>
        <v>596</v>
      </c>
      <c r="P2838" s="40">
        <f t="shared" si="432"/>
        <v>1702.8571428571429</v>
      </c>
      <c r="Q2838" s="42"/>
      <c r="R2838" t="str">
        <f t="shared" si="428"/>
        <v>2640 Litre 304 Stainless Steel Slimline Water Tank (600mm W x 2000mm L x  2350mm H)</v>
      </c>
    </row>
    <row r="2839" spans="2:18" x14ac:dyDescent="0.35">
      <c r="B2839" s="32">
        <v>0.65</v>
      </c>
      <c r="C2839" s="30" t="s">
        <v>22</v>
      </c>
      <c r="D2839" s="30" t="s">
        <v>21</v>
      </c>
      <c r="E2839" s="21">
        <v>600</v>
      </c>
      <c r="F2839" s="21">
        <v>2100</v>
      </c>
      <c r="G2839" s="21">
        <v>2350</v>
      </c>
      <c r="H2839" s="39">
        <f t="shared" si="425"/>
        <v>2779.7142857142858</v>
      </c>
      <c r="I2839" s="37">
        <f t="shared" si="429"/>
        <v>3000</v>
      </c>
      <c r="J2839" s="37">
        <f t="shared" si="430"/>
        <v>135</v>
      </c>
      <c r="K2839" s="21"/>
      <c r="L2839" s="36">
        <f t="shared" ref="L2839:L2844" si="434">L2838+16</f>
        <v>582</v>
      </c>
      <c r="N2839" s="36">
        <v>30</v>
      </c>
      <c r="O2839" s="21">
        <f t="shared" si="431"/>
        <v>612</v>
      </c>
      <c r="P2839" s="40">
        <f t="shared" si="432"/>
        <v>1748.5714285714287</v>
      </c>
      <c r="Q2839" s="42"/>
      <c r="R2839" t="str">
        <f t="shared" si="428"/>
        <v>2780 Litre 304 Stainless Steel Slimline Water Tank (600mm W x 2100mm L x  2350mm H)</v>
      </c>
    </row>
    <row r="2840" spans="2:18" x14ac:dyDescent="0.35">
      <c r="B2840" s="32">
        <v>0.65</v>
      </c>
      <c r="C2840" s="30" t="s">
        <v>22</v>
      </c>
      <c r="D2840" s="30" t="s">
        <v>21</v>
      </c>
      <c r="E2840" s="21">
        <v>600</v>
      </c>
      <c r="F2840" s="21">
        <v>2200</v>
      </c>
      <c r="G2840" s="21">
        <v>2350</v>
      </c>
      <c r="H2840" s="39">
        <f t="shared" si="425"/>
        <v>2920.7142857142858</v>
      </c>
      <c r="I2840" s="37">
        <f t="shared" si="429"/>
        <v>3000</v>
      </c>
      <c r="J2840" s="37">
        <f t="shared" si="430"/>
        <v>135</v>
      </c>
      <c r="K2840" s="21"/>
      <c r="L2840" s="36">
        <f t="shared" si="434"/>
        <v>598</v>
      </c>
      <c r="N2840" s="36">
        <v>30</v>
      </c>
      <c r="O2840" s="21">
        <f t="shared" si="431"/>
        <v>628</v>
      </c>
      <c r="P2840" s="40">
        <f t="shared" si="432"/>
        <v>1794.2857142857144</v>
      </c>
      <c r="Q2840" s="42"/>
      <c r="R2840" t="str">
        <f t="shared" si="428"/>
        <v>2920 Litre 304 Stainless Steel Slimline Water Tank (600mm W x 2200mm L x  2350mm H)</v>
      </c>
    </row>
    <row r="2841" spans="2:18" x14ac:dyDescent="0.35">
      <c r="B2841" s="32">
        <v>0.65</v>
      </c>
      <c r="C2841" s="30" t="s">
        <v>22</v>
      </c>
      <c r="D2841" s="30" t="s">
        <v>21</v>
      </c>
      <c r="E2841" s="21">
        <v>600</v>
      </c>
      <c r="F2841" s="21">
        <v>2300</v>
      </c>
      <c r="G2841" s="21">
        <v>2350</v>
      </c>
      <c r="H2841" s="39">
        <f t="shared" si="425"/>
        <v>3061.7142857142858</v>
      </c>
      <c r="I2841" s="37">
        <f t="shared" si="429"/>
        <v>3000</v>
      </c>
      <c r="J2841" s="37">
        <f t="shared" si="430"/>
        <v>135</v>
      </c>
      <c r="K2841" s="21">
        <v>30</v>
      </c>
      <c r="L2841" s="36">
        <f t="shared" si="434"/>
        <v>614</v>
      </c>
      <c r="N2841" s="36">
        <v>30</v>
      </c>
      <c r="O2841" s="21">
        <f t="shared" si="431"/>
        <v>674</v>
      </c>
      <c r="P2841" s="40">
        <f t="shared" si="432"/>
        <v>1925.7142857142858</v>
      </c>
      <c r="Q2841" s="42"/>
      <c r="R2841" t="str">
        <f t="shared" si="428"/>
        <v>3060 Litre 304 Stainless Steel Slimline Water Tank (600mm W x 2300mm L x  2350mm H)</v>
      </c>
    </row>
    <row r="2842" spans="2:18" x14ac:dyDescent="0.35">
      <c r="B2842" s="32">
        <v>0.65</v>
      </c>
      <c r="C2842" s="30" t="s">
        <v>22</v>
      </c>
      <c r="D2842" s="30" t="s">
        <v>21</v>
      </c>
      <c r="E2842" s="21">
        <v>600</v>
      </c>
      <c r="F2842" s="21">
        <v>2400</v>
      </c>
      <c r="G2842" s="21">
        <v>2350</v>
      </c>
      <c r="H2842" s="39">
        <f t="shared" si="425"/>
        <v>3202.7142857142858</v>
      </c>
      <c r="I2842" s="37">
        <f t="shared" si="429"/>
        <v>3000</v>
      </c>
      <c r="J2842" s="37">
        <f t="shared" si="430"/>
        <v>135</v>
      </c>
      <c r="K2842" s="21">
        <v>30</v>
      </c>
      <c r="L2842" s="36">
        <f t="shared" si="434"/>
        <v>630</v>
      </c>
      <c r="N2842" s="36">
        <v>30</v>
      </c>
      <c r="O2842" s="21">
        <f t="shared" si="431"/>
        <v>690</v>
      </c>
      <c r="P2842" s="40">
        <f t="shared" si="432"/>
        <v>1971.4285714285716</v>
      </c>
      <c r="Q2842" s="42"/>
      <c r="R2842" t="str">
        <f t="shared" si="428"/>
        <v>3200 Litre 304 Stainless Steel Slimline Water Tank (600mm W x 2400mm L x  2350mm H)</v>
      </c>
    </row>
    <row r="2843" spans="2:18" x14ac:dyDescent="0.35">
      <c r="B2843" s="32">
        <v>0.65</v>
      </c>
      <c r="C2843" s="30" t="s">
        <v>22</v>
      </c>
      <c r="D2843" s="30" t="s">
        <v>21</v>
      </c>
      <c r="E2843" s="21">
        <v>600</v>
      </c>
      <c r="F2843" s="21">
        <v>2500</v>
      </c>
      <c r="G2843" s="21">
        <v>2350</v>
      </c>
      <c r="H2843" s="39">
        <f t="shared" si="425"/>
        <v>3343.7142857142858</v>
      </c>
      <c r="I2843" s="37">
        <f t="shared" si="429"/>
        <v>3000</v>
      </c>
      <c r="J2843" s="37">
        <f t="shared" si="430"/>
        <v>135</v>
      </c>
      <c r="K2843" s="21">
        <v>30</v>
      </c>
      <c r="L2843" s="36">
        <f t="shared" si="434"/>
        <v>646</v>
      </c>
      <c r="N2843" s="36">
        <v>30</v>
      </c>
      <c r="O2843" s="21">
        <f t="shared" si="431"/>
        <v>706</v>
      </c>
      <c r="P2843" s="40">
        <f t="shared" si="432"/>
        <v>2017.1428571428573</v>
      </c>
      <c r="Q2843" s="42"/>
      <c r="R2843" t="str">
        <f t="shared" si="428"/>
        <v>3340 Litre 304 Stainless Steel Slimline Water Tank (600mm W x 2500mm L x  2350mm H)</v>
      </c>
    </row>
    <row r="2844" spans="2:18" x14ac:dyDescent="0.35">
      <c r="B2844" s="32">
        <v>0.65</v>
      </c>
      <c r="C2844" s="30" t="s">
        <v>22</v>
      </c>
      <c r="D2844" s="30" t="s">
        <v>21</v>
      </c>
      <c r="E2844" s="21">
        <v>600</v>
      </c>
      <c r="F2844" s="21">
        <v>2600</v>
      </c>
      <c r="G2844" s="21">
        <v>2350</v>
      </c>
      <c r="H2844" s="39">
        <f t="shared" si="425"/>
        <v>3484.7142857142858</v>
      </c>
      <c r="I2844" s="37">
        <f t="shared" si="429"/>
        <v>3000</v>
      </c>
      <c r="J2844" s="37">
        <f t="shared" si="430"/>
        <v>135</v>
      </c>
      <c r="K2844" s="21">
        <v>30</v>
      </c>
      <c r="L2844" s="36">
        <f t="shared" si="434"/>
        <v>662</v>
      </c>
      <c r="N2844" s="36">
        <v>30</v>
      </c>
      <c r="O2844" s="21">
        <f t="shared" si="431"/>
        <v>722</v>
      </c>
      <c r="P2844" s="40">
        <f t="shared" si="432"/>
        <v>2062.8571428571431</v>
      </c>
      <c r="Q2844" s="42"/>
      <c r="R2844" t="str">
        <f t="shared" si="428"/>
        <v>3480 Litre 304 Stainless Steel Slimline Water Tank (600mm W x 2600mm L x  2350mm H)</v>
      </c>
    </row>
    <row r="2845" spans="2:18" x14ac:dyDescent="0.35">
      <c r="B2845" s="32">
        <v>0.65</v>
      </c>
      <c r="C2845" s="30" t="s">
        <v>22</v>
      </c>
      <c r="D2845" s="30" t="s">
        <v>21</v>
      </c>
      <c r="E2845" s="21">
        <v>600</v>
      </c>
      <c r="F2845" s="21">
        <v>2700</v>
      </c>
      <c r="G2845" s="21">
        <v>2350</v>
      </c>
      <c r="H2845" s="39">
        <f t="shared" si="425"/>
        <v>3625.7142857142858</v>
      </c>
      <c r="I2845" s="37">
        <f t="shared" si="429"/>
        <v>4000</v>
      </c>
      <c r="J2845" s="37">
        <f t="shared" si="430"/>
        <v>150</v>
      </c>
      <c r="K2845" s="21">
        <v>30</v>
      </c>
      <c r="L2845" s="36">
        <v>675</v>
      </c>
      <c r="N2845" s="36">
        <v>30</v>
      </c>
      <c r="O2845" s="21">
        <f t="shared" si="431"/>
        <v>735</v>
      </c>
      <c r="P2845" s="40">
        <f t="shared" si="432"/>
        <v>2100</v>
      </c>
      <c r="Q2845" s="42"/>
      <c r="R2845" t="str">
        <f t="shared" si="428"/>
        <v>3630 Litre 304 Stainless Steel Slimline Water Tank (600mm W x 2700mm L x  2350mm H)</v>
      </c>
    </row>
    <row r="2846" spans="2:18" x14ac:dyDescent="0.35">
      <c r="B2846" s="32">
        <v>0.65</v>
      </c>
      <c r="C2846" s="30" t="s">
        <v>22</v>
      </c>
      <c r="D2846" s="30" t="s">
        <v>21</v>
      </c>
      <c r="E2846" s="21">
        <v>600</v>
      </c>
      <c r="F2846" s="21">
        <v>2800</v>
      </c>
      <c r="G2846" s="21">
        <v>2350</v>
      </c>
      <c r="H2846" s="39">
        <f t="shared" si="425"/>
        <v>3766.7142857142858</v>
      </c>
      <c r="I2846" s="37">
        <f t="shared" si="429"/>
        <v>4000</v>
      </c>
      <c r="J2846" s="37">
        <f t="shared" si="430"/>
        <v>150</v>
      </c>
      <c r="K2846" s="21">
        <v>30</v>
      </c>
      <c r="L2846" s="36">
        <f>L2845+16</f>
        <v>691</v>
      </c>
      <c r="N2846" s="36">
        <v>30</v>
      </c>
      <c r="O2846" s="21">
        <f t="shared" si="431"/>
        <v>751</v>
      </c>
      <c r="P2846" s="40">
        <f t="shared" si="432"/>
        <v>2145.7142857142858</v>
      </c>
      <c r="Q2846" s="42"/>
      <c r="R2846" t="str">
        <f t="shared" si="428"/>
        <v>3770 Litre 304 Stainless Steel Slimline Water Tank (600mm W x 2800mm L x  2350mm H)</v>
      </c>
    </row>
    <row r="2847" spans="2:18" x14ac:dyDescent="0.35">
      <c r="B2847" s="32">
        <v>0.65</v>
      </c>
      <c r="C2847" s="30" t="s">
        <v>22</v>
      </c>
      <c r="D2847" s="30" t="s">
        <v>21</v>
      </c>
      <c r="E2847" s="21">
        <v>600</v>
      </c>
      <c r="F2847" s="21">
        <v>2900</v>
      </c>
      <c r="G2847" s="21">
        <v>2350</v>
      </c>
      <c r="H2847" s="39">
        <f t="shared" si="425"/>
        <v>3907.7142857142858</v>
      </c>
      <c r="I2847" s="37">
        <f t="shared" si="429"/>
        <v>4000</v>
      </c>
      <c r="J2847" s="37">
        <f t="shared" si="430"/>
        <v>150</v>
      </c>
      <c r="K2847" s="21">
        <v>30</v>
      </c>
      <c r="L2847" s="36">
        <f>L2846+16</f>
        <v>707</v>
      </c>
      <c r="N2847" s="36">
        <v>30</v>
      </c>
      <c r="O2847" s="21">
        <f t="shared" si="431"/>
        <v>767</v>
      </c>
      <c r="P2847" s="40">
        <f t="shared" si="432"/>
        <v>2191.4285714285716</v>
      </c>
      <c r="Q2847" s="42"/>
      <c r="R2847" t="str">
        <f t="shared" si="428"/>
        <v>3910 Litre 304 Stainless Steel Slimline Water Tank (600mm W x 2900mm L x  2350mm H)</v>
      </c>
    </row>
    <row r="2848" spans="2:18" x14ac:dyDescent="0.35">
      <c r="B2848" s="32">
        <v>0.65</v>
      </c>
      <c r="C2848" s="30" t="s">
        <v>22</v>
      </c>
      <c r="D2848" s="30" t="s">
        <v>21</v>
      </c>
      <c r="E2848" s="21">
        <v>600</v>
      </c>
      <c r="F2848" s="21">
        <v>3000</v>
      </c>
      <c r="G2848" s="21">
        <v>2350</v>
      </c>
      <c r="H2848" s="39">
        <f t="shared" si="425"/>
        <v>4048.7142857142858</v>
      </c>
      <c r="I2848" s="37">
        <f t="shared" si="429"/>
        <v>4000</v>
      </c>
      <c r="J2848" s="37">
        <f t="shared" si="430"/>
        <v>150</v>
      </c>
      <c r="K2848" s="36">
        <v>45</v>
      </c>
      <c r="L2848" s="36">
        <f>L2847+16</f>
        <v>723</v>
      </c>
      <c r="N2848" s="36">
        <v>30</v>
      </c>
      <c r="O2848" s="21">
        <f t="shared" si="431"/>
        <v>798</v>
      </c>
      <c r="P2848" s="40">
        <f t="shared" si="432"/>
        <v>2280</v>
      </c>
      <c r="Q2848" s="42"/>
      <c r="R2848" t="str">
        <f t="shared" si="428"/>
        <v>4050 Litre 304 Stainless Steel Slimline Water Tank (600mm W x 3000mm L x  2350mm H)</v>
      </c>
    </row>
    <row r="2849" spans="2:18" x14ac:dyDescent="0.35">
      <c r="B2849" s="32">
        <v>0.65</v>
      </c>
      <c r="C2849" s="30" t="s">
        <v>22</v>
      </c>
      <c r="D2849" s="30" t="s">
        <v>21</v>
      </c>
      <c r="E2849" s="21">
        <v>650</v>
      </c>
      <c r="F2849" s="21">
        <v>800</v>
      </c>
      <c r="G2849" s="21">
        <v>2350</v>
      </c>
      <c r="H2849" s="39">
        <f t="shared" si="425"/>
        <v>1009.2410714285713</v>
      </c>
      <c r="I2849" s="37">
        <f t="shared" si="429"/>
        <v>1000</v>
      </c>
      <c r="J2849" s="37">
        <f t="shared" si="430"/>
        <v>90</v>
      </c>
      <c r="K2849" s="21"/>
      <c r="L2849" s="36">
        <v>336</v>
      </c>
      <c r="N2849" s="36">
        <v>30</v>
      </c>
      <c r="O2849" s="21">
        <f t="shared" si="431"/>
        <v>366</v>
      </c>
      <c r="P2849" s="40">
        <f t="shared" si="432"/>
        <v>1045.7142857142858</v>
      </c>
      <c r="Q2849" s="42"/>
      <c r="R2849" t="str">
        <f t="shared" si="428"/>
        <v>1010 Litre 304 Stainless Steel Slimline Water Tank (650mm W x 800mm L x  2350mm H)</v>
      </c>
    </row>
    <row r="2850" spans="2:18" x14ac:dyDescent="0.35">
      <c r="B2850" s="32">
        <v>0.65</v>
      </c>
      <c r="C2850" s="30" t="s">
        <v>22</v>
      </c>
      <c r="D2850" s="30" t="s">
        <v>21</v>
      </c>
      <c r="E2850" s="21">
        <v>650</v>
      </c>
      <c r="F2850" s="21">
        <v>900</v>
      </c>
      <c r="G2850" s="21">
        <v>2350</v>
      </c>
      <c r="H2850" s="39">
        <f t="shared" si="425"/>
        <v>1161.9910714285713</v>
      </c>
      <c r="I2850" s="37">
        <f t="shared" si="429"/>
        <v>1000</v>
      </c>
      <c r="J2850" s="37">
        <f t="shared" si="430"/>
        <v>90</v>
      </c>
      <c r="K2850" s="21"/>
      <c r="L2850" s="36">
        <f>L2849+16</f>
        <v>352</v>
      </c>
      <c r="N2850" s="36">
        <v>30</v>
      </c>
      <c r="O2850" s="21">
        <f t="shared" si="431"/>
        <v>382</v>
      </c>
      <c r="P2850" s="40">
        <f t="shared" si="432"/>
        <v>1091.4285714285716</v>
      </c>
      <c r="Q2850" s="42"/>
      <c r="R2850" t="str">
        <f t="shared" si="428"/>
        <v>1160 Litre 304 Stainless Steel Slimline Water Tank (650mm W x 900mm L x  2350mm H)</v>
      </c>
    </row>
    <row r="2851" spans="2:18" x14ac:dyDescent="0.35">
      <c r="B2851" s="32">
        <v>0.65</v>
      </c>
      <c r="C2851" s="30" t="s">
        <v>22</v>
      </c>
      <c r="D2851" s="30" t="s">
        <v>21</v>
      </c>
      <c r="E2851" s="21">
        <v>650</v>
      </c>
      <c r="F2851" s="21">
        <v>1000</v>
      </c>
      <c r="G2851" s="21">
        <v>2350</v>
      </c>
      <c r="H2851" s="39">
        <f t="shared" si="425"/>
        <v>1314.7410714285713</v>
      </c>
      <c r="I2851" s="37">
        <f t="shared" si="429"/>
        <v>1000</v>
      </c>
      <c r="J2851" s="37">
        <f t="shared" si="430"/>
        <v>90</v>
      </c>
      <c r="K2851" s="21"/>
      <c r="L2851" s="36">
        <f>L2850+16</f>
        <v>368</v>
      </c>
      <c r="N2851" s="36">
        <v>30</v>
      </c>
      <c r="O2851" s="21">
        <f t="shared" si="431"/>
        <v>398</v>
      </c>
      <c r="P2851" s="40">
        <f t="shared" si="432"/>
        <v>1137.1428571428571</v>
      </c>
      <c r="Q2851" s="42"/>
      <c r="R2851" t="str">
        <f t="shared" si="428"/>
        <v>1310 Litre 304 Stainless Steel Slimline Water Tank (650mm W x 1000mm L x  2350mm H)</v>
      </c>
    </row>
    <row r="2852" spans="2:18" x14ac:dyDescent="0.35">
      <c r="B2852" s="32">
        <v>0.65</v>
      </c>
      <c r="C2852" s="30" t="s">
        <v>22</v>
      </c>
      <c r="D2852" s="30" t="s">
        <v>21</v>
      </c>
      <c r="E2852" s="21">
        <v>650</v>
      </c>
      <c r="F2852" s="21">
        <v>1100</v>
      </c>
      <c r="G2852" s="21">
        <v>2350</v>
      </c>
      <c r="H2852" s="39">
        <f t="shared" si="425"/>
        <v>1467.4910714285713</v>
      </c>
      <c r="I2852" s="37">
        <f t="shared" si="429"/>
        <v>1000</v>
      </c>
      <c r="J2852" s="37">
        <f t="shared" si="430"/>
        <v>90</v>
      </c>
      <c r="K2852" s="21"/>
      <c r="L2852" s="36">
        <f>L2851+16</f>
        <v>384</v>
      </c>
      <c r="N2852" s="36">
        <v>30</v>
      </c>
      <c r="O2852" s="21">
        <f t="shared" si="431"/>
        <v>414</v>
      </c>
      <c r="P2852" s="40">
        <f t="shared" si="432"/>
        <v>1182.8571428571429</v>
      </c>
      <c r="Q2852" s="42"/>
      <c r="R2852" t="str">
        <f t="shared" si="428"/>
        <v>1470 Litre 304 Stainless Steel Slimline Water Tank (650mm W x 1100mm L x  2350mm H)</v>
      </c>
    </row>
    <row r="2853" spans="2:18" x14ac:dyDescent="0.35">
      <c r="B2853" s="32">
        <v>0.65</v>
      </c>
      <c r="C2853" s="30" t="s">
        <v>22</v>
      </c>
      <c r="D2853" s="30" t="s">
        <v>21</v>
      </c>
      <c r="E2853" s="21">
        <v>650</v>
      </c>
      <c r="F2853" s="21">
        <v>1200</v>
      </c>
      <c r="G2853" s="21">
        <v>2350</v>
      </c>
      <c r="H2853" s="39">
        <f t="shared" si="425"/>
        <v>1620.2410714285713</v>
      </c>
      <c r="I2853" s="37">
        <f t="shared" si="429"/>
        <v>2000</v>
      </c>
      <c r="J2853" s="37">
        <f t="shared" si="430"/>
        <v>120</v>
      </c>
      <c r="K2853" s="21"/>
      <c r="L2853" s="36">
        <v>398</v>
      </c>
      <c r="N2853" s="36">
        <v>30</v>
      </c>
      <c r="O2853" s="21">
        <f t="shared" si="431"/>
        <v>428</v>
      </c>
      <c r="P2853" s="40">
        <f t="shared" si="432"/>
        <v>1222.8571428571429</v>
      </c>
      <c r="Q2853" s="42"/>
      <c r="R2853" t="str">
        <f t="shared" si="428"/>
        <v>1620 Litre 304 Stainless Steel Slimline Water Tank (650mm W x 1200mm L x  2350mm H)</v>
      </c>
    </row>
    <row r="2854" spans="2:18" x14ac:dyDescent="0.35">
      <c r="B2854" s="32">
        <v>0.65</v>
      </c>
      <c r="C2854" s="30" t="s">
        <v>22</v>
      </c>
      <c r="D2854" s="30" t="s">
        <v>21</v>
      </c>
      <c r="E2854" s="21">
        <v>650</v>
      </c>
      <c r="F2854" s="21">
        <v>1300</v>
      </c>
      <c r="G2854" s="21">
        <v>2350</v>
      </c>
      <c r="H2854" s="39">
        <f t="shared" si="425"/>
        <v>1772.9910714285713</v>
      </c>
      <c r="I2854" s="37">
        <f t="shared" si="429"/>
        <v>2000</v>
      </c>
      <c r="J2854" s="37">
        <f t="shared" si="430"/>
        <v>120</v>
      </c>
      <c r="K2854" s="21"/>
      <c r="L2854" s="36">
        <f>L2853+16</f>
        <v>414</v>
      </c>
      <c r="N2854" s="36">
        <v>30</v>
      </c>
      <c r="O2854" s="21">
        <f t="shared" si="431"/>
        <v>444</v>
      </c>
      <c r="P2854" s="40">
        <f t="shared" si="432"/>
        <v>1268.5714285714287</v>
      </c>
      <c r="Q2854" s="42"/>
      <c r="R2854" t="str">
        <f t="shared" si="428"/>
        <v>1770 Litre 304 Stainless Steel Slimline Water Tank (650mm W x 1300mm L x  2350mm H)</v>
      </c>
    </row>
    <row r="2855" spans="2:18" x14ac:dyDescent="0.35">
      <c r="B2855" s="32">
        <v>0.65</v>
      </c>
      <c r="C2855" s="30" t="s">
        <v>22</v>
      </c>
      <c r="D2855" s="30" t="s">
        <v>21</v>
      </c>
      <c r="E2855" s="21">
        <v>650</v>
      </c>
      <c r="F2855" s="21">
        <v>1400</v>
      </c>
      <c r="G2855" s="21">
        <v>2350</v>
      </c>
      <c r="H2855" s="39">
        <f t="shared" si="425"/>
        <v>1925.7410714285713</v>
      </c>
      <c r="I2855" s="37">
        <f t="shared" si="429"/>
        <v>2000</v>
      </c>
      <c r="J2855" s="37">
        <f t="shared" si="430"/>
        <v>120</v>
      </c>
      <c r="K2855" s="21"/>
      <c r="L2855" s="36">
        <f>L2854+16</f>
        <v>430</v>
      </c>
      <c r="N2855" s="36">
        <v>30</v>
      </c>
      <c r="O2855" s="21">
        <f t="shared" si="431"/>
        <v>460</v>
      </c>
      <c r="P2855" s="40">
        <f t="shared" si="432"/>
        <v>1314.2857142857144</v>
      </c>
      <c r="Q2855" s="42"/>
      <c r="R2855" t="str">
        <f t="shared" si="428"/>
        <v>1930 Litre 304 Stainless Steel Slimline Water Tank (650mm W x 1400mm L x  2350mm H)</v>
      </c>
    </row>
    <row r="2856" spans="2:18" x14ac:dyDescent="0.35">
      <c r="B2856" s="32">
        <v>0.65</v>
      </c>
      <c r="C2856" s="30" t="s">
        <v>22</v>
      </c>
      <c r="D2856" s="30" t="s">
        <v>21</v>
      </c>
      <c r="E2856" s="21">
        <v>650</v>
      </c>
      <c r="F2856" s="21">
        <v>1500</v>
      </c>
      <c r="G2856" s="21">
        <v>2350</v>
      </c>
      <c r="H2856" s="39">
        <f t="shared" si="425"/>
        <v>2078.4910714285711</v>
      </c>
      <c r="I2856" s="37">
        <f t="shared" si="429"/>
        <v>2000</v>
      </c>
      <c r="J2856" s="37">
        <f t="shared" si="430"/>
        <v>120</v>
      </c>
      <c r="K2856" s="21"/>
      <c r="L2856" s="36">
        <f>L2855+16</f>
        <v>446</v>
      </c>
      <c r="N2856" s="36">
        <v>30</v>
      </c>
      <c r="O2856" s="21">
        <f t="shared" si="431"/>
        <v>476</v>
      </c>
      <c r="P2856" s="40">
        <f t="shared" si="432"/>
        <v>1360</v>
      </c>
      <c r="Q2856" s="42"/>
      <c r="R2856" t="str">
        <f t="shared" si="428"/>
        <v>2080 Litre 304 Stainless Steel Slimline Water Tank (650mm W x 1500mm L x  2350mm H)</v>
      </c>
    </row>
    <row r="2857" spans="2:18" x14ac:dyDescent="0.35">
      <c r="B2857" s="32">
        <v>0.65</v>
      </c>
      <c r="C2857" s="30" t="s">
        <v>22</v>
      </c>
      <c r="D2857" s="30" t="s">
        <v>21</v>
      </c>
      <c r="E2857" s="21">
        <v>650</v>
      </c>
      <c r="F2857" s="21">
        <v>1600</v>
      </c>
      <c r="G2857" s="21">
        <v>2350</v>
      </c>
      <c r="H2857" s="39">
        <f t="shared" si="425"/>
        <v>2231.2410714285711</v>
      </c>
      <c r="I2857" s="37">
        <f t="shared" si="429"/>
        <v>2000</v>
      </c>
      <c r="J2857" s="37">
        <f t="shared" si="430"/>
        <v>120</v>
      </c>
      <c r="K2857" s="21"/>
      <c r="L2857" s="36">
        <f>L2856+16</f>
        <v>462</v>
      </c>
      <c r="N2857" s="36">
        <v>30</v>
      </c>
      <c r="O2857" s="21">
        <f t="shared" si="431"/>
        <v>492</v>
      </c>
      <c r="P2857" s="40">
        <f t="shared" si="432"/>
        <v>1405.7142857142858</v>
      </c>
      <c r="Q2857" s="42"/>
      <c r="R2857" t="str">
        <f t="shared" si="428"/>
        <v>2230 Litre 304 Stainless Steel Slimline Water Tank (650mm W x 1600mm L x  2350mm H)</v>
      </c>
    </row>
    <row r="2858" spans="2:18" x14ac:dyDescent="0.35">
      <c r="B2858" s="32">
        <v>0.65</v>
      </c>
      <c r="C2858" s="30" t="s">
        <v>22</v>
      </c>
      <c r="D2858" s="30" t="s">
        <v>21</v>
      </c>
      <c r="E2858" s="21">
        <v>650</v>
      </c>
      <c r="F2858" s="21">
        <v>1700</v>
      </c>
      <c r="G2858" s="21">
        <v>2350</v>
      </c>
      <c r="H2858" s="39">
        <f t="shared" si="425"/>
        <v>2383.9910714285711</v>
      </c>
      <c r="I2858" s="37">
        <f t="shared" si="429"/>
        <v>2000</v>
      </c>
      <c r="J2858" s="37">
        <f t="shared" si="430"/>
        <v>120</v>
      </c>
      <c r="K2858" s="21"/>
      <c r="L2858" s="36">
        <f>L2857+16</f>
        <v>478</v>
      </c>
      <c r="N2858" s="36">
        <v>30</v>
      </c>
      <c r="O2858" s="21">
        <f t="shared" si="431"/>
        <v>508</v>
      </c>
      <c r="P2858" s="40">
        <f t="shared" si="432"/>
        <v>1451.4285714285716</v>
      </c>
      <c r="Q2858" s="42"/>
      <c r="R2858" t="str">
        <f t="shared" si="428"/>
        <v>2380 Litre 304 Stainless Steel Slimline Water Tank (650mm W x 1700mm L x  2350mm H)</v>
      </c>
    </row>
    <row r="2859" spans="2:18" x14ac:dyDescent="0.35">
      <c r="B2859" s="32">
        <v>0.65</v>
      </c>
      <c r="C2859" s="30" t="s">
        <v>22</v>
      </c>
      <c r="D2859" s="30" t="s">
        <v>21</v>
      </c>
      <c r="E2859" s="21">
        <v>650</v>
      </c>
      <c r="F2859" s="21">
        <v>1800</v>
      </c>
      <c r="G2859" s="21">
        <v>2350</v>
      </c>
      <c r="H2859" s="39">
        <f t="shared" si="425"/>
        <v>2536.7410714285711</v>
      </c>
      <c r="I2859" s="37">
        <f t="shared" si="429"/>
        <v>3000</v>
      </c>
      <c r="J2859" s="37">
        <f t="shared" si="430"/>
        <v>135</v>
      </c>
      <c r="K2859" s="21"/>
      <c r="L2859" s="36">
        <v>538</v>
      </c>
      <c r="N2859" s="36">
        <v>30</v>
      </c>
      <c r="O2859" s="21">
        <f t="shared" si="431"/>
        <v>568</v>
      </c>
      <c r="P2859" s="40">
        <f t="shared" si="432"/>
        <v>1622.8571428571429</v>
      </c>
      <c r="Q2859" s="42"/>
      <c r="R2859" t="str">
        <f t="shared" si="428"/>
        <v>2540 Litre 304 Stainless Steel Slimline Water Tank (650mm W x 1800mm L x  2350mm H)</v>
      </c>
    </row>
    <row r="2860" spans="2:18" x14ac:dyDescent="0.35">
      <c r="B2860" s="32">
        <v>0.65</v>
      </c>
      <c r="C2860" s="30" t="s">
        <v>22</v>
      </c>
      <c r="D2860" s="30" t="s">
        <v>21</v>
      </c>
      <c r="E2860" s="21">
        <v>650</v>
      </c>
      <c r="F2860" s="21">
        <v>1900</v>
      </c>
      <c r="G2860" s="21">
        <v>2350</v>
      </c>
      <c r="H2860" s="39">
        <f t="shared" si="425"/>
        <v>2689.4910714285711</v>
      </c>
      <c r="I2860" s="37">
        <f t="shared" si="429"/>
        <v>3000</v>
      </c>
      <c r="J2860" s="37">
        <f t="shared" si="430"/>
        <v>135</v>
      </c>
      <c r="K2860" s="21"/>
      <c r="L2860" s="36">
        <f t="shared" ref="L2860:L2865" si="435">L2859+16</f>
        <v>554</v>
      </c>
      <c r="N2860" s="36">
        <v>30</v>
      </c>
      <c r="O2860" s="21">
        <f t="shared" si="431"/>
        <v>584</v>
      </c>
      <c r="P2860" s="40">
        <f t="shared" si="432"/>
        <v>1668.5714285714287</v>
      </c>
      <c r="Q2860" s="42"/>
      <c r="R2860" t="str">
        <f t="shared" si="428"/>
        <v>2690 Litre 304 Stainless Steel Slimline Water Tank (650mm W x 1900mm L x  2350mm H)</v>
      </c>
    </row>
    <row r="2861" spans="2:18" x14ac:dyDescent="0.35">
      <c r="B2861" s="32">
        <v>0.65</v>
      </c>
      <c r="C2861" s="30" t="s">
        <v>22</v>
      </c>
      <c r="D2861" s="30" t="s">
        <v>21</v>
      </c>
      <c r="E2861" s="21">
        <v>650</v>
      </c>
      <c r="F2861" s="21">
        <v>2000</v>
      </c>
      <c r="G2861" s="21">
        <v>2350</v>
      </c>
      <c r="H2861" s="39">
        <f t="shared" si="425"/>
        <v>2842.2410714285711</v>
      </c>
      <c r="I2861" s="37">
        <f t="shared" si="429"/>
        <v>3000</v>
      </c>
      <c r="J2861" s="37">
        <f t="shared" si="430"/>
        <v>135</v>
      </c>
      <c r="K2861" s="21"/>
      <c r="L2861" s="36">
        <f t="shared" si="435"/>
        <v>570</v>
      </c>
      <c r="N2861" s="36">
        <v>30</v>
      </c>
      <c r="O2861" s="21">
        <f t="shared" si="431"/>
        <v>600</v>
      </c>
      <c r="P2861" s="40">
        <f t="shared" si="432"/>
        <v>1714.2857142857144</v>
      </c>
      <c r="Q2861" s="42"/>
      <c r="R2861" t="str">
        <f t="shared" si="428"/>
        <v>2840 Litre 304 Stainless Steel Slimline Water Tank (650mm W x 2000mm L x  2350mm H)</v>
      </c>
    </row>
    <row r="2862" spans="2:18" x14ac:dyDescent="0.35">
      <c r="B2862" s="32">
        <v>0.65</v>
      </c>
      <c r="C2862" s="30" t="s">
        <v>22</v>
      </c>
      <c r="D2862" s="30" t="s">
        <v>21</v>
      </c>
      <c r="E2862" s="21">
        <v>650</v>
      </c>
      <c r="F2862" s="21">
        <v>2100</v>
      </c>
      <c r="G2862" s="21">
        <v>2350</v>
      </c>
      <c r="H2862" s="39">
        <f t="shared" si="425"/>
        <v>2994.9910714285711</v>
      </c>
      <c r="I2862" s="37">
        <f t="shared" si="429"/>
        <v>3000</v>
      </c>
      <c r="J2862" s="37">
        <f t="shared" si="430"/>
        <v>135</v>
      </c>
      <c r="K2862" s="21"/>
      <c r="L2862" s="36">
        <f t="shared" si="435"/>
        <v>586</v>
      </c>
      <c r="N2862" s="36">
        <v>30</v>
      </c>
      <c r="O2862" s="21">
        <f t="shared" si="431"/>
        <v>616</v>
      </c>
      <c r="P2862" s="40">
        <f t="shared" si="432"/>
        <v>1760</v>
      </c>
      <c r="Q2862" s="42"/>
      <c r="R2862" t="str">
        <f t="shared" si="428"/>
        <v>2990 Litre 304 Stainless Steel Slimline Water Tank (650mm W x 2100mm L x  2350mm H)</v>
      </c>
    </row>
    <row r="2863" spans="2:18" x14ac:dyDescent="0.35">
      <c r="B2863" s="32">
        <v>0.65</v>
      </c>
      <c r="C2863" s="30" t="s">
        <v>22</v>
      </c>
      <c r="D2863" s="30" t="s">
        <v>21</v>
      </c>
      <c r="E2863" s="21">
        <v>650</v>
      </c>
      <c r="F2863" s="21">
        <v>2200</v>
      </c>
      <c r="G2863" s="21">
        <v>2350</v>
      </c>
      <c r="H2863" s="39">
        <f t="shared" si="425"/>
        <v>3147.7410714285711</v>
      </c>
      <c r="I2863" s="37">
        <f t="shared" si="429"/>
        <v>3000</v>
      </c>
      <c r="J2863" s="37">
        <f t="shared" si="430"/>
        <v>135</v>
      </c>
      <c r="K2863" s="21">
        <v>30</v>
      </c>
      <c r="L2863" s="36">
        <f t="shared" si="435"/>
        <v>602</v>
      </c>
      <c r="N2863" s="36">
        <v>30</v>
      </c>
      <c r="O2863" s="21">
        <f t="shared" si="431"/>
        <v>662</v>
      </c>
      <c r="P2863" s="40">
        <f t="shared" si="432"/>
        <v>1891.4285714285716</v>
      </c>
      <c r="Q2863" s="42"/>
      <c r="R2863" t="str">
        <f t="shared" si="428"/>
        <v>3150 Litre 304 Stainless Steel Slimline Water Tank (650mm W x 2200mm L x  2350mm H)</v>
      </c>
    </row>
    <row r="2864" spans="2:18" x14ac:dyDescent="0.35">
      <c r="B2864" s="32">
        <v>0.65</v>
      </c>
      <c r="C2864" s="30" t="s">
        <v>22</v>
      </c>
      <c r="D2864" s="30" t="s">
        <v>21</v>
      </c>
      <c r="E2864" s="21">
        <v>650</v>
      </c>
      <c r="F2864" s="21">
        <v>2300</v>
      </c>
      <c r="G2864" s="21">
        <v>2350</v>
      </c>
      <c r="H2864" s="39">
        <f t="shared" si="425"/>
        <v>3300.4910714285711</v>
      </c>
      <c r="I2864" s="37">
        <f t="shared" si="429"/>
        <v>3000</v>
      </c>
      <c r="J2864" s="37">
        <f t="shared" si="430"/>
        <v>135</v>
      </c>
      <c r="K2864" s="21">
        <v>30</v>
      </c>
      <c r="L2864" s="36">
        <f t="shared" si="435"/>
        <v>618</v>
      </c>
      <c r="N2864" s="36">
        <v>30</v>
      </c>
      <c r="O2864" s="21">
        <f t="shared" si="431"/>
        <v>678</v>
      </c>
      <c r="P2864" s="40">
        <f t="shared" si="432"/>
        <v>1937.1428571428573</v>
      </c>
      <c r="Q2864" s="42"/>
      <c r="R2864" t="str">
        <f t="shared" si="428"/>
        <v>3300 Litre 304 Stainless Steel Slimline Water Tank (650mm W x 2300mm L x  2350mm H)</v>
      </c>
    </row>
    <row r="2865" spans="2:18" x14ac:dyDescent="0.35">
      <c r="B2865" s="32">
        <v>0.65</v>
      </c>
      <c r="C2865" s="30" t="s">
        <v>22</v>
      </c>
      <c r="D2865" s="30" t="s">
        <v>21</v>
      </c>
      <c r="E2865" s="21">
        <v>650</v>
      </c>
      <c r="F2865" s="21">
        <v>2400</v>
      </c>
      <c r="G2865" s="21">
        <v>2350</v>
      </c>
      <c r="H2865" s="39">
        <f t="shared" si="425"/>
        <v>3453.2410714285711</v>
      </c>
      <c r="I2865" s="37">
        <f t="shared" si="429"/>
        <v>3000</v>
      </c>
      <c r="J2865" s="37">
        <f t="shared" si="430"/>
        <v>135</v>
      </c>
      <c r="K2865" s="21">
        <v>30</v>
      </c>
      <c r="L2865" s="36">
        <f t="shared" si="435"/>
        <v>634</v>
      </c>
      <c r="N2865" s="36">
        <v>30</v>
      </c>
      <c r="O2865" s="21">
        <f t="shared" si="431"/>
        <v>694</v>
      </c>
      <c r="P2865" s="40">
        <f t="shared" si="432"/>
        <v>1982.8571428571429</v>
      </c>
      <c r="Q2865" s="42"/>
      <c r="R2865" t="str">
        <f t="shared" si="428"/>
        <v>3450 Litre 304 Stainless Steel Slimline Water Tank (650mm W x 2400mm L x  2350mm H)</v>
      </c>
    </row>
    <row r="2866" spans="2:18" x14ac:dyDescent="0.35">
      <c r="B2866" s="32">
        <v>0.65</v>
      </c>
      <c r="C2866" s="30" t="s">
        <v>22</v>
      </c>
      <c r="D2866" s="30" t="s">
        <v>21</v>
      </c>
      <c r="E2866" s="21">
        <v>650</v>
      </c>
      <c r="F2866" s="21">
        <v>2500</v>
      </c>
      <c r="G2866" s="21">
        <v>2350</v>
      </c>
      <c r="H2866" s="39">
        <f t="shared" si="425"/>
        <v>3605.9910714285711</v>
      </c>
      <c r="I2866" s="37">
        <f t="shared" si="429"/>
        <v>4000</v>
      </c>
      <c r="J2866" s="37">
        <f t="shared" si="430"/>
        <v>150</v>
      </c>
      <c r="K2866" s="21">
        <v>30</v>
      </c>
      <c r="L2866" s="36">
        <v>647</v>
      </c>
      <c r="N2866" s="36">
        <v>30</v>
      </c>
      <c r="O2866" s="21">
        <f t="shared" si="431"/>
        <v>707</v>
      </c>
      <c r="P2866" s="40">
        <f t="shared" si="432"/>
        <v>2020.0000000000002</v>
      </c>
      <c r="Q2866" s="42"/>
      <c r="R2866" t="str">
        <f t="shared" si="428"/>
        <v>3610 Litre 304 Stainless Steel Slimline Water Tank (650mm W x 2500mm L x  2350mm H)</v>
      </c>
    </row>
    <row r="2867" spans="2:18" x14ac:dyDescent="0.35">
      <c r="B2867" s="32">
        <v>0.65</v>
      </c>
      <c r="C2867" s="30" t="s">
        <v>22</v>
      </c>
      <c r="D2867" s="30" t="s">
        <v>21</v>
      </c>
      <c r="E2867" s="21">
        <v>650</v>
      </c>
      <c r="F2867" s="21">
        <v>2600</v>
      </c>
      <c r="G2867" s="21">
        <v>2350</v>
      </c>
      <c r="H2867" s="39">
        <f t="shared" ref="H2867:H2930" si="436">(((22/7*(E2867/2)^2)*G2867)+((F2867-E2867)*G2867*E2867))/1000000</f>
        <v>3758.7410714285711</v>
      </c>
      <c r="I2867" s="37">
        <f t="shared" si="429"/>
        <v>4000</v>
      </c>
      <c r="J2867" s="37">
        <f t="shared" si="430"/>
        <v>150</v>
      </c>
      <c r="K2867" s="21">
        <v>30</v>
      </c>
      <c r="L2867" s="36">
        <f>L2866+16</f>
        <v>663</v>
      </c>
      <c r="N2867" s="36">
        <v>30</v>
      </c>
      <c r="O2867" s="21">
        <f t="shared" si="431"/>
        <v>723</v>
      </c>
      <c r="P2867" s="40">
        <f t="shared" si="432"/>
        <v>2065.7142857142858</v>
      </c>
      <c r="Q2867" s="42"/>
      <c r="R2867" t="str">
        <f t="shared" si="428"/>
        <v>3760 Litre 304 Stainless Steel Slimline Water Tank (650mm W x 2600mm L x  2350mm H)</v>
      </c>
    </row>
    <row r="2868" spans="2:18" x14ac:dyDescent="0.35">
      <c r="B2868" s="32">
        <v>0.65</v>
      </c>
      <c r="C2868" s="30" t="s">
        <v>22</v>
      </c>
      <c r="D2868" s="30" t="s">
        <v>21</v>
      </c>
      <c r="E2868" s="21">
        <v>650</v>
      </c>
      <c r="F2868" s="21">
        <v>2700</v>
      </c>
      <c r="G2868" s="21">
        <v>2350</v>
      </c>
      <c r="H2868" s="39">
        <f t="shared" si="436"/>
        <v>3911.4910714285711</v>
      </c>
      <c r="I2868" s="37">
        <f t="shared" si="429"/>
        <v>4000</v>
      </c>
      <c r="J2868" s="37">
        <f t="shared" si="430"/>
        <v>150</v>
      </c>
      <c r="K2868" s="21">
        <v>30</v>
      </c>
      <c r="L2868" s="36">
        <f>L2867+16</f>
        <v>679</v>
      </c>
      <c r="N2868" s="36">
        <v>30</v>
      </c>
      <c r="O2868" s="21">
        <f t="shared" si="431"/>
        <v>739</v>
      </c>
      <c r="P2868" s="40">
        <f t="shared" si="432"/>
        <v>2111.4285714285716</v>
      </c>
      <c r="Q2868" s="42"/>
      <c r="R2868" t="str">
        <f t="shared" si="428"/>
        <v>3910 Litre 304 Stainless Steel Slimline Water Tank (650mm W x 2700mm L x  2350mm H)</v>
      </c>
    </row>
    <row r="2869" spans="2:18" x14ac:dyDescent="0.35">
      <c r="B2869" s="32">
        <v>0.65</v>
      </c>
      <c r="C2869" s="30" t="s">
        <v>22</v>
      </c>
      <c r="D2869" s="30" t="s">
        <v>21</v>
      </c>
      <c r="E2869" s="21">
        <v>650</v>
      </c>
      <c r="F2869" s="21">
        <v>2800</v>
      </c>
      <c r="G2869" s="21">
        <v>2350</v>
      </c>
      <c r="H2869" s="39">
        <f t="shared" si="436"/>
        <v>4064.2410714285711</v>
      </c>
      <c r="I2869" s="37">
        <f t="shared" si="429"/>
        <v>4000</v>
      </c>
      <c r="J2869" s="37">
        <f t="shared" si="430"/>
        <v>150</v>
      </c>
      <c r="K2869" s="36">
        <v>45</v>
      </c>
      <c r="L2869" s="36">
        <f>L2868+16</f>
        <v>695</v>
      </c>
      <c r="N2869" s="36">
        <v>30</v>
      </c>
      <c r="O2869" s="21">
        <f t="shared" si="431"/>
        <v>770</v>
      </c>
      <c r="P2869" s="40">
        <f t="shared" si="432"/>
        <v>2200</v>
      </c>
      <c r="Q2869" s="42"/>
      <c r="R2869" t="str">
        <f t="shared" si="428"/>
        <v>4060 Litre 304 Stainless Steel Slimline Water Tank (650mm W x 2800mm L x  2350mm H)</v>
      </c>
    </row>
    <row r="2870" spans="2:18" x14ac:dyDescent="0.35">
      <c r="B2870" s="32">
        <v>0.65</v>
      </c>
      <c r="C2870" s="30" t="s">
        <v>22</v>
      </c>
      <c r="D2870" s="30" t="s">
        <v>21</v>
      </c>
      <c r="E2870" s="21">
        <v>650</v>
      </c>
      <c r="F2870" s="21">
        <v>2900</v>
      </c>
      <c r="G2870" s="21">
        <v>2350</v>
      </c>
      <c r="H2870" s="39">
        <f t="shared" si="436"/>
        <v>4216.9910714285716</v>
      </c>
      <c r="I2870" s="37">
        <f t="shared" si="429"/>
        <v>4000</v>
      </c>
      <c r="J2870" s="37">
        <f t="shared" si="430"/>
        <v>150</v>
      </c>
      <c r="K2870" s="36">
        <v>45</v>
      </c>
      <c r="L2870" s="36">
        <f>L2869+16</f>
        <v>711</v>
      </c>
      <c r="N2870" s="36">
        <v>30</v>
      </c>
      <c r="O2870" s="21">
        <f t="shared" si="431"/>
        <v>786</v>
      </c>
      <c r="P2870" s="40">
        <f t="shared" si="432"/>
        <v>2245.7142857142858</v>
      </c>
      <c r="Q2870" s="42"/>
      <c r="R2870" t="str">
        <f t="shared" si="428"/>
        <v>4220 Litre 304 Stainless Steel Slimline Water Tank (650mm W x 2900mm L x  2350mm H)</v>
      </c>
    </row>
    <row r="2871" spans="2:18" x14ac:dyDescent="0.35">
      <c r="B2871" s="32">
        <v>0.65</v>
      </c>
      <c r="C2871" s="30" t="s">
        <v>22</v>
      </c>
      <c r="D2871" s="30" t="s">
        <v>21</v>
      </c>
      <c r="E2871" s="21">
        <v>650</v>
      </c>
      <c r="F2871" s="21">
        <v>3000</v>
      </c>
      <c r="G2871" s="21">
        <v>2350</v>
      </c>
      <c r="H2871" s="39">
        <f t="shared" si="436"/>
        <v>4369.7410714285716</v>
      </c>
      <c r="I2871" s="37">
        <f t="shared" si="429"/>
        <v>4000</v>
      </c>
      <c r="J2871" s="37">
        <f t="shared" si="430"/>
        <v>150</v>
      </c>
      <c r="K2871" s="36">
        <v>45</v>
      </c>
      <c r="L2871" s="36">
        <f>L2870+16</f>
        <v>727</v>
      </c>
      <c r="N2871" s="36">
        <v>30</v>
      </c>
      <c r="O2871" s="21">
        <f t="shared" si="431"/>
        <v>802</v>
      </c>
      <c r="P2871" s="40">
        <f t="shared" si="432"/>
        <v>2291.4285714285716</v>
      </c>
      <c r="Q2871" s="42"/>
      <c r="R2871" t="str">
        <f t="shared" si="428"/>
        <v>4370 Litre 304 Stainless Steel Slimline Water Tank (650mm W x 3000mm L x  2350mm H)</v>
      </c>
    </row>
    <row r="2872" spans="2:18" x14ac:dyDescent="0.35">
      <c r="B2872" s="32">
        <v>0.65</v>
      </c>
      <c r="C2872" s="30" t="s">
        <v>22</v>
      </c>
      <c r="D2872" s="30" t="s">
        <v>21</v>
      </c>
      <c r="E2872" s="21">
        <v>700</v>
      </c>
      <c r="F2872" s="21">
        <v>800</v>
      </c>
      <c r="G2872" s="21">
        <v>2350</v>
      </c>
      <c r="H2872" s="39">
        <f t="shared" si="436"/>
        <v>1069.25</v>
      </c>
      <c r="I2872" s="37">
        <f t="shared" si="429"/>
        <v>1000</v>
      </c>
      <c r="J2872" s="37">
        <f t="shared" si="430"/>
        <v>90</v>
      </c>
      <c r="K2872" s="21"/>
      <c r="L2872" s="36">
        <v>339</v>
      </c>
      <c r="N2872" s="36">
        <v>30</v>
      </c>
      <c r="O2872" s="21">
        <f t="shared" si="431"/>
        <v>369</v>
      </c>
      <c r="P2872" s="40">
        <f t="shared" si="432"/>
        <v>1054.2857142857144</v>
      </c>
      <c r="Q2872" s="42"/>
      <c r="R2872" t="str">
        <f t="shared" si="428"/>
        <v>1070 Litre 304 Stainless Steel Slimline Water Tank (700mm W x 800mm L x  2350mm H)</v>
      </c>
    </row>
    <row r="2873" spans="2:18" x14ac:dyDescent="0.35">
      <c r="B2873" s="32">
        <v>0.65</v>
      </c>
      <c r="C2873" s="30" t="s">
        <v>22</v>
      </c>
      <c r="D2873" s="30" t="s">
        <v>21</v>
      </c>
      <c r="E2873" s="21">
        <v>700</v>
      </c>
      <c r="F2873" s="21">
        <v>900</v>
      </c>
      <c r="G2873" s="21">
        <v>2350</v>
      </c>
      <c r="H2873" s="39">
        <f t="shared" si="436"/>
        <v>1233.75</v>
      </c>
      <c r="I2873" s="37">
        <f t="shared" si="429"/>
        <v>1000</v>
      </c>
      <c r="J2873" s="37">
        <f t="shared" si="430"/>
        <v>90</v>
      </c>
      <c r="K2873" s="21"/>
      <c r="L2873" s="36">
        <f>L2872+16</f>
        <v>355</v>
      </c>
      <c r="N2873" s="36">
        <v>30</v>
      </c>
      <c r="O2873" s="21">
        <f t="shared" si="431"/>
        <v>385</v>
      </c>
      <c r="P2873" s="40">
        <f t="shared" si="432"/>
        <v>1100</v>
      </c>
      <c r="Q2873" s="42"/>
      <c r="R2873" t="str">
        <f t="shared" si="428"/>
        <v>1230 Litre 304 Stainless Steel Slimline Water Tank (700mm W x 900mm L x  2350mm H)</v>
      </c>
    </row>
    <row r="2874" spans="2:18" x14ac:dyDescent="0.35">
      <c r="B2874" s="32">
        <v>0.65</v>
      </c>
      <c r="C2874" s="30" t="s">
        <v>22</v>
      </c>
      <c r="D2874" s="30" t="s">
        <v>21</v>
      </c>
      <c r="E2874" s="21">
        <v>700</v>
      </c>
      <c r="F2874" s="21">
        <v>1000</v>
      </c>
      <c r="G2874" s="21">
        <v>2350</v>
      </c>
      <c r="H2874" s="39">
        <f t="shared" si="436"/>
        <v>1398.25</v>
      </c>
      <c r="I2874" s="37">
        <f t="shared" si="429"/>
        <v>1000</v>
      </c>
      <c r="J2874" s="37">
        <f t="shared" si="430"/>
        <v>90</v>
      </c>
      <c r="K2874" s="21"/>
      <c r="L2874" s="36">
        <f>L2873+16</f>
        <v>371</v>
      </c>
      <c r="N2874" s="36">
        <v>30</v>
      </c>
      <c r="O2874" s="21">
        <f t="shared" si="431"/>
        <v>401</v>
      </c>
      <c r="P2874" s="40">
        <f t="shared" si="432"/>
        <v>1145.7142857142858</v>
      </c>
      <c r="Q2874" s="42"/>
      <c r="R2874" t="str">
        <f t="shared" si="428"/>
        <v>1400 Litre 304 Stainless Steel Slimline Water Tank (700mm W x 1000mm L x  2350mm H)</v>
      </c>
    </row>
    <row r="2875" spans="2:18" x14ac:dyDescent="0.35">
      <c r="B2875" s="32">
        <v>0.65</v>
      </c>
      <c r="C2875" s="30" t="s">
        <v>22</v>
      </c>
      <c r="D2875" s="30" t="s">
        <v>21</v>
      </c>
      <c r="E2875" s="21">
        <v>700</v>
      </c>
      <c r="F2875" s="21">
        <v>1100</v>
      </c>
      <c r="G2875" s="21">
        <v>2350</v>
      </c>
      <c r="H2875" s="39">
        <f t="shared" si="436"/>
        <v>1562.75</v>
      </c>
      <c r="I2875" s="37">
        <f t="shared" si="429"/>
        <v>2000</v>
      </c>
      <c r="J2875" s="37">
        <f t="shared" si="430"/>
        <v>120</v>
      </c>
      <c r="K2875" s="21"/>
      <c r="L2875" s="36">
        <v>386</v>
      </c>
      <c r="N2875" s="36">
        <v>30</v>
      </c>
      <c r="O2875" s="21">
        <f t="shared" si="431"/>
        <v>416</v>
      </c>
      <c r="P2875" s="40">
        <f t="shared" si="432"/>
        <v>1188.5714285714287</v>
      </c>
      <c r="Q2875" s="42"/>
      <c r="R2875" t="str">
        <f t="shared" si="428"/>
        <v>1560 Litre 304 Stainless Steel Slimline Water Tank (700mm W x 1100mm L x  2350mm H)</v>
      </c>
    </row>
    <row r="2876" spans="2:18" x14ac:dyDescent="0.35">
      <c r="B2876" s="32">
        <v>0.65</v>
      </c>
      <c r="C2876" s="30" t="s">
        <v>22</v>
      </c>
      <c r="D2876" s="30" t="s">
        <v>21</v>
      </c>
      <c r="E2876" s="21">
        <v>700</v>
      </c>
      <c r="F2876" s="21">
        <v>1200</v>
      </c>
      <c r="G2876" s="21">
        <v>2350</v>
      </c>
      <c r="H2876" s="39">
        <f t="shared" si="436"/>
        <v>1727.25</v>
      </c>
      <c r="I2876" s="37">
        <f t="shared" si="429"/>
        <v>2000</v>
      </c>
      <c r="J2876" s="37">
        <f t="shared" si="430"/>
        <v>120</v>
      </c>
      <c r="K2876" s="21"/>
      <c r="L2876" s="36">
        <f>L2875+16</f>
        <v>402</v>
      </c>
      <c r="N2876" s="36">
        <v>30</v>
      </c>
      <c r="O2876" s="21">
        <f t="shared" si="431"/>
        <v>432</v>
      </c>
      <c r="P2876" s="40">
        <f t="shared" si="432"/>
        <v>1234.2857142857144</v>
      </c>
      <c r="Q2876" s="42"/>
      <c r="R2876" t="str">
        <f t="shared" si="428"/>
        <v>1730 Litre 304 Stainless Steel Slimline Water Tank (700mm W x 1200mm L x  2350mm H)</v>
      </c>
    </row>
    <row r="2877" spans="2:18" x14ac:dyDescent="0.35">
      <c r="B2877" s="32">
        <v>0.65</v>
      </c>
      <c r="C2877" s="30" t="s">
        <v>22</v>
      </c>
      <c r="D2877" s="30" t="s">
        <v>21</v>
      </c>
      <c r="E2877" s="21">
        <v>700</v>
      </c>
      <c r="F2877" s="21">
        <v>1300</v>
      </c>
      <c r="G2877" s="21">
        <v>2350</v>
      </c>
      <c r="H2877" s="39">
        <f t="shared" si="436"/>
        <v>1891.75</v>
      </c>
      <c r="I2877" s="37">
        <f t="shared" si="429"/>
        <v>2000</v>
      </c>
      <c r="J2877" s="37">
        <f t="shared" si="430"/>
        <v>120</v>
      </c>
      <c r="K2877" s="21"/>
      <c r="L2877" s="36">
        <f>L2876+16</f>
        <v>418</v>
      </c>
      <c r="N2877" s="36">
        <v>30</v>
      </c>
      <c r="O2877" s="21">
        <f t="shared" si="431"/>
        <v>448</v>
      </c>
      <c r="P2877" s="40">
        <f t="shared" si="432"/>
        <v>1280</v>
      </c>
      <c r="Q2877" s="42"/>
      <c r="R2877" t="str">
        <f t="shared" si="428"/>
        <v>1890 Litre 304 Stainless Steel Slimline Water Tank (700mm W x 1300mm L x  2350mm H)</v>
      </c>
    </row>
    <row r="2878" spans="2:18" x14ac:dyDescent="0.35">
      <c r="B2878" s="32">
        <v>0.65</v>
      </c>
      <c r="C2878" s="30" t="s">
        <v>22</v>
      </c>
      <c r="D2878" s="30" t="s">
        <v>21</v>
      </c>
      <c r="E2878" s="21">
        <v>700</v>
      </c>
      <c r="F2878" s="21">
        <v>1400</v>
      </c>
      <c r="G2878" s="21">
        <v>2350</v>
      </c>
      <c r="H2878" s="39">
        <f t="shared" si="436"/>
        <v>2056.25</v>
      </c>
      <c r="I2878" s="37">
        <f t="shared" si="429"/>
        <v>2000</v>
      </c>
      <c r="J2878" s="37">
        <f t="shared" si="430"/>
        <v>120</v>
      </c>
      <c r="K2878" s="21"/>
      <c r="L2878" s="36">
        <f>L2877+16</f>
        <v>434</v>
      </c>
      <c r="N2878" s="36">
        <v>30</v>
      </c>
      <c r="O2878" s="21">
        <f t="shared" si="431"/>
        <v>464</v>
      </c>
      <c r="P2878" s="40">
        <f t="shared" si="432"/>
        <v>1325.7142857142858</v>
      </c>
      <c r="Q2878" s="42"/>
      <c r="R2878" t="str">
        <f t="shared" si="428"/>
        <v>2060 Litre 304 Stainless Steel Slimline Water Tank (700mm W x 1400mm L x  2350mm H)</v>
      </c>
    </row>
    <row r="2879" spans="2:18" x14ac:dyDescent="0.35">
      <c r="B2879" s="32">
        <v>0.65</v>
      </c>
      <c r="C2879" s="30" t="s">
        <v>22</v>
      </c>
      <c r="D2879" s="30" t="s">
        <v>21</v>
      </c>
      <c r="E2879" s="21">
        <v>700</v>
      </c>
      <c r="F2879" s="21">
        <v>1500</v>
      </c>
      <c r="G2879" s="21">
        <v>2350</v>
      </c>
      <c r="H2879" s="39">
        <f t="shared" si="436"/>
        <v>2220.75</v>
      </c>
      <c r="I2879" s="37">
        <f t="shared" si="429"/>
        <v>2000</v>
      </c>
      <c r="J2879" s="37">
        <f t="shared" si="430"/>
        <v>120</v>
      </c>
      <c r="K2879" s="21"/>
      <c r="L2879" s="36">
        <f>L2878+16</f>
        <v>450</v>
      </c>
      <c r="N2879" s="36">
        <v>30</v>
      </c>
      <c r="O2879" s="21">
        <f t="shared" si="431"/>
        <v>480</v>
      </c>
      <c r="P2879" s="40">
        <f t="shared" si="432"/>
        <v>1371.4285714285716</v>
      </c>
      <c r="Q2879" s="42"/>
      <c r="R2879" t="str">
        <f t="shared" si="428"/>
        <v>2220 Litre 304 Stainless Steel Slimline Water Tank (700mm W x 1500mm L x  2350mm H)</v>
      </c>
    </row>
    <row r="2880" spans="2:18" x14ac:dyDescent="0.35">
      <c r="B2880" s="32">
        <v>0.65</v>
      </c>
      <c r="C2880" s="30" t="s">
        <v>22</v>
      </c>
      <c r="D2880" s="30" t="s">
        <v>21</v>
      </c>
      <c r="E2880" s="21">
        <v>700</v>
      </c>
      <c r="F2880" s="21">
        <v>1600</v>
      </c>
      <c r="G2880" s="21">
        <v>2350</v>
      </c>
      <c r="H2880" s="39">
        <f t="shared" si="436"/>
        <v>2385.25</v>
      </c>
      <c r="I2880" s="37">
        <f t="shared" si="429"/>
        <v>2000</v>
      </c>
      <c r="J2880" s="37">
        <f t="shared" si="430"/>
        <v>120</v>
      </c>
      <c r="K2880" s="21"/>
      <c r="L2880" s="36">
        <f>L2879+16</f>
        <v>466</v>
      </c>
      <c r="N2880" s="36">
        <v>30</v>
      </c>
      <c r="O2880" s="21">
        <f t="shared" si="431"/>
        <v>496</v>
      </c>
      <c r="P2880" s="40">
        <f t="shared" si="432"/>
        <v>1417.1428571428573</v>
      </c>
      <c r="Q2880" s="42"/>
      <c r="R2880" t="str">
        <f t="shared" si="428"/>
        <v>2390 Litre 304 Stainless Steel Slimline Water Tank (700mm W x 1600mm L x  2350mm H)</v>
      </c>
    </row>
    <row r="2881" spans="2:18" x14ac:dyDescent="0.35">
      <c r="B2881" s="32">
        <v>0.65</v>
      </c>
      <c r="C2881" s="30" t="s">
        <v>22</v>
      </c>
      <c r="D2881" s="30" t="s">
        <v>21</v>
      </c>
      <c r="E2881" s="21">
        <v>700</v>
      </c>
      <c r="F2881" s="21">
        <v>1700</v>
      </c>
      <c r="G2881" s="21">
        <v>2350</v>
      </c>
      <c r="H2881" s="39">
        <f t="shared" si="436"/>
        <v>2549.75</v>
      </c>
      <c r="I2881" s="37">
        <f t="shared" si="429"/>
        <v>3000</v>
      </c>
      <c r="J2881" s="37">
        <f t="shared" si="430"/>
        <v>135</v>
      </c>
      <c r="K2881" s="21"/>
      <c r="L2881" s="36">
        <v>525</v>
      </c>
      <c r="N2881" s="36">
        <v>30</v>
      </c>
      <c r="O2881" s="21">
        <f t="shared" si="431"/>
        <v>555</v>
      </c>
      <c r="P2881" s="40">
        <f t="shared" si="432"/>
        <v>1585.7142857142858</v>
      </c>
      <c r="Q2881" s="42"/>
      <c r="R2881" t="str">
        <f t="shared" si="428"/>
        <v>2550 Litre 304 Stainless Steel Slimline Water Tank (700mm W x 1700mm L x  2350mm H)</v>
      </c>
    </row>
    <row r="2882" spans="2:18" x14ac:dyDescent="0.35">
      <c r="B2882" s="32">
        <v>0.65</v>
      </c>
      <c r="C2882" s="30" t="s">
        <v>22</v>
      </c>
      <c r="D2882" s="30" t="s">
        <v>21</v>
      </c>
      <c r="E2882" s="21">
        <v>700</v>
      </c>
      <c r="F2882" s="21">
        <v>1800</v>
      </c>
      <c r="G2882" s="21">
        <v>2350</v>
      </c>
      <c r="H2882" s="39">
        <f t="shared" si="436"/>
        <v>2714.25</v>
      </c>
      <c r="I2882" s="37">
        <f t="shared" si="429"/>
        <v>3000</v>
      </c>
      <c r="J2882" s="37">
        <f t="shared" si="430"/>
        <v>135</v>
      </c>
      <c r="K2882" s="21"/>
      <c r="L2882" s="36">
        <f>L2881+16</f>
        <v>541</v>
      </c>
      <c r="N2882" s="36">
        <v>30</v>
      </c>
      <c r="O2882" s="21">
        <f t="shared" si="431"/>
        <v>571</v>
      </c>
      <c r="P2882" s="40">
        <f t="shared" si="432"/>
        <v>1631.4285714285716</v>
      </c>
      <c r="Q2882" s="42"/>
      <c r="R2882" t="str">
        <f t="shared" si="428"/>
        <v>2710 Litre 304 Stainless Steel Slimline Water Tank (700mm W x 1800mm L x  2350mm H)</v>
      </c>
    </row>
    <row r="2883" spans="2:18" x14ac:dyDescent="0.35">
      <c r="B2883" s="32">
        <v>0.65</v>
      </c>
      <c r="C2883" s="30" t="s">
        <v>22</v>
      </c>
      <c r="D2883" s="30" t="s">
        <v>21</v>
      </c>
      <c r="E2883" s="21">
        <v>700</v>
      </c>
      <c r="F2883" s="21">
        <v>1900</v>
      </c>
      <c r="G2883" s="21">
        <v>2350</v>
      </c>
      <c r="H2883" s="39">
        <f t="shared" si="436"/>
        <v>2878.75</v>
      </c>
      <c r="I2883" s="37">
        <f t="shared" si="429"/>
        <v>3000</v>
      </c>
      <c r="J2883" s="37">
        <f t="shared" si="430"/>
        <v>135</v>
      </c>
      <c r="K2883" s="21"/>
      <c r="L2883" s="36">
        <f>L2882+16</f>
        <v>557</v>
      </c>
      <c r="N2883" s="36">
        <v>30</v>
      </c>
      <c r="O2883" s="21">
        <f t="shared" si="431"/>
        <v>587</v>
      </c>
      <c r="P2883" s="40">
        <f t="shared" si="432"/>
        <v>1677.1428571428573</v>
      </c>
      <c r="Q2883" s="42"/>
      <c r="R2883" t="str">
        <f t="shared" si="428"/>
        <v>2880 Litre 304 Stainless Steel Slimline Water Tank (700mm W x 1900mm L x  2350mm H)</v>
      </c>
    </row>
    <row r="2884" spans="2:18" x14ac:dyDescent="0.35">
      <c r="B2884" s="32">
        <v>0.65</v>
      </c>
      <c r="C2884" s="30" t="s">
        <v>22</v>
      </c>
      <c r="D2884" s="30" t="s">
        <v>21</v>
      </c>
      <c r="E2884" s="21">
        <v>700</v>
      </c>
      <c r="F2884" s="21">
        <v>2000</v>
      </c>
      <c r="G2884" s="21">
        <v>2350</v>
      </c>
      <c r="H2884" s="39">
        <f t="shared" si="436"/>
        <v>3043.25</v>
      </c>
      <c r="I2884" s="37">
        <f t="shared" si="429"/>
        <v>3000</v>
      </c>
      <c r="J2884" s="37">
        <f t="shared" si="430"/>
        <v>135</v>
      </c>
      <c r="K2884" s="21">
        <v>30</v>
      </c>
      <c r="L2884" s="36">
        <f>L2883+16</f>
        <v>573</v>
      </c>
      <c r="N2884" s="36">
        <v>30</v>
      </c>
      <c r="O2884" s="21">
        <f t="shared" si="431"/>
        <v>633</v>
      </c>
      <c r="P2884" s="40">
        <f t="shared" si="432"/>
        <v>1808.5714285714287</v>
      </c>
      <c r="Q2884" s="42"/>
      <c r="R2884" t="str">
        <f t="shared" si="428"/>
        <v>3040 Litre 304 Stainless Steel Slimline Water Tank (700mm W x 2000mm L x  2350mm H)</v>
      </c>
    </row>
    <row r="2885" spans="2:18" x14ac:dyDescent="0.35">
      <c r="B2885" s="32">
        <v>0.65</v>
      </c>
      <c r="C2885" s="30" t="s">
        <v>22</v>
      </c>
      <c r="D2885" s="30" t="s">
        <v>21</v>
      </c>
      <c r="E2885" s="21">
        <v>700</v>
      </c>
      <c r="F2885" s="21">
        <v>2100</v>
      </c>
      <c r="G2885" s="21">
        <v>2350</v>
      </c>
      <c r="H2885" s="39">
        <f t="shared" si="436"/>
        <v>3207.75</v>
      </c>
      <c r="I2885" s="37">
        <f t="shared" si="429"/>
        <v>3000</v>
      </c>
      <c r="J2885" s="37">
        <f t="shared" si="430"/>
        <v>135</v>
      </c>
      <c r="K2885" s="21">
        <v>30</v>
      </c>
      <c r="L2885" s="36">
        <f>L2884+16</f>
        <v>589</v>
      </c>
      <c r="N2885" s="36">
        <v>30</v>
      </c>
      <c r="O2885" s="21">
        <f t="shared" si="431"/>
        <v>649</v>
      </c>
      <c r="P2885" s="40">
        <f t="shared" si="432"/>
        <v>1854.2857142857144</v>
      </c>
      <c r="Q2885" s="42"/>
      <c r="R2885" t="str">
        <f t="shared" ref="R2885:R2948" si="437">ROUND(H2885,-1)&amp;" "&amp;"Litre"&amp;" "&amp;C2885&amp;" "&amp;D2885&amp;" "&amp;"Water Tank"&amp;" ("&amp;E2885&amp;"mm W x "&amp;F2885&amp;"mm L x  "&amp;G2885&amp;"mm H)"</f>
        <v>3210 Litre 304 Stainless Steel Slimline Water Tank (700mm W x 2100mm L x  2350mm H)</v>
      </c>
    </row>
    <row r="2886" spans="2:18" x14ac:dyDescent="0.35">
      <c r="B2886" s="32">
        <v>0.65</v>
      </c>
      <c r="C2886" s="30" t="s">
        <v>22</v>
      </c>
      <c r="D2886" s="30" t="s">
        <v>21</v>
      </c>
      <c r="E2886" s="21">
        <v>700</v>
      </c>
      <c r="F2886" s="21">
        <v>2200</v>
      </c>
      <c r="G2886" s="21">
        <v>2350</v>
      </c>
      <c r="H2886" s="39">
        <f t="shared" si="436"/>
        <v>3372.25</v>
      </c>
      <c r="I2886" s="37">
        <f t="shared" ref="I2886:I2949" si="438">ROUND(H2886,-3)</f>
        <v>3000</v>
      </c>
      <c r="J2886" s="37">
        <f t="shared" ref="J2886:J2949" si="439">IF(I2886&lt;1000,90,IF(I2886=1000,90,IF(I2886=2000,120,IF(I2886=3000,135,IF(I2886=4000,150,IF(I2886=5000,180,IF(I2886=6000,210,IF(I2886=7000,240,IF(I2886=8000,255,IF(I2886=9000,270,IF(I2886=10000,285)))))))))))</f>
        <v>135</v>
      </c>
      <c r="K2886" s="21">
        <v>30</v>
      </c>
      <c r="L2886" s="36">
        <f>L2885+16</f>
        <v>605</v>
      </c>
      <c r="N2886" s="36">
        <v>30</v>
      </c>
      <c r="O2886" s="21">
        <f t="shared" ref="O2886:O2949" si="440">SUM(K2886:N2886)</f>
        <v>665</v>
      </c>
      <c r="P2886" s="40">
        <f t="shared" ref="P2886:P2949" si="441">O2886/(1-B2886)</f>
        <v>1900.0000000000002</v>
      </c>
      <c r="Q2886" s="42"/>
      <c r="R2886" t="str">
        <f t="shared" si="437"/>
        <v>3370 Litre 304 Stainless Steel Slimline Water Tank (700mm W x 2200mm L x  2350mm H)</v>
      </c>
    </row>
    <row r="2887" spans="2:18" x14ac:dyDescent="0.35">
      <c r="B2887" s="32">
        <v>0.65</v>
      </c>
      <c r="C2887" s="30" t="s">
        <v>22</v>
      </c>
      <c r="D2887" s="30" t="s">
        <v>21</v>
      </c>
      <c r="E2887" s="21">
        <v>700</v>
      </c>
      <c r="F2887" s="21">
        <v>2300</v>
      </c>
      <c r="G2887" s="21">
        <v>2350</v>
      </c>
      <c r="H2887" s="39">
        <f t="shared" si="436"/>
        <v>3536.75</v>
      </c>
      <c r="I2887" s="37">
        <f t="shared" si="438"/>
        <v>4000</v>
      </c>
      <c r="J2887" s="37">
        <f t="shared" si="439"/>
        <v>150</v>
      </c>
      <c r="K2887" s="21">
        <v>30</v>
      </c>
      <c r="L2887" s="36">
        <v>619</v>
      </c>
      <c r="N2887" s="36">
        <v>30</v>
      </c>
      <c r="O2887" s="21">
        <f t="shared" si="440"/>
        <v>679</v>
      </c>
      <c r="P2887" s="40">
        <f t="shared" si="441"/>
        <v>1940.0000000000002</v>
      </c>
      <c r="Q2887" s="42"/>
      <c r="R2887" t="str">
        <f t="shared" si="437"/>
        <v>3540 Litre 304 Stainless Steel Slimline Water Tank (700mm W x 2300mm L x  2350mm H)</v>
      </c>
    </row>
    <row r="2888" spans="2:18" x14ac:dyDescent="0.35">
      <c r="B2888" s="32">
        <v>0.65</v>
      </c>
      <c r="C2888" s="30" t="s">
        <v>22</v>
      </c>
      <c r="D2888" s="30" t="s">
        <v>21</v>
      </c>
      <c r="E2888" s="21">
        <v>700</v>
      </c>
      <c r="F2888" s="21">
        <v>2400</v>
      </c>
      <c r="G2888" s="21">
        <v>2350</v>
      </c>
      <c r="H2888" s="39">
        <f t="shared" si="436"/>
        <v>3701.25</v>
      </c>
      <c r="I2888" s="37">
        <f t="shared" si="438"/>
        <v>4000</v>
      </c>
      <c r="J2888" s="37">
        <f t="shared" si="439"/>
        <v>150</v>
      </c>
      <c r="K2888" s="21">
        <v>30</v>
      </c>
      <c r="L2888" s="36">
        <f>L2887+16</f>
        <v>635</v>
      </c>
      <c r="N2888" s="36">
        <v>30</v>
      </c>
      <c r="O2888" s="21">
        <f t="shared" si="440"/>
        <v>695</v>
      </c>
      <c r="P2888" s="40">
        <f t="shared" si="441"/>
        <v>1985.7142857142858</v>
      </c>
      <c r="Q2888" s="42"/>
      <c r="R2888" t="str">
        <f t="shared" si="437"/>
        <v>3700 Litre 304 Stainless Steel Slimline Water Tank (700mm W x 2400mm L x  2350mm H)</v>
      </c>
    </row>
    <row r="2889" spans="2:18" x14ac:dyDescent="0.35">
      <c r="B2889" s="32">
        <v>0.65</v>
      </c>
      <c r="C2889" s="30" t="s">
        <v>22</v>
      </c>
      <c r="D2889" s="30" t="s">
        <v>21</v>
      </c>
      <c r="E2889" s="21">
        <v>700</v>
      </c>
      <c r="F2889" s="21">
        <v>2500</v>
      </c>
      <c r="G2889" s="21">
        <v>2350</v>
      </c>
      <c r="H2889" s="39">
        <f t="shared" si="436"/>
        <v>3865.75</v>
      </c>
      <c r="I2889" s="37">
        <f t="shared" si="438"/>
        <v>4000</v>
      </c>
      <c r="J2889" s="37">
        <f t="shared" si="439"/>
        <v>150</v>
      </c>
      <c r="K2889" s="21">
        <v>30</v>
      </c>
      <c r="L2889" s="36">
        <f>L2888+16</f>
        <v>651</v>
      </c>
      <c r="N2889" s="36">
        <v>30</v>
      </c>
      <c r="O2889" s="21">
        <f t="shared" si="440"/>
        <v>711</v>
      </c>
      <c r="P2889" s="40">
        <f t="shared" si="441"/>
        <v>2031.4285714285716</v>
      </c>
      <c r="Q2889" s="42"/>
      <c r="R2889" t="str">
        <f t="shared" si="437"/>
        <v>3870 Litre 304 Stainless Steel Slimline Water Tank (700mm W x 2500mm L x  2350mm H)</v>
      </c>
    </row>
    <row r="2890" spans="2:18" x14ac:dyDescent="0.35">
      <c r="B2890" s="32">
        <v>0.65</v>
      </c>
      <c r="C2890" s="30" t="s">
        <v>22</v>
      </c>
      <c r="D2890" s="30" t="s">
        <v>21</v>
      </c>
      <c r="E2890" s="21">
        <v>700</v>
      </c>
      <c r="F2890" s="21">
        <v>2600</v>
      </c>
      <c r="G2890" s="21">
        <v>2350</v>
      </c>
      <c r="H2890" s="39">
        <f t="shared" si="436"/>
        <v>4030.25</v>
      </c>
      <c r="I2890" s="37">
        <f t="shared" si="438"/>
        <v>4000</v>
      </c>
      <c r="J2890" s="37">
        <f t="shared" si="439"/>
        <v>150</v>
      </c>
      <c r="K2890" s="36">
        <v>45</v>
      </c>
      <c r="L2890" s="36">
        <f>L2889+16</f>
        <v>667</v>
      </c>
      <c r="N2890" s="36">
        <v>30</v>
      </c>
      <c r="O2890" s="21">
        <f t="shared" si="440"/>
        <v>742</v>
      </c>
      <c r="P2890" s="40">
        <f t="shared" si="441"/>
        <v>2120</v>
      </c>
      <c r="Q2890" s="42"/>
      <c r="R2890" t="str">
        <f t="shared" si="437"/>
        <v>4030 Litre 304 Stainless Steel Slimline Water Tank (700mm W x 2600mm L x  2350mm H)</v>
      </c>
    </row>
    <row r="2891" spans="2:18" x14ac:dyDescent="0.35">
      <c r="B2891" s="32">
        <v>0.65</v>
      </c>
      <c r="C2891" s="30" t="s">
        <v>22</v>
      </c>
      <c r="D2891" s="30" t="s">
        <v>21</v>
      </c>
      <c r="E2891" s="21">
        <v>700</v>
      </c>
      <c r="F2891" s="21">
        <v>2700</v>
      </c>
      <c r="G2891" s="21">
        <v>2350</v>
      </c>
      <c r="H2891" s="39">
        <f t="shared" si="436"/>
        <v>4194.75</v>
      </c>
      <c r="I2891" s="37">
        <f t="shared" si="438"/>
        <v>4000</v>
      </c>
      <c r="J2891" s="37">
        <f t="shared" si="439"/>
        <v>150</v>
      </c>
      <c r="K2891" s="36">
        <v>45</v>
      </c>
      <c r="L2891" s="36">
        <f>L2890+16</f>
        <v>683</v>
      </c>
      <c r="N2891" s="36">
        <v>30</v>
      </c>
      <c r="O2891" s="21">
        <f t="shared" si="440"/>
        <v>758</v>
      </c>
      <c r="P2891" s="40">
        <f t="shared" si="441"/>
        <v>2165.7142857142858</v>
      </c>
      <c r="Q2891" s="42"/>
      <c r="R2891" t="str">
        <f t="shared" si="437"/>
        <v>4190 Litre 304 Stainless Steel Slimline Water Tank (700mm W x 2700mm L x  2350mm H)</v>
      </c>
    </row>
    <row r="2892" spans="2:18" x14ac:dyDescent="0.35">
      <c r="B2892" s="32">
        <v>0.65</v>
      </c>
      <c r="C2892" s="30" t="s">
        <v>22</v>
      </c>
      <c r="D2892" s="30" t="s">
        <v>21</v>
      </c>
      <c r="E2892" s="21">
        <v>700</v>
      </c>
      <c r="F2892" s="21">
        <v>2800</v>
      </c>
      <c r="G2892" s="21">
        <v>2350</v>
      </c>
      <c r="H2892" s="39">
        <f t="shared" si="436"/>
        <v>4359.25</v>
      </c>
      <c r="I2892" s="37">
        <f t="shared" si="438"/>
        <v>4000</v>
      </c>
      <c r="J2892" s="37">
        <f t="shared" si="439"/>
        <v>150</v>
      </c>
      <c r="K2892" s="36">
        <v>45</v>
      </c>
      <c r="L2892" s="36">
        <f>L2891+16</f>
        <v>699</v>
      </c>
      <c r="N2892" s="36">
        <v>30</v>
      </c>
      <c r="O2892" s="21">
        <f t="shared" si="440"/>
        <v>774</v>
      </c>
      <c r="P2892" s="40">
        <f t="shared" si="441"/>
        <v>2211.4285714285716</v>
      </c>
      <c r="Q2892" s="42"/>
      <c r="R2892" t="str">
        <f t="shared" si="437"/>
        <v>4360 Litre 304 Stainless Steel Slimline Water Tank (700mm W x 2800mm L x  2350mm H)</v>
      </c>
    </row>
    <row r="2893" spans="2:18" x14ac:dyDescent="0.35">
      <c r="B2893" s="32">
        <v>0.65</v>
      </c>
      <c r="C2893" s="30" t="s">
        <v>22</v>
      </c>
      <c r="D2893" s="30" t="s">
        <v>21</v>
      </c>
      <c r="E2893" s="21">
        <v>700</v>
      </c>
      <c r="F2893" s="21">
        <v>2900</v>
      </c>
      <c r="G2893" s="21">
        <v>2350</v>
      </c>
      <c r="H2893" s="39">
        <f t="shared" si="436"/>
        <v>4523.75</v>
      </c>
      <c r="I2893" s="37">
        <f t="shared" si="438"/>
        <v>5000</v>
      </c>
      <c r="J2893" s="37">
        <f t="shared" si="439"/>
        <v>180</v>
      </c>
      <c r="K2893" s="36">
        <v>45</v>
      </c>
      <c r="L2893" s="36">
        <v>712</v>
      </c>
      <c r="N2893" s="36">
        <v>30</v>
      </c>
      <c r="O2893" s="21">
        <f t="shared" si="440"/>
        <v>787</v>
      </c>
      <c r="P2893" s="40">
        <f t="shared" si="441"/>
        <v>2248.5714285714289</v>
      </c>
      <c r="Q2893" s="42"/>
      <c r="R2893" t="str">
        <f t="shared" si="437"/>
        <v>4520 Litre 304 Stainless Steel Slimline Water Tank (700mm W x 2900mm L x  2350mm H)</v>
      </c>
    </row>
    <row r="2894" spans="2:18" x14ac:dyDescent="0.35">
      <c r="B2894" s="32">
        <v>0.65</v>
      </c>
      <c r="C2894" s="30" t="s">
        <v>22</v>
      </c>
      <c r="D2894" s="30" t="s">
        <v>21</v>
      </c>
      <c r="E2894" s="21">
        <v>700</v>
      </c>
      <c r="F2894" s="21">
        <v>3000</v>
      </c>
      <c r="G2894" s="21">
        <v>2350</v>
      </c>
      <c r="H2894" s="39">
        <f t="shared" si="436"/>
        <v>4688.25</v>
      </c>
      <c r="I2894" s="37">
        <f t="shared" si="438"/>
        <v>5000</v>
      </c>
      <c r="J2894" s="37">
        <f t="shared" si="439"/>
        <v>180</v>
      </c>
      <c r="K2894" s="36">
        <v>45</v>
      </c>
      <c r="L2894" s="36">
        <f>L2893+16</f>
        <v>728</v>
      </c>
      <c r="N2894" s="36">
        <v>30</v>
      </c>
      <c r="O2894" s="21">
        <f t="shared" si="440"/>
        <v>803</v>
      </c>
      <c r="P2894" s="40">
        <f t="shared" si="441"/>
        <v>2294.2857142857142</v>
      </c>
      <c r="Q2894" s="42"/>
      <c r="R2894" t="str">
        <f t="shared" si="437"/>
        <v>4690 Litre 304 Stainless Steel Slimline Water Tank (700mm W x 3000mm L x  2350mm H)</v>
      </c>
    </row>
    <row r="2895" spans="2:18" x14ac:dyDescent="0.35">
      <c r="B2895" s="32">
        <v>0.65</v>
      </c>
      <c r="C2895" s="30" t="s">
        <v>22</v>
      </c>
      <c r="D2895" s="30" t="s">
        <v>21</v>
      </c>
      <c r="E2895" s="21">
        <v>700</v>
      </c>
      <c r="F2895" s="21">
        <v>3100</v>
      </c>
      <c r="G2895" s="21">
        <v>2350</v>
      </c>
      <c r="H2895" s="39">
        <f t="shared" si="436"/>
        <v>4852.75</v>
      </c>
      <c r="I2895" s="37">
        <f t="shared" si="438"/>
        <v>5000</v>
      </c>
      <c r="J2895" s="37">
        <f t="shared" si="439"/>
        <v>180</v>
      </c>
      <c r="K2895" s="36">
        <v>45</v>
      </c>
      <c r="L2895" s="36">
        <f>L2894+16</f>
        <v>744</v>
      </c>
      <c r="N2895" s="36">
        <v>30</v>
      </c>
      <c r="O2895" s="21">
        <f t="shared" si="440"/>
        <v>819</v>
      </c>
      <c r="P2895" s="40">
        <f t="shared" si="441"/>
        <v>2340</v>
      </c>
      <c r="Q2895" s="42"/>
      <c r="R2895" t="str">
        <f t="shared" si="437"/>
        <v>4850 Litre 304 Stainless Steel Slimline Water Tank (700mm W x 3100mm L x  2350mm H)</v>
      </c>
    </row>
    <row r="2896" spans="2:18" x14ac:dyDescent="0.35">
      <c r="B2896" s="32">
        <v>0.65</v>
      </c>
      <c r="C2896" s="30" t="s">
        <v>22</v>
      </c>
      <c r="D2896" s="30" t="s">
        <v>21</v>
      </c>
      <c r="E2896" s="21">
        <v>700</v>
      </c>
      <c r="F2896" s="21">
        <v>3200</v>
      </c>
      <c r="G2896" s="21">
        <v>2350</v>
      </c>
      <c r="H2896" s="39">
        <f t="shared" si="436"/>
        <v>5017.25</v>
      </c>
      <c r="I2896" s="37">
        <f t="shared" si="438"/>
        <v>5000</v>
      </c>
      <c r="J2896" s="37">
        <f t="shared" si="439"/>
        <v>180</v>
      </c>
      <c r="K2896" s="21">
        <v>75</v>
      </c>
      <c r="L2896" s="36">
        <f>L2895+16</f>
        <v>760</v>
      </c>
      <c r="N2896" s="36">
        <v>45</v>
      </c>
      <c r="O2896" s="21">
        <f t="shared" si="440"/>
        <v>880</v>
      </c>
      <c r="P2896" s="40">
        <f t="shared" si="441"/>
        <v>2514.2857142857142</v>
      </c>
      <c r="Q2896" s="42"/>
      <c r="R2896" t="str">
        <f t="shared" si="437"/>
        <v>5020 Litre 304 Stainless Steel Slimline Water Tank (700mm W x 3200mm L x  2350mm H)</v>
      </c>
    </row>
    <row r="2897" spans="2:18" x14ac:dyDescent="0.35">
      <c r="B2897" s="32">
        <v>0.65</v>
      </c>
      <c r="C2897" s="30" t="s">
        <v>22</v>
      </c>
      <c r="D2897" s="30" t="s">
        <v>21</v>
      </c>
      <c r="E2897" s="21">
        <v>700</v>
      </c>
      <c r="F2897" s="21">
        <v>3300</v>
      </c>
      <c r="G2897" s="21">
        <v>2350</v>
      </c>
      <c r="H2897" s="39">
        <f t="shared" si="436"/>
        <v>5181.75</v>
      </c>
      <c r="I2897" s="37">
        <f t="shared" si="438"/>
        <v>5000</v>
      </c>
      <c r="J2897" s="37">
        <f t="shared" si="439"/>
        <v>180</v>
      </c>
      <c r="K2897" s="21">
        <v>75</v>
      </c>
      <c r="L2897" s="36">
        <f>L2896+16</f>
        <v>776</v>
      </c>
      <c r="N2897" s="36">
        <v>45</v>
      </c>
      <c r="O2897" s="21">
        <f t="shared" si="440"/>
        <v>896</v>
      </c>
      <c r="P2897" s="40">
        <f t="shared" si="441"/>
        <v>2560</v>
      </c>
      <c r="Q2897" s="42"/>
      <c r="R2897" t="str">
        <f t="shared" si="437"/>
        <v>5180 Litre 304 Stainless Steel Slimline Water Tank (700mm W x 3300mm L x  2350mm H)</v>
      </c>
    </row>
    <row r="2898" spans="2:18" x14ac:dyDescent="0.35">
      <c r="B2898" s="32">
        <v>0.65</v>
      </c>
      <c r="C2898" s="30" t="s">
        <v>22</v>
      </c>
      <c r="D2898" s="30" t="s">
        <v>21</v>
      </c>
      <c r="E2898" s="21">
        <v>700</v>
      </c>
      <c r="F2898" s="21">
        <v>3400</v>
      </c>
      <c r="G2898" s="21">
        <v>2350</v>
      </c>
      <c r="H2898" s="39">
        <f t="shared" si="436"/>
        <v>5346.25</v>
      </c>
      <c r="I2898" s="37">
        <f t="shared" si="438"/>
        <v>5000</v>
      </c>
      <c r="J2898" s="37">
        <f t="shared" si="439"/>
        <v>180</v>
      </c>
      <c r="K2898" s="21">
        <v>75</v>
      </c>
      <c r="L2898" s="36">
        <f>L2897+16</f>
        <v>792</v>
      </c>
      <c r="N2898" s="36">
        <v>45</v>
      </c>
      <c r="O2898" s="21">
        <f t="shared" si="440"/>
        <v>912</v>
      </c>
      <c r="P2898" s="40">
        <f t="shared" si="441"/>
        <v>2605.7142857142858</v>
      </c>
      <c r="Q2898" s="42"/>
      <c r="R2898" t="str">
        <f t="shared" si="437"/>
        <v>5350 Litre 304 Stainless Steel Slimline Water Tank (700mm W x 3400mm L x  2350mm H)</v>
      </c>
    </row>
    <row r="2899" spans="2:18" x14ac:dyDescent="0.35">
      <c r="B2899" s="32">
        <v>0.65</v>
      </c>
      <c r="C2899" s="30" t="s">
        <v>22</v>
      </c>
      <c r="D2899" s="30" t="s">
        <v>21</v>
      </c>
      <c r="E2899" s="21">
        <v>700</v>
      </c>
      <c r="F2899" s="21">
        <v>3500</v>
      </c>
      <c r="G2899" s="21">
        <v>2350</v>
      </c>
      <c r="H2899" s="39">
        <f t="shared" si="436"/>
        <v>5510.75</v>
      </c>
      <c r="I2899" s="37">
        <f t="shared" si="438"/>
        <v>6000</v>
      </c>
      <c r="J2899" s="37">
        <f t="shared" si="439"/>
        <v>210</v>
      </c>
      <c r="K2899" s="21">
        <v>75</v>
      </c>
      <c r="L2899" s="36">
        <v>870</v>
      </c>
      <c r="N2899" s="36">
        <v>45</v>
      </c>
      <c r="O2899" s="21">
        <f t="shared" si="440"/>
        <v>990</v>
      </c>
      <c r="P2899" s="40">
        <f t="shared" si="441"/>
        <v>2828.5714285714289</v>
      </c>
      <c r="Q2899" s="42"/>
      <c r="R2899" t="str">
        <f t="shared" si="437"/>
        <v>5510 Litre 304 Stainless Steel Slimline Water Tank (700mm W x 3500mm L x  2350mm H)</v>
      </c>
    </row>
    <row r="2900" spans="2:18" x14ac:dyDescent="0.35">
      <c r="B2900" s="32">
        <v>0.65</v>
      </c>
      <c r="C2900" s="30" t="s">
        <v>22</v>
      </c>
      <c r="D2900" s="30" t="s">
        <v>21</v>
      </c>
      <c r="E2900" s="21">
        <v>700</v>
      </c>
      <c r="F2900" s="21">
        <v>3600</v>
      </c>
      <c r="G2900" s="21">
        <v>2350</v>
      </c>
      <c r="H2900" s="39">
        <f t="shared" si="436"/>
        <v>5675.25</v>
      </c>
      <c r="I2900" s="37">
        <f t="shared" si="438"/>
        <v>6000</v>
      </c>
      <c r="J2900" s="37">
        <f t="shared" si="439"/>
        <v>210</v>
      </c>
      <c r="K2900" s="21">
        <v>75</v>
      </c>
      <c r="L2900" s="36">
        <f>L2899+16</f>
        <v>886</v>
      </c>
      <c r="N2900" s="36">
        <v>45</v>
      </c>
      <c r="O2900" s="21">
        <f t="shared" si="440"/>
        <v>1006</v>
      </c>
      <c r="P2900" s="40">
        <f t="shared" si="441"/>
        <v>2874.2857142857147</v>
      </c>
      <c r="Q2900" s="42"/>
      <c r="R2900" t="str">
        <f t="shared" si="437"/>
        <v>5680 Litre 304 Stainless Steel Slimline Water Tank (700mm W x 3600mm L x  2350mm H)</v>
      </c>
    </row>
    <row r="2901" spans="2:18" x14ac:dyDescent="0.35">
      <c r="B2901" s="32">
        <v>0.65</v>
      </c>
      <c r="C2901" s="30" t="s">
        <v>22</v>
      </c>
      <c r="D2901" s="30" t="s">
        <v>21</v>
      </c>
      <c r="E2901" s="21">
        <v>700</v>
      </c>
      <c r="F2901" s="21">
        <v>3700</v>
      </c>
      <c r="G2901" s="21">
        <v>2350</v>
      </c>
      <c r="H2901" s="39">
        <f t="shared" si="436"/>
        <v>5839.75</v>
      </c>
      <c r="I2901" s="37">
        <f t="shared" si="438"/>
        <v>6000</v>
      </c>
      <c r="J2901" s="37">
        <f t="shared" si="439"/>
        <v>210</v>
      </c>
      <c r="K2901" s="21">
        <v>75</v>
      </c>
      <c r="L2901" s="36">
        <f>L2900+16</f>
        <v>902</v>
      </c>
      <c r="N2901" s="36">
        <v>45</v>
      </c>
      <c r="O2901" s="21">
        <f t="shared" si="440"/>
        <v>1022</v>
      </c>
      <c r="P2901" s="40">
        <f t="shared" si="441"/>
        <v>2920</v>
      </c>
      <c r="Q2901" s="42"/>
      <c r="R2901" t="str">
        <f t="shared" si="437"/>
        <v>5840 Litre 304 Stainless Steel Slimline Water Tank (700mm W x 3700mm L x  2350mm H)</v>
      </c>
    </row>
    <row r="2902" spans="2:18" x14ac:dyDescent="0.35">
      <c r="B2902" s="32">
        <v>0.65</v>
      </c>
      <c r="C2902" s="30" t="s">
        <v>22</v>
      </c>
      <c r="D2902" s="30" t="s">
        <v>21</v>
      </c>
      <c r="E2902" s="21">
        <v>700</v>
      </c>
      <c r="F2902" s="21">
        <v>3800</v>
      </c>
      <c r="G2902" s="21">
        <v>2350</v>
      </c>
      <c r="H2902" s="39">
        <f t="shared" si="436"/>
        <v>6004.25</v>
      </c>
      <c r="I2902" s="37">
        <f t="shared" si="438"/>
        <v>6000</v>
      </c>
      <c r="J2902" s="37">
        <f t="shared" si="439"/>
        <v>210</v>
      </c>
      <c r="K2902" s="36">
        <v>90</v>
      </c>
      <c r="L2902" s="36">
        <f>L2901+16</f>
        <v>918</v>
      </c>
      <c r="N2902" s="36">
        <v>45</v>
      </c>
      <c r="O2902" s="21">
        <f t="shared" si="440"/>
        <v>1053</v>
      </c>
      <c r="P2902" s="40">
        <f t="shared" si="441"/>
        <v>3008.5714285714289</v>
      </c>
      <c r="Q2902" s="42"/>
      <c r="R2902" t="str">
        <f t="shared" si="437"/>
        <v>6000 Litre 304 Stainless Steel Slimline Water Tank (700mm W x 3800mm L x  2350mm H)</v>
      </c>
    </row>
    <row r="2903" spans="2:18" x14ac:dyDescent="0.35">
      <c r="B2903" s="32">
        <v>0.65</v>
      </c>
      <c r="C2903" s="30" t="s">
        <v>22</v>
      </c>
      <c r="D2903" s="30" t="s">
        <v>21</v>
      </c>
      <c r="E2903" s="21">
        <v>700</v>
      </c>
      <c r="F2903" s="21">
        <v>3900</v>
      </c>
      <c r="G2903" s="21">
        <v>2350</v>
      </c>
      <c r="H2903" s="39">
        <f t="shared" si="436"/>
        <v>6168.75</v>
      </c>
      <c r="I2903" s="37">
        <f t="shared" si="438"/>
        <v>6000</v>
      </c>
      <c r="J2903" s="37">
        <f t="shared" si="439"/>
        <v>210</v>
      </c>
      <c r="K2903" s="36">
        <v>90</v>
      </c>
      <c r="L2903" s="36">
        <f>L2902+16</f>
        <v>934</v>
      </c>
      <c r="N2903" s="36">
        <v>45</v>
      </c>
      <c r="O2903" s="21">
        <f t="shared" si="440"/>
        <v>1069</v>
      </c>
      <c r="P2903" s="40">
        <f t="shared" si="441"/>
        <v>3054.2857142857147</v>
      </c>
      <c r="Q2903" s="42"/>
      <c r="R2903" t="str">
        <f t="shared" si="437"/>
        <v>6170 Litre 304 Stainless Steel Slimline Water Tank (700mm W x 3900mm L x  2350mm H)</v>
      </c>
    </row>
    <row r="2904" spans="2:18" x14ac:dyDescent="0.35">
      <c r="B2904" s="32">
        <v>0.65</v>
      </c>
      <c r="C2904" s="30" t="s">
        <v>22</v>
      </c>
      <c r="D2904" s="30" t="s">
        <v>21</v>
      </c>
      <c r="E2904" s="21">
        <v>700</v>
      </c>
      <c r="F2904" s="21">
        <v>4000</v>
      </c>
      <c r="G2904" s="21">
        <v>2350</v>
      </c>
      <c r="H2904" s="39">
        <f t="shared" si="436"/>
        <v>6333.25</v>
      </c>
      <c r="I2904" s="37">
        <f t="shared" si="438"/>
        <v>6000</v>
      </c>
      <c r="J2904" s="37">
        <f t="shared" si="439"/>
        <v>210</v>
      </c>
      <c r="K2904" s="36">
        <v>90</v>
      </c>
      <c r="L2904" s="36">
        <f>L2903+16</f>
        <v>950</v>
      </c>
      <c r="N2904" s="36">
        <v>45</v>
      </c>
      <c r="O2904" s="21">
        <f t="shared" si="440"/>
        <v>1085</v>
      </c>
      <c r="P2904" s="40">
        <f t="shared" si="441"/>
        <v>3100</v>
      </c>
      <c r="Q2904" s="42"/>
      <c r="R2904" t="str">
        <f t="shared" si="437"/>
        <v>6330 Litre 304 Stainless Steel Slimline Water Tank (700mm W x 4000mm L x  2350mm H)</v>
      </c>
    </row>
    <row r="2905" spans="2:18" x14ac:dyDescent="0.35">
      <c r="B2905" s="32">
        <v>0.65</v>
      </c>
      <c r="C2905" s="30" t="s">
        <v>22</v>
      </c>
      <c r="D2905" s="30" t="s">
        <v>21</v>
      </c>
      <c r="E2905" s="21">
        <v>750</v>
      </c>
      <c r="F2905" s="21">
        <v>800</v>
      </c>
      <c r="G2905" s="21">
        <v>2350</v>
      </c>
      <c r="H2905" s="39">
        <f t="shared" si="436"/>
        <v>1126.7410714285713</v>
      </c>
      <c r="I2905" s="37">
        <f t="shared" si="438"/>
        <v>1000</v>
      </c>
      <c r="J2905" s="37">
        <f t="shared" si="439"/>
        <v>90</v>
      </c>
      <c r="K2905" s="21"/>
      <c r="L2905" s="36">
        <v>342</v>
      </c>
      <c r="N2905" s="36">
        <v>30</v>
      </c>
      <c r="O2905" s="21">
        <f t="shared" si="440"/>
        <v>372</v>
      </c>
      <c r="P2905" s="40">
        <f t="shared" si="441"/>
        <v>1062.8571428571429</v>
      </c>
      <c r="Q2905" s="42"/>
      <c r="R2905" t="str">
        <f t="shared" si="437"/>
        <v>1130 Litre 304 Stainless Steel Slimline Water Tank (750mm W x 800mm L x  2350mm H)</v>
      </c>
    </row>
    <row r="2906" spans="2:18" x14ac:dyDescent="0.35">
      <c r="B2906" s="32">
        <v>0.65</v>
      </c>
      <c r="C2906" s="30" t="s">
        <v>22</v>
      </c>
      <c r="D2906" s="30" t="s">
        <v>21</v>
      </c>
      <c r="E2906" s="21">
        <v>750</v>
      </c>
      <c r="F2906" s="21">
        <v>900</v>
      </c>
      <c r="G2906" s="21">
        <v>2350</v>
      </c>
      <c r="H2906" s="39">
        <f t="shared" si="436"/>
        <v>1302.9910714285713</v>
      </c>
      <c r="I2906" s="37">
        <f t="shared" si="438"/>
        <v>1000</v>
      </c>
      <c r="J2906" s="37">
        <f t="shared" si="439"/>
        <v>90</v>
      </c>
      <c r="K2906" s="21"/>
      <c r="L2906" s="36">
        <f>L2905+16</f>
        <v>358</v>
      </c>
      <c r="N2906" s="36">
        <v>30</v>
      </c>
      <c r="O2906" s="21">
        <f t="shared" si="440"/>
        <v>388</v>
      </c>
      <c r="P2906" s="40">
        <f t="shared" si="441"/>
        <v>1108.5714285714287</v>
      </c>
      <c r="Q2906" s="42"/>
      <c r="R2906" t="str">
        <f t="shared" si="437"/>
        <v>1300 Litre 304 Stainless Steel Slimline Water Tank (750mm W x 900mm L x  2350mm H)</v>
      </c>
    </row>
    <row r="2907" spans="2:18" x14ac:dyDescent="0.35">
      <c r="B2907" s="32">
        <v>0.65</v>
      </c>
      <c r="C2907" s="30" t="s">
        <v>22</v>
      </c>
      <c r="D2907" s="30" t="s">
        <v>21</v>
      </c>
      <c r="E2907" s="21">
        <v>750</v>
      </c>
      <c r="F2907" s="21">
        <v>1000</v>
      </c>
      <c r="G2907" s="21">
        <v>2350</v>
      </c>
      <c r="H2907" s="39">
        <f t="shared" si="436"/>
        <v>1479.2410714285713</v>
      </c>
      <c r="I2907" s="37">
        <f t="shared" si="438"/>
        <v>1000</v>
      </c>
      <c r="J2907" s="37">
        <f t="shared" si="439"/>
        <v>90</v>
      </c>
      <c r="K2907" s="21"/>
      <c r="L2907" s="36">
        <f>L2906+16</f>
        <v>374</v>
      </c>
      <c r="N2907" s="36">
        <v>30</v>
      </c>
      <c r="O2907" s="21">
        <f t="shared" si="440"/>
        <v>404</v>
      </c>
      <c r="P2907" s="40">
        <f t="shared" si="441"/>
        <v>1154.2857142857144</v>
      </c>
      <c r="Q2907" s="42"/>
      <c r="R2907" t="str">
        <f t="shared" si="437"/>
        <v>1480 Litre 304 Stainless Steel Slimline Water Tank (750mm W x 1000mm L x  2350mm H)</v>
      </c>
    </row>
    <row r="2908" spans="2:18" x14ac:dyDescent="0.35">
      <c r="B2908" s="32">
        <v>0.65</v>
      </c>
      <c r="C2908" s="30" t="s">
        <v>22</v>
      </c>
      <c r="D2908" s="30" t="s">
        <v>21</v>
      </c>
      <c r="E2908" s="21">
        <v>750</v>
      </c>
      <c r="F2908" s="21">
        <v>1100</v>
      </c>
      <c r="G2908" s="21">
        <v>2350</v>
      </c>
      <c r="H2908" s="39">
        <f t="shared" si="436"/>
        <v>1655.4910714285713</v>
      </c>
      <c r="I2908" s="37">
        <f t="shared" si="438"/>
        <v>2000</v>
      </c>
      <c r="J2908" s="37">
        <f t="shared" si="439"/>
        <v>120</v>
      </c>
      <c r="K2908" s="21"/>
      <c r="L2908" s="36">
        <v>389</v>
      </c>
      <c r="N2908" s="36">
        <v>30</v>
      </c>
      <c r="O2908" s="21">
        <f t="shared" si="440"/>
        <v>419</v>
      </c>
      <c r="P2908" s="40">
        <f t="shared" si="441"/>
        <v>1197.1428571428571</v>
      </c>
      <c r="Q2908" s="42"/>
      <c r="R2908" t="str">
        <f t="shared" si="437"/>
        <v>1660 Litre 304 Stainless Steel Slimline Water Tank (750mm W x 1100mm L x  2350mm H)</v>
      </c>
    </row>
    <row r="2909" spans="2:18" x14ac:dyDescent="0.35">
      <c r="B2909" s="32">
        <v>0.65</v>
      </c>
      <c r="C2909" s="30" t="s">
        <v>22</v>
      </c>
      <c r="D2909" s="30" t="s">
        <v>21</v>
      </c>
      <c r="E2909" s="21">
        <v>750</v>
      </c>
      <c r="F2909" s="21">
        <v>1200</v>
      </c>
      <c r="G2909" s="21">
        <v>2350</v>
      </c>
      <c r="H2909" s="39">
        <f t="shared" si="436"/>
        <v>1831.7410714285713</v>
      </c>
      <c r="I2909" s="37">
        <f t="shared" si="438"/>
        <v>2000</v>
      </c>
      <c r="J2909" s="37">
        <f t="shared" si="439"/>
        <v>120</v>
      </c>
      <c r="K2909" s="21"/>
      <c r="L2909" s="36">
        <f>L2908+16</f>
        <v>405</v>
      </c>
      <c r="N2909" s="36">
        <v>30</v>
      </c>
      <c r="O2909" s="21">
        <f t="shared" si="440"/>
        <v>435</v>
      </c>
      <c r="P2909" s="40">
        <f t="shared" si="441"/>
        <v>1242.8571428571429</v>
      </c>
      <c r="Q2909" s="42"/>
      <c r="R2909" t="str">
        <f t="shared" si="437"/>
        <v>1830 Litre 304 Stainless Steel Slimline Water Tank (750mm W x 1200mm L x  2350mm H)</v>
      </c>
    </row>
    <row r="2910" spans="2:18" x14ac:dyDescent="0.35">
      <c r="B2910" s="32">
        <v>0.65</v>
      </c>
      <c r="C2910" s="30" t="s">
        <v>22</v>
      </c>
      <c r="D2910" s="30" t="s">
        <v>21</v>
      </c>
      <c r="E2910" s="21">
        <v>750</v>
      </c>
      <c r="F2910" s="21">
        <v>1300</v>
      </c>
      <c r="G2910" s="21">
        <v>2350</v>
      </c>
      <c r="H2910" s="39">
        <f t="shared" si="436"/>
        <v>2007.9910714285713</v>
      </c>
      <c r="I2910" s="37">
        <f t="shared" si="438"/>
        <v>2000</v>
      </c>
      <c r="J2910" s="37">
        <f t="shared" si="439"/>
        <v>120</v>
      </c>
      <c r="K2910" s="21"/>
      <c r="L2910" s="36">
        <f>L2909+16</f>
        <v>421</v>
      </c>
      <c r="N2910" s="36">
        <v>30</v>
      </c>
      <c r="O2910" s="21">
        <f t="shared" si="440"/>
        <v>451</v>
      </c>
      <c r="P2910" s="40">
        <f t="shared" si="441"/>
        <v>1288.5714285714287</v>
      </c>
      <c r="Q2910" s="42"/>
      <c r="R2910" t="str">
        <f t="shared" si="437"/>
        <v>2010 Litre 304 Stainless Steel Slimline Water Tank (750mm W x 1300mm L x  2350mm H)</v>
      </c>
    </row>
    <row r="2911" spans="2:18" x14ac:dyDescent="0.35">
      <c r="B2911" s="32">
        <v>0.65</v>
      </c>
      <c r="C2911" s="30" t="s">
        <v>22</v>
      </c>
      <c r="D2911" s="30" t="s">
        <v>21</v>
      </c>
      <c r="E2911" s="21">
        <v>750</v>
      </c>
      <c r="F2911" s="21">
        <v>1400</v>
      </c>
      <c r="G2911" s="21">
        <v>2350</v>
      </c>
      <c r="H2911" s="39">
        <f t="shared" si="436"/>
        <v>2184.2410714285711</v>
      </c>
      <c r="I2911" s="37">
        <f t="shared" si="438"/>
        <v>2000</v>
      </c>
      <c r="J2911" s="37">
        <f t="shared" si="439"/>
        <v>120</v>
      </c>
      <c r="K2911" s="21"/>
      <c r="L2911" s="36">
        <f>L2910+16</f>
        <v>437</v>
      </c>
      <c r="N2911" s="36">
        <v>30</v>
      </c>
      <c r="O2911" s="21">
        <f t="shared" si="440"/>
        <v>467</v>
      </c>
      <c r="P2911" s="40">
        <f t="shared" si="441"/>
        <v>1334.2857142857144</v>
      </c>
      <c r="Q2911" s="42"/>
      <c r="R2911" t="str">
        <f t="shared" si="437"/>
        <v>2180 Litre 304 Stainless Steel Slimline Water Tank (750mm W x 1400mm L x  2350mm H)</v>
      </c>
    </row>
    <row r="2912" spans="2:18" x14ac:dyDescent="0.35">
      <c r="B2912" s="32">
        <v>0.65</v>
      </c>
      <c r="C2912" s="30" t="s">
        <v>22</v>
      </c>
      <c r="D2912" s="30" t="s">
        <v>21</v>
      </c>
      <c r="E2912" s="21">
        <v>750</v>
      </c>
      <c r="F2912" s="21">
        <v>1500</v>
      </c>
      <c r="G2912" s="21">
        <v>2350</v>
      </c>
      <c r="H2912" s="39">
        <f t="shared" si="436"/>
        <v>2360.4910714285711</v>
      </c>
      <c r="I2912" s="37">
        <f t="shared" si="438"/>
        <v>2000</v>
      </c>
      <c r="J2912" s="37">
        <f t="shared" si="439"/>
        <v>120</v>
      </c>
      <c r="K2912" s="21"/>
      <c r="L2912" s="36">
        <f>L2911+16</f>
        <v>453</v>
      </c>
      <c r="N2912" s="36">
        <v>30</v>
      </c>
      <c r="O2912" s="21">
        <f t="shared" si="440"/>
        <v>483</v>
      </c>
      <c r="P2912" s="40">
        <f t="shared" si="441"/>
        <v>1380</v>
      </c>
      <c r="Q2912" s="42"/>
      <c r="R2912" t="str">
        <f t="shared" si="437"/>
        <v>2360 Litre 304 Stainless Steel Slimline Water Tank (750mm W x 1500mm L x  2350mm H)</v>
      </c>
    </row>
    <row r="2913" spans="2:18" x14ac:dyDescent="0.35">
      <c r="B2913" s="32">
        <v>0.65</v>
      </c>
      <c r="C2913" s="30" t="s">
        <v>22</v>
      </c>
      <c r="D2913" s="30" t="s">
        <v>21</v>
      </c>
      <c r="E2913" s="21">
        <v>750</v>
      </c>
      <c r="F2913" s="21">
        <v>1600</v>
      </c>
      <c r="G2913" s="21">
        <v>2350</v>
      </c>
      <c r="H2913" s="39">
        <f t="shared" si="436"/>
        <v>2536.7410714285711</v>
      </c>
      <c r="I2913" s="37">
        <f t="shared" si="438"/>
        <v>3000</v>
      </c>
      <c r="J2913" s="37">
        <f t="shared" si="439"/>
        <v>135</v>
      </c>
      <c r="K2913" s="21"/>
      <c r="L2913" s="36">
        <v>513</v>
      </c>
      <c r="N2913" s="36">
        <v>30</v>
      </c>
      <c r="O2913" s="21">
        <f t="shared" si="440"/>
        <v>543</v>
      </c>
      <c r="P2913" s="40">
        <f t="shared" si="441"/>
        <v>1551.4285714285716</v>
      </c>
      <c r="Q2913" s="42"/>
      <c r="R2913" t="str">
        <f t="shared" si="437"/>
        <v>2540 Litre 304 Stainless Steel Slimline Water Tank (750mm W x 1600mm L x  2350mm H)</v>
      </c>
    </row>
    <row r="2914" spans="2:18" x14ac:dyDescent="0.35">
      <c r="B2914" s="32">
        <v>0.65</v>
      </c>
      <c r="C2914" s="30" t="s">
        <v>22</v>
      </c>
      <c r="D2914" s="30" t="s">
        <v>21</v>
      </c>
      <c r="E2914" s="21">
        <v>750</v>
      </c>
      <c r="F2914" s="21">
        <v>1700</v>
      </c>
      <c r="G2914" s="21">
        <v>2350</v>
      </c>
      <c r="H2914" s="39">
        <f t="shared" si="436"/>
        <v>2712.9910714285711</v>
      </c>
      <c r="I2914" s="37">
        <f t="shared" si="438"/>
        <v>3000</v>
      </c>
      <c r="J2914" s="37">
        <f t="shared" si="439"/>
        <v>135</v>
      </c>
      <c r="K2914" s="21"/>
      <c r="L2914" s="36">
        <f>L2913+16</f>
        <v>529</v>
      </c>
      <c r="N2914" s="36">
        <v>30</v>
      </c>
      <c r="O2914" s="21">
        <f t="shared" si="440"/>
        <v>559</v>
      </c>
      <c r="P2914" s="40">
        <f t="shared" si="441"/>
        <v>1597.1428571428573</v>
      </c>
      <c r="Q2914" s="42"/>
      <c r="R2914" t="str">
        <f t="shared" si="437"/>
        <v>2710 Litre 304 Stainless Steel Slimline Water Tank (750mm W x 1700mm L x  2350mm H)</v>
      </c>
    </row>
    <row r="2915" spans="2:18" x14ac:dyDescent="0.35">
      <c r="B2915" s="32">
        <v>0.65</v>
      </c>
      <c r="C2915" s="30" t="s">
        <v>22</v>
      </c>
      <c r="D2915" s="30" t="s">
        <v>21</v>
      </c>
      <c r="E2915" s="21">
        <v>750</v>
      </c>
      <c r="F2915" s="21">
        <v>1800</v>
      </c>
      <c r="G2915" s="21">
        <v>2350</v>
      </c>
      <c r="H2915" s="39">
        <f t="shared" si="436"/>
        <v>2889.2410714285711</v>
      </c>
      <c r="I2915" s="37">
        <f t="shared" si="438"/>
        <v>3000</v>
      </c>
      <c r="J2915" s="37">
        <f t="shared" si="439"/>
        <v>135</v>
      </c>
      <c r="K2915" s="21"/>
      <c r="L2915" s="36">
        <f>L2914+16</f>
        <v>545</v>
      </c>
      <c r="N2915" s="36">
        <v>30</v>
      </c>
      <c r="O2915" s="21">
        <f t="shared" si="440"/>
        <v>575</v>
      </c>
      <c r="P2915" s="40">
        <f t="shared" si="441"/>
        <v>1642.8571428571429</v>
      </c>
      <c r="Q2915" s="42"/>
      <c r="R2915" t="str">
        <f t="shared" si="437"/>
        <v>2890 Litre 304 Stainless Steel Slimline Water Tank (750mm W x 1800mm L x  2350mm H)</v>
      </c>
    </row>
    <row r="2916" spans="2:18" x14ac:dyDescent="0.35">
      <c r="B2916" s="32">
        <v>0.65</v>
      </c>
      <c r="C2916" s="30" t="s">
        <v>22</v>
      </c>
      <c r="D2916" s="30" t="s">
        <v>21</v>
      </c>
      <c r="E2916" s="21">
        <v>750</v>
      </c>
      <c r="F2916" s="21">
        <v>1900</v>
      </c>
      <c r="G2916" s="21">
        <v>2350</v>
      </c>
      <c r="H2916" s="39">
        <f t="shared" si="436"/>
        <v>3065.4910714285711</v>
      </c>
      <c r="I2916" s="37">
        <f t="shared" si="438"/>
        <v>3000</v>
      </c>
      <c r="J2916" s="37">
        <f t="shared" si="439"/>
        <v>135</v>
      </c>
      <c r="K2916" s="21">
        <v>30</v>
      </c>
      <c r="L2916" s="36">
        <f>L2915+16</f>
        <v>561</v>
      </c>
      <c r="N2916" s="36">
        <v>30</v>
      </c>
      <c r="O2916" s="21">
        <f t="shared" si="440"/>
        <v>621</v>
      </c>
      <c r="P2916" s="40">
        <f t="shared" si="441"/>
        <v>1774.2857142857144</v>
      </c>
      <c r="Q2916" s="42"/>
      <c r="R2916" t="str">
        <f t="shared" si="437"/>
        <v>3070 Litre 304 Stainless Steel Slimline Water Tank (750mm W x 1900mm L x  2350mm H)</v>
      </c>
    </row>
    <row r="2917" spans="2:18" x14ac:dyDescent="0.35">
      <c r="B2917" s="32">
        <v>0.65</v>
      </c>
      <c r="C2917" s="30" t="s">
        <v>22</v>
      </c>
      <c r="D2917" s="30" t="s">
        <v>21</v>
      </c>
      <c r="E2917" s="21">
        <v>750</v>
      </c>
      <c r="F2917" s="21">
        <v>2000</v>
      </c>
      <c r="G2917" s="21">
        <v>2350</v>
      </c>
      <c r="H2917" s="39">
        <f t="shared" si="436"/>
        <v>3241.7410714285711</v>
      </c>
      <c r="I2917" s="37">
        <f t="shared" si="438"/>
        <v>3000</v>
      </c>
      <c r="J2917" s="37">
        <f t="shared" si="439"/>
        <v>135</v>
      </c>
      <c r="K2917" s="21">
        <v>30</v>
      </c>
      <c r="L2917" s="36">
        <f>L2916+16</f>
        <v>577</v>
      </c>
      <c r="N2917" s="36">
        <v>30</v>
      </c>
      <c r="O2917" s="21">
        <f t="shared" si="440"/>
        <v>637</v>
      </c>
      <c r="P2917" s="40">
        <f t="shared" si="441"/>
        <v>1820.0000000000002</v>
      </c>
      <c r="Q2917" s="42"/>
      <c r="R2917" t="str">
        <f t="shared" si="437"/>
        <v>3240 Litre 304 Stainless Steel Slimline Water Tank (750mm W x 2000mm L x  2350mm H)</v>
      </c>
    </row>
    <row r="2918" spans="2:18" x14ac:dyDescent="0.35">
      <c r="B2918" s="32">
        <v>0.65</v>
      </c>
      <c r="C2918" s="30" t="s">
        <v>22</v>
      </c>
      <c r="D2918" s="30" t="s">
        <v>21</v>
      </c>
      <c r="E2918" s="21">
        <v>750</v>
      </c>
      <c r="F2918" s="21">
        <v>2100</v>
      </c>
      <c r="G2918" s="21">
        <v>2350</v>
      </c>
      <c r="H2918" s="39">
        <f t="shared" si="436"/>
        <v>3417.9910714285711</v>
      </c>
      <c r="I2918" s="37">
        <f t="shared" si="438"/>
        <v>3000</v>
      </c>
      <c r="J2918" s="37">
        <f t="shared" si="439"/>
        <v>135</v>
      </c>
      <c r="K2918" s="21">
        <v>30</v>
      </c>
      <c r="L2918" s="36">
        <f>L2917+16</f>
        <v>593</v>
      </c>
      <c r="N2918" s="36">
        <v>30</v>
      </c>
      <c r="O2918" s="21">
        <f t="shared" si="440"/>
        <v>653</v>
      </c>
      <c r="P2918" s="40">
        <f t="shared" si="441"/>
        <v>1865.7142857142858</v>
      </c>
      <c r="Q2918" s="42"/>
      <c r="R2918" t="str">
        <f t="shared" si="437"/>
        <v>3420 Litre 304 Stainless Steel Slimline Water Tank (750mm W x 2100mm L x  2350mm H)</v>
      </c>
    </row>
    <row r="2919" spans="2:18" x14ac:dyDescent="0.35">
      <c r="B2919" s="32">
        <v>0.65</v>
      </c>
      <c r="C2919" s="30" t="s">
        <v>22</v>
      </c>
      <c r="D2919" s="30" t="s">
        <v>21</v>
      </c>
      <c r="E2919" s="21">
        <v>750</v>
      </c>
      <c r="F2919" s="21">
        <v>2200</v>
      </c>
      <c r="G2919" s="21">
        <v>2350</v>
      </c>
      <c r="H2919" s="39">
        <f t="shared" si="436"/>
        <v>3594.2410714285711</v>
      </c>
      <c r="I2919" s="37">
        <f t="shared" si="438"/>
        <v>4000</v>
      </c>
      <c r="J2919" s="37">
        <f t="shared" si="439"/>
        <v>150</v>
      </c>
      <c r="K2919" s="21">
        <v>30</v>
      </c>
      <c r="L2919" s="36">
        <v>606</v>
      </c>
      <c r="N2919" s="36">
        <v>30</v>
      </c>
      <c r="O2919" s="21">
        <f t="shared" si="440"/>
        <v>666</v>
      </c>
      <c r="P2919" s="40">
        <f t="shared" si="441"/>
        <v>1902.8571428571429</v>
      </c>
      <c r="Q2919" s="42"/>
      <c r="R2919" t="str">
        <f t="shared" si="437"/>
        <v>3590 Litre 304 Stainless Steel Slimline Water Tank (750mm W x 2200mm L x  2350mm H)</v>
      </c>
    </row>
    <row r="2920" spans="2:18" x14ac:dyDescent="0.35">
      <c r="B2920" s="32">
        <v>0.65</v>
      </c>
      <c r="C2920" s="30" t="s">
        <v>22</v>
      </c>
      <c r="D2920" s="30" t="s">
        <v>21</v>
      </c>
      <c r="E2920" s="21">
        <v>750</v>
      </c>
      <c r="F2920" s="21">
        <v>2300</v>
      </c>
      <c r="G2920" s="21">
        <v>2350</v>
      </c>
      <c r="H2920" s="39">
        <f t="shared" si="436"/>
        <v>3770.4910714285711</v>
      </c>
      <c r="I2920" s="37">
        <f t="shared" si="438"/>
        <v>4000</v>
      </c>
      <c r="J2920" s="37">
        <f t="shared" si="439"/>
        <v>150</v>
      </c>
      <c r="K2920" s="21">
        <v>30</v>
      </c>
      <c r="L2920" s="36">
        <f>L2919+16</f>
        <v>622</v>
      </c>
      <c r="N2920" s="36">
        <v>30</v>
      </c>
      <c r="O2920" s="21">
        <f t="shared" si="440"/>
        <v>682</v>
      </c>
      <c r="P2920" s="40">
        <f t="shared" si="441"/>
        <v>1948.5714285714287</v>
      </c>
      <c r="Q2920" s="42"/>
      <c r="R2920" t="str">
        <f t="shared" si="437"/>
        <v>3770 Litre 304 Stainless Steel Slimline Water Tank (750mm W x 2300mm L x  2350mm H)</v>
      </c>
    </row>
    <row r="2921" spans="2:18" x14ac:dyDescent="0.35">
      <c r="B2921" s="32">
        <v>0.65</v>
      </c>
      <c r="C2921" s="30" t="s">
        <v>22</v>
      </c>
      <c r="D2921" s="30" t="s">
        <v>21</v>
      </c>
      <c r="E2921" s="21">
        <v>750</v>
      </c>
      <c r="F2921" s="21">
        <v>2400</v>
      </c>
      <c r="G2921" s="21">
        <v>2350</v>
      </c>
      <c r="H2921" s="39">
        <f t="shared" si="436"/>
        <v>3946.7410714285711</v>
      </c>
      <c r="I2921" s="37">
        <f t="shared" si="438"/>
        <v>4000</v>
      </c>
      <c r="J2921" s="37">
        <f t="shared" si="439"/>
        <v>150</v>
      </c>
      <c r="K2921" s="21">
        <v>30</v>
      </c>
      <c r="L2921" s="36">
        <f>L2920+16</f>
        <v>638</v>
      </c>
      <c r="N2921" s="36">
        <v>30</v>
      </c>
      <c r="O2921" s="21">
        <f t="shared" si="440"/>
        <v>698</v>
      </c>
      <c r="P2921" s="40">
        <f t="shared" si="441"/>
        <v>1994.2857142857144</v>
      </c>
      <c r="Q2921" s="42"/>
      <c r="R2921" t="str">
        <f t="shared" si="437"/>
        <v>3950 Litre 304 Stainless Steel Slimline Water Tank (750mm W x 2400mm L x  2350mm H)</v>
      </c>
    </row>
    <row r="2922" spans="2:18" x14ac:dyDescent="0.35">
      <c r="B2922" s="32">
        <v>0.65</v>
      </c>
      <c r="C2922" s="30" t="s">
        <v>22</v>
      </c>
      <c r="D2922" s="30" t="s">
        <v>21</v>
      </c>
      <c r="E2922" s="21">
        <v>750</v>
      </c>
      <c r="F2922" s="21">
        <v>2500</v>
      </c>
      <c r="G2922" s="21">
        <v>2350</v>
      </c>
      <c r="H2922" s="39">
        <f t="shared" si="436"/>
        <v>4122.9910714285716</v>
      </c>
      <c r="I2922" s="37">
        <f t="shared" si="438"/>
        <v>4000</v>
      </c>
      <c r="J2922" s="37">
        <f t="shared" si="439"/>
        <v>150</v>
      </c>
      <c r="K2922" s="36">
        <v>45</v>
      </c>
      <c r="L2922" s="36">
        <f>L2921+16</f>
        <v>654</v>
      </c>
      <c r="N2922" s="36">
        <v>30</v>
      </c>
      <c r="O2922" s="21">
        <f t="shared" si="440"/>
        <v>729</v>
      </c>
      <c r="P2922" s="40">
        <f t="shared" si="441"/>
        <v>2082.8571428571431</v>
      </c>
      <c r="Q2922" s="42"/>
      <c r="R2922" t="str">
        <f t="shared" si="437"/>
        <v>4120 Litre 304 Stainless Steel Slimline Water Tank (750mm W x 2500mm L x  2350mm H)</v>
      </c>
    </row>
    <row r="2923" spans="2:18" x14ac:dyDescent="0.35">
      <c r="B2923" s="32">
        <v>0.65</v>
      </c>
      <c r="C2923" s="30" t="s">
        <v>22</v>
      </c>
      <c r="D2923" s="30" t="s">
        <v>21</v>
      </c>
      <c r="E2923" s="21">
        <v>750</v>
      </c>
      <c r="F2923" s="21">
        <v>2600</v>
      </c>
      <c r="G2923" s="21">
        <v>2350</v>
      </c>
      <c r="H2923" s="39">
        <f t="shared" si="436"/>
        <v>4299.2410714285716</v>
      </c>
      <c r="I2923" s="37">
        <f t="shared" si="438"/>
        <v>4000</v>
      </c>
      <c r="J2923" s="37">
        <f t="shared" si="439"/>
        <v>150</v>
      </c>
      <c r="K2923" s="36">
        <v>45</v>
      </c>
      <c r="L2923" s="36">
        <f>L2922+16</f>
        <v>670</v>
      </c>
      <c r="N2923" s="36">
        <v>30</v>
      </c>
      <c r="O2923" s="21">
        <f t="shared" si="440"/>
        <v>745</v>
      </c>
      <c r="P2923" s="40">
        <f t="shared" si="441"/>
        <v>2128.5714285714289</v>
      </c>
      <c r="Q2923" s="42"/>
      <c r="R2923" t="str">
        <f t="shared" si="437"/>
        <v>4300 Litre 304 Stainless Steel Slimline Water Tank (750mm W x 2600mm L x  2350mm H)</v>
      </c>
    </row>
    <row r="2924" spans="2:18" x14ac:dyDescent="0.35">
      <c r="B2924" s="32">
        <v>0.65</v>
      </c>
      <c r="C2924" s="30" t="s">
        <v>22</v>
      </c>
      <c r="D2924" s="30" t="s">
        <v>21</v>
      </c>
      <c r="E2924" s="21">
        <v>750</v>
      </c>
      <c r="F2924" s="21">
        <v>2700</v>
      </c>
      <c r="G2924" s="21">
        <v>2350</v>
      </c>
      <c r="H2924" s="39">
        <f t="shared" si="436"/>
        <v>4475.4910714285716</v>
      </c>
      <c r="I2924" s="37">
        <f t="shared" si="438"/>
        <v>4000</v>
      </c>
      <c r="J2924" s="37">
        <f t="shared" si="439"/>
        <v>150</v>
      </c>
      <c r="K2924" s="36">
        <v>45</v>
      </c>
      <c r="L2924" s="36">
        <f>L2923+16</f>
        <v>686</v>
      </c>
      <c r="N2924" s="36">
        <v>30</v>
      </c>
      <c r="O2924" s="21">
        <f t="shared" si="440"/>
        <v>761</v>
      </c>
      <c r="P2924" s="40">
        <f t="shared" si="441"/>
        <v>2174.2857142857142</v>
      </c>
      <c r="Q2924" s="42"/>
      <c r="R2924" t="str">
        <f t="shared" si="437"/>
        <v>4480 Litre 304 Stainless Steel Slimline Water Tank (750mm W x 2700mm L x  2350mm H)</v>
      </c>
    </row>
    <row r="2925" spans="2:18" x14ac:dyDescent="0.35">
      <c r="B2925" s="32">
        <v>0.65</v>
      </c>
      <c r="C2925" s="30" t="s">
        <v>22</v>
      </c>
      <c r="D2925" s="30" t="s">
        <v>21</v>
      </c>
      <c r="E2925" s="21">
        <v>750</v>
      </c>
      <c r="F2925" s="21">
        <v>2800</v>
      </c>
      <c r="G2925" s="21">
        <v>2350</v>
      </c>
      <c r="H2925" s="39">
        <f t="shared" si="436"/>
        <v>4651.7410714285716</v>
      </c>
      <c r="I2925" s="37">
        <f t="shared" si="438"/>
        <v>5000</v>
      </c>
      <c r="J2925" s="37">
        <f t="shared" si="439"/>
        <v>180</v>
      </c>
      <c r="K2925" s="36">
        <v>45</v>
      </c>
      <c r="L2925" s="36">
        <v>700</v>
      </c>
      <c r="N2925" s="36">
        <v>30</v>
      </c>
      <c r="O2925" s="21">
        <f t="shared" si="440"/>
        <v>775</v>
      </c>
      <c r="P2925" s="40">
        <f t="shared" si="441"/>
        <v>2214.2857142857142</v>
      </c>
      <c r="Q2925" s="42"/>
      <c r="R2925" t="str">
        <f t="shared" si="437"/>
        <v>4650 Litre 304 Stainless Steel Slimline Water Tank (750mm W x 2800mm L x  2350mm H)</v>
      </c>
    </row>
    <row r="2926" spans="2:18" x14ac:dyDescent="0.35">
      <c r="B2926" s="32">
        <v>0.65</v>
      </c>
      <c r="C2926" s="30" t="s">
        <v>22</v>
      </c>
      <c r="D2926" s="30" t="s">
        <v>21</v>
      </c>
      <c r="E2926" s="21">
        <v>750</v>
      </c>
      <c r="F2926" s="21">
        <v>2900</v>
      </c>
      <c r="G2926" s="21">
        <v>2350</v>
      </c>
      <c r="H2926" s="39">
        <f t="shared" si="436"/>
        <v>4827.9910714285716</v>
      </c>
      <c r="I2926" s="37">
        <f t="shared" si="438"/>
        <v>5000</v>
      </c>
      <c r="J2926" s="37">
        <f t="shared" si="439"/>
        <v>180</v>
      </c>
      <c r="K2926" s="36">
        <v>45</v>
      </c>
      <c r="L2926" s="36">
        <f>L2925+16</f>
        <v>716</v>
      </c>
      <c r="N2926" s="36">
        <v>30</v>
      </c>
      <c r="O2926" s="21">
        <f t="shared" si="440"/>
        <v>791</v>
      </c>
      <c r="P2926" s="40">
        <f t="shared" si="441"/>
        <v>2260</v>
      </c>
      <c r="Q2926" s="42"/>
      <c r="R2926" t="str">
        <f t="shared" si="437"/>
        <v>4830 Litre 304 Stainless Steel Slimline Water Tank (750mm W x 2900mm L x  2350mm H)</v>
      </c>
    </row>
    <row r="2927" spans="2:18" x14ac:dyDescent="0.35">
      <c r="B2927" s="32">
        <v>0.65</v>
      </c>
      <c r="C2927" s="30" t="s">
        <v>22</v>
      </c>
      <c r="D2927" s="30" t="s">
        <v>21</v>
      </c>
      <c r="E2927" s="21">
        <v>750</v>
      </c>
      <c r="F2927" s="21">
        <v>3000</v>
      </c>
      <c r="G2927" s="21">
        <v>2350</v>
      </c>
      <c r="H2927" s="39">
        <f t="shared" si="436"/>
        <v>5004.2410714285716</v>
      </c>
      <c r="I2927" s="37">
        <f t="shared" si="438"/>
        <v>5000</v>
      </c>
      <c r="J2927" s="37">
        <f t="shared" si="439"/>
        <v>180</v>
      </c>
      <c r="K2927" s="21">
        <v>75</v>
      </c>
      <c r="L2927" s="36">
        <f>L2926+16</f>
        <v>732</v>
      </c>
      <c r="N2927" s="36">
        <v>45</v>
      </c>
      <c r="O2927" s="21">
        <f t="shared" si="440"/>
        <v>852</v>
      </c>
      <c r="P2927" s="40">
        <f t="shared" si="441"/>
        <v>2434.2857142857142</v>
      </c>
      <c r="Q2927" s="42"/>
      <c r="R2927" t="str">
        <f t="shared" si="437"/>
        <v>5000 Litre 304 Stainless Steel Slimline Water Tank (750mm W x 3000mm L x  2350mm H)</v>
      </c>
    </row>
    <row r="2928" spans="2:18" x14ac:dyDescent="0.35">
      <c r="B2928" s="32">
        <v>0.65</v>
      </c>
      <c r="C2928" s="30" t="s">
        <v>22</v>
      </c>
      <c r="D2928" s="30" t="s">
        <v>21</v>
      </c>
      <c r="E2928" s="21">
        <v>750</v>
      </c>
      <c r="F2928" s="21">
        <v>3100</v>
      </c>
      <c r="G2928" s="21">
        <v>2350</v>
      </c>
      <c r="H2928" s="39">
        <f t="shared" si="436"/>
        <v>5180.4910714285716</v>
      </c>
      <c r="I2928" s="37">
        <f t="shared" si="438"/>
        <v>5000</v>
      </c>
      <c r="J2928" s="37">
        <f t="shared" si="439"/>
        <v>180</v>
      </c>
      <c r="K2928" s="21">
        <v>75</v>
      </c>
      <c r="L2928" s="36">
        <f>L2927+16</f>
        <v>748</v>
      </c>
      <c r="N2928" s="36">
        <v>45</v>
      </c>
      <c r="O2928" s="21">
        <f t="shared" si="440"/>
        <v>868</v>
      </c>
      <c r="P2928" s="40">
        <f t="shared" si="441"/>
        <v>2480</v>
      </c>
      <c r="Q2928" s="42"/>
      <c r="R2928" t="str">
        <f t="shared" si="437"/>
        <v>5180 Litre 304 Stainless Steel Slimline Water Tank (750mm W x 3100mm L x  2350mm H)</v>
      </c>
    </row>
    <row r="2929" spans="2:18" x14ac:dyDescent="0.35">
      <c r="B2929" s="32">
        <v>0.65</v>
      </c>
      <c r="C2929" s="30" t="s">
        <v>22</v>
      </c>
      <c r="D2929" s="30" t="s">
        <v>21</v>
      </c>
      <c r="E2929" s="21">
        <v>750</v>
      </c>
      <c r="F2929" s="21">
        <v>3200</v>
      </c>
      <c r="G2929" s="21">
        <v>2350</v>
      </c>
      <c r="H2929" s="39">
        <f t="shared" si="436"/>
        <v>5356.7410714285716</v>
      </c>
      <c r="I2929" s="37">
        <f t="shared" si="438"/>
        <v>5000</v>
      </c>
      <c r="J2929" s="37">
        <f t="shared" si="439"/>
        <v>180</v>
      </c>
      <c r="K2929" s="21">
        <v>75</v>
      </c>
      <c r="L2929" s="36">
        <f>L2928+16</f>
        <v>764</v>
      </c>
      <c r="N2929" s="36">
        <v>45</v>
      </c>
      <c r="O2929" s="21">
        <f t="shared" si="440"/>
        <v>884</v>
      </c>
      <c r="P2929" s="40">
        <f t="shared" si="441"/>
        <v>2525.7142857142858</v>
      </c>
      <c r="Q2929" s="42"/>
      <c r="R2929" t="str">
        <f t="shared" si="437"/>
        <v>5360 Litre 304 Stainless Steel Slimline Water Tank (750mm W x 3200mm L x  2350mm H)</v>
      </c>
    </row>
    <row r="2930" spans="2:18" x14ac:dyDescent="0.35">
      <c r="B2930" s="32">
        <v>0.65</v>
      </c>
      <c r="C2930" s="30" t="s">
        <v>22</v>
      </c>
      <c r="D2930" s="30" t="s">
        <v>21</v>
      </c>
      <c r="E2930" s="21">
        <v>750</v>
      </c>
      <c r="F2930" s="21">
        <v>3300</v>
      </c>
      <c r="G2930" s="21">
        <v>2350</v>
      </c>
      <c r="H2930" s="39">
        <f t="shared" si="436"/>
        <v>5532.9910714285716</v>
      </c>
      <c r="I2930" s="37">
        <f t="shared" si="438"/>
        <v>6000</v>
      </c>
      <c r="J2930" s="37">
        <f t="shared" si="439"/>
        <v>210</v>
      </c>
      <c r="K2930" s="21">
        <v>75</v>
      </c>
      <c r="L2930" s="36">
        <v>842</v>
      </c>
      <c r="N2930" s="36">
        <v>45</v>
      </c>
      <c r="O2930" s="21">
        <f t="shared" si="440"/>
        <v>962</v>
      </c>
      <c r="P2930" s="40">
        <f t="shared" si="441"/>
        <v>2748.5714285714289</v>
      </c>
      <c r="Q2930" s="42"/>
      <c r="R2930" t="str">
        <f t="shared" si="437"/>
        <v>5530 Litre 304 Stainless Steel Slimline Water Tank (750mm W x 3300mm L x  2350mm H)</v>
      </c>
    </row>
    <row r="2931" spans="2:18" x14ac:dyDescent="0.35">
      <c r="B2931" s="32">
        <v>0.65</v>
      </c>
      <c r="C2931" s="30" t="s">
        <v>22</v>
      </c>
      <c r="D2931" s="30" t="s">
        <v>21</v>
      </c>
      <c r="E2931" s="21">
        <v>750</v>
      </c>
      <c r="F2931" s="21">
        <v>3400</v>
      </c>
      <c r="G2931" s="21">
        <v>2350</v>
      </c>
      <c r="H2931" s="39">
        <f t="shared" ref="H2931:H2994" si="442">(((22/7*(E2931/2)^2)*G2931)+((F2931-E2931)*G2931*E2931))/1000000</f>
        <v>5709.2410714285716</v>
      </c>
      <c r="I2931" s="37">
        <f t="shared" si="438"/>
        <v>6000</v>
      </c>
      <c r="J2931" s="37">
        <f t="shared" si="439"/>
        <v>210</v>
      </c>
      <c r="K2931" s="21">
        <v>75</v>
      </c>
      <c r="L2931" s="36">
        <f>L2930+16</f>
        <v>858</v>
      </c>
      <c r="N2931" s="36">
        <v>45</v>
      </c>
      <c r="O2931" s="21">
        <f t="shared" si="440"/>
        <v>978</v>
      </c>
      <c r="P2931" s="40">
        <f t="shared" si="441"/>
        <v>2794.2857142857147</v>
      </c>
      <c r="Q2931" s="42"/>
      <c r="R2931" t="str">
        <f t="shared" si="437"/>
        <v>5710 Litre 304 Stainless Steel Slimline Water Tank (750mm W x 3400mm L x  2350mm H)</v>
      </c>
    </row>
    <row r="2932" spans="2:18" x14ac:dyDescent="0.35">
      <c r="B2932" s="32">
        <v>0.65</v>
      </c>
      <c r="C2932" s="30" t="s">
        <v>22</v>
      </c>
      <c r="D2932" s="30" t="s">
        <v>21</v>
      </c>
      <c r="E2932" s="21">
        <v>750</v>
      </c>
      <c r="F2932" s="21">
        <v>3500</v>
      </c>
      <c r="G2932" s="21">
        <v>2350</v>
      </c>
      <c r="H2932" s="39">
        <f t="shared" si="442"/>
        <v>5885.4910714285716</v>
      </c>
      <c r="I2932" s="37">
        <f t="shared" si="438"/>
        <v>6000</v>
      </c>
      <c r="J2932" s="37">
        <f t="shared" si="439"/>
        <v>210</v>
      </c>
      <c r="K2932" s="21">
        <v>75</v>
      </c>
      <c r="L2932" s="36">
        <f>L2931+16</f>
        <v>874</v>
      </c>
      <c r="N2932" s="36">
        <v>45</v>
      </c>
      <c r="O2932" s="21">
        <f t="shared" si="440"/>
        <v>994</v>
      </c>
      <c r="P2932" s="40">
        <f t="shared" si="441"/>
        <v>2840</v>
      </c>
      <c r="Q2932" s="42"/>
      <c r="R2932" t="str">
        <f t="shared" si="437"/>
        <v>5890 Litre 304 Stainless Steel Slimline Water Tank (750mm W x 3500mm L x  2350mm H)</v>
      </c>
    </row>
    <row r="2933" spans="2:18" x14ac:dyDescent="0.35">
      <c r="B2933" s="32">
        <v>0.65</v>
      </c>
      <c r="C2933" s="30" t="s">
        <v>22</v>
      </c>
      <c r="D2933" s="30" t="s">
        <v>21</v>
      </c>
      <c r="E2933" s="21">
        <v>750</v>
      </c>
      <c r="F2933" s="21">
        <v>3600</v>
      </c>
      <c r="G2933" s="21">
        <v>2350</v>
      </c>
      <c r="H2933" s="39">
        <f t="shared" si="442"/>
        <v>6061.7410714285716</v>
      </c>
      <c r="I2933" s="37">
        <f t="shared" si="438"/>
        <v>6000</v>
      </c>
      <c r="J2933" s="37">
        <f t="shared" si="439"/>
        <v>210</v>
      </c>
      <c r="K2933" s="36">
        <v>90</v>
      </c>
      <c r="L2933" s="36">
        <f>L2932+16</f>
        <v>890</v>
      </c>
      <c r="N2933" s="36">
        <v>45</v>
      </c>
      <c r="O2933" s="21">
        <f t="shared" si="440"/>
        <v>1025</v>
      </c>
      <c r="P2933" s="40">
        <f t="shared" si="441"/>
        <v>2928.5714285714289</v>
      </c>
      <c r="Q2933" s="42"/>
      <c r="R2933" t="str">
        <f t="shared" si="437"/>
        <v>6060 Litre 304 Stainless Steel Slimline Water Tank (750mm W x 3600mm L x  2350mm H)</v>
      </c>
    </row>
    <row r="2934" spans="2:18" x14ac:dyDescent="0.35">
      <c r="B2934" s="32">
        <v>0.65</v>
      </c>
      <c r="C2934" s="30" t="s">
        <v>22</v>
      </c>
      <c r="D2934" s="30" t="s">
        <v>21</v>
      </c>
      <c r="E2934" s="21">
        <v>750</v>
      </c>
      <c r="F2934" s="21">
        <v>3700</v>
      </c>
      <c r="G2934" s="21">
        <v>2350</v>
      </c>
      <c r="H2934" s="39">
        <f t="shared" si="442"/>
        <v>6237.9910714285716</v>
      </c>
      <c r="I2934" s="37">
        <f t="shared" si="438"/>
        <v>6000</v>
      </c>
      <c r="J2934" s="37">
        <f t="shared" si="439"/>
        <v>210</v>
      </c>
      <c r="K2934" s="36">
        <v>90</v>
      </c>
      <c r="L2934" s="36">
        <f>L2933+16</f>
        <v>906</v>
      </c>
      <c r="N2934" s="36">
        <v>45</v>
      </c>
      <c r="O2934" s="21">
        <f t="shared" si="440"/>
        <v>1041</v>
      </c>
      <c r="P2934" s="40">
        <f t="shared" si="441"/>
        <v>2974.2857142857147</v>
      </c>
      <c r="Q2934" s="42"/>
      <c r="R2934" t="str">
        <f t="shared" si="437"/>
        <v>6240 Litre 304 Stainless Steel Slimline Water Tank (750mm W x 3700mm L x  2350mm H)</v>
      </c>
    </row>
    <row r="2935" spans="2:18" x14ac:dyDescent="0.35">
      <c r="B2935" s="32">
        <v>0.65</v>
      </c>
      <c r="C2935" s="30" t="s">
        <v>22</v>
      </c>
      <c r="D2935" s="30" t="s">
        <v>21</v>
      </c>
      <c r="E2935" s="21">
        <v>750</v>
      </c>
      <c r="F2935" s="21">
        <v>3800</v>
      </c>
      <c r="G2935" s="21">
        <v>2350</v>
      </c>
      <c r="H2935" s="39">
        <f t="shared" si="442"/>
        <v>6414.2410714285716</v>
      </c>
      <c r="I2935" s="37">
        <f t="shared" si="438"/>
        <v>6000</v>
      </c>
      <c r="J2935" s="37">
        <f t="shared" si="439"/>
        <v>210</v>
      </c>
      <c r="K2935" s="36">
        <v>90</v>
      </c>
      <c r="L2935" s="36">
        <f>L2934+16</f>
        <v>922</v>
      </c>
      <c r="N2935" s="36">
        <v>45</v>
      </c>
      <c r="O2935" s="21">
        <f t="shared" si="440"/>
        <v>1057</v>
      </c>
      <c r="P2935" s="40">
        <f t="shared" si="441"/>
        <v>3020</v>
      </c>
      <c r="Q2935" s="42"/>
      <c r="R2935" t="str">
        <f t="shared" si="437"/>
        <v>6410 Litre 304 Stainless Steel Slimline Water Tank (750mm W x 3800mm L x  2350mm H)</v>
      </c>
    </row>
    <row r="2936" spans="2:18" x14ac:dyDescent="0.35">
      <c r="B2936" s="32">
        <v>0.65</v>
      </c>
      <c r="C2936" s="30" t="s">
        <v>22</v>
      </c>
      <c r="D2936" s="30" t="s">
        <v>21</v>
      </c>
      <c r="E2936" s="21">
        <v>750</v>
      </c>
      <c r="F2936" s="21">
        <v>3900</v>
      </c>
      <c r="G2936" s="21">
        <v>2350</v>
      </c>
      <c r="H2936" s="39">
        <f t="shared" si="442"/>
        <v>6590.4910714285716</v>
      </c>
      <c r="I2936" s="37">
        <f t="shared" si="438"/>
        <v>7000</v>
      </c>
      <c r="J2936" s="37">
        <f t="shared" si="439"/>
        <v>240</v>
      </c>
      <c r="K2936" s="36">
        <v>90</v>
      </c>
      <c r="L2936" s="36">
        <v>954</v>
      </c>
      <c r="N2936" s="36">
        <v>45</v>
      </c>
      <c r="O2936" s="21">
        <f t="shared" si="440"/>
        <v>1089</v>
      </c>
      <c r="P2936" s="40">
        <f t="shared" si="441"/>
        <v>3111.4285714285716</v>
      </c>
      <c r="Q2936" s="42"/>
      <c r="R2936" t="str">
        <f t="shared" si="437"/>
        <v>6590 Litre 304 Stainless Steel Slimline Water Tank (750mm W x 3900mm L x  2350mm H)</v>
      </c>
    </row>
    <row r="2937" spans="2:18" x14ac:dyDescent="0.35">
      <c r="B2937" s="32">
        <v>0.65</v>
      </c>
      <c r="C2937" s="30" t="s">
        <v>22</v>
      </c>
      <c r="D2937" s="30" t="s">
        <v>21</v>
      </c>
      <c r="E2937" s="21">
        <v>750</v>
      </c>
      <c r="F2937" s="21">
        <v>4000</v>
      </c>
      <c r="G2937" s="21">
        <v>2350</v>
      </c>
      <c r="H2937" s="39">
        <f t="shared" si="442"/>
        <v>6766.7410714285716</v>
      </c>
      <c r="I2937" s="37">
        <f t="shared" si="438"/>
        <v>7000</v>
      </c>
      <c r="J2937" s="37">
        <f t="shared" si="439"/>
        <v>240</v>
      </c>
      <c r="K2937" s="36">
        <v>90</v>
      </c>
      <c r="L2937" s="36">
        <f>L2936+16</f>
        <v>970</v>
      </c>
      <c r="N2937" s="36">
        <v>45</v>
      </c>
      <c r="O2937" s="21">
        <f t="shared" si="440"/>
        <v>1105</v>
      </c>
      <c r="P2937" s="40">
        <f t="shared" si="441"/>
        <v>3157.1428571428573</v>
      </c>
      <c r="Q2937" s="42"/>
      <c r="R2937" t="str">
        <f t="shared" si="437"/>
        <v>6770 Litre 304 Stainless Steel Slimline Water Tank (750mm W x 4000mm L x  2350mm H)</v>
      </c>
    </row>
    <row r="2938" spans="2:18" x14ac:dyDescent="0.35">
      <c r="B2938" s="32">
        <v>0.65</v>
      </c>
      <c r="C2938" s="30" t="s">
        <v>22</v>
      </c>
      <c r="D2938" s="30" t="s">
        <v>21</v>
      </c>
      <c r="E2938" s="21">
        <v>800</v>
      </c>
      <c r="F2938" s="21">
        <v>800</v>
      </c>
      <c r="G2938" s="21">
        <v>2350</v>
      </c>
      <c r="H2938" s="39">
        <f t="shared" si="442"/>
        <v>1181.7142857142856</v>
      </c>
      <c r="I2938" s="37">
        <f t="shared" si="438"/>
        <v>1000</v>
      </c>
      <c r="J2938" s="37">
        <f t="shared" si="439"/>
        <v>90</v>
      </c>
      <c r="K2938" s="21"/>
      <c r="L2938" s="36">
        <v>345</v>
      </c>
      <c r="N2938" s="36">
        <v>30</v>
      </c>
      <c r="O2938" s="21">
        <f t="shared" si="440"/>
        <v>375</v>
      </c>
      <c r="P2938" s="40">
        <f t="shared" si="441"/>
        <v>1071.4285714285716</v>
      </c>
      <c r="Q2938" s="42"/>
      <c r="R2938" t="str">
        <f t="shared" si="437"/>
        <v>1180 Litre 304 Stainless Steel Slimline Water Tank (800mm W x 800mm L x  2350mm H)</v>
      </c>
    </row>
    <row r="2939" spans="2:18" x14ac:dyDescent="0.35">
      <c r="B2939" s="32">
        <v>0.65</v>
      </c>
      <c r="C2939" s="30" t="s">
        <v>22</v>
      </c>
      <c r="D2939" s="30" t="s">
        <v>21</v>
      </c>
      <c r="E2939" s="21">
        <v>800</v>
      </c>
      <c r="F2939" s="21">
        <v>900</v>
      </c>
      <c r="G2939" s="21">
        <v>2350</v>
      </c>
      <c r="H2939" s="39">
        <f t="shared" si="442"/>
        <v>1369.7142857142856</v>
      </c>
      <c r="I2939" s="37">
        <f t="shared" si="438"/>
        <v>1000</v>
      </c>
      <c r="J2939" s="37">
        <f t="shared" si="439"/>
        <v>90</v>
      </c>
      <c r="K2939" s="21"/>
      <c r="L2939" s="36">
        <f>L2938+16</f>
        <v>361</v>
      </c>
      <c r="N2939" s="36">
        <v>30</v>
      </c>
      <c r="O2939" s="21">
        <f t="shared" si="440"/>
        <v>391</v>
      </c>
      <c r="P2939" s="40">
        <f t="shared" si="441"/>
        <v>1117.1428571428571</v>
      </c>
      <c r="Q2939" s="42"/>
      <c r="R2939" t="str">
        <f t="shared" si="437"/>
        <v>1370 Litre 304 Stainless Steel Slimline Water Tank (800mm W x 900mm L x  2350mm H)</v>
      </c>
    </row>
    <row r="2940" spans="2:18" x14ac:dyDescent="0.35">
      <c r="B2940" s="32">
        <v>0.65</v>
      </c>
      <c r="C2940" s="30" t="s">
        <v>22</v>
      </c>
      <c r="D2940" s="30" t="s">
        <v>21</v>
      </c>
      <c r="E2940" s="21">
        <v>800</v>
      </c>
      <c r="F2940" s="21">
        <v>1000</v>
      </c>
      <c r="G2940" s="21">
        <v>2350</v>
      </c>
      <c r="H2940" s="39">
        <f t="shared" si="442"/>
        <v>1557.7142857142856</v>
      </c>
      <c r="I2940" s="37">
        <f t="shared" si="438"/>
        <v>2000</v>
      </c>
      <c r="J2940" s="37">
        <f t="shared" si="439"/>
        <v>120</v>
      </c>
      <c r="K2940" s="21"/>
      <c r="L2940" s="36">
        <v>377</v>
      </c>
      <c r="N2940" s="36">
        <v>30</v>
      </c>
      <c r="O2940" s="21">
        <f t="shared" si="440"/>
        <v>407</v>
      </c>
      <c r="P2940" s="40">
        <f t="shared" si="441"/>
        <v>1162.8571428571429</v>
      </c>
      <c r="Q2940" s="42"/>
      <c r="R2940" t="str">
        <f t="shared" si="437"/>
        <v>1560 Litre 304 Stainless Steel Slimline Water Tank (800mm W x 1000mm L x  2350mm H)</v>
      </c>
    </row>
    <row r="2941" spans="2:18" x14ac:dyDescent="0.35">
      <c r="B2941" s="32">
        <v>0.65</v>
      </c>
      <c r="C2941" s="30" t="s">
        <v>22</v>
      </c>
      <c r="D2941" s="30" t="s">
        <v>21</v>
      </c>
      <c r="E2941" s="21">
        <v>800</v>
      </c>
      <c r="F2941" s="21">
        <v>1100</v>
      </c>
      <c r="G2941" s="21">
        <v>2350</v>
      </c>
      <c r="H2941" s="39">
        <f t="shared" si="442"/>
        <v>1745.7142857142856</v>
      </c>
      <c r="I2941" s="37">
        <f t="shared" si="438"/>
        <v>2000</v>
      </c>
      <c r="J2941" s="37">
        <f t="shared" si="439"/>
        <v>120</v>
      </c>
      <c r="K2941" s="21"/>
      <c r="L2941" s="36">
        <f>L2940+16</f>
        <v>393</v>
      </c>
      <c r="N2941" s="36">
        <v>30</v>
      </c>
      <c r="O2941" s="21">
        <f t="shared" si="440"/>
        <v>423</v>
      </c>
      <c r="P2941" s="40">
        <f t="shared" si="441"/>
        <v>1208.5714285714287</v>
      </c>
      <c r="Q2941" s="42"/>
      <c r="R2941" t="str">
        <f t="shared" si="437"/>
        <v>1750 Litre 304 Stainless Steel Slimline Water Tank (800mm W x 1100mm L x  2350mm H)</v>
      </c>
    </row>
    <row r="2942" spans="2:18" x14ac:dyDescent="0.35">
      <c r="B2942" s="32">
        <v>0.65</v>
      </c>
      <c r="C2942" s="30" t="s">
        <v>22</v>
      </c>
      <c r="D2942" s="30" t="s">
        <v>21</v>
      </c>
      <c r="E2942" s="21">
        <v>800</v>
      </c>
      <c r="F2942" s="21">
        <v>1200</v>
      </c>
      <c r="G2942" s="21">
        <v>2350</v>
      </c>
      <c r="H2942" s="39">
        <f t="shared" si="442"/>
        <v>1933.7142857142856</v>
      </c>
      <c r="I2942" s="37">
        <f t="shared" si="438"/>
        <v>2000</v>
      </c>
      <c r="J2942" s="37">
        <f t="shared" si="439"/>
        <v>120</v>
      </c>
      <c r="K2942" s="21"/>
      <c r="L2942" s="36">
        <f>L2941+16</f>
        <v>409</v>
      </c>
      <c r="N2942" s="36">
        <v>30</v>
      </c>
      <c r="O2942" s="21">
        <f t="shared" si="440"/>
        <v>439</v>
      </c>
      <c r="P2942" s="40">
        <f t="shared" si="441"/>
        <v>1254.2857142857144</v>
      </c>
      <c r="Q2942" s="42"/>
      <c r="R2942" t="str">
        <f t="shared" si="437"/>
        <v>1930 Litre 304 Stainless Steel Slimline Water Tank (800mm W x 1200mm L x  2350mm H)</v>
      </c>
    </row>
    <row r="2943" spans="2:18" x14ac:dyDescent="0.35">
      <c r="B2943" s="32">
        <v>0.65</v>
      </c>
      <c r="C2943" s="30" t="s">
        <v>22</v>
      </c>
      <c r="D2943" s="30" t="s">
        <v>21</v>
      </c>
      <c r="E2943" s="21">
        <v>800</v>
      </c>
      <c r="F2943" s="21">
        <v>1300</v>
      </c>
      <c r="G2943" s="21">
        <v>2350</v>
      </c>
      <c r="H2943" s="39">
        <f t="shared" si="442"/>
        <v>2121.7142857142858</v>
      </c>
      <c r="I2943" s="37">
        <f t="shared" si="438"/>
        <v>2000</v>
      </c>
      <c r="J2943" s="37">
        <f t="shared" si="439"/>
        <v>120</v>
      </c>
      <c r="K2943" s="21"/>
      <c r="L2943" s="36">
        <f>L2942+16</f>
        <v>425</v>
      </c>
      <c r="N2943" s="36">
        <v>30</v>
      </c>
      <c r="O2943" s="21">
        <f t="shared" si="440"/>
        <v>455</v>
      </c>
      <c r="P2943" s="40">
        <f t="shared" si="441"/>
        <v>1300</v>
      </c>
      <c r="Q2943" s="42"/>
      <c r="R2943" t="str">
        <f t="shared" si="437"/>
        <v>2120 Litre 304 Stainless Steel Slimline Water Tank (800mm W x 1300mm L x  2350mm H)</v>
      </c>
    </row>
    <row r="2944" spans="2:18" x14ac:dyDescent="0.35">
      <c r="B2944" s="32">
        <v>0.65</v>
      </c>
      <c r="C2944" s="30" t="s">
        <v>22</v>
      </c>
      <c r="D2944" s="30" t="s">
        <v>21</v>
      </c>
      <c r="E2944" s="21">
        <v>800</v>
      </c>
      <c r="F2944" s="21">
        <v>1400</v>
      </c>
      <c r="G2944" s="21">
        <v>2350</v>
      </c>
      <c r="H2944" s="39">
        <f t="shared" si="442"/>
        <v>2309.7142857142858</v>
      </c>
      <c r="I2944" s="37">
        <f t="shared" si="438"/>
        <v>2000</v>
      </c>
      <c r="J2944" s="37">
        <f t="shared" si="439"/>
        <v>120</v>
      </c>
      <c r="K2944" s="21"/>
      <c r="L2944" s="36">
        <f>L2943+16</f>
        <v>441</v>
      </c>
      <c r="N2944" s="36">
        <v>30</v>
      </c>
      <c r="O2944" s="21">
        <f t="shared" si="440"/>
        <v>471</v>
      </c>
      <c r="P2944" s="40">
        <f t="shared" si="441"/>
        <v>1345.7142857142858</v>
      </c>
      <c r="Q2944" s="42"/>
      <c r="R2944" t="str">
        <f t="shared" si="437"/>
        <v>2310 Litre 304 Stainless Steel Slimline Water Tank (800mm W x 1400mm L x  2350mm H)</v>
      </c>
    </row>
    <row r="2945" spans="2:18" x14ac:dyDescent="0.35">
      <c r="B2945" s="32">
        <v>0.65</v>
      </c>
      <c r="C2945" s="30" t="s">
        <v>22</v>
      </c>
      <c r="D2945" s="30" t="s">
        <v>21</v>
      </c>
      <c r="E2945" s="21">
        <v>800</v>
      </c>
      <c r="F2945" s="21">
        <v>1500</v>
      </c>
      <c r="G2945" s="21">
        <v>2350</v>
      </c>
      <c r="H2945" s="39">
        <f t="shared" si="442"/>
        <v>2497.7142857142858</v>
      </c>
      <c r="I2945" s="37">
        <f t="shared" si="438"/>
        <v>2000</v>
      </c>
      <c r="J2945" s="37">
        <f t="shared" si="439"/>
        <v>120</v>
      </c>
      <c r="K2945" s="21"/>
      <c r="L2945" s="36">
        <f>L2944+16</f>
        <v>457</v>
      </c>
      <c r="N2945" s="36">
        <v>30</v>
      </c>
      <c r="O2945" s="21">
        <f t="shared" si="440"/>
        <v>487</v>
      </c>
      <c r="P2945" s="40">
        <f t="shared" si="441"/>
        <v>1391.4285714285716</v>
      </c>
      <c r="Q2945" s="42"/>
      <c r="R2945" t="str">
        <f t="shared" si="437"/>
        <v>2500 Litre 304 Stainless Steel Slimline Water Tank (800mm W x 1500mm L x  2350mm H)</v>
      </c>
    </row>
    <row r="2946" spans="2:18" x14ac:dyDescent="0.35">
      <c r="B2946" s="32">
        <v>0.65</v>
      </c>
      <c r="C2946" s="30" t="s">
        <v>22</v>
      </c>
      <c r="D2946" s="30" t="s">
        <v>21</v>
      </c>
      <c r="E2946" s="21">
        <v>800</v>
      </c>
      <c r="F2946" s="21">
        <v>1600</v>
      </c>
      <c r="G2946" s="21">
        <v>2350</v>
      </c>
      <c r="H2946" s="39">
        <f t="shared" si="442"/>
        <v>2685.7142857142858</v>
      </c>
      <c r="I2946" s="37">
        <f t="shared" si="438"/>
        <v>3000</v>
      </c>
      <c r="J2946" s="37">
        <f t="shared" si="439"/>
        <v>135</v>
      </c>
      <c r="K2946" s="21"/>
      <c r="L2946" s="36">
        <v>516</v>
      </c>
      <c r="N2946" s="36">
        <v>30</v>
      </c>
      <c r="O2946" s="21">
        <f t="shared" si="440"/>
        <v>546</v>
      </c>
      <c r="P2946" s="40">
        <f t="shared" si="441"/>
        <v>1560</v>
      </c>
      <c r="Q2946" s="42"/>
      <c r="R2946" t="str">
        <f t="shared" si="437"/>
        <v>2690 Litre 304 Stainless Steel Slimline Water Tank (800mm W x 1600mm L x  2350mm H)</v>
      </c>
    </row>
    <row r="2947" spans="2:18" x14ac:dyDescent="0.35">
      <c r="B2947" s="32">
        <v>0.65</v>
      </c>
      <c r="C2947" s="30" t="s">
        <v>22</v>
      </c>
      <c r="D2947" s="30" t="s">
        <v>21</v>
      </c>
      <c r="E2947" s="21">
        <v>800</v>
      </c>
      <c r="F2947" s="21">
        <v>1700</v>
      </c>
      <c r="G2947" s="21">
        <v>2350</v>
      </c>
      <c r="H2947" s="39">
        <f t="shared" si="442"/>
        <v>2873.7142857142858</v>
      </c>
      <c r="I2947" s="37">
        <f t="shared" si="438"/>
        <v>3000</v>
      </c>
      <c r="J2947" s="37">
        <f t="shared" si="439"/>
        <v>135</v>
      </c>
      <c r="K2947" s="21"/>
      <c r="L2947" s="36">
        <f>L2946+16</f>
        <v>532</v>
      </c>
      <c r="N2947" s="36">
        <v>30</v>
      </c>
      <c r="O2947" s="21">
        <f t="shared" si="440"/>
        <v>562</v>
      </c>
      <c r="P2947" s="40">
        <f t="shared" si="441"/>
        <v>1605.7142857142858</v>
      </c>
      <c r="Q2947" s="42"/>
      <c r="R2947" t="str">
        <f t="shared" si="437"/>
        <v>2870 Litre 304 Stainless Steel Slimline Water Tank (800mm W x 1700mm L x  2350mm H)</v>
      </c>
    </row>
    <row r="2948" spans="2:18" x14ac:dyDescent="0.35">
      <c r="B2948" s="32">
        <v>0.65</v>
      </c>
      <c r="C2948" s="30" t="s">
        <v>22</v>
      </c>
      <c r="D2948" s="30" t="s">
        <v>21</v>
      </c>
      <c r="E2948" s="21">
        <v>800</v>
      </c>
      <c r="F2948" s="21">
        <v>1800</v>
      </c>
      <c r="G2948" s="21">
        <v>2350</v>
      </c>
      <c r="H2948" s="39">
        <f t="shared" si="442"/>
        <v>3061.7142857142858</v>
      </c>
      <c r="I2948" s="37">
        <f t="shared" si="438"/>
        <v>3000</v>
      </c>
      <c r="J2948" s="37">
        <f t="shared" si="439"/>
        <v>135</v>
      </c>
      <c r="K2948" s="21"/>
      <c r="L2948" s="36">
        <f>L2947+16</f>
        <v>548</v>
      </c>
      <c r="N2948" s="36">
        <v>30</v>
      </c>
      <c r="O2948" s="21">
        <f t="shared" si="440"/>
        <v>578</v>
      </c>
      <c r="P2948" s="40">
        <f t="shared" si="441"/>
        <v>1651.4285714285716</v>
      </c>
      <c r="Q2948" s="42"/>
      <c r="R2948" t="str">
        <f t="shared" si="437"/>
        <v>3060 Litre 304 Stainless Steel Slimline Water Tank (800mm W x 1800mm L x  2350mm H)</v>
      </c>
    </row>
    <row r="2949" spans="2:18" x14ac:dyDescent="0.35">
      <c r="B2949" s="32">
        <v>0.65</v>
      </c>
      <c r="C2949" s="30" t="s">
        <v>22</v>
      </c>
      <c r="D2949" s="30" t="s">
        <v>21</v>
      </c>
      <c r="E2949" s="21">
        <v>800</v>
      </c>
      <c r="F2949" s="21">
        <v>1900</v>
      </c>
      <c r="G2949" s="21">
        <v>2350</v>
      </c>
      <c r="H2949" s="39">
        <f t="shared" si="442"/>
        <v>3249.7142857142858</v>
      </c>
      <c r="I2949" s="37">
        <f t="shared" si="438"/>
        <v>3000</v>
      </c>
      <c r="J2949" s="37">
        <f t="shared" si="439"/>
        <v>135</v>
      </c>
      <c r="K2949" s="21"/>
      <c r="L2949" s="36">
        <f>L2948+16</f>
        <v>564</v>
      </c>
      <c r="N2949" s="36">
        <v>30</v>
      </c>
      <c r="O2949" s="21">
        <f t="shared" si="440"/>
        <v>594</v>
      </c>
      <c r="P2949" s="40">
        <f t="shared" si="441"/>
        <v>1697.1428571428573</v>
      </c>
      <c r="Q2949" s="42"/>
      <c r="R2949" t="str">
        <f t="shared" ref="R2949:R3012" si="443">ROUND(H2949,-1)&amp;" "&amp;"Litre"&amp;" "&amp;C2949&amp;" "&amp;D2949&amp;" "&amp;"Water Tank"&amp;" ("&amp;E2949&amp;"mm W x "&amp;F2949&amp;"mm L x  "&amp;G2949&amp;"mm H)"</f>
        <v>3250 Litre 304 Stainless Steel Slimline Water Tank (800mm W x 1900mm L x  2350mm H)</v>
      </c>
    </row>
    <row r="2950" spans="2:18" x14ac:dyDescent="0.35">
      <c r="B2950" s="32">
        <v>0.65</v>
      </c>
      <c r="C2950" s="30" t="s">
        <v>22</v>
      </c>
      <c r="D2950" s="30" t="s">
        <v>21</v>
      </c>
      <c r="E2950" s="21">
        <v>800</v>
      </c>
      <c r="F2950" s="21">
        <v>2000</v>
      </c>
      <c r="G2950" s="21">
        <v>2350</v>
      </c>
      <c r="H2950" s="39">
        <f t="shared" si="442"/>
        <v>3437.7142857142858</v>
      </c>
      <c r="I2950" s="37">
        <f t="shared" ref="I2950:I3013" si="444">ROUND(H2950,-3)</f>
        <v>3000</v>
      </c>
      <c r="J2950" s="37">
        <f t="shared" ref="J2950:J3013" si="445">IF(I2950&lt;1000,90,IF(I2950=1000,90,IF(I2950=2000,120,IF(I2950=3000,135,IF(I2950=4000,150,IF(I2950=5000,180,IF(I2950=6000,210,IF(I2950=7000,240,IF(I2950=8000,255,IF(I2950=9000,270,IF(I2950=10000,285)))))))))))</f>
        <v>135</v>
      </c>
      <c r="K2950" s="21"/>
      <c r="L2950" s="36">
        <f>L2949+16</f>
        <v>580</v>
      </c>
      <c r="N2950" s="36">
        <v>30</v>
      </c>
      <c r="O2950" s="21">
        <f t="shared" ref="O2950:O3013" si="446">SUM(K2950:N2950)</f>
        <v>610</v>
      </c>
      <c r="P2950" s="40">
        <f t="shared" ref="P2950:P3013" si="447">O2950/(1-B2950)</f>
        <v>1742.8571428571429</v>
      </c>
      <c r="Q2950" s="42"/>
      <c r="R2950" t="str">
        <f t="shared" si="443"/>
        <v>3440 Litre 304 Stainless Steel Slimline Water Tank (800mm W x 2000mm L x  2350mm H)</v>
      </c>
    </row>
    <row r="2951" spans="2:18" x14ac:dyDescent="0.35">
      <c r="B2951" s="32">
        <v>0.65</v>
      </c>
      <c r="C2951" s="30" t="s">
        <v>22</v>
      </c>
      <c r="D2951" s="30" t="s">
        <v>21</v>
      </c>
      <c r="E2951" s="21">
        <v>800</v>
      </c>
      <c r="F2951" s="21">
        <v>2100</v>
      </c>
      <c r="G2951" s="21">
        <v>2350</v>
      </c>
      <c r="H2951" s="39">
        <f t="shared" si="442"/>
        <v>3625.7142857142858</v>
      </c>
      <c r="I2951" s="37">
        <f t="shared" si="444"/>
        <v>4000</v>
      </c>
      <c r="J2951" s="37">
        <f t="shared" si="445"/>
        <v>150</v>
      </c>
      <c r="K2951" s="21"/>
      <c r="L2951" s="36">
        <v>594</v>
      </c>
      <c r="N2951" s="36">
        <v>30</v>
      </c>
      <c r="O2951" s="21">
        <f t="shared" si="446"/>
        <v>624</v>
      </c>
      <c r="P2951" s="40">
        <f t="shared" si="447"/>
        <v>1782.8571428571429</v>
      </c>
      <c r="Q2951" s="42"/>
      <c r="R2951" t="str">
        <f t="shared" si="443"/>
        <v>3630 Litre 304 Stainless Steel Slimline Water Tank (800mm W x 2100mm L x  2350mm H)</v>
      </c>
    </row>
    <row r="2952" spans="2:18" x14ac:dyDescent="0.35">
      <c r="B2952" s="32">
        <v>0.65</v>
      </c>
      <c r="C2952" s="30" t="s">
        <v>22</v>
      </c>
      <c r="D2952" s="30" t="s">
        <v>21</v>
      </c>
      <c r="E2952" s="21">
        <v>800</v>
      </c>
      <c r="F2952" s="21">
        <v>2200</v>
      </c>
      <c r="G2952" s="21">
        <v>2350</v>
      </c>
      <c r="H2952" s="39">
        <f t="shared" si="442"/>
        <v>3813.7142857142858</v>
      </c>
      <c r="I2952" s="37">
        <f t="shared" si="444"/>
        <v>4000</v>
      </c>
      <c r="J2952" s="37">
        <f t="shared" si="445"/>
        <v>150</v>
      </c>
      <c r="K2952" s="21"/>
      <c r="L2952" s="36">
        <f>L2951+16</f>
        <v>610</v>
      </c>
      <c r="N2952" s="36">
        <v>30</v>
      </c>
      <c r="O2952" s="21">
        <f t="shared" si="446"/>
        <v>640</v>
      </c>
      <c r="P2952" s="40">
        <f t="shared" si="447"/>
        <v>1828.5714285714287</v>
      </c>
      <c r="Q2952" s="42"/>
      <c r="R2952" t="str">
        <f t="shared" si="443"/>
        <v>3810 Litre 304 Stainless Steel Slimline Water Tank (800mm W x 2200mm L x  2350mm H)</v>
      </c>
    </row>
    <row r="2953" spans="2:18" x14ac:dyDescent="0.35">
      <c r="B2953" s="32">
        <v>0.65</v>
      </c>
      <c r="C2953" s="30" t="s">
        <v>22</v>
      </c>
      <c r="D2953" s="30" t="s">
        <v>21</v>
      </c>
      <c r="E2953" s="21">
        <v>800</v>
      </c>
      <c r="F2953" s="21">
        <v>2300</v>
      </c>
      <c r="G2953" s="21">
        <v>2350</v>
      </c>
      <c r="H2953" s="39">
        <f t="shared" si="442"/>
        <v>4001.7142857142858</v>
      </c>
      <c r="I2953" s="37">
        <f t="shared" si="444"/>
        <v>4000</v>
      </c>
      <c r="J2953" s="37">
        <f t="shared" si="445"/>
        <v>150</v>
      </c>
      <c r="K2953" s="36"/>
      <c r="L2953" s="36">
        <f>L2952+16</f>
        <v>626</v>
      </c>
      <c r="N2953" s="36">
        <v>30</v>
      </c>
      <c r="O2953" s="21">
        <f t="shared" si="446"/>
        <v>656</v>
      </c>
      <c r="P2953" s="40">
        <f t="shared" si="447"/>
        <v>1874.2857142857144</v>
      </c>
      <c r="Q2953" s="42"/>
      <c r="R2953" t="str">
        <f t="shared" si="443"/>
        <v>4000 Litre 304 Stainless Steel Slimline Water Tank (800mm W x 2300mm L x  2350mm H)</v>
      </c>
    </row>
    <row r="2954" spans="2:18" x14ac:dyDescent="0.35">
      <c r="B2954" s="32">
        <v>0.65</v>
      </c>
      <c r="C2954" s="30" t="s">
        <v>22</v>
      </c>
      <c r="D2954" s="30" t="s">
        <v>21</v>
      </c>
      <c r="E2954" s="21">
        <v>800</v>
      </c>
      <c r="F2954" s="21">
        <v>2400</v>
      </c>
      <c r="G2954" s="21">
        <v>2350</v>
      </c>
      <c r="H2954" s="39">
        <f t="shared" si="442"/>
        <v>4189.7142857142862</v>
      </c>
      <c r="I2954" s="37">
        <f t="shared" si="444"/>
        <v>4000</v>
      </c>
      <c r="J2954" s="37">
        <f t="shared" si="445"/>
        <v>150</v>
      </c>
      <c r="K2954" s="36"/>
      <c r="L2954" s="36">
        <f>L2953+16</f>
        <v>642</v>
      </c>
      <c r="N2954" s="36">
        <v>30</v>
      </c>
      <c r="O2954" s="21">
        <f t="shared" si="446"/>
        <v>672</v>
      </c>
      <c r="P2954" s="40">
        <f t="shared" si="447"/>
        <v>1920.0000000000002</v>
      </c>
      <c r="Q2954" s="42"/>
      <c r="R2954" t="str">
        <f t="shared" si="443"/>
        <v>4190 Litre 304 Stainless Steel Slimline Water Tank (800mm W x 2400mm L x  2350mm H)</v>
      </c>
    </row>
    <row r="2955" spans="2:18" x14ac:dyDescent="0.35">
      <c r="B2955" s="32">
        <v>0.65</v>
      </c>
      <c r="C2955" s="30" t="s">
        <v>22</v>
      </c>
      <c r="D2955" s="30" t="s">
        <v>21</v>
      </c>
      <c r="E2955" s="21">
        <v>800</v>
      </c>
      <c r="F2955" s="21">
        <v>2500</v>
      </c>
      <c r="G2955" s="21">
        <v>2350</v>
      </c>
      <c r="H2955" s="39">
        <f t="shared" si="442"/>
        <v>4377.7142857142862</v>
      </c>
      <c r="I2955" s="37">
        <f t="shared" si="444"/>
        <v>4000</v>
      </c>
      <c r="J2955" s="37">
        <f t="shared" si="445"/>
        <v>150</v>
      </c>
      <c r="K2955" s="36"/>
      <c r="L2955" s="36">
        <f>L2954+16</f>
        <v>658</v>
      </c>
      <c r="N2955" s="36">
        <v>30</v>
      </c>
      <c r="O2955" s="21">
        <f t="shared" si="446"/>
        <v>688</v>
      </c>
      <c r="P2955" s="40">
        <f t="shared" si="447"/>
        <v>1965.7142857142858</v>
      </c>
      <c r="Q2955" s="42"/>
      <c r="R2955" t="str">
        <f t="shared" si="443"/>
        <v>4380 Litre 304 Stainless Steel Slimline Water Tank (800mm W x 2500mm L x  2350mm H)</v>
      </c>
    </row>
    <row r="2956" spans="2:18" x14ac:dyDescent="0.35">
      <c r="B2956" s="32">
        <v>0.65</v>
      </c>
      <c r="C2956" s="30" t="s">
        <v>22</v>
      </c>
      <c r="D2956" s="30" t="s">
        <v>21</v>
      </c>
      <c r="E2956" s="21">
        <v>800</v>
      </c>
      <c r="F2956" s="21">
        <v>2600</v>
      </c>
      <c r="G2956" s="21">
        <v>2350</v>
      </c>
      <c r="H2956" s="39">
        <f t="shared" si="442"/>
        <v>4565.7142857142862</v>
      </c>
      <c r="I2956" s="37">
        <f t="shared" si="444"/>
        <v>5000</v>
      </c>
      <c r="J2956" s="37">
        <f t="shared" si="445"/>
        <v>180</v>
      </c>
      <c r="K2956" s="36"/>
      <c r="L2956" s="36">
        <v>672</v>
      </c>
      <c r="N2956" s="36">
        <v>30</v>
      </c>
      <c r="O2956" s="21">
        <f t="shared" si="446"/>
        <v>702</v>
      </c>
      <c r="P2956" s="40">
        <f t="shared" si="447"/>
        <v>2005.7142857142858</v>
      </c>
      <c r="Q2956" s="42"/>
      <c r="R2956" t="str">
        <f t="shared" si="443"/>
        <v>4570 Litre 304 Stainless Steel Slimline Water Tank (800mm W x 2600mm L x  2350mm H)</v>
      </c>
    </row>
    <row r="2957" spans="2:18" x14ac:dyDescent="0.35">
      <c r="B2957" s="32">
        <v>0.65</v>
      </c>
      <c r="C2957" s="30" t="s">
        <v>22</v>
      </c>
      <c r="D2957" s="30" t="s">
        <v>21</v>
      </c>
      <c r="E2957" s="21">
        <v>800</v>
      </c>
      <c r="F2957" s="21">
        <v>2700</v>
      </c>
      <c r="G2957" s="21">
        <v>2350</v>
      </c>
      <c r="H2957" s="39">
        <f t="shared" si="442"/>
        <v>4753.7142857142862</v>
      </c>
      <c r="I2957" s="37">
        <f t="shared" si="444"/>
        <v>5000</v>
      </c>
      <c r="J2957" s="37">
        <f t="shared" si="445"/>
        <v>180</v>
      </c>
      <c r="K2957" s="36"/>
      <c r="L2957" s="36">
        <f>L2956+16</f>
        <v>688</v>
      </c>
      <c r="N2957" s="36">
        <v>30</v>
      </c>
      <c r="O2957" s="21">
        <f t="shared" si="446"/>
        <v>718</v>
      </c>
      <c r="P2957" s="40">
        <f t="shared" si="447"/>
        <v>2051.4285714285716</v>
      </c>
      <c r="Q2957" s="42"/>
      <c r="R2957" t="str">
        <f t="shared" si="443"/>
        <v>4750 Litre 304 Stainless Steel Slimline Water Tank (800mm W x 2700mm L x  2350mm H)</v>
      </c>
    </row>
    <row r="2958" spans="2:18" x14ac:dyDescent="0.35">
      <c r="B2958" s="32">
        <v>0.65</v>
      </c>
      <c r="C2958" s="30" t="s">
        <v>22</v>
      </c>
      <c r="D2958" s="30" t="s">
        <v>21</v>
      </c>
      <c r="E2958" s="21">
        <v>800</v>
      </c>
      <c r="F2958" s="21">
        <v>2800</v>
      </c>
      <c r="G2958" s="21">
        <v>2350</v>
      </c>
      <c r="H2958" s="39">
        <f t="shared" si="442"/>
        <v>4941.7142857142862</v>
      </c>
      <c r="I2958" s="37">
        <f t="shared" si="444"/>
        <v>5000</v>
      </c>
      <c r="J2958" s="37">
        <f t="shared" si="445"/>
        <v>180</v>
      </c>
      <c r="K2958" s="36"/>
      <c r="L2958" s="36">
        <f>L2957+16</f>
        <v>704</v>
      </c>
      <c r="N2958" s="36">
        <v>45</v>
      </c>
      <c r="O2958" s="21">
        <f t="shared" si="446"/>
        <v>749</v>
      </c>
      <c r="P2958" s="40">
        <f t="shared" si="447"/>
        <v>2140</v>
      </c>
      <c r="Q2958" s="42"/>
      <c r="R2958" t="str">
        <f t="shared" si="443"/>
        <v>4940 Litre 304 Stainless Steel Slimline Water Tank (800mm W x 2800mm L x  2350mm H)</v>
      </c>
    </row>
    <row r="2959" spans="2:18" x14ac:dyDescent="0.35">
      <c r="B2959" s="32">
        <v>0.65</v>
      </c>
      <c r="C2959" s="30" t="s">
        <v>22</v>
      </c>
      <c r="D2959" s="30" t="s">
        <v>21</v>
      </c>
      <c r="E2959" s="21">
        <v>800</v>
      </c>
      <c r="F2959" s="21">
        <v>2900</v>
      </c>
      <c r="G2959" s="21">
        <v>2350</v>
      </c>
      <c r="H2959" s="39">
        <f t="shared" si="442"/>
        <v>5129.7142857142862</v>
      </c>
      <c r="I2959" s="37">
        <f t="shared" si="444"/>
        <v>5000</v>
      </c>
      <c r="J2959" s="37">
        <f t="shared" si="445"/>
        <v>180</v>
      </c>
      <c r="K2959" s="21">
        <v>75</v>
      </c>
      <c r="L2959" s="36">
        <f>L2958+16</f>
        <v>720</v>
      </c>
      <c r="N2959" s="36">
        <v>45</v>
      </c>
      <c r="O2959" s="21">
        <f t="shared" si="446"/>
        <v>840</v>
      </c>
      <c r="P2959" s="40">
        <f t="shared" si="447"/>
        <v>2400</v>
      </c>
      <c r="Q2959" s="42"/>
      <c r="R2959" t="str">
        <f t="shared" si="443"/>
        <v>5130 Litre 304 Stainless Steel Slimline Water Tank (800mm W x 2900mm L x  2350mm H)</v>
      </c>
    </row>
    <row r="2960" spans="2:18" x14ac:dyDescent="0.35">
      <c r="B2960" s="32">
        <v>0.65</v>
      </c>
      <c r="C2960" s="30" t="s">
        <v>22</v>
      </c>
      <c r="D2960" s="30" t="s">
        <v>21</v>
      </c>
      <c r="E2960" s="21">
        <v>800</v>
      </c>
      <c r="F2960" s="21">
        <v>3000</v>
      </c>
      <c r="G2960" s="21">
        <v>2350</v>
      </c>
      <c r="H2960" s="39">
        <f t="shared" si="442"/>
        <v>5317.7142857142862</v>
      </c>
      <c r="I2960" s="37">
        <f t="shared" si="444"/>
        <v>5000</v>
      </c>
      <c r="J2960" s="37">
        <f t="shared" si="445"/>
        <v>180</v>
      </c>
      <c r="K2960" s="21">
        <v>75</v>
      </c>
      <c r="L2960" s="36">
        <f>L2959+16</f>
        <v>736</v>
      </c>
      <c r="N2960" s="36">
        <v>45</v>
      </c>
      <c r="O2960" s="21">
        <f t="shared" si="446"/>
        <v>856</v>
      </c>
      <c r="P2960" s="40">
        <f t="shared" si="447"/>
        <v>2445.7142857142858</v>
      </c>
      <c r="Q2960" s="42"/>
      <c r="R2960" t="str">
        <f t="shared" si="443"/>
        <v>5320 Litre 304 Stainless Steel Slimline Water Tank (800mm W x 3000mm L x  2350mm H)</v>
      </c>
    </row>
    <row r="2961" spans="2:18" x14ac:dyDescent="0.35">
      <c r="B2961" s="32">
        <v>0.65</v>
      </c>
      <c r="C2961" s="30" t="s">
        <v>22</v>
      </c>
      <c r="D2961" s="30" t="s">
        <v>21</v>
      </c>
      <c r="E2961" s="21">
        <v>800</v>
      </c>
      <c r="F2961" s="21">
        <v>3100</v>
      </c>
      <c r="G2961" s="21">
        <v>2350</v>
      </c>
      <c r="H2961" s="39">
        <f t="shared" si="442"/>
        <v>5505.7142857142862</v>
      </c>
      <c r="I2961" s="37">
        <f t="shared" si="444"/>
        <v>6000</v>
      </c>
      <c r="J2961" s="37">
        <f t="shared" si="445"/>
        <v>210</v>
      </c>
      <c r="K2961" s="21">
        <v>75</v>
      </c>
      <c r="L2961" s="36">
        <v>814</v>
      </c>
      <c r="N2961" s="36">
        <v>45</v>
      </c>
      <c r="O2961" s="21">
        <f t="shared" si="446"/>
        <v>934</v>
      </c>
      <c r="P2961" s="40">
        <f t="shared" si="447"/>
        <v>2668.5714285714289</v>
      </c>
      <c r="Q2961" s="42"/>
      <c r="R2961" t="str">
        <f t="shared" si="443"/>
        <v>5510 Litre 304 Stainless Steel Slimline Water Tank (800mm W x 3100mm L x  2350mm H)</v>
      </c>
    </row>
    <row r="2962" spans="2:18" x14ac:dyDescent="0.35">
      <c r="B2962" s="32">
        <v>0.65</v>
      </c>
      <c r="C2962" s="30" t="s">
        <v>22</v>
      </c>
      <c r="D2962" s="30" t="s">
        <v>21</v>
      </c>
      <c r="E2962" s="21">
        <v>800</v>
      </c>
      <c r="F2962" s="21">
        <v>3200</v>
      </c>
      <c r="G2962" s="21">
        <v>2350</v>
      </c>
      <c r="H2962" s="39">
        <f t="shared" si="442"/>
        <v>5693.7142857142862</v>
      </c>
      <c r="I2962" s="37">
        <f t="shared" si="444"/>
        <v>6000</v>
      </c>
      <c r="J2962" s="37">
        <f t="shared" si="445"/>
        <v>210</v>
      </c>
      <c r="K2962" s="21">
        <v>75</v>
      </c>
      <c r="L2962" s="36">
        <f>L2961+16</f>
        <v>830</v>
      </c>
      <c r="N2962" s="36">
        <v>45</v>
      </c>
      <c r="O2962" s="21">
        <f t="shared" si="446"/>
        <v>950</v>
      </c>
      <c r="P2962" s="40">
        <f t="shared" si="447"/>
        <v>2714.2857142857147</v>
      </c>
      <c r="Q2962" s="42"/>
      <c r="R2962" t="str">
        <f t="shared" si="443"/>
        <v>5690 Litre 304 Stainless Steel Slimline Water Tank (800mm W x 3200mm L x  2350mm H)</v>
      </c>
    </row>
    <row r="2963" spans="2:18" x14ac:dyDescent="0.35">
      <c r="B2963" s="32">
        <v>0.65</v>
      </c>
      <c r="C2963" s="30" t="s">
        <v>22</v>
      </c>
      <c r="D2963" s="30" t="s">
        <v>21</v>
      </c>
      <c r="E2963" s="21">
        <v>800</v>
      </c>
      <c r="F2963" s="21">
        <v>3300</v>
      </c>
      <c r="G2963" s="21">
        <v>2350</v>
      </c>
      <c r="H2963" s="39">
        <f t="shared" si="442"/>
        <v>5881.7142857142862</v>
      </c>
      <c r="I2963" s="37">
        <f t="shared" si="444"/>
        <v>6000</v>
      </c>
      <c r="J2963" s="37">
        <f t="shared" si="445"/>
        <v>210</v>
      </c>
      <c r="K2963" s="21">
        <v>75</v>
      </c>
      <c r="L2963" s="36">
        <f>L2962+16</f>
        <v>846</v>
      </c>
      <c r="N2963" s="36">
        <v>45</v>
      </c>
      <c r="O2963" s="21">
        <f t="shared" si="446"/>
        <v>966</v>
      </c>
      <c r="P2963" s="40">
        <f t="shared" si="447"/>
        <v>2760</v>
      </c>
      <c r="Q2963" s="42"/>
      <c r="R2963" t="str">
        <f t="shared" si="443"/>
        <v>5880 Litre 304 Stainless Steel Slimline Water Tank (800mm W x 3300mm L x  2350mm H)</v>
      </c>
    </row>
    <row r="2964" spans="2:18" x14ac:dyDescent="0.35">
      <c r="B2964" s="32">
        <v>0.65</v>
      </c>
      <c r="C2964" s="30" t="s">
        <v>22</v>
      </c>
      <c r="D2964" s="30" t="s">
        <v>21</v>
      </c>
      <c r="E2964" s="21">
        <v>800</v>
      </c>
      <c r="F2964" s="21">
        <v>3400</v>
      </c>
      <c r="G2964" s="21">
        <v>2350</v>
      </c>
      <c r="H2964" s="39">
        <f t="shared" si="442"/>
        <v>6069.7142857142862</v>
      </c>
      <c r="I2964" s="37">
        <f t="shared" si="444"/>
        <v>6000</v>
      </c>
      <c r="J2964" s="37">
        <f t="shared" si="445"/>
        <v>210</v>
      </c>
      <c r="K2964" s="36">
        <v>90</v>
      </c>
      <c r="L2964" s="36">
        <f>L2963+16</f>
        <v>862</v>
      </c>
      <c r="N2964" s="36">
        <v>45</v>
      </c>
      <c r="O2964" s="21">
        <f t="shared" si="446"/>
        <v>997</v>
      </c>
      <c r="P2964" s="40">
        <f t="shared" si="447"/>
        <v>2848.5714285714289</v>
      </c>
      <c r="Q2964" s="42"/>
      <c r="R2964" t="str">
        <f t="shared" si="443"/>
        <v>6070 Litre 304 Stainless Steel Slimline Water Tank (800mm W x 3400mm L x  2350mm H)</v>
      </c>
    </row>
    <row r="2965" spans="2:18" x14ac:dyDescent="0.35">
      <c r="B2965" s="32">
        <v>0.65</v>
      </c>
      <c r="C2965" s="30" t="s">
        <v>22</v>
      </c>
      <c r="D2965" s="30" t="s">
        <v>21</v>
      </c>
      <c r="E2965" s="21">
        <v>800</v>
      </c>
      <c r="F2965" s="21">
        <v>3500</v>
      </c>
      <c r="G2965" s="21">
        <v>2350</v>
      </c>
      <c r="H2965" s="39">
        <f t="shared" si="442"/>
        <v>6257.7142857142862</v>
      </c>
      <c r="I2965" s="37">
        <f t="shared" si="444"/>
        <v>6000</v>
      </c>
      <c r="J2965" s="37">
        <f t="shared" si="445"/>
        <v>210</v>
      </c>
      <c r="K2965" s="36">
        <v>90</v>
      </c>
      <c r="L2965" s="36">
        <f>L2964+16</f>
        <v>878</v>
      </c>
      <c r="N2965" s="36">
        <v>45</v>
      </c>
      <c r="O2965" s="21">
        <f t="shared" si="446"/>
        <v>1013</v>
      </c>
      <c r="P2965" s="40">
        <f t="shared" si="447"/>
        <v>2894.2857142857147</v>
      </c>
      <c r="Q2965" s="42"/>
      <c r="R2965" t="str">
        <f t="shared" si="443"/>
        <v>6260 Litre 304 Stainless Steel Slimline Water Tank (800mm W x 3500mm L x  2350mm H)</v>
      </c>
    </row>
    <row r="2966" spans="2:18" x14ac:dyDescent="0.35">
      <c r="B2966" s="32">
        <v>0.65</v>
      </c>
      <c r="C2966" s="30" t="s">
        <v>22</v>
      </c>
      <c r="D2966" s="30" t="s">
        <v>21</v>
      </c>
      <c r="E2966" s="21">
        <v>800</v>
      </c>
      <c r="F2966" s="21">
        <v>3600</v>
      </c>
      <c r="G2966" s="21">
        <v>2350</v>
      </c>
      <c r="H2966" s="39">
        <f t="shared" si="442"/>
        <v>6445.7142857142862</v>
      </c>
      <c r="I2966" s="37">
        <f t="shared" si="444"/>
        <v>6000</v>
      </c>
      <c r="J2966" s="37">
        <f t="shared" si="445"/>
        <v>210</v>
      </c>
      <c r="K2966" s="36">
        <v>90</v>
      </c>
      <c r="L2966" s="36">
        <f>L2965+16</f>
        <v>894</v>
      </c>
      <c r="N2966" s="36">
        <v>45</v>
      </c>
      <c r="O2966" s="21">
        <f t="shared" si="446"/>
        <v>1029</v>
      </c>
      <c r="P2966" s="40">
        <f t="shared" si="447"/>
        <v>2940</v>
      </c>
      <c r="Q2966" s="42"/>
      <c r="R2966" t="str">
        <f t="shared" si="443"/>
        <v>6450 Litre 304 Stainless Steel Slimline Water Tank (800mm W x 3600mm L x  2350mm H)</v>
      </c>
    </row>
    <row r="2967" spans="2:18" x14ac:dyDescent="0.35">
      <c r="B2967" s="32">
        <v>0.65</v>
      </c>
      <c r="C2967" s="30" t="s">
        <v>22</v>
      </c>
      <c r="D2967" s="30" t="s">
        <v>21</v>
      </c>
      <c r="E2967" s="21">
        <v>800</v>
      </c>
      <c r="F2967" s="21">
        <v>3700</v>
      </c>
      <c r="G2967" s="21">
        <v>2350</v>
      </c>
      <c r="H2967" s="39">
        <f t="shared" si="442"/>
        <v>6633.7142857142862</v>
      </c>
      <c r="I2967" s="37">
        <f t="shared" si="444"/>
        <v>7000</v>
      </c>
      <c r="J2967" s="37">
        <f t="shared" si="445"/>
        <v>240</v>
      </c>
      <c r="K2967" s="36">
        <v>90</v>
      </c>
      <c r="L2967" s="36">
        <v>926</v>
      </c>
      <c r="N2967" s="36">
        <v>45</v>
      </c>
      <c r="O2967" s="21">
        <f t="shared" si="446"/>
        <v>1061</v>
      </c>
      <c r="P2967" s="40">
        <f t="shared" si="447"/>
        <v>3031.4285714285716</v>
      </c>
      <c r="Q2967" s="42"/>
      <c r="R2967" t="str">
        <f t="shared" si="443"/>
        <v>6630 Litre 304 Stainless Steel Slimline Water Tank (800mm W x 3700mm L x  2350mm H)</v>
      </c>
    </row>
    <row r="2968" spans="2:18" x14ac:dyDescent="0.35">
      <c r="B2968" s="32">
        <v>0.65</v>
      </c>
      <c r="C2968" s="30" t="s">
        <v>22</v>
      </c>
      <c r="D2968" s="30" t="s">
        <v>21</v>
      </c>
      <c r="E2968" s="21">
        <v>800</v>
      </c>
      <c r="F2968" s="21">
        <v>3800</v>
      </c>
      <c r="G2968" s="21">
        <v>2350</v>
      </c>
      <c r="H2968" s="39">
        <f t="shared" si="442"/>
        <v>6821.7142857142862</v>
      </c>
      <c r="I2968" s="37">
        <f t="shared" si="444"/>
        <v>7000</v>
      </c>
      <c r="J2968" s="37">
        <f t="shared" si="445"/>
        <v>240</v>
      </c>
      <c r="K2968" s="36">
        <v>90</v>
      </c>
      <c r="L2968" s="36">
        <f>L2967+16</f>
        <v>942</v>
      </c>
      <c r="N2968" s="36">
        <v>45</v>
      </c>
      <c r="O2968" s="21">
        <f t="shared" si="446"/>
        <v>1077</v>
      </c>
      <c r="P2968" s="40">
        <f t="shared" si="447"/>
        <v>3077.1428571428573</v>
      </c>
      <c r="Q2968" s="42"/>
      <c r="R2968" t="str">
        <f t="shared" si="443"/>
        <v>6820 Litre 304 Stainless Steel Slimline Water Tank (800mm W x 3800mm L x  2350mm H)</v>
      </c>
    </row>
    <row r="2969" spans="2:18" x14ac:dyDescent="0.35">
      <c r="B2969" s="32">
        <v>0.65</v>
      </c>
      <c r="C2969" s="30" t="s">
        <v>22</v>
      </c>
      <c r="D2969" s="30" t="s">
        <v>21</v>
      </c>
      <c r="E2969" s="21">
        <v>800</v>
      </c>
      <c r="F2969" s="21">
        <v>3900</v>
      </c>
      <c r="G2969" s="21">
        <v>2350</v>
      </c>
      <c r="H2969" s="39">
        <f t="shared" si="442"/>
        <v>7009.7142857142862</v>
      </c>
      <c r="I2969" s="37">
        <f t="shared" si="444"/>
        <v>7000</v>
      </c>
      <c r="J2969" s="37">
        <f t="shared" si="445"/>
        <v>240</v>
      </c>
      <c r="K2969" s="36">
        <v>90</v>
      </c>
      <c r="L2969" s="36">
        <f>L2968+16</f>
        <v>958</v>
      </c>
      <c r="N2969" s="36">
        <v>45</v>
      </c>
      <c r="O2969" s="21">
        <f t="shared" si="446"/>
        <v>1093</v>
      </c>
      <c r="P2969" s="40">
        <f t="shared" si="447"/>
        <v>3122.8571428571431</v>
      </c>
      <c r="Q2969" s="42"/>
      <c r="R2969" t="str">
        <f t="shared" si="443"/>
        <v>7010 Litre 304 Stainless Steel Slimline Water Tank (800mm W x 3900mm L x  2350mm H)</v>
      </c>
    </row>
    <row r="2970" spans="2:18" x14ac:dyDescent="0.35">
      <c r="B2970" s="32">
        <v>0.65</v>
      </c>
      <c r="C2970" s="30" t="s">
        <v>22</v>
      </c>
      <c r="D2970" s="30" t="s">
        <v>21</v>
      </c>
      <c r="E2970" s="21">
        <v>800</v>
      </c>
      <c r="F2970" s="21">
        <v>4000</v>
      </c>
      <c r="G2970" s="21">
        <v>2350</v>
      </c>
      <c r="H2970" s="39">
        <f t="shared" si="442"/>
        <v>7197.7142857142862</v>
      </c>
      <c r="I2970" s="37">
        <f t="shared" si="444"/>
        <v>7000</v>
      </c>
      <c r="J2970" s="37">
        <f t="shared" si="445"/>
        <v>240</v>
      </c>
      <c r="K2970" s="36">
        <v>90</v>
      </c>
      <c r="L2970" s="36">
        <f>L2969+16</f>
        <v>974</v>
      </c>
      <c r="N2970" s="36">
        <v>45</v>
      </c>
      <c r="O2970" s="21">
        <f t="shared" si="446"/>
        <v>1109</v>
      </c>
      <c r="P2970" s="40">
        <f t="shared" si="447"/>
        <v>3168.5714285714289</v>
      </c>
      <c r="Q2970" s="42"/>
      <c r="R2970" t="str">
        <f t="shared" si="443"/>
        <v>7200 Litre 304 Stainless Steel Slimline Water Tank (800mm W x 4000mm L x  2350mm H)</v>
      </c>
    </row>
    <row r="2971" spans="2:18" x14ac:dyDescent="0.35">
      <c r="B2971" s="32">
        <v>0.65</v>
      </c>
      <c r="C2971" s="30" t="s">
        <v>22</v>
      </c>
      <c r="D2971" s="30" t="s">
        <v>21</v>
      </c>
      <c r="E2971" s="21">
        <v>850</v>
      </c>
      <c r="F2971" s="21">
        <v>800</v>
      </c>
      <c r="G2971" s="21">
        <v>2350</v>
      </c>
      <c r="H2971" s="39">
        <f t="shared" si="442"/>
        <v>1234.1696428571427</v>
      </c>
      <c r="I2971" s="37">
        <f t="shared" si="444"/>
        <v>1000</v>
      </c>
      <c r="J2971" s="37">
        <f t="shared" si="445"/>
        <v>90</v>
      </c>
      <c r="K2971" s="21"/>
      <c r="L2971" s="36">
        <v>349</v>
      </c>
      <c r="N2971" s="36">
        <v>30</v>
      </c>
      <c r="O2971" s="21">
        <f t="shared" si="446"/>
        <v>379</v>
      </c>
      <c r="P2971" s="40">
        <f t="shared" si="447"/>
        <v>1082.8571428571429</v>
      </c>
      <c r="Q2971" s="42"/>
      <c r="R2971" t="str">
        <f t="shared" si="443"/>
        <v>1230 Litre 304 Stainless Steel Slimline Water Tank (850mm W x 800mm L x  2350mm H)</v>
      </c>
    </row>
    <row r="2972" spans="2:18" x14ac:dyDescent="0.35">
      <c r="B2972" s="32">
        <v>0.65</v>
      </c>
      <c r="C2972" s="30" t="s">
        <v>22</v>
      </c>
      <c r="D2972" s="30" t="s">
        <v>21</v>
      </c>
      <c r="E2972" s="21">
        <v>850</v>
      </c>
      <c r="F2972" s="21">
        <v>900</v>
      </c>
      <c r="G2972" s="21">
        <v>2350</v>
      </c>
      <c r="H2972" s="39">
        <f t="shared" si="442"/>
        <v>1433.9196428571427</v>
      </c>
      <c r="I2972" s="37">
        <f t="shared" si="444"/>
        <v>1000</v>
      </c>
      <c r="J2972" s="37">
        <f t="shared" si="445"/>
        <v>90</v>
      </c>
      <c r="K2972" s="21"/>
      <c r="L2972" s="36">
        <f>L2971+16</f>
        <v>365</v>
      </c>
      <c r="N2972" s="36">
        <v>30</v>
      </c>
      <c r="O2972" s="21">
        <f t="shared" si="446"/>
        <v>395</v>
      </c>
      <c r="P2972" s="40">
        <f t="shared" si="447"/>
        <v>1128.5714285714287</v>
      </c>
      <c r="Q2972" s="42"/>
      <c r="R2972" t="str">
        <f t="shared" si="443"/>
        <v>1430 Litre 304 Stainless Steel Slimline Water Tank (850mm W x 900mm L x  2350mm H)</v>
      </c>
    </row>
    <row r="2973" spans="2:18" x14ac:dyDescent="0.35">
      <c r="B2973" s="32">
        <v>0.65</v>
      </c>
      <c r="C2973" s="30" t="s">
        <v>22</v>
      </c>
      <c r="D2973" s="30" t="s">
        <v>21</v>
      </c>
      <c r="E2973" s="21">
        <v>850</v>
      </c>
      <c r="F2973" s="21">
        <v>1000</v>
      </c>
      <c r="G2973" s="21">
        <v>2350</v>
      </c>
      <c r="H2973" s="39">
        <f t="shared" si="442"/>
        <v>1633.6696428571427</v>
      </c>
      <c r="I2973" s="37">
        <f t="shared" si="444"/>
        <v>2000</v>
      </c>
      <c r="J2973" s="37">
        <f t="shared" si="445"/>
        <v>120</v>
      </c>
      <c r="K2973" s="21"/>
      <c r="L2973" s="36">
        <v>380</v>
      </c>
      <c r="N2973" s="36">
        <v>30</v>
      </c>
      <c r="O2973" s="21">
        <f t="shared" si="446"/>
        <v>410</v>
      </c>
      <c r="P2973" s="40">
        <f t="shared" si="447"/>
        <v>1171.4285714285716</v>
      </c>
      <c r="Q2973" s="42"/>
      <c r="R2973" t="str">
        <f t="shared" si="443"/>
        <v>1630 Litre 304 Stainless Steel Slimline Water Tank (850mm W x 1000mm L x  2350mm H)</v>
      </c>
    </row>
    <row r="2974" spans="2:18" x14ac:dyDescent="0.35">
      <c r="B2974" s="32">
        <v>0.65</v>
      </c>
      <c r="C2974" s="30" t="s">
        <v>22</v>
      </c>
      <c r="D2974" s="30" t="s">
        <v>21</v>
      </c>
      <c r="E2974" s="21">
        <v>850</v>
      </c>
      <c r="F2974" s="21">
        <v>1100</v>
      </c>
      <c r="G2974" s="21">
        <v>2350</v>
      </c>
      <c r="H2974" s="39">
        <f t="shared" si="442"/>
        <v>1833.4196428571427</v>
      </c>
      <c r="I2974" s="37">
        <f t="shared" si="444"/>
        <v>2000</v>
      </c>
      <c r="J2974" s="37">
        <f t="shared" si="445"/>
        <v>120</v>
      </c>
      <c r="K2974" s="21"/>
      <c r="L2974" s="36">
        <f>L2973+16</f>
        <v>396</v>
      </c>
      <c r="N2974" s="36">
        <v>30</v>
      </c>
      <c r="O2974" s="21">
        <f t="shared" si="446"/>
        <v>426</v>
      </c>
      <c r="P2974" s="40">
        <f t="shared" si="447"/>
        <v>1217.1428571428571</v>
      </c>
      <c r="Q2974" s="42"/>
      <c r="R2974" t="str">
        <f t="shared" si="443"/>
        <v>1830 Litre 304 Stainless Steel Slimline Water Tank (850mm W x 1100mm L x  2350mm H)</v>
      </c>
    </row>
    <row r="2975" spans="2:18" x14ac:dyDescent="0.35">
      <c r="B2975" s="32">
        <v>0.65</v>
      </c>
      <c r="C2975" s="30" t="s">
        <v>22</v>
      </c>
      <c r="D2975" s="30" t="s">
        <v>21</v>
      </c>
      <c r="E2975" s="21">
        <v>850</v>
      </c>
      <c r="F2975" s="21">
        <v>1200</v>
      </c>
      <c r="G2975" s="21">
        <v>2350</v>
      </c>
      <c r="H2975" s="39">
        <f t="shared" si="442"/>
        <v>2033.1696428571427</v>
      </c>
      <c r="I2975" s="37">
        <f t="shared" si="444"/>
        <v>2000</v>
      </c>
      <c r="J2975" s="37">
        <f t="shared" si="445"/>
        <v>120</v>
      </c>
      <c r="K2975" s="21"/>
      <c r="L2975" s="36">
        <f>L2974+16</f>
        <v>412</v>
      </c>
      <c r="N2975" s="36">
        <v>30</v>
      </c>
      <c r="O2975" s="21">
        <f t="shared" si="446"/>
        <v>442</v>
      </c>
      <c r="P2975" s="40">
        <f t="shared" si="447"/>
        <v>1262.8571428571429</v>
      </c>
      <c r="Q2975" s="42"/>
      <c r="R2975" t="str">
        <f t="shared" si="443"/>
        <v>2030 Litre 304 Stainless Steel Slimline Water Tank (850mm W x 1200mm L x  2350mm H)</v>
      </c>
    </row>
    <row r="2976" spans="2:18" x14ac:dyDescent="0.35">
      <c r="B2976" s="32">
        <v>0.65</v>
      </c>
      <c r="C2976" s="30" t="s">
        <v>22</v>
      </c>
      <c r="D2976" s="30" t="s">
        <v>21</v>
      </c>
      <c r="E2976" s="21">
        <v>850</v>
      </c>
      <c r="F2976" s="21">
        <v>1300</v>
      </c>
      <c r="G2976" s="21">
        <v>2350</v>
      </c>
      <c r="H2976" s="39">
        <f t="shared" si="442"/>
        <v>2232.9196428571427</v>
      </c>
      <c r="I2976" s="37">
        <f t="shared" si="444"/>
        <v>2000</v>
      </c>
      <c r="J2976" s="37">
        <f t="shared" si="445"/>
        <v>120</v>
      </c>
      <c r="K2976" s="21"/>
      <c r="L2976" s="36">
        <f>L2975+16</f>
        <v>428</v>
      </c>
      <c r="N2976" s="36">
        <v>30</v>
      </c>
      <c r="O2976" s="21">
        <f t="shared" si="446"/>
        <v>458</v>
      </c>
      <c r="P2976" s="40">
        <f t="shared" si="447"/>
        <v>1308.5714285714287</v>
      </c>
      <c r="Q2976" s="42"/>
      <c r="R2976" t="str">
        <f t="shared" si="443"/>
        <v>2230 Litre 304 Stainless Steel Slimline Water Tank (850mm W x 1300mm L x  2350mm H)</v>
      </c>
    </row>
    <row r="2977" spans="2:18" x14ac:dyDescent="0.35">
      <c r="B2977" s="32">
        <v>0.65</v>
      </c>
      <c r="C2977" s="30" t="s">
        <v>22</v>
      </c>
      <c r="D2977" s="30" t="s">
        <v>21</v>
      </c>
      <c r="E2977" s="21">
        <v>850</v>
      </c>
      <c r="F2977" s="21">
        <v>1400</v>
      </c>
      <c r="G2977" s="21">
        <v>2350</v>
      </c>
      <c r="H2977" s="39">
        <f t="shared" si="442"/>
        <v>2432.6696428571427</v>
      </c>
      <c r="I2977" s="37">
        <f t="shared" si="444"/>
        <v>2000</v>
      </c>
      <c r="J2977" s="37">
        <f t="shared" si="445"/>
        <v>120</v>
      </c>
      <c r="K2977" s="21"/>
      <c r="L2977" s="36">
        <f>L2976+16</f>
        <v>444</v>
      </c>
      <c r="N2977" s="36">
        <v>30</v>
      </c>
      <c r="O2977" s="21">
        <f t="shared" si="446"/>
        <v>474</v>
      </c>
      <c r="P2977" s="40">
        <f t="shared" si="447"/>
        <v>1354.2857142857144</v>
      </c>
      <c r="Q2977" s="42"/>
      <c r="R2977" t="str">
        <f t="shared" si="443"/>
        <v>2430 Litre 304 Stainless Steel Slimline Water Tank (850mm W x 1400mm L x  2350mm H)</v>
      </c>
    </row>
    <row r="2978" spans="2:18" x14ac:dyDescent="0.35">
      <c r="B2978" s="32">
        <v>0.65</v>
      </c>
      <c r="C2978" s="30" t="s">
        <v>22</v>
      </c>
      <c r="D2978" s="30" t="s">
        <v>21</v>
      </c>
      <c r="E2978" s="21">
        <v>850</v>
      </c>
      <c r="F2978" s="21">
        <v>1500</v>
      </c>
      <c r="G2978" s="21">
        <v>2350</v>
      </c>
      <c r="H2978" s="39">
        <f t="shared" si="442"/>
        <v>2632.4196428571427</v>
      </c>
      <c r="I2978" s="37">
        <f t="shared" si="444"/>
        <v>3000</v>
      </c>
      <c r="J2978" s="37">
        <f t="shared" si="445"/>
        <v>135</v>
      </c>
      <c r="K2978" s="21"/>
      <c r="L2978" s="36">
        <v>442</v>
      </c>
      <c r="N2978" s="36">
        <v>30</v>
      </c>
      <c r="O2978" s="21">
        <f t="shared" si="446"/>
        <v>472</v>
      </c>
      <c r="P2978" s="40">
        <f t="shared" si="447"/>
        <v>1348.5714285714287</v>
      </c>
      <c r="Q2978" s="42"/>
      <c r="R2978" t="str">
        <f t="shared" si="443"/>
        <v>2630 Litre 304 Stainless Steel Slimline Water Tank (850mm W x 1500mm L x  2350mm H)</v>
      </c>
    </row>
    <row r="2979" spans="2:18" x14ac:dyDescent="0.35">
      <c r="B2979" s="32">
        <v>0.65</v>
      </c>
      <c r="C2979" s="30" t="s">
        <v>22</v>
      </c>
      <c r="D2979" s="30" t="s">
        <v>21</v>
      </c>
      <c r="E2979" s="21">
        <v>850</v>
      </c>
      <c r="F2979" s="21">
        <v>1600</v>
      </c>
      <c r="G2979" s="21">
        <v>2350</v>
      </c>
      <c r="H2979" s="39">
        <f t="shared" si="442"/>
        <v>2832.1696428571427</v>
      </c>
      <c r="I2979" s="37">
        <f t="shared" si="444"/>
        <v>3000</v>
      </c>
      <c r="J2979" s="37">
        <f t="shared" si="445"/>
        <v>135</v>
      </c>
      <c r="K2979" s="21"/>
      <c r="L2979" s="36">
        <f>L2978+16</f>
        <v>458</v>
      </c>
      <c r="N2979" s="36">
        <v>30</v>
      </c>
      <c r="O2979" s="21">
        <f t="shared" si="446"/>
        <v>488</v>
      </c>
      <c r="P2979" s="40">
        <f t="shared" si="447"/>
        <v>1394.2857142857144</v>
      </c>
      <c r="Q2979" s="42"/>
      <c r="R2979" t="str">
        <f t="shared" si="443"/>
        <v>2830 Litre 304 Stainless Steel Slimline Water Tank (850mm W x 1600mm L x  2350mm H)</v>
      </c>
    </row>
    <row r="2980" spans="2:18" x14ac:dyDescent="0.35">
      <c r="B2980" s="32">
        <v>0.65</v>
      </c>
      <c r="C2980" s="30" t="s">
        <v>22</v>
      </c>
      <c r="D2980" s="30" t="s">
        <v>21</v>
      </c>
      <c r="E2980" s="21">
        <v>850</v>
      </c>
      <c r="F2980" s="21">
        <v>1700</v>
      </c>
      <c r="G2980" s="21">
        <v>2350</v>
      </c>
      <c r="H2980" s="39">
        <f t="shared" si="442"/>
        <v>3031.9196428571427</v>
      </c>
      <c r="I2980" s="37">
        <f t="shared" si="444"/>
        <v>3000</v>
      </c>
      <c r="J2980" s="37">
        <f t="shared" si="445"/>
        <v>135</v>
      </c>
      <c r="K2980" s="21"/>
      <c r="L2980" s="36">
        <f>L2979+16</f>
        <v>474</v>
      </c>
      <c r="N2980" s="36">
        <v>30</v>
      </c>
      <c r="O2980" s="21">
        <f t="shared" si="446"/>
        <v>504</v>
      </c>
      <c r="P2980" s="40">
        <f t="shared" si="447"/>
        <v>1440</v>
      </c>
      <c r="Q2980" s="42"/>
      <c r="R2980" t="str">
        <f t="shared" si="443"/>
        <v>3030 Litre 304 Stainless Steel Slimline Water Tank (850mm W x 1700mm L x  2350mm H)</v>
      </c>
    </row>
    <row r="2981" spans="2:18" x14ac:dyDescent="0.35">
      <c r="B2981" s="32">
        <v>0.65</v>
      </c>
      <c r="C2981" s="30" t="s">
        <v>22</v>
      </c>
      <c r="D2981" s="30" t="s">
        <v>21</v>
      </c>
      <c r="E2981" s="21">
        <v>850</v>
      </c>
      <c r="F2981" s="21">
        <v>1800</v>
      </c>
      <c r="G2981" s="21">
        <v>2350</v>
      </c>
      <c r="H2981" s="39">
        <f t="shared" si="442"/>
        <v>3231.6696428571427</v>
      </c>
      <c r="I2981" s="37">
        <f t="shared" si="444"/>
        <v>3000</v>
      </c>
      <c r="J2981" s="37">
        <f t="shared" si="445"/>
        <v>135</v>
      </c>
      <c r="K2981" s="21"/>
      <c r="L2981" s="36">
        <f>L2980+16</f>
        <v>490</v>
      </c>
      <c r="N2981" s="36">
        <v>30</v>
      </c>
      <c r="O2981" s="21">
        <f t="shared" si="446"/>
        <v>520</v>
      </c>
      <c r="P2981" s="40">
        <f t="shared" si="447"/>
        <v>1485.7142857142858</v>
      </c>
      <c r="Q2981" s="42"/>
      <c r="R2981" t="str">
        <f t="shared" si="443"/>
        <v>3230 Litre 304 Stainless Steel Slimline Water Tank (850mm W x 1800mm L x  2350mm H)</v>
      </c>
    </row>
    <row r="2982" spans="2:18" x14ac:dyDescent="0.35">
      <c r="B2982" s="32">
        <v>0.65</v>
      </c>
      <c r="C2982" s="30" t="s">
        <v>22</v>
      </c>
      <c r="D2982" s="30" t="s">
        <v>21</v>
      </c>
      <c r="E2982" s="21">
        <v>850</v>
      </c>
      <c r="F2982" s="21">
        <v>1900</v>
      </c>
      <c r="G2982" s="21">
        <v>2350</v>
      </c>
      <c r="H2982" s="39">
        <f t="shared" si="442"/>
        <v>3431.4196428571427</v>
      </c>
      <c r="I2982" s="37">
        <f t="shared" si="444"/>
        <v>3000</v>
      </c>
      <c r="J2982" s="37">
        <f t="shared" si="445"/>
        <v>135</v>
      </c>
      <c r="K2982" s="21"/>
      <c r="L2982" s="36">
        <f>L2981+16</f>
        <v>506</v>
      </c>
      <c r="N2982" s="36">
        <v>30</v>
      </c>
      <c r="O2982" s="21">
        <f t="shared" si="446"/>
        <v>536</v>
      </c>
      <c r="P2982" s="40">
        <f t="shared" si="447"/>
        <v>1531.4285714285716</v>
      </c>
      <c r="Q2982" s="42"/>
      <c r="R2982" t="str">
        <f t="shared" si="443"/>
        <v>3430 Litre 304 Stainless Steel Slimline Water Tank (850mm W x 1900mm L x  2350mm H)</v>
      </c>
    </row>
    <row r="2983" spans="2:18" x14ac:dyDescent="0.35">
      <c r="B2983" s="32">
        <v>0.65</v>
      </c>
      <c r="C2983" s="30" t="s">
        <v>22</v>
      </c>
      <c r="D2983" s="30" t="s">
        <v>21</v>
      </c>
      <c r="E2983" s="21">
        <v>850</v>
      </c>
      <c r="F2983" s="21">
        <v>2000</v>
      </c>
      <c r="G2983" s="21">
        <v>2350</v>
      </c>
      <c r="H2983" s="39">
        <f t="shared" si="442"/>
        <v>3631.1696428571427</v>
      </c>
      <c r="I2983" s="37">
        <f t="shared" si="444"/>
        <v>4000</v>
      </c>
      <c r="J2983" s="37">
        <f t="shared" si="445"/>
        <v>150</v>
      </c>
      <c r="K2983" s="21"/>
      <c r="L2983" s="36">
        <v>581</v>
      </c>
      <c r="N2983" s="36">
        <v>30</v>
      </c>
      <c r="O2983" s="21">
        <f t="shared" si="446"/>
        <v>611</v>
      </c>
      <c r="P2983" s="40">
        <f t="shared" si="447"/>
        <v>1745.7142857142858</v>
      </c>
      <c r="Q2983" s="42"/>
      <c r="R2983" t="str">
        <f t="shared" si="443"/>
        <v>3630 Litre 304 Stainless Steel Slimline Water Tank (850mm W x 2000mm L x  2350mm H)</v>
      </c>
    </row>
    <row r="2984" spans="2:18" x14ac:dyDescent="0.35">
      <c r="B2984" s="32">
        <v>0.65</v>
      </c>
      <c r="C2984" s="30" t="s">
        <v>22</v>
      </c>
      <c r="D2984" s="30" t="s">
        <v>21</v>
      </c>
      <c r="E2984" s="21">
        <v>850</v>
      </c>
      <c r="F2984" s="21">
        <v>2100</v>
      </c>
      <c r="G2984" s="21">
        <v>2350</v>
      </c>
      <c r="H2984" s="39">
        <f t="shared" si="442"/>
        <v>3830.9196428571427</v>
      </c>
      <c r="I2984" s="37">
        <f t="shared" si="444"/>
        <v>4000</v>
      </c>
      <c r="J2984" s="37">
        <f t="shared" si="445"/>
        <v>150</v>
      </c>
      <c r="K2984" s="21"/>
      <c r="L2984" s="36">
        <f>L2983+16</f>
        <v>597</v>
      </c>
      <c r="N2984" s="36">
        <v>30</v>
      </c>
      <c r="O2984" s="21">
        <f t="shared" si="446"/>
        <v>627</v>
      </c>
      <c r="P2984" s="40">
        <f t="shared" si="447"/>
        <v>1791.4285714285716</v>
      </c>
      <c r="Q2984" s="42"/>
      <c r="R2984" t="str">
        <f t="shared" si="443"/>
        <v>3830 Litre 304 Stainless Steel Slimline Water Tank (850mm W x 2100mm L x  2350mm H)</v>
      </c>
    </row>
    <row r="2985" spans="2:18" x14ac:dyDescent="0.35">
      <c r="B2985" s="32">
        <v>0.65</v>
      </c>
      <c r="C2985" s="30" t="s">
        <v>22</v>
      </c>
      <c r="D2985" s="30" t="s">
        <v>21</v>
      </c>
      <c r="E2985" s="21">
        <v>850</v>
      </c>
      <c r="F2985" s="21">
        <v>2200</v>
      </c>
      <c r="G2985" s="21">
        <v>2350</v>
      </c>
      <c r="H2985" s="39">
        <f t="shared" si="442"/>
        <v>4030.6696428571427</v>
      </c>
      <c r="I2985" s="37">
        <f t="shared" si="444"/>
        <v>4000</v>
      </c>
      <c r="J2985" s="37">
        <f t="shared" si="445"/>
        <v>150</v>
      </c>
      <c r="K2985" s="21"/>
      <c r="L2985" s="36">
        <f>L2984+16</f>
        <v>613</v>
      </c>
      <c r="N2985" s="36">
        <v>30</v>
      </c>
      <c r="O2985" s="21">
        <f t="shared" si="446"/>
        <v>643</v>
      </c>
      <c r="P2985" s="40">
        <f t="shared" si="447"/>
        <v>1837.1428571428573</v>
      </c>
      <c r="Q2985" s="42"/>
      <c r="R2985" t="str">
        <f t="shared" si="443"/>
        <v>4030 Litre 304 Stainless Steel Slimline Water Tank (850mm W x 2200mm L x  2350mm H)</v>
      </c>
    </row>
    <row r="2986" spans="2:18" x14ac:dyDescent="0.35">
      <c r="B2986" s="32">
        <v>0.65</v>
      </c>
      <c r="C2986" s="30" t="s">
        <v>22</v>
      </c>
      <c r="D2986" s="30" t="s">
        <v>21</v>
      </c>
      <c r="E2986" s="21">
        <v>850</v>
      </c>
      <c r="F2986" s="21">
        <v>2300</v>
      </c>
      <c r="G2986" s="21">
        <v>2350</v>
      </c>
      <c r="H2986" s="39">
        <f t="shared" si="442"/>
        <v>4230.4196428571422</v>
      </c>
      <c r="I2986" s="37">
        <f t="shared" si="444"/>
        <v>4000</v>
      </c>
      <c r="J2986" s="37">
        <f t="shared" si="445"/>
        <v>150</v>
      </c>
      <c r="K2986" s="21"/>
      <c r="L2986" s="36">
        <f>L2985+16</f>
        <v>629</v>
      </c>
      <c r="N2986" s="36">
        <v>30</v>
      </c>
      <c r="O2986" s="21">
        <f t="shared" si="446"/>
        <v>659</v>
      </c>
      <c r="P2986" s="40">
        <f t="shared" si="447"/>
        <v>1882.8571428571429</v>
      </c>
      <c r="Q2986" s="42"/>
      <c r="R2986" t="str">
        <f t="shared" si="443"/>
        <v>4230 Litre 304 Stainless Steel Slimline Water Tank (850mm W x 2300mm L x  2350mm H)</v>
      </c>
    </row>
    <row r="2987" spans="2:18" x14ac:dyDescent="0.35">
      <c r="B2987" s="32">
        <v>0.65</v>
      </c>
      <c r="C2987" s="30" t="s">
        <v>22</v>
      </c>
      <c r="D2987" s="30" t="s">
        <v>21</v>
      </c>
      <c r="E2987" s="21">
        <v>850</v>
      </c>
      <c r="F2987" s="21">
        <v>2400</v>
      </c>
      <c r="G2987" s="21">
        <v>2350</v>
      </c>
      <c r="H2987" s="39">
        <f t="shared" si="442"/>
        <v>4430.1696428571422</v>
      </c>
      <c r="I2987" s="37">
        <f t="shared" si="444"/>
        <v>4000</v>
      </c>
      <c r="J2987" s="37">
        <f t="shared" si="445"/>
        <v>150</v>
      </c>
      <c r="K2987" s="21"/>
      <c r="L2987" s="36">
        <f>L2986+16</f>
        <v>645</v>
      </c>
      <c r="N2987" s="36">
        <v>30</v>
      </c>
      <c r="O2987" s="21">
        <f t="shared" si="446"/>
        <v>675</v>
      </c>
      <c r="P2987" s="40">
        <f t="shared" si="447"/>
        <v>1928.5714285714287</v>
      </c>
      <c r="Q2987" s="42"/>
      <c r="R2987" t="str">
        <f t="shared" si="443"/>
        <v>4430 Litre 304 Stainless Steel Slimline Water Tank (850mm W x 2400mm L x  2350mm H)</v>
      </c>
    </row>
    <row r="2988" spans="2:18" x14ac:dyDescent="0.35">
      <c r="B2988" s="32">
        <v>0.65</v>
      </c>
      <c r="C2988" s="30" t="s">
        <v>22</v>
      </c>
      <c r="D2988" s="30" t="s">
        <v>21</v>
      </c>
      <c r="E2988" s="21">
        <v>850</v>
      </c>
      <c r="F2988" s="21">
        <v>2500</v>
      </c>
      <c r="G2988" s="21">
        <v>2350</v>
      </c>
      <c r="H2988" s="39">
        <f t="shared" si="442"/>
        <v>4629.9196428571422</v>
      </c>
      <c r="I2988" s="37">
        <f t="shared" si="444"/>
        <v>5000</v>
      </c>
      <c r="J2988" s="37">
        <f t="shared" si="445"/>
        <v>180</v>
      </c>
      <c r="K2988" s="21"/>
      <c r="L2988" s="36">
        <v>659</v>
      </c>
      <c r="N2988" s="36">
        <v>30</v>
      </c>
      <c r="O2988" s="21">
        <f t="shared" si="446"/>
        <v>689</v>
      </c>
      <c r="P2988" s="40">
        <f t="shared" si="447"/>
        <v>1968.5714285714287</v>
      </c>
      <c r="Q2988" s="42"/>
      <c r="R2988" t="str">
        <f t="shared" si="443"/>
        <v>4630 Litre 304 Stainless Steel Slimline Water Tank (850mm W x 2500mm L x  2350mm H)</v>
      </c>
    </row>
    <row r="2989" spans="2:18" x14ac:dyDescent="0.35">
      <c r="B2989" s="32">
        <v>0.65</v>
      </c>
      <c r="C2989" s="30" t="s">
        <v>22</v>
      </c>
      <c r="D2989" s="30" t="s">
        <v>21</v>
      </c>
      <c r="E2989" s="21">
        <v>850</v>
      </c>
      <c r="F2989" s="21">
        <v>2600</v>
      </c>
      <c r="G2989" s="21">
        <v>2350</v>
      </c>
      <c r="H2989" s="39">
        <f t="shared" si="442"/>
        <v>4829.6696428571422</v>
      </c>
      <c r="I2989" s="37">
        <f t="shared" si="444"/>
        <v>5000</v>
      </c>
      <c r="J2989" s="37">
        <f t="shared" si="445"/>
        <v>180</v>
      </c>
      <c r="K2989" s="21"/>
      <c r="L2989" s="36">
        <f>L2988+16</f>
        <v>675</v>
      </c>
      <c r="N2989" s="36">
        <v>30</v>
      </c>
      <c r="O2989" s="21">
        <f t="shared" si="446"/>
        <v>705</v>
      </c>
      <c r="P2989" s="40">
        <f t="shared" si="447"/>
        <v>2014.2857142857144</v>
      </c>
      <c r="Q2989" s="42"/>
      <c r="R2989" t="str">
        <f t="shared" si="443"/>
        <v>4830 Litre 304 Stainless Steel Slimline Water Tank (850mm W x 2600mm L x  2350mm H)</v>
      </c>
    </row>
    <row r="2990" spans="2:18" x14ac:dyDescent="0.35">
      <c r="B2990" s="32">
        <v>0.65</v>
      </c>
      <c r="C2990" s="30" t="s">
        <v>22</v>
      </c>
      <c r="D2990" s="30" t="s">
        <v>21</v>
      </c>
      <c r="E2990" s="21">
        <v>850</v>
      </c>
      <c r="F2990" s="21">
        <v>2700</v>
      </c>
      <c r="G2990" s="21">
        <v>2350</v>
      </c>
      <c r="H2990" s="39">
        <f t="shared" si="442"/>
        <v>5029.4196428571422</v>
      </c>
      <c r="I2990" s="37">
        <f t="shared" si="444"/>
        <v>5000</v>
      </c>
      <c r="J2990" s="37">
        <f t="shared" si="445"/>
        <v>180</v>
      </c>
      <c r="K2990" s="21"/>
      <c r="L2990" s="36">
        <f>L2989+16</f>
        <v>691</v>
      </c>
      <c r="N2990" s="36">
        <v>45</v>
      </c>
      <c r="O2990" s="21">
        <f t="shared" si="446"/>
        <v>736</v>
      </c>
      <c r="P2990" s="40">
        <f t="shared" si="447"/>
        <v>2102.8571428571431</v>
      </c>
      <c r="Q2990" s="42"/>
      <c r="R2990" t="str">
        <f t="shared" si="443"/>
        <v>5030 Litre 304 Stainless Steel Slimline Water Tank (850mm W x 2700mm L x  2350mm H)</v>
      </c>
    </row>
    <row r="2991" spans="2:18" x14ac:dyDescent="0.35">
      <c r="B2991" s="32">
        <v>0.65</v>
      </c>
      <c r="C2991" s="30" t="s">
        <v>22</v>
      </c>
      <c r="D2991" s="30" t="s">
        <v>21</v>
      </c>
      <c r="E2991" s="21">
        <v>850</v>
      </c>
      <c r="F2991" s="21">
        <v>2800</v>
      </c>
      <c r="G2991" s="21">
        <v>2350</v>
      </c>
      <c r="H2991" s="39">
        <f t="shared" si="442"/>
        <v>5229.1696428571422</v>
      </c>
      <c r="I2991" s="37">
        <f t="shared" si="444"/>
        <v>5000</v>
      </c>
      <c r="J2991" s="37">
        <f t="shared" si="445"/>
        <v>180</v>
      </c>
      <c r="K2991" s="21"/>
      <c r="L2991" s="36">
        <f>L2990+16</f>
        <v>707</v>
      </c>
      <c r="N2991" s="36">
        <v>45</v>
      </c>
      <c r="O2991" s="21">
        <f t="shared" si="446"/>
        <v>752</v>
      </c>
      <c r="P2991" s="40">
        <f t="shared" si="447"/>
        <v>2148.5714285714289</v>
      </c>
      <c r="Q2991" s="42"/>
      <c r="R2991" t="str">
        <f t="shared" si="443"/>
        <v>5230 Litre 304 Stainless Steel Slimline Water Tank (850mm W x 2800mm L x  2350mm H)</v>
      </c>
    </row>
    <row r="2992" spans="2:18" x14ac:dyDescent="0.35">
      <c r="B2992" s="32">
        <v>0.65</v>
      </c>
      <c r="C2992" s="30" t="s">
        <v>22</v>
      </c>
      <c r="D2992" s="30" t="s">
        <v>21</v>
      </c>
      <c r="E2992" s="21">
        <v>850</v>
      </c>
      <c r="F2992" s="21">
        <v>2900</v>
      </c>
      <c r="G2992" s="21">
        <v>2350</v>
      </c>
      <c r="H2992" s="39">
        <f t="shared" si="442"/>
        <v>5428.9196428571422</v>
      </c>
      <c r="I2992" s="37">
        <f t="shared" si="444"/>
        <v>5000</v>
      </c>
      <c r="J2992" s="37">
        <f t="shared" si="445"/>
        <v>180</v>
      </c>
      <c r="K2992" s="21"/>
      <c r="L2992" s="36">
        <f>L2991+16</f>
        <v>723</v>
      </c>
      <c r="N2992" s="36">
        <v>45</v>
      </c>
      <c r="O2992" s="21">
        <f t="shared" si="446"/>
        <v>768</v>
      </c>
      <c r="P2992" s="40">
        <f t="shared" si="447"/>
        <v>2194.2857142857142</v>
      </c>
      <c r="Q2992" s="42"/>
      <c r="R2992" t="str">
        <f t="shared" si="443"/>
        <v>5430 Litre 304 Stainless Steel Slimline Water Tank (850mm W x 2900mm L x  2350mm H)</v>
      </c>
    </row>
    <row r="2993" spans="2:18" x14ac:dyDescent="0.35">
      <c r="B2993" s="32">
        <v>0.65</v>
      </c>
      <c r="C2993" s="30" t="s">
        <v>22</v>
      </c>
      <c r="D2993" s="30" t="s">
        <v>21</v>
      </c>
      <c r="E2993" s="21">
        <v>850</v>
      </c>
      <c r="F2993" s="21">
        <v>3000</v>
      </c>
      <c r="G2993" s="21">
        <v>2350</v>
      </c>
      <c r="H2993" s="39">
        <f t="shared" si="442"/>
        <v>5628.6696428571422</v>
      </c>
      <c r="I2993" s="37">
        <f t="shared" si="444"/>
        <v>6000</v>
      </c>
      <c r="J2993" s="37">
        <f t="shared" si="445"/>
        <v>210</v>
      </c>
      <c r="K2993" s="21"/>
      <c r="L2993" s="36">
        <v>801</v>
      </c>
      <c r="N2993" s="36">
        <v>45</v>
      </c>
      <c r="O2993" s="21">
        <f t="shared" si="446"/>
        <v>846</v>
      </c>
      <c r="P2993" s="40">
        <f t="shared" si="447"/>
        <v>2417.1428571428573</v>
      </c>
      <c r="Q2993" s="42"/>
      <c r="R2993" t="str">
        <f t="shared" si="443"/>
        <v>5630 Litre 304 Stainless Steel Slimline Water Tank (850mm W x 3000mm L x  2350mm H)</v>
      </c>
    </row>
    <row r="2994" spans="2:18" x14ac:dyDescent="0.35">
      <c r="B2994" s="32">
        <v>0.65</v>
      </c>
      <c r="C2994" s="30" t="s">
        <v>22</v>
      </c>
      <c r="D2994" s="30" t="s">
        <v>21</v>
      </c>
      <c r="E2994" s="21">
        <v>850</v>
      </c>
      <c r="F2994" s="21">
        <v>3100</v>
      </c>
      <c r="G2994" s="21">
        <v>2350</v>
      </c>
      <c r="H2994" s="39">
        <f t="shared" si="442"/>
        <v>5828.4196428571422</v>
      </c>
      <c r="I2994" s="37">
        <f t="shared" si="444"/>
        <v>6000</v>
      </c>
      <c r="J2994" s="37">
        <f t="shared" si="445"/>
        <v>210</v>
      </c>
      <c r="K2994" s="21"/>
      <c r="L2994" s="36">
        <f>L2993+16</f>
        <v>817</v>
      </c>
      <c r="N2994" s="36">
        <v>45</v>
      </c>
      <c r="O2994" s="21">
        <f t="shared" si="446"/>
        <v>862</v>
      </c>
      <c r="P2994" s="40">
        <f t="shared" si="447"/>
        <v>2462.8571428571431</v>
      </c>
      <c r="Q2994" s="42"/>
      <c r="R2994" t="str">
        <f t="shared" si="443"/>
        <v>5830 Litre 304 Stainless Steel Slimline Water Tank (850mm W x 3100mm L x  2350mm H)</v>
      </c>
    </row>
    <row r="2995" spans="2:18" x14ac:dyDescent="0.35">
      <c r="B2995" s="32">
        <v>0.65</v>
      </c>
      <c r="C2995" s="30" t="s">
        <v>22</v>
      </c>
      <c r="D2995" s="30" t="s">
        <v>21</v>
      </c>
      <c r="E2995" s="21">
        <v>850</v>
      </c>
      <c r="F2995" s="21">
        <v>3200</v>
      </c>
      <c r="G2995" s="21">
        <v>2350</v>
      </c>
      <c r="H2995" s="39">
        <f t="shared" ref="H2995:H3058" si="448">(((22/7*(E2995/2)^2)*G2995)+((F2995-E2995)*G2995*E2995))/1000000</f>
        <v>6028.1696428571422</v>
      </c>
      <c r="I2995" s="37">
        <f t="shared" si="444"/>
        <v>6000</v>
      </c>
      <c r="J2995" s="37">
        <f t="shared" si="445"/>
        <v>210</v>
      </c>
      <c r="K2995" s="36">
        <v>90</v>
      </c>
      <c r="L2995" s="36">
        <f>L2994+16</f>
        <v>833</v>
      </c>
      <c r="N2995" s="36">
        <v>45</v>
      </c>
      <c r="O2995" s="21">
        <f t="shared" si="446"/>
        <v>968</v>
      </c>
      <c r="P2995" s="40">
        <f t="shared" si="447"/>
        <v>2765.7142857142858</v>
      </c>
      <c r="Q2995" s="42"/>
      <c r="R2995" t="str">
        <f t="shared" si="443"/>
        <v>6030 Litre 304 Stainless Steel Slimline Water Tank (850mm W x 3200mm L x  2350mm H)</v>
      </c>
    </row>
    <row r="2996" spans="2:18" x14ac:dyDescent="0.35">
      <c r="B2996" s="32">
        <v>0.65</v>
      </c>
      <c r="C2996" s="30" t="s">
        <v>22</v>
      </c>
      <c r="D2996" s="30" t="s">
        <v>21</v>
      </c>
      <c r="E2996" s="21">
        <v>850</v>
      </c>
      <c r="F2996" s="21">
        <v>3300</v>
      </c>
      <c r="G2996" s="21">
        <v>2350</v>
      </c>
      <c r="H2996" s="39">
        <f t="shared" si="448"/>
        <v>6227.9196428571422</v>
      </c>
      <c r="I2996" s="37">
        <f t="shared" si="444"/>
        <v>6000</v>
      </c>
      <c r="J2996" s="37">
        <f t="shared" si="445"/>
        <v>210</v>
      </c>
      <c r="K2996" s="36">
        <v>90</v>
      </c>
      <c r="L2996" s="36">
        <f>L2995+16</f>
        <v>849</v>
      </c>
      <c r="N2996" s="36">
        <v>45</v>
      </c>
      <c r="O2996" s="21">
        <f t="shared" si="446"/>
        <v>984</v>
      </c>
      <c r="P2996" s="40">
        <f t="shared" si="447"/>
        <v>2811.4285714285716</v>
      </c>
      <c r="Q2996" s="42"/>
      <c r="R2996" t="str">
        <f t="shared" si="443"/>
        <v>6230 Litre 304 Stainless Steel Slimline Water Tank (850mm W x 3300mm L x  2350mm H)</v>
      </c>
    </row>
    <row r="2997" spans="2:18" x14ac:dyDescent="0.35">
      <c r="B2997" s="32">
        <v>0.65</v>
      </c>
      <c r="C2997" s="30" t="s">
        <v>22</v>
      </c>
      <c r="D2997" s="30" t="s">
        <v>21</v>
      </c>
      <c r="E2997" s="21">
        <v>850</v>
      </c>
      <c r="F2997" s="21">
        <v>3400</v>
      </c>
      <c r="G2997" s="21">
        <v>2350</v>
      </c>
      <c r="H2997" s="39">
        <f t="shared" si="448"/>
        <v>6427.6696428571422</v>
      </c>
      <c r="I2997" s="37">
        <f t="shared" si="444"/>
        <v>6000</v>
      </c>
      <c r="J2997" s="37">
        <f t="shared" si="445"/>
        <v>210</v>
      </c>
      <c r="K2997" s="36">
        <v>90</v>
      </c>
      <c r="L2997" s="36">
        <f>L2996+16</f>
        <v>865</v>
      </c>
      <c r="N2997" s="36">
        <v>45</v>
      </c>
      <c r="O2997" s="21">
        <f t="shared" si="446"/>
        <v>1000</v>
      </c>
      <c r="P2997" s="40">
        <f t="shared" si="447"/>
        <v>2857.1428571428573</v>
      </c>
      <c r="Q2997" s="42"/>
      <c r="R2997" t="str">
        <f t="shared" si="443"/>
        <v>6430 Litre 304 Stainless Steel Slimline Water Tank (850mm W x 3400mm L x  2350mm H)</v>
      </c>
    </row>
    <row r="2998" spans="2:18" x14ac:dyDescent="0.35">
      <c r="B2998" s="32">
        <v>0.65</v>
      </c>
      <c r="C2998" s="30" t="s">
        <v>22</v>
      </c>
      <c r="D2998" s="30" t="s">
        <v>21</v>
      </c>
      <c r="E2998" s="21">
        <v>850</v>
      </c>
      <c r="F2998" s="21">
        <v>3500</v>
      </c>
      <c r="G2998" s="21">
        <v>2350</v>
      </c>
      <c r="H2998" s="39">
        <f t="shared" si="448"/>
        <v>6627.4196428571422</v>
      </c>
      <c r="I2998" s="37">
        <f t="shared" si="444"/>
        <v>7000</v>
      </c>
      <c r="J2998" s="37">
        <f t="shared" si="445"/>
        <v>240</v>
      </c>
      <c r="K2998" s="36">
        <v>90</v>
      </c>
      <c r="L2998" s="36">
        <v>898</v>
      </c>
      <c r="N2998" s="36">
        <v>45</v>
      </c>
      <c r="O2998" s="21">
        <f t="shared" si="446"/>
        <v>1033</v>
      </c>
      <c r="P2998" s="40">
        <f t="shared" si="447"/>
        <v>2951.4285714285716</v>
      </c>
      <c r="Q2998" s="42"/>
      <c r="R2998" t="str">
        <f t="shared" si="443"/>
        <v>6630 Litre 304 Stainless Steel Slimline Water Tank (850mm W x 3500mm L x  2350mm H)</v>
      </c>
    </row>
    <row r="2999" spans="2:18" x14ac:dyDescent="0.35">
      <c r="B2999" s="32">
        <v>0.65</v>
      </c>
      <c r="C2999" s="30" t="s">
        <v>22</v>
      </c>
      <c r="D2999" s="30" t="s">
        <v>21</v>
      </c>
      <c r="E2999" s="21">
        <v>850</v>
      </c>
      <c r="F2999" s="21">
        <v>3600</v>
      </c>
      <c r="G2999" s="21">
        <v>2350</v>
      </c>
      <c r="H2999" s="39">
        <f t="shared" si="448"/>
        <v>6827.1696428571422</v>
      </c>
      <c r="I2999" s="37">
        <f t="shared" si="444"/>
        <v>7000</v>
      </c>
      <c r="J2999" s="37">
        <f t="shared" si="445"/>
        <v>240</v>
      </c>
      <c r="K2999" s="36">
        <v>90</v>
      </c>
      <c r="L2999" s="36">
        <f>L2998+16</f>
        <v>914</v>
      </c>
      <c r="N2999" s="36">
        <v>45</v>
      </c>
      <c r="O2999" s="21">
        <f t="shared" si="446"/>
        <v>1049</v>
      </c>
      <c r="P2999" s="40">
        <f t="shared" si="447"/>
        <v>2997.1428571428573</v>
      </c>
      <c r="Q2999" s="42"/>
      <c r="R2999" t="str">
        <f t="shared" si="443"/>
        <v>6830 Litre 304 Stainless Steel Slimline Water Tank (850mm W x 3600mm L x  2350mm H)</v>
      </c>
    </row>
    <row r="3000" spans="2:18" x14ac:dyDescent="0.35">
      <c r="B3000" s="32">
        <v>0.65</v>
      </c>
      <c r="C3000" s="30" t="s">
        <v>22</v>
      </c>
      <c r="D3000" s="30" t="s">
        <v>21</v>
      </c>
      <c r="E3000" s="21">
        <v>850</v>
      </c>
      <c r="F3000" s="21">
        <v>3700</v>
      </c>
      <c r="G3000" s="21">
        <v>2350</v>
      </c>
      <c r="H3000" s="39">
        <f t="shared" si="448"/>
        <v>7026.9196428571422</v>
      </c>
      <c r="I3000" s="37">
        <f t="shared" si="444"/>
        <v>7000</v>
      </c>
      <c r="J3000" s="37">
        <f t="shared" si="445"/>
        <v>240</v>
      </c>
      <c r="K3000" s="36">
        <v>90</v>
      </c>
      <c r="L3000" s="36">
        <f>L2999+16</f>
        <v>930</v>
      </c>
      <c r="N3000" s="36">
        <v>45</v>
      </c>
      <c r="O3000" s="21">
        <f t="shared" si="446"/>
        <v>1065</v>
      </c>
      <c r="P3000" s="40">
        <f t="shared" si="447"/>
        <v>3042.8571428571431</v>
      </c>
      <c r="Q3000" s="42"/>
      <c r="R3000" t="str">
        <f t="shared" si="443"/>
        <v>7030 Litre 304 Stainless Steel Slimline Water Tank (850mm W x 3700mm L x  2350mm H)</v>
      </c>
    </row>
    <row r="3001" spans="2:18" x14ac:dyDescent="0.35">
      <c r="B3001" s="32">
        <v>0.65</v>
      </c>
      <c r="C3001" s="30" t="s">
        <v>22</v>
      </c>
      <c r="D3001" s="30" t="s">
        <v>21</v>
      </c>
      <c r="E3001" s="21">
        <v>850</v>
      </c>
      <c r="F3001" s="21">
        <v>3800</v>
      </c>
      <c r="G3001" s="21">
        <v>2350</v>
      </c>
      <c r="H3001" s="39">
        <f t="shared" si="448"/>
        <v>7226.6696428571422</v>
      </c>
      <c r="I3001" s="37">
        <f t="shared" si="444"/>
        <v>7000</v>
      </c>
      <c r="J3001" s="37">
        <f t="shared" si="445"/>
        <v>240</v>
      </c>
      <c r="K3001" s="36">
        <v>90</v>
      </c>
      <c r="L3001" s="36">
        <f>L3000+16</f>
        <v>946</v>
      </c>
      <c r="N3001" s="36">
        <v>45</v>
      </c>
      <c r="O3001" s="21">
        <f t="shared" si="446"/>
        <v>1081</v>
      </c>
      <c r="P3001" s="40">
        <f t="shared" si="447"/>
        <v>3088.5714285714289</v>
      </c>
      <c r="Q3001" s="42"/>
      <c r="R3001" t="str">
        <f t="shared" si="443"/>
        <v>7230 Litre 304 Stainless Steel Slimline Water Tank (850mm W x 3800mm L x  2350mm H)</v>
      </c>
    </row>
    <row r="3002" spans="2:18" x14ac:dyDescent="0.35">
      <c r="B3002" s="32">
        <v>0.65</v>
      </c>
      <c r="C3002" s="30" t="s">
        <v>22</v>
      </c>
      <c r="D3002" s="30" t="s">
        <v>21</v>
      </c>
      <c r="E3002" s="21">
        <v>850</v>
      </c>
      <c r="F3002" s="21">
        <v>3900</v>
      </c>
      <c r="G3002" s="21">
        <v>2350</v>
      </c>
      <c r="H3002" s="39">
        <f t="shared" si="448"/>
        <v>7426.4196428571422</v>
      </c>
      <c r="I3002" s="37">
        <f t="shared" si="444"/>
        <v>7000</v>
      </c>
      <c r="J3002" s="37">
        <f t="shared" si="445"/>
        <v>240</v>
      </c>
      <c r="K3002" s="36">
        <v>90</v>
      </c>
      <c r="L3002" s="36">
        <f>L3001+16</f>
        <v>962</v>
      </c>
      <c r="N3002" s="36">
        <v>45</v>
      </c>
      <c r="O3002" s="21">
        <f t="shared" si="446"/>
        <v>1097</v>
      </c>
      <c r="P3002" s="40">
        <f t="shared" si="447"/>
        <v>3134.2857142857147</v>
      </c>
      <c r="Q3002" s="42"/>
      <c r="R3002" t="str">
        <f t="shared" si="443"/>
        <v>7430 Litre 304 Stainless Steel Slimline Water Tank (850mm W x 3900mm L x  2350mm H)</v>
      </c>
    </row>
    <row r="3003" spans="2:18" x14ac:dyDescent="0.35">
      <c r="B3003" s="32">
        <v>0.65</v>
      </c>
      <c r="C3003" s="30" t="s">
        <v>22</v>
      </c>
      <c r="D3003" s="30" t="s">
        <v>21</v>
      </c>
      <c r="E3003" s="21">
        <v>850</v>
      </c>
      <c r="F3003" s="21">
        <v>4000</v>
      </c>
      <c r="G3003" s="21">
        <v>2350</v>
      </c>
      <c r="H3003" s="39">
        <f t="shared" si="448"/>
        <v>7626.1696428571422</v>
      </c>
      <c r="I3003" s="37">
        <f t="shared" si="444"/>
        <v>8000</v>
      </c>
      <c r="J3003" s="37">
        <f t="shared" si="445"/>
        <v>255</v>
      </c>
      <c r="K3003" s="36">
        <v>90</v>
      </c>
      <c r="L3003" s="36">
        <v>991</v>
      </c>
      <c r="N3003" s="36">
        <v>45</v>
      </c>
      <c r="O3003" s="21">
        <f t="shared" si="446"/>
        <v>1126</v>
      </c>
      <c r="P3003" s="40">
        <f t="shared" si="447"/>
        <v>3217.1428571428573</v>
      </c>
      <c r="Q3003" s="42"/>
      <c r="R3003" t="str">
        <f t="shared" si="443"/>
        <v>7630 Litre 304 Stainless Steel Slimline Water Tank (850mm W x 4000mm L x  2350mm H)</v>
      </c>
    </row>
    <row r="3004" spans="2:18" x14ac:dyDescent="0.35">
      <c r="B3004" s="32">
        <v>0.65</v>
      </c>
      <c r="C3004" s="30" t="s">
        <v>22</v>
      </c>
      <c r="D3004" s="30" t="s">
        <v>21</v>
      </c>
      <c r="E3004" s="21">
        <v>900</v>
      </c>
      <c r="F3004" s="21">
        <v>800</v>
      </c>
      <c r="G3004" s="21">
        <v>2350</v>
      </c>
      <c r="H3004" s="39">
        <f t="shared" si="448"/>
        <v>1284.1071428571427</v>
      </c>
      <c r="I3004" s="37">
        <f t="shared" si="444"/>
        <v>1000</v>
      </c>
      <c r="J3004" s="37">
        <f t="shared" si="445"/>
        <v>90</v>
      </c>
      <c r="K3004" s="21"/>
      <c r="L3004" s="36">
        <v>352</v>
      </c>
      <c r="N3004" s="36">
        <v>30</v>
      </c>
      <c r="O3004" s="21">
        <f t="shared" si="446"/>
        <v>382</v>
      </c>
      <c r="P3004" s="40">
        <f t="shared" si="447"/>
        <v>1091.4285714285716</v>
      </c>
      <c r="Q3004" s="42"/>
      <c r="R3004" t="str">
        <f t="shared" si="443"/>
        <v>1280 Litre 304 Stainless Steel Slimline Water Tank (900mm W x 800mm L x  2350mm H)</v>
      </c>
    </row>
    <row r="3005" spans="2:18" x14ac:dyDescent="0.35">
      <c r="B3005" s="32">
        <v>0.65</v>
      </c>
      <c r="C3005" s="30" t="s">
        <v>22</v>
      </c>
      <c r="D3005" s="30" t="s">
        <v>21</v>
      </c>
      <c r="E3005" s="21">
        <v>900</v>
      </c>
      <c r="F3005" s="21">
        <v>900</v>
      </c>
      <c r="G3005" s="21">
        <v>2350</v>
      </c>
      <c r="H3005" s="39">
        <f t="shared" si="448"/>
        <v>1495.6071428571427</v>
      </c>
      <c r="I3005" s="37">
        <f t="shared" si="444"/>
        <v>1000</v>
      </c>
      <c r="J3005" s="37">
        <f t="shared" si="445"/>
        <v>90</v>
      </c>
      <c r="K3005" s="21"/>
      <c r="L3005" s="36">
        <f>L3004+16</f>
        <v>368</v>
      </c>
      <c r="N3005" s="36">
        <v>30</v>
      </c>
      <c r="O3005" s="21">
        <f t="shared" si="446"/>
        <v>398</v>
      </c>
      <c r="P3005" s="40">
        <f t="shared" si="447"/>
        <v>1137.1428571428571</v>
      </c>
      <c r="Q3005" s="42"/>
      <c r="R3005" t="str">
        <f t="shared" si="443"/>
        <v>1500 Litre 304 Stainless Steel Slimline Water Tank (900mm W x 900mm L x  2350mm H)</v>
      </c>
    </row>
    <row r="3006" spans="2:18" x14ac:dyDescent="0.35">
      <c r="B3006" s="32">
        <v>0.65</v>
      </c>
      <c r="C3006" s="30" t="s">
        <v>22</v>
      </c>
      <c r="D3006" s="30" t="s">
        <v>21</v>
      </c>
      <c r="E3006" s="21">
        <v>900</v>
      </c>
      <c r="F3006" s="21">
        <v>1000</v>
      </c>
      <c r="G3006" s="21">
        <v>2350</v>
      </c>
      <c r="H3006" s="39">
        <f t="shared" si="448"/>
        <v>1707.1071428571427</v>
      </c>
      <c r="I3006" s="37">
        <f t="shared" si="444"/>
        <v>2000</v>
      </c>
      <c r="J3006" s="37">
        <f t="shared" si="445"/>
        <v>120</v>
      </c>
      <c r="K3006" s="21"/>
      <c r="L3006" s="36">
        <v>383</v>
      </c>
      <c r="N3006" s="36">
        <v>30</v>
      </c>
      <c r="O3006" s="21">
        <f t="shared" si="446"/>
        <v>413</v>
      </c>
      <c r="P3006" s="40">
        <f t="shared" si="447"/>
        <v>1180</v>
      </c>
      <c r="Q3006" s="42"/>
      <c r="R3006" t="str">
        <f t="shared" si="443"/>
        <v>1710 Litre 304 Stainless Steel Slimline Water Tank (900mm W x 1000mm L x  2350mm H)</v>
      </c>
    </row>
    <row r="3007" spans="2:18" x14ac:dyDescent="0.35">
      <c r="B3007" s="32">
        <v>0.65</v>
      </c>
      <c r="C3007" s="30" t="s">
        <v>22</v>
      </c>
      <c r="D3007" s="30" t="s">
        <v>21</v>
      </c>
      <c r="E3007" s="21">
        <v>900</v>
      </c>
      <c r="F3007" s="21">
        <v>1100</v>
      </c>
      <c r="G3007" s="21">
        <v>2350</v>
      </c>
      <c r="H3007" s="39">
        <f t="shared" si="448"/>
        <v>1918.6071428571427</v>
      </c>
      <c r="I3007" s="37">
        <f t="shared" si="444"/>
        <v>2000</v>
      </c>
      <c r="J3007" s="37">
        <f t="shared" si="445"/>
        <v>120</v>
      </c>
      <c r="K3007" s="21"/>
      <c r="L3007" s="36">
        <f>L3006+16</f>
        <v>399</v>
      </c>
      <c r="N3007" s="36">
        <v>30</v>
      </c>
      <c r="O3007" s="21">
        <f t="shared" si="446"/>
        <v>429</v>
      </c>
      <c r="P3007" s="40">
        <f t="shared" si="447"/>
        <v>1225.7142857142858</v>
      </c>
      <c r="Q3007" s="42"/>
      <c r="R3007" t="str">
        <f t="shared" si="443"/>
        <v>1920 Litre 304 Stainless Steel Slimline Water Tank (900mm W x 1100mm L x  2350mm H)</v>
      </c>
    </row>
    <row r="3008" spans="2:18" x14ac:dyDescent="0.35">
      <c r="B3008" s="32">
        <v>0.65</v>
      </c>
      <c r="C3008" s="30" t="s">
        <v>22</v>
      </c>
      <c r="D3008" s="30" t="s">
        <v>21</v>
      </c>
      <c r="E3008" s="21">
        <v>900</v>
      </c>
      <c r="F3008" s="21">
        <v>1200</v>
      </c>
      <c r="G3008" s="21">
        <v>2350</v>
      </c>
      <c r="H3008" s="39">
        <f t="shared" si="448"/>
        <v>2130.1071428571427</v>
      </c>
      <c r="I3008" s="37">
        <f t="shared" si="444"/>
        <v>2000</v>
      </c>
      <c r="J3008" s="37">
        <f t="shared" si="445"/>
        <v>120</v>
      </c>
      <c r="K3008" s="21"/>
      <c r="L3008" s="36">
        <f>L3007+16</f>
        <v>415</v>
      </c>
      <c r="N3008" s="36">
        <v>30</v>
      </c>
      <c r="O3008" s="21">
        <f t="shared" si="446"/>
        <v>445</v>
      </c>
      <c r="P3008" s="40">
        <f t="shared" si="447"/>
        <v>1271.4285714285716</v>
      </c>
      <c r="Q3008" s="42"/>
      <c r="R3008" t="str">
        <f t="shared" si="443"/>
        <v>2130 Litre 304 Stainless Steel Slimline Water Tank (900mm W x 1200mm L x  2350mm H)</v>
      </c>
    </row>
    <row r="3009" spans="2:18" x14ac:dyDescent="0.35">
      <c r="B3009" s="32">
        <v>0.65</v>
      </c>
      <c r="C3009" s="30" t="s">
        <v>22</v>
      </c>
      <c r="D3009" s="30" t="s">
        <v>21</v>
      </c>
      <c r="E3009" s="21">
        <v>900</v>
      </c>
      <c r="F3009" s="21">
        <v>1300</v>
      </c>
      <c r="G3009" s="21">
        <v>2350</v>
      </c>
      <c r="H3009" s="39">
        <f t="shared" si="448"/>
        <v>2341.6071428571427</v>
      </c>
      <c r="I3009" s="37">
        <f t="shared" si="444"/>
        <v>2000</v>
      </c>
      <c r="J3009" s="37">
        <f t="shared" si="445"/>
        <v>120</v>
      </c>
      <c r="K3009" s="21"/>
      <c r="L3009" s="36">
        <f>L3008+16</f>
        <v>431</v>
      </c>
      <c r="N3009" s="36">
        <v>30</v>
      </c>
      <c r="O3009" s="21">
        <f t="shared" si="446"/>
        <v>461</v>
      </c>
      <c r="P3009" s="40">
        <f t="shared" si="447"/>
        <v>1317.1428571428573</v>
      </c>
      <c r="Q3009" s="42"/>
      <c r="R3009" t="str">
        <f t="shared" si="443"/>
        <v>2340 Litre 304 Stainless Steel Slimline Water Tank (900mm W x 1300mm L x  2350mm H)</v>
      </c>
    </row>
    <row r="3010" spans="2:18" x14ac:dyDescent="0.35">
      <c r="B3010" s="32">
        <v>0.65</v>
      </c>
      <c r="C3010" s="30" t="s">
        <v>22</v>
      </c>
      <c r="D3010" s="30" t="s">
        <v>21</v>
      </c>
      <c r="E3010" s="21">
        <v>900</v>
      </c>
      <c r="F3010" s="21">
        <v>1400</v>
      </c>
      <c r="G3010" s="21">
        <v>2350</v>
      </c>
      <c r="H3010" s="39">
        <f t="shared" si="448"/>
        <v>2553.1071428571427</v>
      </c>
      <c r="I3010" s="37">
        <f t="shared" si="444"/>
        <v>3000</v>
      </c>
      <c r="J3010" s="37">
        <f t="shared" si="445"/>
        <v>135</v>
      </c>
      <c r="K3010" s="21"/>
      <c r="L3010" s="36">
        <v>491</v>
      </c>
      <c r="N3010" s="36">
        <v>30</v>
      </c>
      <c r="O3010" s="21">
        <f t="shared" si="446"/>
        <v>521</v>
      </c>
      <c r="P3010" s="40">
        <f t="shared" si="447"/>
        <v>1488.5714285714287</v>
      </c>
      <c r="Q3010" s="42"/>
      <c r="R3010" t="str">
        <f t="shared" si="443"/>
        <v>2550 Litre 304 Stainless Steel Slimline Water Tank (900mm W x 1400mm L x  2350mm H)</v>
      </c>
    </row>
    <row r="3011" spans="2:18" x14ac:dyDescent="0.35">
      <c r="B3011" s="32">
        <v>0.65</v>
      </c>
      <c r="C3011" s="30" t="s">
        <v>22</v>
      </c>
      <c r="D3011" s="30" t="s">
        <v>21</v>
      </c>
      <c r="E3011" s="21">
        <v>900</v>
      </c>
      <c r="F3011" s="21">
        <v>1500</v>
      </c>
      <c r="G3011" s="21">
        <v>2350</v>
      </c>
      <c r="H3011" s="39">
        <f t="shared" si="448"/>
        <v>2764.6071428571427</v>
      </c>
      <c r="I3011" s="37">
        <f t="shared" si="444"/>
        <v>3000</v>
      </c>
      <c r="J3011" s="37">
        <f t="shared" si="445"/>
        <v>135</v>
      </c>
      <c r="K3011" s="21"/>
      <c r="L3011" s="36">
        <f>L3010+16</f>
        <v>507</v>
      </c>
      <c r="N3011" s="36">
        <v>30</v>
      </c>
      <c r="O3011" s="21">
        <f t="shared" si="446"/>
        <v>537</v>
      </c>
      <c r="P3011" s="40">
        <f t="shared" si="447"/>
        <v>1534.2857142857144</v>
      </c>
      <c r="Q3011" s="42"/>
      <c r="R3011" t="str">
        <f t="shared" si="443"/>
        <v>2760 Litre 304 Stainless Steel Slimline Water Tank (900mm W x 1500mm L x  2350mm H)</v>
      </c>
    </row>
    <row r="3012" spans="2:18" x14ac:dyDescent="0.35">
      <c r="B3012" s="32">
        <v>0.65</v>
      </c>
      <c r="C3012" s="30" t="s">
        <v>22</v>
      </c>
      <c r="D3012" s="30" t="s">
        <v>21</v>
      </c>
      <c r="E3012" s="21">
        <v>900</v>
      </c>
      <c r="F3012" s="21">
        <v>1600</v>
      </c>
      <c r="G3012" s="21">
        <v>2350</v>
      </c>
      <c r="H3012" s="39">
        <f t="shared" si="448"/>
        <v>2976.1071428571427</v>
      </c>
      <c r="I3012" s="37">
        <f t="shared" si="444"/>
        <v>3000</v>
      </c>
      <c r="J3012" s="37">
        <f t="shared" si="445"/>
        <v>135</v>
      </c>
      <c r="K3012" s="21"/>
      <c r="L3012" s="36">
        <f>L3011+16</f>
        <v>523</v>
      </c>
      <c r="N3012" s="36">
        <v>30</v>
      </c>
      <c r="O3012" s="21">
        <f t="shared" si="446"/>
        <v>553</v>
      </c>
      <c r="P3012" s="40">
        <f t="shared" si="447"/>
        <v>1580</v>
      </c>
      <c r="Q3012" s="42"/>
      <c r="R3012" t="str">
        <f t="shared" si="443"/>
        <v>2980 Litre 304 Stainless Steel Slimline Water Tank (900mm W x 1600mm L x  2350mm H)</v>
      </c>
    </row>
    <row r="3013" spans="2:18" x14ac:dyDescent="0.35">
      <c r="B3013" s="32">
        <v>0.65</v>
      </c>
      <c r="C3013" s="30" t="s">
        <v>22</v>
      </c>
      <c r="D3013" s="30" t="s">
        <v>21</v>
      </c>
      <c r="E3013" s="21">
        <v>900</v>
      </c>
      <c r="F3013" s="21">
        <v>1700</v>
      </c>
      <c r="G3013" s="21">
        <v>2350</v>
      </c>
      <c r="H3013" s="39">
        <f t="shared" si="448"/>
        <v>3187.6071428571427</v>
      </c>
      <c r="I3013" s="37">
        <f t="shared" si="444"/>
        <v>3000</v>
      </c>
      <c r="J3013" s="37">
        <f t="shared" si="445"/>
        <v>135</v>
      </c>
      <c r="K3013" s="21"/>
      <c r="L3013" s="36">
        <f>L3012+16</f>
        <v>539</v>
      </c>
      <c r="N3013" s="36">
        <v>30</v>
      </c>
      <c r="O3013" s="21">
        <f t="shared" si="446"/>
        <v>569</v>
      </c>
      <c r="P3013" s="40">
        <f t="shared" si="447"/>
        <v>1625.7142857142858</v>
      </c>
      <c r="Q3013" s="42"/>
      <c r="R3013" t="str">
        <f t="shared" ref="R3013:R3076" si="449">ROUND(H3013,-1)&amp;" "&amp;"Litre"&amp;" "&amp;C3013&amp;" "&amp;D3013&amp;" "&amp;"Water Tank"&amp;" ("&amp;E3013&amp;"mm W x "&amp;F3013&amp;"mm L x  "&amp;G3013&amp;"mm H)"</f>
        <v>3190 Litre 304 Stainless Steel Slimline Water Tank (900mm W x 1700mm L x  2350mm H)</v>
      </c>
    </row>
    <row r="3014" spans="2:18" x14ac:dyDescent="0.35">
      <c r="B3014" s="32">
        <v>0.65</v>
      </c>
      <c r="C3014" s="30" t="s">
        <v>22</v>
      </c>
      <c r="D3014" s="30" t="s">
        <v>21</v>
      </c>
      <c r="E3014" s="21">
        <v>900</v>
      </c>
      <c r="F3014" s="21">
        <v>1800</v>
      </c>
      <c r="G3014" s="21">
        <v>2350</v>
      </c>
      <c r="H3014" s="39">
        <f t="shared" si="448"/>
        <v>3399.1071428571427</v>
      </c>
      <c r="I3014" s="37">
        <f t="shared" ref="I3014:I3077" si="450">ROUND(H3014,-3)</f>
        <v>3000</v>
      </c>
      <c r="J3014" s="37">
        <f t="shared" ref="J3014:J3077" si="451">IF(I3014&lt;1000,90,IF(I3014=1000,90,IF(I3014=2000,120,IF(I3014=3000,135,IF(I3014=4000,150,IF(I3014=5000,180,IF(I3014=6000,210,IF(I3014=7000,240,IF(I3014=8000,255,IF(I3014=9000,270,IF(I3014=10000,285)))))))))))</f>
        <v>135</v>
      </c>
      <c r="K3014" s="21"/>
      <c r="L3014" s="36">
        <f>L3013+16</f>
        <v>555</v>
      </c>
      <c r="N3014" s="36">
        <v>30</v>
      </c>
      <c r="O3014" s="21">
        <f t="shared" ref="O3014:O3077" si="452">SUM(K3014:N3014)</f>
        <v>585</v>
      </c>
      <c r="P3014" s="40">
        <f t="shared" ref="P3014:P3077" si="453">O3014/(1-B3014)</f>
        <v>1671.4285714285716</v>
      </c>
      <c r="Q3014" s="42"/>
      <c r="R3014" t="str">
        <f t="shared" si="449"/>
        <v>3400 Litre 304 Stainless Steel Slimline Water Tank (900mm W x 1800mm L x  2350mm H)</v>
      </c>
    </row>
    <row r="3015" spans="2:18" x14ac:dyDescent="0.35">
      <c r="B3015" s="32">
        <v>0.65</v>
      </c>
      <c r="C3015" s="30" t="s">
        <v>22</v>
      </c>
      <c r="D3015" s="30" t="s">
        <v>21</v>
      </c>
      <c r="E3015" s="21">
        <v>900</v>
      </c>
      <c r="F3015" s="21">
        <v>1900</v>
      </c>
      <c r="G3015" s="21">
        <v>2350</v>
      </c>
      <c r="H3015" s="39">
        <f t="shared" si="448"/>
        <v>3610.6071428571427</v>
      </c>
      <c r="I3015" s="37">
        <f t="shared" si="450"/>
        <v>4000</v>
      </c>
      <c r="J3015" s="37">
        <f t="shared" si="451"/>
        <v>150</v>
      </c>
      <c r="K3015" s="21"/>
      <c r="L3015" s="36">
        <v>569</v>
      </c>
      <c r="N3015" s="36">
        <v>30</v>
      </c>
      <c r="O3015" s="21">
        <f t="shared" si="452"/>
        <v>599</v>
      </c>
      <c r="P3015" s="40">
        <f t="shared" si="453"/>
        <v>1711.4285714285716</v>
      </c>
      <c r="Q3015" s="42"/>
      <c r="R3015" t="str">
        <f t="shared" si="449"/>
        <v>3610 Litre 304 Stainless Steel Slimline Water Tank (900mm W x 1900mm L x  2350mm H)</v>
      </c>
    </row>
    <row r="3016" spans="2:18" x14ac:dyDescent="0.35">
      <c r="B3016" s="32">
        <v>0.65</v>
      </c>
      <c r="C3016" s="30" t="s">
        <v>22</v>
      </c>
      <c r="D3016" s="30" t="s">
        <v>21</v>
      </c>
      <c r="E3016" s="21">
        <v>900</v>
      </c>
      <c r="F3016" s="21">
        <v>2000</v>
      </c>
      <c r="G3016" s="21">
        <v>2350</v>
      </c>
      <c r="H3016" s="39">
        <f t="shared" si="448"/>
        <v>3822.1071428571427</v>
      </c>
      <c r="I3016" s="37">
        <f t="shared" si="450"/>
        <v>4000</v>
      </c>
      <c r="J3016" s="37">
        <f t="shared" si="451"/>
        <v>150</v>
      </c>
      <c r="K3016" s="21"/>
      <c r="L3016" s="36">
        <f>L3015+16</f>
        <v>585</v>
      </c>
      <c r="N3016" s="36">
        <v>30</v>
      </c>
      <c r="O3016" s="21">
        <f t="shared" si="452"/>
        <v>615</v>
      </c>
      <c r="P3016" s="40">
        <f t="shared" si="453"/>
        <v>1757.1428571428573</v>
      </c>
      <c r="Q3016" s="42"/>
      <c r="R3016" t="str">
        <f t="shared" si="449"/>
        <v>3820 Litre 304 Stainless Steel Slimline Water Tank (900mm W x 2000mm L x  2350mm H)</v>
      </c>
    </row>
    <row r="3017" spans="2:18" x14ac:dyDescent="0.35">
      <c r="B3017" s="32">
        <v>0.65</v>
      </c>
      <c r="C3017" s="30" t="s">
        <v>22</v>
      </c>
      <c r="D3017" s="30" t="s">
        <v>21</v>
      </c>
      <c r="E3017" s="21">
        <v>900</v>
      </c>
      <c r="F3017" s="21">
        <v>2100</v>
      </c>
      <c r="G3017" s="21">
        <v>2350</v>
      </c>
      <c r="H3017" s="39">
        <f t="shared" si="448"/>
        <v>4033.6071428571427</v>
      </c>
      <c r="I3017" s="37">
        <f t="shared" si="450"/>
        <v>4000</v>
      </c>
      <c r="J3017" s="37">
        <f t="shared" si="451"/>
        <v>150</v>
      </c>
      <c r="K3017" s="21"/>
      <c r="L3017" s="36">
        <f>L3016+16</f>
        <v>601</v>
      </c>
      <c r="N3017" s="36">
        <v>30</v>
      </c>
      <c r="O3017" s="21">
        <f t="shared" si="452"/>
        <v>631</v>
      </c>
      <c r="P3017" s="40">
        <f t="shared" si="453"/>
        <v>1802.8571428571429</v>
      </c>
      <c r="Q3017" s="42"/>
      <c r="R3017" t="str">
        <f t="shared" si="449"/>
        <v>4030 Litre 304 Stainless Steel Slimline Water Tank (900mm W x 2100mm L x  2350mm H)</v>
      </c>
    </row>
    <row r="3018" spans="2:18" x14ac:dyDescent="0.35">
      <c r="B3018" s="32">
        <v>0.65</v>
      </c>
      <c r="C3018" s="30" t="s">
        <v>22</v>
      </c>
      <c r="D3018" s="30" t="s">
        <v>21</v>
      </c>
      <c r="E3018" s="21">
        <v>900</v>
      </c>
      <c r="F3018" s="21">
        <v>2200</v>
      </c>
      <c r="G3018" s="21">
        <v>2350</v>
      </c>
      <c r="H3018" s="39">
        <f t="shared" si="448"/>
        <v>4245.1071428571422</v>
      </c>
      <c r="I3018" s="37">
        <f t="shared" si="450"/>
        <v>4000</v>
      </c>
      <c r="J3018" s="37">
        <f t="shared" si="451"/>
        <v>150</v>
      </c>
      <c r="K3018" s="21"/>
      <c r="L3018" s="36">
        <f>L3017+16</f>
        <v>617</v>
      </c>
      <c r="N3018" s="36">
        <v>30</v>
      </c>
      <c r="O3018" s="21">
        <f t="shared" si="452"/>
        <v>647</v>
      </c>
      <c r="P3018" s="40">
        <f t="shared" si="453"/>
        <v>1848.5714285714287</v>
      </c>
      <c r="Q3018" s="42"/>
      <c r="R3018" t="str">
        <f t="shared" si="449"/>
        <v>4250 Litre 304 Stainless Steel Slimline Water Tank (900mm W x 2200mm L x  2350mm H)</v>
      </c>
    </row>
    <row r="3019" spans="2:18" x14ac:dyDescent="0.35">
      <c r="B3019" s="32">
        <v>0.65</v>
      </c>
      <c r="C3019" s="30" t="s">
        <v>22</v>
      </c>
      <c r="D3019" s="30" t="s">
        <v>21</v>
      </c>
      <c r="E3019" s="21">
        <v>900</v>
      </c>
      <c r="F3019" s="21">
        <v>2300</v>
      </c>
      <c r="G3019" s="21">
        <v>2350</v>
      </c>
      <c r="H3019" s="39">
        <f t="shared" si="448"/>
        <v>4456.6071428571422</v>
      </c>
      <c r="I3019" s="37">
        <f t="shared" si="450"/>
        <v>4000</v>
      </c>
      <c r="J3019" s="37">
        <f t="shared" si="451"/>
        <v>150</v>
      </c>
      <c r="K3019" s="21"/>
      <c r="L3019" s="36">
        <f>L3018+16</f>
        <v>633</v>
      </c>
      <c r="N3019" s="36">
        <v>30</v>
      </c>
      <c r="O3019" s="21">
        <f t="shared" si="452"/>
        <v>663</v>
      </c>
      <c r="P3019" s="40">
        <f t="shared" si="453"/>
        <v>1894.2857142857144</v>
      </c>
      <c r="Q3019" s="42"/>
      <c r="R3019" t="str">
        <f t="shared" si="449"/>
        <v>4460 Litre 304 Stainless Steel Slimline Water Tank (900mm W x 2300mm L x  2350mm H)</v>
      </c>
    </row>
    <row r="3020" spans="2:18" x14ac:dyDescent="0.35">
      <c r="B3020" s="32">
        <v>0.65</v>
      </c>
      <c r="C3020" s="30" t="s">
        <v>22</v>
      </c>
      <c r="D3020" s="30" t="s">
        <v>21</v>
      </c>
      <c r="E3020" s="21">
        <v>900</v>
      </c>
      <c r="F3020" s="21">
        <v>2400</v>
      </c>
      <c r="G3020" s="21">
        <v>2350</v>
      </c>
      <c r="H3020" s="39">
        <f t="shared" si="448"/>
        <v>4668.1071428571422</v>
      </c>
      <c r="I3020" s="37">
        <f t="shared" si="450"/>
        <v>5000</v>
      </c>
      <c r="J3020" s="37">
        <f t="shared" si="451"/>
        <v>180</v>
      </c>
      <c r="K3020" s="21"/>
      <c r="L3020" s="36">
        <v>647</v>
      </c>
      <c r="N3020" s="36">
        <v>30</v>
      </c>
      <c r="O3020" s="21">
        <f t="shared" si="452"/>
        <v>677</v>
      </c>
      <c r="P3020" s="40">
        <f t="shared" si="453"/>
        <v>1934.2857142857144</v>
      </c>
      <c r="Q3020" s="42"/>
      <c r="R3020" t="str">
        <f t="shared" si="449"/>
        <v>4670 Litre 304 Stainless Steel Slimline Water Tank (900mm W x 2400mm L x  2350mm H)</v>
      </c>
    </row>
    <row r="3021" spans="2:18" x14ac:dyDescent="0.35">
      <c r="B3021" s="32">
        <v>0.65</v>
      </c>
      <c r="C3021" s="30" t="s">
        <v>22</v>
      </c>
      <c r="D3021" s="30" t="s">
        <v>21</v>
      </c>
      <c r="E3021" s="21">
        <v>900</v>
      </c>
      <c r="F3021" s="21">
        <v>2500</v>
      </c>
      <c r="G3021" s="21">
        <v>2350</v>
      </c>
      <c r="H3021" s="39">
        <f t="shared" si="448"/>
        <v>4879.6071428571422</v>
      </c>
      <c r="I3021" s="37">
        <f t="shared" si="450"/>
        <v>5000</v>
      </c>
      <c r="J3021" s="37">
        <f t="shared" si="451"/>
        <v>180</v>
      </c>
      <c r="K3021" s="21"/>
      <c r="L3021" s="36">
        <f>L3020+16</f>
        <v>663</v>
      </c>
      <c r="N3021" s="36">
        <v>30</v>
      </c>
      <c r="O3021" s="21">
        <f t="shared" si="452"/>
        <v>693</v>
      </c>
      <c r="P3021" s="40">
        <f t="shared" si="453"/>
        <v>1980.0000000000002</v>
      </c>
      <c r="Q3021" s="42"/>
      <c r="R3021" t="str">
        <f t="shared" si="449"/>
        <v>4880 Litre 304 Stainless Steel Slimline Water Tank (900mm W x 2500mm L x  2350mm H)</v>
      </c>
    </row>
    <row r="3022" spans="2:18" x14ac:dyDescent="0.35">
      <c r="B3022" s="32">
        <v>0.65</v>
      </c>
      <c r="C3022" s="30" t="s">
        <v>22</v>
      </c>
      <c r="D3022" s="30" t="s">
        <v>21</v>
      </c>
      <c r="E3022" s="21">
        <v>900</v>
      </c>
      <c r="F3022" s="21">
        <v>2600</v>
      </c>
      <c r="G3022" s="21">
        <v>2350</v>
      </c>
      <c r="H3022" s="39">
        <f t="shared" si="448"/>
        <v>5091.1071428571422</v>
      </c>
      <c r="I3022" s="37">
        <f t="shared" si="450"/>
        <v>5000</v>
      </c>
      <c r="J3022" s="37">
        <f t="shared" si="451"/>
        <v>180</v>
      </c>
      <c r="K3022" s="21"/>
      <c r="L3022" s="36">
        <f>L3021+16</f>
        <v>679</v>
      </c>
      <c r="N3022" s="36">
        <v>45</v>
      </c>
      <c r="O3022" s="21">
        <f t="shared" si="452"/>
        <v>724</v>
      </c>
      <c r="P3022" s="40">
        <f t="shared" si="453"/>
        <v>2068.5714285714289</v>
      </c>
      <c r="Q3022" s="42"/>
      <c r="R3022" t="str">
        <f t="shared" si="449"/>
        <v>5090 Litre 304 Stainless Steel Slimline Water Tank (900mm W x 2600mm L x  2350mm H)</v>
      </c>
    </row>
    <row r="3023" spans="2:18" x14ac:dyDescent="0.35">
      <c r="B3023" s="32">
        <v>0.65</v>
      </c>
      <c r="C3023" s="30" t="s">
        <v>22</v>
      </c>
      <c r="D3023" s="30" t="s">
        <v>21</v>
      </c>
      <c r="E3023" s="21">
        <v>900</v>
      </c>
      <c r="F3023" s="21">
        <v>2700</v>
      </c>
      <c r="G3023" s="21">
        <v>2350</v>
      </c>
      <c r="H3023" s="39">
        <f t="shared" si="448"/>
        <v>5302.6071428571422</v>
      </c>
      <c r="I3023" s="37">
        <f t="shared" si="450"/>
        <v>5000</v>
      </c>
      <c r="J3023" s="37">
        <f t="shared" si="451"/>
        <v>180</v>
      </c>
      <c r="K3023" s="21"/>
      <c r="L3023" s="36">
        <f>L3022+16</f>
        <v>695</v>
      </c>
      <c r="N3023" s="36">
        <v>45</v>
      </c>
      <c r="O3023" s="21">
        <f t="shared" si="452"/>
        <v>740</v>
      </c>
      <c r="P3023" s="40">
        <f t="shared" si="453"/>
        <v>2114.2857142857142</v>
      </c>
      <c r="Q3023" s="42"/>
      <c r="R3023" t="str">
        <f t="shared" si="449"/>
        <v>5300 Litre 304 Stainless Steel Slimline Water Tank (900mm W x 2700mm L x  2350mm H)</v>
      </c>
    </row>
    <row r="3024" spans="2:18" x14ac:dyDescent="0.35">
      <c r="B3024" s="32">
        <v>0.65</v>
      </c>
      <c r="C3024" s="30" t="s">
        <v>22</v>
      </c>
      <c r="D3024" s="30" t="s">
        <v>21</v>
      </c>
      <c r="E3024" s="21">
        <v>900</v>
      </c>
      <c r="F3024" s="21">
        <v>2800</v>
      </c>
      <c r="G3024" s="21">
        <v>2350</v>
      </c>
      <c r="H3024" s="39">
        <f t="shared" si="448"/>
        <v>5514.1071428571422</v>
      </c>
      <c r="I3024" s="37">
        <f t="shared" si="450"/>
        <v>6000</v>
      </c>
      <c r="J3024" s="37">
        <f t="shared" si="451"/>
        <v>210</v>
      </c>
      <c r="K3024" s="21"/>
      <c r="L3024" s="36">
        <v>773</v>
      </c>
      <c r="N3024" s="36">
        <v>45</v>
      </c>
      <c r="O3024" s="21">
        <f t="shared" si="452"/>
        <v>818</v>
      </c>
      <c r="P3024" s="40">
        <f t="shared" si="453"/>
        <v>2337.1428571428573</v>
      </c>
      <c r="Q3024" s="42"/>
      <c r="R3024" t="str">
        <f t="shared" si="449"/>
        <v>5510 Litre 304 Stainless Steel Slimline Water Tank (900mm W x 2800mm L x  2350mm H)</v>
      </c>
    </row>
    <row r="3025" spans="2:18" x14ac:dyDescent="0.35">
      <c r="B3025" s="32">
        <v>0.65</v>
      </c>
      <c r="C3025" s="30" t="s">
        <v>22</v>
      </c>
      <c r="D3025" s="30" t="s">
        <v>21</v>
      </c>
      <c r="E3025" s="21">
        <v>900</v>
      </c>
      <c r="F3025" s="21">
        <v>2900</v>
      </c>
      <c r="G3025" s="21">
        <v>2350</v>
      </c>
      <c r="H3025" s="39">
        <f t="shared" si="448"/>
        <v>5725.6071428571422</v>
      </c>
      <c r="I3025" s="37">
        <f t="shared" si="450"/>
        <v>6000</v>
      </c>
      <c r="J3025" s="37">
        <f t="shared" si="451"/>
        <v>210</v>
      </c>
      <c r="K3025" s="21"/>
      <c r="L3025" s="36">
        <f>L3024+16</f>
        <v>789</v>
      </c>
      <c r="N3025" s="36">
        <v>45</v>
      </c>
      <c r="O3025" s="21">
        <f t="shared" si="452"/>
        <v>834</v>
      </c>
      <c r="P3025" s="40">
        <f t="shared" si="453"/>
        <v>2382.8571428571431</v>
      </c>
      <c r="Q3025" s="42"/>
      <c r="R3025" t="str">
        <f t="shared" si="449"/>
        <v>5730 Litre 304 Stainless Steel Slimline Water Tank (900mm W x 2900mm L x  2350mm H)</v>
      </c>
    </row>
    <row r="3026" spans="2:18" x14ac:dyDescent="0.35">
      <c r="B3026" s="32">
        <v>0.65</v>
      </c>
      <c r="C3026" s="30" t="s">
        <v>22</v>
      </c>
      <c r="D3026" s="30" t="s">
        <v>21</v>
      </c>
      <c r="E3026" s="21">
        <v>900</v>
      </c>
      <c r="F3026" s="21">
        <v>3000</v>
      </c>
      <c r="G3026" s="21">
        <v>2350</v>
      </c>
      <c r="H3026" s="39">
        <f t="shared" si="448"/>
        <v>5937.1071428571422</v>
      </c>
      <c r="I3026" s="37">
        <f t="shared" si="450"/>
        <v>6000</v>
      </c>
      <c r="J3026" s="37">
        <f t="shared" si="451"/>
        <v>210</v>
      </c>
      <c r="K3026" s="21"/>
      <c r="L3026" s="36">
        <f>L3025+16</f>
        <v>805</v>
      </c>
      <c r="N3026" s="36">
        <v>45</v>
      </c>
      <c r="O3026" s="21">
        <f t="shared" si="452"/>
        <v>850</v>
      </c>
      <c r="P3026" s="40">
        <f t="shared" si="453"/>
        <v>2428.5714285714289</v>
      </c>
      <c r="Q3026" s="42"/>
      <c r="R3026" t="str">
        <f t="shared" si="449"/>
        <v>5940 Litre 304 Stainless Steel Slimline Water Tank (900mm W x 3000mm L x  2350mm H)</v>
      </c>
    </row>
    <row r="3027" spans="2:18" x14ac:dyDescent="0.35">
      <c r="B3027" s="32">
        <v>0.65</v>
      </c>
      <c r="C3027" s="30" t="s">
        <v>22</v>
      </c>
      <c r="D3027" s="30" t="s">
        <v>21</v>
      </c>
      <c r="E3027" s="21">
        <v>900</v>
      </c>
      <c r="F3027" s="21">
        <v>3100</v>
      </c>
      <c r="G3027" s="21">
        <v>2350</v>
      </c>
      <c r="H3027" s="39">
        <f t="shared" si="448"/>
        <v>6148.6071428571422</v>
      </c>
      <c r="I3027" s="37">
        <f t="shared" si="450"/>
        <v>6000</v>
      </c>
      <c r="J3027" s="37">
        <f t="shared" si="451"/>
        <v>210</v>
      </c>
      <c r="K3027" s="21"/>
      <c r="L3027" s="36">
        <f>L3026+16</f>
        <v>821</v>
      </c>
      <c r="N3027" s="36">
        <v>45</v>
      </c>
      <c r="O3027" s="21">
        <f t="shared" si="452"/>
        <v>866</v>
      </c>
      <c r="P3027" s="40">
        <f t="shared" si="453"/>
        <v>2474.2857142857142</v>
      </c>
      <c r="Q3027" s="42"/>
      <c r="R3027" t="str">
        <f t="shared" si="449"/>
        <v>6150 Litre 304 Stainless Steel Slimline Water Tank (900mm W x 3100mm L x  2350mm H)</v>
      </c>
    </row>
    <row r="3028" spans="2:18" x14ac:dyDescent="0.35">
      <c r="B3028" s="32">
        <v>0.65</v>
      </c>
      <c r="C3028" s="30" t="s">
        <v>22</v>
      </c>
      <c r="D3028" s="30" t="s">
        <v>21</v>
      </c>
      <c r="E3028" s="21">
        <v>900</v>
      </c>
      <c r="F3028" s="21">
        <v>3200</v>
      </c>
      <c r="G3028" s="21">
        <v>2350</v>
      </c>
      <c r="H3028" s="39">
        <f t="shared" si="448"/>
        <v>6360.1071428571422</v>
      </c>
      <c r="I3028" s="37">
        <f t="shared" si="450"/>
        <v>6000</v>
      </c>
      <c r="J3028" s="37">
        <f t="shared" si="451"/>
        <v>210</v>
      </c>
      <c r="K3028" s="21"/>
      <c r="L3028" s="36">
        <f>L3027+16</f>
        <v>837</v>
      </c>
      <c r="N3028" s="36">
        <v>45</v>
      </c>
      <c r="O3028" s="21">
        <f t="shared" si="452"/>
        <v>882</v>
      </c>
      <c r="P3028" s="40">
        <f t="shared" si="453"/>
        <v>2520</v>
      </c>
      <c r="Q3028" s="42"/>
      <c r="R3028" t="str">
        <f t="shared" si="449"/>
        <v>6360 Litre 304 Stainless Steel Slimline Water Tank (900mm W x 3200mm L x  2350mm H)</v>
      </c>
    </row>
    <row r="3029" spans="2:18" x14ac:dyDescent="0.35">
      <c r="B3029" s="32">
        <v>0.65</v>
      </c>
      <c r="C3029" s="30" t="s">
        <v>22</v>
      </c>
      <c r="D3029" s="30" t="s">
        <v>21</v>
      </c>
      <c r="E3029" s="21">
        <v>900</v>
      </c>
      <c r="F3029" s="21">
        <v>3300</v>
      </c>
      <c r="G3029" s="21">
        <v>2350</v>
      </c>
      <c r="H3029" s="39">
        <f t="shared" si="448"/>
        <v>6571.6071428571422</v>
      </c>
      <c r="I3029" s="37">
        <f t="shared" si="450"/>
        <v>7000</v>
      </c>
      <c r="J3029" s="37">
        <f t="shared" si="451"/>
        <v>240</v>
      </c>
      <c r="K3029" s="21"/>
      <c r="L3029" s="36">
        <v>870</v>
      </c>
      <c r="N3029" s="36">
        <v>45</v>
      </c>
      <c r="O3029" s="21">
        <f t="shared" si="452"/>
        <v>915</v>
      </c>
      <c r="P3029" s="40">
        <f t="shared" si="453"/>
        <v>2614.2857142857147</v>
      </c>
      <c r="Q3029" s="42"/>
      <c r="R3029" t="str">
        <f t="shared" si="449"/>
        <v>6570 Litre 304 Stainless Steel Slimline Water Tank (900mm W x 3300mm L x  2350mm H)</v>
      </c>
    </row>
    <row r="3030" spans="2:18" x14ac:dyDescent="0.35">
      <c r="B3030" s="32">
        <v>0.65</v>
      </c>
      <c r="C3030" s="30" t="s">
        <v>22</v>
      </c>
      <c r="D3030" s="30" t="s">
        <v>21</v>
      </c>
      <c r="E3030" s="21">
        <v>900</v>
      </c>
      <c r="F3030" s="21">
        <v>3400</v>
      </c>
      <c r="G3030" s="21">
        <v>2350</v>
      </c>
      <c r="H3030" s="39">
        <f t="shared" si="448"/>
        <v>6783.1071428571422</v>
      </c>
      <c r="I3030" s="37">
        <f t="shared" si="450"/>
        <v>7000</v>
      </c>
      <c r="J3030" s="37">
        <f t="shared" si="451"/>
        <v>240</v>
      </c>
      <c r="K3030" s="21"/>
      <c r="L3030" s="36">
        <f>L3029+16</f>
        <v>886</v>
      </c>
      <c r="N3030" s="36">
        <v>45</v>
      </c>
      <c r="O3030" s="21">
        <f t="shared" si="452"/>
        <v>931</v>
      </c>
      <c r="P3030" s="40">
        <f t="shared" si="453"/>
        <v>2660</v>
      </c>
      <c r="Q3030" s="42"/>
      <c r="R3030" t="str">
        <f t="shared" si="449"/>
        <v>6780 Litre 304 Stainless Steel Slimline Water Tank (900mm W x 3400mm L x  2350mm H)</v>
      </c>
    </row>
    <row r="3031" spans="2:18" x14ac:dyDescent="0.35">
      <c r="B3031" s="32">
        <v>0.65</v>
      </c>
      <c r="C3031" s="30" t="s">
        <v>22</v>
      </c>
      <c r="D3031" s="30" t="s">
        <v>21</v>
      </c>
      <c r="E3031" s="21">
        <v>900</v>
      </c>
      <c r="F3031" s="21">
        <v>3500</v>
      </c>
      <c r="G3031" s="21">
        <v>2350</v>
      </c>
      <c r="H3031" s="39">
        <f t="shared" si="448"/>
        <v>6994.6071428571422</v>
      </c>
      <c r="I3031" s="37">
        <f t="shared" si="450"/>
        <v>7000</v>
      </c>
      <c r="J3031" s="37">
        <f t="shared" si="451"/>
        <v>240</v>
      </c>
      <c r="K3031" s="21"/>
      <c r="L3031" s="36">
        <f>L3030+16</f>
        <v>902</v>
      </c>
      <c r="N3031" s="36">
        <v>45</v>
      </c>
      <c r="O3031" s="21">
        <f t="shared" si="452"/>
        <v>947</v>
      </c>
      <c r="P3031" s="40">
        <f t="shared" si="453"/>
        <v>2705.7142857142858</v>
      </c>
      <c r="Q3031" s="42"/>
      <c r="R3031" t="str">
        <f t="shared" si="449"/>
        <v>6990 Litre 304 Stainless Steel Slimline Water Tank (900mm W x 3500mm L x  2350mm H)</v>
      </c>
    </row>
    <row r="3032" spans="2:18" x14ac:dyDescent="0.35">
      <c r="B3032" s="32">
        <v>0.65</v>
      </c>
      <c r="C3032" s="30" t="s">
        <v>22</v>
      </c>
      <c r="D3032" s="30" t="s">
        <v>21</v>
      </c>
      <c r="E3032" s="21">
        <v>900</v>
      </c>
      <c r="F3032" s="21">
        <v>3600</v>
      </c>
      <c r="G3032" s="21">
        <v>2350</v>
      </c>
      <c r="H3032" s="39">
        <f t="shared" si="448"/>
        <v>7206.1071428571422</v>
      </c>
      <c r="I3032" s="37">
        <f t="shared" si="450"/>
        <v>7000</v>
      </c>
      <c r="J3032" s="37">
        <f t="shared" si="451"/>
        <v>240</v>
      </c>
      <c r="K3032" s="36">
        <v>90</v>
      </c>
      <c r="L3032" s="36">
        <f>L3031+16</f>
        <v>918</v>
      </c>
      <c r="N3032" s="36">
        <v>45</v>
      </c>
      <c r="O3032" s="21">
        <f t="shared" si="452"/>
        <v>1053</v>
      </c>
      <c r="P3032" s="40">
        <f t="shared" si="453"/>
        <v>3008.5714285714289</v>
      </c>
      <c r="Q3032" s="42"/>
      <c r="R3032" t="str">
        <f t="shared" si="449"/>
        <v>7210 Litre 304 Stainless Steel Slimline Water Tank (900mm W x 3600mm L x  2350mm H)</v>
      </c>
    </row>
    <row r="3033" spans="2:18" x14ac:dyDescent="0.35">
      <c r="B3033" s="32">
        <v>0.65</v>
      </c>
      <c r="C3033" s="30" t="s">
        <v>22</v>
      </c>
      <c r="D3033" s="30" t="s">
        <v>21</v>
      </c>
      <c r="E3033" s="21">
        <v>900</v>
      </c>
      <c r="F3033" s="21">
        <v>3700</v>
      </c>
      <c r="G3033" s="21">
        <v>2350</v>
      </c>
      <c r="H3033" s="39">
        <f t="shared" si="448"/>
        <v>7417.6071428571422</v>
      </c>
      <c r="I3033" s="37">
        <f t="shared" si="450"/>
        <v>7000</v>
      </c>
      <c r="J3033" s="37">
        <f t="shared" si="451"/>
        <v>240</v>
      </c>
      <c r="K3033" s="36">
        <v>90</v>
      </c>
      <c r="L3033" s="36">
        <f>L3032+16</f>
        <v>934</v>
      </c>
      <c r="N3033" s="36">
        <v>45</v>
      </c>
      <c r="O3033" s="21">
        <f t="shared" si="452"/>
        <v>1069</v>
      </c>
      <c r="P3033" s="40">
        <f t="shared" si="453"/>
        <v>3054.2857142857147</v>
      </c>
      <c r="Q3033" s="42"/>
      <c r="R3033" t="str">
        <f t="shared" si="449"/>
        <v>7420 Litre 304 Stainless Steel Slimline Water Tank (900mm W x 3700mm L x  2350mm H)</v>
      </c>
    </row>
    <row r="3034" spans="2:18" x14ac:dyDescent="0.35">
      <c r="B3034" s="32">
        <v>0.65</v>
      </c>
      <c r="C3034" s="30" t="s">
        <v>22</v>
      </c>
      <c r="D3034" s="30" t="s">
        <v>21</v>
      </c>
      <c r="E3034" s="21">
        <v>900</v>
      </c>
      <c r="F3034" s="21">
        <v>3800</v>
      </c>
      <c r="G3034" s="21">
        <v>2350</v>
      </c>
      <c r="H3034" s="39">
        <f t="shared" si="448"/>
        <v>7629.1071428571422</v>
      </c>
      <c r="I3034" s="37">
        <f t="shared" si="450"/>
        <v>8000</v>
      </c>
      <c r="J3034" s="37">
        <f t="shared" si="451"/>
        <v>255</v>
      </c>
      <c r="K3034" s="36">
        <v>90</v>
      </c>
      <c r="L3034" s="36">
        <v>963</v>
      </c>
      <c r="N3034" s="36">
        <v>45</v>
      </c>
      <c r="O3034" s="21">
        <f t="shared" si="452"/>
        <v>1098</v>
      </c>
      <c r="P3034" s="40">
        <f t="shared" si="453"/>
        <v>3137.1428571428573</v>
      </c>
      <c r="Q3034" s="42"/>
      <c r="R3034" t="str">
        <f t="shared" si="449"/>
        <v>7630 Litre 304 Stainless Steel Slimline Water Tank (900mm W x 3800mm L x  2350mm H)</v>
      </c>
    </row>
    <row r="3035" spans="2:18" x14ac:dyDescent="0.35">
      <c r="B3035" s="32">
        <v>0.65</v>
      </c>
      <c r="C3035" s="30" t="s">
        <v>22</v>
      </c>
      <c r="D3035" s="30" t="s">
        <v>21</v>
      </c>
      <c r="E3035" s="21">
        <v>900</v>
      </c>
      <c r="F3035" s="21">
        <v>3900</v>
      </c>
      <c r="G3035" s="21">
        <v>2350</v>
      </c>
      <c r="H3035" s="39">
        <f t="shared" si="448"/>
        <v>7840.6071428571422</v>
      </c>
      <c r="I3035" s="37">
        <f t="shared" si="450"/>
        <v>8000</v>
      </c>
      <c r="J3035" s="37">
        <f t="shared" si="451"/>
        <v>255</v>
      </c>
      <c r="K3035" s="36">
        <v>90</v>
      </c>
      <c r="L3035" s="36">
        <f>L3034+16</f>
        <v>979</v>
      </c>
      <c r="N3035" s="36">
        <v>45</v>
      </c>
      <c r="O3035" s="21">
        <f t="shared" si="452"/>
        <v>1114</v>
      </c>
      <c r="P3035" s="40">
        <f t="shared" si="453"/>
        <v>3182.8571428571431</v>
      </c>
      <c r="Q3035" s="42"/>
      <c r="R3035" t="str">
        <f t="shared" si="449"/>
        <v>7840 Litre 304 Stainless Steel Slimline Water Tank (900mm W x 3900mm L x  2350mm H)</v>
      </c>
    </row>
    <row r="3036" spans="2:18" x14ac:dyDescent="0.35">
      <c r="B3036" s="32">
        <v>0.65</v>
      </c>
      <c r="C3036" s="30" t="s">
        <v>22</v>
      </c>
      <c r="D3036" s="30" t="s">
        <v>21</v>
      </c>
      <c r="E3036" s="21">
        <v>900</v>
      </c>
      <c r="F3036" s="21">
        <v>4000</v>
      </c>
      <c r="G3036" s="21">
        <v>2350</v>
      </c>
      <c r="H3036" s="39">
        <f t="shared" si="448"/>
        <v>8052.1071428571422</v>
      </c>
      <c r="I3036" s="37">
        <f t="shared" si="450"/>
        <v>8000</v>
      </c>
      <c r="J3036" s="37">
        <f t="shared" si="451"/>
        <v>255</v>
      </c>
      <c r="K3036" s="36">
        <v>90</v>
      </c>
      <c r="L3036" s="36">
        <f>L3035+16</f>
        <v>995</v>
      </c>
      <c r="N3036" s="36">
        <v>45</v>
      </c>
      <c r="O3036" s="21">
        <f t="shared" si="452"/>
        <v>1130</v>
      </c>
      <c r="P3036" s="40">
        <f t="shared" si="453"/>
        <v>3228.5714285714289</v>
      </c>
      <c r="Q3036" s="42"/>
      <c r="R3036" t="str">
        <f t="shared" si="449"/>
        <v>8050 Litre 304 Stainless Steel Slimline Water Tank (900mm W x 4000mm L x  2350mm H)</v>
      </c>
    </row>
    <row r="3037" spans="2:18" x14ac:dyDescent="0.35">
      <c r="B3037" s="32">
        <v>0.65</v>
      </c>
      <c r="C3037" s="30" t="s">
        <v>22</v>
      </c>
      <c r="D3037" s="30" t="s">
        <v>21</v>
      </c>
      <c r="E3037" s="21">
        <v>950</v>
      </c>
      <c r="F3037" s="21">
        <v>800</v>
      </c>
      <c r="G3037" s="21">
        <v>2350</v>
      </c>
      <c r="H3037" s="39">
        <f t="shared" si="448"/>
        <v>1331.5267857142856</v>
      </c>
      <c r="I3037" s="37">
        <f t="shared" si="450"/>
        <v>1000</v>
      </c>
      <c r="J3037" s="37">
        <f t="shared" si="451"/>
        <v>90</v>
      </c>
      <c r="K3037" s="21"/>
      <c r="L3037" s="36">
        <v>355</v>
      </c>
      <c r="N3037" s="36">
        <v>30</v>
      </c>
      <c r="O3037" s="21">
        <f t="shared" si="452"/>
        <v>385</v>
      </c>
      <c r="P3037" s="40">
        <f t="shared" si="453"/>
        <v>1100</v>
      </c>
      <c r="Q3037" s="42"/>
      <c r="R3037" t="str">
        <f t="shared" si="449"/>
        <v>1330 Litre 304 Stainless Steel Slimline Water Tank (950mm W x 800mm L x  2350mm H)</v>
      </c>
    </row>
    <row r="3038" spans="2:18" x14ac:dyDescent="0.35">
      <c r="B3038" s="32">
        <v>0.65</v>
      </c>
      <c r="C3038" s="30" t="s">
        <v>22</v>
      </c>
      <c r="D3038" s="30" t="s">
        <v>21</v>
      </c>
      <c r="E3038" s="21">
        <v>950</v>
      </c>
      <c r="F3038" s="21">
        <v>900</v>
      </c>
      <c r="G3038" s="21">
        <v>2350</v>
      </c>
      <c r="H3038" s="39">
        <f t="shared" si="448"/>
        <v>1554.7767857142856</v>
      </c>
      <c r="I3038" s="37">
        <f t="shared" si="450"/>
        <v>2000</v>
      </c>
      <c r="J3038" s="37">
        <f t="shared" si="451"/>
        <v>120</v>
      </c>
      <c r="K3038" s="21"/>
      <c r="L3038" s="36">
        <v>370</v>
      </c>
      <c r="N3038" s="36">
        <v>30</v>
      </c>
      <c r="O3038" s="21">
        <f t="shared" si="452"/>
        <v>400</v>
      </c>
      <c r="P3038" s="40">
        <f t="shared" si="453"/>
        <v>1142.8571428571429</v>
      </c>
      <c r="Q3038" s="42"/>
      <c r="R3038" t="str">
        <f t="shared" si="449"/>
        <v>1550 Litre 304 Stainless Steel Slimline Water Tank (950mm W x 900mm L x  2350mm H)</v>
      </c>
    </row>
    <row r="3039" spans="2:18" x14ac:dyDescent="0.35">
      <c r="B3039" s="32">
        <v>0.65</v>
      </c>
      <c r="C3039" s="30" t="s">
        <v>22</v>
      </c>
      <c r="D3039" s="30" t="s">
        <v>21</v>
      </c>
      <c r="E3039" s="21">
        <v>950</v>
      </c>
      <c r="F3039" s="21">
        <v>1000</v>
      </c>
      <c r="G3039" s="21">
        <v>2350</v>
      </c>
      <c r="H3039" s="39">
        <f t="shared" si="448"/>
        <v>1778.0267857142856</v>
      </c>
      <c r="I3039" s="37">
        <f t="shared" si="450"/>
        <v>2000</v>
      </c>
      <c r="J3039" s="37">
        <f t="shared" si="451"/>
        <v>120</v>
      </c>
      <c r="K3039" s="21"/>
      <c r="L3039" s="36">
        <f>L3038+16</f>
        <v>386</v>
      </c>
      <c r="N3039" s="36">
        <v>30</v>
      </c>
      <c r="O3039" s="21">
        <f t="shared" si="452"/>
        <v>416</v>
      </c>
      <c r="P3039" s="40">
        <f t="shared" si="453"/>
        <v>1188.5714285714287</v>
      </c>
      <c r="Q3039" s="42"/>
      <c r="R3039" t="str">
        <f t="shared" si="449"/>
        <v>1780 Litre 304 Stainless Steel Slimline Water Tank (950mm W x 1000mm L x  2350mm H)</v>
      </c>
    </row>
    <row r="3040" spans="2:18" x14ac:dyDescent="0.35">
      <c r="B3040" s="32">
        <v>0.65</v>
      </c>
      <c r="C3040" s="30" t="s">
        <v>22</v>
      </c>
      <c r="D3040" s="30" t="s">
        <v>21</v>
      </c>
      <c r="E3040" s="21">
        <v>950</v>
      </c>
      <c r="F3040" s="21">
        <v>1100</v>
      </c>
      <c r="G3040" s="21">
        <v>2350</v>
      </c>
      <c r="H3040" s="39">
        <f t="shared" si="448"/>
        <v>2001.2767857142856</v>
      </c>
      <c r="I3040" s="37">
        <f t="shared" si="450"/>
        <v>2000</v>
      </c>
      <c r="J3040" s="37">
        <f t="shared" si="451"/>
        <v>120</v>
      </c>
      <c r="K3040" s="21"/>
      <c r="L3040" s="36">
        <f>L3039+16</f>
        <v>402</v>
      </c>
      <c r="N3040" s="36">
        <v>30</v>
      </c>
      <c r="O3040" s="21">
        <f t="shared" si="452"/>
        <v>432</v>
      </c>
      <c r="P3040" s="40">
        <f t="shared" si="453"/>
        <v>1234.2857142857144</v>
      </c>
      <c r="Q3040" s="42"/>
      <c r="R3040" t="str">
        <f t="shared" si="449"/>
        <v>2000 Litre 304 Stainless Steel Slimline Water Tank (950mm W x 1100mm L x  2350mm H)</v>
      </c>
    </row>
    <row r="3041" spans="2:18" x14ac:dyDescent="0.35">
      <c r="B3041" s="32">
        <v>0.65</v>
      </c>
      <c r="C3041" s="30" t="s">
        <v>22</v>
      </c>
      <c r="D3041" s="30" t="s">
        <v>21</v>
      </c>
      <c r="E3041" s="21">
        <v>950</v>
      </c>
      <c r="F3041" s="21">
        <v>1200</v>
      </c>
      <c r="G3041" s="21">
        <v>2350</v>
      </c>
      <c r="H3041" s="39">
        <f t="shared" si="448"/>
        <v>2224.5267857142858</v>
      </c>
      <c r="I3041" s="37">
        <f t="shared" si="450"/>
        <v>2000</v>
      </c>
      <c r="J3041" s="37">
        <f t="shared" si="451"/>
        <v>120</v>
      </c>
      <c r="K3041" s="21"/>
      <c r="L3041" s="36">
        <f>L3040+16</f>
        <v>418</v>
      </c>
      <c r="N3041" s="36">
        <v>30</v>
      </c>
      <c r="O3041" s="21">
        <f t="shared" si="452"/>
        <v>448</v>
      </c>
      <c r="P3041" s="40">
        <f t="shared" si="453"/>
        <v>1280</v>
      </c>
      <c r="Q3041" s="42"/>
      <c r="R3041" t="str">
        <f t="shared" si="449"/>
        <v>2220 Litre 304 Stainless Steel Slimline Water Tank (950mm W x 1200mm L x  2350mm H)</v>
      </c>
    </row>
    <row r="3042" spans="2:18" x14ac:dyDescent="0.35">
      <c r="B3042" s="32">
        <v>0.65</v>
      </c>
      <c r="C3042" s="30" t="s">
        <v>22</v>
      </c>
      <c r="D3042" s="30" t="s">
        <v>21</v>
      </c>
      <c r="E3042" s="21">
        <v>950</v>
      </c>
      <c r="F3042" s="21">
        <v>1300</v>
      </c>
      <c r="G3042" s="21">
        <v>2350</v>
      </c>
      <c r="H3042" s="39">
        <f t="shared" si="448"/>
        <v>2447.7767857142858</v>
      </c>
      <c r="I3042" s="37">
        <f t="shared" si="450"/>
        <v>2000</v>
      </c>
      <c r="J3042" s="37">
        <f t="shared" si="451"/>
        <v>120</v>
      </c>
      <c r="K3042" s="21"/>
      <c r="L3042" s="36">
        <f>L3041+16</f>
        <v>434</v>
      </c>
      <c r="N3042" s="36">
        <v>30</v>
      </c>
      <c r="O3042" s="21">
        <f t="shared" si="452"/>
        <v>464</v>
      </c>
      <c r="P3042" s="40">
        <f t="shared" si="453"/>
        <v>1325.7142857142858</v>
      </c>
      <c r="Q3042" s="42"/>
      <c r="R3042" t="str">
        <f t="shared" si="449"/>
        <v>2450 Litre 304 Stainless Steel Slimline Water Tank (950mm W x 1300mm L x  2350mm H)</v>
      </c>
    </row>
    <row r="3043" spans="2:18" x14ac:dyDescent="0.35">
      <c r="B3043" s="32">
        <v>0.65</v>
      </c>
      <c r="C3043" s="30" t="s">
        <v>22</v>
      </c>
      <c r="D3043" s="30" t="s">
        <v>21</v>
      </c>
      <c r="E3043" s="21">
        <v>950</v>
      </c>
      <c r="F3043" s="21">
        <v>1400</v>
      </c>
      <c r="G3043" s="21">
        <v>2350</v>
      </c>
      <c r="H3043" s="39">
        <f t="shared" si="448"/>
        <v>2671.0267857142858</v>
      </c>
      <c r="I3043" s="37">
        <f t="shared" si="450"/>
        <v>3000</v>
      </c>
      <c r="J3043" s="37">
        <f t="shared" si="451"/>
        <v>135</v>
      </c>
      <c r="K3043" s="21"/>
      <c r="L3043" s="36">
        <v>494</v>
      </c>
      <c r="N3043" s="36">
        <v>30</v>
      </c>
      <c r="O3043" s="21">
        <f t="shared" si="452"/>
        <v>524</v>
      </c>
      <c r="P3043" s="40">
        <f t="shared" si="453"/>
        <v>1497.1428571428573</v>
      </c>
      <c r="Q3043" s="42"/>
      <c r="R3043" t="str">
        <f t="shared" si="449"/>
        <v>2670 Litre 304 Stainless Steel Slimline Water Tank (950mm W x 1400mm L x  2350mm H)</v>
      </c>
    </row>
    <row r="3044" spans="2:18" x14ac:dyDescent="0.35">
      <c r="B3044" s="32">
        <v>0.65</v>
      </c>
      <c r="C3044" s="30" t="s">
        <v>22</v>
      </c>
      <c r="D3044" s="30" t="s">
        <v>21</v>
      </c>
      <c r="E3044" s="21">
        <v>950</v>
      </c>
      <c r="F3044" s="21">
        <v>1500</v>
      </c>
      <c r="G3044" s="21">
        <v>2350</v>
      </c>
      <c r="H3044" s="39">
        <f t="shared" si="448"/>
        <v>2894.2767857142858</v>
      </c>
      <c r="I3044" s="37">
        <f t="shared" si="450"/>
        <v>3000</v>
      </c>
      <c r="J3044" s="37">
        <f t="shared" si="451"/>
        <v>135</v>
      </c>
      <c r="K3044" s="21"/>
      <c r="L3044" s="36">
        <f>L3043+16</f>
        <v>510</v>
      </c>
      <c r="N3044" s="36">
        <v>30</v>
      </c>
      <c r="O3044" s="21">
        <f t="shared" si="452"/>
        <v>540</v>
      </c>
      <c r="P3044" s="40">
        <f t="shared" si="453"/>
        <v>1542.8571428571429</v>
      </c>
      <c r="Q3044" s="42"/>
      <c r="R3044" t="str">
        <f t="shared" si="449"/>
        <v>2890 Litre 304 Stainless Steel Slimline Water Tank (950mm W x 1500mm L x  2350mm H)</v>
      </c>
    </row>
    <row r="3045" spans="2:18" x14ac:dyDescent="0.35">
      <c r="B3045" s="32">
        <v>0.65</v>
      </c>
      <c r="C3045" s="30" t="s">
        <v>22</v>
      </c>
      <c r="D3045" s="30" t="s">
        <v>21</v>
      </c>
      <c r="E3045" s="21">
        <v>950</v>
      </c>
      <c r="F3045" s="21">
        <v>1600</v>
      </c>
      <c r="G3045" s="21">
        <v>2350</v>
      </c>
      <c r="H3045" s="39">
        <f t="shared" si="448"/>
        <v>3117.5267857142858</v>
      </c>
      <c r="I3045" s="37">
        <f t="shared" si="450"/>
        <v>3000</v>
      </c>
      <c r="J3045" s="37">
        <f t="shared" si="451"/>
        <v>135</v>
      </c>
      <c r="K3045" s="21"/>
      <c r="L3045" s="36">
        <f>L3044+16</f>
        <v>526</v>
      </c>
      <c r="N3045" s="36">
        <v>30</v>
      </c>
      <c r="O3045" s="21">
        <f t="shared" si="452"/>
        <v>556</v>
      </c>
      <c r="P3045" s="40">
        <f t="shared" si="453"/>
        <v>1588.5714285714287</v>
      </c>
      <c r="Q3045" s="42"/>
      <c r="R3045" t="str">
        <f t="shared" si="449"/>
        <v>3120 Litre 304 Stainless Steel Slimline Water Tank (950mm W x 1600mm L x  2350mm H)</v>
      </c>
    </row>
    <row r="3046" spans="2:18" x14ac:dyDescent="0.35">
      <c r="B3046" s="32">
        <v>0.65</v>
      </c>
      <c r="C3046" s="30" t="s">
        <v>22</v>
      </c>
      <c r="D3046" s="30" t="s">
        <v>21</v>
      </c>
      <c r="E3046" s="21">
        <v>950</v>
      </c>
      <c r="F3046" s="21">
        <v>1700</v>
      </c>
      <c r="G3046" s="21">
        <v>2350</v>
      </c>
      <c r="H3046" s="39">
        <f t="shared" si="448"/>
        <v>3340.7767857142858</v>
      </c>
      <c r="I3046" s="37">
        <f t="shared" si="450"/>
        <v>3000</v>
      </c>
      <c r="J3046" s="37">
        <f t="shared" si="451"/>
        <v>135</v>
      </c>
      <c r="K3046" s="21"/>
      <c r="L3046" s="36">
        <f>L3045+16</f>
        <v>542</v>
      </c>
      <c r="N3046" s="36">
        <v>30</v>
      </c>
      <c r="O3046" s="21">
        <f t="shared" si="452"/>
        <v>572</v>
      </c>
      <c r="P3046" s="40">
        <f t="shared" si="453"/>
        <v>1634.2857142857144</v>
      </c>
      <c r="Q3046" s="42"/>
      <c r="R3046" t="str">
        <f t="shared" si="449"/>
        <v>3340 Litre 304 Stainless Steel Slimline Water Tank (950mm W x 1700mm L x  2350mm H)</v>
      </c>
    </row>
    <row r="3047" spans="2:18" x14ac:dyDescent="0.35">
      <c r="B3047" s="32">
        <v>0.65</v>
      </c>
      <c r="C3047" s="30" t="s">
        <v>22</v>
      </c>
      <c r="D3047" s="30" t="s">
        <v>21</v>
      </c>
      <c r="E3047" s="21">
        <v>950</v>
      </c>
      <c r="F3047" s="21">
        <v>1800</v>
      </c>
      <c r="G3047" s="21">
        <v>2350</v>
      </c>
      <c r="H3047" s="39">
        <f t="shared" si="448"/>
        <v>3564.0267857142858</v>
      </c>
      <c r="I3047" s="37">
        <f t="shared" si="450"/>
        <v>4000</v>
      </c>
      <c r="J3047" s="37">
        <f t="shared" si="451"/>
        <v>150</v>
      </c>
      <c r="K3047" s="21"/>
      <c r="L3047" s="36">
        <v>556</v>
      </c>
      <c r="N3047" s="36">
        <v>30</v>
      </c>
      <c r="O3047" s="21">
        <f t="shared" si="452"/>
        <v>586</v>
      </c>
      <c r="P3047" s="40">
        <f t="shared" si="453"/>
        <v>1674.2857142857144</v>
      </c>
      <c r="Q3047" s="42"/>
      <c r="R3047" t="str">
        <f t="shared" si="449"/>
        <v>3560 Litre 304 Stainless Steel Slimline Water Tank (950mm W x 1800mm L x  2350mm H)</v>
      </c>
    </row>
    <row r="3048" spans="2:18" x14ac:dyDescent="0.35">
      <c r="B3048" s="32">
        <v>0.65</v>
      </c>
      <c r="C3048" s="30" t="s">
        <v>22</v>
      </c>
      <c r="D3048" s="30" t="s">
        <v>21</v>
      </c>
      <c r="E3048" s="21">
        <v>950</v>
      </c>
      <c r="F3048" s="21">
        <v>1900</v>
      </c>
      <c r="G3048" s="21">
        <v>2350</v>
      </c>
      <c r="H3048" s="39">
        <f t="shared" si="448"/>
        <v>3787.2767857142858</v>
      </c>
      <c r="I3048" s="37">
        <f t="shared" si="450"/>
        <v>4000</v>
      </c>
      <c r="J3048" s="37">
        <f t="shared" si="451"/>
        <v>150</v>
      </c>
      <c r="K3048" s="21"/>
      <c r="L3048" s="36">
        <f>L3047+16</f>
        <v>572</v>
      </c>
      <c r="N3048" s="36">
        <v>30</v>
      </c>
      <c r="O3048" s="21">
        <f t="shared" si="452"/>
        <v>602</v>
      </c>
      <c r="P3048" s="40">
        <f t="shared" si="453"/>
        <v>1720</v>
      </c>
      <c r="Q3048" s="42"/>
      <c r="R3048" t="str">
        <f t="shared" si="449"/>
        <v>3790 Litre 304 Stainless Steel Slimline Water Tank (950mm W x 1900mm L x  2350mm H)</v>
      </c>
    </row>
    <row r="3049" spans="2:18" x14ac:dyDescent="0.35">
      <c r="B3049" s="32">
        <v>0.65</v>
      </c>
      <c r="C3049" s="30" t="s">
        <v>22</v>
      </c>
      <c r="D3049" s="30" t="s">
        <v>21</v>
      </c>
      <c r="E3049" s="21">
        <v>950</v>
      </c>
      <c r="F3049" s="21">
        <v>2000</v>
      </c>
      <c r="G3049" s="21">
        <v>2350</v>
      </c>
      <c r="H3049" s="39">
        <f t="shared" si="448"/>
        <v>4010.5267857142858</v>
      </c>
      <c r="I3049" s="37">
        <f t="shared" si="450"/>
        <v>4000</v>
      </c>
      <c r="J3049" s="37">
        <f t="shared" si="451"/>
        <v>150</v>
      </c>
      <c r="K3049" s="21"/>
      <c r="L3049" s="36">
        <f>L3048+16</f>
        <v>588</v>
      </c>
      <c r="N3049" s="36">
        <v>30</v>
      </c>
      <c r="O3049" s="21">
        <f t="shared" si="452"/>
        <v>618</v>
      </c>
      <c r="P3049" s="40">
        <f t="shared" si="453"/>
        <v>1765.7142857142858</v>
      </c>
      <c r="Q3049" s="42"/>
      <c r="R3049" t="str">
        <f t="shared" si="449"/>
        <v>4010 Litre 304 Stainless Steel Slimline Water Tank (950mm W x 2000mm L x  2350mm H)</v>
      </c>
    </row>
    <row r="3050" spans="2:18" x14ac:dyDescent="0.35">
      <c r="B3050" s="32">
        <v>0.65</v>
      </c>
      <c r="C3050" s="30" t="s">
        <v>22</v>
      </c>
      <c r="D3050" s="30" t="s">
        <v>21</v>
      </c>
      <c r="E3050" s="21">
        <v>950</v>
      </c>
      <c r="F3050" s="21">
        <v>2100</v>
      </c>
      <c r="G3050" s="21">
        <v>2350</v>
      </c>
      <c r="H3050" s="39">
        <f t="shared" si="448"/>
        <v>4233.7767857142862</v>
      </c>
      <c r="I3050" s="37">
        <f t="shared" si="450"/>
        <v>4000</v>
      </c>
      <c r="J3050" s="37">
        <f t="shared" si="451"/>
        <v>150</v>
      </c>
      <c r="K3050" s="21"/>
      <c r="L3050" s="36">
        <f>L3049+16</f>
        <v>604</v>
      </c>
      <c r="N3050" s="36">
        <v>30</v>
      </c>
      <c r="O3050" s="21">
        <f t="shared" si="452"/>
        <v>634</v>
      </c>
      <c r="P3050" s="40">
        <f t="shared" si="453"/>
        <v>1811.4285714285716</v>
      </c>
      <c r="Q3050" s="42"/>
      <c r="R3050" t="str">
        <f t="shared" si="449"/>
        <v>4230 Litre 304 Stainless Steel Slimline Water Tank (950mm W x 2100mm L x  2350mm H)</v>
      </c>
    </row>
    <row r="3051" spans="2:18" x14ac:dyDescent="0.35">
      <c r="B3051" s="32">
        <v>0.65</v>
      </c>
      <c r="C3051" s="30" t="s">
        <v>22</v>
      </c>
      <c r="D3051" s="30" t="s">
        <v>21</v>
      </c>
      <c r="E3051" s="21">
        <v>950</v>
      </c>
      <c r="F3051" s="21">
        <v>2200</v>
      </c>
      <c r="G3051" s="21">
        <v>2350</v>
      </c>
      <c r="H3051" s="39">
        <f t="shared" si="448"/>
        <v>4457.0267857142862</v>
      </c>
      <c r="I3051" s="37">
        <f t="shared" si="450"/>
        <v>4000</v>
      </c>
      <c r="J3051" s="37">
        <f t="shared" si="451"/>
        <v>150</v>
      </c>
      <c r="K3051" s="21"/>
      <c r="L3051" s="36">
        <f>L3050+16</f>
        <v>620</v>
      </c>
      <c r="N3051" s="36">
        <v>30</v>
      </c>
      <c r="O3051" s="21">
        <f t="shared" si="452"/>
        <v>650</v>
      </c>
      <c r="P3051" s="40">
        <f t="shared" si="453"/>
        <v>1857.1428571428573</v>
      </c>
      <c r="Q3051" s="42"/>
      <c r="R3051" t="str">
        <f t="shared" si="449"/>
        <v>4460 Litre 304 Stainless Steel Slimline Water Tank (950mm W x 2200mm L x  2350mm H)</v>
      </c>
    </row>
    <row r="3052" spans="2:18" x14ac:dyDescent="0.35">
      <c r="B3052" s="32">
        <v>0.65</v>
      </c>
      <c r="C3052" s="30" t="s">
        <v>22</v>
      </c>
      <c r="D3052" s="30" t="s">
        <v>21</v>
      </c>
      <c r="E3052" s="21">
        <v>950</v>
      </c>
      <c r="F3052" s="21">
        <v>2300</v>
      </c>
      <c r="G3052" s="21">
        <v>2350</v>
      </c>
      <c r="H3052" s="39">
        <f t="shared" si="448"/>
        <v>4680.2767857142862</v>
      </c>
      <c r="I3052" s="37">
        <f t="shared" si="450"/>
        <v>5000</v>
      </c>
      <c r="J3052" s="37">
        <f t="shared" si="451"/>
        <v>180</v>
      </c>
      <c r="K3052" s="21"/>
      <c r="L3052" s="36">
        <v>635</v>
      </c>
      <c r="N3052" s="36">
        <v>30</v>
      </c>
      <c r="O3052" s="21">
        <f t="shared" si="452"/>
        <v>665</v>
      </c>
      <c r="P3052" s="40">
        <f t="shared" si="453"/>
        <v>1900.0000000000002</v>
      </c>
      <c r="Q3052" s="42"/>
      <c r="R3052" t="str">
        <f t="shared" si="449"/>
        <v>4680 Litre 304 Stainless Steel Slimline Water Tank (950mm W x 2300mm L x  2350mm H)</v>
      </c>
    </row>
    <row r="3053" spans="2:18" x14ac:dyDescent="0.35">
      <c r="B3053" s="32">
        <v>0.65</v>
      </c>
      <c r="C3053" s="30" t="s">
        <v>22</v>
      </c>
      <c r="D3053" s="30" t="s">
        <v>21</v>
      </c>
      <c r="E3053" s="21">
        <v>950</v>
      </c>
      <c r="F3053" s="21">
        <v>2400</v>
      </c>
      <c r="G3053" s="21">
        <v>2350</v>
      </c>
      <c r="H3053" s="39">
        <f t="shared" si="448"/>
        <v>4903.5267857142862</v>
      </c>
      <c r="I3053" s="37">
        <f t="shared" si="450"/>
        <v>5000</v>
      </c>
      <c r="J3053" s="37">
        <f t="shared" si="451"/>
        <v>180</v>
      </c>
      <c r="K3053" s="21"/>
      <c r="L3053" s="36">
        <f>L3052+16</f>
        <v>651</v>
      </c>
      <c r="N3053" s="36">
        <v>30</v>
      </c>
      <c r="O3053" s="21">
        <f t="shared" si="452"/>
        <v>681</v>
      </c>
      <c r="P3053" s="40">
        <f t="shared" si="453"/>
        <v>1945.7142857142858</v>
      </c>
      <c r="Q3053" s="42"/>
      <c r="R3053" t="str">
        <f t="shared" si="449"/>
        <v>4900 Litre 304 Stainless Steel Slimline Water Tank (950mm W x 2400mm L x  2350mm H)</v>
      </c>
    </row>
    <row r="3054" spans="2:18" x14ac:dyDescent="0.35">
      <c r="B3054" s="32">
        <v>0.65</v>
      </c>
      <c r="C3054" s="30" t="s">
        <v>22</v>
      </c>
      <c r="D3054" s="30" t="s">
        <v>21</v>
      </c>
      <c r="E3054" s="21">
        <v>950</v>
      </c>
      <c r="F3054" s="21">
        <v>2500</v>
      </c>
      <c r="G3054" s="21">
        <v>2350</v>
      </c>
      <c r="H3054" s="39">
        <f t="shared" si="448"/>
        <v>5126.7767857142862</v>
      </c>
      <c r="I3054" s="37">
        <f t="shared" si="450"/>
        <v>5000</v>
      </c>
      <c r="J3054" s="37">
        <f t="shared" si="451"/>
        <v>180</v>
      </c>
      <c r="K3054" s="21"/>
      <c r="L3054" s="36">
        <f>L3053+16</f>
        <v>667</v>
      </c>
      <c r="N3054" s="36">
        <v>45</v>
      </c>
      <c r="O3054" s="21">
        <f t="shared" si="452"/>
        <v>712</v>
      </c>
      <c r="P3054" s="40">
        <f t="shared" si="453"/>
        <v>2034.2857142857144</v>
      </c>
      <c r="Q3054" s="42"/>
      <c r="R3054" t="str">
        <f t="shared" si="449"/>
        <v>5130 Litre 304 Stainless Steel Slimline Water Tank (950mm W x 2500mm L x  2350mm H)</v>
      </c>
    </row>
    <row r="3055" spans="2:18" x14ac:dyDescent="0.35">
      <c r="B3055" s="32">
        <v>0.65</v>
      </c>
      <c r="C3055" s="30" t="s">
        <v>22</v>
      </c>
      <c r="D3055" s="30" t="s">
        <v>21</v>
      </c>
      <c r="E3055" s="21">
        <v>950</v>
      </c>
      <c r="F3055" s="21">
        <v>2600</v>
      </c>
      <c r="G3055" s="21">
        <v>2350</v>
      </c>
      <c r="H3055" s="39">
        <f t="shared" si="448"/>
        <v>5350.0267857142862</v>
      </c>
      <c r="I3055" s="37">
        <f t="shared" si="450"/>
        <v>5000</v>
      </c>
      <c r="J3055" s="37">
        <f t="shared" si="451"/>
        <v>180</v>
      </c>
      <c r="K3055" s="21"/>
      <c r="L3055" s="36">
        <f>L3054+16</f>
        <v>683</v>
      </c>
      <c r="N3055" s="36">
        <v>45</v>
      </c>
      <c r="O3055" s="21">
        <f t="shared" si="452"/>
        <v>728</v>
      </c>
      <c r="P3055" s="40">
        <f t="shared" si="453"/>
        <v>2080</v>
      </c>
      <c r="Q3055" s="42"/>
      <c r="R3055" t="str">
        <f t="shared" si="449"/>
        <v>5350 Litre 304 Stainless Steel Slimline Water Tank (950mm W x 2600mm L x  2350mm H)</v>
      </c>
    </row>
    <row r="3056" spans="2:18" x14ac:dyDescent="0.35">
      <c r="B3056" s="32">
        <v>0.65</v>
      </c>
      <c r="C3056" s="30" t="s">
        <v>22</v>
      </c>
      <c r="D3056" s="30" t="s">
        <v>21</v>
      </c>
      <c r="E3056" s="21">
        <v>950</v>
      </c>
      <c r="F3056" s="21">
        <v>2700</v>
      </c>
      <c r="G3056" s="21">
        <v>2350</v>
      </c>
      <c r="H3056" s="39">
        <f t="shared" si="448"/>
        <v>5573.2767857142862</v>
      </c>
      <c r="I3056" s="37">
        <f t="shared" si="450"/>
        <v>6000</v>
      </c>
      <c r="J3056" s="37">
        <f t="shared" si="451"/>
        <v>210</v>
      </c>
      <c r="K3056" s="21"/>
      <c r="L3056" s="36">
        <v>760</v>
      </c>
      <c r="N3056" s="36">
        <v>45</v>
      </c>
      <c r="O3056" s="21">
        <f t="shared" si="452"/>
        <v>805</v>
      </c>
      <c r="P3056" s="40">
        <f t="shared" si="453"/>
        <v>2300</v>
      </c>
      <c r="Q3056" s="42"/>
      <c r="R3056" t="str">
        <f t="shared" si="449"/>
        <v>5570 Litre 304 Stainless Steel Slimline Water Tank (950mm W x 2700mm L x  2350mm H)</v>
      </c>
    </row>
    <row r="3057" spans="2:18" x14ac:dyDescent="0.35">
      <c r="B3057" s="32">
        <v>0.65</v>
      </c>
      <c r="C3057" s="30" t="s">
        <v>22</v>
      </c>
      <c r="D3057" s="30" t="s">
        <v>21</v>
      </c>
      <c r="E3057" s="21">
        <v>950</v>
      </c>
      <c r="F3057" s="21">
        <v>2800</v>
      </c>
      <c r="G3057" s="21">
        <v>2350</v>
      </c>
      <c r="H3057" s="39">
        <f t="shared" si="448"/>
        <v>5796.5267857142862</v>
      </c>
      <c r="I3057" s="37">
        <f t="shared" si="450"/>
        <v>6000</v>
      </c>
      <c r="J3057" s="37">
        <f t="shared" si="451"/>
        <v>210</v>
      </c>
      <c r="K3057" s="21"/>
      <c r="L3057" s="36">
        <f>L3056+16</f>
        <v>776</v>
      </c>
      <c r="N3057" s="36">
        <v>45</v>
      </c>
      <c r="O3057" s="21">
        <f t="shared" si="452"/>
        <v>821</v>
      </c>
      <c r="P3057" s="40">
        <f t="shared" si="453"/>
        <v>2345.7142857142858</v>
      </c>
      <c r="Q3057" s="42"/>
      <c r="R3057" t="str">
        <f t="shared" si="449"/>
        <v>5800 Litre 304 Stainless Steel Slimline Water Tank (950mm W x 2800mm L x  2350mm H)</v>
      </c>
    </row>
    <row r="3058" spans="2:18" x14ac:dyDescent="0.35">
      <c r="B3058" s="32">
        <v>0.65</v>
      </c>
      <c r="C3058" s="30" t="s">
        <v>22</v>
      </c>
      <c r="D3058" s="30" t="s">
        <v>21</v>
      </c>
      <c r="E3058" s="21">
        <v>950</v>
      </c>
      <c r="F3058" s="21">
        <v>2900</v>
      </c>
      <c r="G3058" s="21">
        <v>2350</v>
      </c>
      <c r="H3058" s="39">
        <f t="shared" si="448"/>
        <v>6019.7767857142862</v>
      </c>
      <c r="I3058" s="37">
        <f t="shared" si="450"/>
        <v>6000</v>
      </c>
      <c r="J3058" s="37">
        <f t="shared" si="451"/>
        <v>210</v>
      </c>
      <c r="K3058" s="21"/>
      <c r="L3058" s="36">
        <f>L3057+16</f>
        <v>792</v>
      </c>
      <c r="N3058" s="36">
        <v>45</v>
      </c>
      <c r="O3058" s="21">
        <f t="shared" si="452"/>
        <v>837</v>
      </c>
      <c r="P3058" s="40">
        <f t="shared" si="453"/>
        <v>2391.4285714285716</v>
      </c>
      <c r="Q3058" s="42"/>
      <c r="R3058" t="str">
        <f t="shared" si="449"/>
        <v>6020 Litre 304 Stainless Steel Slimline Water Tank (950mm W x 2900mm L x  2350mm H)</v>
      </c>
    </row>
    <row r="3059" spans="2:18" x14ac:dyDescent="0.35">
      <c r="B3059" s="32">
        <v>0.65</v>
      </c>
      <c r="C3059" s="30" t="s">
        <v>22</v>
      </c>
      <c r="D3059" s="30" t="s">
        <v>21</v>
      </c>
      <c r="E3059" s="21">
        <v>950</v>
      </c>
      <c r="F3059" s="21">
        <v>3000</v>
      </c>
      <c r="G3059" s="21">
        <v>2350</v>
      </c>
      <c r="H3059" s="39">
        <f t="shared" ref="H3059:H3122" si="454">(((22/7*(E3059/2)^2)*G3059)+((F3059-E3059)*G3059*E3059))/1000000</f>
        <v>6243.0267857142862</v>
      </c>
      <c r="I3059" s="37">
        <f t="shared" si="450"/>
        <v>6000</v>
      </c>
      <c r="J3059" s="37">
        <f t="shared" si="451"/>
        <v>210</v>
      </c>
      <c r="K3059" s="21"/>
      <c r="L3059" s="36">
        <f>L3058+16</f>
        <v>808</v>
      </c>
      <c r="N3059" s="36">
        <v>45</v>
      </c>
      <c r="O3059" s="21">
        <f t="shared" si="452"/>
        <v>853</v>
      </c>
      <c r="P3059" s="40">
        <f t="shared" si="453"/>
        <v>2437.1428571428573</v>
      </c>
      <c r="Q3059" s="42"/>
      <c r="R3059" t="str">
        <f t="shared" si="449"/>
        <v>6240 Litre 304 Stainless Steel Slimline Water Tank (950mm W x 3000mm L x  2350mm H)</v>
      </c>
    </row>
    <row r="3060" spans="2:18" x14ac:dyDescent="0.35">
      <c r="B3060" s="32">
        <v>0.65</v>
      </c>
      <c r="C3060" s="30" t="s">
        <v>22</v>
      </c>
      <c r="D3060" s="30" t="s">
        <v>21</v>
      </c>
      <c r="E3060" s="21">
        <v>950</v>
      </c>
      <c r="F3060" s="21">
        <v>3100</v>
      </c>
      <c r="G3060" s="21">
        <v>2350</v>
      </c>
      <c r="H3060" s="39">
        <f t="shared" si="454"/>
        <v>6466.2767857142862</v>
      </c>
      <c r="I3060" s="37">
        <f t="shared" si="450"/>
        <v>6000</v>
      </c>
      <c r="J3060" s="37">
        <f t="shared" si="451"/>
        <v>210</v>
      </c>
      <c r="K3060" s="21"/>
      <c r="L3060" s="36">
        <f>L3059+16</f>
        <v>824</v>
      </c>
      <c r="N3060" s="36">
        <v>45</v>
      </c>
      <c r="O3060" s="21">
        <f t="shared" si="452"/>
        <v>869</v>
      </c>
      <c r="P3060" s="40">
        <f t="shared" si="453"/>
        <v>2482.8571428571431</v>
      </c>
      <c r="Q3060" s="42"/>
      <c r="R3060" t="str">
        <f t="shared" si="449"/>
        <v>6470 Litre 304 Stainless Steel Slimline Water Tank (950mm W x 3100mm L x  2350mm H)</v>
      </c>
    </row>
    <row r="3061" spans="2:18" x14ac:dyDescent="0.35">
      <c r="B3061" s="32">
        <v>0.65</v>
      </c>
      <c r="C3061" s="30" t="s">
        <v>22</v>
      </c>
      <c r="D3061" s="30" t="s">
        <v>21</v>
      </c>
      <c r="E3061" s="21">
        <v>950</v>
      </c>
      <c r="F3061" s="21">
        <v>3200</v>
      </c>
      <c r="G3061" s="21">
        <v>2350</v>
      </c>
      <c r="H3061" s="39">
        <f t="shared" si="454"/>
        <v>6689.5267857142862</v>
      </c>
      <c r="I3061" s="37">
        <f t="shared" si="450"/>
        <v>7000</v>
      </c>
      <c r="J3061" s="37">
        <f t="shared" si="451"/>
        <v>240</v>
      </c>
      <c r="K3061" s="21"/>
      <c r="L3061" s="36">
        <v>857</v>
      </c>
      <c r="N3061" s="36">
        <v>45</v>
      </c>
      <c r="O3061" s="21">
        <f t="shared" si="452"/>
        <v>902</v>
      </c>
      <c r="P3061" s="40">
        <f t="shared" si="453"/>
        <v>2577.1428571428573</v>
      </c>
      <c r="Q3061" s="42"/>
      <c r="R3061" t="str">
        <f t="shared" si="449"/>
        <v>6690 Litre 304 Stainless Steel Slimline Water Tank (950mm W x 3200mm L x  2350mm H)</v>
      </c>
    </row>
    <row r="3062" spans="2:18" x14ac:dyDescent="0.35">
      <c r="B3062" s="32">
        <v>0.65</v>
      </c>
      <c r="C3062" s="30" t="s">
        <v>22</v>
      </c>
      <c r="D3062" s="30" t="s">
        <v>21</v>
      </c>
      <c r="E3062" s="21">
        <v>950</v>
      </c>
      <c r="F3062" s="21">
        <v>3300</v>
      </c>
      <c r="G3062" s="21">
        <v>2350</v>
      </c>
      <c r="H3062" s="39">
        <f t="shared" si="454"/>
        <v>6912.7767857142862</v>
      </c>
      <c r="I3062" s="37">
        <f t="shared" si="450"/>
        <v>7000</v>
      </c>
      <c r="J3062" s="37">
        <f t="shared" si="451"/>
        <v>240</v>
      </c>
      <c r="K3062" s="21"/>
      <c r="L3062" s="36">
        <f>L3061+16</f>
        <v>873</v>
      </c>
      <c r="N3062" s="36">
        <v>45</v>
      </c>
      <c r="O3062" s="21">
        <f t="shared" si="452"/>
        <v>918</v>
      </c>
      <c r="P3062" s="40">
        <f t="shared" si="453"/>
        <v>2622.8571428571431</v>
      </c>
      <c r="Q3062" s="42"/>
      <c r="R3062" t="str">
        <f t="shared" si="449"/>
        <v>6910 Litre 304 Stainless Steel Slimline Water Tank (950mm W x 3300mm L x  2350mm H)</v>
      </c>
    </row>
    <row r="3063" spans="2:18" x14ac:dyDescent="0.35">
      <c r="B3063" s="32">
        <v>0.65</v>
      </c>
      <c r="C3063" s="30" t="s">
        <v>22</v>
      </c>
      <c r="D3063" s="30" t="s">
        <v>21</v>
      </c>
      <c r="E3063" s="21">
        <v>950</v>
      </c>
      <c r="F3063" s="21">
        <v>3400</v>
      </c>
      <c r="G3063" s="21">
        <v>2350</v>
      </c>
      <c r="H3063" s="39">
        <f t="shared" si="454"/>
        <v>7136.0267857142862</v>
      </c>
      <c r="I3063" s="37">
        <f t="shared" si="450"/>
        <v>7000</v>
      </c>
      <c r="J3063" s="37">
        <f t="shared" si="451"/>
        <v>240</v>
      </c>
      <c r="K3063" s="21"/>
      <c r="L3063" s="36">
        <f>L3062+16</f>
        <v>889</v>
      </c>
      <c r="N3063" s="36">
        <v>45</v>
      </c>
      <c r="O3063" s="21">
        <f t="shared" si="452"/>
        <v>934</v>
      </c>
      <c r="P3063" s="40">
        <f t="shared" si="453"/>
        <v>2668.5714285714289</v>
      </c>
      <c r="Q3063" s="42"/>
      <c r="R3063" t="str">
        <f t="shared" si="449"/>
        <v>7140 Litre 304 Stainless Steel Slimline Water Tank (950mm W x 3400mm L x  2350mm H)</v>
      </c>
    </row>
    <row r="3064" spans="2:18" x14ac:dyDescent="0.35">
      <c r="B3064" s="32">
        <v>0.65</v>
      </c>
      <c r="C3064" s="30" t="s">
        <v>22</v>
      </c>
      <c r="D3064" s="30" t="s">
        <v>21</v>
      </c>
      <c r="E3064" s="21">
        <v>950</v>
      </c>
      <c r="F3064" s="21">
        <v>3500</v>
      </c>
      <c r="G3064" s="21">
        <v>2350</v>
      </c>
      <c r="H3064" s="39">
        <f t="shared" si="454"/>
        <v>7359.2767857142862</v>
      </c>
      <c r="I3064" s="37">
        <f t="shared" si="450"/>
        <v>7000</v>
      </c>
      <c r="J3064" s="37">
        <f t="shared" si="451"/>
        <v>240</v>
      </c>
      <c r="K3064" s="21"/>
      <c r="L3064" s="36">
        <f>L3063+16</f>
        <v>905</v>
      </c>
      <c r="N3064" s="36">
        <v>45</v>
      </c>
      <c r="O3064" s="21">
        <f t="shared" si="452"/>
        <v>950</v>
      </c>
      <c r="P3064" s="40">
        <f t="shared" si="453"/>
        <v>2714.2857142857147</v>
      </c>
      <c r="Q3064" s="42"/>
      <c r="R3064" t="str">
        <f t="shared" si="449"/>
        <v>7360 Litre 304 Stainless Steel Slimline Water Tank (950mm W x 3500mm L x  2350mm H)</v>
      </c>
    </row>
    <row r="3065" spans="2:18" x14ac:dyDescent="0.35">
      <c r="B3065" s="32">
        <v>0.65</v>
      </c>
      <c r="C3065" s="30" t="s">
        <v>22</v>
      </c>
      <c r="D3065" s="30" t="s">
        <v>21</v>
      </c>
      <c r="E3065" s="21">
        <v>950</v>
      </c>
      <c r="F3065" s="21">
        <v>3600</v>
      </c>
      <c r="G3065" s="21">
        <v>2350</v>
      </c>
      <c r="H3065" s="39">
        <f t="shared" si="454"/>
        <v>7582.5267857142862</v>
      </c>
      <c r="I3065" s="37">
        <f t="shared" si="450"/>
        <v>8000</v>
      </c>
      <c r="J3065" s="37">
        <f t="shared" si="451"/>
        <v>255</v>
      </c>
      <c r="K3065" s="21"/>
      <c r="L3065" s="36">
        <v>935</v>
      </c>
      <c r="N3065" s="36">
        <v>45</v>
      </c>
      <c r="O3065" s="21">
        <f t="shared" si="452"/>
        <v>980</v>
      </c>
      <c r="P3065" s="40">
        <f t="shared" si="453"/>
        <v>2800</v>
      </c>
      <c r="Q3065" s="42"/>
      <c r="R3065" t="str">
        <f t="shared" si="449"/>
        <v>7580 Litre 304 Stainless Steel Slimline Water Tank (950mm W x 3600mm L x  2350mm H)</v>
      </c>
    </row>
    <row r="3066" spans="2:18" x14ac:dyDescent="0.35">
      <c r="B3066" s="32">
        <v>0.65</v>
      </c>
      <c r="C3066" s="30" t="s">
        <v>22</v>
      </c>
      <c r="D3066" s="30" t="s">
        <v>21</v>
      </c>
      <c r="E3066" s="21">
        <v>950</v>
      </c>
      <c r="F3066" s="21">
        <v>3700</v>
      </c>
      <c r="G3066" s="21">
        <v>2350</v>
      </c>
      <c r="H3066" s="39">
        <f t="shared" si="454"/>
        <v>7805.7767857142862</v>
      </c>
      <c r="I3066" s="37">
        <f t="shared" si="450"/>
        <v>8000</v>
      </c>
      <c r="J3066" s="37">
        <f t="shared" si="451"/>
        <v>255</v>
      </c>
      <c r="K3066" s="21"/>
      <c r="L3066" s="36">
        <f>L3065+16</f>
        <v>951</v>
      </c>
      <c r="N3066" s="36">
        <v>45</v>
      </c>
      <c r="O3066" s="21">
        <f t="shared" si="452"/>
        <v>996</v>
      </c>
      <c r="P3066" s="40">
        <f t="shared" si="453"/>
        <v>2845.7142857142858</v>
      </c>
      <c r="Q3066" s="42"/>
      <c r="R3066" t="str">
        <f t="shared" si="449"/>
        <v>7810 Litre 304 Stainless Steel Slimline Water Tank (950mm W x 3700mm L x  2350mm H)</v>
      </c>
    </row>
    <row r="3067" spans="2:18" x14ac:dyDescent="0.35">
      <c r="B3067" s="32">
        <v>0.65</v>
      </c>
      <c r="C3067" s="30" t="s">
        <v>22</v>
      </c>
      <c r="D3067" s="30" t="s">
        <v>21</v>
      </c>
      <c r="E3067" s="21">
        <v>950</v>
      </c>
      <c r="F3067" s="21">
        <v>3800</v>
      </c>
      <c r="G3067" s="21">
        <v>2350</v>
      </c>
      <c r="H3067" s="39">
        <f t="shared" si="454"/>
        <v>8029.0267857142862</v>
      </c>
      <c r="I3067" s="37">
        <f t="shared" si="450"/>
        <v>8000</v>
      </c>
      <c r="J3067" s="37">
        <f t="shared" si="451"/>
        <v>255</v>
      </c>
      <c r="K3067" s="21"/>
      <c r="L3067" s="36">
        <f>L3066+16</f>
        <v>967</v>
      </c>
      <c r="N3067" s="36">
        <v>45</v>
      </c>
      <c r="O3067" s="21">
        <f t="shared" si="452"/>
        <v>1012</v>
      </c>
      <c r="P3067" s="40">
        <f t="shared" si="453"/>
        <v>2891.4285714285716</v>
      </c>
      <c r="Q3067" s="42"/>
      <c r="R3067" t="str">
        <f t="shared" si="449"/>
        <v>8030 Litre 304 Stainless Steel Slimline Water Tank (950mm W x 3800mm L x  2350mm H)</v>
      </c>
    </row>
    <row r="3068" spans="2:18" x14ac:dyDescent="0.35">
      <c r="B3068" s="32">
        <v>0.65</v>
      </c>
      <c r="C3068" s="30" t="s">
        <v>22</v>
      </c>
      <c r="D3068" s="30" t="s">
        <v>21</v>
      </c>
      <c r="E3068" s="21">
        <v>950</v>
      </c>
      <c r="F3068" s="21">
        <v>3900</v>
      </c>
      <c r="G3068" s="21">
        <v>2350</v>
      </c>
      <c r="H3068" s="39">
        <f t="shared" si="454"/>
        <v>8252.2767857142862</v>
      </c>
      <c r="I3068" s="37">
        <f t="shared" si="450"/>
        <v>8000</v>
      </c>
      <c r="J3068" s="37">
        <f t="shared" si="451"/>
        <v>255</v>
      </c>
      <c r="K3068" s="21"/>
      <c r="L3068" s="36">
        <f>L3067+16</f>
        <v>983</v>
      </c>
      <c r="N3068" s="36">
        <v>45</v>
      </c>
      <c r="O3068" s="21">
        <f t="shared" si="452"/>
        <v>1028</v>
      </c>
      <c r="P3068" s="40">
        <f t="shared" si="453"/>
        <v>2937.1428571428573</v>
      </c>
      <c r="Q3068" s="42"/>
      <c r="R3068" t="str">
        <f t="shared" si="449"/>
        <v>8250 Litre 304 Stainless Steel Slimline Water Tank (950mm W x 3900mm L x  2350mm H)</v>
      </c>
    </row>
    <row r="3069" spans="2:18" x14ac:dyDescent="0.35">
      <c r="B3069" s="32">
        <v>0.65</v>
      </c>
      <c r="C3069" s="30" t="s">
        <v>22</v>
      </c>
      <c r="D3069" s="30" t="s">
        <v>21</v>
      </c>
      <c r="E3069" s="21">
        <v>950</v>
      </c>
      <c r="F3069" s="21">
        <v>4000</v>
      </c>
      <c r="G3069" s="21">
        <v>2350</v>
      </c>
      <c r="H3069" s="39">
        <f t="shared" si="454"/>
        <v>8475.5267857142862</v>
      </c>
      <c r="I3069" s="37">
        <f t="shared" si="450"/>
        <v>8000</v>
      </c>
      <c r="J3069" s="37">
        <f t="shared" si="451"/>
        <v>255</v>
      </c>
      <c r="K3069" s="21"/>
      <c r="L3069" s="36">
        <f>L3068+16</f>
        <v>999</v>
      </c>
      <c r="N3069" s="36">
        <v>45</v>
      </c>
      <c r="O3069" s="21">
        <f t="shared" si="452"/>
        <v>1044</v>
      </c>
      <c r="P3069" s="40">
        <f t="shared" si="453"/>
        <v>2982.8571428571431</v>
      </c>
      <c r="Q3069" s="42"/>
      <c r="R3069" t="str">
        <f t="shared" si="449"/>
        <v>8480 Litre 304 Stainless Steel Slimline Water Tank (950mm W x 4000mm L x  2350mm H)</v>
      </c>
    </row>
    <row r="3070" spans="2:18" s="8" customFormat="1" x14ac:dyDescent="0.35">
      <c r="B3070" s="52">
        <v>0.65</v>
      </c>
      <c r="C3070" s="8" t="s">
        <v>22</v>
      </c>
      <c r="D3070" s="8" t="s">
        <v>21</v>
      </c>
      <c r="E3070" s="20">
        <v>1000</v>
      </c>
      <c r="F3070" s="20">
        <v>800</v>
      </c>
      <c r="G3070" s="20">
        <v>2350</v>
      </c>
      <c r="H3070" s="53">
        <f t="shared" si="454"/>
        <v>1376.4285714285716</v>
      </c>
      <c r="I3070" s="37">
        <f t="shared" si="450"/>
        <v>1000</v>
      </c>
      <c r="J3070" s="37">
        <f t="shared" si="451"/>
        <v>90</v>
      </c>
      <c r="K3070" s="20"/>
      <c r="L3070" s="54">
        <v>358</v>
      </c>
      <c r="N3070" s="54">
        <v>30</v>
      </c>
      <c r="O3070" s="21">
        <f t="shared" si="452"/>
        <v>388</v>
      </c>
      <c r="P3070" s="40">
        <f t="shared" si="453"/>
        <v>1108.5714285714287</v>
      </c>
      <c r="Q3070" s="42"/>
      <c r="R3070" s="19" t="str">
        <f t="shared" si="449"/>
        <v>1380 Litre 304 Stainless Steel Slimline Water Tank (1000mm W x 800mm L x  2350mm H)</v>
      </c>
    </row>
    <row r="3071" spans="2:18" x14ac:dyDescent="0.35">
      <c r="B3071" s="32">
        <v>0.65</v>
      </c>
      <c r="C3071" s="30" t="s">
        <v>22</v>
      </c>
      <c r="D3071" s="30" t="s">
        <v>21</v>
      </c>
      <c r="E3071" s="21">
        <v>1000</v>
      </c>
      <c r="F3071" s="21">
        <v>900</v>
      </c>
      <c r="G3071" s="21">
        <v>2350</v>
      </c>
      <c r="H3071" s="39">
        <f t="shared" si="454"/>
        <v>1611.4285714285716</v>
      </c>
      <c r="I3071" s="37">
        <f t="shared" si="450"/>
        <v>2000</v>
      </c>
      <c r="J3071" s="37">
        <f t="shared" si="451"/>
        <v>120</v>
      </c>
      <c r="K3071" s="21"/>
      <c r="L3071" s="36">
        <f>L3070+16</f>
        <v>374</v>
      </c>
      <c r="N3071" s="36">
        <v>30</v>
      </c>
      <c r="O3071" s="21">
        <f t="shared" si="452"/>
        <v>404</v>
      </c>
      <c r="P3071" s="40">
        <f t="shared" si="453"/>
        <v>1154.2857142857144</v>
      </c>
      <c r="Q3071" s="42"/>
      <c r="R3071" t="str">
        <f t="shared" si="449"/>
        <v>1610 Litre 304 Stainless Steel Slimline Water Tank (1000mm W x 900mm L x  2350mm H)</v>
      </c>
    </row>
    <row r="3072" spans="2:18" x14ac:dyDescent="0.35">
      <c r="B3072" s="32">
        <v>0.65</v>
      </c>
      <c r="C3072" s="30" t="s">
        <v>22</v>
      </c>
      <c r="D3072" s="30" t="s">
        <v>21</v>
      </c>
      <c r="E3072" s="21">
        <v>1000</v>
      </c>
      <c r="F3072" s="21">
        <v>1000</v>
      </c>
      <c r="G3072" s="21">
        <v>2350</v>
      </c>
      <c r="H3072" s="39">
        <f t="shared" si="454"/>
        <v>1846.4285714285716</v>
      </c>
      <c r="I3072" s="37">
        <f t="shared" si="450"/>
        <v>2000</v>
      </c>
      <c r="J3072" s="37">
        <f t="shared" si="451"/>
        <v>120</v>
      </c>
      <c r="K3072" s="21"/>
      <c r="L3072" s="36">
        <f>L3071+16</f>
        <v>390</v>
      </c>
      <c r="N3072" s="36">
        <v>30</v>
      </c>
      <c r="O3072" s="21">
        <f t="shared" si="452"/>
        <v>420</v>
      </c>
      <c r="P3072" s="40">
        <f t="shared" si="453"/>
        <v>1200</v>
      </c>
      <c r="Q3072" s="42"/>
      <c r="R3072" t="str">
        <f t="shared" si="449"/>
        <v>1850 Litre 304 Stainless Steel Slimline Water Tank (1000mm W x 1000mm L x  2350mm H)</v>
      </c>
    </row>
    <row r="3073" spans="2:18" x14ac:dyDescent="0.35">
      <c r="B3073" s="32">
        <v>0.65</v>
      </c>
      <c r="C3073" s="30" t="s">
        <v>22</v>
      </c>
      <c r="D3073" s="30" t="s">
        <v>21</v>
      </c>
      <c r="E3073" s="21">
        <v>1000</v>
      </c>
      <c r="F3073" s="21">
        <v>1100</v>
      </c>
      <c r="G3073" s="21">
        <v>2350</v>
      </c>
      <c r="H3073" s="39">
        <f t="shared" si="454"/>
        <v>2081.4285714285716</v>
      </c>
      <c r="I3073" s="37">
        <f t="shared" si="450"/>
        <v>2000</v>
      </c>
      <c r="J3073" s="37">
        <f t="shared" si="451"/>
        <v>120</v>
      </c>
      <c r="K3073" s="21"/>
      <c r="L3073" s="36">
        <f>L3072+16</f>
        <v>406</v>
      </c>
      <c r="N3073" s="36">
        <v>30</v>
      </c>
      <c r="O3073" s="21">
        <f t="shared" si="452"/>
        <v>436</v>
      </c>
      <c r="P3073" s="40">
        <f t="shared" si="453"/>
        <v>1245.7142857142858</v>
      </c>
      <c r="Q3073" s="42"/>
      <c r="R3073" t="str">
        <f t="shared" si="449"/>
        <v>2080 Litre 304 Stainless Steel Slimline Water Tank (1000mm W x 1100mm L x  2350mm H)</v>
      </c>
    </row>
    <row r="3074" spans="2:18" x14ac:dyDescent="0.35">
      <c r="B3074" s="32">
        <v>0.65</v>
      </c>
      <c r="C3074" s="30" t="s">
        <v>22</v>
      </c>
      <c r="D3074" s="30" t="s">
        <v>21</v>
      </c>
      <c r="E3074" s="21">
        <v>1000</v>
      </c>
      <c r="F3074" s="21">
        <v>1200</v>
      </c>
      <c r="G3074" s="21">
        <v>2350</v>
      </c>
      <c r="H3074" s="39">
        <f t="shared" si="454"/>
        <v>2316.4285714285716</v>
      </c>
      <c r="I3074" s="37">
        <f t="shared" si="450"/>
        <v>2000</v>
      </c>
      <c r="J3074" s="37">
        <f t="shared" si="451"/>
        <v>120</v>
      </c>
      <c r="K3074" s="21"/>
      <c r="L3074" s="36">
        <f>L3073+16</f>
        <v>422</v>
      </c>
      <c r="N3074" s="36">
        <v>30</v>
      </c>
      <c r="O3074" s="21">
        <f t="shared" si="452"/>
        <v>452</v>
      </c>
      <c r="P3074" s="40">
        <f t="shared" si="453"/>
        <v>1291.4285714285716</v>
      </c>
      <c r="Q3074" s="42"/>
      <c r="R3074" t="str">
        <f t="shared" si="449"/>
        <v>2320 Litre 304 Stainless Steel Slimline Water Tank (1000mm W x 1200mm L x  2350mm H)</v>
      </c>
    </row>
    <row r="3075" spans="2:18" x14ac:dyDescent="0.35">
      <c r="B3075" s="32">
        <v>0.65</v>
      </c>
      <c r="C3075" s="30" t="s">
        <v>22</v>
      </c>
      <c r="D3075" s="30" t="s">
        <v>21</v>
      </c>
      <c r="E3075" s="21">
        <v>1000</v>
      </c>
      <c r="F3075" s="21">
        <v>1300</v>
      </c>
      <c r="G3075" s="21">
        <v>2350</v>
      </c>
      <c r="H3075" s="39">
        <f t="shared" si="454"/>
        <v>2551.4285714285716</v>
      </c>
      <c r="I3075" s="37">
        <f t="shared" si="450"/>
        <v>3000</v>
      </c>
      <c r="J3075" s="37">
        <f t="shared" si="451"/>
        <v>135</v>
      </c>
      <c r="K3075" s="21"/>
      <c r="L3075" s="36">
        <v>481</v>
      </c>
      <c r="N3075" s="36">
        <v>30</v>
      </c>
      <c r="O3075" s="21">
        <f t="shared" si="452"/>
        <v>511</v>
      </c>
      <c r="P3075" s="40">
        <f t="shared" si="453"/>
        <v>1460</v>
      </c>
      <c r="Q3075" s="42"/>
      <c r="R3075" t="str">
        <f t="shared" si="449"/>
        <v>2550 Litre 304 Stainless Steel Slimline Water Tank (1000mm W x 1300mm L x  2350mm H)</v>
      </c>
    </row>
    <row r="3076" spans="2:18" x14ac:dyDescent="0.35">
      <c r="B3076" s="32">
        <v>0.65</v>
      </c>
      <c r="C3076" s="30" t="s">
        <v>22</v>
      </c>
      <c r="D3076" s="30" t="s">
        <v>21</v>
      </c>
      <c r="E3076" s="21">
        <v>1000</v>
      </c>
      <c r="F3076" s="21">
        <v>1400</v>
      </c>
      <c r="G3076" s="21">
        <v>2350</v>
      </c>
      <c r="H3076" s="39">
        <f t="shared" si="454"/>
        <v>2786.4285714285716</v>
      </c>
      <c r="I3076" s="37">
        <f t="shared" si="450"/>
        <v>3000</v>
      </c>
      <c r="J3076" s="37">
        <f t="shared" si="451"/>
        <v>135</v>
      </c>
      <c r="K3076" s="21"/>
      <c r="L3076" s="36">
        <f>L3075+16</f>
        <v>497</v>
      </c>
      <c r="N3076" s="36">
        <v>30</v>
      </c>
      <c r="O3076" s="21">
        <f t="shared" si="452"/>
        <v>527</v>
      </c>
      <c r="P3076" s="40">
        <f t="shared" si="453"/>
        <v>1505.7142857142858</v>
      </c>
      <c r="Q3076" s="42"/>
      <c r="R3076" t="str">
        <f t="shared" si="449"/>
        <v>2790 Litre 304 Stainless Steel Slimline Water Tank (1000mm W x 1400mm L x  2350mm H)</v>
      </c>
    </row>
    <row r="3077" spans="2:18" x14ac:dyDescent="0.35">
      <c r="B3077" s="32">
        <v>0.65</v>
      </c>
      <c r="C3077" s="30" t="s">
        <v>22</v>
      </c>
      <c r="D3077" s="30" t="s">
        <v>21</v>
      </c>
      <c r="E3077" s="21">
        <v>1000</v>
      </c>
      <c r="F3077" s="21">
        <v>1500</v>
      </c>
      <c r="G3077" s="21">
        <v>2350</v>
      </c>
      <c r="H3077" s="39">
        <f t="shared" si="454"/>
        <v>3021.4285714285716</v>
      </c>
      <c r="I3077" s="37">
        <f t="shared" si="450"/>
        <v>3000</v>
      </c>
      <c r="J3077" s="37">
        <f t="shared" si="451"/>
        <v>135</v>
      </c>
      <c r="K3077" s="21"/>
      <c r="L3077" s="36">
        <f>L3076+16</f>
        <v>513</v>
      </c>
      <c r="N3077" s="36">
        <v>30</v>
      </c>
      <c r="O3077" s="21">
        <f t="shared" si="452"/>
        <v>543</v>
      </c>
      <c r="P3077" s="40">
        <f t="shared" si="453"/>
        <v>1551.4285714285716</v>
      </c>
      <c r="Q3077" s="42"/>
      <c r="R3077" t="str">
        <f t="shared" ref="R3077:R3140" si="455">ROUND(H3077,-1)&amp;" "&amp;"Litre"&amp;" "&amp;C3077&amp;" "&amp;D3077&amp;" "&amp;"Water Tank"&amp;" ("&amp;E3077&amp;"mm W x "&amp;F3077&amp;"mm L x  "&amp;G3077&amp;"mm H)"</f>
        <v>3020 Litre 304 Stainless Steel Slimline Water Tank (1000mm W x 1500mm L x  2350mm H)</v>
      </c>
    </row>
    <row r="3078" spans="2:18" x14ac:dyDescent="0.35">
      <c r="B3078" s="32">
        <v>0.65</v>
      </c>
      <c r="C3078" s="30" t="s">
        <v>22</v>
      </c>
      <c r="D3078" s="30" t="s">
        <v>21</v>
      </c>
      <c r="E3078" s="21">
        <v>1000</v>
      </c>
      <c r="F3078" s="21">
        <v>1600</v>
      </c>
      <c r="G3078" s="21">
        <v>2350</v>
      </c>
      <c r="H3078" s="39">
        <f t="shared" si="454"/>
        <v>3256.4285714285716</v>
      </c>
      <c r="I3078" s="37">
        <f t="shared" ref="I3078:I3141" si="456">ROUND(H3078,-3)</f>
        <v>3000</v>
      </c>
      <c r="J3078" s="37">
        <f t="shared" ref="J3078:J3141" si="457">IF(I3078&lt;1000,90,IF(I3078=1000,90,IF(I3078=2000,120,IF(I3078=3000,135,IF(I3078=4000,150,IF(I3078=5000,180,IF(I3078=6000,210,IF(I3078=7000,240,IF(I3078=8000,255,IF(I3078=9000,270,IF(I3078=10000,285)))))))))))</f>
        <v>135</v>
      </c>
      <c r="K3078" s="21"/>
      <c r="L3078" s="36">
        <f>L3077+16</f>
        <v>529</v>
      </c>
      <c r="N3078" s="36">
        <v>30</v>
      </c>
      <c r="O3078" s="21">
        <f t="shared" ref="O3078:O3141" si="458">SUM(K3078:N3078)</f>
        <v>559</v>
      </c>
      <c r="P3078" s="40">
        <f t="shared" ref="P3078:P3141" si="459">O3078/(1-B3078)</f>
        <v>1597.1428571428573</v>
      </c>
      <c r="Q3078" s="42"/>
      <c r="R3078" t="str">
        <f t="shared" si="455"/>
        <v>3260 Litre 304 Stainless Steel Slimline Water Tank (1000mm W x 1600mm L x  2350mm H)</v>
      </c>
    </row>
    <row r="3079" spans="2:18" x14ac:dyDescent="0.35">
      <c r="B3079" s="32">
        <v>0.65</v>
      </c>
      <c r="C3079" s="30" t="s">
        <v>22</v>
      </c>
      <c r="D3079" s="30" t="s">
        <v>21</v>
      </c>
      <c r="E3079" s="21">
        <v>1000</v>
      </c>
      <c r="F3079" s="21">
        <v>1700</v>
      </c>
      <c r="G3079" s="21">
        <v>2350</v>
      </c>
      <c r="H3079" s="39">
        <f t="shared" si="454"/>
        <v>3491.4285714285716</v>
      </c>
      <c r="I3079" s="37">
        <f t="shared" si="456"/>
        <v>3000</v>
      </c>
      <c r="J3079" s="37">
        <f t="shared" si="457"/>
        <v>135</v>
      </c>
      <c r="K3079" s="21"/>
      <c r="L3079" s="36">
        <v>544</v>
      </c>
      <c r="N3079" s="36">
        <v>30</v>
      </c>
      <c r="O3079" s="21">
        <f t="shared" si="458"/>
        <v>574</v>
      </c>
      <c r="P3079" s="40">
        <f t="shared" si="459"/>
        <v>1640</v>
      </c>
      <c r="Q3079" s="42"/>
      <c r="R3079" t="str">
        <f t="shared" si="455"/>
        <v>3490 Litre 304 Stainless Steel Slimline Water Tank (1000mm W x 1700mm L x  2350mm H)</v>
      </c>
    </row>
    <row r="3080" spans="2:18" x14ac:dyDescent="0.35">
      <c r="B3080" s="32">
        <v>0.65</v>
      </c>
      <c r="C3080" s="30" t="s">
        <v>22</v>
      </c>
      <c r="D3080" s="30" t="s">
        <v>21</v>
      </c>
      <c r="E3080" s="21">
        <v>1000</v>
      </c>
      <c r="F3080" s="21">
        <v>1800</v>
      </c>
      <c r="G3080" s="21">
        <v>2350</v>
      </c>
      <c r="H3080" s="39">
        <f t="shared" si="454"/>
        <v>3726.4285714285716</v>
      </c>
      <c r="I3080" s="37">
        <f t="shared" si="456"/>
        <v>4000</v>
      </c>
      <c r="J3080" s="37">
        <f t="shared" si="457"/>
        <v>150</v>
      </c>
      <c r="K3080" s="21"/>
      <c r="L3080" s="36">
        <f>L3079+16</f>
        <v>560</v>
      </c>
      <c r="N3080" s="36">
        <v>30</v>
      </c>
      <c r="O3080" s="21">
        <f t="shared" si="458"/>
        <v>590</v>
      </c>
      <c r="P3080" s="40">
        <f t="shared" si="459"/>
        <v>1685.7142857142858</v>
      </c>
      <c r="Q3080" s="42"/>
      <c r="R3080" t="str">
        <f t="shared" si="455"/>
        <v>3730 Litre 304 Stainless Steel Slimline Water Tank (1000mm W x 1800mm L x  2350mm H)</v>
      </c>
    </row>
    <row r="3081" spans="2:18" x14ac:dyDescent="0.35">
      <c r="B3081" s="32">
        <v>0.65</v>
      </c>
      <c r="C3081" s="30" t="s">
        <v>22</v>
      </c>
      <c r="D3081" s="30" t="s">
        <v>21</v>
      </c>
      <c r="E3081" s="21">
        <v>1000</v>
      </c>
      <c r="F3081" s="21">
        <v>1900</v>
      </c>
      <c r="G3081" s="21">
        <v>2350</v>
      </c>
      <c r="H3081" s="39">
        <f t="shared" si="454"/>
        <v>3961.4285714285716</v>
      </c>
      <c r="I3081" s="37">
        <f t="shared" si="456"/>
        <v>4000</v>
      </c>
      <c r="J3081" s="37">
        <f t="shared" si="457"/>
        <v>150</v>
      </c>
      <c r="K3081" s="21"/>
      <c r="L3081" s="36">
        <f>L3080+16</f>
        <v>576</v>
      </c>
      <c r="N3081" s="36">
        <v>30</v>
      </c>
      <c r="O3081" s="21">
        <f t="shared" si="458"/>
        <v>606</v>
      </c>
      <c r="P3081" s="40">
        <f t="shared" si="459"/>
        <v>1731.4285714285716</v>
      </c>
      <c r="Q3081" s="42"/>
      <c r="R3081" t="str">
        <f t="shared" si="455"/>
        <v>3960 Litre 304 Stainless Steel Slimline Water Tank (1000mm W x 1900mm L x  2350mm H)</v>
      </c>
    </row>
    <row r="3082" spans="2:18" x14ac:dyDescent="0.35">
      <c r="B3082" s="32">
        <v>0.65</v>
      </c>
      <c r="C3082" s="30" t="s">
        <v>22</v>
      </c>
      <c r="D3082" s="30" t="s">
        <v>21</v>
      </c>
      <c r="E3082" s="21">
        <v>1000</v>
      </c>
      <c r="F3082" s="21">
        <v>2000</v>
      </c>
      <c r="G3082" s="21">
        <v>2350</v>
      </c>
      <c r="H3082" s="39">
        <f t="shared" si="454"/>
        <v>4196.4285714285716</v>
      </c>
      <c r="I3082" s="37">
        <f t="shared" si="456"/>
        <v>4000</v>
      </c>
      <c r="J3082" s="37">
        <f t="shared" si="457"/>
        <v>150</v>
      </c>
      <c r="K3082" s="21"/>
      <c r="L3082" s="36">
        <f>L3081+16</f>
        <v>592</v>
      </c>
      <c r="N3082" s="36">
        <v>30</v>
      </c>
      <c r="O3082" s="21">
        <f t="shared" si="458"/>
        <v>622</v>
      </c>
      <c r="P3082" s="40">
        <f t="shared" si="459"/>
        <v>1777.1428571428573</v>
      </c>
      <c r="Q3082" s="42"/>
      <c r="R3082" t="str">
        <f t="shared" si="455"/>
        <v>4200 Litre 304 Stainless Steel Slimline Water Tank (1000mm W x 2000mm L x  2350mm H)</v>
      </c>
    </row>
    <row r="3083" spans="2:18" x14ac:dyDescent="0.35">
      <c r="B3083" s="32">
        <v>0.65</v>
      </c>
      <c r="C3083" s="30" t="s">
        <v>22</v>
      </c>
      <c r="D3083" s="30" t="s">
        <v>21</v>
      </c>
      <c r="E3083" s="21">
        <v>1000</v>
      </c>
      <c r="F3083" s="21">
        <v>2100</v>
      </c>
      <c r="G3083" s="21">
        <v>2350</v>
      </c>
      <c r="H3083" s="39">
        <f t="shared" si="454"/>
        <v>4431.4285714285716</v>
      </c>
      <c r="I3083" s="37">
        <f t="shared" si="456"/>
        <v>4000</v>
      </c>
      <c r="J3083" s="37">
        <f t="shared" si="457"/>
        <v>150</v>
      </c>
      <c r="K3083" s="21"/>
      <c r="L3083" s="36">
        <f>L3082+16</f>
        <v>608</v>
      </c>
      <c r="N3083" s="36">
        <v>30</v>
      </c>
      <c r="O3083" s="21">
        <f t="shared" si="458"/>
        <v>638</v>
      </c>
      <c r="P3083" s="40">
        <f t="shared" si="459"/>
        <v>1822.8571428571429</v>
      </c>
      <c r="Q3083" s="42"/>
      <c r="R3083" t="str">
        <f t="shared" si="455"/>
        <v>4430 Litre 304 Stainless Steel Slimline Water Tank (1000mm W x 2100mm L x  2350mm H)</v>
      </c>
    </row>
    <row r="3084" spans="2:18" x14ac:dyDescent="0.35">
      <c r="B3084" s="32">
        <v>0.65</v>
      </c>
      <c r="C3084" s="30" t="s">
        <v>22</v>
      </c>
      <c r="D3084" s="30" t="s">
        <v>21</v>
      </c>
      <c r="E3084" s="21">
        <v>1000</v>
      </c>
      <c r="F3084" s="21">
        <v>2200</v>
      </c>
      <c r="G3084" s="21">
        <v>2350</v>
      </c>
      <c r="H3084" s="39">
        <f t="shared" si="454"/>
        <v>4666.4285714285716</v>
      </c>
      <c r="I3084" s="37">
        <f t="shared" si="456"/>
        <v>5000</v>
      </c>
      <c r="J3084" s="37">
        <f t="shared" si="457"/>
        <v>180</v>
      </c>
      <c r="K3084" s="21"/>
      <c r="L3084" s="36">
        <v>622</v>
      </c>
      <c r="N3084" s="36">
        <v>30</v>
      </c>
      <c r="O3084" s="21">
        <f t="shared" si="458"/>
        <v>652</v>
      </c>
      <c r="P3084" s="40">
        <f t="shared" si="459"/>
        <v>1862.8571428571429</v>
      </c>
      <c r="Q3084" s="42"/>
      <c r="R3084" t="str">
        <f t="shared" si="455"/>
        <v>4670 Litre 304 Stainless Steel Slimline Water Tank (1000mm W x 2200mm L x  2350mm H)</v>
      </c>
    </row>
    <row r="3085" spans="2:18" x14ac:dyDescent="0.35">
      <c r="B3085" s="32">
        <v>0.65</v>
      </c>
      <c r="C3085" s="30" t="s">
        <v>22</v>
      </c>
      <c r="D3085" s="30" t="s">
        <v>21</v>
      </c>
      <c r="E3085" s="21">
        <v>1000</v>
      </c>
      <c r="F3085" s="21">
        <v>2300</v>
      </c>
      <c r="G3085" s="21">
        <v>2350</v>
      </c>
      <c r="H3085" s="39">
        <f t="shared" si="454"/>
        <v>4901.4285714285716</v>
      </c>
      <c r="I3085" s="37">
        <f t="shared" si="456"/>
        <v>5000</v>
      </c>
      <c r="J3085" s="37">
        <f t="shared" si="457"/>
        <v>180</v>
      </c>
      <c r="K3085" s="21"/>
      <c r="L3085" s="36">
        <f>L3084+16</f>
        <v>638</v>
      </c>
      <c r="N3085" s="36">
        <v>45</v>
      </c>
      <c r="O3085" s="21">
        <f t="shared" si="458"/>
        <v>683</v>
      </c>
      <c r="P3085" s="40">
        <f t="shared" si="459"/>
        <v>1951.4285714285716</v>
      </c>
      <c r="Q3085" s="42"/>
      <c r="R3085" t="str">
        <f t="shared" si="455"/>
        <v>4900 Litre 304 Stainless Steel Slimline Water Tank (1000mm W x 2300mm L x  2350mm H)</v>
      </c>
    </row>
    <row r="3086" spans="2:18" x14ac:dyDescent="0.35">
      <c r="B3086" s="32">
        <v>0.65</v>
      </c>
      <c r="C3086" s="30" t="s">
        <v>22</v>
      </c>
      <c r="D3086" s="30" t="s">
        <v>21</v>
      </c>
      <c r="E3086" s="21">
        <v>1000</v>
      </c>
      <c r="F3086" s="21">
        <v>2400</v>
      </c>
      <c r="G3086" s="21">
        <v>2350</v>
      </c>
      <c r="H3086" s="39">
        <f t="shared" si="454"/>
        <v>5136.4285714285716</v>
      </c>
      <c r="I3086" s="37">
        <f t="shared" si="456"/>
        <v>5000</v>
      </c>
      <c r="J3086" s="37">
        <f t="shared" si="457"/>
        <v>180</v>
      </c>
      <c r="K3086" s="21"/>
      <c r="L3086" s="36">
        <f>L3085+16</f>
        <v>654</v>
      </c>
      <c r="N3086" s="36">
        <v>45</v>
      </c>
      <c r="O3086" s="21">
        <f t="shared" si="458"/>
        <v>699</v>
      </c>
      <c r="P3086" s="40">
        <f t="shared" si="459"/>
        <v>1997.1428571428573</v>
      </c>
      <c r="Q3086" s="42"/>
      <c r="R3086" t="str">
        <f t="shared" si="455"/>
        <v>5140 Litre 304 Stainless Steel Slimline Water Tank (1000mm W x 2400mm L x  2350mm H)</v>
      </c>
    </row>
    <row r="3087" spans="2:18" x14ac:dyDescent="0.35">
      <c r="B3087" s="32">
        <v>0.65</v>
      </c>
      <c r="C3087" s="30" t="s">
        <v>22</v>
      </c>
      <c r="D3087" s="30" t="s">
        <v>21</v>
      </c>
      <c r="E3087" s="21">
        <v>1000</v>
      </c>
      <c r="F3087" s="21">
        <v>2500</v>
      </c>
      <c r="G3087" s="21">
        <v>2350</v>
      </c>
      <c r="H3087" s="39">
        <f t="shared" si="454"/>
        <v>5371.4285714285716</v>
      </c>
      <c r="I3087" s="37">
        <f t="shared" si="456"/>
        <v>5000</v>
      </c>
      <c r="J3087" s="37">
        <f t="shared" si="457"/>
        <v>180</v>
      </c>
      <c r="K3087" s="21"/>
      <c r="L3087" s="36">
        <f>L3086+16</f>
        <v>670</v>
      </c>
      <c r="N3087" s="36">
        <v>45</v>
      </c>
      <c r="O3087" s="21">
        <f t="shared" si="458"/>
        <v>715</v>
      </c>
      <c r="P3087" s="40">
        <f t="shared" si="459"/>
        <v>2042.8571428571429</v>
      </c>
      <c r="Q3087" s="42"/>
      <c r="R3087" t="str">
        <f t="shared" si="455"/>
        <v>5370 Litre 304 Stainless Steel Slimline Water Tank (1000mm W x 2500mm L x  2350mm H)</v>
      </c>
    </row>
    <row r="3088" spans="2:18" x14ac:dyDescent="0.35">
      <c r="B3088" s="32">
        <v>0.65</v>
      </c>
      <c r="C3088" s="30" t="s">
        <v>22</v>
      </c>
      <c r="D3088" s="30" t="s">
        <v>21</v>
      </c>
      <c r="E3088" s="21">
        <v>1000</v>
      </c>
      <c r="F3088" s="21">
        <v>2600</v>
      </c>
      <c r="G3088" s="21">
        <v>2350</v>
      </c>
      <c r="H3088" s="39">
        <f t="shared" si="454"/>
        <v>5606.4285714285716</v>
      </c>
      <c r="I3088" s="37">
        <f t="shared" si="456"/>
        <v>6000</v>
      </c>
      <c r="J3088" s="37">
        <f t="shared" si="457"/>
        <v>210</v>
      </c>
      <c r="K3088" s="21"/>
      <c r="L3088" s="36">
        <v>748</v>
      </c>
      <c r="N3088" s="36">
        <v>45</v>
      </c>
      <c r="O3088" s="21">
        <f t="shared" si="458"/>
        <v>793</v>
      </c>
      <c r="P3088" s="40">
        <f t="shared" si="459"/>
        <v>2265.7142857142858</v>
      </c>
      <c r="Q3088" s="42"/>
      <c r="R3088" t="str">
        <f t="shared" si="455"/>
        <v>5610 Litre 304 Stainless Steel Slimline Water Tank (1000mm W x 2600mm L x  2350mm H)</v>
      </c>
    </row>
    <row r="3089" spans="2:18" x14ac:dyDescent="0.35">
      <c r="B3089" s="32">
        <v>0.65</v>
      </c>
      <c r="C3089" s="30" t="s">
        <v>22</v>
      </c>
      <c r="D3089" s="30" t="s">
        <v>21</v>
      </c>
      <c r="E3089" s="21">
        <v>1000</v>
      </c>
      <c r="F3089" s="21">
        <v>2700</v>
      </c>
      <c r="G3089" s="21">
        <v>2350</v>
      </c>
      <c r="H3089" s="39">
        <f t="shared" si="454"/>
        <v>5841.4285714285716</v>
      </c>
      <c r="I3089" s="37">
        <f t="shared" si="456"/>
        <v>6000</v>
      </c>
      <c r="J3089" s="37">
        <f t="shared" si="457"/>
        <v>210</v>
      </c>
      <c r="K3089" s="21"/>
      <c r="L3089" s="36">
        <f>L3088+16</f>
        <v>764</v>
      </c>
      <c r="N3089" s="36">
        <v>45</v>
      </c>
      <c r="O3089" s="21">
        <f t="shared" si="458"/>
        <v>809</v>
      </c>
      <c r="P3089" s="40">
        <f t="shared" si="459"/>
        <v>2311.4285714285716</v>
      </c>
      <c r="Q3089" s="42"/>
      <c r="R3089" t="str">
        <f t="shared" si="455"/>
        <v>5840 Litre 304 Stainless Steel Slimline Water Tank (1000mm W x 2700mm L x  2350mm H)</v>
      </c>
    </row>
    <row r="3090" spans="2:18" x14ac:dyDescent="0.35">
      <c r="B3090" s="32">
        <v>0.65</v>
      </c>
      <c r="C3090" s="30" t="s">
        <v>22</v>
      </c>
      <c r="D3090" s="30" t="s">
        <v>21</v>
      </c>
      <c r="E3090" s="21">
        <v>1000</v>
      </c>
      <c r="F3090" s="21">
        <v>2800</v>
      </c>
      <c r="G3090" s="21">
        <v>2350</v>
      </c>
      <c r="H3090" s="39">
        <f t="shared" si="454"/>
        <v>6076.4285714285716</v>
      </c>
      <c r="I3090" s="37">
        <f t="shared" si="456"/>
        <v>6000</v>
      </c>
      <c r="J3090" s="37">
        <f t="shared" si="457"/>
        <v>210</v>
      </c>
      <c r="K3090" s="21"/>
      <c r="L3090" s="36">
        <f>L3089+16</f>
        <v>780</v>
      </c>
      <c r="N3090" s="36">
        <v>45</v>
      </c>
      <c r="O3090" s="21">
        <f t="shared" si="458"/>
        <v>825</v>
      </c>
      <c r="P3090" s="40">
        <f t="shared" si="459"/>
        <v>2357.1428571428573</v>
      </c>
      <c r="Q3090" s="42"/>
      <c r="R3090" t="str">
        <f t="shared" si="455"/>
        <v>6080 Litre 304 Stainless Steel Slimline Water Tank (1000mm W x 2800mm L x  2350mm H)</v>
      </c>
    </row>
    <row r="3091" spans="2:18" x14ac:dyDescent="0.35">
      <c r="B3091" s="32">
        <v>0.65</v>
      </c>
      <c r="C3091" s="30" t="s">
        <v>22</v>
      </c>
      <c r="D3091" s="30" t="s">
        <v>21</v>
      </c>
      <c r="E3091" s="21">
        <v>1000</v>
      </c>
      <c r="F3091" s="21">
        <v>2900</v>
      </c>
      <c r="G3091" s="21">
        <v>2350</v>
      </c>
      <c r="H3091" s="39">
        <f t="shared" si="454"/>
        <v>6311.4285714285716</v>
      </c>
      <c r="I3091" s="37">
        <f t="shared" si="456"/>
        <v>6000</v>
      </c>
      <c r="J3091" s="37">
        <f t="shared" si="457"/>
        <v>210</v>
      </c>
      <c r="K3091" s="21"/>
      <c r="L3091" s="36">
        <f>L3090+16</f>
        <v>796</v>
      </c>
      <c r="N3091" s="36">
        <v>45</v>
      </c>
      <c r="O3091" s="21">
        <f t="shared" si="458"/>
        <v>841</v>
      </c>
      <c r="P3091" s="40">
        <f t="shared" si="459"/>
        <v>2402.8571428571431</v>
      </c>
      <c r="Q3091" s="42"/>
      <c r="R3091" t="str">
        <f t="shared" si="455"/>
        <v>6310 Litre 304 Stainless Steel Slimline Water Tank (1000mm W x 2900mm L x  2350mm H)</v>
      </c>
    </row>
    <row r="3092" spans="2:18" x14ac:dyDescent="0.35">
      <c r="B3092" s="32">
        <v>0.65</v>
      </c>
      <c r="C3092" s="30" t="s">
        <v>22</v>
      </c>
      <c r="D3092" s="30" t="s">
        <v>21</v>
      </c>
      <c r="E3092" s="21">
        <v>1000</v>
      </c>
      <c r="F3092" s="21">
        <v>3000</v>
      </c>
      <c r="G3092" s="21">
        <v>2350</v>
      </c>
      <c r="H3092" s="39">
        <f t="shared" si="454"/>
        <v>6546.4285714285716</v>
      </c>
      <c r="I3092" s="37">
        <f t="shared" si="456"/>
        <v>7000</v>
      </c>
      <c r="J3092" s="37">
        <f t="shared" si="457"/>
        <v>240</v>
      </c>
      <c r="K3092" s="21"/>
      <c r="L3092" s="36">
        <v>829</v>
      </c>
      <c r="N3092" s="36">
        <v>45</v>
      </c>
      <c r="O3092" s="21">
        <f t="shared" si="458"/>
        <v>874</v>
      </c>
      <c r="P3092" s="40">
        <f t="shared" si="459"/>
        <v>2497.1428571428573</v>
      </c>
      <c r="Q3092" s="42"/>
      <c r="R3092" t="str">
        <f t="shared" si="455"/>
        <v>6550 Litre 304 Stainless Steel Slimline Water Tank (1000mm W x 3000mm L x  2350mm H)</v>
      </c>
    </row>
    <row r="3093" spans="2:18" x14ac:dyDescent="0.35">
      <c r="B3093" s="32">
        <v>0.65</v>
      </c>
      <c r="C3093" s="30" t="s">
        <v>22</v>
      </c>
      <c r="D3093" s="30" t="s">
        <v>21</v>
      </c>
      <c r="E3093" s="21">
        <v>1000</v>
      </c>
      <c r="F3093" s="21">
        <v>3100</v>
      </c>
      <c r="G3093" s="21">
        <v>2350</v>
      </c>
      <c r="H3093" s="39">
        <f t="shared" si="454"/>
        <v>6781.4285714285716</v>
      </c>
      <c r="I3093" s="37">
        <f t="shared" si="456"/>
        <v>7000</v>
      </c>
      <c r="J3093" s="37">
        <f t="shared" si="457"/>
        <v>240</v>
      </c>
      <c r="K3093" s="21"/>
      <c r="L3093" s="36">
        <f>L3092+16</f>
        <v>845</v>
      </c>
      <c r="N3093" s="36">
        <v>45</v>
      </c>
      <c r="O3093" s="21">
        <f t="shared" si="458"/>
        <v>890</v>
      </c>
      <c r="P3093" s="40">
        <f t="shared" si="459"/>
        <v>2542.8571428571431</v>
      </c>
      <c r="Q3093" s="42"/>
      <c r="R3093" t="str">
        <f t="shared" si="455"/>
        <v>6780 Litre 304 Stainless Steel Slimline Water Tank (1000mm W x 3100mm L x  2350mm H)</v>
      </c>
    </row>
    <row r="3094" spans="2:18" x14ac:dyDescent="0.35">
      <c r="B3094" s="32">
        <v>0.65</v>
      </c>
      <c r="C3094" s="30" t="s">
        <v>22</v>
      </c>
      <c r="D3094" s="30" t="s">
        <v>21</v>
      </c>
      <c r="E3094" s="21">
        <v>1000</v>
      </c>
      <c r="F3094" s="21">
        <v>3200</v>
      </c>
      <c r="G3094" s="21">
        <v>2350</v>
      </c>
      <c r="H3094" s="39">
        <f t="shared" si="454"/>
        <v>7016.4285714285716</v>
      </c>
      <c r="I3094" s="37">
        <f t="shared" si="456"/>
        <v>7000</v>
      </c>
      <c r="J3094" s="37">
        <f t="shared" si="457"/>
        <v>240</v>
      </c>
      <c r="K3094" s="21"/>
      <c r="L3094" s="36">
        <f>L3093+16</f>
        <v>861</v>
      </c>
      <c r="N3094" s="36">
        <v>45</v>
      </c>
      <c r="O3094" s="21">
        <f t="shared" si="458"/>
        <v>906</v>
      </c>
      <c r="P3094" s="40">
        <f t="shared" si="459"/>
        <v>2588.5714285714289</v>
      </c>
      <c r="Q3094" s="42"/>
      <c r="R3094" t="str">
        <f t="shared" si="455"/>
        <v>7020 Litre 304 Stainless Steel Slimline Water Tank (1000mm W x 3200mm L x  2350mm H)</v>
      </c>
    </row>
    <row r="3095" spans="2:18" x14ac:dyDescent="0.35">
      <c r="B3095" s="32">
        <v>0.65</v>
      </c>
      <c r="C3095" s="30" t="s">
        <v>22</v>
      </c>
      <c r="D3095" s="30" t="s">
        <v>21</v>
      </c>
      <c r="E3095" s="21">
        <v>1000</v>
      </c>
      <c r="F3095" s="21">
        <v>3300</v>
      </c>
      <c r="G3095" s="21">
        <v>2350</v>
      </c>
      <c r="H3095" s="39">
        <f t="shared" si="454"/>
        <v>7251.4285714285716</v>
      </c>
      <c r="I3095" s="37">
        <f t="shared" si="456"/>
        <v>7000</v>
      </c>
      <c r="J3095" s="37">
        <f t="shared" si="457"/>
        <v>240</v>
      </c>
      <c r="K3095" s="21"/>
      <c r="L3095" s="36">
        <f>L3094+16</f>
        <v>877</v>
      </c>
      <c r="N3095" s="36">
        <v>45</v>
      </c>
      <c r="O3095" s="21">
        <f t="shared" si="458"/>
        <v>922</v>
      </c>
      <c r="P3095" s="40">
        <f t="shared" si="459"/>
        <v>2634.2857142857147</v>
      </c>
      <c r="Q3095" s="42"/>
      <c r="R3095" t="str">
        <f t="shared" si="455"/>
        <v>7250 Litre 304 Stainless Steel Slimline Water Tank (1000mm W x 3300mm L x  2350mm H)</v>
      </c>
    </row>
    <row r="3096" spans="2:18" x14ac:dyDescent="0.35">
      <c r="B3096" s="32">
        <v>0.65</v>
      </c>
      <c r="C3096" s="30" t="s">
        <v>22</v>
      </c>
      <c r="D3096" s="30" t="s">
        <v>21</v>
      </c>
      <c r="E3096" s="21">
        <v>1000</v>
      </c>
      <c r="F3096" s="21">
        <v>3400</v>
      </c>
      <c r="G3096" s="21">
        <v>2350</v>
      </c>
      <c r="H3096" s="39">
        <f t="shared" si="454"/>
        <v>7486.4285714285716</v>
      </c>
      <c r="I3096" s="37">
        <f t="shared" si="456"/>
        <v>7000</v>
      </c>
      <c r="J3096" s="37">
        <f t="shared" si="457"/>
        <v>240</v>
      </c>
      <c r="K3096" s="21"/>
      <c r="L3096" s="36">
        <f>L3095+16</f>
        <v>893</v>
      </c>
      <c r="N3096" s="36">
        <v>45</v>
      </c>
      <c r="O3096" s="21">
        <f t="shared" si="458"/>
        <v>938</v>
      </c>
      <c r="P3096" s="40">
        <f t="shared" si="459"/>
        <v>2680</v>
      </c>
      <c r="Q3096" s="42"/>
      <c r="R3096" t="str">
        <f t="shared" si="455"/>
        <v>7490 Litre 304 Stainless Steel Slimline Water Tank (1000mm W x 3400mm L x  2350mm H)</v>
      </c>
    </row>
    <row r="3097" spans="2:18" x14ac:dyDescent="0.35">
      <c r="B3097" s="32">
        <v>0.65</v>
      </c>
      <c r="C3097" s="30" t="s">
        <v>22</v>
      </c>
      <c r="D3097" s="30" t="s">
        <v>21</v>
      </c>
      <c r="E3097" s="21">
        <v>1000</v>
      </c>
      <c r="F3097" s="21">
        <v>3500</v>
      </c>
      <c r="G3097" s="21">
        <v>2350</v>
      </c>
      <c r="H3097" s="39">
        <f t="shared" si="454"/>
        <v>7721.4285714285716</v>
      </c>
      <c r="I3097" s="37">
        <f t="shared" si="456"/>
        <v>8000</v>
      </c>
      <c r="J3097" s="37">
        <f t="shared" si="457"/>
        <v>255</v>
      </c>
      <c r="K3097" s="21"/>
      <c r="L3097" s="36">
        <v>922</v>
      </c>
      <c r="N3097" s="36">
        <v>45</v>
      </c>
      <c r="O3097" s="21">
        <f t="shared" si="458"/>
        <v>967</v>
      </c>
      <c r="P3097" s="40">
        <f t="shared" si="459"/>
        <v>2762.8571428571431</v>
      </c>
      <c r="Q3097" s="42"/>
      <c r="R3097" t="str">
        <f t="shared" si="455"/>
        <v>7720 Litre 304 Stainless Steel Slimline Water Tank (1000mm W x 3500mm L x  2350mm H)</v>
      </c>
    </row>
    <row r="3098" spans="2:18" x14ac:dyDescent="0.35">
      <c r="B3098" s="32">
        <v>0.65</v>
      </c>
      <c r="C3098" s="30" t="s">
        <v>22</v>
      </c>
      <c r="D3098" s="30" t="s">
        <v>21</v>
      </c>
      <c r="E3098" s="21">
        <v>1000</v>
      </c>
      <c r="F3098" s="21">
        <v>3600</v>
      </c>
      <c r="G3098" s="21">
        <v>2350</v>
      </c>
      <c r="H3098" s="39">
        <f t="shared" si="454"/>
        <v>7956.4285714285716</v>
      </c>
      <c r="I3098" s="37">
        <f t="shared" si="456"/>
        <v>8000</v>
      </c>
      <c r="J3098" s="37">
        <f t="shared" si="457"/>
        <v>255</v>
      </c>
      <c r="K3098" s="21"/>
      <c r="L3098" s="36">
        <f>L3097+16</f>
        <v>938</v>
      </c>
      <c r="N3098" s="36">
        <v>45</v>
      </c>
      <c r="O3098" s="21">
        <f t="shared" si="458"/>
        <v>983</v>
      </c>
      <c r="P3098" s="40">
        <f t="shared" si="459"/>
        <v>2808.5714285714289</v>
      </c>
      <c r="Q3098" s="42"/>
      <c r="R3098" t="str">
        <f t="shared" si="455"/>
        <v>7960 Litre 304 Stainless Steel Slimline Water Tank (1000mm W x 3600mm L x  2350mm H)</v>
      </c>
    </row>
    <row r="3099" spans="2:18" x14ac:dyDescent="0.35">
      <c r="B3099" s="32">
        <v>0.65</v>
      </c>
      <c r="C3099" s="30" t="s">
        <v>22</v>
      </c>
      <c r="D3099" s="30" t="s">
        <v>21</v>
      </c>
      <c r="E3099" s="21">
        <v>1000</v>
      </c>
      <c r="F3099" s="21">
        <v>3700</v>
      </c>
      <c r="G3099" s="21">
        <v>2350</v>
      </c>
      <c r="H3099" s="39">
        <f t="shared" si="454"/>
        <v>8191.4285714285716</v>
      </c>
      <c r="I3099" s="37">
        <f t="shared" si="456"/>
        <v>8000</v>
      </c>
      <c r="J3099" s="37">
        <f t="shared" si="457"/>
        <v>255</v>
      </c>
      <c r="K3099" s="21"/>
      <c r="L3099" s="36">
        <f>L3098+16</f>
        <v>954</v>
      </c>
      <c r="N3099" s="36">
        <v>45</v>
      </c>
      <c r="O3099" s="21">
        <f t="shared" si="458"/>
        <v>999</v>
      </c>
      <c r="P3099" s="40">
        <f t="shared" si="459"/>
        <v>2854.2857142857147</v>
      </c>
      <c r="Q3099" s="42"/>
      <c r="R3099" t="str">
        <f t="shared" si="455"/>
        <v>8190 Litre 304 Stainless Steel Slimline Water Tank (1000mm W x 3700mm L x  2350mm H)</v>
      </c>
    </row>
    <row r="3100" spans="2:18" x14ac:dyDescent="0.35">
      <c r="B3100" s="32">
        <v>0.65</v>
      </c>
      <c r="C3100" s="30" t="s">
        <v>22</v>
      </c>
      <c r="D3100" s="30" t="s">
        <v>21</v>
      </c>
      <c r="E3100" s="21">
        <v>1000</v>
      </c>
      <c r="F3100" s="21">
        <v>3800</v>
      </c>
      <c r="G3100" s="21">
        <v>2350</v>
      </c>
      <c r="H3100" s="39">
        <f t="shared" si="454"/>
        <v>8426.4285714285725</v>
      </c>
      <c r="I3100" s="37">
        <f t="shared" si="456"/>
        <v>8000</v>
      </c>
      <c r="J3100" s="37">
        <f t="shared" si="457"/>
        <v>255</v>
      </c>
      <c r="K3100" s="21"/>
      <c r="L3100" s="36">
        <f>L3099+16</f>
        <v>970</v>
      </c>
      <c r="N3100" s="36">
        <v>45</v>
      </c>
      <c r="O3100" s="21">
        <f t="shared" si="458"/>
        <v>1015</v>
      </c>
      <c r="P3100" s="40">
        <f t="shared" si="459"/>
        <v>2900</v>
      </c>
      <c r="Q3100" s="42"/>
      <c r="R3100" t="str">
        <f t="shared" si="455"/>
        <v>8430 Litre 304 Stainless Steel Slimline Water Tank (1000mm W x 3800mm L x  2350mm H)</v>
      </c>
    </row>
    <row r="3101" spans="2:18" x14ac:dyDescent="0.35">
      <c r="B3101" s="32">
        <v>0.65</v>
      </c>
      <c r="C3101" s="30" t="s">
        <v>22</v>
      </c>
      <c r="D3101" s="30" t="s">
        <v>21</v>
      </c>
      <c r="E3101" s="21">
        <v>1000</v>
      </c>
      <c r="F3101" s="21">
        <v>3900</v>
      </c>
      <c r="G3101" s="21">
        <v>2350</v>
      </c>
      <c r="H3101" s="39">
        <f t="shared" si="454"/>
        <v>8661.4285714285725</v>
      </c>
      <c r="I3101" s="37">
        <f t="shared" si="456"/>
        <v>9000</v>
      </c>
      <c r="J3101" s="37">
        <f t="shared" si="457"/>
        <v>270</v>
      </c>
      <c r="K3101" s="21"/>
      <c r="L3101" s="36">
        <v>1003</v>
      </c>
      <c r="N3101" s="36">
        <v>45</v>
      </c>
      <c r="O3101" s="21">
        <f t="shared" si="458"/>
        <v>1048</v>
      </c>
      <c r="P3101" s="40">
        <f t="shared" si="459"/>
        <v>2994.2857142857147</v>
      </c>
      <c r="Q3101" s="42"/>
      <c r="R3101" t="str">
        <f t="shared" si="455"/>
        <v>8660 Litre 304 Stainless Steel Slimline Water Tank (1000mm W x 3900mm L x  2350mm H)</v>
      </c>
    </row>
    <row r="3102" spans="2:18" x14ac:dyDescent="0.35">
      <c r="B3102" s="32">
        <v>0.65</v>
      </c>
      <c r="C3102" s="30" t="s">
        <v>22</v>
      </c>
      <c r="D3102" s="30" t="s">
        <v>21</v>
      </c>
      <c r="E3102" s="21">
        <v>1000</v>
      </c>
      <c r="F3102" s="21">
        <v>4000</v>
      </c>
      <c r="G3102" s="21">
        <v>2350</v>
      </c>
      <c r="H3102" s="39">
        <f t="shared" si="454"/>
        <v>8896.4285714285725</v>
      </c>
      <c r="I3102" s="37">
        <f t="shared" si="456"/>
        <v>9000</v>
      </c>
      <c r="J3102" s="37">
        <f t="shared" si="457"/>
        <v>270</v>
      </c>
      <c r="K3102" s="21"/>
      <c r="L3102" s="36">
        <f>L3101+16</f>
        <v>1019</v>
      </c>
      <c r="N3102" s="36">
        <v>45</v>
      </c>
      <c r="O3102" s="21">
        <f t="shared" si="458"/>
        <v>1064</v>
      </c>
      <c r="P3102" s="40">
        <f t="shared" si="459"/>
        <v>3040</v>
      </c>
      <c r="Q3102" s="42"/>
      <c r="R3102" t="str">
        <f t="shared" si="455"/>
        <v>8900 Litre 304 Stainless Steel Slimline Water Tank (1000mm W x 4000mm L x  2350mm H)</v>
      </c>
    </row>
    <row r="3103" spans="2:18" x14ac:dyDescent="0.35">
      <c r="B3103" s="32">
        <v>0.65</v>
      </c>
      <c r="C3103" s="30" t="s">
        <v>22</v>
      </c>
      <c r="D3103" s="30" t="s">
        <v>21</v>
      </c>
      <c r="E3103" s="21">
        <v>1050</v>
      </c>
      <c r="F3103" s="21">
        <v>800</v>
      </c>
      <c r="G3103" s="21">
        <v>2350</v>
      </c>
      <c r="H3103" s="39">
        <f t="shared" si="454"/>
        <v>1418.8125</v>
      </c>
      <c r="I3103" s="37">
        <f t="shared" si="456"/>
        <v>1000</v>
      </c>
      <c r="J3103" s="37">
        <f t="shared" si="457"/>
        <v>90</v>
      </c>
      <c r="K3103" s="21"/>
      <c r="L3103" s="36">
        <v>361</v>
      </c>
      <c r="N3103" s="36">
        <v>30</v>
      </c>
      <c r="O3103" s="21">
        <f t="shared" si="458"/>
        <v>391</v>
      </c>
      <c r="P3103" s="40">
        <f t="shared" si="459"/>
        <v>1117.1428571428571</v>
      </c>
      <c r="Q3103" s="42"/>
      <c r="R3103" t="str">
        <f t="shared" si="455"/>
        <v>1420 Litre 304 Stainless Steel Slimline Water Tank (1050mm W x 800mm L x  2350mm H)</v>
      </c>
    </row>
    <row r="3104" spans="2:18" x14ac:dyDescent="0.35">
      <c r="B3104" s="32">
        <v>0.65</v>
      </c>
      <c r="C3104" s="30" t="s">
        <v>22</v>
      </c>
      <c r="D3104" s="30" t="s">
        <v>21</v>
      </c>
      <c r="E3104" s="21">
        <v>1050</v>
      </c>
      <c r="F3104" s="21">
        <v>900</v>
      </c>
      <c r="G3104" s="21">
        <v>2350</v>
      </c>
      <c r="H3104" s="39">
        <f t="shared" si="454"/>
        <v>1665.5625</v>
      </c>
      <c r="I3104" s="37">
        <f t="shared" si="456"/>
        <v>2000</v>
      </c>
      <c r="J3104" s="37">
        <f t="shared" si="457"/>
        <v>120</v>
      </c>
      <c r="K3104" s="21"/>
      <c r="L3104" s="36">
        <v>377</v>
      </c>
      <c r="N3104" s="36">
        <v>30</v>
      </c>
      <c r="O3104" s="21">
        <f t="shared" si="458"/>
        <v>407</v>
      </c>
      <c r="P3104" s="40">
        <f t="shared" si="459"/>
        <v>1162.8571428571429</v>
      </c>
      <c r="Q3104" s="42"/>
      <c r="R3104" t="str">
        <f t="shared" si="455"/>
        <v>1670 Litre 304 Stainless Steel Slimline Water Tank (1050mm W x 900mm L x  2350mm H)</v>
      </c>
    </row>
    <row r="3105" spans="2:18" x14ac:dyDescent="0.35">
      <c r="B3105" s="32">
        <v>0.65</v>
      </c>
      <c r="C3105" s="30" t="s">
        <v>22</v>
      </c>
      <c r="D3105" s="30" t="s">
        <v>21</v>
      </c>
      <c r="E3105" s="21">
        <v>1050</v>
      </c>
      <c r="F3105" s="21">
        <v>1000</v>
      </c>
      <c r="G3105" s="21">
        <v>2350</v>
      </c>
      <c r="H3105" s="39">
        <f t="shared" si="454"/>
        <v>1912.3125</v>
      </c>
      <c r="I3105" s="37">
        <f t="shared" si="456"/>
        <v>2000</v>
      </c>
      <c r="J3105" s="37">
        <f t="shared" si="457"/>
        <v>120</v>
      </c>
      <c r="K3105" s="21"/>
      <c r="L3105" s="36">
        <f>L3104+16</f>
        <v>393</v>
      </c>
      <c r="N3105" s="36">
        <v>30</v>
      </c>
      <c r="O3105" s="21">
        <f t="shared" si="458"/>
        <v>423</v>
      </c>
      <c r="P3105" s="40">
        <f t="shared" si="459"/>
        <v>1208.5714285714287</v>
      </c>
      <c r="Q3105" s="42"/>
      <c r="R3105" t="str">
        <f t="shared" si="455"/>
        <v>1910 Litre 304 Stainless Steel Slimline Water Tank (1050mm W x 1000mm L x  2350mm H)</v>
      </c>
    </row>
    <row r="3106" spans="2:18" x14ac:dyDescent="0.35">
      <c r="B3106" s="32">
        <v>0.65</v>
      </c>
      <c r="C3106" s="30" t="s">
        <v>22</v>
      </c>
      <c r="D3106" s="30" t="s">
        <v>21</v>
      </c>
      <c r="E3106" s="21">
        <v>1050</v>
      </c>
      <c r="F3106" s="21">
        <v>1100</v>
      </c>
      <c r="G3106" s="21">
        <v>2350</v>
      </c>
      <c r="H3106" s="39">
        <f t="shared" si="454"/>
        <v>2159.0625</v>
      </c>
      <c r="I3106" s="37">
        <f t="shared" si="456"/>
        <v>2000</v>
      </c>
      <c r="J3106" s="37">
        <f t="shared" si="457"/>
        <v>120</v>
      </c>
      <c r="K3106" s="21"/>
      <c r="L3106" s="36">
        <f>L3105+16</f>
        <v>409</v>
      </c>
      <c r="N3106" s="36">
        <v>30</v>
      </c>
      <c r="O3106" s="21">
        <f t="shared" si="458"/>
        <v>439</v>
      </c>
      <c r="P3106" s="40">
        <f t="shared" si="459"/>
        <v>1254.2857142857144</v>
      </c>
      <c r="Q3106" s="42"/>
      <c r="R3106" t="str">
        <f t="shared" si="455"/>
        <v>2160 Litre 304 Stainless Steel Slimline Water Tank (1050mm W x 1100mm L x  2350mm H)</v>
      </c>
    </row>
    <row r="3107" spans="2:18" x14ac:dyDescent="0.35">
      <c r="B3107" s="32">
        <v>0.65</v>
      </c>
      <c r="C3107" s="30" t="s">
        <v>22</v>
      </c>
      <c r="D3107" s="30" t="s">
        <v>21</v>
      </c>
      <c r="E3107" s="21">
        <v>1050</v>
      </c>
      <c r="F3107" s="21">
        <v>1200</v>
      </c>
      <c r="G3107" s="21">
        <v>2350</v>
      </c>
      <c r="H3107" s="39">
        <f t="shared" si="454"/>
        <v>2405.8125</v>
      </c>
      <c r="I3107" s="37">
        <f t="shared" si="456"/>
        <v>2000</v>
      </c>
      <c r="J3107" s="37">
        <f t="shared" si="457"/>
        <v>120</v>
      </c>
      <c r="K3107" s="21"/>
      <c r="L3107" s="36">
        <f>L3106+16</f>
        <v>425</v>
      </c>
      <c r="N3107" s="36">
        <v>30</v>
      </c>
      <c r="O3107" s="21">
        <f t="shared" si="458"/>
        <v>455</v>
      </c>
      <c r="P3107" s="40">
        <f t="shared" si="459"/>
        <v>1300</v>
      </c>
      <c r="Q3107" s="42"/>
      <c r="R3107" t="str">
        <f t="shared" si="455"/>
        <v>2410 Litre 304 Stainless Steel Slimline Water Tank (1050mm W x 1200mm L x  2350mm H)</v>
      </c>
    </row>
    <row r="3108" spans="2:18" x14ac:dyDescent="0.35">
      <c r="B3108" s="32">
        <v>0.65</v>
      </c>
      <c r="C3108" s="30" t="s">
        <v>22</v>
      </c>
      <c r="D3108" s="30" t="s">
        <v>21</v>
      </c>
      <c r="E3108" s="21">
        <v>1050</v>
      </c>
      <c r="F3108" s="21">
        <v>1300</v>
      </c>
      <c r="G3108" s="21">
        <v>2350</v>
      </c>
      <c r="H3108" s="39">
        <f t="shared" si="454"/>
        <v>2652.5625</v>
      </c>
      <c r="I3108" s="37">
        <f t="shared" si="456"/>
        <v>3000</v>
      </c>
      <c r="J3108" s="37">
        <f t="shared" si="457"/>
        <v>135</v>
      </c>
      <c r="K3108" s="21"/>
      <c r="L3108" s="36">
        <v>485</v>
      </c>
      <c r="N3108" s="36">
        <v>30</v>
      </c>
      <c r="O3108" s="21">
        <f t="shared" si="458"/>
        <v>515</v>
      </c>
      <c r="P3108" s="40">
        <f t="shared" si="459"/>
        <v>1471.4285714285716</v>
      </c>
      <c r="Q3108" s="42"/>
      <c r="R3108" t="str">
        <f t="shared" si="455"/>
        <v>2650 Litre 304 Stainless Steel Slimline Water Tank (1050mm W x 1300mm L x  2350mm H)</v>
      </c>
    </row>
    <row r="3109" spans="2:18" x14ac:dyDescent="0.35">
      <c r="B3109" s="32">
        <v>0.65</v>
      </c>
      <c r="C3109" s="30" t="s">
        <v>22</v>
      </c>
      <c r="D3109" s="30" t="s">
        <v>21</v>
      </c>
      <c r="E3109" s="21">
        <v>1050</v>
      </c>
      <c r="F3109" s="21">
        <v>1400</v>
      </c>
      <c r="G3109" s="21">
        <v>2350</v>
      </c>
      <c r="H3109" s="39">
        <f t="shared" si="454"/>
        <v>2899.3125</v>
      </c>
      <c r="I3109" s="37">
        <f t="shared" si="456"/>
        <v>3000</v>
      </c>
      <c r="J3109" s="37">
        <f t="shared" si="457"/>
        <v>135</v>
      </c>
      <c r="K3109" s="21"/>
      <c r="L3109" s="36">
        <f>L3108+16</f>
        <v>501</v>
      </c>
      <c r="N3109" s="36">
        <v>30</v>
      </c>
      <c r="O3109" s="21">
        <f t="shared" si="458"/>
        <v>531</v>
      </c>
      <c r="P3109" s="40">
        <f t="shared" si="459"/>
        <v>1517.1428571428573</v>
      </c>
      <c r="Q3109" s="42"/>
      <c r="R3109" t="str">
        <f t="shared" si="455"/>
        <v>2900 Litre 304 Stainless Steel Slimline Water Tank (1050mm W x 1400mm L x  2350mm H)</v>
      </c>
    </row>
    <row r="3110" spans="2:18" x14ac:dyDescent="0.35">
      <c r="B3110" s="32">
        <v>0.65</v>
      </c>
      <c r="C3110" s="30" t="s">
        <v>22</v>
      </c>
      <c r="D3110" s="30" t="s">
        <v>21</v>
      </c>
      <c r="E3110" s="21">
        <v>1050</v>
      </c>
      <c r="F3110" s="21">
        <v>1500</v>
      </c>
      <c r="G3110" s="21">
        <v>2350</v>
      </c>
      <c r="H3110" s="39">
        <f t="shared" si="454"/>
        <v>3146.0625</v>
      </c>
      <c r="I3110" s="37">
        <f t="shared" si="456"/>
        <v>3000</v>
      </c>
      <c r="J3110" s="37">
        <f t="shared" si="457"/>
        <v>135</v>
      </c>
      <c r="K3110" s="21"/>
      <c r="L3110" s="36">
        <f>L3109+16</f>
        <v>517</v>
      </c>
      <c r="N3110" s="36">
        <v>30</v>
      </c>
      <c r="O3110" s="21">
        <f t="shared" si="458"/>
        <v>547</v>
      </c>
      <c r="P3110" s="40">
        <f t="shared" si="459"/>
        <v>1562.8571428571429</v>
      </c>
      <c r="Q3110" s="42"/>
      <c r="R3110" t="str">
        <f t="shared" si="455"/>
        <v>3150 Litre 304 Stainless Steel Slimline Water Tank (1050mm W x 1500mm L x  2350mm H)</v>
      </c>
    </row>
    <row r="3111" spans="2:18" x14ac:dyDescent="0.35">
      <c r="B3111" s="32">
        <v>0.65</v>
      </c>
      <c r="C3111" s="30" t="s">
        <v>22</v>
      </c>
      <c r="D3111" s="30" t="s">
        <v>21</v>
      </c>
      <c r="E3111" s="21">
        <v>1050</v>
      </c>
      <c r="F3111" s="21">
        <v>1600</v>
      </c>
      <c r="G3111" s="21">
        <v>2350</v>
      </c>
      <c r="H3111" s="39">
        <f t="shared" si="454"/>
        <v>3392.8125</v>
      </c>
      <c r="I3111" s="37">
        <f t="shared" si="456"/>
        <v>3000</v>
      </c>
      <c r="J3111" s="37">
        <f t="shared" si="457"/>
        <v>135</v>
      </c>
      <c r="K3111" s="21"/>
      <c r="L3111" s="36">
        <f>L3110+16</f>
        <v>533</v>
      </c>
      <c r="N3111" s="36">
        <v>30</v>
      </c>
      <c r="O3111" s="21">
        <f t="shared" si="458"/>
        <v>563</v>
      </c>
      <c r="P3111" s="40">
        <f t="shared" si="459"/>
        <v>1608.5714285714287</v>
      </c>
      <c r="Q3111" s="42"/>
      <c r="R3111" t="str">
        <f t="shared" si="455"/>
        <v>3390 Litre 304 Stainless Steel Slimline Water Tank (1050mm W x 1600mm L x  2350mm H)</v>
      </c>
    </row>
    <row r="3112" spans="2:18" x14ac:dyDescent="0.35">
      <c r="B3112" s="32">
        <v>0.65</v>
      </c>
      <c r="C3112" s="30" t="s">
        <v>22</v>
      </c>
      <c r="D3112" s="30" t="s">
        <v>21</v>
      </c>
      <c r="E3112" s="21">
        <v>1050</v>
      </c>
      <c r="F3112" s="21">
        <v>1700</v>
      </c>
      <c r="G3112" s="21">
        <v>2350</v>
      </c>
      <c r="H3112" s="39">
        <f t="shared" si="454"/>
        <v>3639.5625</v>
      </c>
      <c r="I3112" s="37">
        <f t="shared" si="456"/>
        <v>4000</v>
      </c>
      <c r="J3112" s="37">
        <f t="shared" si="457"/>
        <v>150</v>
      </c>
      <c r="K3112" s="21"/>
      <c r="L3112" s="36">
        <v>547</v>
      </c>
      <c r="N3112" s="36">
        <v>30</v>
      </c>
      <c r="O3112" s="21">
        <f t="shared" si="458"/>
        <v>577</v>
      </c>
      <c r="P3112" s="40">
        <f t="shared" si="459"/>
        <v>1648.5714285714287</v>
      </c>
      <c r="Q3112" s="42"/>
      <c r="R3112" t="str">
        <f t="shared" si="455"/>
        <v>3640 Litre 304 Stainless Steel Slimline Water Tank (1050mm W x 1700mm L x  2350mm H)</v>
      </c>
    </row>
    <row r="3113" spans="2:18" x14ac:dyDescent="0.35">
      <c r="B3113" s="32">
        <v>0.65</v>
      </c>
      <c r="C3113" s="30" t="s">
        <v>22</v>
      </c>
      <c r="D3113" s="30" t="s">
        <v>21</v>
      </c>
      <c r="E3113" s="21">
        <v>1050</v>
      </c>
      <c r="F3113" s="21">
        <v>1800</v>
      </c>
      <c r="G3113" s="21">
        <v>2350</v>
      </c>
      <c r="H3113" s="39">
        <f t="shared" si="454"/>
        <v>3886.3125</v>
      </c>
      <c r="I3113" s="37">
        <f t="shared" si="456"/>
        <v>4000</v>
      </c>
      <c r="J3113" s="37">
        <f t="shared" si="457"/>
        <v>150</v>
      </c>
      <c r="K3113" s="21"/>
      <c r="L3113" s="36">
        <f>L3112+16</f>
        <v>563</v>
      </c>
      <c r="N3113" s="36">
        <v>30</v>
      </c>
      <c r="O3113" s="21">
        <f t="shared" si="458"/>
        <v>593</v>
      </c>
      <c r="P3113" s="40">
        <f t="shared" si="459"/>
        <v>1694.2857142857144</v>
      </c>
      <c r="Q3113" s="42"/>
      <c r="R3113" t="str">
        <f t="shared" si="455"/>
        <v>3890 Litre 304 Stainless Steel Slimline Water Tank (1050mm W x 1800mm L x  2350mm H)</v>
      </c>
    </row>
    <row r="3114" spans="2:18" x14ac:dyDescent="0.35">
      <c r="B3114" s="32">
        <v>0.65</v>
      </c>
      <c r="C3114" s="30" t="s">
        <v>22</v>
      </c>
      <c r="D3114" s="30" t="s">
        <v>21</v>
      </c>
      <c r="E3114" s="21">
        <v>1050</v>
      </c>
      <c r="F3114" s="21">
        <v>1900</v>
      </c>
      <c r="G3114" s="21">
        <v>2350</v>
      </c>
      <c r="H3114" s="39">
        <f t="shared" si="454"/>
        <v>4133.0625</v>
      </c>
      <c r="I3114" s="37">
        <f t="shared" si="456"/>
        <v>4000</v>
      </c>
      <c r="J3114" s="37">
        <f t="shared" si="457"/>
        <v>150</v>
      </c>
      <c r="K3114" s="21"/>
      <c r="L3114" s="36">
        <f>L3113+16</f>
        <v>579</v>
      </c>
      <c r="N3114" s="36">
        <v>30</v>
      </c>
      <c r="O3114" s="21">
        <f t="shared" si="458"/>
        <v>609</v>
      </c>
      <c r="P3114" s="40">
        <f t="shared" si="459"/>
        <v>1740</v>
      </c>
      <c r="Q3114" s="42"/>
      <c r="R3114" t="str">
        <f t="shared" si="455"/>
        <v>4130 Litre 304 Stainless Steel Slimline Water Tank (1050mm W x 1900mm L x  2350mm H)</v>
      </c>
    </row>
    <row r="3115" spans="2:18" x14ac:dyDescent="0.35">
      <c r="B3115" s="32">
        <v>0.65</v>
      </c>
      <c r="C3115" s="30" t="s">
        <v>22</v>
      </c>
      <c r="D3115" s="30" t="s">
        <v>21</v>
      </c>
      <c r="E3115" s="21">
        <v>1050</v>
      </c>
      <c r="F3115" s="21">
        <v>2000</v>
      </c>
      <c r="G3115" s="21">
        <v>2350</v>
      </c>
      <c r="H3115" s="39">
        <f t="shared" si="454"/>
        <v>4379.8125</v>
      </c>
      <c r="I3115" s="37">
        <f t="shared" si="456"/>
        <v>4000</v>
      </c>
      <c r="J3115" s="37">
        <f t="shared" si="457"/>
        <v>150</v>
      </c>
      <c r="K3115" s="21"/>
      <c r="L3115" s="36">
        <f>L3114+16</f>
        <v>595</v>
      </c>
      <c r="N3115" s="36">
        <v>30</v>
      </c>
      <c r="O3115" s="21">
        <f t="shared" si="458"/>
        <v>625</v>
      </c>
      <c r="P3115" s="40">
        <f t="shared" si="459"/>
        <v>1785.7142857142858</v>
      </c>
      <c r="Q3115" s="42"/>
      <c r="R3115" t="str">
        <f t="shared" si="455"/>
        <v>4380 Litre 304 Stainless Steel Slimline Water Tank (1050mm W x 2000mm L x  2350mm H)</v>
      </c>
    </row>
    <row r="3116" spans="2:18" x14ac:dyDescent="0.35">
      <c r="B3116" s="32">
        <v>0.65</v>
      </c>
      <c r="C3116" s="30" t="s">
        <v>22</v>
      </c>
      <c r="D3116" s="30" t="s">
        <v>21</v>
      </c>
      <c r="E3116" s="21">
        <v>1050</v>
      </c>
      <c r="F3116" s="21">
        <v>2100</v>
      </c>
      <c r="G3116" s="21">
        <v>2350</v>
      </c>
      <c r="H3116" s="39">
        <f t="shared" si="454"/>
        <v>4626.5625</v>
      </c>
      <c r="I3116" s="37">
        <f t="shared" si="456"/>
        <v>5000</v>
      </c>
      <c r="J3116" s="37">
        <f t="shared" si="457"/>
        <v>180</v>
      </c>
      <c r="K3116" s="21"/>
      <c r="L3116" s="36">
        <v>609</v>
      </c>
      <c r="N3116" s="36">
        <v>30</v>
      </c>
      <c r="O3116" s="21">
        <f t="shared" si="458"/>
        <v>639</v>
      </c>
      <c r="P3116" s="40">
        <f t="shared" si="459"/>
        <v>1825.7142857142858</v>
      </c>
      <c r="Q3116" s="42"/>
      <c r="R3116" t="str">
        <f t="shared" si="455"/>
        <v>4630 Litre 304 Stainless Steel Slimline Water Tank (1050mm W x 2100mm L x  2350mm H)</v>
      </c>
    </row>
    <row r="3117" spans="2:18" x14ac:dyDescent="0.35">
      <c r="B3117" s="32">
        <v>0.65</v>
      </c>
      <c r="C3117" s="30" t="s">
        <v>22</v>
      </c>
      <c r="D3117" s="30" t="s">
        <v>21</v>
      </c>
      <c r="E3117" s="21">
        <v>1050</v>
      </c>
      <c r="F3117" s="21">
        <v>2200</v>
      </c>
      <c r="G3117" s="21">
        <v>2350</v>
      </c>
      <c r="H3117" s="39">
        <f t="shared" si="454"/>
        <v>4873.3125</v>
      </c>
      <c r="I3117" s="37">
        <f t="shared" si="456"/>
        <v>5000</v>
      </c>
      <c r="J3117" s="37">
        <f t="shared" si="457"/>
        <v>180</v>
      </c>
      <c r="K3117" s="21"/>
      <c r="L3117" s="36">
        <f>L3116+16</f>
        <v>625</v>
      </c>
      <c r="N3117" s="36">
        <v>30</v>
      </c>
      <c r="O3117" s="21">
        <f t="shared" si="458"/>
        <v>655</v>
      </c>
      <c r="P3117" s="40">
        <f t="shared" si="459"/>
        <v>1871.4285714285716</v>
      </c>
      <c r="Q3117" s="42"/>
      <c r="R3117" t="str">
        <f t="shared" si="455"/>
        <v>4870 Litre 304 Stainless Steel Slimline Water Tank (1050mm W x 2200mm L x  2350mm H)</v>
      </c>
    </row>
    <row r="3118" spans="2:18" x14ac:dyDescent="0.35">
      <c r="B3118" s="32">
        <v>0.65</v>
      </c>
      <c r="C3118" s="30" t="s">
        <v>22</v>
      </c>
      <c r="D3118" s="30" t="s">
        <v>21</v>
      </c>
      <c r="E3118" s="21">
        <v>1050</v>
      </c>
      <c r="F3118" s="21">
        <v>2300</v>
      </c>
      <c r="G3118" s="21">
        <v>2350</v>
      </c>
      <c r="H3118" s="39">
        <f t="shared" si="454"/>
        <v>5120.0625</v>
      </c>
      <c r="I3118" s="37">
        <f t="shared" si="456"/>
        <v>5000</v>
      </c>
      <c r="J3118" s="37">
        <f t="shared" si="457"/>
        <v>180</v>
      </c>
      <c r="K3118" s="21"/>
      <c r="L3118" s="36">
        <f>L3117+16</f>
        <v>641</v>
      </c>
      <c r="N3118" s="36">
        <v>45</v>
      </c>
      <c r="O3118" s="21">
        <f t="shared" si="458"/>
        <v>686</v>
      </c>
      <c r="P3118" s="40">
        <f t="shared" si="459"/>
        <v>1960.0000000000002</v>
      </c>
      <c r="Q3118" s="42"/>
      <c r="R3118" t="str">
        <f t="shared" si="455"/>
        <v>5120 Litre 304 Stainless Steel Slimline Water Tank (1050mm W x 2300mm L x  2350mm H)</v>
      </c>
    </row>
    <row r="3119" spans="2:18" x14ac:dyDescent="0.35">
      <c r="B3119" s="32">
        <v>0.65</v>
      </c>
      <c r="C3119" s="30" t="s">
        <v>22</v>
      </c>
      <c r="D3119" s="30" t="s">
        <v>21</v>
      </c>
      <c r="E3119" s="21">
        <v>1050</v>
      </c>
      <c r="F3119" s="21">
        <v>2400</v>
      </c>
      <c r="G3119" s="21">
        <v>2350</v>
      </c>
      <c r="H3119" s="39">
        <f t="shared" si="454"/>
        <v>5366.8125</v>
      </c>
      <c r="I3119" s="37">
        <f t="shared" si="456"/>
        <v>5000</v>
      </c>
      <c r="J3119" s="37">
        <f t="shared" si="457"/>
        <v>180</v>
      </c>
      <c r="K3119" s="21"/>
      <c r="L3119" s="36">
        <f>L3118+16</f>
        <v>657</v>
      </c>
      <c r="N3119" s="36">
        <v>45</v>
      </c>
      <c r="O3119" s="21">
        <f t="shared" si="458"/>
        <v>702</v>
      </c>
      <c r="P3119" s="40">
        <f t="shared" si="459"/>
        <v>2005.7142857142858</v>
      </c>
      <c r="Q3119" s="42"/>
      <c r="R3119" t="str">
        <f t="shared" si="455"/>
        <v>5370 Litre 304 Stainless Steel Slimline Water Tank (1050mm W x 2400mm L x  2350mm H)</v>
      </c>
    </row>
    <row r="3120" spans="2:18" x14ac:dyDescent="0.35">
      <c r="B3120" s="32">
        <v>0.65</v>
      </c>
      <c r="C3120" s="30" t="s">
        <v>22</v>
      </c>
      <c r="D3120" s="30" t="s">
        <v>21</v>
      </c>
      <c r="E3120" s="21">
        <v>1050</v>
      </c>
      <c r="F3120" s="21">
        <v>2500</v>
      </c>
      <c r="G3120" s="21">
        <v>2350</v>
      </c>
      <c r="H3120" s="39">
        <f t="shared" si="454"/>
        <v>5613.5625</v>
      </c>
      <c r="I3120" s="37">
        <f t="shared" si="456"/>
        <v>6000</v>
      </c>
      <c r="J3120" s="37">
        <f t="shared" si="457"/>
        <v>210</v>
      </c>
      <c r="K3120" s="21"/>
      <c r="L3120" s="36">
        <v>736</v>
      </c>
      <c r="N3120" s="36">
        <v>45</v>
      </c>
      <c r="O3120" s="21">
        <f t="shared" si="458"/>
        <v>781</v>
      </c>
      <c r="P3120" s="40">
        <f t="shared" si="459"/>
        <v>2231.4285714285716</v>
      </c>
      <c r="Q3120" s="42"/>
      <c r="R3120" t="str">
        <f t="shared" si="455"/>
        <v>5610 Litre 304 Stainless Steel Slimline Water Tank (1050mm W x 2500mm L x  2350mm H)</v>
      </c>
    </row>
    <row r="3121" spans="2:18" x14ac:dyDescent="0.35">
      <c r="B3121" s="32">
        <v>0.65</v>
      </c>
      <c r="C3121" s="30" t="s">
        <v>22</v>
      </c>
      <c r="D3121" s="30" t="s">
        <v>21</v>
      </c>
      <c r="E3121" s="21">
        <v>1050</v>
      </c>
      <c r="F3121" s="21">
        <v>2600</v>
      </c>
      <c r="G3121" s="21">
        <v>2350</v>
      </c>
      <c r="H3121" s="39">
        <f t="shared" si="454"/>
        <v>5860.3125</v>
      </c>
      <c r="I3121" s="37">
        <f t="shared" si="456"/>
        <v>6000</v>
      </c>
      <c r="J3121" s="37">
        <f t="shared" si="457"/>
        <v>210</v>
      </c>
      <c r="K3121" s="21"/>
      <c r="L3121" s="36">
        <f>L3120+16</f>
        <v>752</v>
      </c>
      <c r="N3121" s="36">
        <v>45</v>
      </c>
      <c r="O3121" s="21">
        <f t="shared" si="458"/>
        <v>797</v>
      </c>
      <c r="P3121" s="40">
        <f t="shared" si="459"/>
        <v>2277.1428571428573</v>
      </c>
      <c r="Q3121" s="42"/>
      <c r="R3121" t="str">
        <f t="shared" si="455"/>
        <v>5860 Litre 304 Stainless Steel Slimline Water Tank (1050mm W x 2600mm L x  2350mm H)</v>
      </c>
    </row>
    <row r="3122" spans="2:18" x14ac:dyDescent="0.35">
      <c r="B3122" s="32">
        <v>0.65</v>
      </c>
      <c r="C3122" s="30" t="s">
        <v>22</v>
      </c>
      <c r="D3122" s="30" t="s">
        <v>21</v>
      </c>
      <c r="E3122" s="21">
        <v>1050</v>
      </c>
      <c r="F3122" s="21">
        <v>2700</v>
      </c>
      <c r="G3122" s="21">
        <v>2350</v>
      </c>
      <c r="H3122" s="39">
        <f t="shared" si="454"/>
        <v>6107.0625</v>
      </c>
      <c r="I3122" s="37">
        <f t="shared" si="456"/>
        <v>6000</v>
      </c>
      <c r="J3122" s="37">
        <f t="shared" si="457"/>
        <v>210</v>
      </c>
      <c r="K3122" s="21"/>
      <c r="L3122" s="36">
        <f>L3121+16</f>
        <v>768</v>
      </c>
      <c r="N3122" s="36">
        <v>45</v>
      </c>
      <c r="O3122" s="21">
        <f t="shared" si="458"/>
        <v>813</v>
      </c>
      <c r="P3122" s="40">
        <f t="shared" si="459"/>
        <v>2322.8571428571431</v>
      </c>
      <c r="Q3122" s="42"/>
      <c r="R3122" t="str">
        <f t="shared" si="455"/>
        <v>6110 Litre 304 Stainless Steel Slimline Water Tank (1050mm W x 2700mm L x  2350mm H)</v>
      </c>
    </row>
    <row r="3123" spans="2:18" x14ac:dyDescent="0.35">
      <c r="B3123" s="32">
        <v>0.65</v>
      </c>
      <c r="C3123" s="30" t="s">
        <v>22</v>
      </c>
      <c r="D3123" s="30" t="s">
        <v>21</v>
      </c>
      <c r="E3123" s="21">
        <v>1050</v>
      </c>
      <c r="F3123" s="21">
        <v>2800</v>
      </c>
      <c r="G3123" s="21">
        <v>2350</v>
      </c>
      <c r="H3123" s="39">
        <f t="shared" ref="H3123:H3186" si="460">(((22/7*(E3123/2)^2)*G3123)+((F3123-E3123)*G3123*E3123))/1000000</f>
        <v>6353.8125</v>
      </c>
      <c r="I3123" s="37">
        <f t="shared" si="456"/>
        <v>6000</v>
      </c>
      <c r="J3123" s="37">
        <f t="shared" si="457"/>
        <v>210</v>
      </c>
      <c r="K3123" s="21"/>
      <c r="L3123" s="36">
        <f>L3122+16</f>
        <v>784</v>
      </c>
      <c r="N3123" s="36">
        <v>45</v>
      </c>
      <c r="O3123" s="21">
        <f t="shared" si="458"/>
        <v>829</v>
      </c>
      <c r="P3123" s="40">
        <f t="shared" si="459"/>
        <v>2368.5714285714289</v>
      </c>
      <c r="Q3123" s="42"/>
      <c r="R3123" t="str">
        <f t="shared" si="455"/>
        <v>6350 Litre 304 Stainless Steel Slimline Water Tank (1050mm W x 2800mm L x  2350mm H)</v>
      </c>
    </row>
    <row r="3124" spans="2:18" x14ac:dyDescent="0.35">
      <c r="B3124" s="32">
        <v>0.65</v>
      </c>
      <c r="C3124" s="30" t="s">
        <v>22</v>
      </c>
      <c r="D3124" s="30" t="s">
        <v>21</v>
      </c>
      <c r="E3124" s="21">
        <v>1050</v>
      </c>
      <c r="F3124" s="21">
        <v>2900</v>
      </c>
      <c r="G3124" s="21">
        <v>2350</v>
      </c>
      <c r="H3124" s="39">
        <f t="shared" si="460"/>
        <v>6600.5625</v>
      </c>
      <c r="I3124" s="37">
        <f t="shared" si="456"/>
        <v>7000</v>
      </c>
      <c r="J3124" s="37">
        <f t="shared" si="457"/>
        <v>240</v>
      </c>
      <c r="K3124" s="21"/>
      <c r="L3124" s="36">
        <v>817</v>
      </c>
      <c r="N3124" s="36">
        <v>45</v>
      </c>
      <c r="O3124" s="21">
        <f t="shared" si="458"/>
        <v>862</v>
      </c>
      <c r="P3124" s="40">
        <f t="shared" si="459"/>
        <v>2462.8571428571431</v>
      </c>
      <c r="Q3124" s="42"/>
      <c r="R3124" t="str">
        <f t="shared" si="455"/>
        <v>6600 Litre 304 Stainless Steel Slimline Water Tank (1050mm W x 2900mm L x  2350mm H)</v>
      </c>
    </row>
    <row r="3125" spans="2:18" x14ac:dyDescent="0.35">
      <c r="B3125" s="32">
        <v>0.65</v>
      </c>
      <c r="C3125" s="30" t="s">
        <v>22</v>
      </c>
      <c r="D3125" s="30" t="s">
        <v>21</v>
      </c>
      <c r="E3125" s="21">
        <v>1050</v>
      </c>
      <c r="F3125" s="21">
        <v>3000</v>
      </c>
      <c r="G3125" s="21">
        <v>2350</v>
      </c>
      <c r="H3125" s="39">
        <f t="shared" si="460"/>
        <v>6847.3125</v>
      </c>
      <c r="I3125" s="37">
        <f t="shared" si="456"/>
        <v>7000</v>
      </c>
      <c r="J3125" s="37">
        <f t="shared" si="457"/>
        <v>240</v>
      </c>
      <c r="K3125" s="21"/>
      <c r="L3125" s="36">
        <f>L3124+16</f>
        <v>833</v>
      </c>
      <c r="N3125" s="36">
        <v>45</v>
      </c>
      <c r="O3125" s="21">
        <f t="shared" si="458"/>
        <v>878</v>
      </c>
      <c r="P3125" s="40">
        <f t="shared" si="459"/>
        <v>2508.5714285714289</v>
      </c>
      <c r="Q3125" s="42"/>
      <c r="R3125" t="str">
        <f t="shared" si="455"/>
        <v>6850 Litre 304 Stainless Steel Slimline Water Tank (1050mm W x 3000mm L x  2350mm H)</v>
      </c>
    </row>
    <row r="3126" spans="2:18" x14ac:dyDescent="0.35">
      <c r="B3126" s="32">
        <v>0.65</v>
      </c>
      <c r="C3126" s="30" t="s">
        <v>22</v>
      </c>
      <c r="D3126" s="30" t="s">
        <v>21</v>
      </c>
      <c r="E3126" s="21">
        <v>1050</v>
      </c>
      <c r="F3126" s="21">
        <v>3100</v>
      </c>
      <c r="G3126" s="21">
        <v>2350</v>
      </c>
      <c r="H3126" s="39">
        <f t="shared" si="460"/>
        <v>7094.0625</v>
      </c>
      <c r="I3126" s="37">
        <f t="shared" si="456"/>
        <v>7000</v>
      </c>
      <c r="J3126" s="37">
        <f t="shared" si="457"/>
        <v>240</v>
      </c>
      <c r="K3126" s="21"/>
      <c r="L3126" s="36">
        <f>L3125+16</f>
        <v>849</v>
      </c>
      <c r="N3126" s="36">
        <v>45</v>
      </c>
      <c r="O3126" s="21">
        <f t="shared" si="458"/>
        <v>894</v>
      </c>
      <c r="P3126" s="40">
        <f t="shared" si="459"/>
        <v>2554.2857142857142</v>
      </c>
      <c r="Q3126" s="42"/>
      <c r="R3126" t="str">
        <f t="shared" si="455"/>
        <v>7090 Litre 304 Stainless Steel Slimline Water Tank (1050mm W x 3100mm L x  2350mm H)</v>
      </c>
    </row>
    <row r="3127" spans="2:18" x14ac:dyDescent="0.35">
      <c r="B3127" s="32">
        <v>0.65</v>
      </c>
      <c r="C3127" s="30" t="s">
        <v>22</v>
      </c>
      <c r="D3127" s="30" t="s">
        <v>21</v>
      </c>
      <c r="E3127" s="21">
        <v>1050</v>
      </c>
      <c r="F3127" s="21">
        <v>3200</v>
      </c>
      <c r="G3127" s="21">
        <v>2350</v>
      </c>
      <c r="H3127" s="39">
        <f t="shared" si="460"/>
        <v>7340.8125</v>
      </c>
      <c r="I3127" s="37">
        <f t="shared" si="456"/>
        <v>7000</v>
      </c>
      <c r="J3127" s="37">
        <f t="shared" si="457"/>
        <v>240</v>
      </c>
      <c r="K3127" s="21"/>
      <c r="L3127" s="36">
        <f>L3126+16</f>
        <v>865</v>
      </c>
      <c r="N3127" s="36">
        <v>45</v>
      </c>
      <c r="O3127" s="21">
        <f t="shared" si="458"/>
        <v>910</v>
      </c>
      <c r="P3127" s="40">
        <f t="shared" si="459"/>
        <v>2600</v>
      </c>
      <c r="Q3127" s="42"/>
      <c r="R3127" t="str">
        <f t="shared" si="455"/>
        <v>7340 Litre 304 Stainless Steel Slimline Water Tank (1050mm W x 3200mm L x  2350mm H)</v>
      </c>
    </row>
    <row r="3128" spans="2:18" x14ac:dyDescent="0.35">
      <c r="B3128" s="32">
        <v>0.65</v>
      </c>
      <c r="C3128" s="30" t="s">
        <v>22</v>
      </c>
      <c r="D3128" s="30" t="s">
        <v>21</v>
      </c>
      <c r="E3128" s="21">
        <v>1050</v>
      </c>
      <c r="F3128" s="21">
        <v>3300</v>
      </c>
      <c r="G3128" s="21">
        <v>2350</v>
      </c>
      <c r="H3128" s="39">
        <f t="shared" si="460"/>
        <v>7587.5625</v>
      </c>
      <c r="I3128" s="37">
        <f t="shared" si="456"/>
        <v>8000</v>
      </c>
      <c r="J3128" s="37">
        <f t="shared" si="457"/>
        <v>255</v>
      </c>
      <c r="K3128" s="21"/>
      <c r="L3128" s="36">
        <v>894</v>
      </c>
      <c r="N3128" s="36">
        <v>45</v>
      </c>
      <c r="O3128" s="21">
        <f t="shared" si="458"/>
        <v>939</v>
      </c>
      <c r="P3128" s="40">
        <f t="shared" si="459"/>
        <v>2682.8571428571431</v>
      </c>
      <c r="Q3128" s="42"/>
      <c r="R3128" t="str">
        <f t="shared" si="455"/>
        <v>7590 Litre 304 Stainless Steel Slimline Water Tank (1050mm W x 3300mm L x  2350mm H)</v>
      </c>
    </row>
    <row r="3129" spans="2:18" x14ac:dyDescent="0.35">
      <c r="B3129" s="32">
        <v>0.65</v>
      </c>
      <c r="C3129" s="30" t="s">
        <v>22</v>
      </c>
      <c r="D3129" s="30" t="s">
        <v>21</v>
      </c>
      <c r="E3129" s="21">
        <v>1050</v>
      </c>
      <c r="F3129" s="21">
        <v>3400</v>
      </c>
      <c r="G3129" s="21">
        <v>2350</v>
      </c>
      <c r="H3129" s="39">
        <f t="shared" si="460"/>
        <v>7834.3125</v>
      </c>
      <c r="I3129" s="37">
        <f t="shared" si="456"/>
        <v>8000</v>
      </c>
      <c r="J3129" s="37">
        <f t="shared" si="457"/>
        <v>255</v>
      </c>
      <c r="K3129" s="21"/>
      <c r="L3129" s="36">
        <f>L3128+16</f>
        <v>910</v>
      </c>
      <c r="N3129" s="36">
        <v>45</v>
      </c>
      <c r="O3129" s="21">
        <f t="shared" si="458"/>
        <v>955</v>
      </c>
      <c r="P3129" s="40">
        <f t="shared" si="459"/>
        <v>2728.5714285714289</v>
      </c>
      <c r="Q3129" s="42"/>
      <c r="R3129" t="str">
        <f t="shared" si="455"/>
        <v>7830 Litre 304 Stainless Steel Slimline Water Tank (1050mm W x 3400mm L x  2350mm H)</v>
      </c>
    </row>
    <row r="3130" spans="2:18" x14ac:dyDescent="0.35">
      <c r="B3130" s="32">
        <v>0.65</v>
      </c>
      <c r="C3130" s="30" t="s">
        <v>22</v>
      </c>
      <c r="D3130" s="30" t="s">
        <v>21</v>
      </c>
      <c r="E3130" s="21">
        <v>1050</v>
      </c>
      <c r="F3130" s="21">
        <v>3500</v>
      </c>
      <c r="G3130" s="21">
        <v>2350</v>
      </c>
      <c r="H3130" s="39">
        <f t="shared" si="460"/>
        <v>8081.0625</v>
      </c>
      <c r="I3130" s="37">
        <f t="shared" si="456"/>
        <v>8000</v>
      </c>
      <c r="J3130" s="37">
        <f t="shared" si="457"/>
        <v>255</v>
      </c>
      <c r="K3130" s="21"/>
      <c r="L3130" s="36">
        <f>L3129+16</f>
        <v>926</v>
      </c>
      <c r="N3130" s="36">
        <v>45</v>
      </c>
      <c r="O3130" s="21">
        <f t="shared" si="458"/>
        <v>971</v>
      </c>
      <c r="P3130" s="40">
        <f t="shared" si="459"/>
        <v>2774.2857142857147</v>
      </c>
      <c r="Q3130" s="42"/>
      <c r="R3130" t="str">
        <f t="shared" si="455"/>
        <v>8080 Litre 304 Stainless Steel Slimline Water Tank (1050mm W x 3500mm L x  2350mm H)</v>
      </c>
    </row>
    <row r="3131" spans="2:18" x14ac:dyDescent="0.35">
      <c r="B3131" s="32">
        <v>0.65</v>
      </c>
      <c r="C3131" s="30" t="s">
        <v>22</v>
      </c>
      <c r="D3131" s="30" t="s">
        <v>21</v>
      </c>
      <c r="E3131" s="21">
        <v>1050</v>
      </c>
      <c r="F3131" s="21">
        <v>3600</v>
      </c>
      <c r="G3131" s="21">
        <v>2350</v>
      </c>
      <c r="H3131" s="39">
        <f t="shared" si="460"/>
        <v>8327.8125</v>
      </c>
      <c r="I3131" s="37">
        <f t="shared" si="456"/>
        <v>8000</v>
      </c>
      <c r="J3131" s="37">
        <f t="shared" si="457"/>
        <v>255</v>
      </c>
      <c r="K3131" s="21"/>
      <c r="L3131" s="36">
        <f>L3130+16</f>
        <v>942</v>
      </c>
      <c r="N3131" s="36">
        <v>45</v>
      </c>
      <c r="O3131" s="21">
        <f t="shared" si="458"/>
        <v>987</v>
      </c>
      <c r="P3131" s="40">
        <f t="shared" si="459"/>
        <v>2820</v>
      </c>
      <c r="Q3131" s="42"/>
      <c r="R3131" t="str">
        <f t="shared" si="455"/>
        <v>8330 Litre 304 Stainless Steel Slimline Water Tank (1050mm W x 3600mm L x  2350mm H)</v>
      </c>
    </row>
    <row r="3132" spans="2:18" x14ac:dyDescent="0.35">
      <c r="B3132" s="32">
        <v>0.65</v>
      </c>
      <c r="C3132" s="30" t="s">
        <v>22</v>
      </c>
      <c r="D3132" s="30" t="s">
        <v>21</v>
      </c>
      <c r="E3132" s="21">
        <v>1050</v>
      </c>
      <c r="F3132" s="21">
        <v>3700</v>
      </c>
      <c r="G3132" s="21">
        <v>2350</v>
      </c>
      <c r="H3132" s="39">
        <f t="shared" si="460"/>
        <v>8574.5625</v>
      </c>
      <c r="I3132" s="37">
        <f t="shared" si="456"/>
        <v>9000</v>
      </c>
      <c r="J3132" s="37">
        <f t="shared" si="457"/>
        <v>270</v>
      </c>
      <c r="K3132" s="21"/>
      <c r="L3132" s="36">
        <v>975</v>
      </c>
      <c r="N3132" s="36">
        <v>45</v>
      </c>
      <c r="O3132" s="21">
        <f t="shared" si="458"/>
        <v>1020</v>
      </c>
      <c r="P3132" s="40">
        <f t="shared" si="459"/>
        <v>2914.2857142857147</v>
      </c>
      <c r="Q3132" s="42"/>
      <c r="R3132" t="str">
        <f t="shared" si="455"/>
        <v>8570 Litre 304 Stainless Steel Slimline Water Tank (1050mm W x 3700mm L x  2350mm H)</v>
      </c>
    </row>
    <row r="3133" spans="2:18" x14ac:dyDescent="0.35">
      <c r="B3133" s="32">
        <v>0.65</v>
      </c>
      <c r="C3133" s="30" t="s">
        <v>22</v>
      </c>
      <c r="D3133" s="30" t="s">
        <v>21</v>
      </c>
      <c r="E3133" s="21">
        <v>1050</v>
      </c>
      <c r="F3133" s="21">
        <v>3800</v>
      </c>
      <c r="G3133" s="21">
        <v>2350</v>
      </c>
      <c r="H3133" s="39">
        <f t="shared" si="460"/>
        <v>8821.3125</v>
      </c>
      <c r="I3133" s="37">
        <f t="shared" si="456"/>
        <v>9000</v>
      </c>
      <c r="J3133" s="37">
        <f t="shared" si="457"/>
        <v>270</v>
      </c>
      <c r="K3133" s="21"/>
      <c r="L3133" s="36">
        <f>L3132+16</f>
        <v>991</v>
      </c>
      <c r="N3133" s="36">
        <v>45</v>
      </c>
      <c r="O3133" s="21">
        <f t="shared" si="458"/>
        <v>1036</v>
      </c>
      <c r="P3133" s="40">
        <f t="shared" si="459"/>
        <v>2960</v>
      </c>
      <c r="Q3133" s="42"/>
      <c r="R3133" t="str">
        <f t="shared" si="455"/>
        <v>8820 Litre 304 Stainless Steel Slimline Water Tank (1050mm W x 3800mm L x  2350mm H)</v>
      </c>
    </row>
    <row r="3134" spans="2:18" x14ac:dyDescent="0.35">
      <c r="B3134" s="32">
        <v>0.65</v>
      </c>
      <c r="C3134" s="30" t="s">
        <v>22</v>
      </c>
      <c r="D3134" s="30" t="s">
        <v>21</v>
      </c>
      <c r="E3134" s="21">
        <v>1050</v>
      </c>
      <c r="F3134" s="21">
        <v>3900</v>
      </c>
      <c r="G3134" s="21">
        <v>2350</v>
      </c>
      <c r="H3134" s="39">
        <f t="shared" si="460"/>
        <v>9068.0625</v>
      </c>
      <c r="I3134" s="37">
        <f t="shared" si="456"/>
        <v>9000</v>
      </c>
      <c r="J3134" s="37">
        <f t="shared" si="457"/>
        <v>270</v>
      </c>
      <c r="K3134" s="21"/>
      <c r="L3134" s="36">
        <f>L3133+16</f>
        <v>1007</v>
      </c>
      <c r="N3134" s="36">
        <v>45</v>
      </c>
      <c r="O3134" s="21">
        <f t="shared" si="458"/>
        <v>1052</v>
      </c>
      <c r="P3134" s="40">
        <f t="shared" si="459"/>
        <v>3005.7142857142858</v>
      </c>
      <c r="Q3134" s="42"/>
      <c r="R3134" t="str">
        <f t="shared" si="455"/>
        <v>9070 Litre 304 Stainless Steel Slimline Water Tank (1050mm W x 3900mm L x  2350mm H)</v>
      </c>
    </row>
    <row r="3135" spans="2:18" x14ac:dyDescent="0.35">
      <c r="B3135" s="32">
        <v>0.65</v>
      </c>
      <c r="C3135" s="30" t="s">
        <v>22</v>
      </c>
      <c r="D3135" s="30" t="s">
        <v>21</v>
      </c>
      <c r="E3135" s="21">
        <v>1050</v>
      </c>
      <c r="F3135" s="21">
        <v>4000</v>
      </c>
      <c r="G3135" s="21">
        <v>2350</v>
      </c>
      <c r="H3135" s="39">
        <f t="shared" si="460"/>
        <v>9314.8125</v>
      </c>
      <c r="I3135" s="37">
        <f t="shared" si="456"/>
        <v>9000</v>
      </c>
      <c r="J3135" s="37">
        <f t="shared" si="457"/>
        <v>270</v>
      </c>
      <c r="K3135" s="21"/>
      <c r="L3135" s="36">
        <f>L3134+16</f>
        <v>1023</v>
      </c>
      <c r="N3135" s="36">
        <v>45</v>
      </c>
      <c r="O3135" s="21">
        <f t="shared" si="458"/>
        <v>1068</v>
      </c>
      <c r="P3135" s="40">
        <f t="shared" si="459"/>
        <v>3051.4285714285716</v>
      </c>
      <c r="Q3135" s="42"/>
      <c r="R3135" t="str">
        <f t="shared" si="455"/>
        <v>9310 Litre 304 Stainless Steel Slimline Water Tank (1050mm W x 4000mm L x  2350mm H)</v>
      </c>
    </row>
    <row r="3136" spans="2:18" x14ac:dyDescent="0.35">
      <c r="B3136" s="32">
        <v>0.65</v>
      </c>
      <c r="C3136" s="30" t="s">
        <v>22</v>
      </c>
      <c r="D3136" s="30" t="s">
        <v>21</v>
      </c>
      <c r="E3136" s="21">
        <v>1100</v>
      </c>
      <c r="F3136" s="21">
        <v>800</v>
      </c>
      <c r="G3136" s="21">
        <v>2350</v>
      </c>
      <c r="H3136" s="39">
        <f t="shared" si="460"/>
        <v>1458.6785714285713</v>
      </c>
      <c r="I3136" s="37">
        <f t="shared" si="456"/>
        <v>1000</v>
      </c>
      <c r="J3136" s="37">
        <f t="shared" si="457"/>
        <v>90</v>
      </c>
      <c r="K3136" s="21"/>
      <c r="L3136" s="36">
        <v>364</v>
      </c>
      <c r="N3136" s="36">
        <v>30</v>
      </c>
      <c r="O3136" s="21">
        <f t="shared" si="458"/>
        <v>394</v>
      </c>
      <c r="P3136" s="40">
        <f t="shared" si="459"/>
        <v>1125.7142857142858</v>
      </c>
      <c r="Q3136" s="42"/>
      <c r="R3136" t="str">
        <f t="shared" si="455"/>
        <v>1460 Litre 304 Stainless Steel Slimline Water Tank (1100mm W x 800mm L x  2350mm H)</v>
      </c>
    </row>
    <row r="3137" spans="2:18" x14ac:dyDescent="0.35">
      <c r="B3137" s="32">
        <v>0.65</v>
      </c>
      <c r="C3137" s="30" t="s">
        <v>22</v>
      </c>
      <c r="D3137" s="30" t="s">
        <v>21</v>
      </c>
      <c r="E3137" s="21">
        <v>1100</v>
      </c>
      <c r="F3137" s="21">
        <v>900</v>
      </c>
      <c r="G3137" s="21">
        <v>2350</v>
      </c>
      <c r="H3137" s="39">
        <f t="shared" si="460"/>
        <v>1717.1785714285713</v>
      </c>
      <c r="I3137" s="37">
        <f t="shared" si="456"/>
        <v>2000</v>
      </c>
      <c r="J3137" s="37">
        <f t="shared" si="457"/>
        <v>120</v>
      </c>
      <c r="K3137" s="21"/>
      <c r="L3137" s="36">
        <f>L3136+16</f>
        <v>380</v>
      </c>
      <c r="N3137" s="36">
        <v>30</v>
      </c>
      <c r="O3137" s="21">
        <f t="shared" si="458"/>
        <v>410</v>
      </c>
      <c r="P3137" s="40">
        <f t="shared" si="459"/>
        <v>1171.4285714285716</v>
      </c>
      <c r="Q3137" s="42"/>
      <c r="R3137" t="str">
        <f t="shared" si="455"/>
        <v>1720 Litre 304 Stainless Steel Slimline Water Tank (1100mm W x 900mm L x  2350mm H)</v>
      </c>
    </row>
    <row r="3138" spans="2:18" x14ac:dyDescent="0.35">
      <c r="B3138" s="32">
        <v>0.65</v>
      </c>
      <c r="C3138" s="30" t="s">
        <v>22</v>
      </c>
      <c r="D3138" s="30" t="s">
        <v>21</v>
      </c>
      <c r="E3138" s="21">
        <v>1100</v>
      </c>
      <c r="F3138" s="21">
        <v>1000</v>
      </c>
      <c r="G3138" s="21">
        <v>2350</v>
      </c>
      <c r="H3138" s="39">
        <f t="shared" si="460"/>
        <v>1975.6785714285713</v>
      </c>
      <c r="I3138" s="37">
        <f t="shared" si="456"/>
        <v>2000</v>
      </c>
      <c r="J3138" s="37">
        <f t="shared" si="457"/>
        <v>120</v>
      </c>
      <c r="K3138" s="21"/>
      <c r="L3138" s="36">
        <f>L3137+16</f>
        <v>396</v>
      </c>
      <c r="N3138" s="36">
        <v>30</v>
      </c>
      <c r="O3138" s="21">
        <f t="shared" si="458"/>
        <v>426</v>
      </c>
      <c r="P3138" s="40">
        <f t="shared" si="459"/>
        <v>1217.1428571428571</v>
      </c>
      <c r="Q3138" s="42"/>
      <c r="R3138" t="str">
        <f t="shared" si="455"/>
        <v>1980 Litre 304 Stainless Steel Slimline Water Tank (1100mm W x 1000mm L x  2350mm H)</v>
      </c>
    </row>
    <row r="3139" spans="2:18" x14ac:dyDescent="0.35">
      <c r="B3139" s="32">
        <v>0.65</v>
      </c>
      <c r="C3139" s="30" t="s">
        <v>22</v>
      </c>
      <c r="D3139" s="30" t="s">
        <v>21</v>
      </c>
      <c r="E3139" s="21">
        <v>1100</v>
      </c>
      <c r="F3139" s="21">
        <v>1100</v>
      </c>
      <c r="G3139" s="21">
        <v>2350</v>
      </c>
      <c r="H3139" s="39">
        <f t="shared" si="460"/>
        <v>2234.1785714285711</v>
      </c>
      <c r="I3139" s="37">
        <f t="shared" si="456"/>
        <v>2000</v>
      </c>
      <c r="J3139" s="37">
        <f t="shared" si="457"/>
        <v>120</v>
      </c>
      <c r="K3139" s="21"/>
      <c r="L3139" s="36">
        <f>L3138+16</f>
        <v>412</v>
      </c>
      <c r="N3139" s="36">
        <v>30</v>
      </c>
      <c r="O3139" s="21">
        <f t="shared" si="458"/>
        <v>442</v>
      </c>
      <c r="P3139" s="40">
        <f t="shared" si="459"/>
        <v>1262.8571428571429</v>
      </c>
      <c r="Q3139" s="42"/>
      <c r="R3139" t="str">
        <f t="shared" si="455"/>
        <v>2230 Litre 304 Stainless Steel Slimline Water Tank (1100mm W x 1100mm L x  2350mm H)</v>
      </c>
    </row>
    <row r="3140" spans="2:18" x14ac:dyDescent="0.35">
      <c r="B3140" s="32">
        <v>0.65</v>
      </c>
      <c r="C3140" s="30" t="s">
        <v>22</v>
      </c>
      <c r="D3140" s="30" t="s">
        <v>21</v>
      </c>
      <c r="E3140" s="21">
        <v>1100</v>
      </c>
      <c r="F3140" s="21">
        <v>1200</v>
      </c>
      <c r="G3140" s="21">
        <v>2350</v>
      </c>
      <c r="H3140" s="39">
        <f t="shared" si="460"/>
        <v>2492.6785714285711</v>
      </c>
      <c r="I3140" s="37">
        <f t="shared" si="456"/>
        <v>2000</v>
      </c>
      <c r="J3140" s="37">
        <f t="shared" si="457"/>
        <v>120</v>
      </c>
      <c r="K3140" s="21"/>
      <c r="L3140" s="36">
        <f>L3139+16</f>
        <v>428</v>
      </c>
      <c r="N3140" s="36">
        <v>30</v>
      </c>
      <c r="O3140" s="21">
        <f t="shared" si="458"/>
        <v>458</v>
      </c>
      <c r="P3140" s="40">
        <f t="shared" si="459"/>
        <v>1308.5714285714287</v>
      </c>
      <c r="Q3140" s="42"/>
      <c r="R3140" t="str">
        <f t="shared" si="455"/>
        <v>2490 Litre 304 Stainless Steel Slimline Water Tank (1100mm W x 1200mm L x  2350mm H)</v>
      </c>
    </row>
    <row r="3141" spans="2:18" x14ac:dyDescent="0.35">
      <c r="B3141" s="32">
        <v>0.65</v>
      </c>
      <c r="C3141" s="30" t="s">
        <v>22</v>
      </c>
      <c r="D3141" s="30" t="s">
        <v>21</v>
      </c>
      <c r="E3141" s="21">
        <v>1100</v>
      </c>
      <c r="F3141" s="21">
        <v>1300</v>
      </c>
      <c r="G3141" s="21">
        <v>2350</v>
      </c>
      <c r="H3141" s="39">
        <f t="shared" si="460"/>
        <v>2751.1785714285711</v>
      </c>
      <c r="I3141" s="37">
        <f t="shared" si="456"/>
        <v>3000</v>
      </c>
      <c r="J3141" s="37">
        <f t="shared" si="457"/>
        <v>135</v>
      </c>
      <c r="K3141" s="21"/>
      <c r="L3141" s="36">
        <v>488</v>
      </c>
      <c r="N3141" s="36">
        <v>30</v>
      </c>
      <c r="O3141" s="21">
        <f t="shared" si="458"/>
        <v>518</v>
      </c>
      <c r="P3141" s="40">
        <f t="shared" si="459"/>
        <v>1480</v>
      </c>
      <c r="Q3141" s="42"/>
      <c r="R3141" t="str">
        <f t="shared" ref="R3141:R3201" si="461">ROUND(H3141,-1)&amp;" "&amp;"Litre"&amp;" "&amp;C3141&amp;" "&amp;D3141&amp;" "&amp;"Water Tank"&amp;" ("&amp;E3141&amp;"mm W x "&amp;F3141&amp;"mm L x  "&amp;G3141&amp;"mm H)"</f>
        <v>2750 Litre 304 Stainless Steel Slimline Water Tank (1100mm W x 1300mm L x  2350mm H)</v>
      </c>
    </row>
    <row r="3142" spans="2:18" x14ac:dyDescent="0.35">
      <c r="B3142" s="32">
        <v>0.65</v>
      </c>
      <c r="C3142" s="30" t="s">
        <v>22</v>
      </c>
      <c r="D3142" s="30" t="s">
        <v>21</v>
      </c>
      <c r="E3142" s="21">
        <v>1100</v>
      </c>
      <c r="F3142" s="21">
        <v>1400</v>
      </c>
      <c r="G3142" s="21">
        <v>2350</v>
      </c>
      <c r="H3142" s="39">
        <f t="shared" si="460"/>
        <v>3009.6785714285711</v>
      </c>
      <c r="I3142" s="37">
        <f t="shared" ref="I3142:I3201" si="462">ROUND(H3142,-3)</f>
        <v>3000</v>
      </c>
      <c r="J3142" s="37">
        <f t="shared" ref="J3142:J3201" si="463">IF(I3142&lt;1000,90,IF(I3142=1000,90,IF(I3142=2000,120,IF(I3142=3000,135,IF(I3142=4000,150,IF(I3142=5000,180,IF(I3142=6000,210,IF(I3142=7000,240,IF(I3142=8000,255,IF(I3142=9000,270,IF(I3142=10000,285)))))))))))</f>
        <v>135</v>
      </c>
      <c r="K3142" s="21"/>
      <c r="L3142" s="36">
        <f>L3141+16</f>
        <v>504</v>
      </c>
      <c r="N3142" s="36">
        <v>30</v>
      </c>
      <c r="O3142" s="21">
        <f t="shared" ref="O3142:O3201" si="464">SUM(K3142:N3142)</f>
        <v>534</v>
      </c>
      <c r="P3142" s="40">
        <f t="shared" ref="P3142:P3201" si="465">O3142/(1-B3142)</f>
        <v>1525.7142857142858</v>
      </c>
      <c r="Q3142" s="42"/>
      <c r="R3142" t="str">
        <f t="shared" si="461"/>
        <v>3010 Litre 304 Stainless Steel Slimline Water Tank (1100mm W x 1400mm L x  2350mm H)</v>
      </c>
    </row>
    <row r="3143" spans="2:18" x14ac:dyDescent="0.35">
      <c r="B3143" s="32">
        <v>0.65</v>
      </c>
      <c r="C3143" s="30" t="s">
        <v>22</v>
      </c>
      <c r="D3143" s="30" t="s">
        <v>21</v>
      </c>
      <c r="E3143" s="21">
        <v>1100</v>
      </c>
      <c r="F3143" s="21">
        <v>1500</v>
      </c>
      <c r="G3143" s="21">
        <v>2350</v>
      </c>
      <c r="H3143" s="39">
        <f t="shared" si="460"/>
        <v>3268.1785714285711</v>
      </c>
      <c r="I3143" s="37">
        <f t="shared" si="462"/>
        <v>3000</v>
      </c>
      <c r="J3143" s="37">
        <f t="shared" si="463"/>
        <v>135</v>
      </c>
      <c r="K3143" s="21"/>
      <c r="L3143" s="36">
        <f>L3142+16</f>
        <v>520</v>
      </c>
      <c r="N3143" s="36">
        <v>30</v>
      </c>
      <c r="O3143" s="21">
        <f t="shared" si="464"/>
        <v>550</v>
      </c>
      <c r="P3143" s="40">
        <f t="shared" si="465"/>
        <v>1571.4285714285716</v>
      </c>
      <c r="Q3143" s="42"/>
      <c r="R3143" t="str">
        <f t="shared" si="461"/>
        <v>3270 Litre 304 Stainless Steel Slimline Water Tank (1100mm W x 1500mm L x  2350mm H)</v>
      </c>
    </row>
    <row r="3144" spans="2:18" x14ac:dyDescent="0.35">
      <c r="B3144" s="32">
        <v>0.65</v>
      </c>
      <c r="C3144" s="30" t="s">
        <v>22</v>
      </c>
      <c r="D3144" s="30" t="s">
        <v>21</v>
      </c>
      <c r="E3144" s="21">
        <v>1100</v>
      </c>
      <c r="F3144" s="21">
        <v>1600</v>
      </c>
      <c r="G3144" s="21">
        <v>2350</v>
      </c>
      <c r="H3144" s="39">
        <f t="shared" si="460"/>
        <v>3526.6785714285711</v>
      </c>
      <c r="I3144" s="37">
        <f t="shared" si="462"/>
        <v>4000</v>
      </c>
      <c r="J3144" s="37">
        <f t="shared" si="463"/>
        <v>150</v>
      </c>
      <c r="K3144" s="21"/>
      <c r="L3144" s="36">
        <v>534</v>
      </c>
      <c r="N3144" s="36">
        <v>30</v>
      </c>
      <c r="O3144" s="21">
        <f t="shared" si="464"/>
        <v>564</v>
      </c>
      <c r="P3144" s="40">
        <f t="shared" si="465"/>
        <v>1611.4285714285716</v>
      </c>
      <c r="Q3144" s="42"/>
      <c r="R3144" t="str">
        <f t="shared" si="461"/>
        <v>3530 Litre 304 Stainless Steel Slimline Water Tank (1100mm W x 1600mm L x  2350mm H)</v>
      </c>
    </row>
    <row r="3145" spans="2:18" x14ac:dyDescent="0.35">
      <c r="B3145" s="32">
        <v>0.65</v>
      </c>
      <c r="C3145" s="30" t="s">
        <v>22</v>
      </c>
      <c r="D3145" s="30" t="s">
        <v>21</v>
      </c>
      <c r="E3145" s="21">
        <v>1100</v>
      </c>
      <c r="F3145" s="21">
        <v>1700</v>
      </c>
      <c r="G3145" s="21">
        <v>2350</v>
      </c>
      <c r="H3145" s="39">
        <f t="shared" si="460"/>
        <v>3785.1785714285711</v>
      </c>
      <c r="I3145" s="37">
        <f t="shared" si="462"/>
        <v>4000</v>
      </c>
      <c r="J3145" s="37">
        <f t="shared" si="463"/>
        <v>150</v>
      </c>
      <c r="K3145" s="21"/>
      <c r="L3145" s="36">
        <f>L3144+16</f>
        <v>550</v>
      </c>
      <c r="N3145" s="36">
        <v>30</v>
      </c>
      <c r="O3145" s="21">
        <f t="shared" si="464"/>
        <v>580</v>
      </c>
      <c r="P3145" s="40">
        <f t="shared" si="465"/>
        <v>1657.1428571428573</v>
      </c>
      <c r="Q3145" s="42"/>
      <c r="R3145" t="str">
        <f t="shared" si="461"/>
        <v>3790 Litre 304 Stainless Steel Slimline Water Tank (1100mm W x 1700mm L x  2350mm H)</v>
      </c>
    </row>
    <row r="3146" spans="2:18" x14ac:dyDescent="0.35">
      <c r="B3146" s="32">
        <v>0.65</v>
      </c>
      <c r="C3146" s="30" t="s">
        <v>22</v>
      </c>
      <c r="D3146" s="30" t="s">
        <v>21</v>
      </c>
      <c r="E3146" s="21">
        <v>1100</v>
      </c>
      <c r="F3146" s="21">
        <v>1800</v>
      </c>
      <c r="G3146" s="21">
        <v>2350</v>
      </c>
      <c r="H3146" s="39">
        <f t="shared" si="460"/>
        <v>4043.6785714285711</v>
      </c>
      <c r="I3146" s="37">
        <f t="shared" si="462"/>
        <v>4000</v>
      </c>
      <c r="J3146" s="37">
        <f t="shared" si="463"/>
        <v>150</v>
      </c>
      <c r="K3146" s="21"/>
      <c r="L3146" s="36">
        <f>L3145+16</f>
        <v>566</v>
      </c>
      <c r="N3146" s="36">
        <v>30</v>
      </c>
      <c r="O3146" s="21">
        <f t="shared" si="464"/>
        <v>596</v>
      </c>
      <c r="P3146" s="40">
        <f t="shared" si="465"/>
        <v>1702.8571428571429</v>
      </c>
      <c r="Q3146" s="42"/>
      <c r="R3146" t="str">
        <f t="shared" si="461"/>
        <v>4040 Litre 304 Stainless Steel Slimline Water Tank (1100mm W x 1800mm L x  2350mm H)</v>
      </c>
    </row>
    <row r="3147" spans="2:18" x14ac:dyDescent="0.35">
      <c r="B3147" s="32">
        <v>0.65</v>
      </c>
      <c r="C3147" s="30" t="s">
        <v>22</v>
      </c>
      <c r="D3147" s="30" t="s">
        <v>21</v>
      </c>
      <c r="E3147" s="21">
        <v>1100</v>
      </c>
      <c r="F3147" s="21">
        <v>1900</v>
      </c>
      <c r="G3147" s="21">
        <v>2350</v>
      </c>
      <c r="H3147" s="39">
        <f t="shared" si="460"/>
        <v>4302.1785714285716</v>
      </c>
      <c r="I3147" s="37">
        <f t="shared" si="462"/>
        <v>4000</v>
      </c>
      <c r="J3147" s="37">
        <f t="shared" si="463"/>
        <v>150</v>
      </c>
      <c r="K3147" s="21"/>
      <c r="L3147" s="36">
        <f>L3146+16</f>
        <v>582</v>
      </c>
      <c r="N3147" s="36">
        <v>30</v>
      </c>
      <c r="O3147" s="21">
        <f t="shared" si="464"/>
        <v>612</v>
      </c>
      <c r="P3147" s="40">
        <f t="shared" si="465"/>
        <v>1748.5714285714287</v>
      </c>
      <c r="Q3147" s="42"/>
      <c r="R3147" t="str">
        <f t="shared" si="461"/>
        <v>4300 Litre 304 Stainless Steel Slimline Water Tank (1100mm W x 1900mm L x  2350mm H)</v>
      </c>
    </row>
    <row r="3148" spans="2:18" x14ac:dyDescent="0.35">
      <c r="B3148" s="32">
        <v>0.65</v>
      </c>
      <c r="C3148" s="30" t="s">
        <v>22</v>
      </c>
      <c r="D3148" s="30" t="s">
        <v>21</v>
      </c>
      <c r="E3148" s="21">
        <v>1100</v>
      </c>
      <c r="F3148" s="21">
        <v>2000</v>
      </c>
      <c r="G3148" s="21">
        <v>2350</v>
      </c>
      <c r="H3148" s="39">
        <f t="shared" si="460"/>
        <v>4560.6785714285716</v>
      </c>
      <c r="I3148" s="37">
        <f t="shared" si="462"/>
        <v>5000</v>
      </c>
      <c r="J3148" s="37">
        <f t="shared" si="463"/>
        <v>180</v>
      </c>
      <c r="K3148" s="21"/>
      <c r="L3148" s="36">
        <v>597</v>
      </c>
      <c r="N3148" s="36">
        <v>30</v>
      </c>
      <c r="O3148" s="21">
        <f t="shared" si="464"/>
        <v>627</v>
      </c>
      <c r="P3148" s="40">
        <f t="shared" si="465"/>
        <v>1791.4285714285716</v>
      </c>
      <c r="Q3148" s="42"/>
      <c r="R3148" t="str">
        <f t="shared" si="461"/>
        <v>4560 Litre 304 Stainless Steel Slimline Water Tank (1100mm W x 2000mm L x  2350mm H)</v>
      </c>
    </row>
    <row r="3149" spans="2:18" x14ac:dyDescent="0.35">
      <c r="B3149" s="32">
        <v>0.65</v>
      </c>
      <c r="C3149" s="30" t="s">
        <v>22</v>
      </c>
      <c r="D3149" s="30" t="s">
        <v>21</v>
      </c>
      <c r="E3149" s="21">
        <v>1100</v>
      </c>
      <c r="F3149" s="21">
        <v>2100</v>
      </c>
      <c r="G3149" s="21">
        <v>2350</v>
      </c>
      <c r="H3149" s="39">
        <f t="shared" si="460"/>
        <v>4819.1785714285716</v>
      </c>
      <c r="I3149" s="37">
        <f t="shared" si="462"/>
        <v>5000</v>
      </c>
      <c r="J3149" s="37">
        <f t="shared" si="463"/>
        <v>180</v>
      </c>
      <c r="K3149" s="21"/>
      <c r="L3149" s="36">
        <f>L3148+16</f>
        <v>613</v>
      </c>
      <c r="N3149" s="36">
        <v>30</v>
      </c>
      <c r="O3149" s="21">
        <f t="shared" si="464"/>
        <v>643</v>
      </c>
      <c r="P3149" s="40">
        <f t="shared" si="465"/>
        <v>1837.1428571428573</v>
      </c>
      <c r="Q3149" s="42"/>
      <c r="R3149" t="str">
        <f t="shared" si="461"/>
        <v>4820 Litre 304 Stainless Steel Slimline Water Tank (1100mm W x 2100mm L x  2350mm H)</v>
      </c>
    </row>
    <row r="3150" spans="2:18" x14ac:dyDescent="0.35">
      <c r="B3150" s="32">
        <v>0.65</v>
      </c>
      <c r="C3150" s="30" t="s">
        <v>22</v>
      </c>
      <c r="D3150" s="30" t="s">
        <v>21</v>
      </c>
      <c r="E3150" s="21">
        <v>1100</v>
      </c>
      <c r="F3150" s="21">
        <v>2200</v>
      </c>
      <c r="G3150" s="21">
        <v>2350</v>
      </c>
      <c r="H3150" s="39">
        <f t="shared" si="460"/>
        <v>5077.6785714285716</v>
      </c>
      <c r="I3150" s="37">
        <f t="shared" si="462"/>
        <v>5000</v>
      </c>
      <c r="J3150" s="37">
        <f t="shared" si="463"/>
        <v>180</v>
      </c>
      <c r="K3150" s="21"/>
      <c r="L3150" s="36">
        <f>L3149+16</f>
        <v>629</v>
      </c>
      <c r="N3150" s="36">
        <v>45</v>
      </c>
      <c r="O3150" s="21">
        <f t="shared" si="464"/>
        <v>674</v>
      </c>
      <c r="P3150" s="40">
        <f t="shared" si="465"/>
        <v>1925.7142857142858</v>
      </c>
      <c r="Q3150" s="42"/>
      <c r="R3150" t="str">
        <f t="shared" si="461"/>
        <v>5080 Litre 304 Stainless Steel Slimline Water Tank (1100mm W x 2200mm L x  2350mm H)</v>
      </c>
    </row>
    <row r="3151" spans="2:18" x14ac:dyDescent="0.35">
      <c r="B3151" s="32">
        <v>0.65</v>
      </c>
      <c r="C3151" s="30" t="s">
        <v>22</v>
      </c>
      <c r="D3151" s="30" t="s">
        <v>21</v>
      </c>
      <c r="E3151" s="21">
        <v>1100</v>
      </c>
      <c r="F3151" s="21">
        <v>2300</v>
      </c>
      <c r="G3151" s="21">
        <v>2350</v>
      </c>
      <c r="H3151" s="39">
        <f t="shared" si="460"/>
        <v>5336.1785714285716</v>
      </c>
      <c r="I3151" s="37">
        <f t="shared" si="462"/>
        <v>5000</v>
      </c>
      <c r="J3151" s="37">
        <f t="shared" si="463"/>
        <v>180</v>
      </c>
      <c r="K3151" s="21"/>
      <c r="L3151" s="36">
        <f>L3150+16</f>
        <v>645</v>
      </c>
      <c r="N3151" s="36">
        <v>45</v>
      </c>
      <c r="O3151" s="21">
        <f t="shared" si="464"/>
        <v>690</v>
      </c>
      <c r="P3151" s="40">
        <f t="shared" si="465"/>
        <v>1971.4285714285716</v>
      </c>
      <c r="Q3151" s="42"/>
      <c r="R3151" t="str">
        <f t="shared" si="461"/>
        <v>5340 Litre 304 Stainless Steel Slimline Water Tank (1100mm W x 2300mm L x  2350mm H)</v>
      </c>
    </row>
    <row r="3152" spans="2:18" x14ac:dyDescent="0.35">
      <c r="B3152" s="32">
        <v>0.65</v>
      </c>
      <c r="C3152" s="30" t="s">
        <v>22</v>
      </c>
      <c r="D3152" s="30" t="s">
        <v>21</v>
      </c>
      <c r="E3152" s="21">
        <v>1100</v>
      </c>
      <c r="F3152" s="21">
        <v>2400</v>
      </c>
      <c r="G3152" s="21">
        <v>2350</v>
      </c>
      <c r="H3152" s="39">
        <f t="shared" si="460"/>
        <v>5594.6785714285716</v>
      </c>
      <c r="I3152" s="37">
        <f t="shared" si="462"/>
        <v>6000</v>
      </c>
      <c r="J3152" s="37">
        <f t="shared" si="463"/>
        <v>210</v>
      </c>
      <c r="K3152" s="21"/>
      <c r="L3152" s="36">
        <v>723</v>
      </c>
      <c r="N3152" s="36">
        <v>45</v>
      </c>
      <c r="O3152" s="21">
        <f t="shared" si="464"/>
        <v>768</v>
      </c>
      <c r="P3152" s="40">
        <f t="shared" si="465"/>
        <v>2194.2857142857142</v>
      </c>
      <c r="Q3152" s="42"/>
      <c r="R3152" t="str">
        <f t="shared" si="461"/>
        <v>5590 Litre 304 Stainless Steel Slimline Water Tank (1100mm W x 2400mm L x  2350mm H)</v>
      </c>
    </row>
    <row r="3153" spans="2:18" x14ac:dyDescent="0.35">
      <c r="B3153" s="32">
        <v>0.65</v>
      </c>
      <c r="C3153" s="30" t="s">
        <v>22</v>
      </c>
      <c r="D3153" s="30" t="s">
        <v>21</v>
      </c>
      <c r="E3153" s="21">
        <v>1100</v>
      </c>
      <c r="F3153" s="21">
        <v>2500</v>
      </c>
      <c r="G3153" s="21">
        <v>2350</v>
      </c>
      <c r="H3153" s="39">
        <f t="shared" si="460"/>
        <v>5853.1785714285716</v>
      </c>
      <c r="I3153" s="37">
        <f t="shared" si="462"/>
        <v>6000</v>
      </c>
      <c r="J3153" s="37">
        <f t="shared" si="463"/>
        <v>210</v>
      </c>
      <c r="K3153" s="21"/>
      <c r="L3153" s="36">
        <f>L3152+16</f>
        <v>739</v>
      </c>
      <c r="N3153" s="36">
        <v>45</v>
      </c>
      <c r="O3153" s="21">
        <f t="shared" si="464"/>
        <v>784</v>
      </c>
      <c r="P3153" s="40">
        <f t="shared" si="465"/>
        <v>2240</v>
      </c>
      <c r="Q3153" s="42"/>
      <c r="R3153" t="str">
        <f t="shared" si="461"/>
        <v>5850 Litre 304 Stainless Steel Slimline Water Tank (1100mm W x 2500mm L x  2350mm H)</v>
      </c>
    </row>
    <row r="3154" spans="2:18" x14ac:dyDescent="0.35">
      <c r="B3154" s="32">
        <v>0.65</v>
      </c>
      <c r="C3154" s="30" t="s">
        <v>22</v>
      </c>
      <c r="D3154" s="30" t="s">
        <v>21</v>
      </c>
      <c r="E3154" s="21">
        <v>1100</v>
      </c>
      <c r="F3154" s="21">
        <v>2600</v>
      </c>
      <c r="G3154" s="21">
        <v>2350</v>
      </c>
      <c r="H3154" s="39">
        <f t="shared" si="460"/>
        <v>6111.6785714285716</v>
      </c>
      <c r="I3154" s="37">
        <f t="shared" si="462"/>
        <v>6000</v>
      </c>
      <c r="J3154" s="37">
        <f t="shared" si="463"/>
        <v>210</v>
      </c>
      <c r="K3154" s="21"/>
      <c r="L3154" s="36">
        <f>L3153+16</f>
        <v>755</v>
      </c>
      <c r="N3154" s="36">
        <v>45</v>
      </c>
      <c r="O3154" s="21">
        <f t="shared" si="464"/>
        <v>800</v>
      </c>
      <c r="P3154" s="40">
        <f t="shared" si="465"/>
        <v>2285.7142857142858</v>
      </c>
      <c r="Q3154" s="42"/>
      <c r="R3154" t="str">
        <f t="shared" si="461"/>
        <v>6110 Litre 304 Stainless Steel Slimline Water Tank (1100mm W x 2600mm L x  2350mm H)</v>
      </c>
    </row>
    <row r="3155" spans="2:18" x14ac:dyDescent="0.35">
      <c r="B3155" s="32">
        <v>0.65</v>
      </c>
      <c r="C3155" s="30" t="s">
        <v>22</v>
      </c>
      <c r="D3155" s="30" t="s">
        <v>21</v>
      </c>
      <c r="E3155" s="21">
        <v>1100</v>
      </c>
      <c r="F3155" s="21">
        <v>2700</v>
      </c>
      <c r="G3155" s="21">
        <v>2350</v>
      </c>
      <c r="H3155" s="39">
        <f t="shared" si="460"/>
        <v>6370.1785714285716</v>
      </c>
      <c r="I3155" s="37">
        <f t="shared" si="462"/>
        <v>6000</v>
      </c>
      <c r="J3155" s="37">
        <f t="shared" si="463"/>
        <v>210</v>
      </c>
      <c r="K3155" s="21"/>
      <c r="L3155" s="36">
        <f>L3154+16</f>
        <v>771</v>
      </c>
      <c r="N3155" s="36">
        <v>45</v>
      </c>
      <c r="O3155" s="21">
        <f t="shared" si="464"/>
        <v>816</v>
      </c>
      <c r="P3155" s="40">
        <f t="shared" si="465"/>
        <v>2331.4285714285716</v>
      </c>
      <c r="Q3155" s="42"/>
      <c r="R3155" t="str">
        <f t="shared" si="461"/>
        <v>6370 Litre 304 Stainless Steel Slimline Water Tank (1100mm W x 2700mm L x  2350mm H)</v>
      </c>
    </row>
    <row r="3156" spans="2:18" x14ac:dyDescent="0.35">
      <c r="B3156" s="32">
        <v>0.65</v>
      </c>
      <c r="C3156" s="30" t="s">
        <v>22</v>
      </c>
      <c r="D3156" s="30" t="s">
        <v>21</v>
      </c>
      <c r="E3156" s="21">
        <v>1100</v>
      </c>
      <c r="F3156" s="21">
        <v>2800</v>
      </c>
      <c r="G3156" s="21">
        <v>2350</v>
      </c>
      <c r="H3156" s="39">
        <f t="shared" si="460"/>
        <v>6628.6785714285716</v>
      </c>
      <c r="I3156" s="37">
        <f t="shared" si="462"/>
        <v>7000</v>
      </c>
      <c r="J3156" s="37">
        <f t="shared" si="463"/>
        <v>240</v>
      </c>
      <c r="K3156" s="21"/>
      <c r="L3156" s="36">
        <v>804</v>
      </c>
      <c r="N3156" s="36">
        <v>45</v>
      </c>
      <c r="O3156" s="21">
        <f t="shared" si="464"/>
        <v>849</v>
      </c>
      <c r="P3156" s="40">
        <f t="shared" si="465"/>
        <v>2425.7142857142858</v>
      </c>
      <c r="Q3156" s="42"/>
      <c r="R3156" t="str">
        <f t="shared" si="461"/>
        <v>6630 Litre 304 Stainless Steel Slimline Water Tank (1100mm W x 2800mm L x  2350mm H)</v>
      </c>
    </row>
    <row r="3157" spans="2:18" x14ac:dyDescent="0.35">
      <c r="B3157" s="32">
        <v>0.65</v>
      </c>
      <c r="C3157" s="30" t="s">
        <v>22</v>
      </c>
      <c r="D3157" s="30" t="s">
        <v>21</v>
      </c>
      <c r="E3157" s="21">
        <v>1100</v>
      </c>
      <c r="F3157" s="21">
        <v>2900</v>
      </c>
      <c r="G3157" s="21">
        <v>2350</v>
      </c>
      <c r="H3157" s="39">
        <f t="shared" si="460"/>
        <v>6887.1785714285716</v>
      </c>
      <c r="I3157" s="37">
        <f t="shared" si="462"/>
        <v>7000</v>
      </c>
      <c r="J3157" s="37">
        <f t="shared" si="463"/>
        <v>240</v>
      </c>
      <c r="K3157" s="21"/>
      <c r="L3157" s="36">
        <f>L3156+16</f>
        <v>820</v>
      </c>
      <c r="N3157" s="36">
        <v>45</v>
      </c>
      <c r="O3157" s="21">
        <f t="shared" si="464"/>
        <v>865</v>
      </c>
      <c r="P3157" s="40">
        <f t="shared" si="465"/>
        <v>2471.4285714285716</v>
      </c>
      <c r="Q3157" s="42"/>
      <c r="R3157" t="str">
        <f t="shared" si="461"/>
        <v>6890 Litre 304 Stainless Steel Slimline Water Tank (1100mm W x 2900mm L x  2350mm H)</v>
      </c>
    </row>
    <row r="3158" spans="2:18" x14ac:dyDescent="0.35">
      <c r="B3158" s="32">
        <v>0.65</v>
      </c>
      <c r="C3158" s="30" t="s">
        <v>22</v>
      </c>
      <c r="D3158" s="30" t="s">
        <v>21</v>
      </c>
      <c r="E3158" s="21">
        <v>1100</v>
      </c>
      <c r="F3158" s="21">
        <v>3000</v>
      </c>
      <c r="G3158" s="21">
        <v>2350</v>
      </c>
      <c r="H3158" s="39">
        <f t="shared" si="460"/>
        <v>7145.6785714285716</v>
      </c>
      <c r="I3158" s="37">
        <f t="shared" si="462"/>
        <v>7000</v>
      </c>
      <c r="J3158" s="37">
        <f t="shared" si="463"/>
        <v>240</v>
      </c>
      <c r="K3158" s="21"/>
      <c r="L3158" s="36">
        <f>L3157+16</f>
        <v>836</v>
      </c>
      <c r="N3158" s="36">
        <v>45</v>
      </c>
      <c r="O3158" s="21">
        <f t="shared" si="464"/>
        <v>881</v>
      </c>
      <c r="P3158" s="40">
        <f t="shared" si="465"/>
        <v>2517.1428571428573</v>
      </c>
      <c r="Q3158" s="42"/>
      <c r="R3158" t="str">
        <f t="shared" si="461"/>
        <v>7150 Litre 304 Stainless Steel Slimline Water Tank (1100mm W x 3000mm L x  2350mm H)</v>
      </c>
    </row>
    <row r="3159" spans="2:18" x14ac:dyDescent="0.35">
      <c r="B3159" s="32">
        <v>0.65</v>
      </c>
      <c r="C3159" s="30" t="s">
        <v>22</v>
      </c>
      <c r="D3159" s="30" t="s">
        <v>21</v>
      </c>
      <c r="E3159" s="21">
        <v>1100</v>
      </c>
      <c r="F3159" s="21">
        <v>3100</v>
      </c>
      <c r="G3159" s="21">
        <v>2350</v>
      </c>
      <c r="H3159" s="39">
        <f t="shared" si="460"/>
        <v>7404.1785714285716</v>
      </c>
      <c r="I3159" s="37">
        <f t="shared" si="462"/>
        <v>7000</v>
      </c>
      <c r="J3159" s="37">
        <f t="shared" si="463"/>
        <v>240</v>
      </c>
      <c r="K3159" s="21"/>
      <c r="L3159" s="36">
        <f>L3158+16</f>
        <v>852</v>
      </c>
      <c r="N3159" s="36">
        <v>45</v>
      </c>
      <c r="O3159" s="21">
        <f t="shared" si="464"/>
        <v>897</v>
      </c>
      <c r="P3159" s="40">
        <f t="shared" si="465"/>
        <v>2562.8571428571431</v>
      </c>
      <c r="Q3159" s="42"/>
      <c r="R3159" t="str">
        <f t="shared" si="461"/>
        <v>7400 Litre 304 Stainless Steel Slimline Water Tank (1100mm W x 3100mm L x  2350mm H)</v>
      </c>
    </row>
    <row r="3160" spans="2:18" x14ac:dyDescent="0.35">
      <c r="B3160" s="32">
        <v>0.65</v>
      </c>
      <c r="C3160" s="30" t="s">
        <v>22</v>
      </c>
      <c r="D3160" s="30" t="s">
        <v>21</v>
      </c>
      <c r="E3160" s="21">
        <v>1100</v>
      </c>
      <c r="F3160" s="21">
        <v>3200</v>
      </c>
      <c r="G3160" s="21">
        <v>2350</v>
      </c>
      <c r="H3160" s="39">
        <f t="shared" si="460"/>
        <v>7662.6785714285716</v>
      </c>
      <c r="I3160" s="37">
        <f t="shared" si="462"/>
        <v>8000</v>
      </c>
      <c r="J3160" s="37">
        <f t="shared" si="463"/>
        <v>255</v>
      </c>
      <c r="K3160" s="21"/>
      <c r="L3160" s="36">
        <v>882</v>
      </c>
      <c r="N3160" s="36">
        <v>45</v>
      </c>
      <c r="O3160" s="21">
        <f t="shared" si="464"/>
        <v>927</v>
      </c>
      <c r="P3160" s="40">
        <f t="shared" si="465"/>
        <v>2648.5714285714289</v>
      </c>
      <c r="Q3160" s="42"/>
      <c r="R3160" t="str">
        <f t="shared" si="461"/>
        <v>7660 Litre 304 Stainless Steel Slimline Water Tank (1100mm W x 3200mm L x  2350mm H)</v>
      </c>
    </row>
    <row r="3161" spans="2:18" x14ac:dyDescent="0.35">
      <c r="B3161" s="32">
        <v>0.65</v>
      </c>
      <c r="C3161" s="30" t="s">
        <v>22</v>
      </c>
      <c r="D3161" s="30" t="s">
        <v>21</v>
      </c>
      <c r="E3161" s="21">
        <v>1100</v>
      </c>
      <c r="F3161" s="21">
        <v>3300</v>
      </c>
      <c r="G3161" s="21">
        <v>2350</v>
      </c>
      <c r="H3161" s="39">
        <f t="shared" si="460"/>
        <v>7921.1785714285716</v>
      </c>
      <c r="I3161" s="37">
        <f t="shared" si="462"/>
        <v>8000</v>
      </c>
      <c r="J3161" s="37">
        <f t="shared" si="463"/>
        <v>255</v>
      </c>
      <c r="K3161" s="21"/>
      <c r="L3161" s="36">
        <f>L3160+16</f>
        <v>898</v>
      </c>
      <c r="N3161" s="36">
        <v>45</v>
      </c>
      <c r="O3161" s="21">
        <f t="shared" si="464"/>
        <v>943</v>
      </c>
      <c r="P3161" s="40">
        <f t="shared" si="465"/>
        <v>2694.2857142857147</v>
      </c>
      <c r="Q3161" s="42"/>
      <c r="R3161" t="str">
        <f t="shared" si="461"/>
        <v>7920 Litre 304 Stainless Steel Slimline Water Tank (1100mm W x 3300mm L x  2350mm H)</v>
      </c>
    </row>
    <row r="3162" spans="2:18" x14ac:dyDescent="0.35">
      <c r="B3162" s="32">
        <v>0.65</v>
      </c>
      <c r="C3162" s="30" t="s">
        <v>22</v>
      </c>
      <c r="D3162" s="30" t="s">
        <v>21</v>
      </c>
      <c r="E3162" s="21">
        <v>1100</v>
      </c>
      <c r="F3162" s="21">
        <v>3400</v>
      </c>
      <c r="G3162" s="21">
        <v>2350</v>
      </c>
      <c r="H3162" s="39">
        <f t="shared" si="460"/>
        <v>8179.6785714285716</v>
      </c>
      <c r="I3162" s="37">
        <f t="shared" si="462"/>
        <v>8000</v>
      </c>
      <c r="J3162" s="37">
        <f t="shared" si="463"/>
        <v>255</v>
      </c>
      <c r="K3162" s="21"/>
      <c r="L3162" s="36">
        <f>L3161+16</f>
        <v>914</v>
      </c>
      <c r="N3162" s="36">
        <v>45</v>
      </c>
      <c r="O3162" s="21">
        <f t="shared" si="464"/>
        <v>959</v>
      </c>
      <c r="P3162" s="40">
        <f t="shared" si="465"/>
        <v>2740</v>
      </c>
      <c r="Q3162" s="42"/>
      <c r="R3162" t="str">
        <f t="shared" si="461"/>
        <v>8180 Litre 304 Stainless Steel Slimline Water Tank (1100mm W x 3400mm L x  2350mm H)</v>
      </c>
    </row>
    <row r="3163" spans="2:18" x14ac:dyDescent="0.35">
      <c r="B3163" s="32">
        <v>0.65</v>
      </c>
      <c r="C3163" s="30" t="s">
        <v>22</v>
      </c>
      <c r="D3163" s="30" t="s">
        <v>21</v>
      </c>
      <c r="E3163" s="21">
        <v>1100</v>
      </c>
      <c r="F3163" s="21">
        <v>3500</v>
      </c>
      <c r="G3163" s="21">
        <v>2350</v>
      </c>
      <c r="H3163" s="39">
        <f t="shared" si="460"/>
        <v>8438.1785714285725</v>
      </c>
      <c r="I3163" s="37">
        <f t="shared" si="462"/>
        <v>8000</v>
      </c>
      <c r="J3163" s="37">
        <f t="shared" si="463"/>
        <v>255</v>
      </c>
      <c r="K3163" s="21"/>
      <c r="L3163" s="36">
        <f>L3162+16</f>
        <v>930</v>
      </c>
      <c r="N3163" s="36">
        <v>45</v>
      </c>
      <c r="O3163" s="21">
        <f t="shared" si="464"/>
        <v>975</v>
      </c>
      <c r="P3163" s="40">
        <f t="shared" si="465"/>
        <v>2785.7142857142858</v>
      </c>
      <c r="Q3163" s="42"/>
      <c r="R3163" t="str">
        <f t="shared" si="461"/>
        <v>8440 Litre 304 Stainless Steel Slimline Water Tank (1100mm W x 3500mm L x  2350mm H)</v>
      </c>
    </row>
    <row r="3164" spans="2:18" x14ac:dyDescent="0.35">
      <c r="B3164" s="32">
        <v>0.65</v>
      </c>
      <c r="C3164" s="30" t="s">
        <v>22</v>
      </c>
      <c r="D3164" s="30" t="s">
        <v>21</v>
      </c>
      <c r="E3164" s="21">
        <v>1100</v>
      </c>
      <c r="F3164" s="21">
        <v>3600</v>
      </c>
      <c r="G3164" s="21">
        <v>2350</v>
      </c>
      <c r="H3164" s="39">
        <f t="shared" si="460"/>
        <v>8696.6785714285725</v>
      </c>
      <c r="I3164" s="37">
        <f t="shared" si="462"/>
        <v>9000</v>
      </c>
      <c r="J3164" s="37">
        <f t="shared" si="463"/>
        <v>270</v>
      </c>
      <c r="K3164" s="21"/>
      <c r="L3164" s="36">
        <v>963</v>
      </c>
      <c r="N3164" s="36">
        <v>45</v>
      </c>
      <c r="O3164" s="21">
        <f t="shared" si="464"/>
        <v>1008</v>
      </c>
      <c r="P3164" s="40">
        <f t="shared" si="465"/>
        <v>2880</v>
      </c>
      <c r="Q3164" s="42"/>
      <c r="R3164" t="str">
        <f t="shared" si="461"/>
        <v>8700 Litre 304 Stainless Steel Slimline Water Tank (1100mm W x 3600mm L x  2350mm H)</v>
      </c>
    </row>
    <row r="3165" spans="2:18" x14ac:dyDescent="0.35">
      <c r="B3165" s="32">
        <v>0.65</v>
      </c>
      <c r="C3165" s="30" t="s">
        <v>22</v>
      </c>
      <c r="D3165" s="30" t="s">
        <v>21</v>
      </c>
      <c r="E3165" s="21">
        <v>1100</v>
      </c>
      <c r="F3165" s="21">
        <v>3700</v>
      </c>
      <c r="G3165" s="21">
        <v>2350</v>
      </c>
      <c r="H3165" s="39">
        <f t="shared" si="460"/>
        <v>8955.1785714285725</v>
      </c>
      <c r="I3165" s="37">
        <f t="shared" si="462"/>
        <v>9000</v>
      </c>
      <c r="J3165" s="37">
        <f t="shared" si="463"/>
        <v>270</v>
      </c>
      <c r="K3165" s="21"/>
      <c r="L3165" s="36">
        <f>L3164+16</f>
        <v>979</v>
      </c>
      <c r="N3165" s="36">
        <v>45</v>
      </c>
      <c r="O3165" s="21">
        <f t="shared" si="464"/>
        <v>1024</v>
      </c>
      <c r="P3165" s="40">
        <f t="shared" si="465"/>
        <v>2925.7142857142858</v>
      </c>
      <c r="Q3165" s="42"/>
      <c r="R3165" t="str">
        <f t="shared" si="461"/>
        <v>8960 Litre 304 Stainless Steel Slimline Water Tank (1100mm W x 3700mm L x  2350mm H)</v>
      </c>
    </row>
    <row r="3166" spans="2:18" x14ac:dyDescent="0.35">
      <c r="B3166" s="32">
        <v>0.65</v>
      </c>
      <c r="C3166" s="30" t="s">
        <v>22</v>
      </c>
      <c r="D3166" s="30" t="s">
        <v>21</v>
      </c>
      <c r="E3166" s="21">
        <v>1100</v>
      </c>
      <c r="F3166" s="21">
        <v>3800</v>
      </c>
      <c r="G3166" s="21">
        <v>2350</v>
      </c>
      <c r="H3166" s="39">
        <f t="shared" si="460"/>
        <v>9213.6785714285725</v>
      </c>
      <c r="I3166" s="37">
        <f t="shared" si="462"/>
        <v>9000</v>
      </c>
      <c r="J3166" s="37">
        <f t="shared" si="463"/>
        <v>270</v>
      </c>
      <c r="K3166" s="21"/>
      <c r="L3166" s="36">
        <f>L3165+16</f>
        <v>995</v>
      </c>
      <c r="N3166" s="36">
        <v>45</v>
      </c>
      <c r="O3166" s="21">
        <f t="shared" si="464"/>
        <v>1040</v>
      </c>
      <c r="P3166" s="40">
        <f t="shared" si="465"/>
        <v>2971.4285714285716</v>
      </c>
      <c r="Q3166" s="42"/>
      <c r="R3166" t="str">
        <f t="shared" si="461"/>
        <v>9210 Litre 304 Stainless Steel Slimline Water Tank (1100mm W x 3800mm L x  2350mm H)</v>
      </c>
    </row>
    <row r="3167" spans="2:18" x14ac:dyDescent="0.35">
      <c r="B3167" s="32">
        <v>0.65</v>
      </c>
      <c r="C3167" s="30" t="s">
        <v>22</v>
      </c>
      <c r="D3167" s="30" t="s">
        <v>21</v>
      </c>
      <c r="E3167" s="21">
        <v>1100</v>
      </c>
      <c r="F3167" s="21">
        <v>3900</v>
      </c>
      <c r="G3167" s="21">
        <v>2350</v>
      </c>
      <c r="H3167" s="39">
        <f t="shared" si="460"/>
        <v>9472.1785714285725</v>
      </c>
      <c r="I3167" s="37">
        <f t="shared" si="462"/>
        <v>9000</v>
      </c>
      <c r="J3167" s="37">
        <f t="shared" si="463"/>
        <v>270</v>
      </c>
      <c r="K3167" s="21"/>
      <c r="L3167" s="36">
        <f>L3166+16</f>
        <v>1011</v>
      </c>
      <c r="N3167" s="36">
        <v>45</v>
      </c>
      <c r="O3167" s="21">
        <f t="shared" si="464"/>
        <v>1056</v>
      </c>
      <c r="P3167" s="40">
        <f t="shared" si="465"/>
        <v>3017.1428571428573</v>
      </c>
      <c r="Q3167" s="42"/>
      <c r="R3167" t="str">
        <f t="shared" si="461"/>
        <v>9470 Litre 304 Stainless Steel Slimline Water Tank (1100mm W x 3900mm L x  2350mm H)</v>
      </c>
    </row>
    <row r="3168" spans="2:18" x14ac:dyDescent="0.35">
      <c r="B3168" s="32">
        <v>0.65</v>
      </c>
      <c r="C3168" s="30" t="s">
        <v>22</v>
      </c>
      <c r="D3168" s="30" t="s">
        <v>21</v>
      </c>
      <c r="E3168" s="21">
        <v>1100</v>
      </c>
      <c r="F3168" s="21">
        <v>4000</v>
      </c>
      <c r="G3168" s="21">
        <v>2350</v>
      </c>
      <c r="H3168" s="39">
        <f t="shared" si="460"/>
        <v>9730.6785714285725</v>
      </c>
      <c r="I3168" s="37">
        <f t="shared" si="462"/>
        <v>10000</v>
      </c>
      <c r="J3168" s="37">
        <f t="shared" si="463"/>
        <v>285</v>
      </c>
      <c r="K3168" s="21"/>
      <c r="L3168" s="36">
        <v>1029</v>
      </c>
      <c r="N3168" s="36">
        <v>45</v>
      </c>
      <c r="O3168" s="21">
        <f t="shared" si="464"/>
        <v>1074</v>
      </c>
      <c r="P3168" s="40">
        <f t="shared" si="465"/>
        <v>3068.5714285714289</v>
      </c>
      <c r="Q3168" s="42"/>
      <c r="R3168" t="str">
        <f t="shared" si="461"/>
        <v>9730 Litre 304 Stainless Steel Slimline Water Tank (1100mm W x 4000mm L x  2350mm H)</v>
      </c>
    </row>
    <row r="3169" spans="2:18" x14ac:dyDescent="0.35">
      <c r="B3169" s="32">
        <v>0.65</v>
      </c>
      <c r="C3169" s="30" t="s">
        <v>22</v>
      </c>
      <c r="D3169" s="30" t="s">
        <v>21</v>
      </c>
      <c r="E3169" s="21">
        <v>1150</v>
      </c>
      <c r="F3169" s="21">
        <v>800</v>
      </c>
      <c r="G3169" s="21">
        <v>2350</v>
      </c>
      <c r="H3169" s="39">
        <f t="shared" si="460"/>
        <v>1496.0267857142858</v>
      </c>
      <c r="I3169" s="37">
        <f t="shared" si="462"/>
        <v>1000</v>
      </c>
      <c r="J3169" s="37">
        <f t="shared" si="463"/>
        <v>90</v>
      </c>
      <c r="K3169" s="21"/>
      <c r="L3169" s="36">
        <f>L3168+16</f>
        <v>1045</v>
      </c>
      <c r="N3169" s="36">
        <v>30</v>
      </c>
      <c r="O3169" s="21">
        <f t="shared" si="464"/>
        <v>1075</v>
      </c>
      <c r="P3169" s="40">
        <f t="shared" si="465"/>
        <v>3071.4285714285716</v>
      </c>
      <c r="Q3169" s="42"/>
      <c r="R3169" t="str">
        <f t="shared" si="461"/>
        <v>1500 Litre 304 Stainless Steel Slimline Water Tank (1150mm W x 800mm L x  2350mm H)</v>
      </c>
    </row>
    <row r="3170" spans="2:18" x14ac:dyDescent="0.35">
      <c r="B3170" s="32">
        <v>0.65</v>
      </c>
      <c r="C3170" s="30" t="s">
        <v>22</v>
      </c>
      <c r="D3170" s="30" t="s">
        <v>21</v>
      </c>
      <c r="E3170" s="21">
        <v>1150</v>
      </c>
      <c r="F3170" s="21">
        <v>900</v>
      </c>
      <c r="G3170" s="21">
        <v>2350</v>
      </c>
      <c r="H3170" s="39">
        <f t="shared" si="460"/>
        <v>1766.2767857142858</v>
      </c>
      <c r="I3170" s="37">
        <f t="shared" si="462"/>
        <v>2000</v>
      </c>
      <c r="J3170" s="37">
        <f t="shared" si="463"/>
        <v>120</v>
      </c>
      <c r="K3170" s="21"/>
      <c r="L3170" s="36">
        <v>393</v>
      </c>
      <c r="N3170" s="36">
        <v>30</v>
      </c>
      <c r="O3170" s="21">
        <f t="shared" si="464"/>
        <v>423</v>
      </c>
      <c r="P3170" s="40">
        <f t="shared" si="465"/>
        <v>1208.5714285714287</v>
      </c>
      <c r="Q3170" s="42"/>
      <c r="R3170" t="str">
        <f t="shared" si="461"/>
        <v>1770 Litre 304 Stainless Steel Slimline Water Tank (1150mm W x 900mm L x  2350mm H)</v>
      </c>
    </row>
    <row r="3171" spans="2:18" x14ac:dyDescent="0.35">
      <c r="B3171" s="32">
        <v>0.65</v>
      </c>
      <c r="C3171" s="30" t="s">
        <v>22</v>
      </c>
      <c r="D3171" s="30" t="s">
        <v>21</v>
      </c>
      <c r="E3171" s="21">
        <v>1150</v>
      </c>
      <c r="F3171" s="21">
        <v>1000</v>
      </c>
      <c r="G3171" s="21">
        <v>2350</v>
      </c>
      <c r="H3171" s="39">
        <f t="shared" si="460"/>
        <v>2036.5267857142858</v>
      </c>
      <c r="I3171" s="37">
        <f t="shared" si="462"/>
        <v>2000</v>
      </c>
      <c r="J3171" s="37">
        <f t="shared" si="463"/>
        <v>120</v>
      </c>
      <c r="K3171" s="21"/>
      <c r="L3171" s="36">
        <f>L3170+16</f>
        <v>409</v>
      </c>
      <c r="N3171" s="36">
        <v>30</v>
      </c>
      <c r="O3171" s="21">
        <f t="shared" si="464"/>
        <v>439</v>
      </c>
      <c r="P3171" s="40">
        <f t="shared" si="465"/>
        <v>1254.2857142857144</v>
      </c>
      <c r="Q3171" s="42"/>
      <c r="R3171" t="str">
        <f t="shared" si="461"/>
        <v>2040 Litre 304 Stainless Steel Slimline Water Tank (1150mm W x 1000mm L x  2350mm H)</v>
      </c>
    </row>
    <row r="3172" spans="2:18" x14ac:dyDescent="0.35">
      <c r="B3172" s="32">
        <v>0.65</v>
      </c>
      <c r="C3172" s="30" t="s">
        <v>22</v>
      </c>
      <c r="D3172" s="30" t="s">
        <v>21</v>
      </c>
      <c r="E3172" s="21">
        <v>1150</v>
      </c>
      <c r="F3172" s="21">
        <v>1100</v>
      </c>
      <c r="G3172" s="21">
        <v>2350</v>
      </c>
      <c r="H3172" s="39">
        <f t="shared" si="460"/>
        <v>2306.7767857142858</v>
      </c>
      <c r="I3172" s="37">
        <f t="shared" si="462"/>
        <v>2000</v>
      </c>
      <c r="J3172" s="37">
        <f t="shared" si="463"/>
        <v>120</v>
      </c>
      <c r="K3172" s="21"/>
      <c r="L3172" s="36">
        <f>L3171+16</f>
        <v>425</v>
      </c>
      <c r="N3172" s="36">
        <v>30</v>
      </c>
      <c r="O3172" s="21">
        <f t="shared" si="464"/>
        <v>455</v>
      </c>
      <c r="P3172" s="40">
        <f t="shared" si="465"/>
        <v>1300</v>
      </c>
      <c r="Q3172" s="42"/>
      <c r="R3172" t="str">
        <f t="shared" si="461"/>
        <v>2310 Litre 304 Stainless Steel Slimline Water Tank (1150mm W x 1100mm L x  2350mm H)</v>
      </c>
    </row>
    <row r="3173" spans="2:18" x14ac:dyDescent="0.35">
      <c r="B3173" s="32">
        <v>0.65</v>
      </c>
      <c r="C3173" s="30" t="s">
        <v>22</v>
      </c>
      <c r="D3173" s="30" t="s">
        <v>21</v>
      </c>
      <c r="E3173" s="21">
        <v>1150</v>
      </c>
      <c r="F3173" s="21">
        <v>1200</v>
      </c>
      <c r="G3173" s="21">
        <v>2350</v>
      </c>
      <c r="H3173" s="39">
        <f t="shared" si="460"/>
        <v>2577.0267857142858</v>
      </c>
      <c r="I3173" s="37">
        <f t="shared" si="462"/>
        <v>3000</v>
      </c>
      <c r="J3173" s="37">
        <f t="shared" si="463"/>
        <v>135</v>
      </c>
      <c r="K3173" s="21"/>
      <c r="L3173" s="36">
        <v>475</v>
      </c>
      <c r="N3173" s="36">
        <v>30</v>
      </c>
      <c r="O3173" s="21">
        <f t="shared" si="464"/>
        <v>505</v>
      </c>
      <c r="P3173" s="40">
        <f t="shared" si="465"/>
        <v>1442.8571428571429</v>
      </c>
      <c r="Q3173" s="42"/>
      <c r="R3173" t="str">
        <f t="shared" si="461"/>
        <v>2580 Litre 304 Stainless Steel Slimline Water Tank (1150mm W x 1200mm L x  2350mm H)</v>
      </c>
    </row>
    <row r="3174" spans="2:18" x14ac:dyDescent="0.35">
      <c r="B3174" s="32">
        <v>0.65</v>
      </c>
      <c r="C3174" s="30" t="s">
        <v>22</v>
      </c>
      <c r="D3174" s="30" t="s">
        <v>21</v>
      </c>
      <c r="E3174" s="21">
        <v>1150</v>
      </c>
      <c r="F3174" s="21">
        <v>1300</v>
      </c>
      <c r="G3174" s="21">
        <v>2350</v>
      </c>
      <c r="H3174" s="39">
        <f t="shared" si="460"/>
        <v>2847.2767857142858</v>
      </c>
      <c r="I3174" s="37">
        <f t="shared" si="462"/>
        <v>3000</v>
      </c>
      <c r="J3174" s="37">
        <f t="shared" si="463"/>
        <v>135</v>
      </c>
      <c r="K3174" s="21"/>
      <c r="L3174" s="36">
        <f>L3173+16</f>
        <v>491</v>
      </c>
      <c r="N3174" s="36">
        <v>30</v>
      </c>
      <c r="O3174" s="21">
        <f t="shared" si="464"/>
        <v>521</v>
      </c>
      <c r="P3174" s="40">
        <f t="shared" si="465"/>
        <v>1488.5714285714287</v>
      </c>
      <c r="Q3174" s="42"/>
      <c r="R3174" t="str">
        <f t="shared" si="461"/>
        <v>2850 Litre 304 Stainless Steel Slimline Water Tank (1150mm W x 1300mm L x  2350mm H)</v>
      </c>
    </row>
    <row r="3175" spans="2:18" x14ac:dyDescent="0.35">
      <c r="B3175" s="32">
        <v>0.65</v>
      </c>
      <c r="C3175" s="30" t="s">
        <v>22</v>
      </c>
      <c r="D3175" s="30" t="s">
        <v>21</v>
      </c>
      <c r="E3175" s="21">
        <v>1150</v>
      </c>
      <c r="F3175" s="21">
        <v>1400</v>
      </c>
      <c r="G3175" s="21">
        <v>2350</v>
      </c>
      <c r="H3175" s="39">
        <f t="shared" si="460"/>
        <v>3117.5267857142858</v>
      </c>
      <c r="I3175" s="37">
        <f t="shared" si="462"/>
        <v>3000</v>
      </c>
      <c r="J3175" s="37">
        <f t="shared" si="463"/>
        <v>135</v>
      </c>
      <c r="K3175" s="21"/>
      <c r="L3175" s="36">
        <f>L3174+16</f>
        <v>507</v>
      </c>
      <c r="N3175" s="36">
        <v>30</v>
      </c>
      <c r="O3175" s="21">
        <f t="shared" si="464"/>
        <v>537</v>
      </c>
      <c r="P3175" s="40">
        <f t="shared" si="465"/>
        <v>1534.2857142857144</v>
      </c>
      <c r="Q3175" s="42"/>
      <c r="R3175" t="str">
        <f t="shared" si="461"/>
        <v>3120 Litre 304 Stainless Steel Slimline Water Tank (1150mm W x 1400mm L x  2350mm H)</v>
      </c>
    </row>
    <row r="3176" spans="2:18" x14ac:dyDescent="0.35">
      <c r="B3176" s="32">
        <v>0.65</v>
      </c>
      <c r="C3176" s="30" t="s">
        <v>22</v>
      </c>
      <c r="D3176" s="30" t="s">
        <v>21</v>
      </c>
      <c r="E3176" s="21">
        <v>1150</v>
      </c>
      <c r="F3176" s="21">
        <v>1500</v>
      </c>
      <c r="G3176" s="21">
        <v>2350</v>
      </c>
      <c r="H3176" s="39">
        <f t="shared" si="460"/>
        <v>3387.7767857142858</v>
      </c>
      <c r="I3176" s="37">
        <f t="shared" si="462"/>
        <v>3000</v>
      </c>
      <c r="J3176" s="37">
        <f t="shared" si="463"/>
        <v>135</v>
      </c>
      <c r="K3176" s="21"/>
      <c r="L3176" s="36">
        <f>L3175+16</f>
        <v>523</v>
      </c>
      <c r="N3176" s="36">
        <v>30</v>
      </c>
      <c r="O3176" s="21">
        <f t="shared" si="464"/>
        <v>553</v>
      </c>
      <c r="P3176" s="40">
        <f t="shared" si="465"/>
        <v>1580</v>
      </c>
      <c r="Q3176" s="42"/>
      <c r="R3176" t="str">
        <f t="shared" si="461"/>
        <v>3390 Litre 304 Stainless Steel Slimline Water Tank (1150mm W x 1500mm L x  2350mm H)</v>
      </c>
    </row>
    <row r="3177" spans="2:18" x14ac:dyDescent="0.35">
      <c r="B3177" s="32">
        <v>0.65</v>
      </c>
      <c r="C3177" s="30" t="s">
        <v>22</v>
      </c>
      <c r="D3177" s="30" t="s">
        <v>21</v>
      </c>
      <c r="E3177" s="21">
        <v>1150</v>
      </c>
      <c r="F3177" s="21">
        <v>1600</v>
      </c>
      <c r="G3177" s="21">
        <v>2350</v>
      </c>
      <c r="H3177" s="39">
        <f t="shared" si="460"/>
        <v>3658.0267857142858</v>
      </c>
      <c r="I3177" s="37">
        <f t="shared" si="462"/>
        <v>4000</v>
      </c>
      <c r="J3177" s="37">
        <f t="shared" si="463"/>
        <v>150</v>
      </c>
      <c r="K3177" s="21"/>
      <c r="L3177" s="36">
        <v>538</v>
      </c>
      <c r="N3177" s="36">
        <v>30</v>
      </c>
      <c r="O3177" s="21">
        <f t="shared" si="464"/>
        <v>568</v>
      </c>
      <c r="P3177" s="40">
        <f t="shared" si="465"/>
        <v>1622.8571428571429</v>
      </c>
      <c r="Q3177" s="42"/>
      <c r="R3177" t="str">
        <f t="shared" si="461"/>
        <v>3660 Litre 304 Stainless Steel Slimline Water Tank (1150mm W x 1600mm L x  2350mm H)</v>
      </c>
    </row>
    <row r="3178" spans="2:18" x14ac:dyDescent="0.35">
      <c r="B3178" s="32">
        <v>0.65</v>
      </c>
      <c r="C3178" s="30" t="s">
        <v>22</v>
      </c>
      <c r="D3178" s="30" t="s">
        <v>21</v>
      </c>
      <c r="E3178" s="21">
        <v>1150</v>
      </c>
      <c r="F3178" s="21">
        <v>1700</v>
      </c>
      <c r="G3178" s="21">
        <v>2350</v>
      </c>
      <c r="H3178" s="39">
        <f t="shared" si="460"/>
        <v>3928.2767857142858</v>
      </c>
      <c r="I3178" s="37">
        <f t="shared" si="462"/>
        <v>4000</v>
      </c>
      <c r="J3178" s="37">
        <f t="shared" si="463"/>
        <v>150</v>
      </c>
      <c r="K3178" s="21"/>
      <c r="L3178" s="36">
        <f>L3177+16</f>
        <v>554</v>
      </c>
      <c r="N3178" s="36">
        <v>30</v>
      </c>
      <c r="O3178" s="21">
        <f t="shared" si="464"/>
        <v>584</v>
      </c>
      <c r="P3178" s="40">
        <f t="shared" si="465"/>
        <v>1668.5714285714287</v>
      </c>
      <c r="Q3178" s="42"/>
      <c r="R3178" t="str">
        <f t="shared" si="461"/>
        <v>3930 Litre 304 Stainless Steel Slimline Water Tank (1150mm W x 1700mm L x  2350mm H)</v>
      </c>
    </row>
    <row r="3179" spans="2:18" x14ac:dyDescent="0.35">
      <c r="B3179" s="32">
        <v>0.65</v>
      </c>
      <c r="C3179" s="30" t="s">
        <v>22</v>
      </c>
      <c r="D3179" s="30" t="s">
        <v>21</v>
      </c>
      <c r="E3179" s="21">
        <v>1150</v>
      </c>
      <c r="F3179" s="21">
        <v>1800</v>
      </c>
      <c r="G3179" s="21">
        <v>2350</v>
      </c>
      <c r="H3179" s="39">
        <f t="shared" si="460"/>
        <v>4198.5267857142862</v>
      </c>
      <c r="I3179" s="37">
        <f t="shared" si="462"/>
        <v>4000</v>
      </c>
      <c r="J3179" s="37">
        <f t="shared" si="463"/>
        <v>150</v>
      </c>
      <c r="K3179" s="21"/>
      <c r="L3179" s="36">
        <f>L3178+16</f>
        <v>570</v>
      </c>
      <c r="N3179" s="36">
        <v>30</v>
      </c>
      <c r="O3179" s="21">
        <f t="shared" si="464"/>
        <v>600</v>
      </c>
      <c r="P3179" s="40">
        <f t="shared" si="465"/>
        <v>1714.2857142857144</v>
      </c>
      <c r="Q3179" s="42"/>
      <c r="R3179" t="str">
        <f t="shared" si="461"/>
        <v>4200 Litre 304 Stainless Steel Slimline Water Tank (1150mm W x 1800mm L x  2350mm H)</v>
      </c>
    </row>
    <row r="3180" spans="2:18" x14ac:dyDescent="0.35">
      <c r="B3180" s="32">
        <v>0.65</v>
      </c>
      <c r="C3180" s="30" t="s">
        <v>22</v>
      </c>
      <c r="D3180" s="30" t="s">
        <v>21</v>
      </c>
      <c r="E3180" s="21">
        <v>1150</v>
      </c>
      <c r="F3180" s="21">
        <v>1900</v>
      </c>
      <c r="G3180" s="21">
        <v>2350</v>
      </c>
      <c r="H3180" s="39">
        <f t="shared" si="460"/>
        <v>4468.7767857142862</v>
      </c>
      <c r="I3180" s="37">
        <f t="shared" si="462"/>
        <v>4000</v>
      </c>
      <c r="J3180" s="37">
        <f t="shared" si="463"/>
        <v>150</v>
      </c>
      <c r="K3180" s="21"/>
      <c r="L3180" s="36">
        <f>L3179+16</f>
        <v>586</v>
      </c>
      <c r="N3180" s="36">
        <v>30</v>
      </c>
      <c r="O3180" s="21">
        <f t="shared" si="464"/>
        <v>616</v>
      </c>
      <c r="P3180" s="40">
        <f t="shared" si="465"/>
        <v>1760</v>
      </c>
      <c r="Q3180" s="42"/>
      <c r="R3180" t="str">
        <f t="shared" si="461"/>
        <v>4470 Litre 304 Stainless Steel Slimline Water Tank (1150mm W x 1900mm L x  2350mm H)</v>
      </c>
    </row>
    <row r="3181" spans="2:18" x14ac:dyDescent="0.35">
      <c r="B3181" s="32">
        <v>0.65</v>
      </c>
      <c r="C3181" s="30" t="s">
        <v>22</v>
      </c>
      <c r="D3181" s="30" t="s">
        <v>21</v>
      </c>
      <c r="E3181" s="21">
        <v>1150</v>
      </c>
      <c r="F3181" s="21">
        <v>2000</v>
      </c>
      <c r="G3181" s="21">
        <v>2350</v>
      </c>
      <c r="H3181" s="39">
        <f t="shared" si="460"/>
        <v>4739.0267857142862</v>
      </c>
      <c r="I3181" s="37">
        <f t="shared" si="462"/>
        <v>5000</v>
      </c>
      <c r="J3181" s="37">
        <f t="shared" si="463"/>
        <v>180</v>
      </c>
      <c r="K3181" s="21"/>
      <c r="L3181" s="36">
        <v>600</v>
      </c>
      <c r="N3181" s="36">
        <v>30</v>
      </c>
      <c r="O3181" s="21">
        <f t="shared" si="464"/>
        <v>630</v>
      </c>
      <c r="P3181" s="40">
        <f t="shared" si="465"/>
        <v>1800.0000000000002</v>
      </c>
      <c r="Q3181" s="42"/>
      <c r="R3181" t="str">
        <f t="shared" si="461"/>
        <v>4740 Litre 304 Stainless Steel Slimline Water Tank (1150mm W x 2000mm L x  2350mm H)</v>
      </c>
    </row>
    <row r="3182" spans="2:18" x14ac:dyDescent="0.35">
      <c r="B3182" s="32">
        <v>0.65</v>
      </c>
      <c r="C3182" s="30" t="s">
        <v>22</v>
      </c>
      <c r="D3182" s="30" t="s">
        <v>21</v>
      </c>
      <c r="E3182" s="21">
        <v>1150</v>
      </c>
      <c r="F3182" s="21">
        <v>2100</v>
      </c>
      <c r="G3182" s="21">
        <v>2350</v>
      </c>
      <c r="H3182" s="39">
        <f t="shared" si="460"/>
        <v>5009.2767857142862</v>
      </c>
      <c r="I3182" s="37">
        <f t="shared" si="462"/>
        <v>5000</v>
      </c>
      <c r="J3182" s="37">
        <f t="shared" si="463"/>
        <v>180</v>
      </c>
      <c r="K3182" s="21"/>
      <c r="L3182" s="36">
        <f>L3181+16</f>
        <v>616</v>
      </c>
      <c r="N3182" s="36">
        <v>45</v>
      </c>
      <c r="O3182" s="21">
        <f t="shared" si="464"/>
        <v>661</v>
      </c>
      <c r="P3182" s="40">
        <f t="shared" si="465"/>
        <v>1888.5714285714287</v>
      </c>
      <c r="Q3182" s="42"/>
      <c r="R3182" t="str">
        <f t="shared" si="461"/>
        <v>5010 Litre 304 Stainless Steel Slimline Water Tank (1150mm W x 2100mm L x  2350mm H)</v>
      </c>
    </row>
    <row r="3183" spans="2:18" x14ac:dyDescent="0.35">
      <c r="B3183" s="32">
        <v>0.65</v>
      </c>
      <c r="C3183" s="30" t="s">
        <v>22</v>
      </c>
      <c r="D3183" s="30" t="s">
        <v>21</v>
      </c>
      <c r="E3183" s="21">
        <v>1150</v>
      </c>
      <c r="F3183" s="21">
        <v>2200</v>
      </c>
      <c r="G3183" s="21">
        <v>2350</v>
      </c>
      <c r="H3183" s="39">
        <f t="shared" si="460"/>
        <v>5279.5267857142862</v>
      </c>
      <c r="I3183" s="37">
        <f t="shared" si="462"/>
        <v>5000</v>
      </c>
      <c r="J3183" s="37">
        <f t="shared" si="463"/>
        <v>180</v>
      </c>
      <c r="K3183" s="21"/>
      <c r="L3183" s="36">
        <f>L3182+16</f>
        <v>632</v>
      </c>
      <c r="N3183" s="36">
        <v>45</v>
      </c>
      <c r="O3183" s="21">
        <f t="shared" si="464"/>
        <v>677</v>
      </c>
      <c r="P3183" s="40">
        <f t="shared" si="465"/>
        <v>1934.2857142857144</v>
      </c>
      <c r="Q3183" s="42"/>
      <c r="R3183" t="str">
        <f t="shared" si="461"/>
        <v>5280 Litre 304 Stainless Steel Slimline Water Tank (1150mm W x 2200mm L x  2350mm H)</v>
      </c>
    </row>
    <row r="3184" spans="2:18" x14ac:dyDescent="0.35">
      <c r="B3184" s="32">
        <v>0.65</v>
      </c>
      <c r="C3184" s="30" t="s">
        <v>22</v>
      </c>
      <c r="D3184" s="30" t="s">
        <v>21</v>
      </c>
      <c r="E3184" s="21">
        <v>1150</v>
      </c>
      <c r="F3184" s="21">
        <v>2300</v>
      </c>
      <c r="G3184" s="21">
        <v>2350</v>
      </c>
      <c r="H3184" s="39">
        <f t="shared" si="460"/>
        <v>5549.7767857142862</v>
      </c>
      <c r="I3184" s="37">
        <f t="shared" si="462"/>
        <v>6000</v>
      </c>
      <c r="J3184" s="37">
        <f t="shared" si="463"/>
        <v>210</v>
      </c>
      <c r="K3184" s="21"/>
      <c r="L3184" s="36">
        <v>711</v>
      </c>
      <c r="N3184" s="36">
        <v>45</v>
      </c>
      <c r="O3184" s="21">
        <f t="shared" si="464"/>
        <v>756</v>
      </c>
      <c r="P3184" s="40">
        <f t="shared" si="465"/>
        <v>2160</v>
      </c>
      <c r="Q3184" s="42"/>
      <c r="R3184" t="str">
        <f t="shared" si="461"/>
        <v>5550 Litre 304 Stainless Steel Slimline Water Tank (1150mm W x 2300mm L x  2350mm H)</v>
      </c>
    </row>
    <row r="3185" spans="2:18" x14ac:dyDescent="0.35">
      <c r="B3185" s="32">
        <v>0.65</v>
      </c>
      <c r="C3185" s="30" t="s">
        <v>22</v>
      </c>
      <c r="D3185" s="30" t="s">
        <v>21</v>
      </c>
      <c r="E3185" s="21">
        <v>1150</v>
      </c>
      <c r="F3185" s="21">
        <v>2400</v>
      </c>
      <c r="G3185" s="21">
        <v>2350</v>
      </c>
      <c r="H3185" s="39">
        <f t="shared" si="460"/>
        <v>5820.0267857142862</v>
      </c>
      <c r="I3185" s="37">
        <f t="shared" si="462"/>
        <v>6000</v>
      </c>
      <c r="J3185" s="37">
        <f t="shared" si="463"/>
        <v>210</v>
      </c>
      <c r="K3185" s="21"/>
      <c r="L3185" s="36">
        <f>L3184+16</f>
        <v>727</v>
      </c>
      <c r="N3185" s="36">
        <v>45</v>
      </c>
      <c r="O3185" s="21">
        <f t="shared" si="464"/>
        <v>772</v>
      </c>
      <c r="P3185" s="40">
        <f t="shared" si="465"/>
        <v>2205.7142857142858</v>
      </c>
      <c r="Q3185" s="42"/>
      <c r="R3185" t="str">
        <f t="shared" si="461"/>
        <v>5820 Litre 304 Stainless Steel Slimline Water Tank (1150mm W x 2400mm L x  2350mm H)</v>
      </c>
    </row>
    <row r="3186" spans="2:18" x14ac:dyDescent="0.35">
      <c r="B3186" s="32">
        <v>0.65</v>
      </c>
      <c r="C3186" s="30" t="s">
        <v>22</v>
      </c>
      <c r="D3186" s="30" t="s">
        <v>21</v>
      </c>
      <c r="E3186" s="21">
        <v>1150</v>
      </c>
      <c r="F3186" s="21">
        <v>2500</v>
      </c>
      <c r="G3186" s="21">
        <v>2350</v>
      </c>
      <c r="H3186" s="39">
        <f t="shared" si="460"/>
        <v>6090.2767857142862</v>
      </c>
      <c r="I3186" s="37">
        <f t="shared" si="462"/>
        <v>6000</v>
      </c>
      <c r="J3186" s="37">
        <f t="shared" si="463"/>
        <v>210</v>
      </c>
      <c r="K3186" s="21"/>
      <c r="L3186" s="36">
        <f>L3185+16</f>
        <v>743</v>
      </c>
      <c r="N3186" s="36">
        <v>45</v>
      </c>
      <c r="O3186" s="21">
        <f t="shared" si="464"/>
        <v>788</v>
      </c>
      <c r="P3186" s="40">
        <f t="shared" si="465"/>
        <v>2251.4285714285716</v>
      </c>
      <c r="Q3186" s="42"/>
      <c r="R3186" t="str">
        <f t="shared" si="461"/>
        <v>6090 Litre 304 Stainless Steel Slimline Water Tank (1150mm W x 2500mm L x  2350mm H)</v>
      </c>
    </row>
    <row r="3187" spans="2:18" x14ac:dyDescent="0.35">
      <c r="B3187" s="32">
        <v>0.65</v>
      </c>
      <c r="C3187" s="30" t="s">
        <v>22</v>
      </c>
      <c r="D3187" s="30" t="s">
        <v>21</v>
      </c>
      <c r="E3187" s="21">
        <v>1150</v>
      </c>
      <c r="F3187" s="21">
        <v>2600</v>
      </c>
      <c r="G3187" s="21">
        <v>2350</v>
      </c>
      <c r="H3187" s="39">
        <f t="shared" ref="H3187:H3201" si="466">(((22/7*(E3187/2)^2)*G3187)+((F3187-E3187)*G3187*E3187))/1000000</f>
        <v>6360.5267857142862</v>
      </c>
      <c r="I3187" s="37">
        <f t="shared" si="462"/>
        <v>6000</v>
      </c>
      <c r="J3187" s="37">
        <f t="shared" si="463"/>
        <v>210</v>
      </c>
      <c r="K3187" s="21"/>
      <c r="L3187" s="36">
        <f>L3186+16</f>
        <v>759</v>
      </c>
      <c r="N3187" s="36">
        <v>45</v>
      </c>
      <c r="O3187" s="21">
        <f t="shared" si="464"/>
        <v>804</v>
      </c>
      <c r="P3187" s="40">
        <f t="shared" si="465"/>
        <v>2297.1428571428573</v>
      </c>
      <c r="Q3187" s="42"/>
      <c r="R3187" t="str">
        <f t="shared" si="461"/>
        <v>6360 Litre 304 Stainless Steel Slimline Water Tank (1150mm W x 2600mm L x  2350mm H)</v>
      </c>
    </row>
    <row r="3188" spans="2:18" x14ac:dyDescent="0.35">
      <c r="B3188" s="32">
        <v>0.65</v>
      </c>
      <c r="C3188" s="30" t="s">
        <v>22</v>
      </c>
      <c r="D3188" s="30" t="s">
        <v>21</v>
      </c>
      <c r="E3188" s="21">
        <v>1150</v>
      </c>
      <c r="F3188" s="21">
        <v>2700</v>
      </c>
      <c r="G3188" s="21">
        <v>2350</v>
      </c>
      <c r="H3188" s="39">
        <f t="shared" si="466"/>
        <v>6630.7767857142862</v>
      </c>
      <c r="I3188" s="37">
        <f t="shared" si="462"/>
        <v>7000</v>
      </c>
      <c r="J3188" s="37">
        <f t="shared" si="463"/>
        <v>240</v>
      </c>
      <c r="K3188" s="21"/>
      <c r="L3188" s="36">
        <v>792</v>
      </c>
      <c r="N3188" s="36">
        <v>45</v>
      </c>
      <c r="O3188" s="21">
        <f t="shared" si="464"/>
        <v>837</v>
      </c>
      <c r="P3188" s="40">
        <f t="shared" si="465"/>
        <v>2391.4285714285716</v>
      </c>
      <c r="Q3188" s="42"/>
      <c r="R3188" t="str">
        <f t="shared" si="461"/>
        <v>6630 Litre 304 Stainless Steel Slimline Water Tank (1150mm W x 2700mm L x  2350mm H)</v>
      </c>
    </row>
    <row r="3189" spans="2:18" x14ac:dyDescent="0.35">
      <c r="B3189" s="32">
        <v>0.65</v>
      </c>
      <c r="C3189" s="30" t="s">
        <v>22</v>
      </c>
      <c r="D3189" s="30" t="s">
        <v>21</v>
      </c>
      <c r="E3189" s="21">
        <v>1150</v>
      </c>
      <c r="F3189" s="21">
        <v>2800</v>
      </c>
      <c r="G3189" s="21">
        <v>2350</v>
      </c>
      <c r="H3189" s="39">
        <f t="shared" si="466"/>
        <v>6901.0267857142862</v>
      </c>
      <c r="I3189" s="37">
        <f t="shared" si="462"/>
        <v>7000</v>
      </c>
      <c r="J3189" s="37">
        <f t="shared" si="463"/>
        <v>240</v>
      </c>
      <c r="K3189" s="21"/>
      <c r="L3189" s="36">
        <f>L3188+16</f>
        <v>808</v>
      </c>
      <c r="N3189" s="36">
        <v>45</v>
      </c>
      <c r="O3189" s="21">
        <f t="shared" si="464"/>
        <v>853</v>
      </c>
      <c r="P3189" s="40">
        <f t="shared" si="465"/>
        <v>2437.1428571428573</v>
      </c>
      <c r="Q3189" s="42"/>
      <c r="R3189" t="str">
        <f t="shared" si="461"/>
        <v>6900 Litre 304 Stainless Steel Slimline Water Tank (1150mm W x 2800mm L x  2350mm H)</v>
      </c>
    </row>
    <row r="3190" spans="2:18" x14ac:dyDescent="0.35">
      <c r="B3190" s="32">
        <v>0.65</v>
      </c>
      <c r="C3190" s="30" t="s">
        <v>22</v>
      </c>
      <c r="D3190" s="30" t="s">
        <v>21</v>
      </c>
      <c r="E3190" s="21">
        <v>1150</v>
      </c>
      <c r="F3190" s="21">
        <v>2900</v>
      </c>
      <c r="G3190" s="21">
        <v>2350</v>
      </c>
      <c r="H3190" s="39">
        <f t="shared" si="466"/>
        <v>7171.2767857142862</v>
      </c>
      <c r="I3190" s="37">
        <f t="shared" si="462"/>
        <v>7000</v>
      </c>
      <c r="J3190" s="37">
        <f t="shared" si="463"/>
        <v>240</v>
      </c>
      <c r="K3190" s="21"/>
      <c r="L3190" s="36">
        <f>L3189+16</f>
        <v>824</v>
      </c>
      <c r="N3190" s="36">
        <v>45</v>
      </c>
      <c r="O3190" s="21">
        <f t="shared" si="464"/>
        <v>869</v>
      </c>
      <c r="P3190" s="40">
        <f t="shared" si="465"/>
        <v>2482.8571428571431</v>
      </c>
      <c r="Q3190" s="42"/>
      <c r="R3190" t="str">
        <f t="shared" si="461"/>
        <v>7170 Litre 304 Stainless Steel Slimline Water Tank (1150mm W x 2900mm L x  2350mm H)</v>
      </c>
    </row>
    <row r="3191" spans="2:18" x14ac:dyDescent="0.35">
      <c r="B3191" s="32">
        <v>0.65</v>
      </c>
      <c r="C3191" s="30" t="s">
        <v>22</v>
      </c>
      <c r="D3191" s="30" t="s">
        <v>21</v>
      </c>
      <c r="E3191" s="21">
        <v>1150</v>
      </c>
      <c r="F3191" s="21">
        <v>3000</v>
      </c>
      <c r="G3191" s="21">
        <v>2350</v>
      </c>
      <c r="H3191" s="39">
        <f t="shared" si="466"/>
        <v>7441.5267857142862</v>
      </c>
      <c r="I3191" s="37">
        <f t="shared" si="462"/>
        <v>7000</v>
      </c>
      <c r="J3191" s="37">
        <f t="shared" si="463"/>
        <v>240</v>
      </c>
      <c r="K3191" s="21"/>
      <c r="L3191" s="36">
        <f>L3190+16</f>
        <v>840</v>
      </c>
      <c r="N3191" s="36">
        <v>45</v>
      </c>
      <c r="O3191" s="21">
        <f t="shared" si="464"/>
        <v>885</v>
      </c>
      <c r="P3191" s="40">
        <f t="shared" si="465"/>
        <v>2528.5714285714289</v>
      </c>
      <c r="Q3191" s="42"/>
      <c r="R3191" t="str">
        <f t="shared" si="461"/>
        <v>7440 Litre 304 Stainless Steel Slimline Water Tank (1150mm W x 3000mm L x  2350mm H)</v>
      </c>
    </row>
    <row r="3192" spans="2:18" x14ac:dyDescent="0.35">
      <c r="B3192" s="32">
        <v>0.65</v>
      </c>
      <c r="C3192" s="43" t="s">
        <v>22</v>
      </c>
      <c r="D3192" s="43" t="s">
        <v>21</v>
      </c>
      <c r="E3192" s="45">
        <v>1150</v>
      </c>
      <c r="F3192" s="45">
        <v>3100</v>
      </c>
      <c r="G3192" s="45">
        <v>2350</v>
      </c>
      <c r="H3192" s="39">
        <f t="shared" si="466"/>
        <v>7711.7767857142862</v>
      </c>
      <c r="I3192" s="37">
        <f t="shared" si="462"/>
        <v>8000</v>
      </c>
      <c r="J3192" s="37">
        <f t="shared" si="463"/>
        <v>255</v>
      </c>
      <c r="K3192" s="21"/>
      <c r="L3192" s="36">
        <v>869</v>
      </c>
      <c r="N3192" s="36">
        <v>45</v>
      </c>
      <c r="O3192" s="21">
        <f t="shared" si="464"/>
        <v>914</v>
      </c>
      <c r="P3192" s="40">
        <f t="shared" si="465"/>
        <v>2611.4285714285716</v>
      </c>
      <c r="Q3192" s="42"/>
      <c r="R3192" t="str">
        <f t="shared" si="461"/>
        <v>7710 Litre 304 Stainless Steel Slimline Water Tank (1150mm W x 3100mm L x  2350mm H)</v>
      </c>
    </row>
    <row r="3193" spans="2:18" x14ac:dyDescent="0.35">
      <c r="B3193" s="32">
        <v>0.65</v>
      </c>
      <c r="C3193" s="30" t="s">
        <v>22</v>
      </c>
      <c r="D3193" s="30" t="s">
        <v>21</v>
      </c>
      <c r="E3193" s="21">
        <v>1150</v>
      </c>
      <c r="F3193" s="21">
        <v>3200</v>
      </c>
      <c r="G3193" s="21">
        <v>2350</v>
      </c>
      <c r="H3193" s="39">
        <f t="shared" si="466"/>
        <v>7982.0267857142862</v>
      </c>
      <c r="I3193" s="37">
        <f t="shared" si="462"/>
        <v>8000</v>
      </c>
      <c r="J3193" s="37">
        <f t="shared" si="463"/>
        <v>255</v>
      </c>
      <c r="K3193" s="21"/>
      <c r="L3193" s="36">
        <f>L3192+16</f>
        <v>885</v>
      </c>
      <c r="N3193" s="36">
        <v>45</v>
      </c>
      <c r="O3193" s="21">
        <f t="shared" si="464"/>
        <v>930</v>
      </c>
      <c r="P3193" s="40">
        <f t="shared" si="465"/>
        <v>2657.1428571428573</v>
      </c>
      <c r="Q3193" s="42"/>
      <c r="R3193" t="str">
        <f t="shared" si="461"/>
        <v>7980 Litre 304 Stainless Steel Slimline Water Tank (1150mm W x 3200mm L x  2350mm H)</v>
      </c>
    </row>
    <row r="3194" spans="2:18" x14ac:dyDescent="0.35">
      <c r="B3194" s="32">
        <v>0.65</v>
      </c>
      <c r="C3194" s="30" t="s">
        <v>22</v>
      </c>
      <c r="D3194" s="30" t="s">
        <v>21</v>
      </c>
      <c r="E3194" s="21">
        <v>1150</v>
      </c>
      <c r="F3194" s="21">
        <v>3300</v>
      </c>
      <c r="G3194" s="21">
        <v>2350</v>
      </c>
      <c r="H3194" s="39">
        <f t="shared" si="466"/>
        <v>8252.2767857142862</v>
      </c>
      <c r="I3194" s="37">
        <f t="shared" si="462"/>
        <v>8000</v>
      </c>
      <c r="J3194" s="37">
        <f t="shared" si="463"/>
        <v>255</v>
      </c>
      <c r="K3194" s="21"/>
      <c r="L3194" s="36">
        <f>L3193+16</f>
        <v>901</v>
      </c>
      <c r="N3194" s="36">
        <v>45</v>
      </c>
      <c r="O3194" s="21">
        <f t="shared" si="464"/>
        <v>946</v>
      </c>
      <c r="P3194" s="40">
        <f t="shared" si="465"/>
        <v>2702.8571428571431</v>
      </c>
      <c r="Q3194" s="42"/>
      <c r="R3194" t="str">
        <f t="shared" si="461"/>
        <v>8250 Litre 304 Stainless Steel Slimline Water Tank (1150mm W x 3300mm L x  2350mm H)</v>
      </c>
    </row>
    <row r="3195" spans="2:18" x14ac:dyDescent="0.35">
      <c r="B3195" s="32">
        <v>0.65</v>
      </c>
      <c r="C3195" s="30" t="s">
        <v>22</v>
      </c>
      <c r="D3195" s="30" t="s">
        <v>21</v>
      </c>
      <c r="E3195" s="21">
        <v>1150</v>
      </c>
      <c r="F3195" s="21">
        <v>3400</v>
      </c>
      <c r="G3195" s="21">
        <v>2350</v>
      </c>
      <c r="H3195" s="39">
        <f t="shared" si="466"/>
        <v>8522.5267857142862</v>
      </c>
      <c r="I3195" s="37">
        <f t="shared" si="462"/>
        <v>9000</v>
      </c>
      <c r="J3195" s="37">
        <f t="shared" si="463"/>
        <v>270</v>
      </c>
      <c r="K3195" s="21"/>
      <c r="L3195" s="36">
        <v>935</v>
      </c>
      <c r="N3195" s="36">
        <v>45</v>
      </c>
      <c r="O3195" s="21">
        <f t="shared" si="464"/>
        <v>980</v>
      </c>
      <c r="P3195" s="40">
        <f t="shared" si="465"/>
        <v>2800</v>
      </c>
      <c r="Q3195" s="42"/>
      <c r="R3195" t="str">
        <f t="shared" si="461"/>
        <v>8520 Litre 304 Stainless Steel Slimline Water Tank (1150mm W x 3400mm L x  2350mm H)</v>
      </c>
    </row>
    <row r="3196" spans="2:18" x14ac:dyDescent="0.35">
      <c r="B3196" s="32">
        <v>0.65</v>
      </c>
      <c r="C3196" s="30" t="s">
        <v>22</v>
      </c>
      <c r="D3196" s="30" t="s">
        <v>21</v>
      </c>
      <c r="E3196" s="21">
        <v>1150</v>
      </c>
      <c r="F3196" s="21">
        <v>3500</v>
      </c>
      <c r="G3196" s="21">
        <v>2350</v>
      </c>
      <c r="H3196" s="39">
        <f t="shared" si="466"/>
        <v>8792.7767857142862</v>
      </c>
      <c r="I3196" s="37">
        <f t="shared" si="462"/>
        <v>9000</v>
      </c>
      <c r="J3196" s="37">
        <f t="shared" si="463"/>
        <v>270</v>
      </c>
      <c r="K3196" s="21"/>
      <c r="L3196" s="36">
        <f>L3195+16</f>
        <v>951</v>
      </c>
      <c r="N3196" s="36">
        <v>45</v>
      </c>
      <c r="O3196" s="21">
        <f t="shared" si="464"/>
        <v>996</v>
      </c>
      <c r="P3196" s="40">
        <f t="shared" si="465"/>
        <v>2845.7142857142858</v>
      </c>
      <c r="Q3196" s="42"/>
      <c r="R3196" t="str">
        <f t="shared" si="461"/>
        <v>8790 Litre 304 Stainless Steel Slimline Water Tank (1150mm W x 3500mm L x  2350mm H)</v>
      </c>
    </row>
    <row r="3197" spans="2:18" x14ac:dyDescent="0.35">
      <c r="B3197" s="32">
        <v>0.65</v>
      </c>
      <c r="C3197" s="30" t="s">
        <v>22</v>
      </c>
      <c r="D3197" s="30" t="s">
        <v>21</v>
      </c>
      <c r="E3197" s="21">
        <v>1150</v>
      </c>
      <c r="F3197" s="21">
        <v>3600</v>
      </c>
      <c r="G3197" s="21">
        <v>2350</v>
      </c>
      <c r="H3197" s="39">
        <f t="shared" si="466"/>
        <v>9063.0267857142862</v>
      </c>
      <c r="I3197" s="37">
        <f t="shared" si="462"/>
        <v>9000</v>
      </c>
      <c r="J3197" s="37">
        <f t="shared" si="463"/>
        <v>270</v>
      </c>
      <c r="K3197" s="21"/>
      <c r="L3197" s="36">
        <f>L3196+16</f>
        <v>967</v>
      </c>
      <c r="N3197" s="36">
        <v>45</v>
      </c>
      <c r="O3197" s="21">
        <f t="shared" si="464"/>
        <v>1012</v>
      </c>
      <c r="P3197" s="40">
        <f t="shared" si="465"/>
        <v>2891.4285714285716</v>
      </c>
      <c r="Q3197" s="42"/>
      <c r="R3197" t="str">
        <f t="shared" si="461"/>
        <v>9060 Litre 304 Stainless Steel Slimline Water Tank (1150mm W x 3600mm L x  2350mm H)</v>
      </c>
    </row>
    <row r="3198" spans="2:18" x14ac:dyDescent="0.35">
      <c r="B3198" s="32">
        <v>0.65</v>
      </c>
      <c r="C3198" s="30" t="s">
        <v>22</v>
      </c>
      <c r="D3198" s="30" t="s">
        <v>21</v>
      </c>
      <c r="E3198" s="21">
        <v>1150</v>
      </c>
      <c r="F3198" s="21">
        <v>3700</v>
      </c>
      <c r="G3198" s="21">
        <v>2350</v>
      </c>
      <c r="H3198" s="39">
        <f t="shared" si="466"/>
        <v>9333.2767857142862</v>
      </c>
      <c r="I3198" s="37">
        <f t="shared" si="462"/>
        <v>9000</v>
      </c>
      <c r="J3198" s="37">
        <f t="shared" si="463"/>
        <v>270</v>
      </c>
      <c r="K3198" s="21"/>
      <c r="L3198" s="36">
        <f>L3197+16</f>
        <v>983</v>
      </c>
      <c r="N3198" s="36">
        <v>45</v>
      </c>
      <c r="O3198" s="21">
        <f t="shared" si="464"/>
        <v>1028</v>
      </c>
      <c r="P3198" s="40">
        <f t="shared" si="465"/>
        <v>2937.1428571428573</v>
      </c>
      <c r="Q3198" s="42"/>
      <c r="R3198" t="str">
        <f t="shared" si="461"/>
        <v>9330 Litre 304 Stainless Steel Slimline Water Tank (1150mm W x 3700mm L x  2350mm H)</v>
      </c>
    </row>
    <row r="3199" spans="2:18" x14ac:dyDescent="0.35">
      <c r="B3199" s="32">
        <v>0.65</v>
      </c>
      <c r="C3199" s="30" t="s">
        <v>22</v>
      </c>
      <c r="D3199" s="30" t="s">
        <v>21</v>
      </c>
      <c r="E3199" s="21">
        <v>1150</v>
      </c>
      <c r="F3199" s="21">
        <v>3800</v>
      </c>
      <c r="G3199" s="21">
        <v>2350</v>
      </c>
      <c r="H3199" s="39">
        <f t="shared" si="466"/>
        <v>9603.5267857142862</v>
      </c>
      <c r="I3199" s="37">
        <f t="shared" si="462"/>
        <v>10000</v>
      </c>
      <c r="J3199" s="37">
        <f t="shared" si="463"/>
        <v>285</v>
      </c>
      <c r="K3199" s="21"/>
      <c r="L3199" s="36">
        <v>1001</v>
      </c>
      <c r="N3199" s="36">
        <v>45</v>
      </c>
      <c r="O3199" s="21">
        <f t="shared" si="464"/>
        <v>1046</v>
      </c>
      <c r="P3199" s="40">
        <f t="shared" si="465"/>
        <v>2988.5714285714289</v>
      </c>
      <c r="Q3199" s="42"/>
      <c r="R3199" t="str">
        <f t="shared" si="461"/>
        <v>9600 Litre 304 Stainless Steel Slimline Water Tank (1150mm W x 3800mm L x  2350mm H)</v>
      </c>
    </row>
    <row r="3200" spans="2:18" x14ac:dyDescent="0.35">
      <c r="B3200" s="32">
        <v>0.65</v>
      </c>
      <c r="C3200" s="30" t="s">
        <v>22</v>
      </c>
      <c r="D3200" s="30" t="s">
        <v>21</v>
      </c>
      <c r="E3200" s="21">
        <v>1150</v>
      </c>
      <c r="F3200" s="21">
        <v>3900</v>
      </c>
      <c r="G3200" s="21">
        <v>2350</v>
      </c>
      <c r="H3200" s="39">
        <f t="shared" si="466"/>
        <v>9873.7767857142862</v>
      </c>
      <c r="I3200" s="37">
        <f t="shared" si="462"/>
        <v>10000</v>
      </c>
      <c r="J3200" s="37">
        <f t="shared" si="463"/>
        <v>285</v>
      </c>
      <c r="K3200" s="21"/>
      <c r="L3200" s="36">
        <v>1017</v>
      </c>
      <c r="N3200" s="36">
        <v>45</v>
      </c>
      <c r="O3200" s="21">
        <f t="shared" si="464"/>
        <v>1062</v>
      </c>
      <c r="P3200" s="40">
        <f t="shared" si="465"/>
        <v>3034.2857142857147</v>
      </c>
      <c r="Q3200" s="42"/>
      <c r="R3200" t="str">
        <f t="shared" si="461"/>
        <v>9870 Litre 304 Stainless Steel Slimline Water Tank (1150mm W x 3900mm L x  2350mm H)</v>
      </c>
    </row>
    <row r="3201" spans="2:18" x14ac:dyDescent="0.35">
      <c r="B3201" s="32">
        <v>0.65</v>
      </c>
      <c r="C3201" s="43" t="s">
        <v>22</v>
      </c>
      <c r="D3201" s="43" t="s">
        <v>21</v>
      </c>
      <c r="E3201" s="45">
        <v>1150</v>
      </c>
      <c r="F3201" s="45">
        <v>4000</v>
      </c>
      <c r="G3201" s="45">
        <v>2350</v>
      </c>
      <c r="H3201" s="39">
        <f t="shared" si="466"/>
        <v>10144.026785714286</v>
      </c>
      <c r="I3201" s="37">
        <f t="shared" si="462"/>
        <v>10000</v>
      </c>
      <c r="J3201" s="37">
        <f t="shared" si="463"/>
        <v>285</v>
      </c>
      <c r="K3201" s="21"/>
      <c r="L3201" s="36">
        <v>1032</v>
      </c>
      <c r="N3201" s="36">
        <v>45</v>
      </c>
      <c r="O3201" s="21">
        <f t="shared" si="464"/>
        <v>1077</v>
      </c>
      <c r="P3201" s="40">
        <f t="shared" si="465"/>
        <v>3077.1428571428573</v>
      </c>
      <c r="Q3201" s="42"/>
      <c r="R3201" t="str">
        <f t="shared" si="461"/>
        <v>10140 Litre 304 Stainless Steel Slimline Water Tank (1150mm W x 4000mm L x  2350mm H)</v>
      </c>
    </row>
    <row r="3203" spans="2:18" x14ac:dyDescent="0.35">
      <c r="N3203" s="21"/>
    </row>
    <row r="3204" spans="2:18" x14ac:dyDescent="0.35">
      <c r="C3204" s="30" t="s">
        <v>7</v>
      </c>
      <c r="D3204" s="32">
        <v>0.65</v>
      </c>
      <c r="N3204" s="21"/>
    </row>
    <row r="3205" spans="2:18" ht="15" thickBot="1" x14ac:dyDescent="0.4"/>
    <row r="3206" spans="2:18" ht="15" thickBot="1" x14ac:dyDescent="0.4">
      <c r="C3206" s="33" t="s">
        <v>4</v>
      </c>
      <c r="D3206" s="34" t="s">
        <v>20</v>
      </c>
      <c r="E3206" s="12" t="s">
        <v>0</v>
      </c>
      <c r="F3206" s="12" t="s">
        <v>1</v>
      </c>
      <c r="G3206" s="12" t="s">
        <v>2</v>
      </c>
      <c r="H3206" s="12" t="s">
        <v>3</v>
      </c>
      <c r="I3206" s="12"/>
      <c r="J3206" s="12"/>
      <c r="K3206" s="27"/>
      <c r="L3206" s="12"/>
      <c r="M3206" s="12"/>
      <c r="N3206" s="12"/>
      <c r="O3206" s="12"/>
      <c r="P3206" s="35" t="s">
        <v>8</v>
      </c>
      <c r="Q3206" s="18"/>
    </row>
    <row r="3207" spans="2:18" x14ac:dyDescent="0.35">
      <c r="B3207" s="32">
        <v>0.65</v>
      </c>
      <c r="C3207" s="30" t="s">
        <v>23</v>
      </c>
      <c r="D3207" s="30" t="s">
        <v>21</v>
      </c>
      <c r="E3207" s="21">
        <v>550</v>
      </c>
      <c r="F3207" s="21">
        <v>800</v>
      </c>
      <c r="G3207" s="21">
        <v>1255</v>
      </c>
      <c r="H3207" s="39">
        <f t="shared" ref="H3207:H3270" si="467">(((22/7*(E3207/2)^2)*G3207)+((F3207-E3207)*G3207*E3207))/1000000</f>
        <v>470.84910714285712</v>
      </c>
      <c r="I3207" s="37">
        <f t="shared" ref="I3207:I3270" si="468">ROUND(H3207,-3)</f>
        <v>0</v>
      </c>
      <c r="J3207" s="37">
        <f t="shared" ref="J3207:J3270" si="469">IF(I3207&lt;1000,90,IF(I3207=1000,90,IF(I3207=2000,120,IF(I3207=3000,135,IF(I3207=4000,150,IF(I3207=5000,180,IF(I3207=6000,210,IF(I3207=7000,240,IF(I3207=8000,255,IF(I3207=9000,270,IF(I3207=10000,285)))))))))))</f>
        <v>90</v>
      </c>
      <c r="K3207" s="21"/>
      <c r="L3207" s="36">
        <v>338</v>
      </c>
      <c r="M3207" s="36"/>
      <c r="N3207" s="21"/>
      <c r="O3207" s="21">
        <f t="shared" ref="O3207:O3270" si="470">SUM(K3207:N3207)</f>
        <v>338</v>
      </c>
      <c r="P3207" s="40">
        <f t="shared" ref="P3207:P3270" si="471">O3207/(1-B3207)</f>
        <v>965.71428571428578</v>
      </c>
      <c r="Q3207" s="42"/>
      <c r="R3207" t="str">
        <f t="shared" ref="R3207:R3270" si="472">ROUND(H3207,-1)&amp;" "&amp;"Litre"&amp;" "&amp;C3207&amp;" "&amp;D3207&amp;" "&amp;"Water Tank"&amp;" ("&amp;E3207&amp;"mm W x "&amp;F3207&amp;"mm L x  "&amp;G3207&amp;"mm H)"</f>
        <v>470 Litre 316 Stainless Steel Slimline Water Tank (550mm W x 800mm L x  1255mm H)</v>
      </c>
    </row>
    <row r="3208" spans="2:18" x14ac:dyDescent="0.35">
      <c r="B3208" s="32">
        <v>0.65</v>
      </c>
      <c r="C3208" s="30" t="s">
        <v>23</v>
      </c>
      <c r="D3208" s="30" t="s">
        <v>21</v>
      </c>
      <c r="E3208" s="21">
        <v>550</v>
      </c>
      <c r="F3208" s="21">
        <v>900</v>
      </c>
      <c r="G3208" s="21">
        <v>1255</v>
      </c>
      <c r="H3208" s="39">
        <f t="shared" si="467"/>
        <v>539.87410714285704</v>
      </c>
      <c r="I3208" s="37">
        <f t="shared" si="468"/>
        <v>1000</v>
      </c>
      <c r="J3208" s="37">
        <f t="shared" si="469"/>
        <v>90</v>
      </c>
      <c r="K3208" s="21"/>
      <c r="L3208" s="36">
        <v>353</v>
      </c>
      <c r="M3208" s="36"/>
      <c r="N3208" s="21"/>
      <c r="O3208" s="21">
        <f t="shared" si="470"/>
        <v>353</v>
      </c>
      <c r="P3208" s="40">
        <f t="shared" si="471"/>
        <v>1008.5714285714287</v>
      </c>
      <c r="Q3208" s="42"/>
      <c r="R3208" t="str">
        <f t="shared" si="472"/>
        <v>540 Litre 316 Stainless Steel Slimline Water Tank (550mm W x 900mm L x  1255mm H)</v>
      </c>
    </row>
    <row r="3209" spans="2:18" x14ac:dyDescent="0.35">
      <c r="B3209" s="32">
        <v>0.65</v>
      </c>
      <c r="C3209" s="30" t="s">
        <v>23</v>
      </c>
      <c r="D3209" s="30" t="s">
        <v>21</v>
      </c>
      <c r="E3209" s="21">
        <v>550</v>
      </c>
      <c r="F3209" s="21">
        <v>1000</v>
      </c>
      <c r="G3209" s="21">
        <v>1255</v>
      </c>
      <c r="H3209" s="39">
        <f t="shared" si="467"/>
        <v>608.89910714285702</v>
      </c>
      <c r="I3209" s="37">
        <f t="shared" si="468"/>
        <v>1000</v>
      </c>
      <c r="J3209" s="37">
        <f t="shared" si="469"/>
        <v>90</v>
      </c>
      <c r="K3209" s="21"/>
      <c r="L3209" s="36">
        <v>368</v>
      </c>
      <c r="M3209" s="36"/>
      <c r="N3209" s="21"/>
      <c r="O3209" s="21">
        <f t="shared" si="470"/>
        <v>368</v>
      </c>
      <c r="P3209" s="40">
        <f t="shared" si="471"/>
        <v>1051.4285714285716</v>
      </c>
      <c r="Q3209" s="42"/>
      <c r="R3209" t="str">
        <f t="shared" si="472"/>
        <v>610 Litre 316 Stainless Steel Slimline Water Tank (550mm W x 1000mm L x  1255mm H)</v>
      </c>
    </row>
    <row r="3210" spans="2:18" x14ac:dyDescent="0.35">
      <c r="B3210" s="32">
        <v>0.65</v>
      </c>
      <c r="C3210" s="30" t="s">
        <v>23</v>
      </c>
      <c r="D3210" s="30" t="s">
        <v>21</v>
      </c>
      <c r="E3210" s="21">
        <v>550</v>
      </c>
      <c r="F3210" s="21">
        <v>1100</v>
      </c>
      <c r="G3210" s="21">
        <v>1255</v>
      </c>
      <c r="H3210" s="39">
        <f t="shared" si="467"/>
        <v>677.92410714285711</v>
      </c>
      <c r="I3210" s="37">
        <f t="shared" si="468"/>
        <v>1000</v>
      </c>
      <c r="J3210" s="37">
        <f t="shared" si="469"/>
        <v>90</v>
      </c>
      <c r="K3210" s="21"/>
      <c r="L3210" s="36">
        <v>283</v>
      </c>
      <c r="M3210" s="36"/>
      <c r="N3210" s="21"/>
      <c r="O3210" s="21">
        <f t="shared" si="470"/>
        <v>283</v>
      </c>
      <c r="P3210" s="40">
        <f t="shared" si="471"/>
        <v>808.57142857142867</v>
      </c>
      <c r="Q3210" s="42"/>
      <c r="R3210" t="str">
        <f t="shared" si="472"/>
        <v>680 Litre 316 Stainless Steel Slimline Water Tank (550mm W x 1100mm L x  1255mm H)</v>
      </c>
    </row>
    <row r="3211" spans="2:18" x14ac:dyDescent="0.35">
      <c r="B3211" s="32">
        <v>0.65</v>
      </c>
      <c r="C3211" s="30" t="s">
        <v>23</v>
      </c>
      <c r="D3211" s="30" t="s">
        <v>21</v>
      </c>
      <c r="E3211" s="21">
        <v>550</v>
      </c>
      <c r="F3211" s="21">
        <v>1200</v>
      </c>
      <c r="G3211" s="21">
        <v>1255</v>
      </c>
      <c r="H3211" s="39">
        <f t="shared" si="467"/>
        <v>746.94910714285709</v>
      </c>
      <c r="I3211" s="37">
        <f t="shared" si="468"/>
        <v>1000</v>
      </c>
      <c r="J3211" s="37">
        <f t="shared" si="469"/>
        <v>90</v>
      </c>
      <c r="K3211" s="21"/>
      <c r="L3211" s="36">
        <f t="shared" ref="L3211:L3221" si="473">L3210+15</f>
        <v>298</v>
      </c>
      <c r="M3211" s="36"/>
      <c r="N3211" s="21"/>
      <c r="O3211" s="21">
        <f t="shared" si="470"/>
        <v>298</v>
      </c>
      <c r="P3211" s="40">
        <f t="shared" si="471"/>
        <v>851.42857142857144</v>
      </c>
      <c r="Q3211" s="42"/>
      <c r="R3211" t="str">
        <f t="shared" si="472"/>
        <v>750 Litre 316 Stainless Steel Slimline Water Tank (550mm W x 1200mm L x  1255mm H)</v>
      </c>
    </row>
    <row r="3212" spans="2:18" x14ac:dyDescent="0.35">
      <c r="B3212" s="32">
        <v>0.65</v>
      </c>
      <c r="C3212" s="30" t="s">
        <v>23</v>
      </c>
      <c r="D3212" s="30" t="s">
        <v>21</v>
      </c>
      <c r="E3212" s="21">
        <v>550</v>
      </c>
      <c r="F3212" s="21">
        <v>1300</v>
      </c>
      <c r="G3212" s="21">
        <v>1255</v>
      </c>
      <c r="H3212" s="39">
        <f t="shared" si="467"/>
        <v>815.97410714285706</v>
      </c>
      <c r="I3212" s="37">
        <f t="shared" si="468"/>
        <v>1000</v>
      </c>
      <c r="J3212" s="37">
        <f t="shared" si="469"/>
        <v>90</v>
      </c>
      <c r="K3212" s="21"/>
      <c r="L3212" s="36">
        <f t="shared" si="473"/>
        <v>313</v>
      </c>
      <c r="M3212" s="36"/>
      <c r="N3212" s="21"/>
      <c r="O3212" s="21">
        <f t="shared" si="470"/>
        <v>313</v>
      </c>
      <c r="P3212" s="40">
        <f t="shared" si="471"/>
        <v>894.28571428571433</v>
      </c>
      <c r="Q3212" s="42"/>
      <c r="R3212" t="str">
        <f t="shared" si="472"/>
        <v>820 Litre 316 Stainless Steel Slimline Water Tank (550mm W x 1300mm L x  1255mm H)</v>
      </c>
    </row>
    <row r="3213" spans="2:18" x14ac:dyDescent="0.35">
      <c r="B3213" s="32">
        <v>0.65</v>
      </c>
      <c r="C3213" s="30" t="s">
        <v>23</v>
      </c>
      <c r="D3213" s="30" t="s">
        <v>21</v>
      </c>
      <c r="E3213" s="21">
        <v>550</v>
      </c>
      <c r="F3213" s="21">
        <v>1400</v>
      </c>
      <c r="G3213" s="21">
        <v>1255</v>
      </c>
      <c r="H3213" s="39">
        <f t="shared" si="467"/>
        <v>884.99910714285704</v>
      </c>
      <c r="I3213" s="37">
        <f t="shared" si="468"/>
        <v>1000</v>
      </c>
      <c r="J3213" s="37">
        <f t="shared" si="469"/>
        <v>90</v>
      </c>
      <c r="K3213" s="21"/>
      <c r="L3213" s="36">
        <f t="shared" si="473"/>
        <v>328</v>
      </c>
      <c r="M3213" s="36"/>
      <c r="N3213" s="21"/>
      <c r="O3213" s="21">
        <f t="shared" si="470"/>
        <v>328</v>
      </c>
      <c r="P3213" s="40">
        <f t="shared" si="471"/>
        <v>937.14285714285722</v>
      </c>
      <c r="Q3213" s="42"/>
      <c r="R3213" t="str">
        <f t="shared" si="472"/>
        <v>880 Litre 316 Stainless Steel Slimline Water Tank (550mm W x 1400mm L x  1255mm H)</v>
      </c>
    </row>
    <row r="3214" spans="2:18" x14ac:dyDescent="0.35">
      <c r="B3214" s="32">
        <v>0.65</v>
      </c>
      <c r="C3214" s="30" t="s">
        <v>23</v>
      </c>
      <c r="D3214" s="30" t="s">
        <v>21</v>
      </c>
      <c r="E3214" s="21">
        <v>550</v>
      </c>
      <c r="F3214" s="21">
        <v>1500</v>
      </c>
      <c r="G3214" s="21">
        <v>1255</v>
      </c>
      <c r="H3214" s="39">
        <f t="shared" si="467"/>
        <v>954.02410714285702</v>
      </c>
      <c r="I3214" s="37">
        <f t="shared" si="468"/>
        <v>1000</v>
      </c>
      <c r="J3214" s="37">
        <f t="shared" si="469"/>
        <v>90</v>
      </c>
      <c r="K3214" s="21"/>
      <c r="L3214" s="36">
        <f t="shared" si="473"/>
        <v>343</v>
      </c>
      <c r="M3214" s="36"/>
      <c r="N3214" s="21"/>
      <c r="O3214" s="21">
        <f t="shared" si="470"/>
        <v>343</v>
      </c>
      <c r="P3214" s="40">
        <f t="shared" si="471"/>
        <v>980.00000000000011</v>
      </c>
      <c r="Q3214" s="42"/>
      <c r="R3214" t="str">
        <f t="shared" si="472"/>
        <v>950 Litre 316 Stainless Steel Slimline Water Tank (550mm W x 1500mm L x  1255mm H)</v>
      </c>
    </row>
    <row r="3215" spans="2:18" x14ac:dyDescent="0.35">
      <c r="B3215" s="32">
        <v>0.65</v>
      </c>
      <c r="C3215" s="30" t="s">
        <v>23</v>
      </c>
      <c r="D3215" s="30" t="s">
        <v>21</v>
      </c>
      <c r="E3215" s="21">
        <v>550</v>
      </c>
      <c r="F3215" s="21">
        <v>1600</v>
      </c>
      <c r="G3215" s="21">
        <v>1255</v>
      </c>
      <c r="H3215" s="39">
        <f t="shared" si="467"/>
        <v>1023.0491071428571</v>
      </c>
      <c r="I3215" s="37">
        <f t="shared" si="468"/>
        <v>1000</v>
      </c>
      <c r="J3215" s="37">
        <f t="shared" si="469"/>
        <v>90</v>
      </c>
      <c r="K3215" s="21"/>
      <c r="L3215" s="36">
        <f t="shared" si="473"/>
        <v>358</v>
      </c>
      <c r="M3215" s="36"/>
      <c r="N3215" s="21"/>
      <c r="O3215" s="21">
        <f t="shared" si="470"/>
        <v>358</v>
      </c>
      <c r="P3215" s="40">
        <f t="shared" si="471"/>
        <v>1022.8571428571429</v>
      </c>
      <c r="Q3215" s="42"/>
      <c r="R3215" t="str">
        <f t="shared" si="472"/>
        <v>1020 Litre 316 Stainless Steel Slimline Water Tank (550mm W x 1600mm L x  1255mm H)</v>
      </c>
    </row>
    <row r="3216" spans="2:18" x14ac:dyDescent="0.35">
      <c r="B3216" s="32">
        <v>0.65</v>
      </c>
      <c r="C3216" s="30" t="s">
        <v>23</v>
      </c>
      <c r="D3216" s="30" t="s">
        <v>21</v>
      </c>
      <c r="E3216" s="21">
        <v>550</v>
      </c>
      <c r="F3216" s="21">
        <v>1700</v>
      </c>
      <c r="G3216" s="21">
        <v>1255</v>
      </c>
      <c r="H3216" s="39">
        <f t="shared" si="467"/>
        <v>1092.074107142857</v>
      </c>
      <c r="I3216" s="37">
        <f t="shared" si="468"/>
        <v>1000</v>
      </c>
      <c r="J3216" s="37">
        <f t="shared" si="469"/>
        <v>90</v>
      </c>
      <c r="K3216" s="21"/>
      <c r="L3216" s="36">
        <f t="shared" si="473"/>
        <v>373</v>
      </c>
      <c r="M3216" s="36"/>
      <c r="N3216" s="21"/>
      <c r="O3216" s="21">
        <f t="shared" si="470"/>
        <v>373</v>
      </c>
      <c r="P3216" s="40">
        <f t="shared" si="471"/>
        <v>1065.7142857142858</v>
      </c>
      <c r="Q3216" s="42"/>
      <c r="R3216" t="str">
        <f t="shared" si="472"/>
        <v>1090 Litre 316 Stainless Steel Slimline Water Tank (550mm W x 1700mm L x  1255mm H)</v>
      </c>
    </row>
    <row r="3217" spans="2:18" x14ac:dyDescent="0.35">
      <c r="B3217" s="32">
        <v>0.65</v>
      </c>
      <c r="C3217" s="30" t="s">
        <v>23</v>
      </c>
      <c r="D3217" s="30" t="s">
        <v>21</v>
      </c>
      <c r="E3217" s="21">
        <v>550</v>
      </c>
      <c r="F3217" s="21">
        <v>1800</v>
      </c>
      <c r="G3217" s="21">
        <v>1255</v>
      </c>
      <c r="H3217" s="39">
        <f t="shared" si="467"/>
        <v>1161.0991071428571</v>
      </c>
      <c r="I3217" s="37">
        <f t="shared" si="468"/>
        <v>1000</v>
      </c>
      <c r="J3217" s="37">
        <f t="shared" si="469"/>
        <v>90</v>
      </c>
      <c r="K3217" s="21"/>
      <c r="L3217" s="36">
        <f t="shared" si="473"/>
        <v>388</v>
      </c>
      <c r="M3217" s="36"/>
      <c r="N3217" s="21"/>
      <c r="O3217" s="21">
        <f t="shared" si="470"/>
        <v>388</v>
      </c>
      <c r="P3217" s="40">
        <f t="shared" si="471"/>
        <v>1108.5714285714287</v>
      </c>
      <c r="Q3217" s="42"/>
      <c r="R3217" t="str">
        <f t="shared" si="472"/>
        <v>1160 Litre 316 Stainless Steel Slimline Water Tank (550mm W x 1800mm L x  1255mm H)</v>
      </c>
    </row>
    <row r="3218" spans="2:18" x14ac:dyDescent="0.35">
      <c r="B3218" s="32">
        <v>0.65</v>
      </c>
      <c r="C3218" s="30" t="s">
        <v>23</v>
      </c>
      <c r="D3218" s="30" t="s">
        <v>21</v>
      </c>
      <c r="E3218" s="21">
        <v>550</v>
      </c>
      <c r="F3218" s="21">
        <v>1900</v>
      </c>
      <c r="G3218" s="21">
        <v>1255</v>
      </c>
      <c r="H3218" s="39">
        <f t="shared" si="467"/>
        <v>1230.1241071428572</v>
      </c>
      <c r="I3218" s="37">
        <f t="shared" si="468"/>
        <v>1000</v>
      </c>
      <c r="J3218" s="37">
        <f t="shared" si="469"/>
        <v>90</v>
      </c>
      <c r="K3218" s="21"/>
      <c r="L3218" s="36">
        <f t="shared" si="473"/>
        <v>403</v>
      </c>
      <c r="M3218" s="36"/>
      <c r="N3218" s="21"/>
      <c r="O3218" s="21">
        <f t="shared" si="470"/>
        <v>403</v>
      </c>
      <c r="P3218" s="40">
        <f t="shared" si="471"/>
        <v>1151.4285714285716</v>
      </c>
      <c r="Q3218" s="42"/>
      <c r="R3218" t="str">
        <f t="shared" si="472"/>
        <v>1230 Litre 316 Stainless Steel Slimline Water Tank (550mm W x 1900mm L x  1255mm H)</v>
      </c>
    </row>
    <row r="3219" spans="2:18" x14ac:dyDescent="0.35">
      <c r="B3219" s="32">
        <v>0.65</v>
      </c>
      <c r="C3219" s="30" t="s">
        <v>23</v>
      </c>
      <c r="D3219" s="30" t="s">
        <v>21</v>
      </c>
      <c r="E3219" s="21">
        <v>550</v>
      </c>
      <c r="F3219" s="21">
        <v>2000</v>
      </c>
      <c r="G3219" s="21">
        <v>1255</v>
      </c>
      <c r="H3219" s="39">
        <f t="shared" si="467"/>
        <v>1299.149107142857</v>
      </c>
      <c r="I3219" s="37">
        <f t="shared" si="468"/>
        <v>1000</v>
      </c>
      <c r="J3219" s="37">
        <f t="shared" si="469"/>
        <v>90</v>
      </c>
      <c r="K3219" s="21"/>
      <c r="L3219" s="36">
        <f t="shared" si="473"/>
        <v>418</v>
      </c>
      <c r="M3219" s="36"/>
      <c r="N3219" s="21"/>
      <c r="O3219" s="21">
        <f t="shared" si="470"/>
        <v>418</v>
      </c>
      <c r="P3219" s="40">
        <f t="shared" si="471"/>
        <v>1194.2857142857144</v>
      </c>
      <c r="Q3219" s="42"/>
      <c r="R3219" t="str">
        <f t="shared" si="472"/>
        <v>1300 Litre 316 Stainless Steel Slimline Water Tank (550mm W x 2000mm L x  1255mm H)</v>
      </c>
    </row>
    <row r="3220" spans="2:18" x14ac:dyDescent="0.35">
      <c r="B3220" s="32">
        <v>0.65</v>
      </c>
      <c r="C3220" s="30" t="s">
        <v>23</v>
      </c>
      <c r="D3220" s="30" t="s">
        <v>21</v>
      </c>
      <c r="E3220" s="21">
        <v>550</v>
      </c>
      <c r="F3220" s="21">
        <v>2100</v>
      </c>
      <c r="G3220" s="21">
        <v>1255</v>
      </c>
      <c r="H3220" s="39">
        <f t="shared" si="467"/>
        <v>1368.1741071428571</v>
      </c>
      <c r="I3220" s="37">
        <f t="shared" si="468"/>
        <v>1000</v>
      </c>
      <c r="J3220" s="37">
        <f t="shared" si="469"/>
        <v>90</v>
      </c>
      <c r="K3220" s="21"/>
      <c r="L3220" s="36">
        <f t="shared" si="473"/>
        <v>433</v>
      </c>
      <c r="M3220" s="36"/>
      <c r="N3220" s="21"/>
      <c r="O3220" s="21">
        <f t="shared" si="470"/>
        <v>433</v>
      </c>
      <c r="P3220" s="40">
        <f t="shared" si="471"/>
        <v>1237.1428571428571</v>
      </c>
      <c r="Q3220" s="42"/>
      <c r="R3220" t="str">
        <f t="shared" si="472"/>
        <v>1370 Litre 316 Stainless Steel Slimline Water Tank (550mm W x 2100mm L x  1255mm H)</v>
      </c>
    </row>
    <row r="3221" spans="2:18" x14ac:dyDescent="0.35">
      <c r="B3221" s="32">
        <v>0.65</v>
      </c>
      <c r="C3221" s="30" t="s">
        <v>23</v>
      </c>
      <c r="D3221" s="30" t="s">
        <v>21</v>
      </c>
      <c r="E3221" s="21">
        <v>550</v>
      </c>
      <c r="F3221" s="21">
        <v>2200</v>
      </c>
      <c r="G3221" s="21">
        <v>1255</v>
      </c>
      <c r="H3221" s="39">
        <f t="shared" si="467"/>
        <v>1437.199107142857</v>
      </c>
      <c r="I3221" s="37">
        <f t="shared" si="468"/>
        <v>1000</v>
      </c>
      <c r="J3221" s="37">
        <f t="shared" si="469"/>
        <v>90</v>
      </c>
      <c r="K3221" s="21"/>
      <c r="L3221" s="36">
        <f t="shared" si="473"/>
        <v>448</v>
      </c>
      <c r="M3221" s="36"/>
      <c r="N3221" s="21"/>
      <c r="O3221" s="21">
        <f t="shared" si="470"/>
        <v>448</v>
      </c>
      <c r="P3221" s="40">
        <f t="shared" si="471"/>
        <v>1280</v>
      </c>
      <c r="Q3221" s="42"/>
      <c r="R3221" t="str">
        <f t="shared" si="472"/>
        <v>1440 Litre 316 Stainless Steel Slimline Water Tank (550mm W x 2200mm L x  1255mm H)</v>
      </c>
    </row>
    <row r="3222" spans="2:18" x14ac:dyDescent="0.35">
      <c r="B3222" s="32">
        <v>0.65</v>
      </c>
      <c r="C3222" s="30" t="s">
        <v>23</v>
      </c>
      <c r="D3222" s="30" t="s">
        <v>21</v>
      </c>
      <c r="E3222" s="21">
        <v>550</v>
      </c>
      <c r="F3222" s="21">
        <v>2300</v>
      </c>
      <c r="G3222" s="21">
        <v>1255</v>
      </c>
      <c r="H3222" s="39">
        <f t="shared" si="467"/>
        <v>1506.2241071428571</v>
      </c>
      <c r="I3222" s="37">
        <f t="shared" si="468"/>
        <v>2000</v>
      </c>
      <c r="J3222" s="37">
        <f t="shared" si="469"/>
        <v>120</v>
      </c>
      <c r="K3222" s="21"/>
      <c r="L3222" s="36">
        <v>564</v>
      </c>
      <c r="M3222" s="36"/>
      <c r="N3222" s="21"/>
      <c r="O3222" s="21">
        <f t="shared" si="470"/>
        <v>564</v>
      </c>
      <c r="P3222" s="40">
        <f t="shared" si="471"/>
        <v>1611.4285714285716</v>
      </c>
      <c r="Q3222" s="42"/>
      <c r="R3222" t="str">
        <f t="shared" si="472"/>
        <v>1510 Litre 316 Stainless Steel Slimline Water Tank (550mm W x 2300mm L x  1255mm H)</v>
      </c>
    </row>
    <row r="3223" spans="2:18" x14ac:dyDescent="0.35">
      <c r="B3223" s="32">
        <v>0.65</v>
      </c>
      <c r="C3223" s="30" t="s">
        <v>23</v>
      </c>
      <c r="D3223" s="30" t="s">
        <v>21</v>
      </c>
      <c r="E3223" s="21">
        <v>550</v>
      </c>
      <c r="F3223" s="21">
        <v>2400</v>
      </c>
      <c r="G3223" s="21">
        <v>1255</v>
      </c>
      <c r="H3223" s="39">
        <f t="shared" si="467"/>
        <v>1575.2491071428572</v>
      </c>
      <c r="I3223" s="37">
        <f t="shared" si="468"/>
        <v>2000</v>
      </c>
      <c r="J3223" s="37">
        <f t="shared" si="469"/>
        <v>120</v>
      </c>
      <c r="K3223" s="21"/>
      <c r="L3223" s="36">
        <f t="shared" ref="L3223:L3229" si="474">L3222+15</f>
        <v>579</v>
      </c>
      <c r="M3223" s="36"/>
      <c r="N3223" s="21"/>
      <c r="O3223" s="21">
        <f t="shared" si="470"/>
        <v>579</v>
      </c>
      <c r="P3223" s="40">
        <f t="shared" si="471"/>
        <v>1654.2857142857144</v>
      </c>
      <c r="Q3223" s="42"/>
      <c r="R3223" t="str">
        <f t="shared" si="472"/>
        <v>1580 Litre 316 Stainless Steel Slimline Water Tank (550mm W x 2400mm L x  1255mm H)</v>
      </c>
    </row>
    <row r="3224" spans="2:18" x14ac:dyDescent="0.35">
      <c r="B3224" s="32">
        <v>0.65</v>
      </c>
      <c r="C3224" s="30" t="s">
        <v>23</v>
      </c>
      <c r="D3224" s="30" t="s">
        <v>21</v>
      </c>
      <c r="E3224" s="21">
        <v>550</v>
      </c>
      <c r="F3224" s="21">
        <v>2500</v>
      </c>
      <c r="G3224" s="21">
        <v>1255</v>
      </c>
      <c r="H3224" s="39">
        <f t="shared" si="467"/>
        <v>1644.274107142857</v>
      </c>
      <c r="I3224" s="37">
        <f t="shared" si="468"/>
        <v>2000</v>
      </c>
      <c r="J3224" s="37">
        <f t="shared" si="469"/>
        <v>120</v>
      </c>
      <c r="K3224" s="21"/>
      <c r="L3224" s="36">
        <f t="shared" si="474"/>
        <v>594</v>
      </c>
      <c r="M3224" s="36"/>
      <c r="N3224" s="21"/>
      <c r="O3224" s="21">
        <f t="shared" si="470"/>
        <v>594</v>
      </c>
      <c r="P3224" s="40">
        <f t="shared" si="471"/>
        <v>1697.1428571428573</v>
      </c>
      <c r="Q3224" s="42"/>
      <c r="R3224" t="str">
        <f t="shared" si="472"/>
        <v>1640 Litre 316 Stainless Steel Slimline Water Tank (550mm W x 2500mm L x  1255mm H)</v>
      </c>
    </row>
    <row r="3225" spans="2:18" x14ac:dyDescent="0.35">
      <c r="B3225" s="32">
        <v>0.65</v>
      </c>
      <c r="C3225" s="30" t="s">
        <v>23</v>
      </c>
      <c r="D3225" s="30" t="s">
        <v>21</v>
      </c>
      <c r="E3225" s="21">
        <v>550</v>
      </c>
      <c r="F3225" s="21">
        <v>2600</v>
      </c>
      <c r="G3225" s="21">
        <v>1255</v>
      </c>
      <c r="H3225" s="39">
        <f t="shared" si="467"/>
        <v>1713.2991071428571</v>
      </c>
      <c r="I3225" s="37">
        <f t="shared" si="468"/>
        <v>2000</v>
      </c>
      <c r="J3225" s="37">
        <f t="shared" si="469"/>
        <v>120</v>
      </c>
      <c r="K3225" s="21"/>
      <c r="L3225" s="36">
        <f t="shared" si="474"/>
        <v>609</v>
      </c>
      <c r="M3225" s="36"/>
      <c r="N3225" s="21"/>
      <c r="O3225" s="21">
        <f t="shared" si="470"/>
        <v>609</v>
      </c>
      <c r="P3225" s="40">
        <f t="shared" si="471"/>
        <v>1740</v>
      </c>
      <c r="Q3225" s="42"/>
      <c r="R3225" t="str">
        <f t="shared" si="472"/>
        <v>1710 Litre 316 Stainless Steel Slimline Water Tank (550mm W x 2600mm L x  1255mm H)</v>
      </c>
    </row>
    <row r="3226" spans="2:18" x14ac:dyDescent="0.35">
      <c r="B3226" s="32">
        <v>0.65</v>
      </c>
      <c r="C3226" s="30" t="s">
        <v>23</v>
      </c>
      <c r="D3226" s="30" t="s">
        <v>21</v>
      </c>
      <c r="E3226" s="21">
        <v>550</v>
      </c>
      <c r="F3226" s="21">
        <v>2700</v>
      </c>
      <c r="G3226" s="21">
        <v>1255</v>
      </c>
      <c r="H3226" s="39">
        <f t="shared" si="467"/>
        <v>1782.324107142857</v>
      </c>
      <c r="I3226" s="37">
        <f t="shared" si="468"/>
        <v>2000</v>
      </c>
      <c r="J3226" s="37">
        <f t="shared" si="469"/>
        <v>120</v>
      </c>
      <c r="K3226" s="21"/>
      <c r="L3226" s="36">
        <f t="shared" si="474"/>
        <v>624</v>
      </c>
      <c r="M3226" s="36"/>
      <c r="N3226" s="21"/>
      <c r="O3226" s="21">
        <f t="shared" si="470"/>
        <v>624</v>
      </c>
      <c r="P3226" s="40">
        <f t="shared" si="471"/>
        <v>1782.8571428571429</v>
      </c>
      <c r="Q3226" s="42"/>
      <c r="R3226" t="str">
        <f t="shared" si="472"/>
        <v>1780 Litre 316 Stainless Steel Slimline Water Tank (550mm W x 2700mm L x  1255mm H)</v>
      </c>
    </row>
    <row r="3227" spans="2:18" x14ac:dyDescent="0.35">
      <c r="B3227" s="32">
        <v>0.65</v>
      </c>
      <c r="C3227" s="30" t="s">
        <v>23</v>
      </c>
      <c r="D3227" s="30" t="s">
        <v>21</v>
      </c>
      <c r="E3227" s="21">
        <v>550</v>
      </c>
      <c r="F3227" s="21">
        <v>2800</v>
      </c>
      <c r="G3227" s="21">
        <v>1255</v>
      </c>
      <c r="H3227" s="39">
        <f t="shared" si="467"/>
        <v>1851.3491071428571</v>
      </c>
      <c r="I3227" s="37">
        <f t="shared" si="468"/>
        <v>2000</v>
      </c>
      <c r="J3227" s="37">
        <f t="shared" si="469"/>
        <v>120</v>
      </c>
      <c r="K3227" s="21"/>
      <c r="L3227" s="36">
        <f t="shared" si="474"/>
        <v>639</v>
      </c>
      <c r="M3227" s="36"/>
      <c r="N3227" s="21"/>
      <c r="O3227" s="21">
        <f t="shared" si="470"/>
        <v>639</v>
      </c>
      <c r="P3227" s="40">
        <f t="shared" si="471"/>
        <v>1825.7142857142858</v>
      </c>
      <c r="Q3227" s="42"/>
      <c r="R3227" t="str">
        <f t="shared" si="472"/>
        <v>1850 Litre 316 Stainless Steel Slimline Water Tank (550mm W x 2800mm L x  1255mm H)</v>
      </c>
    </row>
    <row r="3228" spans="2:18" x14ac:dyDescent="0.35">
      <c r="B3228" s="32">
        <v>0.65</v>
      </c>
      <c r="C3228" s="30" t="s">
        <v>23</v>
      </c>
      <c r="D3228" s="30" t="s">
        <v>21</v>
      </c>
      <c r="E3228" s="21">
        <v>550</v>
      </c>
      <c r="F3228" s="21">
        <v>2900</v>
      </c>
      <c r="G3228" s="21">
        <v>1255</v>
      </c>
      <c r="H3228" s="39">
        <f t="shared" si="467"/>
        <v>1920.3741071428572</v>
      </c>
      <c r="I3228" s="37">
        <f t="shared" si="468"/>
        <v>2000</v>
      </c>
      <c r="J3228" s="37">
        <f t="shared" si="469"/>
        <v>120</v>
      </c>
      <c r="K3228" s="21"/>
      <c r="L3228" s="36">
        <f t="shared" si="474"/>
        <v>654</v>
      </c>
      <c r="M3228" s="36"/>
      <c r="N3228" s="21"/>
      <c r="O3228" s="21">
        <f t="shared" si="470"/>
        <v>654</v>
      </c>
      <c r="P3228" s="40">
        <f t="shared" si="471"/>
        <v>1868.5714285714287</v>
      </c>
      <c r="Q3228" s="42"/>
      <c r="R3228" t="str">
        <f t="shared" si="472"/>
        <v>1920 Litre 316 Stainless Steel Slimline Water Tank (550mm W x 2900mm L x  1255mm H)</v>
      </c>
    </row>
    <row r="3229" spans="2:18" x14ac:dyDescent="0.35">
      <c r="B3229" s="32">
        <v>0.65</v>
      </c>
      <c r="C3229" s="30" t="s">
        <v>23</v>
      </c>
      <c r="D3229" s="30" t="s">
        <v>21</v>
      </c>
      <c r="E3229" s="21">
        <v>550</v>
      </c>
      <c r="F3229" s="21">
        <v>3000</v>
      </c>
      <c r="G3229" s="21">
        <v>1255</v>
      </c>
      <c r="H3229" s="39">
        <f t="shared" si="467"/>
        <v>1989.399107142857</v>
      </c>
      <c r="I3229" s="37">
        <f t="shared" si="468"/>
        <v>2000</v>
      </c>
      <c r="J3229" s="37">
        <f t="shared" si="469"/>
        <v>120</v>
      </c>
      <c r="K3229" s="21"/>
      <c r="L3229" s="36">
        <f t="shared" si="474"/>
        <v>669</v>
      </c>
      <c r="M3229" s="36"/>
      <c r="N3229" s="21"/>
      <c r="O3229" s="21">
        <f t="shared" si="470"/>
        <v>669</v>
      </c>
      <c r="P3229" s="40">
        <f t="shared" si="471"/>
        <v>1911.4285714285716</v>
      </c>
      <c r="Q3229" s="42"/>
      <c r="R3229" t="str">
        <f t="shared" si="472"/>
        <v>1990 Litre 316 Stainless Steel Slimline Water Tank (550mm W x 3000mm L x  1255mm H)</v>
      </c>
    </row>
    <row r="3230" spans="2:18" x14ac:dyDescent="0.35">
      <c r="B3230" s="32">
        <v>0.65</v>
      </c>
      <c r="C3230" s="30" t="s">
        <v>23</v>
      </c>
      <c r="D3230" s="30" t="s">
        <v>21</v>
      </c>
      <c r="E3230" s="21">
        <v>600</v>
      </c>
      <c r="F3230" s="21">
        <v>800</v>
      </c>
      <c r="G3230" s="21">
        <v>1255</v>
      </c>
      <c r="H3230" s="39">
        <f t="shared" si="467"/>
        <v>505.58571428571429</v>
      </c>
      <c r="I3230" s="37">
        <f t="shared" si="468"/>
        <v>1000</v>
      </c>
      <c r="J3230" s="37">
        <f t="shared" si="469"/>
        <v>90</v>
      </c>
      <c r="K3230" s="21"/>
      <c r="L3230" s="36">
        <v>341</v>
      </c>
      <c r="M3230" s="36"/>
      <c r="N3230" s="21"/>
      <c r="O3230" s="21">
        <f t="shared" si="470"/>
        <v>341</v>
      </c>
      <c r="P3230" s="40">
        <f t="shared" si="471"/>
        <v>974.28571428571433</v>
      </c>
      <c r="Q3230" s="42"/>
      <c r="R3230" t="str">
        <f t="shared" si="472"/>
        <v>510 Litre 316 Stainless Steel Slimline Water Tank (600mm W x 800mm L x  1255mm H)</v>
      </c>
    </row>
    <row r="3231" spans="2:18" x14ac:dyDescent="0.35">
      <c r="B3231" s="32">
        <v>0.65</v>
      </c>
      <c r="C3231" s="30" t="s">
        <v>23</v>
      </c>
      <c r="D3231" s="30" t="s">
        <v>21</v>
      </c>
      <c r="E3231" s="21">
        <v>600</v>
      </c>
      <c r="F3231" s="21">
        <v>900</v>
      </c>
      <c r="G3231" s="21">
        <v>1255</v>
      </c>
      <c r="H3231" s="39">
        <f t="shared" si="467"/>
        <v>580.88571428571424</v>
      </c>
      <c r="I3231" s="37">
        <f t="shared" si="468"/>
        <v>1000</v>
      </c>
      <c r="J3231" s="37">
        <f t="shared" si="469"/>
        <v>90</v>
      </c>
      <c r="K3231" s="21"/>
      <c r="L3231" s="36">
        <f t="shared" ref="L3231:L3243" si="475">L3230+15</f>
        <v>356</v>
      </c>
      <c r="M3231" s="36"/>
      <c r="N3231" s="21"/>
      <c r="O3231" s="21">
        <f t="shared" si="470"/>
        <v>356</v>
      </c>
      <c r="P3231" s="40">
        <f t="shared" si="471"/>
        <v>1017.1428571428572</v>
      </c>
      <c r="Q3231" s="42"/>
      <c r="R3231" t="str">
        <f t="shared" si="472"/>
        <v>580 Litre 316 Stainless Steel Slimline Water Tank (600mm W x 900mm L x  1255mm H)</v>
      </c>
    </row>
    <row r="3232" spans="2:18" x14ac:dyDescent="0.35">
      <c r="B3232" s="32">
        <v>0.65</v>
      </c>
      <c r="C3232" s="30" t="s">
        <v>23</v>
      </c>
      <c r="D3232" s="30" t="s">
        <v>21</v>
      </c>
      <c r="E3232" s="21">
        <v>600</v>
      </c>
      <c r="F3232" s="21">
        <v>1000</v>
      </c>
      <c r="G3232" s="21">
        <v>1255</v>
      </c>
      <c r="H3232" s="39">
        <f t="shared" si="467"/>
        <v>656.18571428571431</v>
      </c>
      <c r="I3232" s="37">
        <f t="shared" si="468"/>
        <v>1000</v>
      </c>
      <c r="J3232" s="37">
        <f t="shared" si="469"/>
        <v>90</v>
      </c>
      <c r="K3232" s="21"/>
      <c r="L3232" s="36">
        <f t="shared" si="475"/>
        <v>371</v>
      </c>
      <c r="M3232" s="36"/>
      <c r="N3232" s="21"/>
      <c r="O3232" s="21">
        <f t="shared" si="470"/>
        <v>371</v>
      </c>
      <c r="P3232" s="40">
        <f t="shared" si="471"/>
        <v>1060</v>
      </c>
      <c r="Q3232" s="42"/>
      <c r="R3232" t="str">
        <f t="shared" si="472"/>
        <v>660 Litre 316 Stainless Steel Slimline Water Tank (600mm W x 1000mm L x  1255mm H)</v>
      </c>
    </row>
    <row r="3233" spans="2:18" x14ac:dyDescent="0.35">
      <c r="B3233" s="32">
        <v>0.65</v>
      </c>
      <c r="C3233" s="30" t="s">
        <v>23</v>
      </c>
      <c r="D3233" s="30" t="s">
        <v>21</v>
      </c>
      <c r="E3233" s="21">
        <v>600</v>
      </c>
      <c r="F3233" s="21">
        <v>1100</v>
      </c>
      <c r="G3233" s="21">
        <v>1255</v>
      </c>
      <c r="H3233" s="39">
        <f t="shared" si="467"/>
        <v>731.48571428571427</v>
      </c>
      <c r="I3233" s="37">
        <f t="shared" si="468"/>
        <v>1000</v>
      </c>
      <c r="J3233" s="37">
        <f t="shared" si="469"/>
        <v>90</v>
      </c>
      <c r="K3233" s="21"/>
      <c r="L3233" s="36">
        <f t="shared" si="475"/>
        <v>386</v>
      </c>
      <c r="M3233" s="36"/>
      <c r="N3233" s="21"/>
      <c r="O3233" s="21">
        <f t="shared" si="470"/>
        <v>386</v>
      </c>
      <c r="P3233" s="40">
        <f t="shared" si="471"/>
        <v>1102.8571428571429</v>
      </c>
      <c r="Q3233" s="42"/>
      <c r="R3233" t="str">
        <f t="shared" si="472"/>
        <v>730 Litre 316 Stainless Steel Slimline Water Tank (600mm W x 1100mm L x  1255mm H)</v>
      </c>
    </row>
    <row r="3234" spans="2:18" x14ac:dyDescent="0.35">
      <c r="B3234" s="32">
        <v>0.65</v>
      </c>
      <c r="C3234" s="30" t="s">
        <v>23</v>
      </c>
      <c r="D3234" s="30" t="s">
        <v>21</v>
      </c>
      <c r="E3234" s="21">
        <v>600</v>
      </c>
      <c r="F3234" s="21">
        <v>1200</v>
      </c>
      <c r="G3234" s="21">
        <v>1255</v>
      </c>
      <c r="H3234" s="39">
        <f t="shared" si="467"/>
        <v>806.78571428571422</v>
      </c>
      <c r="I3234" s="37">
        <f t="shared" si="468"/>
        <v>1000</v>
      </c>
      <c r="J3234" s="37">
        <f t="shared" si="469"/>
        <v>90</v>
      </c>
      <c r="K3234" s="21"/>
      <c r="L3234" s="36">
        <f t="shared" si="475"/>
        <v>401</v>
      </c>
      <c r="M3234" s="36"/>
      <c r="N3234" s="21"/>
      <c r="O3234" s="21">
        <f t="shared" si="470"/>
        <v>401</v>
      </c>
      <c r="P3234" s="40">
        <f t="shared" si="471"/>
        <v>1145.7142857142858</v>
      </c>
      <c r="Q3234" s="42"/>
      <c r="R3234" t="str">
        <f t="shared" si="472"/>
        <v>810 Litre 316 Stainless Steel Slimline Water Tank (600mm W x 1200mm L x  1255mm H)</v>
      </c>
    </row>
    <row r="3235" spans="2:18" x14ac:dyDescent="0.35">
      <c r="B3235" s="32">
        <v>0.65</v>
      </c>
      <c r="C3235" s="30" t="s">
        <v>23</v>
      </c>
      <c r="D3235" s="30" t="s">
        <v>21</v>
      </c>
      <c r="E3235" s="21">
        <v>600</v>
      </c>
      <c r="F3235" s="21">
        <v>1300</v>
      </c>
      <c r="G3235" s="21">
        <v>1255</v>
      </c>
      <c r="H3235" s="39">
        <f t="shared" si="467"/>
        <v>882.08571428571429</v>
      </c>
      <c r="I3235" s="37">
        <f t="shared" si="468"/>
        <v>1000</v>
      </c>
      <c r="J3235" s="37">
        <f t="shared" si="469"/>
        <v>90</v>
      </c>
      <c r="K3235" s="21"/>
      <c r="L3235" s="36">
        <f t="shared" si="475"/>
        <v>416</v>
      </c>
      <c r="M3235" s="36"/>
      <c r="N3235" s="21"/>
      <c r="O3235" s="21">
        <f t="shared" si="470"/>
        <v>416</v>
      </c>
      <c r="P3235" s="40">
        <f t="shared" si="471"/>
        <v>1188.5714285714287</v>
      </c>
      <c r="Q3235" s="42"/>
      <c r="R3235" t="str">
        <f t="shared" si="472"/>
        <v>880 Litre 316 Stainless Steel Slimline Water Tank (600mm W x 1300mm L x  1255mm H)</v>
      </c>
    </row>
    <row r="3236" spans="2:18" x14ac:dyDescent="0.35">
      <c r="B3236" s="32">
        <v>0.65</v>
      </c>
      <c r="C3236" s="30" t="s">
        <v>23</v>
      </c>
      <c r="D3236" s="30" t="s">
        <v>21</v>
      </c>
      <c r="E3236" s="21">
        <v>600</v>
      </c>
      <c r="F3236" s="21">
        <v>1400</v>
      </c>
      <c r="G3236" s="21">
        <v>1255</v>
      </c>
      <c r="H3236" s="39">
        <f t="shared" si="467"/>
        <v>957.38571428571424</v>
      </c>
      <c r="I3236" s="37">
        <f t="shared" si="468"/>
        <v>1000</v>
      </c>
      <c r="J3236" s="37">
        <f t="shared" si="469"/>
        <v>90</v>
      </c>
      <c r="K3236" s="21"/>
      <c r="L3236" s="36">
        <f t="shared" si="475"/>
        <v>431</v>
      </c>
      <c r="M3236" s="36"/>
      <c r="N3236" s="21"/>
      <c r="O3236" s="21">
        <f t="shared" si="470"/>
        <v>431</v>
      </c>
      <c r="P3236" s="40">
        <f t="shared" si="471"/>
        <v>1231.4285714285716</v>
      </c>
      <c r="Q3236" s="42"/>
      <c r="R3236" t="str">
        <f t="shared" si="472"/>
        <v>960 Litre 316 Stainless Steel Slimline Water Tank (600mm W x 1400mm L x  1255mm H)</v>
      </c>
    </row>
    <row r="3237" spans="2:18" x14ac:dyDescent="0.35">
      <c r="B3237" s="32">
        <v>0.65</v>
      </c>
      <c r="C3237" s="30" t="s">
        <v>23</v>
      </c>
      <c r="D3237" s="30" t="s">
        <v>21</v>
      </c>
      <c r="E3237" s="21">
        <v>600</v>
      </c>
      <c r="F3237" s="21">
        <v>1500</v>
      </c>
      <c r="G3237" s="21">
        <v>1255</v>
      </c>
      <c r="H3237" s="39">
        <f t="shared" si="467"/>
        <v>1032.6857142857143</v>
      </c>
      <c r="I3237" s="37">
        <f t="shared" si="468"/>
        <v>1000</v>
      </c>
      <c r="J3237" s="37">
        <f t="shared" si="469"/>
        <v>90</v>
      </c>
      <c r="K3237" s="21"/>
      <c r="L3237" s="36">
        <f t="shared" si="475"/>
        <v>446</v>
      </c>
      <c r="M3237" s="36"/>
      <c r="N3237" s="21"/>
      <c r="O3237" s="21">
        <f t="shared" si="470"/>
        <v>446</v>
      </c>
      <c r="P3237" s="40">
        <f t="shared" si="471"/>
        <v>1274.2857142857144</v>
      </c>
      <c r="Q3237" s="42"/>
      <c r="R3237" t="str">
        <f t="shared" si="472"/>
        <v>1030 Litre 316 Stainless Steel Slimline Water Tank (600mm W x 1500mm L x  1255mm H)</v>
      </c>
    </row>
    <row r="3238" spans="2:18" x14ac:dyDescent="0.35">
      <c r="B3238" s="32">
        <v>0.65</v>
      </c>
      <c r="C3238" s="30" t="s">
        <v>23</v>
      </c>
      <c r="D3238" s="30" t="s">
        <v>21</v>
      </c>
      <c r="E3238" s="21">
        <v>600</v>
      </c>
      <c r="F3238" s="21">
        <v>1600</v>
      </c>
      <c r="G3238" s="21">
        <v>1255</v>
      </c>
      <c r="H3238" s="39">
        <f t="shared" si="467"/>
        <v>1107.985714285714</v>
      </c>
      <c r="I3238" s="37">
        <f t="shared" si="468"/>
        <v>1000</v>
      </c>
      <c r="J3238" s="37">
        <f t="shared" si="469"/>
        <v>90</v>
      </c>
      <c r="K3238" s="21"/>
      <c r="L3238" s="36">
        <f t="shared" si="475"/>
        <v>461</v>
      </c>
      <c r="M3238" s="36"/>
      <c r="N3238" s="21"/>
      <c r="O3238" s="21">
        <f t="shared" si="470"/>
        <v>461</v>
      </c>
      <c r="P3238" s="40">
        <f t="shared" si="471"/>
        <v>1317.1428571428573</v>
      </c>
      <c r="Q3238" s="42"/>
      <c r="R3238" t="str">
        <f t="shared" si="472"/>
        <v>1110 Litre 316 Stainless Steel Slimline Water Tank (600mm W x 1600mm L x  1255mm H)</v>
      </c>
    </row>
    <row r="3239" spans="2:18" x14ac:dyDescent="0.35">
      <c r="B3239" s="32">
        <v>0.65</v>
      </c>
      <c r="C3239" s="30" t="s">
        <v>23</v>
      </c>
      <c r="D3239" s="30" t="s">
        <v>21</v>
      </c>
      <c r="E3239" s="21">
        <v>600</v>
      </c>
      <c r="F3239" s="21">
        <v>1700</v>
      </c>
      <c r="G3239" s="21">
        <v>1255</v>
      </c>
      <c r="H3239" s="39">
        <f t="shared" si="467"/>
        <v>1183.2857142857142</v>
      </c>
      <c r="I3239" s="37">
        <f t="shared" si="468"/>
        <v>1000</v>
      </c>
      <c r="J3239" s="37">
        <f t="shared" si="469"/>
        <v>90</v>
      </c>
      <c r="K3239" s="21"/>
      <c r="L3239" s="36">
        <f t="shared" si="475"/>
        <v>476</v>
      </c>
      <c r="M3239" s="36"/>
      <c r="N3239" s="21"/>
      <c r="O3239" s="21">
        <f t="shared" si="470"/>
        <v>476</v>
      </c>
      <c r="P3239" s="40">
        <f t="shared" si="471"/>
        <v>1360</v>
      </c>
      <c r="Q3239" s="42"/>
      <c r="R3239" t="str">
        <f t="shared" si="472"/>
        <v>1180 Litre 316 Stainless Steel Slimline Water Tank (600mm W x 1700mm L x  1255mm H)</v>
      </c>
    </row>
    <row r="3240" spans="2:18" x14ac:dyDescent="0.35">
      <c r="B3240" s="32">
        <v>0.65</v>
      </c>
      <c r="C3240" s="30" t="s">
        <v>23</v>
      </c>
      <c r="D3240" s="30" t="s">
        <v>21</v>
      </c>
      <c r="E3240" s="21">
        <v>600</v>
      </c>
      <c r="F3240" s="21">
        <v>1800</v>
      </c>
      <c r="G3240" s="21">
        <v>1255</v>
      </c>
      <c r="H3240" s="39">
        <f t="shared" si="467"/>
        <v>1258.5857142857142</v>
      </c>
      <c r="I3240" s="37">
        <f t="shared" si="468"/>
        <v>1000</v>
      </c>
      <c r="J3240" s="37">
        <f t="shared" si="469"/>
        <v>90</v>
      </c>
      <c r="K3240" s="21"/>
      <c r="L3240" s="36">
        <f t="shared" si="475"/>
        <v>491</v>
      </c>
      <c r="M3240" s="36"/>
      <c r="N3240" s="21"/>
      <c r="O3240" s="21">
        <f t="shared" si="470"/>
        <v>491</v>
      </c>
      <c r="P3240" s="40">
        <f t="shared" si="471"/>
        <v>1402.8571428571429</v>
      </c>
      <c r="Q3240" s="42"/>
      <c r="R3240" t="str">
        <f t="shared" si="472"/>
        <v>1260 Litre 316 Stainless Steel Slimline Water Tank (600mm W x 1800mm L x  1255mm H)</v>
      </c>
    </row>
    <row r="3241" spans="2:18" x14ac:dyDescent="0.35">
      <c r="B3241" s="32">
        <v>0.65</v>
      </c>
      <c r="C3241" s="30" t="s">
        <v>23</v>
      </c>
      <c r="D3241" s="30" t="s">
        <v>21</v>
      </c>
      <c r="E3241" s="21">
        <v>600</v>
      </c>
      <c r="F3241" s="21">
        <v>1900</v>
      </c>
      <c r="G3241" s="21">
        <v>1255</v>
      </c>
      <c r="H3241" s="39">
        <f t="shared" si="467"/>
        <v>1333.8857142857141</v>
      </c>
      <c r="I3241" s="37">
        <f t="shared" si="468"/>
        <v>1000</v>
      </c>
      <c r="J3241" s="37">
        <f t="shared" si="469"/>
        <v>90</v>
      </c>
      <c r="K3241" s="21"/>
      <c r="L3241" s="36">
        <f t="shared" si="475"/>
        <v>506</v>
      </c>
      <c r="M3241" s="36"/>
      <c r="N3241" s="21"/>
      <c r="O3241" s="21">
        <f t="shared" si="470"/>
        <v>506</v>
      </c>
      <c r="P3241" s="40">
        <f t="shared" si="471"/>
        <v>1445.7142857142858</v>
      </c>
      <c r="Q3241" s="42"/>
      <c r="R3241" t="str">
        <f t="shared" si="472"/>
        <v>1330 Litre 316 Stainless Steel Slimline Water Tank (600mm W x 1900mm L x  1255mm H)</v>
      </c>
    </row>
    <row r="3242" spans="2:18" x14ac:dyDescent="0.35">
      <c r="B3242" s="32">
        <v>0.65</v>
      </c>
      <c r="C3242" s="30" t="s">
        <v>23</v>
      </c>
      <c r="D3242" s="30" t="s">
        <v>21</v>
      </c>
      <c r="E3242" s="21">
        <v>600</v>
      </c>
      <c r="F3242" s="21">
        <v>2000</v>
      </c>
      <c r="G3242" s="21">
        <v>1255</v>
      </c>
      <c r="H3242" s="39">
        <f t="shared" si="467"/>
        <v>1409.1857142857141</v>
      </c>
      <c r="I3242" s="37">
        <f t="shared" si="468"/>
        <v>1000</v>
      </c>
      <c r="J3242" s="37">
        <f t="shared" si="469"/>
        <v>90</v>
      </c>
      <c r="K3242" s="21"/>
      <c r="L3242" s="36">
        <f t="shared" si="475"/>
        <v>521</v>
      </c>
      <c r="M3242" s="36"/>
      <c r="N3242" s="21"/>
      <c r="O3242" s="21">
        <f t="shared" si="470"/>
        <v>521</v>
      </c>
      <c r="P3242" s="40">
        <f t="shared" si="471"/>
        <v>1488.5714285714287</v>
      </c>
      <c r="Q3242" s="42"/>
      <c r="R3242" t="str">
        <f t="shared" si="472"/>
        <v>1410 Litre 316 Stainless Steel Slimline Water Tank (600mm W x 2000mm L x  1255mm H)</v>
      </c>
    </row>
    <row r="3243" spans="2:18" x14ac:dyDescent="0.35">
      <c r="B3243" s="32">
        <v>0.65</v>
      </c>
      <c r="C3243" s="30" t="s">
        <v>23</v>
      </c>
      <c r="D3243" s="30" t="s">
        <v>21</v>
      </c>
      <c r="E3243" s="21">
        <v>600</v>
      </c>
      <c r="F3243" s="21">
        <v>2100</v>
      </c>
      <c r="G3243" s="21">
        <v>1255</v>
      </c>
      <c r="H3243" s="39">
        <f t="shared" si="467"/>
        <v>1484.485714285714</v>
      </c>
      <c r="I3243" s="37">
        <f t="shared" si="468"/>
        <v>1000</v>
      </c>
      <c r="J3243" s="37">
        <f t="shared" si="469"/>
        <v>90</v>
      </c>
      <c r="K3243" s="21"/>
      <c r="L3243" s="36">
        <f t="shared" si="475"/>
        <v>536</v>
      </c>
      <c r="M3243" s="36"/>
      <c r="N3243" s="21"/>
      <c r="O3243" s="21">
        <f t="shared" si="470"/>
        <v>536</v>
      </c>
      <c r="P3243" s="40">
        <f t="shared" si="471"/>
        <v>1531.4285714285716</v>
      </c>
      <c r="Q3243" s="42"/>
      <c r="R3243" t="str">
        <f t="shared" si="472"/>
        <v>1480 Litre 316 Stainless Steel Slimline Water Tank (600mm W x 2100mm L x  1255mm H)</v>
      </c>
    </row>
    <row r="3244" spans="2:18" x14ac:dyDescent="0.35">
      <c r="B3244" s="32">
        <v>0.65</v>
      </c>
      <c r="C3244" s="30" t="s">
        <v>23</v>
      </c>
      <c r="D3244" s="30" t="s">
        <v>21</v>
      </c>
      <c r="E3244" s="21">
        <v>600</v>
      </c>
      <c r="F3244" s="21">
        <v>2200</v>
      </c>
      <c r="G3244" s="21">
        <v>1255</v>
      </c>
      <c r="H3244" s="39">
        <f t="shared" si="467"/>
        <v>1559.7857142857142</v>
      </c>
      <c r="I3244" s="37">
        <f t="shared" si="468"/>
        <v>2000</v>
      </c>
      <c r="J3244" s="37">
        <f t="shared" si="469"/>
        <v>120</v>
      </c>
      <c r="K3244" s="21"/>
      <c r="L3244" s="36">
        <v>551</v>
      </c>
      <c r="M3244" s="36"/>
      <c r="N3244" s="21"/>
      <c r="O3244" s="21">
        <f t="shared" si="470"/>
        <v>551</v>
      </c>
      <c r="P3244" s="40">
        <f t="shared" si="471"/>
        <v>1574.2857142857144</v>
      </c>
      <c r="Q3244" s="42"/>
      <c r="R3244" t="str">
        <f t="shared" si="472"/>
        <v>1560 Litre 316 Stainless Steel Slimline Water Tank (600mm W x 2200mm L x  1255mm H)</v>
      </c>
    </row>
    <row r="3245" spans="2:18" x14ac:dyDescent="0.35">
      <c r="B3245" s="32">
        <v>0.65</v>
      </c>
      <c r="C3245" s="30" t="s">
        <v>23</v>
      </c>
      <c r="D3245" s="30" t="s">
        <v>21</v>
      </c>
      <c r="E3245" s="21">
        <v>600</v>
      </c>
      <c r="F3245" s="21">
        <v>2300</v>
      </c>
      <c r="G3245" s="21">
        <v>1255</v>
      </c>
      <c r="H3245" s="39">
        <f t="shared" si="467"/>
        <v>1635.0857142857142</v>
      </c>
      <c r="I3245" s="37">
        <f t="shared" si="468"/>
        <v>2000</v>
      </c>
      <c r="J3245" s="37">
        <f t="shared" si="469"/>
        <v>120</v>
      </c>
      <c r="K3245" s="21"/>
      <c r="L3245" s="36">
        <f t="shared" ref="L3245:L3252" si="476">L3244+15</f>
        <v>566</v>
      </c>
      <c r="M3245" s="36"/>
      <c r="N3245" s="21"/>
      <c r="O3245" s="21">
        <f t="shared" si="470"/>
        <v>566</v>
      </c>
      <c r="P3245" s="40">
        <f t="shared" si="471"/>
        <v>1617.1428571428573</v>
      </c>
      <c r="Q3245" s="42"/>
      <c r="R3245" t="str">
        <f t="shared" si="472"/>
        <v>1640 Litre 316 Stainless Steel Slimline Water Tank (600mm W x 2300mm L x  1255mm H)</v>
      </c>
    </row>
    <row r="3246" spans="2:18" x14ac:dyDescent="0.35">
      <c r="B3246" s="32">
        <v>0.65</v>
      </c>
      <c r="C3246" s="30" t="s">
        <v>23</v>
      </c>
      <c r="D3246" s="30" t="s">
        <v>21</v>
      </c>
      <c r="E3246" s="21">
        <v>600</v>
      </c>
      <c r="F3246" s="21">
        <v>2400</v>
      </c>
      <c r="G3246" s="21">
        <v>1255</v>
      </c>
      <c r="H3246" s="39">
        <f t="shared" si="467"/>
        <v>1710.3857142857141</v>
      </c>
      <c r="I3246" s="37">
        <f t="shared" si="468"/>
        <v>2000</v>
      </c>
      <c r="J3246" s="37">
        <f t="shared" si="469"/>
        <v>120</v>
      </c>
      <c r="K3246" s="21"/>
      <c r="L3246" s="36">
        <f t="shared" si="476"/>
        <v>581</v>
      </c>
      <c r="M3246" s="36"/>
      <c r="N3246" s="21"/>
      <c r="O3246" s="21">
        <f t="shared" si="470"/>
        <v>581</v>
      </c>
      <c r="P3246" s="40">
        <f t="shared" si="471"/>
        <v>1660</v>
      </c>
      <c r="Q3246" s="42"/>
      <c r="R3246" t="str">
        <f t="shared" si="472"/>
        <v>1710 Litre 316 Stainless Steel Slimline Water Tank (600mm W x 2400mm L x  1255mm H)</v>
      </c>
    </row>
    <row r="3247" spans="2:18" x14ac:dyDescent="0.35">
      <c r="B3247" s="32">
        <v>0.65</v>
      </c>
      <c r="C3247" s="30" t="s">
        <v>23</v>
      </c>
      <c r="D3247" s="30" t="s">
        <v>21</v>
      </c>
      <c r="E3247" s="21">
        <v>600</v>
      </c>
      <c r="F3247" s="21">
        <v>2500</v>
      </c>
      <c r="G3247" s="21">
        <v>1255</v>
      </c>
      <c r="H3247" s="39">
        <f t="shared" si="467"/>
        <v>1785.6857142857141</v>
      </c>
      <c r="I3247" s="37">
        <f t="shared" si="468"/>
        <v>2000</v>
      </c>
      <c r="J3247" s="37">
        <f t="shared" si="469"/>
        <v>120</v>
      </c>
      <c r="K3247" s="21"/>
      <c r="L3247" s="36">
        <f t="shared" si="476"/>
        <v>596</v>
      </c>
      <c r="M3247" s="36"/>
      <c r="N3247" s="21"/>
      <c r="O3247" s="21">
        <f t="shared" si="470"/>
        <v>596</v>
      </c>
      <c r="P3247" s="40">
        <f t="shared" si="471"/>
        <v>1702.8571428571429</v>
      </c>
      <c r="Q3247" s="42"/>
      <c r="R3247" t="str">
        <f t="shared" si="472"/>
        <v>1790 Litre 316 Stainless Steel Slimline Water Tank (600mm W x 2500mm L x  1255mm H)</v>
      </c>
    </row>
    <row r="3248" spans="2:18" x14ac:dyDescent="0.35">
      <c r="B3248" s="32">
        <v>0.65</v>
      </c>
      <c r="C3248" s="30" t="s">
        <v>23</v>
      </c>
      <c r="D3248" s="30" t="s">
        <v>21</v>
      </c>
      <c r="E3248" s="21">
        <v>600</v>
      </c>
      <c r="F3248" s="21">
        <v>2600</v>
      </c>
      <c r="G3248" s="21">
        <v>1255</v>
      </c>
      <c r="H3248" s="39">
        <f t="shared" si="467"/>
        <v>1860.985714285714</v>
      </c>
      <c r="I3248" s="37">
        <f t="shared" si="468"/>
        <v>2000</v>
      </c>
      <c r="J3248" s="37">
        <f t="shared" si="469"/>
        <v>120</v>
      </c>
      <c r="K3248" s="21"/>
      <c r="L3248" s="36">
        <f t="shared" si="476"/>
        <v>611</v>
      </c>
      <c r="M3248" s="36"/>
      <c r="N3248" s="21"/>
      <c r="O3248" s="21">
        <f t="shared" si="470"/>
        <v>611</v>
      </c>
      <c r="P3248" s="40">
        <f t="shared" si="471"/>
        <v>1745.7142857142858</v>
      </c>
      <c r="Q3248" s="42"/>
      <c r="R3248" t="str">
        <f t="shared" si="472"/>
        <v>1860 Litre 316 Stainless Steel Slimline Water Tank (600mm W x 2600mm L x  1255mm H)</v>
      </c>
    </row>
    <row r="3249" spans="2:18" x14ac:dyDescent="0.35">
      <c r="B3249" s="32">
        <v>0.65</v>
      </c>
      <c r="C3249" s="30" t="s">
        <v>23</v>
      </c>
      <c r="D3249" s="30" t="s">
        <v>21</v>
      </c>
      <c r="E3249" s="21">
        <v>600</v>
      </c>
      <c r="F3249" s="21">
        <v>2700</v>
      </c>
      <c r="G3249" s="21">
        <v>1255</v>
      </c>
      <c r="H3249" s="39">
        <f t="shared" si="467"/>
        <v>1936.2857142857142</v>
      </c>
      <c r="I3249" s="37">
        <f t="shared" si="468"/>
        <v>2000</v>
      </c>
      <c r="J3249" s="37">
        <f t="shared" si="469"/>
        <v>120</v>
      </c>
      <c r="K3249" s="21"/>
      <c r="L3249" s="36">
        <f t="shared" si="476"/>
        <v>626</v>
      </c>
      <c r="M3249" s="36"/>
      <c r="N3249" s="21"/>
      <c r="O3249" s="21">
        <f t="shared" si="470"/>
        <v>626</v>
      </c>
      <c r="P3249" s="40">
        <f t="shared" si="471"/>
        <v>1788.5714285714287</v>
      </c>
      <c r="Q3249" s="42"/>
      <c r="R3249" t="str">
        <f t="shared" si="472"/>
        <v>1940 Litre 316 Stainless Steel Slimline Water Tank (600mm W x 2700mm L x  1255mm H)</v>
      </c>
    </row>
    <row r="3250" spans="2:18" x14ac:dyDescent="0.35">
      <c r="B3250" s="32">
        <v>0.65</v>
      </c>
      <c r="C3250" s="30" t="s">
        <v>23</v>
      </c>
      <c r="D3250" s="30" t="s">
        <v>21</v>
      </c>
      <c r="E3250" s="21">
        <v>600</v>
      </c>
      <c r="F3250" s="21">
        <v>2800</v>
      </c>
      <c r="G3250" s="21">
        <v>1255</v>
      </c>
      <c r="H3250" s="39">
        <f t="shared" si="467"/>
        <v>2011.5857142857142</v>
      </c>
      <c r="I3250" s="37">
        <f t="shared" si="468"/>
        <v>2000</v>
      </c>
      <c r="J3250" s="37">
        <f t="shared" si="469"/>
        <v>120</v>
      </c>
      <c r="K3250" s="21"/>
      <c r="L3250" s="36">
        <f t="shared" si="476"/>
        <v>641</v>
      </c>
      <c r="M3250" s="36"/>
      <c r="N3250" s="21"/>
      <c r="O3250" s="21">
        <f t="shared" si="470"/>
        <v>641</v>
      </c>
      <c r="P3250" s="40">
        <f t="shared" si="471"/>
        <v>1831.4285714285716</v>
      </c>
      <c r="Q3250" s="42"/>
      <c r="R3250" t="str">
        <f t="shared" si="472"/>
        <v>2010 Litre 316 Stainless Steel Slimline Water Tank (600mm W x 2800mm L x  1255mm H)</v>
      </c>
    </row>
    <row r="3251" spans="2:18" x14ac:dyDescent="0.35">
      <c r="B3251" s="32">
        <v>0.65</v>
      </c>
      <c r="C3251" s="30" t="s">
        <v>23</v>
      </c>
      <c r="D3251" s="30" t="s">
        <v>21</v>
      </c>
      <c r="E3251" s="21">
        <v>600</v>
      </c>
      <c r="F3251" s="21">
        <v>2900</v>
      </c>
      <c r="G3251" s="21">
        <v>1255</v>
      </c>
      <c r="H3251" s="39">
        <f t="shared" si="467"/>
        <v>2086.8857142857141</v>
      </c>
      <c r="I3251" s="37">
        <f t="shared" si="468"/>
        <v>2000</v>
      </c>
      <c r="J3251" s="37">
        <f t="shared" si="469"/>
        <v>120</v>
      </c>
      <c r="K3251" s="21"/>
      <c r="L3251" s="36">
        <f t="shared" si="476"/>
        <v>656</v>
      </c>
      <c r="M3251" s="36"/>
      <c r="N3251" s="21"/>
      <c r="O3251" s="21">
        <f t="shared" si="470"/>
        <v>656</v>
      </c>
      <c r="P3251" s="40">
        <f t="shared" si="471"/>
        <v>1874.2857142857144</v>
      </c>
      <c r="Q3251" s="42"/>
      <c r="R3251" t="str">
        <f t="shared" si="472"/>
        <v>2090 Litre 316 Stainless Steel Slimline Water Tank (600mm W x 2900mm L x  1255mm H)</v>
      </c>
    </row>
    <row r="3252" spans="2:18" x14ac:dyDescent="0.35">
      <c r="B3252" s="32">
        <v>0.65</v>
      </c>
      <c r="C3252" s="30" t="s">
        <v>23</v>
      </c>
      <c r="D3252" s="30" t="s">
        <v>21</v>
      </c>
      <c r="E3252" s="21">
        <v>600</v>
      </c>
      <c r="F3252" s="21">
        <v>3000</v>
      </c>
      <c r="G3252" s="21">
        <v>1255</v>
      </c>
      <c r="H3252" s="39">
        <f t="shared" si="467"/>
        <v>2162.1857142857143</v>
      </c>
      <c r="I3252" s="37">
        <f t="shared" si="468"/>
        <v>2000</v>
      </c>
      <c r="J3252" s="37">
        <f t="shared" si="469"/>
        <v>120</v>
      </c>
      <c r="K3252" s="21"/>
      <c r="L3252" s="36">
        <f t="shared" si="476"/>
        <v>671</v>
      </c>
      <c r="M3252" s="36"/>
      <c r="N3252" s="21"/>
      <c r="O3252" s="21">
        <f t="shared" si="470"/>
        <v>671</v>
      </c>
      <c r="P3252" s="40">
        <f t="shared" si="471"/>
        <v>1917.1428571428573</v>
      </c>
      <c r="Q3252" s="42"/>
      <c r="R3252" t="str">
        <f t="shared" si="472"/>
        <v>2160 Litre 316 Stainless Steel Slimline Water Tank (600mm W x 3000mm L x  1255mm H)</v>
      </c>
    </row>
    <row r="3253" spans="2:18" x14ac:dyDescent="0.35">
      <c r="B3253" s="32">
        <v>0.65</v>
      </c>
      <c r="C3253" s="30" t="s">
        <v>23</v>
      </c>
      <c r="D3253" s="30" t="s">
        <v>21</v>
      </c>
      <c r="E3253" s="21">
        <v>650</v>
      </c>
      <c r="F3253" s="21">
        <v>800</v>
      </c>
      <c r="G3253" s="21">
        <v>1255</v>
      </c>
      <c r="H3253" s="39">
        <f t="shared" si="467"/>
        <v>538.97767857142856</v>
      </c>
      <c r="I3253" s="37">
        <f t="shared" si="468"/>
        <v>1000</v>
      </c>
      <c r="J3253" s="37">
        <f t="shared" si="469"/>
        <v>90</v>
      </c>
      <c r="K3253" s="21"/>
      <c r="L3253" s="36">
        <v>343</v>
      </c>
      <c r="M3253" s="36"/>
      <c r="N3253" s="21"/>
      <c r="O3253" s="21">
        <f t="shared" si="470"/>
        <v>343</v>
      </c>
      <c r="P3253" s="40">
        <f t="shared" si="471"/>
        <v>980.00000000000011</v>
      </c>
      <c r="Q3253" s="42"/>
      <c r="R3253" t="str">
        <f t="shared" si="472"/>
        <v>540 Litre 316 Stainless Steel Slimline Water Tank (650mm W x 800mm L x  1255mm H)</v>
      </c>
    </row>
    <row r="3254" spans="2:18" x14ac:dyDescent="0.35">
      <c r="B3254" s="32">
        <v>0.65</v>
      </c>
      <c r="C3254" s="30" t="s">
        <v>23</v>
      </c>
      <c r="D3254" s="30" t="s">
        <v>21</v>
      </c>
      <c r="E3254" s="21">
        <v>650</v>
      </c>
      <c r="F3254" s="21">
        <v>900</v>
      </c>
      <c r="G3254" s="21">
        <v>1255</v>
      </c>
      <c r="H3254" s="39">
        <f t="shared" si="467"/>
        <v>620.55267857142849</v>
      </c>
      <c r="I3254" s="37">
        <f t="shared" si="468"/>
        <v>1000</v>
      </c>
      <c r="J3254" s="37">
        <f t="shared" si="469"/>
        <v>90</v>
      </c>
      <c r="K3254" s="21"/>
      <c r="L3254" s="36">
        <f t="shared" ref="L3254:L3264" si="477">L3253+15</f>
        <v>358</v>
      </c>
      <c r="M3254" s="36"/>
      <c r="N3254" s="21"/>
      <c r="O3254" s="21">
        <f t="shared" si="470"/>
        <v>358</v>
      </c>
      <c r="P3254" s="40">
        <f t="shared" si="471"/>
        <v>1022.8571428571429</v>
      </c>
      <c r="Q3254" s="42"/>
      <c r="R3254" t="str">
        <f t="shared" si="472"/>
        <v>620 Litre 316 Stainless Steel Slimline Water Tank (650mm W x 900mm L x  1255mm H)</v>
      </c>
    </row>
    <row r="3255" spans="2:18" x14ac:dyDescent="0.35">
      <c r="B3255" s="32">
        <v>0.65</v>
      </c>
      <c r="C3255" s="30" t="s">
        <v>23</v>
      </c>
      <c r="D3255" s="30" t="s">
        <v>21</v>
      </c>
      <c r="E3255" s="21">
        <v>650</v>
      </c>
      <c r="F3255" s="21">
        <v>1000</v>
      </c>
      <c r="G3255" s="21">
        <v>1255</v>
      </c>
      <c r="H3255" s="39">
        <f t="shared" si="467"/>
        <v>702.12767857142853</v>
      </c>
      <c r="I3255" s="37">
        <f t="shared" si="468"/>
        <v>1000</v>
      </c>
      <c r="J3255" s="37">
        <f t="shared" si="469"/>
        <v>90</v>
      </c>
      <c r="K3255" s="21"/>
      <c r="L3255" s="36">
        <f t="shared" si="477"/>
        <v>373</v>
      </c>
      <c r="M3255" s="36"/>
      <c r="N3255" s="21"/>
      <c r="O3255" s="21">
        <f t="shared" si="470"/>
        <v>373</v>
      </c>
      <c r="P3255" s="40">
        <f t="shared" si="471"/>
        <v>1065.7142857142858</v>
      </c>
      <c r="Q3255" s="42"/>
      <c r="R3255" t="str">
        <f t="shared" si="472"/>
        <v>700 Litre 316 Stainless Steel Slimline Water Tank (650mm W x 1000mm L x  1255mm H)</v>
      </c>
    </row>
    <row r="3256" spans="2:18" x14ac:dyDescent="0.35">
      <c r="B3256" s="32">
        <v>0.65</v>
      </c>
      <c r="C3256" s="30" t="s">
        <v>23</v>
      </c>
      <c r="D3256" s="30" t="s">
        <v>21</v>
      </c>
      <c r="E3256" s="21">
        <v>650</v>
      </c>
      <c r="F3256" s="21">
        <v>1100</v>
      </c>
      <c r="G3256" s="21">
        <v>1255</v>
      </c>
      <c r="H3256" s="39">
        <f t="shared" si="467"/>
        <v>783.70267857142858</v>
      </c>
      <c r="I3256" s="37">
        <f t="shared" si="468"/>
        <v>1000</v>
      </c>
      <c r="J3256" s="37">
        <f t="shared" si="469"/>
        <v>90</v>
      </c>
      <c r="K3256" s="21"/>
      <c r="L3256" s="36">
        <f t="shared" si="477"/>
        <v>388</v>
      </c>
      <c r="M3256" s="36"/>
      <c r="N3256" s="21"/>
      <c r="O3256" s="21">
        <f t="shared" si="470"/>
        <v>388</v>
      </c>
      <c r="P3256" s="40">
        <f t="shared" si="471"/>
        <v>1108.5714285714287</v>
      </c>
      <c r="Q3256" s="42"/>
      <c r="R3256" t="str">
        <f t="shared" si="472"/>
        <v>780 Litre 316 Stainless Steel Slimline Water Tank (650mm W x 1100mm L x  1255mm H)</v>
      </c>
    </row>
    <row r="3257" spans="2:18" x14ac:dyDescent="0.35">
      <c r="B3257" s="32">
        <v>0.65</v>
      </c>
      <c r="C3257" s="30" t="s">
        <v>23</v>
      </c>
      <c r="D3257" s="30" t="s">
        <v>21</v>
      </c>
      <c r="E3257" s="21">
        <v>650</v>
      </c>
      <c r="F3257" s="21">
        <v>1200</v>
      </c>
      <c r="G3257" s="21">
        <v>1255</v>
      </c>
      <c r="H3257" s="39">
        <f t="shared" si="467"/>
        <v>865.27767857142851</v>
      </c>
      <c r="I3257" s="37">
        <f t="shared" si="468"/>
        <v>1000</v>
      </c>
      <c r="J3257" s="37">
        <f t="shared" si="469"/>
        <v>90</v>
      </c>
      <c r="K3257" s="21"/>
      <c r="L3257" s="36">
        <f t="shared" si="477"/>
        <v>403</v>
      </c>
      <c r="M3257" s="36"/>
      <c r="N3257" s="21"/>
      <c r="O3257" s="21">
        <f t="shared" si="470"/>
        <v>403</v>
      </c>
      <c r="P3257" s="40">
        <f t="shared" si="471"/>
        <v>1151.4285714285716</v>
      </c>
      <c r="Q3257" s="42"/>
      <c r="R3257" t="str">
        <f t="shared" si="472"/>
        <v>870 Litre 316 Stainless Steel Slimline Water Tank (650mm W x 1200mm L x  1255mm H)</v>
      </c>
    </row>
    <row r="3258" spans="2:18" x14ac:dyDescent="0.35">
      <c r="B3258" s="32">
        <v>0.65</v>
      </c>
      <c r="C3258" s="30" t="s">
        <v>23</v>
      </c>
      <c r="D3258" s="30" t="s">
        <v>21</v>
      </c>
      <c r="E3258" s="21">
        <v>650</v>
      </c>
      <c r="F3258" s="21">
        <v>1300</v>
      </c>
      <c r="G3258" s="21">
        <v>1255</v>
      </c>
      <c r="H3258" s="39">
        <f t="shared" si="467"/>
        <v>946.85267857142856</v>
      </c>
      <c r="I3258" s="37">
        <f t="shared" si="468"/>
        <v>1000</v>
      </c>
      <c r="J3258" s="37">
        <f t="shared" si="469"/>
        <v>90</v>
      </c>
      <c r="K3258" s="21"/>
      <c r="L3258" s="36">
        <f t="shared" si="477"/>
        <v>418</v>
      </c>
      <c r="M3258" s="36"/>
      <c r="N3258" s="21"/>
      <c r="O3258" s="21">
        <f t="shared" si="470"/>
        <v>418</v>
      </c>
      <c r="P3258" s="40">
        <f t="shared" si="471"/>
        <v>1194.2857142857144</v>
      </c>
      <c r="Q3258" s="42"/>
      <c r="R3258" t="str">
        <f t="shared" si="472"/>
        <v>950 Litre 316 Stainless Steel Slimline Water Tank (650mm W x 1300mm L x  1255mm H)</v>
      </c>
    </row>
    <row r="3259" spans="2:18" x14ac:dyDescent="0.35">
      <c r="B3259" s="32">
        <v>0.65</v>
      </c>
      <c r="C3259" s="30" t="s">
        <v>23</v>
      </c>
      <c r="D3259" s="30" t="s">
        <v>21</v>
      </c>
      <c r="E3259" s="21">
        <v>650</v>
      </c>
      <c r="F3259" s="21">
        <v>1400</v>
      </c>
      <c r="G3259" s="21">
        <v>1255</v>
      </c>
      <c r="H3259" s="39">
        <f t="shared" si="467"/>
        <v>1028.4276785714285</v>
      </c>
      <c r="I3259" s="37">
        <f t="shared" si="468"/>
        <v>1000</v>
      </c>
      <c r="J3259" s="37">
        <f t="shared" si="469"/>
        <v>90</v>
      </c>
      <c r="K3259" s="21"/>
      <c r="L3259" s="36">
        <f t="shared" si="477"/>
        <v>433</v>
      </c>
      <c r="M3259" s="36"/>
      <c r="N3259" s="21"/>
      <c r="O3259" s="21">
        <f t="shared" si="470"/>
        <v>433</v>
      </c>
      <c r="P3259" s="40">
        <f t="shared" si="471"/>
        <v>1237.1428571428571</v>
      </c>
      <c r="Q3259" s="42"/>
      <c r="R3259" t="str">
        <f t="shared" si="472"/>
        <v>1030 Litre 316 Stainless Steel Slimline Water Tank (650mm W x 1400mm L x  1255mm H)</v>
      </c>
    </row>
    <row r="3260" spans="2:18" x14ac:dyDescent="0.35">
      <c r="B3260" s="32">
        <v>0.65</v>
      </c>
      <c r="C3260" s="30" t="s">
        <v>23</v>
      </c>
      <c r="D3260" s="30" t="s">
        <v>21</v>
      </c>
      <c r="E3260" s="21">
        <v>650</v>
      </c>
      <c r="F3260" s="21">
        <v>1500</v>
      </c>
      <c r="G3260" s="21">
        <v>1255</v>
      </c>
      <c r="H3260" s="39">
        <f t="shared" si="467"/>
        <v>1110.0026785714285</v>
      </c>
      <c r="I3260" s="37">
        <f t="shared" si="468"/>
        <v>1000</v>
      </c>
      <c r="J3260" s="37">
        <f t="shared" si="469"/>
        <v>90</v>
      </c>
      <c r="K3260" s="21"/>
      <c r="L3260" s="36">
        <f t="shared" si="477"/>
        <v>448</v>
      </c>
      <c r="M3260" s="36"/>
      <c r="N3260" s="21"/>
      <c r="O3260" s="21">
        <f t="shared" si="470"/>
        <v>448</v>
      </c>
      <c r="P3260" s="40">
        <f t="shared" si="471"/>
        <v>1280</v>
      </c>
      <c r="Q3260" s="42"/>
      <c r="R3260" t="str">
        <f t="shared" si="472"/>
        <v>1110 Litre 316 Stainless Steel Slimline Water Tank (650mm W x 1500mm L x  1255mm H)</v>
      </c>
    </row>
    <row r="3261" spans="2:18" x14ac:dyDescent="0.35">
      <c r="B3261" s="32">
        <v>0.65</v>
      </c>
      <c r="C3261" s="30" t="s">
        <v>23</v>
      </c>
      <c r="D3261" s="30" t="s">
        <v>21</v>
      </c>
      <c r="E3261" s="21">
        <v>650</v>
      </c>
      <c r="F3261" s="21">
        <v>1600</v>
      </c>
      <c r="G3261" s="21">
        <v>1255</v>
      </c>
      <c r="H3261" s="39">
        <f t="shared" si="467"/>
        <v>1191.5776785714286</v>
      </c>
      <c r="I3261" s="37">
        <f t="shared" si="468"/>
        <v>1000</v>
      </c>
      <c r="J3261" s="37">
        <f t="shared" si="469"/>
        <v>90</v>
      </c>
      <c r="K3261" s="21"/>
      <c r="L3261" s="36">
        <f t="shared" si="477"/>
        <v>463</v>
      </c>
      <c r="M3261" s="36"/>
      <c r="N3261" s="21"/>
      <c r="O3261" s="21">
        <f t="shared" si="470"/>
        <v>463</v>
      </c>
      <c r="P3261" s="40">
        <f t="shared" si="471"/>
        <v>1322.8571428571429</v>
      </c>
      <c r="Q3261" s="42"/>
      <c r="R3261" t="str">
        <f t="shared" si="472"/>
        <v>1190 Litre 316 Stainless Steel Slimline Water Tank (650mm W x 1600mm L x  1255mm H)</v>
      </c>
    </row>
    <row r="3262" spans="2:18" x14ac:dyDescent="0.35">
      <c r="B3262" s="32">
        <v>0.65</v>
      </c>
      <c r="C3262" s="30" t="s">
        <v>23</v>
      </c>
      <c r="D3262" s="30" t="s">
        <v>21</v>
      </c>
      <c r="E3262" s="21">
        <v>650</v>
      </c>
      <c r="F3262" s="21">
        <v>1700</v>
      </c>
      <c r="G3262" s="21">
        <v>1255</v>
      </c>
      <c r="H3262" s="39">
        <f t="shared" si="467"/>
        <v>1273.1526785714286</v>
      </c>
      <c r="I3262" s="37">
        <f t="shared" si="468"/>
        <v>1000</v>
      </c>
      <c r="J3262" s="37">
        <f t="shared" si="469"/>
        <v>90</v>
      </c>
      <c r="K3262" s="21"/>
      <c r="L3262" s="36">
        <f t="shared" si="477"/>
        <v>478</v>
      </c>
      <c r="M3262" s="36"/>
      <c r="N3262" s="21"/>
      <c r="O3262" s="21">
        <f t="shared" si="470"/>
        <v>478</v>
      </c>
      <c r="P3262" s="40">
        <f t="shared" si="471"/>
        <v>1365.7142857142858</v>
      </c>
      <c r="Q3262" s="42"/>
      <c r="R3262" t="str">
        <f t="shared" si="472"/>
        <v>1270 Litre 316 Stainless Steel Slimline Water Tank (650mm W x 1700mm L x  1255mm H)</v>
      </c>
    </row>
    <row r="3263" spans="2:18" x14ac:dyDescent="0.35">
      <c r="B3263" s="32">
        <v>0.65</v>
      </c>
      <c r="C3263" s="30" t="s">
        <v>23</v>
      </c>
      <c r="D3263" s="30" t="s">
        <v>21</v>
      </c>
      <c r="E3263" s="21">
        <v>650</v>
      </c>
      <c r="F3263" s="21">
        <v>1800</v>
      </c>
      <c r="G3263" s="21">
        <v>1255</v>
      </c>
      <c r="H3263" s="39">
        <f t="shared" si="467"/>
        <v>1354.7276785714284</v>
      </c>
      <c r="I3263" s="37">
        <f t="shared" si="468"/>
        <v>1000</v>
      </c>
      <c r="J3263" s="37">
        <f t="shared" si="469"/>
        <v>90</v>
      </c>
      <c r="K3263" s="21"/>
      <c r="L3263" s="36">
        <f t="shared" si="477"/>
        <v>493</v>
      </c>
      <c r="M3263" s="36"/>
      <c r="N3263" s="21"/>
      <c r="O3263" s="21">
        <f t="shared" si="470"/>
        <v>493</v>
      </c>
      <c r="P3263" s="40">
        <f t="shared" si="471"/>
        <v>1408.5714285714287</v>
      </c>
      <c r="Q3263" s="42"/>
      <c r="R3263" t="str">
        <f t="shared" si="472"/>
        <v>1350 Litre 316 Stainless Steel Slimline Water Tank (650mm W x 1800mm L x  1255mm H)</v>
      </c>
    </row>
    <row r="3264" spans="2:18" x14ac:dyDescent="0.35">
      <c r="B3264" s="32">
        <v>0.65</v>
      </c>
      <c r="C3264" s="30" t="s">
        <v>23</v>
      </c>
      <c r="D3264" s="30" t="s">
        <v>21</v>
      </c>
      <c r="E3264" s="21">
        <v>650</v>
      </c>
      <c r="F3264" s="21">
        <v>1900</v>
      </c>
      <c r="G3264" s="21">
        <v>1255</v>
      </c>
      <c r="H3264" s="39">
        <f t="shared" si="467"/>
        <v>1436.3026785714285</v>
      </c>
      <c r="I3264" s="37">
        <f t="shared" si="468"/>
        <v>1000</v>
      </c>
      <c r="J3264" s="37">
        <f t="shared" si="469"/>
        <v>90</v>
      </c>
      <c r="K3264" s="21"/>
      <c r="L3264" s="36">
        <f t="shared" si="477"/>
        <v>508</v>
      </c>
      <c r="M3264" s="36"/>
      <c r="N3264" s="21"/>
      <c r="O3264" s="21">
        <f t="shared" si="470"/>
        <v>508</v>
      </c>
      <c r="P3264" s="40">
        <f t="shared" si="471"/>
        <v>1451.4285714285716</v>
      </c>
      <c r="Q3264" s="42"/>
      <c r="R3264" t="str">
        <f t="shared" si="472"/>
        <v>1440 Litre 316 Stainless Steel Slimline Water Tank (650mm W x 1900mm L x  1255mm H)</v>
      </c>
    </row>
    <row r="3265" spans="2:18" x14ac:dyDescent="0.35">
      <c r="B3265" s="32">
        <v>0.65</v>
      </c>
      <c r="C3265" s="30" t="s">
        <v>23</v>
      </c>
      <c r="D3265" s="30" t="s">
        <v>21</v>
      </c>
      <c r="E3265" s="21">
        <v>650</v>
      </c>
      <c r="F3265" s="21">
        <v>2000</v>
      </c>
      <c r="G3265" s="21">
        <v>1255</v>
      </c>
      <c r="H3265" s="39">
        <f t="shared" si="467"/>
        <v>1517.8776785714285</v>
      </c>
      <c r="I3265" s="37">
        <f t="shared" si="468"/>
        <v>2000</v>
      </c>
      <c r="J3265" s="37">
        <f t="shared" si="469"/>
        <v>120</v>
      </c>
      <c r="K3265" s="21"/>
      <c r="L3265" s="36">
        <v>523</v>
      </c>
      <c r="M3265" s="36"/>
      <c r="N3265" s="21"/>
      <c r="O3265" s="21">
        <f t="shared" si="470"/>
        <v>523</v>
      </c>
      <c r="P3265" s="40">
        <f t="shared" si="471"/>
        <v>1494.2857142857144</v>
      </c>
      <c r="Q3265" s="42"/>
      <c r="R3265" t="str">
        <f t="shared" si="472"/>
        <v>1520 Litre 316 Stainless Steel Slimline Water Tank (650mm W x 2000mm L x  1255mm H)</v>
      </c>
    </row>
    <row r="3266" spans="2:18" x14ac:dyDescent="0.35">
      <c r="B3266" s="32">
        <v>0.65</v>
      </c>
      <c r="C3266" s="30" t="s">
        <v>23</v>
      </c>
      <c r="D3266" s="30" t="s">
        <v>21</v>
      </c>
      <c r="E3266" s="21">
        <v>650</v>
      </c>
      <c r="F3266" s="21">
        <v>2100</v>
      </c>
      <c r="G3266" s="21">
        <v>1255</v>
      </c>
      <c r="H3266" s="39">
        <f t="shared" si="467"/>
        <v>1599.4526785714286</v>
      </c>
      <c r="I3266" s="37">
        <f t="shared" si="468"/>
        <v>2000</v>
      </c>
      <c r="J3266" s="37">
        <f t="shared" si="469"/>
        <v>120</v>
      </c>
      <c r="K3266" s="21"/>
      <c r="L3266" s="36">
        <f t="shared" ref="L3266:L3275" si="478">L3265+15</f>
        <v>538</v>
      </c>
      <c r="M3266" s="36"/>
      <c r="N3266" s="21"/>
      <c r="O3266" s="21">
        <f t="shared" si="470"/>
        <v>538</v>
      </c>
      <c r="P3266" s="40">
        <f t="shared" si="471"/>
        <v>1537.1428571428573</v>
      </c>
      <c r="Q3266" s="42"/>
      <c r="R3266" t="str">
        <f t="shared" si="472"/>
        <v>1600 Litre 316 Stainless Steel Slimline Water Tank (650mm W x 2100mm L x  1255mm H)</v>
      </c>
    </row>
    <row r="3267" spans="2:18" x14ac:dyDescent="0.35">
      <c r="B3267" s="32">
        <v>0.65</v>
      </c>
      <c r="C3267" s="30" t="s">
        <v>23</v>
      </c>
      <c r="D3267" s="30" t="s">
        <v>21</v>
      </c>
      <c r="E3267" s="21">
        <v>650</v>
      </c>
      <c r="F3267" s="21">
        <v>2200</v>
      </c>
      <c r="G3267" s="21">
        <v>1255</v>
      </c>
      <c r="H3267" s="39">
        <f t="shared" si="467"/>
        <v>1681.0276785714286</v>
      </c>
      <c r="I3267" s="37">
        <f t="shared" si="468"/>
        <v>2000</v>
      </c>
      <c r="J3267" s="37">
        <f t="shared" si="469"/>
        <v>120</v>
      </c>
      <c r="K3267" s="21"/>
      <c r="L3267" s="36">
        <f t="shared" si="478"/>
        <v>553</v>
      </c>
      <c r="M3267" s="36"/>
      <c r="N3267" s="21"/>
      <c r="O3267" s="21">
        <f t="shared" si="470"/>
        <v>553</v>
      </c>
      <c r="P3267" s="40">
        <f t="shared" si="471"/>
        <v>1580</v>
      </c>
      <c r="Q3267" s="42"/>
      <c r="R3267" t="str">
        <f t="shared" si="472"/>
        <v>1680 Litre 316 Stainless Steel Slimline Water Tank (650mm W x 2200mm L x  1255mm H)</v>
      </c>
    </row>
    <row r="3268" spans="2:18" x14ac:dyDescent="0.35">
      <c r="B3268" s="32">
        <v>0.65</v>
      </c>
      <c r="C3268" s="30" t="s">
        <v>23</v>
      </c>
      <c r="D3268" s="30" t="s">
        <v>21</v>
      </c>
      <c r="E3268" s="21">
        <v>650</v>
      </c>
      <c r="F3268" s="21">
        <v>2300</v>
      </c>
      <c r="G3268" s="21">
        <v>1255</v>
      </c>
      <c r="H3268" s="39">
        <f t="shared" si="467"/>
        <v>1762.6026785714284</v>
      </c>
      <c r="I3268" s="37">
        <f t="shared" si="468"/>
        <v>2000</v>
      </c>
      <c r="J3268" s="37">
        <f t="shared" si="469"/>
        <v>120</v>
      </c>
      <c r="K3268" s="21"/>
      <c r="L3268" s="36">
        <f t="shared" si="478"/>
        <v>568</v>
      </c>
      <c r="M3268" s="36"/>
      <c r="N3268" s="21"/>
      <c r="O3268" s="21">
        <f t="shared" si="470"/>
        <v>568</v>
      </c>
      <c r="P3268" s="40">
        <f t="shared" si="471"/>
        <v>1622.8571428571429</v>
      </c>
      <c r="Q3268" s="42"/>
      <c r="R3268" t="str">
        <f t="shared" si="472"/>
        <v>1760 Litre 316 Stainless Steel Slimline Water Tank (650mm W x 2300mm L x  1255mm H)</v>
      </c>
    </row>
    <row r="3269" spans="2:18" x14ac:dyDescent="0.35">
      <c r="B3269" s="32">
        <v>0.65</v>
      </c>
      <c r="C3269" s="30" t="s">
        <v>23</v>
      </c>
      <c r="D3269" s="30" t="s">
        <v>21</v>
      </c>
      <c r="E3269" s="21">
        <v>650</v>
      </c>
      <c r="F3269" s="21">
        <v>2400</v>
      </c>
      <c r="G3269" s="21">
        <v>1255</v>
      </c>
      <c r="H3269" s="39">
        <f t="shared" si="467"/>
        <v>1844.1776785714285</v>
      </c>
      <c r="I3269" s="37">
        <f t="shared" si="468"/>
        <v>2000</v>
      </c>
      <c r="J3269" s="37">
        <f t="shared" si="469"/>
        <v>120</v>
      </c>
      <c r="K3269" s="21"/>
      <c r="L3269" s="36">
        <f t="shared" si="478"/>
        <v>583</v>
      </c>
      <c r="M3269" s="36"/>
      <c r="N3269" s="21"/>
      <c r="O3269" s="21">
        <f t="shared" si="470"/>
        <v>583</v>
      </c>
      <c r="P3269" s="40">
        <f t="shared" si="471"/>
        <v>1665.7142857142858</v>
      </c>
      <c r="Q3269" s="42"/>
      <c r="R3269" t="str">
        <f t="shared" si="472"/>
        <v>1840 Litre 316 Stainless Steel Slimline Water Tank (650mm W x 2400mm L x  1255mm H)</v>
      </c>
    </row>
    <row r="3270" spans="2:18" x14ac:dyDescent="0.35">
      <c r="B3270" s="32">
        <v>0.65</v>
      </c>
      <c r="C3270" s="30" t="s">
        <v>23</v>
      </c>
      <c r="D3270" s="30" t="s">
        <v>21</v>
      </c>
      <c r="E3270" s="21">
        <v>650</v>
      </c>
      <c r="F3270" s="21">
        <v>2500</v>
      </c>
      <c r="G3270" s="21">
        <v>1255</v>
      </c>
      <c r="H3270" s="39">
        <f t="shared" si="467"/>
        <v>1925.7526785714285</v>
      </c>
      <c r="I3270" s="37">
        <f t="shared" si="468"/>
        <v>2000</v>
      </c>
      <c r="J3270" s="37">
        <f t="shared" si="469"/>
        <v>120</v>
      </c>
      <c r="K3270" s="21"/>
      <c r="L3270" s="36">
        <f t="shared" si="478"/>
        <v>598</v>
      </c>
      <c r="M3270" s="36"/>
      <c r="N3270" s="21"/>
      <c r="O3270" s="21">
        <f t="shared" si="470"/>
        <v>598</v>
      </c>
      <c r="P3270" s="40">
        <f t="shared" si="471"/>
        <v>1708.5714285714287</v>
      </c>
      <c r="Q3270" s="42"/>
      <c r="R3270" t="str">
        <f t="shared" si="472"/>
        <v>1930 Litre 316 Stainless Steel Slimline Water Tank (650mm W x 2500mm L x  1255mm H)</v>
      </c>
    </row>
    <row r="3271" spans="2:18" x14ac:dyDescent="0.35">
      <c r="B3271" s="32">
        <v>0.65</v>
      </c>
      <c r="C3271" s="30" t="s">
        <v>23</v>
      </c>
      <c r="D3271" s="30" t="s">
        <v>21</v>
      </c>
      <c r="E3271" s="21">
        <v>650</v>
      </c>
      <c r="F3271" s="21">
        <v>2600</v>
      </c>
      <c r="G3271" s="21">
        <v>1255</v>
      </c>
      <c r="H3271" s="39">
        <f t="shared" ref="H3271:H3334" si="479">(((22/7*(E3271/2)^2)*G3271)+((F3271-E3271)*G3271*E3271))/1000000</f>
        <v>2007.3276785714286</v>
      </c>
      <c r="I3271" s="37">
        <f t="shared" ref="I3271:I3334" si="480">ROUND(H3271,-3)</f>
        <v>2000</v>
      </c>
      <c r="J3271" s="37">
        <f t="shared" ref="J3271:J3334" si="481">IF(I3271&lt;1000,90,IF(I3271=1000,90,IF(I3271=2000,120,IF(I3271=3000,135,IF(I3271=4000,150,IF(I3271=5000,180,IF(I3271=6000,210,IF(I3271=7000,240,IF(I3271=8000,255,IF(I3271=9000,270,IF(I3271=10000,285)))))))))))</f>
        <v>120</v>
      </c>
      <c r="K3271" s="21"/>
      <c r="L3271" s="36">
        <f t="shared" si="478"/>
        <v>613</v>
      </c>
      <c r="M3271" s="36"/>
      <c r="N3271" s="21"/>
      <c r="O3271" s="21">
        <f t="shared" ref="O3271:O3334" si="482">SUM(K3271:N3271)</f>
        <v>613</v>
      </c>
      <c r="P3271" s="40">
        <f t="shared" ref="P3271:P3334" si="483">O3271/(1-B3271)</f>
        <v>1751.4285714285716</v>
      </c>
      <c r="Q3271" s="42"/>
      <c r="R3271" t="str">
        <f t="shared" ref="R3271:R3334" si="484">ROUND(H3271,-1)&amp;" "&amp;"Litre"&amp;" "&amp;C3271&amp;" "&amp;D3271&amp;" "&amp;"Water Tank"&amp;" ("&amp;E3271&amp;"mm W x "&amp;F3271&amp;"mm L x  "&amp;G3271&amp;"mm H)"</f>
        <v>2010 Litre 316 Stainless Steel Slimline Water Tank (650mm W x 2600mm L x  1255mm H)</v>
      </c>
    </row>
    <row r="3272" spans="2:18" x14ac:dyDescent="0.35">
      <c r="B3272" s="32">
        <v>0.65</v>
      </c>
      <c r="C3272" s="30" t="s">
        <v>23</v>
      </c>
      <c r="D3272" s="30" t="s">
        <v>21</v>
      </c>
      <c r="E3272" s="21">
        <v>650</v>
      </c>
      <c r="F3272" s="21">
        <v>2700</v>
      </c>
      <c r="G3272" s="21">
        <v>1255</v>
      </c>
      <c r="H3272" s="39">
        <f t="shared" si="479"/>
        <v>2088.9026785714286</v>
      </c>
      <c r="I3272" s="37">
        <f t="shared" si="480"/>
        <v>2000</v>
      </c>
      <c r="J3272" s="37">
        <f t="shared" si="481"/>
        <v>120</v>
      </c>
      <c r="K3272" s="21"/>
      <c r="L3272" s="36">
        <f t="shared" si="478"/>
        <v>628</v>
      </c>
      <c r="M3272" s="36"/>
      <c r="N3272" s="21"/>
      <c r="O3272" s="21">
        <f t="shared" si="482"/>
        <v>628</v>
      </c>
      <c r="P3272" s="40">
        <f t="shared" si="483"/>
        <v>1794.2857142857144</v>
      </c>
      <c r="Q3272" s="42"/>
      <c r="R3272" t="str">
        <f t="shared" si="484"/>
        <v>2090 Litre 316 Stainless Steel Slimline Water Tank (650mm W x 2700mm L x  1255mm H)</v>
      </c>
    </row>
    <row r="3273" spans="2:18" x14ac:dyDescent="0.35">
      <c r="B3273" s="32">
        <v>0.65</v>
      </c>
      <c r="C3273" s="30" t="s">
        <v>23</v>
      </c>
      <c r="D3273" s="30" t="s">
        <v>21</v>
      </c>
      <c r="E3273" s="21">
        <v>650</v>
      </c>
      <c r="F3273" s="21">
        <v>2800</v>
      </c>
      <c r="G3273" s="21">
        <v>1255</v>
      </c>
      <c r="H3273" s="39">
        <f t="shared" si="479"/>
        <v>2170.4776785714284</v>
      </c>
      <c r="I3273" s="37">
        <f t="shared" si="480"/>
        <v>2000</v>
      </c>
      <c r="J3273" s="37">
        <f t="shared" si="481"/>
        <v>120</v>
      </c>
      <c r="K3273" s="21"/>
      <c r="L3273" s="36">
        <f t="shared" si="478"/>
        <v>643</v>
      </c>
      <c r="M3273" s="36"/>
      <c r="N3273" s="21"/>
      <c r="O3273" s="21">
        <f t="shared" si="482"/>
        <v>643</v>
      </c>
      <c r="P3273" s="40">
        <f t="shared" si="483"/>
        <v>1837.1428571428573</v>
      </c>
      <c r="Q3273" s="42"/>
      <c r="R3273" t="str">
        <f t="shared" si="484"/>
        <v>2170 Litre 316 Stainless Steel Slimline Water Tank (650mm W x 2800mm L x  1255mm H)</v>
      </c>
    </row>
    <row r="3274" spans="2:18" x14ac:dyDescent="0.35">
      <c r="B3274" s="32">
        <v>0.65</v>
      </c>
      <c r="C3274" s="30" t="s">
        <v>23</v>
      </c>
      <c r="D3274" s="30" t="s">
        <v>21</v>
      </c>
      <c r="E3274" s="21">
        <v>650</v>
      </c>
      <c r="F3274" s="21">
        <v>2900</v>
      </c>
      <c r="G3274" s="21">
        <v>1255</v>
      </c>
      <c r="H3274" s="39">
        <f t="shared" si="479"/>
        <v>2252.0526785714283</v>
      </c>
      <c r="I3274" s="37">
        <f t="shared" si="480"/>
        <v>2000</v>
      </c>
      <c r="J3274" s="37">
        <f t="shared" si="481"/>
        <v>120</v>
      </c>
      <c r="K3274" s="21"/>
      <c r="L3274" s="36">
        <f t="shared" si="478"/>
        <v>658</v>
      </c>
      <c r="M3274" s="36"/>
      <c r="N3274" s="21"/>
      <c r="O3274" s="21">
        <f t="shared" si="482"/>
        <v>658</v>
      </c>
      <c r="P3274" s="40">
        <f t="shared" si="483"/>
        <v>1880.0000000000002</v>
      </c>
      <c r="Q3274" s="42"/>
      <c r="R3274" t="str">
        <f t="shared" si="484"/>
        <v>2250 Litre 316 Stainless Steel Slimline Water Tank (650mm W x 2900mm L x  1255mm H)</v>
      </c>
    </row>
    <row r="3275" spans="2:18" x14ac:dyDescent="0.35">
      <c r="B3275" s="32">
        <v>0.65</v>
      </c>
      <c r="C3275" s="30" t="s">
        <v>23</v>
      </c>
      <c r="D3275" s="30" t="s">
        <v>21</v>
      </c>
      <c r="E3275" s="21">
        <v>650</v>
      </c>
      <c r="F3275" s="21">
        <v>3000</v>
      </c>
      <c r="G3275" s="21">
        <v>1255</v>
      </c>
      <c r="H3275" s="39">
        <f t="shared" si="479"/>
        <v>2333.6276785714281</v>
      </c>
      <c r="I3275" s="37">
        <f t="shared" si="480"/>
        <v>2000</v>
      </c>
      <c r="J3275" s="37">
        <f t="shared" si="481"/>
        <v>120</v>
      </c>
      <c r="K3275" s="21"/>
      <c r="L3275" s="36">
        <f t="shared" si="478"/>
        <v>673</v>
      </c>
      <c r="M3275" s="36"/>
      <c r="N3275" s="21"/>
      <c r="O3275" s="21">
        <f t="shared" si="482"/>
        <v>673</v>
      </c>
      <c r="P3275" s="40">
        <f t="shared" si="483"/>
        <v>1922.8571428571429</v>
      </c>
      <c r="Q3275" s="42"/>
      <c r="R3275" t="str">
        <f t="shared" si="484"/>
        <v>2330 Litre 316 Stainless Steel Slimline Water Tank (650mm W x 3000mm L x  1255mm H)</v>
      </c>
    </row>
    <row r="3276" spans="2:18" x14ac:dyDescent="0.35">
      <c r="B3276" s="32">
        <v>0.65</v>
      </c>
      <c r="C3276" s="30" t="s">
        <v>23</v>
      </c>
      <c r="D3276" s="30" t="s">
        <v>21</v>
      </c>
      <c r="E3276" s="21">
        <v>700</v>
      </c>
      <c r="F3276" s="21">
        <v>800</v>
      </c>
      <c r="G3276" s="21">
        <v>1255</v>
      </c>
      <c r="H3276" s="39">
        <f t="shared" si="479"/>
        <v>571.02499999999998</v>
      </c>
      <c r="I3276" s="37">
        <f t="shared" si="480"/>
        <v>1000</v>
      </c>
      <c r="J3276" s="37">
        <f t="shared" si="481"/>
        <v>90</v>
      </c>
      <c r="K3276" s="21"/>
      <c r="L3276" s="44">
        <v>345</v>
      </c>
      <c r="M3276" s="44"/>
      <c r="N3276" s="21"/>
      <c r="O3276" s="21">
        <f t="shared" si="482"/>
        <v>345</v>
      </c>
      <c r="P3276" s="40">
        <f t="shared" si="483"/>
        <v>985.71428571428578</v>
      </c>
      <c r="Q3276" s="42"/>
      <c r="R3276" t="str">
        <f t="shared" si="484"/>
        <v>570 Litre 316 Stainless Steel Slimline Water Tank (700mm W x 800mm L x  1255mm H)</v>
      </c>
    </row>
    <row r="3277" spans="2:18" x14ac:dyDescent="0.35">
      <c r="B3277" s="32">
        <v>0.65</v>
      </c>
      <c r="C3277" s="30" t="s">
        <v>23</v>
      </c>
      <c r="D3277" s="30" t="s">
        <v>21</v>
      </c>
      <c r="E3277" s="21">
        <v>700</v>
      </c>
      <c r="F3277" s="21">
        <v>900</v>
      </c>
      <c r="G3277" s="21">
        <v>1255</v>
      </c>
      <c r="H3277" s="39">
        <f t="shared" si="479"/>
        <v>658.875</v>
      </c>
      <c r="I3277" s="37">
        <f t="shared" si="480"/>
        <v>1000</v>
      </c>
      <c r="J3277" s="37">
        <f t="shared" si="481"/>
        <v>90</v>
      </c>
      <c r="K3277" s="21"/>
      <c r="L3277" s="36">
        <f t="shared" ref="L3277:L3286" si="485">L3276+15</f>
        <v>360</v>
      </c>
      <c r="M3277" s="36"/>
      <c r="N3277" s="21"/>
      <c r="O3277" s="21">
        <f t="shared" si="482"/>
        <v>360</v>
      </c>
      <c r="P3277" s="40">
        <f t="shared" si="483"/>
        <v>1028.5714285714287</v>
      </c>
      <c r="Q3277" s="42"/>
      <c r="R3277" t="str">
        <f t="shared" si="484"/>
        <v>660 Litre 316 Stainless Steel Slimline Water Tank (700mm W x 900mm L x  1255mm H)</v>
      </c>
    </row>
    <row r="3278" spans="2:18" x14ac:dyDescent="0.35">
      <c r="B3278" s="32">
        <v>0.65</v>
      </c>
      <c r="C3278" s="30" t="s">
        <v>23</v>
      </c>
      <c r="D3278" s="30" t="s">
        <v>21</v>
      </c>
      <c r="E3278" s="21">
        <v>700</v>
      </c>
      <c r="F3278" s="21">
        <v>1000</v>
      </c>
      <c r="G3278" s="21">
        <v>1255</v>
      </c>
      <c r="H3278" s="39">
        <f t="shared" si="479"/>
        <v>746.72500000000002</v>
      </c>
      <c r="I3278" s="37">
        <f t="shared" si="480"/>
        <v>1000</v>
      </c>
      <c r="J3278" s="37">
        <f t="shared" si="481"/>
        <v>90</v>
      </c>
      <c r="K3278" s="21"/>
      <c r="L3278" s="36">
        <f t="shared" si="485"/>
        <v>375</v>
      </c>
      <c r="M3278" s="36"/>
      <c r="N3278" s="21"/>
      <c r="O3278" s="21">
        <f t="shared" si="482"/>
        <v>375</v>
      </c>
      <c r="P3278" s="40">
        <f t="shared" si="483"/>
        <v>1071.4285714285716</v>
      </c>
      <c r="Q3278" s="42"/>
      <c r="R3278" t="str">
        <f t="shared" si="484"/>
        <v>750 Litre 316 Stainless Steel Slimline Water Tank (700mm W x 1000mm L x  1255mm H)</v>
      </c>
    </row>
    <row r="3279" spans="2:18" x14ac:dyDescent="0.35">
      <c r="B3279" s="32">
        <v>0.65</v>
      </c>
      <c r="C3279" s="30" t="s">
        <v>23</v>
      </c>
      <c r="D3279" s="30" t="s">
        <v>21</v>
      </c>
      <c r="E3279" s="21">
        <v>700</v>
      </c>
      <c r="F3279" s="21">
        <v>1100</v>
      </c>
      <c r="G3279" s="21">
        <v>1255</v>
      </c>
      <c r="H3279" s="39">
        <f t="shared" si="479"/>
        <v>834.57500000000005</v>
      </c>
      <c r="I3279" s="37">
        <f t="shared" si="480"/>
        <v>1000</v>
      </c>
      <c r="J3279" s="37">
        <f t="shared" si="481"/>
        <v>90</v>
      </c>
      <c r="K3279" s="21"/>
      <c r="L3279" s="36">
        <f t="shared" si="485"/>
        <v>390</v>
      </c>
      <c r="M3279" s="36"/>
      <c r="N3279" s="21"/>
      <c r="O3279" s="21">
        <f t="shared" si="482"/>
        <v>390</v>
      </c>
      <c r="P3279" s="40">
        <f t="shared" si="483"/>
        <v>1114.2857142857144</v>
      </c>
      <c r="Q3279" s="42"/>
      <c r="R3279" t="str">
        <f t="shared" si="484"/>
        <v>830 Litre 316 Stainless Steel Slimline Water Tank (700mm W x 1100mm L x  1255mm H)</v>
      </c>
    </row>
    <row r="3280" spans="2:18" x14ac:dyDescent="0.35">
      <c r="B3280" s="32">
        <v>0.65</v>
      </c>
      <c r="C3280" s="30" t="s">
        <v>23</v>
      </c>
      <c r="D3280" s="30" t="s">
        <v>21</v>
      </c>
      <c r="E3280" s="21">
        <v>700</v>
      </c>
      <c r="F3280" s="21">
        <v>1200</v>
      </c>
      <c r="G3280" s="21">
        <v>1255</v>
      </c>
      <c r="H3280" s="39">
        <f t="shared" si="479"/>
        <v>922.42499999999995</v>
      </c>
      <c r="I3280" s="37">
        <f t="shared" si="480"/>
        <v>1000</v>
      </c>
      <c r="J3280" s="37">
        <f t="shared" si="481"/>
        <v>90</v>
      </c>
      <c r="K3280" s="21"/>
      <c r="L3280" s="36">
        <f t="shared" si="485"/>
        <v>405</v>
      </c>
      <c r="M3280" s="36"/>
      <c r="N3280" s="21"/>
      <c r="O3280" s="21">
        <f t="shared" si="482"/>
        <v>405</v>
      </c>
      <c r="P3280" s="40">
        <f t="shared" si="483"/>
        <v>1157.1428571428571</v>
      </c>
      <c r="Q3280" s="42"/>
      <c r="R3280" t="str">
        <f t="shared" si="484"/>
        <v>920 Litre 316 Stainless Steel Slimline Water Tank (700mm W x 1200mm L x  1255mm H)</v>
      </c>
    </row>
    <row r="3281" spans="2:18" x14ac:dyDescent="0.35">
      <c r="B3281" s="32">
        <v>0.65</v>
      </c>
      <c r="C3281" s="30" t="s">
        <v>23</v>
      </c>
      <c r="D3281" s="30" t="s">
        <v>21</v>
      </c>
      <c r="E3281" s="21">
        <v>700</v>
      </c>
      <c r="F3281" s="21">
        <v>1300</v>
      </c>
      <c r="G3281" s="21">
        <v>1255</v>
      </c>
      <c r="H3281" s="39">
        <f t="shared" si="479"/>
        <v>1010.275</v>
      </c>
      <c r="I3281" s="37">
        <f t="shared" si="480"/>
        <v>1000</v>
      </c>
      <c r="J3281" s="37">
        <f t="shared" si="481"/>
        <v>90</v>
      </c>
      <c r="K3281" s="21"/>
      <c r="L3281" s="36">
        <f t="shared" si="485"/>
        <v>420</v>
      </c>
      <c r="M3281" s="36"/>
      <c r="N3281" s="21"/>
      <c r="O3281" s="21">
        <f t="shared" si="482"/>
        <v>420</v>
      </c>
      <c r="P3281" s="40">
        <f t="shared" si="483"/>
        <v>1200</v>
      </c>
      <c r="Q3281" s="42"/>
      <c r="R3281" t="str">
        <f t="shared" si="484"/>
        <v>1010 Litre 316 Stainless Steel Slimline Water Tank (700mm W x 1300mm L x  1255mm H)</v>
      </c>
    </row>
    <row r="3282" spans="2:18" x14ac:dyDescent="0.35">
      <c r="B3282" s="32">
        <v>0.65</v>
      </c>
      <c r="C3282" s="30" t="s">
        <v>23</v>
      </c>
      <c r="D3282" s="30" t="s">
        <v>21</v>
      </c>
      <c r="E3282" s="21">
        <v>700</v>
      </c>
      <c r="F3282" s="21">
        <v>1400</v>
      </c>
      <c r="G3282" s="21">
        <v>1255</v>
      </c>
      <c r="H3282" s="39">
        <f t="shared" si="479"/>
        <v>1098.125</v>
      </c>
      <c r="I3282" s="37">
        <f t="shared" si="480"/>
        <v>1000</v>
      </c>
      <c r="J3282" s="37">
        <f t="shared" si="481"/>
        <v>90</v>
      </c>
      <c r="K3282" s="21"/>
      <c r="L3282" s="36">
        <f t="shared" si="485"/>
        <v>435</v>
      </c>
      <c r="M3282" s="36"/>
      <c r="N3282" s="21"/>
      <c r="O3282" s="21">
        <f t="shared" si="482"/>
        <v>435</v>
      </c>
      <c r="P3282" s="40">
        <f t="shared" si="483"/>
        <v>1242.8571428571429</v>
      </c>
      <c r="Q3282" s="42"/>
      <c r="R3282" t="str">
        <f t="shared" si="484"/>
        <v>1100 Litre 316 Stainless Steel Slimline Water Tank (700mm W x 1400mm L x  1255mm H)</v>
      </c>
    </row>
    <row r="3283" spans="2:18" x14ac:dyDescent="0.35">
      <c r="B3283" s="32">
        <v>0.65</v>
      </c>
      <c r="C3283" s="30" t="s">
        <v>23</v>
      </c>
      <c r="D3283" s="30" t="s">
        <v>21</v>
      </c>
      <c r="E3283" s="21">
        <v>700</v>
      </c>
      <c r="F3283" s="21">
        <v>1500</v>
      </c>
      <c r="G3283" s="21">
        <v>1255</v>
      </c>
      <c r="H3283" s="39">
        <f t="shared" si="479"/>
        <v>1185.9749999999999</v>
      </c>
      <c r="I3283" s="37">
        <f t="shared" si="480"/>
        <v>1000</v>
      </c>
      <c r="J3283" s="37">
        <f t="shared" si="481"/>
        <v>90</v>
      </c>
      <c r="K3283" s="21"/>
      <c r="L3283" s="36">
        <f t="shared" si="485"/>
        <v>450</v>
      </c>
      <c r="M3283" s="36"/>
      <c r="N3283" s="21"/>
      <c r="O3283" s="21">
        <f t="shared" si="482"/>
        <v>450</v>
      </c>
      <c r="P3283" s="40">
        <f t="shared" si="483"/>
        <v>1285.7142857142858</v>
      </c>
      <c r="Q3283" s="42"/>
      <c r="R3283" t="str">
        <f t="shared" si="484"/>
        <v>1190 Litre 316 Stainless Steel Slimline Water Tank (700mm W x 1500mm L x  1255mm H)</v>
      </c>
    </row>
    <row r="3284" spans="2:18" x14ac:dyDescent="0.35">
      <c r="B3284" s="32">
        <v>0.65</v>
      </c>
      <c r="C3284" s="30" t="s">
        <v>23</v>
      </c>
      <c r="D3284" s="30" t="s">
        <v>21</v>
      </c>
      <c r="E3284" s="21">
        <v>700</v>
      </c>
      <c r="F3284" s="21">
        <v>1600</v>
      </c>
      <c r="G3284" s="21">
        <v>1255</v>
      </c>
      <c r="H3284" s="39">
        <f t="shared" si="479"/>
        <v>1273.825</v>
      </c>
      <c r="I3284" s="37">
        <f t="shared" si="480"/>
        <v>1000</v>
      </c>
      <c r="J3284" s="37">
        <f t="shared" si="481"/>
        <v>90</v>
      </c>
      <c r="K3284" s="21"/>
      <c r="L3284" s="36">
        <f t="shared" si="485"/>
        <v>465</v>
      </c>
      <c r="M3284" s="36"/>
      <c r="N3284" s="21"/>
      <c r="O3284" s="21">
        <f t="shared" si="482"/>
        <v>465</v>
      </c>
      <c r="P3284" s="40">
        <f t="shared" si="483"/>
        <v>1328.5714285714287</v>
      </c>
      <c r="Q3284" s="42"/>
      <c r="R3284" t="str">
        <f t="shared" si="484"/>
        <v>1270 Litre 316 Stainless Steel Slimline Water Tank (700mm W x 1600mm L x  1255mm H)</v>
      </c>
    </row>
    <row r="3285" spans="2:18" x14ac:dyDescent="0.35">
      <c r="B3285" s="32">
        <v>0.65</v>
      </c>
      <c r="C3285" s="30" t="s">
        <v>23</v>
      </c>
      <c r="D3285" s="30" t="s">
        <v>21</v>
      </c>
      <c r="E3285" s="21">
        <v>700</v>
      </c>
      <c r="F3285" s="21">
        <v>1700</v>
      </c>
      <c r="G3285" s="21">
        <v>1255</v>
      </c>
      <c r="H3285" s="39">
        <f t="shared" si="479"/>
        <v>1361.675</v>
      </c>
      <c r="I3285" s="37">
        <f t="shared" si="480"/>
        <v>1000</v>
      </c>
      <c r="J3285" s="37">
        <f t="shared" si="481"/>
        <v>90</v>
      </c>
      <c r="K3285" s="21"/>
      <c r="L3285" s="36">
        <f t="shared" si="485"/>
        <v>480</v>
      </c>
      <c r="M3285" s="36"/>
      <c r="N3285" s="21"/>
      <c r="O3285" s="21">
        <f t="shared" si="482"/>
        <v>480</v>
      </c>
      <c r="P3285" s="40">
        <f t="shared" si="483"/>
        <v>1371.4285714285716</v>
      </c>
      <c r="Q3285" s="42"/>
      <c r="R3285" t="str">
        <f t="shared" si="484"/>
        <v>1360 Litre 316 Stainless Steel Slimline Water Tank (700mm W x 1700mm L x  1255mm H)</v>
      </c>
    </row>
    <row r="3286" spans="2:18" x14ac:dyDescent="0.35">
      <c r="B3286" s="32">
        <v>0.65</v>
      </c>
      <c r="C3286" s="30" t="s">
        <v>23</v>
      </c>
      <c r="D3286" s="30" t="s">
        <v>21</v>
      </c>
      <c r="E3286" s="21">
        <v>700</v>
      </c>
      <c r="F3286" s="21">
        <v>1800</v>
      </c>
      <c r="G3286" s="21">
        <v>1255</v>
      </c>
      <c r="H3286" s="39">
        <f t="shared" si="479"/>
        <v>1449.5250000000001</v>
      </c>
      <c r="I3286" s="37">
        <f t="shared" si="480"/>
        <v>1000</v>
      </c>
      <c r="J3286" s="37">
        <f t="shared" si="481"/>
        <v>90</v>
      </c>
      <c r="K3286" s="21"/>
      <c r="L3286" s="36">
        <f t="shared" si="485"/>
        <v>495</v>
      </c>
      <c r="M3286" s="36"/>
      <c r="N3286" s="21"/>
      <c r="O3286" s="21">
        <f t="shared" si="482"/>
        <v>495</v>
      </c>
      <c r="P3286" s="40">
        <f t="shared" si="483"/>
        <v>1414.2857142857144</v>
      </c>
      <c r="Q3286" s="42"/>
      <c r="R3286" t="str">
        <f t="shared" si="484"/>
        <v>1450 Litre 316 Stainless Steel Slimline Water Tank (700mm W x 1800mm L x  1255mm H)</v>
      </c>
    </row>
    <row r="3287" spans="2:18" x14ac:dyDescent="0.35">
      <c r="B3287" s="32">
        <v>0.65</v>
      </c>
      <c r="C3287" s="30" t="s">
        <v>23</v>
      </c>
      <c r="D3287" s="30" t="s">
        <v>21</v>
      </c>
      <c r="E3287" s="21">
        <v>700</v>
      </c>
      <c r="F3287" s="21">
        <v>1900</v>
      </c>
      <c r="G3287" s="21">
        <v>1255</v>
      </c>
      <c r="H3287" s="39">
        <f t="shared" si="479"/>
        <v>1537.375</v>
      </c>
      <c r="I3287" s="37">
        <f t="shared" si="480"/>
        <v>2000</v>
      </c>
      <c r="J3287" s="37">
        <f t="shared" si="481"/>
        <v>120</v>
      </c>
      <c r="K3287" s="21"/>
      <c r="L3287" s="36">
        <v>511</v>
      </c>
      <c r="M3287" s="36"/>
      <c r="N3287" s="21"/>
      <c r="O3287" s="21">
        <f t="shared" si="482"/>
        <v>511</v>
      </c>
      <c r="P3287" s="40">
        <f t="shared" si="483"/>
        <v>1460</v>
      </c>
      <c r="Q3287" s="42"/>
      <c r="R3287" t="str">
        <f t="shared" si="484"/>
        <v>1540 Litre 316 Stainless Steel Slimline Water Tank (700mm W x 1900mm L x  1255mm H)</v>
      </c>
    </row>
    <row r="3288" spans="2:18" x14ac:dyDescent="0.35">
      <c r="B3288" s="32">
        <v>0.65</v>
      </c>
      <c r="C3288" s="30" t="s">
        <v>23</v>
      </c>
      <c r="D3288" s="30" t="s">
        <v>21</v>
      </c>
      <c r="E3288" s="21">
        <v>700</v>
      </c>
      <c r="F3288" s="21">
        <v>2000</v>
      </c>
      <c r="G3288" s="21">
        <v>1255</v>
      </c>
      <c r="H3288" s="39">
        <f t="shared" si="479"/>
        <v>1625.2249999999999</v>
      </c>
      <c r="I3288" s="37">
        <f t="shared" si="480"/>
        <v>2000</v>
      </c>
      <c r="J3288" s="37">
        <f t="shared" si="481"/>
        <v>120</v>
      </c>
      <c r="K3288" s="21"/>
      <c r="L3288" s="36">
        <f t="shared" ref="L3288:L3297" si="486">L3287+15</f>
        <v>526</v>
      </c>
      <c r="M3288" s="36"/>
      <c r="N3288" s="21"/>
      <c r="O3288" s="21">
        <f t="shared" si="482"/>
        <v>526</v>
      </c>
      <c r="P3288" s="40">
        <f t="shared" si="483"/>
        <v>1502.8571428571429</v>
      </c>
      <c r="Q3288" s="42"/>
      <c r="R3288" t="str">
        <f t="shared" si="484"/>
        <v>1630 Litre 316 Stainless Steel Slimline Water Tank (700mm W x 2000mm L x  1255mm H)</v>
      </c>
    </row>
    <row r="3289" spans="2:18" x14ac:dyDescent="0.35">
      <c r="B3289" s="32">
        <v>0.65</v>
      </c>
      <c r="C3289" s="30" t="s">
        <v>23</v>
      </c>
      <c r="D3289" s="30" t="s">
        <v>21</v>
      </c>
      <c r="E3289" s="21">
        <v>700</v>
      </c>
      <c r="F3289" s="21">
        <v>2100</v>
      </c>
      <c r="G3289" s="21">
        <v>1255</v>
      </c>
      <c r="H3289" s="39">
        <f t="shared" si="479"/>
        <v>1713.075</v>
      </c>
      <c r="I3289" s="37">
        <f t="shared" si="480"/>
        <v>2000</v>
      </c>
      <c r="J3289" s="37">
        <f t="shared" si="481"/>
        <v>120</v>
      </c>
      <c r="K3289" s="21"/>
      <c r="L3289" s="36">
        <f t="shared" si="486"/>
        <v>541</v>
      </c>
      <c r="M3289" s="36"/>
      <c r="N3289" s="21"/>
      <c r="O3289" s="21">
        <f t="shared" si="482"/>
        <v>541</v>
      </c>
      <c r="P3289" s="40">
        <f t="shared" si="483"/>
        <v>1545.7142857142858</v>
      </c>
      <c r="Q3289" s="42"/>
      <c r="R3289" t="str">
        <f t="shared" si="484"/>
        <v>1710 Litre 316 Stainless Steel Slimline Water Tank (700mm W x 2100mm L x  1255mm H)</v>
      </c>
    </row>
    <row r="3290" spans="2:18" x14ac:dyDescent="0.35">
      <c r="B3290" s="32">
        <v>0.65</v>
      </c>
      <c r="C3290" s="30" t="s">
        <v>23</v>
      </c>
      <c r="D3290" s="30" t="s">
        <v>21</v>
      </c>
      <c r="E3290" s="21">
        <v>700</v>
      </c>
      <c r="F3290" s="21">
        <v>2200</v>
      </c>
      <c r="G3290" s="21">
        <v>1255</v>
      </c>
      <c r="H3290" s="39">
        <f t="shared" si="479"/>
        <v>1800.925</v>
      </c>
      <c r="I3290" s="37">
        <f t="shared" si="480"/>
        <v>2000</v>
      </c>
      <c r="J3290" s="37">
        <f t="shared" si="481"/>
        <v>120</v>
      </c>
      <c r="K3290" s="21"/>
      <c r="L3290" s="36">
        <f t="shared" si="486"/>
        <v>556</v>
      </c>
      <c r="M3290" s="36"/>
      <c r="N3290" s="21"/>
      <c r="O3290" s="21">
        <f t="shared" si="482"/>
        <v>556</v>
      </c>
      <c r="P3290" s="40">
        <f t="shared" si="483"/>
        <v>1588.5714285714287</v>
      </c>
      <c r="Q3290" s="42"/>
      <c r="R3290" t="str">
        <f t="shared" si="484"/>
        <v>1800 Litre 316 Stainless Steel Slimline Water Tank (700mm W x 2200mm L x  1255mm H)</v>
      </c>
    </row>
    <row r="3291" spans="2:18" x14ac:dyDescent="0.35">
      <c r="B3291" s="32">
        <v>0.65</v>
      </c>
      <c r="C3291" s="30" t="s">
        <v>23</v>
      </c>
      <c r="D3291" s="30" t="s">
        <v>21</v>
      </c>
      <c r="E3291" s="21">
        <v>700</v>
      </c>
      <c r="F3291" s="21">
        <v>2300</v>
      </c>
      <c r="G3291" s="21">
        <v>1255</v>
      </c>
      <c r="H3291" s="39">
        <f t="shared" si="479"/>
        <v>1888.7750000000001</v>
      </c>
      <c r="I3291" s="37">
        <f t="shared" si="480"/>
        <v>2000</v>
      </c>
      <c r="J3291" s="37">
        <f t="shared" si="481"/>
        <v>120</v>
      </c>
      <c r="K3291" s="21"/>
      <c r="L3291" s="36">
        <f t="shared" si="486"/>
        <v>571</v>
      </c>
      <c r="M3291" s="36"/>
      <c r="N3291" s="21"/>
      <c r="O3291" s="21">
        <f t="shared" si="482"/>
        <v>571</v>
      </c>
      <c r="P3291" s="40">
        <f t="shared" si="483"/>
        <v>1631.4285714285716</v>
      </c>
      <c r="Q3291" s="42"/>
      <c r="R3291" t="str">
        <f t="shared" si="484"/>
        <v>1890 Litre 316 Stainless Steel Slimline Water Tank (700mm W x 2300mm L x  1255mm H)</v>
      </c>
    </row>
    <row r="3292" spans="2:18" x14ac:dyDescent="0.35">
      <c r="B3292" s="32">
        <v>0.65</v>
      </c>
      <c r="C3292" s="30" t="s">
        <v>23</v>
      </c>
      <c r="D3292" s="30" t="s">
        <v>21</v>
      </c>
      <c r="E3292" s="21">
        <v>700</v>
      </c>
      <c r="F3292" s="21">
        <v>2400</v>
      </c>
      <c r="G3292" s="21">
        <v>1255</v>
      </c>
      <c r="H3292" s="39">
        <f t="shared" si="479"/>
        <v>1976.625</v>
      </c>
      <c r="I3292" s="37">
        <f t="shared" si="480"/>
        <v>2000</v>
      </c>
      <c r="J3292" s="37">
        <f t="shared" si="481"/>
        <v>120</v>
      </c>
      <c r="K3292" s="21"/>
      <c r="L3292" s="36">
        <f t="shared" si="486"/>
        <v>586</v>
      </c>
      <c r="M3292" s="36"/>
      <c r="N3292" s="21"/>
      <c r="O3292" s="21">
        <f t="shared" si="482"/>
        <v>586</v>
      </c>
      <c r="P3292" s="40">
        <f t="shared" si="483"/>
        <v>1674.2857142857144</v>
      </c>
      <c r="Q3292" s="42"/>
      <c r="R3292" t="str">
        <f t="shared" si="484"/>
        <v>1980 Litre 316 Stainless Steel Slimline Water Tank (700mm W x 2400mm L x  1255mm H)</v>
      </c>
    </row>
    <row r="3293" spans="2:18" x14ac:dyDescent="0.35">
      <c r="B3293" s="32">
        <v>0.65</v>
      </c>
      <c r="C3293" s="30" t="s">
        <v>23</v>
      </c>
      <c r="D3293" s="30" t="s">
        <v>21</v>
      </c>
      <c r="E3293" s="21">
        <v>700</v>
      </c>
      <c r="F3293" s="21">
        <v>2500</v>
      </c>
      <c r="G3293" s="21">
        <v>1255</v>
      </c>
      <c r="H3293" s="39">
        <f t="shared" si="479"/>
        <v>2064.4749999999999</v>
      </c>
      <c r="I3293" s="37">
        <f t="shared" si="480"/>
        <v>2000</v>
      </c>
      <c r="J3293" s="37">
        <f t="shared" si="481"/>
        <v>120</v>
      </c>
      <c r="K3293" s="21"/>
      <c r="L3293" s="36">
        <f t="shared" si="486"/>
        <v>601</v>
      </c>
      <c r="M3293" s="36"/>
      <c r="N3293" s="21"/>
      <c r="O3293" s="21">
        <f t="shared" si="482"/>
        <v>601</v>
      </c>
      <c r="P3293" s="40">
        <f t="shared" si="483"/>
        <v>1717.1428571428573</v>
      </c>
      <c r="Q3293" s="42"/>
      <c r="R3293" t="str">
        <f t="shared" si="484"/>
        <v>2060 Litre 316 Stainless Steel Slimline Water Tank (700mm W x 2500mm L x  1255mm H)</v>
      </c>
    </row>
    <row r="3294" spans="2:18" x14ac:dyDescent="0.35">
      <c r="B3294" s="32">
        <v>0.65</v>
      </c>
      <c r="C3294" s="30" t="s">
        <v>23</v>
      </c>
      <c r="D3294" s="30" t="s">
        <v>21</v>
      </c>
      <c r="E3294" s="21">
        <v>700</v>
      </c>
      <c r="F3294" s="21">
        <v>2600</v>
      </c>
      <c r="G3294" s="21">
        <v>1255</v>
      </c>
      <c r="H3294" s="39">
        <f t="shared" si="479"/>
        <v>2152.3249999999998</v>
      </c>
      <c r="I3294" s="37">
        <f t="shared" si="480"/>
        <v>2000</v>
      </c>
      <c r="J3294" s="37">
        <f t="shared" si="481"/>
        <v>120</v>
      </c>
      <c r="K3294" s="21"/>
      <c r="L3294" s="36">
        <f t="shared" si="486"/>
        <v>616</v>
      </c>
      <c r="M3294" s="36"/>
      <c r="N3294" s="21"/>
      <c r="O3294" s="21">
        <f t="shared" si="482"/>
        <v>616</v>
      </c>
      <c r="P3294" s="40">
        <f t="shared" si="483"/>
        <v>1760</v>
      </c>
      <c r="Q3294" s="42"/>
      <c r="R3294" t="str">
        <f t="shared" si="484"/>
        <v>2150 Litre 316 Stainless Steel Slimline Water Tank (700mm W x 2600mm L x  1255mm H)</v>
      </c>
    </row>
    <row r="3295" spans="2:18" x14ac:dyDescent="0.35">
      <c r="B3295" s="32">
        <v>0.65</v>
      </c>
      <c r="C3295" s="30" t="s">
        <v>23</v>
      </c>
      <c r="D3295" s="30" t="s">
        <v>21</v>
      </c>
      <c r="E3295" s="21">
        <v>700</v>
      </c>
      <c r="F3295" s="21">
        <v>2700</v>
      </c>
      <c r="G3295" s="21">
        <v>1255</v>
      </c>
      <c r="H3295" s="39">
        <f t="shared" si="479"/>
        <v>2240.1750000000002</v>
      </c>
      <c r="I3295" s="37">
        <f t="shared" si="480"/>
        <v>2000</v>
      </c>
      <c r="J3295" s="37">
        <f t="shared" si="481"/>
        <v>120</v>
      </c>
      <c r="K3295" s="21"/>
      <c r="L3295" s="36">
        <f t="shared" si="486"/>
        <v>631</v>
      </c>
      <c r="M3295" s="36"/>
      <c r="N3295" s="21"/>
      <c r="O3295" s="21">
        <f t="shared" si="482"/>
        <v>631</v>
      </c>
      <c r="P3295" s="40">
        <f t="shared" si="483"/>
        <v>1802.8571428571429</v>
      </c>
      <c r="Q3295" s="42"/>
      <c r="R3295" t="str">
        <f t="shared" si="484"/>
        <v>2240 Litre 316 Stainless Steel Slimline Water Tank (700mm W x 2700mm L x  1255mm H)</v>
      </c>
    </row>
    <row r="3296" spans="2:18" x14ac:dyDescent="0.35">
      <c r="B3296" s="32">
        <v>0.65</v>
      </c>
      <c r="C3296" s="30" t="s">
        <v>23</v>
      </c>
      <c r="D3296" s="30" t="s">
        <v>21</v>
      </c>
      <c r="E3296" s="21">
        <v>700</v>
      </c>
      <c r="F3296" s="21">
        <v>2800</v>
      </c>
      <c r="G3296" s="21">
        <v>1255</v>
      </c>
      <c r="H3296" s="39">
        <f t="shared" si="479"/>
        <v>2328.0250000000001</v>
      </c>
      <c r="I3296" s="37">
        <f t="shared" si="480"/>
        <v>2000</v>
      </c>
      <c r="J3296" s="37">
        <f t="shared" si="481"/>
        <v>120</v>
      </c>
      <c r="K3296" s="21"/>
      <c r="L3296" s="36">
        <f t="shared" si="486"/>
        <v>646</v>
      </c>
      <c r="M3296" s="36"/>
      <c r="N3296" s="21"/>
      <c r="O3296" s="21">
        <f t="shared" si="482"/>
        <v>646</v>
      </c>
      <c r="P3296" s="40">
        <f t="shared" si="483"/>
        <v>1845.7142857142858</v>
      </c>
      <c r="Q3296" s="42"/>
      <c r="R3296" t="str">
        <f t="shared" si="484"/>
        <v>2330 Litre 316 Stainless Steel Slimline Water Tank (700mm W x 2800mm L x  1255mm H)</v>
      </c>
    </row>
    <row r="3297" spans="2:18" x14ac:dyDescent="0.35">
      <c r="B3297" s="32">
        <v>0.65</v>
      </c>
      <c r="C3297" s="30" t="s">
        <v>23</v>
      </c>
      <c r="D3297" s="30" t="s">
        <v>21</v>
      </c>
      <c r="E3297" s="21">
        <v>700</v>
      </c>
      <c r="F3297" s="21">
        <v>2900</v>
      </c>
      <c r="G3297" s="21">
        <v>1255</v>
      </c>
      <c r="H3297" s="39">
        <f t="shared" si="479"/>
        <v>2415.875</v>
      </c>
      <c r="I3297" s="37">
        <f t="shared" si="480"/>
        <v>2000</v>
      </c>
      <c r="J3297" s="37">
        <f t="shared" si="481"/>
        <v>120</v>
      </c>
      <c r="K3297" s="21"/>
      <c r="L3297" s="36">
        <f t="shared" si="486"/>
        <v>661</v>
      </c>
      <c r="M3297" s="36"/>
      <c r="N3297" s="21"/>
      <c r="O3297" s="21">
        <f t="shared" si="482"/>
        <v>661</v>
      </c>
      <c r="P3297" s="40">
        <f t="shared" si="483"/>
        <v>1888.5714285714287</v>
      </c>
      <c r="Q3297" s="42"/>
      <c r="R3297" t="str">
        <f t="shared" si="484"/>
        <v>2420 Litre 316 Stainless Steel Slimline Water Tank (700mm W x 2900mm L x  1255mm H)</v>
      </c>
    </row>
    <row r="3298" spans="2:18" x14ac:dyDescent="0.35">
      <c r="B3298" s="32">
        <v>0.65</v>
      </c>
      <c r="C3298" s="30" t="s">
        <v>23</v>
      </c>
      <c r="D3298" s="30" t="s">
        <v>21</v>
      </c>
      <c r="E3298" s="21">
        <v>700</v>
      </c>
      <c r="F3298" s="21">
        <v>3000</v>
      </c>
      <c r="G3298" s="21">
        <v>1255</v>
      </c>
      <c r="H3298" s="39">
        <f t="shared" si="479"/>
        <v>2503.7249999999999</v>
      </c>
      <c r="I3298" s="37">
        <f t="shared" si="480"/>
        <v>3000</v>
      </c>
      <c r="J3298" s="37">
        <f t="shared" si="481"/>
        <v>135</v>
      </c>
      <c r="K3298" s="21"/>
      <c r="L3298" s="36">
        <v>743</v>
      </c>
      <c r="M3298" s="36"/>
      <c r="N3298" s="21"/>
      <c r="O3298" s="21">
        <f t="shared" si="482"/>
        <v>743</v>
      </c>
      <c r="P3298" s="40">
        <f t="shared" si="483"/>
        <v>2122.8571428571431</v>
      </c>
      <c r="Q3298" s="42"/>
      <c r="R3298" t="str">
        <f t="shared" si="484"/>
        <v>2500 Litre 316 Stainless Steel Slimline Water Tank (700mm W x 3000mm L x  1255mm H)</v>
      </c>
    </row>
    <row r="3299" spans="2:18" x14ac:dyDescent="0.35">
      <c r="B3299" s="32">
        <v>0.65</v>
      </c>
      <c r="C3299" s="30" t="s">
        <v>23</v>
      </c>
      <c r="D3299" s="30" t="s">
        <v>21</v>
      </c>
      <c r="E3299" s="21">
        <v>700</v>
      </c>
      <c r="F3299" s="21">
        <v>3100</v>
      </c>
      <c r="G3299" s="21">
        <v>1255</v>
      </c>
      <c r="H3299" s="39">
        <f t="shared" si="479"/>
        <v>2591.5749999999998</v>
      </c>
      <c r="I3299" s="37">
        <f t="shared" si="480"/>
        <v>3000</v>
      </c>
      <c r="J3299" s="37">
        <f t="shared" si="481"/>
        <v>135</v>
      </c>
      <c r="K3299" s="21"/>
      <c r="L3299" s="36">
        <f t="shared" ref="L3299:L3308" si="487">L3298+15</f>
        <v>758</v>
      </c>
      <c r="M3299" s="36"/>
      <c r="N3299" s="21"/>
      <c r="O3299" s="21">
        <f t="shared" si="482"/>
        <v>758</v>
      </c>
      <c r="P3299" s="40">
        <f t="shared" si="483"/>
        <v>2165.7142857142858</v>
      </c>
      <c r="Q3299" s="42"/>
      <c r="R3299" t="str">
        <f t="shared" si="484"/>
        <v>2590 Litre 316 Stainless Steel Slimline Water Tank (700mm W x 3100mm L x  1255mm H)</v>
      </c>
    </row>
    <row r="3300" spans="2:18" x14ac:dyDescent="0.35">
      <c r="B3300" s="32">
        <v>0.65</v>
      </c>
      <c r="C3300" s="30" t="s">
        <v>23</v>
      </c>
      <c r="D3300" s="30" t="s">
        <v>21</v>
      </c>
      <c r="E3300" s="21">
        <v>700</v>
      </c>
      <c r="F3300" s="21">
        <v>3200</v>
      </c>
      <c r="G3300" s="21">
        <v>1255</v>
      </c>
      <c r="H3300" s="39">
        <f t="shared" si="479"/>
        <v>2679.4250000000002</v>
      </c>
      <c r="I3300" s="37">
        <f t="shared" si="480"/>
        <v>3000</v>
      </c>
      <c r="J3300" s="37">
        <f t="shared" si="481"/>
        <v>135</v>
      </c>
      <c r="K3300" s="21"/>
      <c r="L3300" s="36">
        <f t="shared" si="487"/>
        <v>773</v>
      </c>
      <c r="M3300" s="36"/>
      <c r="N3300" s="21"/>
      <c r="O3300" s="21">
        <f t="shared" si="482"/>
        <v>773</v>
      </c>
      <c r="P3300" s="40">
        <f t="shared" si="483"/>
        <v>2208.5714285714289</v>
      </c>
      <c r="Q3300" s="42"/>
      <c r="R3300" t="str">
        <f t="shared" si="484"/>
        <v>2680 Litre 316 Stainless Steel Slimline Water Tank (700mm W x 3200mm L x  1255mm H)</v>
      </c>
    </row>
    <row r="3301" spans="2:18" x14ac:dyDescent="0.35">
      <c r="B3301" s="32">
        <v>0.65</v>
      </c>
      <c r="C3301" s="30" t="s">
        <v>23</v>
      </c>
      <c r="D3301" s="30" t="s">
        <v>21</v>
      </c>
      <c r="E3301" s="21">
        <v>700</v>
      </c>
      <c r="F3301" s="21">
        <v>3300</v>
      </c>
      <c r="G3301" s="21">
        <v>1255</v>
      </c>
      <c r="H3301" s="39">
        <f t="shared" si="479"/>
        <v>2767.2750000000001</v>
      </c>
      <c r="I3301" s="37">
        <f t="shared" si="480"/>
        <v>3000</v>
      </c>
      <c r="J3301" s="37">
        <f t="shared" si="481"/>
        <v>135</v>
      </c>
      <c r="K3301" s="21"/>
      <c r="L3301" s="36">
        <f t="shared" si="487"/>
        <v>788</v>
      </c>
      <c r="M3301" s="36"/>
      <c r="N3301" s="21"/>
      <c r="O3301" s="21">
        <f t="shared" si="482"/>
        <v>788</v>
      </c>
      <c r="P3301" s="40">
        <f t="shared" si="483"/>
        <v>2251.4285714285716</v>
      </c>
      <c r="Q3301" s="42"/>
      <c r="R3301" t="str">
        <f t="shared" si="484"/>
        <v>2770 Litre 316 Stainless Steel Slimline Water Tank (700mm W x 3300mm L x  1255mm H)</v>
      </c>
    </row>
    <row r="3302" spans="2:18" x14ac:dyDescent="0.35">
      <c r="B3302" s="32">
        <v>0.65</v>
      </c>
      <c r="C3302" s="30" t="s">
        <v>23</v>
      </c>
      <c r="D3302" s="30" t="s">
        <v>21</v>
      </c>
      <c r="E3302" s="21">
        <v>700</v>
      </c>
      <c r="F3302" s="21">
        <v>3400</v>
      </c>
      <c r="G3302" s="21">
        <v>1255</v>
      </c>
      <c r="H3302" s="39">
        <f t="shared" si="479"/>
        <v>2855.125</v>
      </c>
      <c r="I3302" s="37">
        <f t="shared" si="480"/>
        <v>3000</v>
      </c>
      <c r="J3302" s="37">
        <f t="shared" si="481"/>
        <v>135</v>
      </c>
      <c r="K3302" s="21"/>
      <c r="L3302" s="36">
        <f t="shared" si="487"/>
        <v>803</v>
      </c>
      <c r="M3302" s="36"/>
      <c r="N3302" s="21"/>
      <c r="O3302" s="21">
        <f t="shared" si="482"/>
        <v>803</v>
      </c>
      <c r="P3302" s="40">
        <f t="shared" si="483"/>
        <v>2294.2857142857142</v>
      </c>
      <c r="Q3302" s="42"/>
      <c r="R3302" t="str">
        <f t="shared" si="484"/>
        <v>2860 Litre 316 Stainless Steel Slimline Water Tank (700mm W x 3400mm L x  1255mm H)</v>
      </c>
    </row>
    <row r="3303" spans="2:18" x14ac:dyDescent="0.35">
      <c r="B3303" s="32">
        <v>0.65</v>
      </c>
      <c r="C3303" s="30" t="s">
        <v>23</v>
      </c>
      <c r="D3303" s="30" t="s">
        <v>21</v>
      </c>
      <c r="E3303" s="21">
        <v>700</v>
      </c>
      <c r="F3303" s="21">
        <v>3500</v>
      </c>
      <c r="G3303" s="21">
        <v>1255</v>
      </c>
      <c r="H3303" s="39">
        <f t="shared" si="479"/>
        <v>2942.9749999999999</v>
      </c>
      <c r="I3303" s="37">
        <f t="shared" si="480"/>
        <v>3000</v>
      </c>
      <c r="J3303" s="37">
        <f t="shared" si="481"/>
        <v>135</v>
      </c>
      <c r="K3303" s="21"/>
      <c r="L3303" s="36">
        <f t="shared" si="487"/>
        <v>818</v>
      </c>
      <c r="M3303" s="36"/>
      <c r="N3303" s="21"/>
      <c r="O3303" s="21">
        <f t="shared" si="482"/>
        <v>818</v>
      </c>
      <c r="P3303" s="40">
        <f t="shared" si="483"/>
        <v>2337.1428571428573</v>
      </c>
      <c r="Q3303" s="42"/>
      <c r="R3303" t="str">
        <f t="shared" si="484"/>
        <v>2940 Litre 316 Stainless Steel Slimline Water Tank (700mm W x 3500mm L x  1255mm H)</v>
      </c>
    </row>
    <row r="3304" spans="2:18" x14ac:dyDescent="0.35">
      <c r="B3304" s="32">
        <v>0.65</v>
      </c>
      <c r="C3304" s="30" t="s">
        <v>23</v>
      </c>
      <c r="D3304" s="30" t="s">
        <v>21</v>
      </c>
      <c r="E3304" s="21">
        <v>700</v>
      </c>
      <c r="F3304" s="21">
        <v>3600</v>
      </c>
      <c r="G3304" s="21">
        <v>1255</v>
      </c>
      <c r="H3304" s="39">
        <f t="shared" si="479"/>
        <v>3030.8249999999998</v>
      </c>
      <c r="I3304" s="37">
        <f t="shared" si="480"/>
        <v>3000</v>
      </c>
      <c r="J3304" s="37">
        <f t="shared" si="481"/>
        <v>135</v>
      </c>
      <c r="K3304" s="21">
        <v>30</v>
      </c>
      <c r="L3304" s="36">
        <f t="shared" si="487"/>
        <v>833</v>
      </c>
      <c r="M3304" s="36"/>
      <c r="N3304" s="21"/>
      <c r="O3304" s="21">
        <f t="shared" si="482"/>
        <v>863</v>
      </c>
      <c r="P3304" s="40">
        <f t="shared" si="483"/>
        <v>2465.7142857142858</v>
      </c>
      <c r="Q3304" s="42"/>
      <c r="R3304" t="str">
        <f t="shared" si="484"/>
        <v>3030 Litre 316 Stainless Steel Slimline Water Tank (700mm W x 3600mm L x  1255mm H)</v>
      </c>
    </row>
    <row r="3305" spans="2:18" x14ac:dyDescent="0.35">
      <c r="B3305" s="32">
        <v>0.65</v>
      </c>
      <c r="C3305" s="30" t="s">
        <v>23</v>
      </c>
      <c r="D3305" s="30" t="s">
        <v>21</v>
      </c>
      <c r="E3305" s="21">
        <v>700</v>
      </c>
      <c r="F3305" s="21">
        <v>3700</v>
      </c>
      <c r="G3305" s="21">
        <v>1255</v>
      </c>
      <c r="H3305" s="39">
        <f t="shared" si="479"/>
        <v>3118.6750000000002</v>
      </c>
      <c r="I3305" s="37">
        <f t="shared" si="480"/>
        <v>3000</v>
      </c>
      <c r="J3305" s="37">
        <f t="shared" si="481"/>
        <v>135</v>
      </c>
      <c r="K3305" s="21">
        <v>30</v>
      </c>
      <c r="L3305" s="36">
        <f t="shared" si="487"/>
        <v>848</v>
      </c>
      <c r="M3305" s="36"/>
      <c r="N3305" s="21"/>
      <c r="O3305" s="21">
        <f t="shared" si="482"/>
        <v>878</v>
      </c>
      <c r="P3305" s="40">
        <f t="shared" si="483"/>
        <v>2508.5714285714289</v>
      </c>
      <c r="Q3305" s="42"/>
      <c r="R3305" t="str">
        <f t="shared" si="484"/>
        <v>3120 Litre 316 Stainless Steel Slimline Water Tank (700mm W x 3700mm L x  1255mm H)</v>
      </c>
    </row>
    <row r="3306" spans="2:18" x14ac:dyDescent="0.35">
      <c r="B3306" s="32">
        <v>0.65</v>
      </c>
      <c r="C3306" s="30" t="s">
        <v>23</v>
      </c>
      <c r="D3306" s="30" t="s">
        <v>21</v>
      </c>
      <c r="E3306" s="21">
        <v>700</v>
      </c>
      <c r="F3306" s="21">
        <v>3800</v>
      </c>
      <c r="G3306" s="21">
        <v>1255</v>
      </c>
      <c r="H3306" s="39">
        <f t="shared" si="479"/>
        <v>3206.5250000000001</v>
      </c>
      <c r="I3306" s="37">
        <f t="shared" si="480"/>
        <v>3000</v>
      </c>
      <c r="J3306" s="37">
        <f t="shared" si="481"/>
        <v>135</v>
      </c>
      <c r="K3306" s="21">
        <v>30</v>
      </c>
      <c r="L3306" s="36">
        <f t="shared" si="487"/>
        <v>863</v>
      </c>
      <c r="M3306" s="36"/>
      <c r="N3306" s="21"/>
      <c r="O3306" s="21">
        <f t="shared" si="482"/>
        <v>893</v>
      </c>
      <c r="P3306" s="40">
        <f t="shared" si="483"/>
        <v>2551.4285714285716</v>
      </c>
      <c r="Q3306" s="42"/>
      <c r="R3306" t="str">
        <f t="shared" si="484"/>
        <v>3210 Litre 316 Stainless Steel Slimline Water Tank (700mm W x 3800mm L x  1255mm H)</v>
      </c>
    </row>
    <row r="3307" spans="2:18" x14ac:dyDescent="0.35">
      <c r="B3307" s="32">
        <v>0.65</v>
      </c>
      <c r="C3307" s="30" t="s">
        <v>23</v>
      </c>
      <c r="D3307" s="30" t="s">
        <v>21</v>
      </c>
      <c r="E3307" s="21">
        <v>700</v>
      </c>
      <c r="F3307" s="21">
        <v>3900</v>
      </c>
      <c r="G3307" s="21">
        <v>1255</v>
      </c>
      <c r="H3307" s="39">
        <f t="shared" si="479"/>
        <v>3294.375</v>
      </c>
      <c r="I3307" s="37">
        <f t="shared" si="480"/>
        <v>3000</v>
      </c>
      <c r="J3307" s="37">
        <f t="shared" si="481"/>
        <v>135</v>
      </c>
      <c r="K3307" s="21">
        <v>30</v>
      </c>
      <c r="L3307" s="36">
        <f t="shared" si="487"/>
        <v>878</v>
      </c>
      <c r="M3307" s="36"/>
      <c r="N3307" s="21"/>
      <c r="O3307" s="21">
        <f t="shared" si="482"/>
        <v>908</v>
      </c>
      <c r="P3307" s="40">
        <f t="shared" si="483"/>
        <v>2594.2857142857147</v>
      </c>
      <c r="Q3307" s="42"/>
      <c r="R3307" t="str">
        <f t="shared" si="484"/>
        <v>3290 Litre 316 Stainless Steel Slimline Water Tank (700mm W x 3900mm L x  1255mm H)</v>
      </c>
    </row>
    <row r="3308" spans="2:18" x14ac:dyDescent="0.35">
      <c r="B3308" s="32">
        <v>0.65</v>
      </c>
      <c r="C3308" s="30" t="s">
        <v>23</v>
      </c>
      <c r="D3308" s="30" t="s">
        <v>21</v>
      </c>
      <c r="E3308" s="21">
        <v>700</v>
      </c>
      <c r="F3308" s="21">
        <v>4000</v>
      </c>
      <c r="G3308" s="21">
        <v>1255</v>
      </c>
      <c r="H3308" s="39">
        <f t="shared" si="479"/>
        <v>3382.2249999999999</v>
      </c>
      <c r="I3308" s="37">
        <f t="shared" si="480"/>
        <v>3000</v>
      </c>
      <c r="J3308" s="37">
        <f t="shared" si="481"/>
        <v>135</v>
      </c>
      <c r="K3308" s="21">
        <v>30</v>
      </c>
      <c r="L3308" s="36">
        <f t="shared" si="487"/>
        <v>893</v>
      </c>
      <c r="M3308" s="36"/>
      <c r="N3308" s="21"/>
      <c r="O3308" s="21">
        <f t="shared" si="482"/>
        <v>923</v>
      </c>
      <c r="P3308" s="40">
        <f t="shared" si="483"/>
        <v>2637.1428571428573</v>
      </c>
      <c r="Q3308" s="42"/>
      <c r="R3308" t="str">
        <f t="shared" si="484"/>
        <v>3380 Litre 316 Stainless Steel Slimline Water Tank (700mm W x 4000mm L x  1255mm H)</v>
      </c>
    </row>
    <row r="3309" spans="2:18" x14ac:dyDescent="0.35">
      <c r="B3309" s="32">
        <v>0.65</v>
      </c>
      <c r="C3309" s="30" t="s">
        <v>23</v>
      </c>
      <c r="D3309" s="30" t="s">
        <v>21</v>
      </c>
      <c r="E3309" s="21">
        <v>750</v>
      </c>
      <c r="F3309" s="21">
        <v>800</v>
      </c>
      <c r="G3309" s="21">
        <v>1255</v>
      </c>
      <c r="H3309" s="39">
        <f t="shared" si="479"/>
        <v>601.72767857142856</v>
      </c>
      <c r="I3309" s="37">
        <f t="shared" si="480"/>
        <v>1000</v>
      </c>
      <c r="J3309" s="37">
        <f t="shared" si="481"/>
        <v>90</v>
      </c>
      <c r="K3309" s="21"/>
      <c r="L3309" s="36">
        <v>347</v>
      </c>
      <c r="M3309" s="36"/>
      <c r="N3309" s="21"/>
      <c r="O3309" s="21">
        <f t="shared" si="482"/>
        <v>347</v>
      </c>
      <c r="P3309" s="40">
        <f t="shared" si="483"/>
        <v>991.42857142857144</v>
      </c>
      <c r="Q3309" s="42"/>
      <c r="R3309" t="str">
        <f t="shared" si="484"/>
        <v>600 Litre 316 Stainless Steel Slimline Water Tank (750mm W x 800mm L x  1255mm H)</v>
      </c>
    </row>
    <row r="3310" spans="2:18" x14ac:dyDescent="0.35">
      <c r="B3310" s="32">
        <v>0.65</v>
      </c>
      <c r="C3310" s="30" t="s">
        <v>23</v>
      </c>
      <c r="D3310" s="30" t="s">
        <v>21</v>
      </c>
      <c r="E3310" s="21">
        <v>750</v>
      </c>
      <c r="F3310" s="21">
        <v>900</v>
      </c>
      <c r="G3310" s="21">
        <v>1255</v>
      </c>
      <c r="H3310" s="39">
        <f t="shared" si="479"/>
        <v>695.85267857142856</v>
      </c>
      <c r="I3310" s="37">
        <f t="shared" si="480"/>
        <v>1000</v>
      </c>
      <c r="J3310" s="37">
        <f t="shared" si="481"/>
        <v>90</v>
      </c>
      <c r="K3310" s="21"/>
      <c r="L3310" s="36">
        <f t="shared" ref="L3310:L3318" si="488">L3309+15</f>
        <v>362</v>
      </c>
      <c r="M3310" s="36"/>
      <c r="N3310" s="21"/>
      <c r="O3310" s="21">
        <f t="shared" si="482"/>
        <v>362</v>
      </c>
      <c r="P3310" s="40">
        <f t="shared" si="483"/>
        <v>1034.2857142857144</v>
      </c>
      <c r="Q3310" s="42"/>
      <c r="R3310" t="str">
        <f t="shared" si="484"/>
        <v>700 Litre 316 Stainless Steel Slimline Water Tank (750mm W x 900mm L x  1255mm H)</v>
      </c>
    </row>
    <row r="3311" spans="2:18" x14ac:dyDescent="0.35">
      <c r="B3311" s="32">
        <v>0.65</v>
      </c>
      <c r="C3311" s="30" t="s">
        <v>23</v>
      </c>
      <c r="D3311" s="30" t="s">
        <v>21</v>
      </c>
      <c r="E3311" s="21">
        <v>750</v>
      </c>
      <c r="F3311" s="21">
        <v>1000</v>
      </c>
      <c r="G3311" s="21">
        <v>1255</v>
      </c>
      <c r="H3311" s="39">
        <f t="shared" si="479"/>
        <v>789.97767857142856</v>
      </c>
      <c r="I3311" s="37">
        <f t="shared" si="480"/>
        <v>1000</v>
      </c>
      <c r="J3311" s="37">
        <f t="shared" si="481"/>
        <v>90</v>
      </c>
      <c r="K3311" s="21"/>
      <c r="L3311" s="36">
        <f t="shared" si="488"/>
        <v>377</v>
      </c>
      <c r="M3311" s="36"/>
      <c r="N3311" s="21"/>
      <c r="O3311" s="21">
        <f t="shared" si="482"/>
        <v>377</v>
      </c>
      <c r="P3311" s="40">
        <f t="shared" si="483"/>
        <v>1077.1428571428571</v>
      </c>
      <c r="Q3311" s="42"/>
      <c r="R3311" t="str">
        <f t="shared" si="484"/>
        <v>790 Litre 316 Stainless Steel Slimline Water Tank (750mm W x 1000mm L x  1255mm H)</v>
      </c>
    </row>
    <row r="3312" spans="2:18" x14ac:dyDescent="0.35">
      <c r="B3312" s="32">
        <v>0.65</v>
      </c>
      <c r="C3312" s="30" t="s">
        <v>23</v>
      </c>
      <c r="D3312" s="30" t="s">
        <v>21</v>
      </c>
      <c r="E3312" s="21">
        <v>750</v>
      </c>
      <c r="F3312" s="21">
        <v>1100</v>
      </c>
      <c r="G3312" s="21">
        <v>1255</v>
      </c>
      <c r="H3312" s="39">
        <f t="shared" si="479"/>
        <v>884.10267857142856</v>
      </c>
      <c r="I3312" s="37">
        <f t="shared" si="480"/>
        <v>1000</v>
      </c>
      <c r="J3312" s="37">
        <f t="shared" si="481"/>
        <v>90</v>
      </c>
      <c r="K3312" s="21"/>
      <c r="L3312" s="36">
        <f t="shared" si="488"/>
        <v>392</v>
      </c>
      <c r="M3312" s="36"/>
      <c r="N3312" s="21"/>
      <c r="O3312" s="21">
        <f t="shared" si="482"/>
        <v>392</v>
      </c>
      <c r="P3312" s="40">
        <f t="shared" si="483"/>
        <v>1120</v>
      </c>
      <c r="Q3312" s="42"/>
      <c r="R3312" t="str">
        <f t="shared" si="484"/>
        <v>880 Litre 316 Stainless Steel Slimline Water Tank (750mm W x 1100mm L x  1255mm H)</v>
      </c>
    </row>
    <row r="3313" spans="2:18" x14ac:dyDescent="0.35">
      <c r="B3313" s="32">
        <v>0.65</v>
      </c>
      <c r="C3313" s="30" t="s">
        <v>23</v>
      </c>
      <c r="D3313" s="30" t="s">
        <v>21</v>
      </c>
      <c r="E3313" s="21">
        <v>750</v>
      </c>
      <c r="F3313" s="21">
        <v>1200</v>
      </c>
      <c r="G3313" s="21">
        <v>1255</v>
      </c>
      <c r="H3313" s="39">
        <f t="shared" si="479"/>
        <v>978.22767857142856</v>
      </c>
      <c r="I3313" s="37">
        <f t="shared" si="480"/>
        <v>1000</v>
      </c>
      <c r="J3313" s="37">
        <f t="shared" si="481"/>
        <v>90</v>
      </c>
      <c r="K3313" s="21"/>
      <c r="L3313" s="36">
        <f t="shared" si="488"/>
        <v>407</v>
      </c>
      <c r="M3313" s="36"/>
      <c r="N3313" s="21"/>
      <c r="O3313" s="21">
        <f t="shared" si="482"/>
        <v>407</v>
      </c>
      <c r="P3313" s="40">
        <f t="shared" si="483"/>
        <v>1162.8571428571429</v>
      </c>
      <c r="Q3313" s="42"/>
      <c r="R3313" t="str">
        <f t="shared" si="484"/>
        <v>980 Litre 316 Stainless Steel Slimline Water Tank (750mm W x 1200mm L x  1255mm H)</v>
      </c>
    </row>
    <row r="3314" spans="2:18" x14ac:dyDescent="0.35">
      <c r="B3314" s="32">
        <v>0.65</v>
      </c>
      <c r="C3314" s="30" t="s">
        <v>23</v>
      </c>
      <c r="D3314" s="30" t="s">
        <v>21</v>
      </c>
      <c r="E3314" s="21">
        <v>750</v>
      </c>
      <c r="F3314" s="21">
        <v>1300</v>
      </c>
      <c r="G3314" s="21">
        <v>1255</v>
      </c>
      <c r="H3314" s="39">
        <f t="shared" si="479"/>
        <v>1072.3526785714284</v>
      </c>
      <c r="I3314" s="37">
        <f t="shared" si="480"/>
        <v>1000</v>
      </c>
      <c r="J3314" s="37">
        <f t="shared" si="481"/>
        <v>90</v>
      </c>
      <c r="K3314" s="21"/>
      <c r="L3314" s="36">
        <f t="shared" si="488"/>
        <v>422</v>
      </c>
      <c r="M3314" s="36"/>
      <c r="N3314" s="21"/>
      <c r="O3314" s="21">
        <f t="shared" si="482"/>
        <v>422</v>
      </c>
      <c r="P3314" s="40">
        <f t="shared" si="483"/>
        <v>1205.7142857142858</v>
      </c>
      <c r="Q3314" s="42"/>
      <c r="R3314" t="str">
        <f t="shared" si="484"/>
        <v>1070 Litre 316 Stainless Steel Slimline Water Tank (750mm W x 1300mm L x  1255mm H)</v>
      </c>
    </row>
    <row r="3315" spans="2:18" x14ac:dyDescent="0.35">
      <c r="B3315" s="32">
        <v>0.65</v>
      </c>
      <c r="C3315" s="30" t="s">
        <v>23</v>
      </c>
      <c r="D3315" s="30" t="s">
        <v>21</v>
      </c>
      <c r="E3315" s="21">
        <v>750</v>
      </c>
      <c r="F3315" s="21">
        <v>1400</v>
      </c>
      <c r="G3315" s="21">
        <v>1255</v>
      </c>
      <c r="H3315" s="39">
        <f t="shared" si="479"/>
        <v>1166.4776785714284</v>
      </c>
      <c r="I3315" s="37">
        <f t="shared" si="480"/>
        <v>1000</v>
      </c>
      <c r="J3315" s="37">
        <f t="shared" si="481"/>
        <v>90</v>
      </c>
      <c r="K3315" s="21"/>
      <c r="L3315" s="36">
        <f t="shared" si="488"/>
        <v>437</v>
      </c>
      <c r="M3315" s="36"/>
      <c r="N3315" s="21"/>
      <c r="O3315" s="21">
        <f t="shared" si="482"/>
        <v>437</v>
      </c>
      <c r="P3315" s="40">
        <f t="shared" si="483"/>
        <v>1248.5714285714287</v>
      </c>
      <c r="Q3315" s="42"/>
      <c r="R3315" t="str">
        <f t="shared" si="484"/>
        <v>1170 Litre 316 Stainless Steel Slimline Water Tank (750mm W x 1400mm L x  1255mm H)</v>
      </c>
    </row>
    <row r="3316" spans="2:18" x14ac:dyDescent="0.35">
      <c r="B3316" s="32">
        <v>0.65</v>
      </c>
      <c r="C3316" s="30" t="s">
        <v>23</v>
      </c>
      <c r="D3316" s="30" t="s">
        <v>21</v>
      </c>
      <c r="E3316" s="21">
        <v>750</v>
      </c>
      <c r="F3316" s="21">
        <v>1500</v>
      </c>
      <c r="G3316" s="21">
        <v>1255</v>
      </c>
      <c r="H3316" s="39">
        <f t="shared" si="479"/>
        <v>1260.6026785714284</v>
      </c>
      <c r="I3316" s="37">
        <f t="shared" si="480"/>
        <v>1000</v>
      </c>
      <c r="J3316" s="37">
        <f t="shared" si="481"/>
        <v>90</v>
      </c>
      <c r="K3316" s="21"/>
      <c r="L3316" s="36">
        <f t="shared" si="488"/>
        <v>452</v>
      </c>
      <c r="M3316" s="36"/>
      <c r="N3316" s="21"/>
      <c r="O3316" s="21">
        <f t="shared" si="482"/>
        <v>452</v>
      </c>
      <c r="P3316" s="40">
        <f t="shared" si="483"/>
        <v>1291.4285714285716</v>
      </c>
      <c r="Q3316" s="42"/>
      <c r="R3316" t="str">
        <f t="shared" si="484"/>
        <v>1260 Litre 316 Stainless Steel Slimline Water Tank (750mm W x 1500mm L x  1255mm H)</v>
      </c>
    </row>
    <row r="3317" spans="2:18" x14ac:dyDescent="0.35">
      <c r="B3317" s="32">
        <v>0.65</v>
      </c>
      <c r="C3317" s="30" t="s">
        <v>23</v>
      </c>
      <c r="D3317" s="30" t="s">
        <v>21</v>
      </c>
      <c r="E3317" s="21">
        <v>750</v>
      </c>
      <c r="F3317" s="21">
        <v>1600</v>
      </c>
      <c r="G3317" s="21">
        <v>1255</v>
      </c>
      <c r="H3317" s="39">
        <f t="shared" si="479"/>
        <v>1354.7276785714284</v>
      </c>
      <c r="I3317" s="37">
        <f t="shared" si="480"/>
        <v>1000</v>
      </c>
      <c r="J3317" s="37">
        <f t="shared" si="481"/>
        <v>90</v>
      </c>
      <c r="K3317" s="21"/>
      <c r="L3317" s="36">
        <f t="shared" si="488"/>
        <v>467</v>
      </c>
      <c r="M3317" s="36"/>
      <c r="N3317" s="21"/>
      <c r="O3317" s="21">
        <f t="shared" si="482"/>
        <v>467</v>
      </c>
      <c r="P3317" s="40">
        <f t="shared" si="483"/>
        <v>1334.2857142857144</v>
      </c>
      <c r="Q3317" s="42"/>
      <c r="R3317" t="str">
        <f t="shared" si="484"/>
        <v>1350 Litre 316 Stainless Steel Slimline Water Tank (750mm W x 1600mm L x  1255mm H)</v>
      </c>
    </row>
    <row r="3318" spans="2:18" x14ac:dyDescent="0.35">
      <c r="B3318" s="32">
        <v>0.65</v>
      </c>
      <c r="C3318" s="30" t="s">
        <v>23</v>
      </c>
      <c r="D3318" s="30" t="s">
        <v>21</v>
      </c>
      <c r="E3318" s="21">
        <v>750</v>
      </c>
      <c r="F3318" s="21">
        <v>1700</v>
      </c>
      <c r="G3318" s="21">
        <v>1255</v>
      </c>
      <c r="H3318" s="39">
        <f t="shared" si="479"/>
        <v>1448.8526785714284</v>
      </c>
      <c r="I3318" s="37">
        <f t="shared" si="480"/>
        <v>1000</v>
      </c>
      <c r="J3318" s="37">
        <f t="shared" si="481"/>
        <v>90</v>
      </c>
      <c r="K3318" s="21"/>
      <c r="L3318" s="36">
        <f t="shared" si="488"/>
        <v>482</v>
      </c>
      <c r="M3318" s="36"/>
      <c r="N3318" s="21"/>
      <c r="O3318" s="21">
        <f t="shared" si="482"/>
        <v>482</v>
      </c>
      <c r="P3318" s="40">
        <f t="shared" si="483"/>
        <v>1377.1428571428573</v>
      </c>
      <c r="Q3318" s="42"/>
      <c r="R3318" t="str">
        <f t="shared" si="484"/>
        <v>1450 Litre 316 Stainless Steel Slimline Water Tank (750mm W x 1700mm L x  1255mm H)</v>
      </c>
    </row>
    <row r="3319" spans="2:18" x14ac:dyDescent="0.35">
      <c r="B3319" s="32">
        <v>0.65</v>
      </c>
      <c r="C3319" s="30" t="s">
        <v>23</v>
      </c>
      <c r="D3319" s="30" t="s">
        <v>21</v>
      </c>
      <c r="E3319" s="21">
        <v>750</v>
      </c>
      <c r="F3319" s="21">
        <v>1800</v>
      </c>
      <c r="G3319" s="21">
        <v>1255</v>
      </c>
      <c r="H3319" s="39">
        <f t="shared" si="479"/>
        <v>1542.9776785714284</v>
      </c>
      <c r="I3319" s="37">
        <f t="shared" si="480"/>
        <v>2000</v>
      </c>
      <c r="J3319" s="37">
        <f t="shared" si="481"/>
        <v>120</v>
      </c>
      <c r="K3319" s="21"/>
      <c r="L3319" s="36">
        <v>498</v>
      </c>
      <c r="M3319" s="36"/>
      <c r="N3319" s="21"/>
      <c r="O3319" s="21">
        <f t="shared" si="482"/>
        <v>498</v>
      </c>
      <c r="P3319" s="40">
        <f t="shared" si="483"/>
        <v>1422.8571428571429</v>
      </c>
      <c r="Q3319" s="42"/>
      <c r="R3319" t="str">
        <f t="shared" si="484"/>
        <v>1540 Litre 316 Stainless Steel Slimline Water Tank (750mm W x 1800mm L x  1255mm H)</v>
      </c>
    </row>
    <row r="3320" spans="2:18" x14ac:dyDescent="0.35">
      <c r="B3320" s="32">
        <v>0.65</v>
      </c>
      <c r="C3320" s="30" t="s">
        <v>23</v>
      </c>
      <c r="D3320" s="30" t="s">
        <v>21</v>
      </c>
      <c r="E3320" s="21">
        <v>750</v>
      </c>
      <c r="F3320" s="21">
        <v>1900</v>
      </c>
      <c r="G3320" s="21">
        <v>1255</v>
      </c>
      <c r="H3320" s="39">
        <f t="shared" si="479"/>
        <v>1637.1026785714284</v>
      </c>
      <c r="I3320" s="37">
        <f t="shared" si="480"/>
        <v>2000</v>
      </c>
      <c r="J3320" s="37">
        <f t="shared" si="481"/>
        <v>120</v>
      </c>
      <c r="K3320" s="21"/>
      <c r="L3320" s="36">
        <f t="shared" ref="L3320:L3329" si="489">L3319+15</f>
        <v>513</v>
      </c>
      <c r="M3320" s="36"/>
      <c r="N3320" s="21"/>
      <c r="O3320" s="21">
        <f t="shared" si="482"/>
        <v>513</v>
      </c>
      <c r="P3320" s="40">
        <f t="shared" si="483"/>
        <v>1465.7142857142858</v>
      </c>
      <c r="Q3320" s="42"/>
      <c r="R3320" t="str">
        <f t="shared" si="484"/>
        <v>1640 Litre 316 Stainless Steel Slimline Water Tank (750mm W x 1900mm L x  1255mm H)</v>
      </c>
    </row>
    <row r="3321" spans="2:18" x14ac:dyDescent="0.35">
      <c r="B3321" s="32">
        <v>0.65</v>
      </c>
      <c r="C3321" s="30" t="s">
        <v>23</v>
      </c>
      <c r="D3321" s="30" t="s">
        <v>21</v>
      </c>
      <c r="E3321" s="21">
        <v>750</v>
      </c>
      <c r="F3321" s="21">
        <v>2000</v>
      </c>
      <c r="G3321" s="21">
        <v>1255</v>
      </c>
      <c r="H3321" s="39">
        <f t="shared" si="479"/>
        <v>1731.2276785714284</v>
      </c>
      <c r="I3321" s="37">
        <f t="shared" si="480"/>
        <v>2000</v>
      </c>
      <c r="J3321" s="37">
        <f t="shared" si="481"/>
        <v>120</v>
      </c>
      <c r="K3321" s="21"/>
      <c r="L3321" s="36">
        <f t="shared" si="489"/>
        <v>528</v>
      </c>
      <c r="M3321" s="36"/>
      <c r="N3321" s="21"/>
      <c r="O3321" s="21">
        <f t="shared" si="482"/>
        <v>528</v>
      </c>
      <c r="P3321" s="40">
        <f t="shared" si="483"/>
        <v>1508.5714285714287</v>
      </c>
      <c r="Q3321" s="42"/>
      <c r="R3321" t="str">
        <f t="shared" si="484"/>
        <v>1730 Litre 316 Stainless Steel Slimline Water Tank (750mm W x 2000mm L x  1255mm H)</v>
      </c>
    </row>
    <row r="3322" spans="2:18" x14ac:dyDescent="0.35">
      <c r="B3322" s="32">
        <v>0.65</v>
      </c>
      <c r="C3322" s="30" t="s">
        <v>23</v>
      </c>
      <c r="D3322" s="30" t="s">
        <v>21</v>
      </c>
      <c r="E3322" s="21">
        <v>750</v>
      </c>
      <c r="F3322" s="21">
        <v>2100</v>
      </c>
      <c r="G3322" s="21">
        <v>1255</v>
      </c>
      <c r="H3322" s="39">
        <f t="shared" si="479"/>
        <v>1825.3526785714284</v>
      </c>
      <c r="I3322" s="37">
        <f t="shared" si="480"/>
        <v>2000</v>
      </c>
      <c r="J3322" s="37">
        <f t="shared" si="481"/>
        <v>120</v>
      </c>
      <c r="K3322" s="21"/>
      <c r="L3322" s="36">
        <f t="shared" si="489"/>
        <v>543</v>
      </c>
      <c r="M3322" s="36"/>
      <c r="N3322" s="21"/>
      <c r="O3322" s="21">
        <f t="shared" si="482"/>
        <v>543</v>
      </c>
      <c r="P3322" s="40">
        <f t="shared" si="483"/>
        <v>1551.4285714285716</v>
      </c>
      <c r="Q3322" s="42"/>
      <c r="R3322" t="str">
        <f t="shared" si="484"/>
        <v>1830 Litre 316 Stainless Steel Slimline Water Tank (750mm W x 2100mm L x  1255mm H)</v>
      </c>
    </row>
    <row r="3323" spans="2:18" x14ac:dyDescent="0.35">
      <c r="B3323" s="32">
        <v>0.65</v>
      </c>
      <c r="C3323" s="30" t="s">
        <v>23</v>
      </c>
      <c r="D3323" s="30" t="s">
        <v>21</v>
      </c>
      <c r="E3323" s="21">
        <v>750</v>
      </c>
      <c r="F3323" s="21">
        <v>2200</v>
      </c>
      <c r="G3323" s="21">
        <v>1255</v>
      </c>
      <c r="H3323" s="39">
        <f t="shared" si="479"/>
        <v>1919.4776785714284</v>
      </c>
      <c r="I3323" s="37">
        <f t="shared" si="480"/>
        <v>2000</v>
      </c>
      <c r="J3323" s="37">
        <f t="shared" si="481"/>
        <v>120</v>
      </c>
      <c r="K3323" s="21"/>
      <c r="L3323" s="36">
        <f t="shared" si="489"/>
        <v>558</v>
      </c>
      <c r="M3323" s="36"/>
      <c r="N3323" s="21"/>
      <c r="O3323" s="21">
        <f t="shared" si="482"/>
        <v>558</v>
      </c>
      <c r="P3323" s="40">
        <f t="shared" si="483"/>
        <v>1594.2857142857144</v>
      </c>
      <c r="Q3323" s="42"/>
      <c r="R3323" t="str">
        <f t="shared" si="484"/>
        <v>1920 Litre 316 Stainless Steel Slimline Water Tank (750mm W x 2200mm L x  1255mm H)</v>
      </c>
    </row>
    <row r="3324" spans="2:18" x14ac:dyDescent="0.35">
      <c r="B3324" s="32">
        <v>0.65</v>
      </c>
      <c r="C3324" s="30" t="s">
        <v>23</v>
      </c>
      <c r="D3324" s="30" t="s">
        <v>21</v>
      </c>
      <c r="E3324" s="21">
        <v>750</v>
      </c>
      <c r="F3324" s="21">
        <v>2300</v>
      </c>
      <c r="G3324" s="21">
        <v>1255</v>
      </c>
      <c r="H3324" s="39">
        <f t="shared" si="479"/>
        <v>2013.6026785714284</v>
      </c>
      <c r="I3324" s="37">
        <f t="shared" si="480"/>
        <v>2000</v>
      </c>
      <c r="J3324" s="37">
        <f t="shared" si="481"/>
        <v>120</v>
      </c>
      <c r="K3324" s="21"/>
      <c r="L3324" s="36">
        <f t="shared" si="489"/>
        <v>573</v>
      </c>
      <c r="M3324" s="36"/>
      <c r="N3324" s="21"/>
      <c r="O3324" s="21">
        <f t="shared" si="482"/>
        <v>573</v>
      </c>
      <c r="P3324" s="40">
        <f t="shared" si="483"/>
        <v>1637.1428571428573</v>
      </c>
      <c r="Q3324" s="42"/>
      <c r="R3324" t="str">
        <f t="shared" si="484"/>
        <v>2010 Litre 316 Stainless Steel Slimline Water Tank (750mm W x 2300mm L x  1255mm H)</v>
      </c>
    </row>
    <row r="3325" spans="2:18" x14ac:dyDescent="0.35">
      <c r="B3325" s="32">
        <v>0.65</v>
      </c>
      <c r="C3325" s="30" t="s">
        <v>23</v>
      </c>
      <c r="D3325" s="30" t="s">
        <v>21</v>
      </c>
      <c r="E3325" s="21">
        <v>750</v>
      </c>
      <c r="F3325" s="21">
        <v>2400</v>
      </c>
      <c r="G3325" s="21">
        <v>1255</v>
      </c>
      <c r="H3325" s="39">
        <f t="shared" si="479"/>
        <v>2107.7276785714284</v>
      </c>
      <c r="I3325" s="37">
        <f t="shared" si="480"/>
        <v>2000</v>
      </c>
      <c r="J3325" s="37">
        <f t="shared" si="481"/>
        <v>120</v>
      </c>
      <c r="K3325" s="21"/>
      <c r="L3325" s="36">
        <f t="shared" si="489"/>
        <v>588</v>
      </c>
      <c r="M3325" s="36"/>
      <c r="N3325" s="21"/>
      <c r="O3325" s="21">
        <f t="shared" si="482"/>
        <v>588</v>
      </c>
      <c r="P3325" s="40">
        <f t="shared" si="483"/>
        <v>1680</v>
      </c>
      <c r="Q3325" s="42"/>
      <c r="R3325" t="str">
        <f t="shared" si="484"/>
        <v>2110 Litre 316 Stainless Steel Slimline Water Tank (750mm W x 2400mm L x  1255mm H)</v>
      </c>
    </row>
    <row r="3326" spans="2:18" x14ac:dyDescent="0.35">
      <c r="B3326" s="32">
        <v>0.65</v>
      </c>
      <c r="C3326" s="30" t="s">
        <v>23</v>
      </c>
      <c r="D3326" s="30" t="s">
        <v>21</v>
      </c>
      <c r="E3326" s="21">
        <v>750</v>
      </c>
      <c r="F3326" s="21">
        <v>2500</v>
      </c>
      <c r="G3326" s="21">
        <v>1255</v>
      </c>
      <c r="H3326" s="39">
        <f t="shared" si="479"/>
        <v>2201.8526785714284</v>
      </c>
      <c r="I3326" s="37">
        <f t="shared" si="480"/>
        <v>2000</v>
      </c>
      <c r="J3326" s="37">
        <f t="shared" si="481"/>
        <v>120</v>
      </c>
      <c r="K3326" s="21"/>
      <c r="L3326" s="36">
        <f t="shared" si="489"/>
        <v>603</v>
      </c>
      <c r="M3326" s="36"/>
      <c r="N3326" s="21"/>
      <c r="O3326" s="21">
        <f t="shared" si="482"/>
        <v>603</v>
      </c>
      <c r="P3326" s="40">
        <f t="shared" si="483"/>
        <v>1722.8571428571429</v>
      </c>
      <c r="Q3326" s="42"/>
      <c r="R3326" t="str">
        <f t="shared" si="484"/>
        <v>2200 Litre 316 Stainless Steel Slimline Water Tank (750mm W x 2500mm L x  1255mm H)</v>
      </c>
    </row>
    <row r="3327" spans="2:18" x14ac:dyDescent="0.35">
      <c r="B3327" s="32">
        <v>0.65</v>
      </c>
      <c r="C3327" s="30" t="s">
        <v>23</v>
      </c>
      <c r="D3327" s="30" t="s">
        <v>21</v>
      </c>
      <c r="E3327" s="21">
        <v>750</v>
      </c>
      <c r="F3327" s="21">
        <v>2600</v>
      </c>
      <c r="G3327" s="21">
        <v>1255</v>
      </c>
      <c r="H3327" s="39">
        <f t="shared" si="479"/>
        <v>2295.9776785714284</v>
      </c>
      <c r="I3327" s="37">
        <f t="shared" si="480"/>
        <v>2000</v>
      </c>
      <c r="J3327" s="37">
        <f t="shared" si="481"/>
        <v>120</v>
      </c>
      <c r="K3327" s="21"/>
      <c r="L3327" s="36">
        <f t="shared" si="489"/>
        <v>618</v>
      </c>
      <c r="M3327" s="36"/>
      <c r="N3327" s="21"/>
      <c r="O3327" s="21">
        <f t="shared" si="482"/>
        <v>618</v>
      </c>
      <c r="P3327" s="40">
        <f t="shared" si="483"/>
        <v>1765.7142857142858</v>
      </c>
      <c r="Q3327" s="42"/>
      <c r="R3327" t="str">
        <f t="shared" si="484"/>
        <v>2300 Litre 316 Stainless Steel Slimline Water Tank (750mm W x 2600mm L x  1255mm H)</v>
      </c>
    </row>
    <row r="3328" spans="2:18" x14ac:dyDescent="0.35">
      <c r="B3328" s="32">
        <v>0.65</v>
      </c>
      <c r="C3328" s="30" t="s">
        <v>23</v>
      </c>
      <c r="D3328" s="30" t="s">
        <v>21</v>
      </c>
      <c r="E3328" s="21">
        <v>750</v>
      </c>
      <c r="F3328" s="21">
        <v>2700</v>
      </c>
      <c r="G3328" s="21">
        <v>1255</v>
      </c>
      <c r="H3328" s="39">
        <f t="shared" si="479"/>
        <v>2390.1026785714284</v>
      </c>
      <c r="I3328" s="37">
        <f t="shared" si="480"/>
        <v>2000</v>
      </c>
      <c r="J3328" s="37">
        <f t="shared" si="481"/>
        <v>120</v>
      </c>
      <c r="K3328" s="21"/>
      <c r="L3328" s="36">
        <f t="shared" si="489"/>
        <v>633</v>
      </c>
      <c r="M3328" s="36"/>
      <c r="N3328" s="21"/>
      <c r="O3328" s="21">
        <f t="shared" si="482"/>
        <v>633</v>
      </c>
      <c r="P3328" s="40">
        <f t="shared" si="483"/>
        <v>1808.5714285714287</v>
      </c>
      <c r="Q3328" s="42"/>
      <c r="R3328" t="str">
        <f t="shared" si="484"/>
        <v>2390 Litre 316 Stainless Steel Slimline Water Tank (750mm W x 2700mm L x  1255mm H)</v>
      </c>
    </row>
    <row r="3329" spans="2:18" x14ac:dyDescent="0.35">
      <c r="B3329" s="32">
        <v>0.65</v>
      </c>
      <c r="C3329" s="30" t="s">
        <v>23</v>
      </c>
      <c r="D3329" s="30" t="s">
        <v>21</v>
      </c>
      <c r="E3329" s="21">
        <v>750</v>
      </c>
      <c r="F3329" s="21">
        <v>2800</v>
      </c>
      <c r="G3329" s="21">
        <v>1255</v>
      </c>
      <c r="H3329" s="39">
        <f t="shared" si="479"/>
        <v>2484.2276785714284</v>
      </c>
      <c r="I3329" s="37">
        <f t="shared" si="480"/>
        <v>2000</v>
      </c>
      <c r="J3329" s="37">
        <f t="shared" si="481"/>
        <v>120</v>
      </c>
      <c r="K3329" s="21"/>
      <c r="L3329" s="36">
        <f t="shared" si="489"/>
        <v>648</v>
      </c>
      <c r="M3329" s="36"/>
      <c r="N3329" s="21"/>
      <c r="O3329" s="21">
        <f t="shared" si="482"/>
        <v>648</v>
      </c>
      <c r="P3329" s="40">
        <f t="shared" si="483"/>
        <v>1851.4285714285716</v>
      </c>
      <c r="Q3329" s="42"/>
      <c r="R3329" t="str">
        <f t="shared" si="484"/>
        <v>2480 Litre 316 Stainless Steel Slimline Water Tank (750mm W x 2800mm L x  1255mm H)</v>
      </c>
    </row>
    <row r="3330" spans="2:18" x14ac:dyDescent="0.35">
      <c r="B3330" s="32">
        <v>0.65</v>
      </c>
      <c r="C3330" s="30" t="s">
        <v>23</v>
      </c>
      <c r="D3330" s="30" t="s">
        <v>21</v>
      </c>
      <c r="E3330" s="21">
        <v>750</v>
      </c>
      <c r="F3330" s="21">
        <v>2900</v>
      </c>
      <c r="G3330" s="21">
        <v>1255</v>
      </c>
      <c r="H3330" s="39">
        <f t="shared" si="479"/>
        <v>2578.3526785714284</v>
      </c>
      <c r="I3330" s="37">
        <f t="shared" si="480"/>
        <v>3000</v>
      </c>
      <c r="J3330" s="37">
        <f t="shared" si="481"/>
        <v>135</v>
      </c>
      <c r="K3330" s="21"/>
      <c r="L3330" s="36">
        <v>730</v>
      </c>
      <c r="M3330" s="36"/>
      <c r="N3330" s="21"/>
      <c r="O3330" s="21">
        <f t="shared" si="482"/>
        <v>730</v>
      </c>
      <c r="P3330" s="40">
        <f t="shared" si="483"/>
        <v>2085.7142857142858</v>
      </c>
      <c r="Q3330" s="42"/>
      <c r="R3330" t="str">
        <f t="shared" si="484"/>
        <v>2580 Litre 316 Stainless Steel Slimline Water Tank (750mm W x 2900mm L x  1255mm H)</v>
      </c>
    </row>
    <row r="3331" spans="2:18" x14ac:dyDescent="0.35">
      <c r="B3331" s="32">
        <v>0.65</v>
      </c>
      <c r="C3331" s="30" t="s">
        <v>23</v>
      </c>
      <c r="D3331" s="30" t="s">
        <v>21</v>
      </c>
      <c r="E3331" s="21">
        <v>750</v>
      </c>
      <c r="F3331" s="21">
        <v>3000</v>
      </c>
      <c r="G3331" s="21">
        <v>1255</v>
      </c>
      <c r="H3331" s="39">
        <f t="shared" si="479"/>
        <v>2672.4776785714284</v>
      </c>
      <c r="I3331" s="37">
        <f t="shared" si="480"/>
        <v>3000</v>
      </c>
      <c r="J3331" s="37">
        <f t="shared" si="481"/>
        <v>135</v>
      </c>
      <c r="K3331" s="21"/>
      <c r="L3331" s="36">
        <f t="shared" ref="L3331:L3339" si="490">L3330+15</f>
        <v>745</v>
      </c>
      <c r="M3331" s="36"/>
      <c r="N3331" s="21"/>
      <c r="O3331" s="21">
        <f t="shared" si="482"/>
        <v>745</v>
      </c>
      <c r="P3331" s="40">
        <f t="shared" si="483"/>
        <v>2128.5714285714289</v>
      </c>
      <c r="Q3331" s="42"/>
      <c r="R3331" t="str">
        <f t="shared" si="484"/>
        <v>2670 Litre 316 Stainless Steel Slimline Water Tank (750mm W x 3000mm L x  1255mm H)</v>
      </c>
    </row>
    <row r="3332" spans="2:18" x14ac:dyDescent="0.35">
      <c r="B3332" s="32">
        <v>0.65</v>
      </c>
      <c r="C3332" s="30" t="s">
        <v>23</v>
      </c>
      <c r="D3332" s="30" t="s">
        <v>21</v>
      </c>
      <c r="E3332" s="21">
        <v>750</v>
      </c>
      <c r="F3332" s="21">
        <v>3100</v>
      </c>
      <c r="G3332" s="21">
        <v>1255</v>
      </c>
      <c r="H3332" s="39">
        <f t="shared" si="479"/>
        <v>2766.6026785714284</v>
      </c>
      <c r="I3332" s="37">
        <f t="shared" si="480"/>
        <v>3000</v>
      </c>
      <c r="J3332" s="37">
        <f t="shared" si="481"/>
        <v>135</v>
      </c>
      <c r="K3332" s="21"/>
      <c r="L3332" s="36">
        <f t="shared" si="490"/>
        <v>760</v>
      </c>
      <c r="M3332" s="36"/>
      <c r="N3332" s="21"/>
      <c r="O3332" s="21">
        <f t="shared" si="482"/>
        <v>760</v>
      </c>
      <c r="P3332" s="40">
        <f t="shared" si="483"/>
        <v>2171.4285714285716</v>
      </c>
      <c r="Q3332" s="42"/>
      <c r="R3332" t="str">
        <f t="shared" si="484"/>
        <v>2770 Litre 316 Stainless Steel Slimline Water Tank (750mm W x 3100mm L x  1255mm H)</v>
      </c>
    </row>
    <row r="3333" spans="2:18" x14ac:dyDescent="0.35">
      <c r="B3333" s="32">
        <v>0.65</v>
      </c>
      <c r="C3333" s="30" t="s">
        <v>23</v>
      </c>
      <c r="D3333" s="30" t="s">
        <v>21</v>
      </c>
      <c r="E3333" s="21">
        <v>750</v>
      </c>
      <c r="F3333" s="21">
        <v>3200</v>
      </c>
      <c r="G3333" s="21">
        <v>1255</v>
      </c>
      <c r="H3333" s="39">
        <f t="shared" si="479"/>
        <v>2860.7276785714284</v>
      </c>
      <c r="I3333" s="37">
        <f t="shared" si="480"/>
        <v>3000</v>
      </c>
      <c r="J3333" s="37">
        <f t="shared" si="481"/>
        <v>135</v>
      </c>
      <c r="K3333" s="21"/>
      <c r="L3333" s="36">
        <f t="shared" si="490"/>
        <v>775</v>
      </c>
      <c r="M3333" s="36"/>
      <c r="N3333" s="21"/>
      <c r="O3333" s="21">
        <f t="shared" si="482"/>
        <v>775</v>
      </c>
      <c r="P3333" s="40">
        <f t="shared" si="483"/>
        <v>2214.2857142857142</v>
      </c>
      <c r="Q3333" s="42"/>
      <c r="R3333" t="str">
        <f t="shared" si="484"/>
        <v>2860 Litre 316 Stainless Steel Slimline Water Tank (750mm W x 3200mm L x  1255mm H)</v>
      </c>
    </row>
    <row r="3334" spans="2:18" x14ac:dyDescent="0.35">
      <c r="B3334" s="32">
        <v>0.65</v>
      </c>
      <c r="C3334" s="30" t="s">
        <v>23</v>
      </c>
      <c r="D3334" s="30" t="s">
        <v>21</v>
      </c>
      <c r="E3334" s="21">
        <v>750</v>
      </c>
      <c r="F3334" s="21">
        <v>3300</v>
      </c>
      <c r="G3334" s="21">
        <v>1255</v>
      </c>
      <c r="H3334" s="39">
        <f t="shared" si="479"/>
        <v>2954.8526785714284</v>
      </c>
      <c r="I3334" s="37">
        <f t="shared" si="480"/>
        <v>3000</v>
      </c>
      <c r="J3334" s="37">
        <f t="shared" si="481"/>
        <v>135</v>
      </c>
      <c r="K3334" s="21"/>
      <c r="L3334" s="36">
        <f t="shared" si="490"/>
        <v>790</v>
      </c>
      <c r="M3334" s="36"/>
      <c r="N3334" s="21"/>
      <c r="O3334" s="21">
        <f t="shared" si="482"/>
        <v>790</v>
      </c>
      <c r="P3334" s="40">
        <f t="shared" si="483"/>
        <v>2257.1428571428573</v>
      </c>
      <c r="Q3334" s="42"/>
      <c r="R3334" t="str">
        <f t="shared" si="484"/>
        <v>2950 Litre 316 Stainless Steel Slimline Water Tank (750mm W x 3300mm L x  1255mm H)</v>
      </c>
    </row>
    <row r="3335" spans="2:18" x14ac:dyDescent="0.35">
      <c r="B3335" s="32">
        <v>0.65</v>
      </c>
      <c r="C3335" s="30" t="s">
        <v>23</v>
      </c>
      <c r="D3335" s="30" t="s">
        <v>21</v>
      </c>
      <c r="E3335" s="21">
        <v>750</v>
      </c>
      <c r="F3335" s="21">
        <v>3400</v>
      </c>
      <c r="G3335" s="21">
        <v>1255</v>
      </c>
      <c r="H3335" s="39">
        <f t="shared" ref="H3335:H3398" si="491">(((22/7*(E3335/2)^2)*G3335)+((F3335-E3335)*G3335*E3335))/1000000</f>
        <v>3048.9776785714284</v>
      </c>
      <c r="I3335" s="37">
        <f t="shared" ref="I3335:I3398" si="492">ROUND(H3335,-3)</f>
        <v>3000</v>
      </c>
      <c r="J3335" s="37">
        <f t="shared" ref="J3335:J3398" si="493">IF(I3335&lt;1000,90,IF(I3335=1000,90,IF(I3335=2000,120,IF(I3335=3000,135,IF(I3335=4000,150,IF(I3335=5000,180,IF(I3335=6000,210,IF(I3335=7000,240,IF(I3335=8000,255,IF(I3335=9000,270,IF(I3335=10000,285)))))))))))</f>
        <v>135</v>
      </c>
      <c r="K3335" s="21">
        <v>30</v>
      </c>
      <c r="L3335" s="36">
        <f t="shared" si="490"/>
        <v>805</v>
      </c>
      <c r="M3335" s="36"/>
      <c r="N3335" s="21"/>
      <c r="O3335" s="21">
        <f t="shared" ref="O3335:O3398" si="494">SUM(K3335:N3335)</f>
        <v>835</v>
      </c>
      <c r="P3335" s="40">
        <f t="shared" ref="P3335:P3398" si="495">O3335/(1-B3335)</f>
        <v>2385.7142857142858</v>
      </c>
      <c r="Q3335" s="42"/>
      <c r="R3335" t="str">
        <f t="shared" ref="R3335:R3398" si="496">ROUND(H3335,-1)&amp;" "&amp;"Litre"&amp;" "&amp;C3335&amp;" "&amp;D3335&amp;" "&amp;"Water Tank"&amp;" ("&amp;E3335&amp;"mm W x "&amp;F3335&amp;"mm L x  "&amp;G3335&amp;"mm H)"</f>
        <v>3050 Litre 316 Stainless Steel Slimline Water Tank (750mm W x 3400mm L x  1255mm H)</v>
      </c>
    </row>
    <row r="3336" spans="2:18" x14ac:dyDescent="0.35">
      <c r="B3336" s="32">
        <v>0.65</v>
      </c>
      <c r="C3336" s="30" t="s">
        <v>23</v>
      </c>
      <c r="D3336" s="30" t="s">
        <v>21</v>
      </c>
      <c r="E3336" s="21">
        <v>750</v>
      </c>
      <c r="F3336" s="21">
        <v>3500</v>
      </c>
      <c r="G3336" s="21">
        <v>1255</v>
      </c>
      <c r="H3336" s="39">
        <f t="shared" si="491"/>
        <v>3143.1026785714284</v>
      </c>
      <c r="I3336" s="37">
        <f t="shared" si="492"/>
        <v>3000</v>
      </c>
      <c r="J3336" s="37">
        <f t="shared" si="493"/>
        <v>135</v>
      </c>
      <c r="K3336" s="21">
        <v>30</v>
      </c>
      <c r="L3336" s="36">
        <f t="shared" si="490"/>
        <v>820</v>
      </c>
      <c r="M3336" s="36"/>
      <c r="N3336" s="21"/>
      <c r="O3336" s="21">
        <f t="shared" si="494"/>
        <v>850</v>
      </c>
      <c r="P3336" s="40">
        <f t="shared" si="495"/>
        <v>2428.5714285714289</v>
      </c>
      <c r="Q3336" s="42"/>
      <c r="R3336" t="str">
        <f t="shared" si="496"/>
        <v>3140 Litre 316 Stainless Steel Slimline Water Tank (750mm W x 3500mm L x  1255mm H)</v>
      </c>
    </row>
    <row r="3337" spans="2:18" x14ac:dyDescent="0.35">
      <c r="B3337" s="32">
        <v>0.65</v>
      </c>
      <c r="C3337" s="30" t="s">
        <v>23</v>
      </c>
      <c r="D3337" s="30" t="s">
        <v>21</v>
      </c>
      <c r="E3337" s="21">
        <v>750</v>
      </c>
      <c r="F3337" s="21">
        <v>3600</v>
      </c>
      <c r="G3337" s="21">
        <v>1255</v>
      </c>
      <c r="H3337" s="39">
        <f t="shared" si="491"/>
        <v>3237.2276785714284</v>
      </c>
      <c r="I3337" s="37">
        <f t="shared" si="492"/>
        <v>3000</v>
      </c>
      <c r="J3337" s="37">
        <f t="shared" si="493"/>
        <v>135</v>
      </c>
      <c r="K3337" s="21">
        <v>30</v>
      </c>
      <c r="L3337" s="36">
        <f t="shared" si="490"/>
        <v>835</v>
      </c>
      <c r="M3337" s="36"/>
      <c r="N3337" s="21"/>
      <c r="O3337" s="21">
        <f t="shared" si="494"/>
        <v>865</v>
      </c>
      <c r="P3337" s="40">
        <f t="shared" si="495"/>
        <v>2471.4285714285716</v>
      </c>
      <c r="Q3337" s="42"/>
      <c r="R3337" t="str">
        <f t="shared" si="496"/>
        <v>3240 Litre 316 Stainless Steel Slimline Water Tank (750mm W x 3600mm L x  1255mm H)</v>
      </c>
    </row>
    <row r="3338" spans="2:18" x14ac:dyDescent="0.35">
      <c r="B3338" s="32">
        <v>0.65</v>
      </c>
      <c r="C3338" s="30" t="s">
        <v>23</v>
      </c>
      <c r="D3338" s="30" t="s">
        <v>21</v>
      </c>
      <c r="E3338" s="21">
        <v>750</v>
      </c>
      <c r="F3338" s="21">
        <v>3700</v>
      </c>
      <c r="G3338" s="21">
        <v>1255</v>
      </c>
      <c r="H3338" s="39">
        <f t="shared" si="491"/>
        <v>3331.3526785714284</v>
      </c>
      <c r="I3338" s="37">
        <f t="shared" si="492"/>
        <v>3000</v>
      </c>
      <c r="J3338" s="37">
        <f t="shared" si="493"/>
        <v>135</v>
      </c>
      <c r="K3338" s="21">
        <v>30</v>
      </c>
      <c r="L3338" s="36">
        <f t="shared" si="490"/>
        <v>850</v>
      </c>
      <c r="M3338" s="36"/>
      <c r="N3338" s="21"/>
      <c r="O3338" s="21">
        <f t="shared" si="494"/>
        <v>880</v>
      </c>
      <c r="P3338" s="40">
        <f t="shared" si="495"/>
        <v>2514.2857142857142</v>
      </c>
      <c r="Q3338" s="42"/>
      <c r="R3338" t="str">
        <f t="shared" si="496"/>
        <v>3330 Litre 316 Stainless Steel Slimline Water Tank (750mm W x 3700mm L x  1255mm H)</v>
      </c>
    </row>
    <row r="3339" spans="2:18" x14ac:dyDescent="0.35">
      <c r="B3339" s="32">
        <v>0.65</v>
      </c>
      <c r="C3339" s="30" t="s">
        <v>23</v>
      </c>
      <c r="D3339" s="30" t="s">
        <v>21</v>
      </c>
      <c r="E3339" s="21">
        <v>750</v>
      </c>
      <c r="F3339" s="21">
        <v>3800</v>
      </c>
      <c r="G3339" s="21">
        <v>1255</v>
      </c>
      <c r="H3339" s="39">
        <f t="shared" si="491"/>
        <v>3425.4776785714284</v>
      </c>
      <c r="I3339" s="37">
        <f t="shared" si="492"/>
        <v>3000</v>
      </c>
      <c r="J3339" s="37">
        <f t="shared" si="493"/>
        <v>135</v>
      </c>
      <c r="K3339" s="21">
        <v>30</v>
      </c>
      <c r="L3339" s="36">
        <f t="shared" si="490"/>
        <v>865</v>
      </c>
      <c r="M3339" s="36"/>
      <c r="N3339" s="21"/>
      <c r="O3339" s="21">
        <f t="shared" si="494"/>
        <v>895</v>
      </c>
      <c r="P3339" s="40">
        <f t="shared" si="495"/>
        <v>2557.1428571428573</v>
      </c>
      <c r="Q3339" s="42"/>
      <c r="R3339" t="str">
        <f t="shared" si="496"/>
        <v>3430 Litre 316 Stainless Steel Slimline Water Tank (750mm W x 3800mm L x  1255mm H)</v>
      </c>
    </row>
    <row r="3340" spans="2:18" x14ac:dyDescent="0.35">
      <c r="B3340" s="32">
        <v>0.65</v>
      </c>
      <c r="C3340" s="30" t="s">
        <v>23</v>
      </c>
      <c r="D3340" s="30" t="s">
        <v>21</v>
      </c>
      <c r="E3340" s="21">
        <v>750</v>
      </c>
      <c r="F3340" s="21">
        <v>3900</v>
      </c>
      <c r="G3340" s="21">
        <v>1255</v>
      </c>
      <c r="H3340" s="39">
        <f t="shared" si="491"/>
        <v>3519.6026785714284</v>
      </c>
      <c r="I3340" s="37">
        <f t="shared" si="492"/>
        <v>4000</v>
      </c>
      <c r="J3340" s="37">
        <f t="shared" si="493"/>
        <v>150</v>
      </c>
      <c r="K3340" s="21">
        <v>30</v>
      </c>
      <c r="L3340" s="36">
        <v>880</v>
      </c>
      <c r="M3340" s="36"/>
      <c r="N3340" s="21"/>
      <c r="O3340" s="21">
        <f t="shared" si="494"/>
        <v>910</v>
      </c>
      <c r="P3340" s="40">
        <f t="shared" si="495"/>
        <v>2600</v>
      </c>
      <c r="Q3340" s="42"/>
      <c r="R3340" t="str">
        <f t="shared" si="496"/>
        <v>3520 Litre 316 Stainless Steel Slimline Water Tank (750mm W x 3900mm L x  1255mm H)</v>
      </c>
    </row>
    <row r="3341" spans="2:18" x14ac:dyDescent="0.35">
      <c r="B3341" s="32">
        <v>0.65</v>
      </c>
      <c r="C3341" s="30" t="s">
        <v>23</v>
      </c>
      <c r="D3341" s="30" t="s">
        <v>21</v>
      </c>
      <c r="E3341" s="21">
        <v>750</v>
      </c>
      <c r="F3341" s="21">
        <v>4000</v>
      </c>
      <c r="G3341" s="21">
        <v>1255</v>
      </c>
      <c r="H3341" s="39">
        <f t="shared" si="491"/>
        <v>3613.7276785714284</v>
      </c>
      <c r="I3341" s="37">
        <f t="shared" si="492"/>
        <v>4000</v>
      </c>
      <c r="J3341" s="37">
        <f t="shared" si="493"/>
        <v>150</v>
      </c>
      <c r="K3341" s="21">
        <v>30</v>
      </c>
      <c r="L3341" s="36">
        <f>L3340+15</f>
        <v>895</v>
      </c>
      <c r="M3341" s="36"/>
      <c r="N3341" s="21"/>
      <c r="O3341" s="21">
        <f t="shared" si="494"/>
        <v>925</v>
      </c>
      <c r="P3341" s="40">
        <f t="shared" si="495"/>
        <v>2642.8571428571431</v>
      </c>
      <c r="Q3341" s="42"/>
      <c r="R3341" t="str">
        <f t="shared" si="496"/>
        <v>3610 Litre 316 Stainless Steel Slimline Water Tank (750mm W x 4000mm L x  1255mm H)</v>
      </c>
    </row>
    <row r="3342" spans="2:18" x14ac:dyDescent="0.35">
      <c r="B3342" s="32">
        <v>0.65</v>
      </c>
      <c r="C3342" s="30" t="s">
        <v>23</v>
      </c>
      <c r="D3342" s="30" t="s">
        <v>21</v>
      </c>
      <c r="E3342" s="21">
        <v>800</v>
      </c>
      <c r="F3342" s="21">
        <v>800</v>
      </c>
      <c r="G3342" s="21">
        <v>1255</v>
      </c>
      <c r="H3342" s="39">
        <f t="shared" si="491"/>
        <v>631.08571428571429</v>
      </c>
      <c r="I3342" s="37">
        <f t="shared" si="492"/>
        <v>1000</v>
      </c>
      <c r="J3342" s="37">
        <f t="shared" si="493"/>
        <v>90</v>
      </c>
      <c r="K3342" s="21"/>
      <c r="L3342" s="36">
        <v>350</v>
      </c>
      <c r="M3342" s="36"/>
      <c r="N3342" s="21"/>
      <c r="O3342" s="21">
        <f t="shared" si="494"/>
        <v>350</v>
      </c>
      <c r="P3342" s="40">
        <f t="shared" si="495"/>
        <v>1000.0000000000001</v>
      </c>
      <c r="Q3342" s="42"/>
      <c r="R3342" t="str">
        <f t="shared" si="496"/>
        <v>630 Litre 316 Stainless Steel Slimline Water Tank (800mm W x 800mm L x  1255mm H)</v>
      </c>
    </row>
    <row r="3343" spans="2:18" x14ac:dyDescent="0.35">
      <c r="B3343" s="32">
        <v>0.65</v>
      </c>
      <c r="C3343" s="30" t="s">
        <v>23</v>
      </c>
      <c r="D3343" s="30" t="s">
        <v>21</v>
      </c>
      <c r="E3343" s="21">
        <v>800</v>
      </c>
      <c r="F3343" s="21">
        <v>900</v>
      </c>
      <c r="G3343" s="21">
        <v>1255</v>
      </c>
      <c r="H3343" s="39">
        <f t="shared" si="491"/>
        <v>731.48571428571427</v>
      </c>
      <c r="I3343" s="37">
        <f t="shared" si="492"/>
        <v>1000</v>
      </c>
      <c r="J3343" s="37">
        <f t="shared" si="493"/>
        <v>90</v>
      </c>
      <c r="K3343" s="21"/>
      <c r="L3343" s="36">
        <f t="shared" ref="L3343:L3350" si="497">L3342+15</f>
        <v>365</v>
      </c>
      <c r="M3343" s="36"/>
      <c r="N3343" s="21"/>
      <c r="O3343" s="21">
        <f t="shared" si="494"/>
        <v>365</v>
      </c>
      <c r="P3343" s="40">
        <f t="shared" si="495"/>
        <v>1042.8571428571429</v>
      </c>
      <c r="Q3343" s="42"/>
      <c r="R3343" t="str">
        <f t="shared" si="496"/>
        <v>730 Litre 316 Stainless Steel Slimline Water Tank (800mm W x 900mm L x  1255mm H)</v>
      </c>
    </row>
    <row r="3344" spans="2:18" x14ac:dyDescent="0.35">
      <c r="B3344" s="32">
        <v>0.65</v>
      </c>
      <c r="C3344" s="30" t="s">
        <v>23</v>
      </c>
      <c r="D3344" s="30" t="s">
        <v>21</v>
      </c>
      <c r="E3344" s="21">
        <v>800</v>
      </c>
      <c r="F3344" s="21">
        <v>1000</v>
      </c>
      <c r="G3344" s="21">
        <v>1255</v>
      </c>
      <c r="H3344" s="39">
        <f t="shared" si="491"/>
        <v>831.88571428571424</v>
      </c>
      <c r="I3344" s="37">
        <f t="shared" si="492"/>
        <v>1000</v>
      </c>
      <c r="J3344" s="37">
        <f t="shared" si="493"/>
        <v>90</v>
      </c>
      <c r="K3344" s="21"/>
      <c r="L3344" s="36">
        <f t="shared" si="497"/>
        <v>380</v>
      </c>
      <c r="M3344" s="36"/>
      <c r="N3344" s="21"/>
      <c r="O3344" s="21">
        <f t="shared" si="494"/>
        <v>380</v>
      </c>
      <c r="P3344" s="40">
        <f t="shared" si="495"/>
        <v>1085.7142857142858</v>
      </c>
      <c r="Q3344" s="42"/>
      <c r="R3344" t="str">
        <f t="shared" si="496"/>
        <v>830 Litre 316 Stainless Steel Slimline Water Tank (800mm W x 1000mm L x  1255mm H)</v>
      </c>
    </row>
    <row r="3345" spans="2:18" x14ac:dyDescent="0.35">
      <c r="B3345" s="32">
        <v>0.65</v>
      </c>
      <c r="C3345" s="30" t="s">
        <v>23</v>
      </c>
      <c r="D3345" s="30" t="s">
        <v>21</v>
      </c>
      <c r="E3345" s="21">
        <v>800</v>
      </c>
      <c r="F3345" s="21">
        <v>1100</v>
      </c>
      <c r="G3345" s="21">
        <v>1255</v>
      </c>
      <c r="H3345" s="39">
        <f t="shared" si="491"/>
        <v>932.28571428571422</v>
      </c>
      <c r="I3345" s="37">
        <f t="shared" si="492"/>
        <v>1000</v>
      </c>
      <c r="J3345" s="37">
        <f t="shared" si="493"/>
        <v>90</v>
      </c>
      <c r="K3345" s="21"/>
      <c r="L3345" s="36">
        <f t="shared" si="497"/>
        <v>395</v>
      </c>
      <c r="M3345" s="36"/>
      <c r="N3345" s="21"/>
      <c r="O3345" s="21">
        <f t="shared" si="494"/>
        <v>395</v>
      </c>
      <c r="P3345" s="40">
        <f t="shared" si="495"/>
        <v>1128.5714285714287</v>
      </c>
      <c r="Q3345" s="42"/>
      <c r="R3345" t="str">
        <f t="shared" si="496"/>
        <v>930 Litre 316 Stainless Steel Slimline Water Tank (800mm W x 1100mm L x  1255mm H)</v>
      </c>
    </row>
    <row r="3346" spans="2:18" x14ac:dyDescent="0.35">
      <c r="B3346" s="32">
        <v>0.65</v>
      </c>
      <c r="C3346" s="30" t="s">
        <v>23</v>
      </c>
      <c r="D3346" s="30" t="s">
        <v>21</v>
      </c>
      <c r="E3346" s="21">
        <v>800</v>
      </c>
      <c r="F3346" s="21">
        <v>1200</v>
      </c>
      <c r="G3346" s="21">
        <v>1255</v>
      </c>
      <c r="H3346" s="39">
        <f t="shared" si="491"/>
        <v>1032.6857142857143</v>
      </c>
      <c r="I3346" s="37">
        <f t="shared" si="492"/>
        <v>1000</v>
      </c>
      <c r="J3346" s="37">
        <f t="shared" si="493"/>
        <v>90</v>
      </c>
      <c r="K3346" s="21"/>
      <c r="L3346" s="36">
        <f t="shared" si="497"/>
        <v>410</v>
      </c>
      <c r="M3346" s="36"/>
      <c r="N3346" s="21"/>
      <c r="O3346" s="21">
        <f t="shared" si="494"/>
        <v>410</v>
      </c>
      <c r="P3346" s="40">
        <f t="shared" si="495"/>
        <v>1171.4285714285716</v>
      </c>
      <c r="Q3346" s="42"/>
      <c r="R3346" t="str">
        <f t="shared" si="496"/>
        <v>1030 Litre 316 Stainless Steel Slimline Water Tank (800mm W x 1200mm L x  1255mm H)</v>
      </c>
    </row>
    <row r="3347" spans="2:18" x14ac:dyDescent="0.35">
      <c r="B3347" s="32">
        <v>0.65</v>
      </c>
      <c r="C3347" s="30" t="s">
        <v>23</v>
      </c>
      <c r="D3347" s="30" t="s">
        <v>21</v>
      </c>
      <c r="E3347" s="21">
        <v>800</v>
      </c>
      <c r="F3347" s="21">
        <v>1300</v>
      </c>
      <c r="G3347" s="21">
        <v>1255</v>
      </c>
      <c r="H3347" s="39">
        <f t="shared" si="491"/>
        <v>1133.0857142857142</v>
      </c>
      <c r="I3347" s="37">
        <f t="shared" si="492"/>
        <v>1000</v>
      </c>
      <c r="J3347" s="37">
        <f t="shared" si="493"/>
        <v>90</v>
      </c>
      <c r="K3347" s="21"/>
      <c r="L3347" s="36">
        <f t="shared" si="497"/>
        <v>425</v>
      </c>
      <c r="M3347" s="36"/>
      <c r="N3347" s="21"/>
      <c r="O3347" s="21">
        <f t="shared" si="494"/>
        <v>425</v>
      </c>
      <c r="P3347" s="40">
        <f t="shared" si="495"/>
        <v>1214.2857142857144</v>
      </c>
      <c r="Q3347" s="42"/>
      <c r="R3347" t="str">
        <f t="shared" si="496"/>
        <v>1130 Litre 316 Stainless Steel Slimline Water Tank (800mm W x 1300mm L x  1255mm H)</v>
      </c>
    </row>
    <row r="3348" spans="2:18" x14ac:dyDescent="0.35">
      <c r="B3348" s="32">
        <v>0.65</v>
      </c>
      <c r="C3348" s="30" t="s">
        <v>23</v>
      </c>
      <c r="D3348" s="30" t="s">
        <v>21</v>
      </c>
      <c r="E3348" s="21">
        <v>800</v>
      </c>
      <c r="F3348" s="21">
        <v>1400</v>
      </c>
      <c r="G3348" s="21">
        <v>1255</v>
      </c>
      <c r="H3348" s="39">
        <f t="shared" si="491"/>
        <v>1233.485714285714</v>
      </c>
      <c r="I3348" s="37">
        <f t="shared" si="492"/>
        <v>1000</v>
      </c>
      <c r="J3348" s="37">
        <f t="shared" si="493"/>
        <v>90</v>
      </c>
      <c r="K3348" s="21"/>
      <c r="L3348" s="36">
        <f t="shared" si="497"/>
        <v>440</v>
      </c>
      <c r="M3348" s="36"/>
      <c r="N3348" s="21"/>
      <c r="O3348" s="21">
        <f t="shared" si="494"/>
        <v>440</v>
      </c>
      <c r="P3348" s="40">
        <f t="shared" si="495"/>
        <v>1257.1428571428571</v>
      </c>
      <c r="Q3348" s="42"/>
      <c r="R3348" t="str">
        <f t="shared" si="496"/>
        <v>1230 Litre 316 Stainless Steel Slimline Water Tank (800mm W x 1400mm L x  1255mm H)</v>
      </c>
    </row>
    <row r="3349" spans="2:18" x14ac:dyDescent="0.35">
      <c r="B3349" s="32">
        <v>0.65</v>
      </c>
      <c r="C3349" s="30" t="s">
        <v>23</v>
      </c>
      <c r="D3349" s="30" t="s">
        <v>21</v>
      </c>
      <c r="E3349" s="21">
        <v>800</v>
      </c>
      <c r="F3349" s="21">
        <v>1500</v>
      </c>
      <c r="G3349" s="21">
        <v>1255</v>
      </c>
      <c r="H3349" s="39">
        <f t="shared" si="491"/>
        <v>1333.8857142857141</v>
      </c>
      <c r="I3349" s="37">
        <f t="shared" si="492"/>
        <v>1000</v>
      </c>
      <c r="J3349" s="37">
        <f t="shared" si="493"/>
        <v>90</v>
      </c>
      <c r="K3349" s="21"/>
      <c r="L3349" s="36">
        <f t="shared" si="497"/>
        <v>455</v>
      </c>
      <c r="M3349" s="36"/>
      <c r="N3349" s="21"/>
      <c r="O3349" s="21">
        <f t="shared" si="494"/>
        <v>455</v>
      </c>
      <c r="P3349" s="40">
        <f t="shared" si="495"/>
        <v>1300</v>
      </c>
      <c r="Q3349" s="42"/>
      <c r="R3349" t="str">
        <f t="shared" si="496"/>
        <v>1330 Litre 316 Stainless Steel Slimline Water Tank (800mm W x 1500mm L x  1255mm H)</v>
      </c>
    </row>
    <row r="3350" spans="2:18" x14ac:dyDescent="0.35">
      <c r="B3350" s="32">
        <v>0.65</v>
      </c>
      <c r="C3350" s="30" t="s">
        <v>23</v>
      </c>
      <c r="D3350" s="30" t="s">
        <v>21</v>
      </c>
      <c r="E3350" s="21">
        <v>800</v>
      </c>
      <c r="F3350" s="21">
        <v>1600</v>
      </c>
      <c r="G3350" s="21">
        <v>1255</v>
      </c>
      <c r="H3350" s="39">
        <f t="shared" si="491"/>
        <v>1434.2857142857142</v>
      </c>
      <c r="I3350" s="37">
        <f t="shared" si="492"/>
        <v>1000</v>
      </c>
      <c r="J3350" s="37">
        <f t="shared" si="493"/>
        <v>90</v>
      </c>
      <c r="K3350" s="21"/>
      <c r="L3350" s="36">
        <f t="shared" si="497"/>
        <v>470</v>
      </c>
      <c r="M3350" s="36"/>
      <c r="N3350" s="21"/>
      <c r="O3350" s="21">
        <f t="shared" si="494"/>
        <v>470</v>
      </c>
      <c r="P3350" s="40">
        <f t="shared" si="495"/>
        <v>1342.8571428571429</v>
      </c>
      <c r="Q3350" s="42"/>
      <c r="R3350" t="str">
        <f t="shared" si="496"/>
        <v>1430 Litre 316 Stainless Steel Slimline Water Tank (800mm W x 1600mm L x  1255mm H)</v>
      </c>
    </row>
    <row r="3351" spans="2:18" x14ac:dyDescent="0.35">
      <c r="B3351" s="32">
        <v>0.65</v>
      </c>
      <c r="C3351" s="30" t="s">
        <v>23</v>
      </c>
      <c r="D3351" s="30" t="s">
        <v>21</v>
      </c>
      <c r="E3351" s="21">
        <v>800</v>
      </c>
      <c r="F3351" s="21">
        <v>1700</v>
      </c>
      <c r="G3351" s="21">
        <v>1255</v>
      </c>
      <c r="H3351" s="39">
        <f t="shared" si="491"/>
        <v>1534.6857142857141</v>
      </c>
      <c r="I3351" s="37">
        <f t="shared" si="492"/>
        <v>2000</v>
      </c>
      <c r="J3351" s="37">
        <f t="shared" si="493"/>
        <v>120</v>
      </c>
      <c r="K3351" s="21"/>
      <c r="L3351" s="36">
        <v>485</v>
      </c>
      <c r="M3351" s="36"/>
      <c r="N3351" s="21"/>
      <c r="O3351" s="21">
        <f t="shared" si="494"/>
        <v>485</v>
      </c>
      <c r="P3351" s="40">
        <f t="shared" si="495"/>
        <v>1385.7142857142858</v>
      </c>
      <c r="Q3351" s="42"/>
      <c r="R3351" t="str">
        <f t="shared" si="496"/>
        <v>1530 Litre 316 Stainless Steel Slimline Water Tank (800mm W x 1700mm L x  1255mm H)</v>
      </c>
    </row>
    <row r="3352" spans="2:18" x14ac:dyDescent="0.35">
      <c r="B3352" s="32">
        <v>0.65</v>
      </c>
      <c r="C3352" s="30" t="s">
        <v>23</v>
      </c>
      <c r="D3352" s="30" t="s">
        <v>21</v>
      </c>
      <c r="E3352" s="21">
        <v>800</v>
      </c>
      <c r="F3352" s="21">
        <v>1800</v>
      </c>
      <c r="G3352" s="21">
        <v>1255</v>
      </c>
      <c r="H3352" s="39">
        <f t="shared" si="491"/>
        <v>1635.0857142857142</v>
      </c>
      <c r="I3352" s="37">
        <f t="shared" si="492"/>
        <v>2000</v>
      </c>
      <c r="J3352" s="37">
        <f t="shared" si="493"/>
        <v>120</v>
      </c>
      <c r="K3352" s="21"/>
      <c r="L3352" s="36">
        <f t="shared" ref="L3352:L3360" si="498">L3351+15</f>
        <v>500</v>
      </c>
      <c r="M3352" s="36"/>
      <c r="N3352" s="21"/>
      <c r="O3352" s="21">
        <f t="shared" si="494"/>
        <v>500</v>
      </c>
      <c r="P3352" s="40">
        <f t="shared" si="495"/>
        <v>1428.5714285714287</v>
      </c>
      <c r="Q3352" s="42"/>
      <c r="R3352" t="str">
        <f t="shared" si="496"/>
        <v>1640 Litre 316 Stainless Steel Slimline Water Tank (800mm W x 1800mm L x  1255mm H)</v>
      </c>
    </row>
    <row r="3353" spans="2:18" x14ac:dyDescent="0.35">
      <c r="B3353" s="32">
        <v>0.65</v>
      </c>
      <c r="C3353" s="30" t="s">
        <v>23</v>
      </c>
      <c r="D3353" s="30" t="s">
        <v>21</v>
      </c>
      <c r="E3353" s="21">
        <v>800</v>
      </c>
      <c r="F3353" s="21">
        <v>1900</v>
      </c>
      <c r="G3353" s="21">
        <v>1255</v>
      </c>
      <c r="H3353" s="39">
        <f t="shared" si="491"/>
        <v>1735.485714285714</v>
      </c>
      <c r="I3353" s="37">
        <f t="shared" si="492"/>
        <v>2000</v>
      </c>
      <c r="J3353" s="37">
        <f t="shared" si="493"/>
        <v>120</v>
      </c>
      <c r="K3353" s="21"/>
      <c r="L3353" s="36">
        <f t="shared" si="498"/>
        <v>515</v>
      </c>
      <c r="M3353" s="36"/>
      <c r="N3353" s="21"/>
      <c r="O3353" s="21">
        <f t="shared" si="494"/>
        <v>515</v>
      </c>
      <c r="P3353" s="40">
        <f t="shared" si="495"/>
        <v>1471.4285714285716</v>
      </c>
      <c r="Q3353" s="42"/>
      <c r="R3353" t="str">
        <f t="shared" si="496"/>
        <v>1740 Litre 316 Stainless Steel Slimline Water Tank (800mm W x 1900mm L x  1255mm H)</v>
      </c>
    </row>
    <row r="3354" spans="2:18" x14ac:dyDescent="0.35">
      <c r="B3354" s="32">
        <v>0.65</v>
      </c>
      <c r="C3354" s="30" t="s">
        <v>23</v>
      </c>
      <c r="D3354" s="30" t="s">
        <v>21</v>
      </c>
      <c r="E3354" s="21">
        <v>800</v>
      </c>
      <c r="F3354" s="21">
        <v>2000</v>
      </c>
      <c r="G3354" s="21">
        <v>1255</v>
      </c>
      <c r="H3354" s="39">
        <f t="shared" si="491"/>
        <v>1835.8857142857141</v>
      </c>
      <c r="I3354" s="37">
        <f t="shared" si="492"/>
        <v>2000</v>
      </c>
      <c r="J3354" s="37">
        <f t="shared" si="493"/>
        <v>120</v>
      </c>
      <c r="K3354" s="21"/>
      <c r="L3354" s="36">
        <f t="shared" si="498"/>
        <v>530</v>
      </c>
      <c r="M3354" s="36"/>
      <c r="N3354" s="21"/>
      <c r="O3354" s="21">
        <f t="shared" si="494"/>
        <v>530</v>
      </c>
      <c r="P3354" s="40">
        <f t="shared" si="495"/>
        <v>1514.2857142857144</v>
      </c>
      <c r="Q3354" s="42"/>
      <c r="R3354" t="str">
        <f t="shared" si="496"/>
        <v>1840 Litre 316 Stainless Steel Slimline Water Tank (800mm W x 2000mm L x  1255mm H)</v>
      </c>
    </row>
    <row r="3355" spans="2:18" x14ac:dyDescent="0.35">
      <c r="B3355" s="32">
        <v>0.65</v>
      </c>
      <c r="C3355" s="30" t="s">
        <v>23</v>
      </c>
      <c r="D3355" s="30" t="s">
        <v>21</v>
      </c>
      <c r="E3355" s="21">
        <v>800</v>
      </c>
      <c r="F3355" s="21">
        <v>2100</v>
      </c>
      <c r="G3355" s="21">
        <v>1255</v>
      </c>
      <c r="H3355" s="39">
        <f t="shared" si="491"/>
        <v>1936.2857142857142</v>
      </c>
      <c r="I3355" s="37">
        <f t="shared" si="492"/>
        <v>2000</v>
      </c>
      <c r="J3355" s="37">
        <f t="shared" si="493"/>
        <v>120</v>
      </c>
      <c r="K3355" s="21"/>
      <c r="L3355" s="36">
        <f t="shared" si="498"/>
        <v>545</v>
      </c>
      <c r="M3355" s="36"/>
      <c r="N3355" s="21"/>
      <c r="O3355" s="21">
        <f t="shared" si="494"/>
        <v>545</v>
      </c>
      <c r="P3355" s="40">
        <f t="shared" si="495"/>
        <v>1557.1428571428573</v>
      </c>
      <c r="Q3355" s="42"/>
      <c r="R3355" t="str">
        <f t="shared" si="496"/>
        <v>1940 Litre 316 Stainless Steel Slimline Water Tank (800mm W x 2100mm L x  1255mm H)</v>
      </c>
    </row>
    <row r="3356" spans="2:18" x14ac:dyDescent="0.35">
      <c r="B3356" s="32">
        <v>0.65</v>
      </c>
      <c r="C3356" s="30" t="s">
        <v>23</v>
      </c>
      <c r="D3356" s="30" t="s">
        <v>21</v>
      </c>
      <c r="E3356" s="21">
        <v>800</v>
      </c>
      <c r="F3356" s="21">
        <v>2200</v>
      </c>
      <c r="G3356" s="21">
        <v>1255</v>
      </c>
      <c r="H3356" s="39">
        <f t="shared" si="491"/>
        <v>2036.6857142857141</v>
      </c>
      <c r="I3356" s="37">
        <f t="shared" si="492"/>
        <v>2000</v>
      </c>
      <c r="J3356" s="37">
        <f t="shared" si="493"/>
        <v>120</v>
      </c>
      <c r="K3356" s="21"/>
      <c r="L3356" s="36">
        <f t="shared" si="498"/>
        <v>560</v>
      </c>
      <c r="M3356" s="36"/>
      <c r="N3356" s="21"/>
      <c r="O3356" s="21">
        <f t="shared" si="494"/>
        <v>560</v>
      </c>
      <c r="P3356" s="40">
        <f t="shared" si="495"/>
        <v>1600</v>
      </c>
      <c r="Q3356" s="42"/>
      <c r="R3356" t="str">
        <f t="shared" si="496"/>
        <v>2040 Litre 316 Stainless Steel Slimline Water Tank (800mm W x 2200mm L x  1255mm H)</v>
      </c>
    </row>
    <row r="3357" spans="2:18" x14ac:dyDescent="0.35">
      <c r="B3357" s="32">
        <v>0.65</v>
      </c>
      <c r="C3357" s="30" t="s">
        <v>23</v>
      </c>
      <c r="D3357" s="30" t="s">
        <v>21</v>
      </c>
      <c r="E3357" s="21">
        <v>800</v>
      </c>
      <c r="F3357" s="21">
        <v>2300</v>
      </c>
      <c r="G3357" s="21">
        <v>1255</v>
      </c>
      <c r="H3357" s="39">
        <f t="shared" si="491"/>
        <v>2137.0857142857139</v>
      </c>
      <c r="I3357" s="37">
        <f t="shared" si="492"/>
        <v>2000</v>
      </c>
      <c r="J3357" s="37">
        <f t="shared" si="493"/>
        <v>120</v>
      </c>
      <c r="K3357" s="21"/>
      <c r="L3357" s="36">
        <f t="shared" si="498"/>
        <v>575</v>
      </c>
      <c r="M3357" s="36"/>
      <c r="N3357" s="21"/>
      <c r="O3357" s="21">
        <f t="shared" si="494"/>
        <v>575</v>
      </c>
      <c r="P3357" s="40">
        <f t="shared" si="495"/>
        <v>1642.8571428571429</v>
      </c>
      <c r="Q3357" s="42"/>
      <c r="R3357" t="str">
        <f t="shared" si="496"/>
        <v>2140 Litre 316 Stainless Steel Slimline Water Tank (800mm W x 2300mm L x  1255mm H)</v>
      </c>
    </row>
    <row r="3358" spans="2:18" x14ac:dyDescent="0.35">
      <c r="B3358" s="32">
        <v>0.65</v>
      </c>
      <c r="C3358" s="30" t="s">
        <v>23</v>
      </c>
      <c r="D3358" s="30" t="s">
        <v>21</v>
      </c>
      <c r="E3358" s="21">
        <v>800</v>
      </c>
      <c r="F3358" s="21">
        <v>2400</v>
      </c>
      <c r="G3358" s="21">
        <v>1255</v>
      </c>
      <c r="H3358" s="39">
        <f t="shared" si="491"/>
        <v>2237.485714285714</v>
      </c>
      <c r="I3358" s="37">
        <f t="shared" si="492"/>
        <v>2000</v>
      </c>
      <c r="J3358" s="37">
        <f t="shared" si="493"/>
        <v>120</v>
      </c>
      <c r="K3358" s="21"/>
      <c r="L3358" s="36">
        <f t="shared" si="498"/>
        <v>590</v>
      </c>
      <c r="M3358" s="36"/>
      <c r="N3358" s="21"/>
      <c r="O3358" s="21">
        <f t="shared" si="494"/>
        <v>590</v>
      </c>
      <c r="P3358" s="40">
        <f t="shared" si="495"/>
        <v>1685.7142857142858</v>
      </c>
      <c r="Q3358" s="42"/>
      <c r="R3358" t="str">
        <f t="shared" si="496"/>
        <v>2240 Litre 316 Stainless Steel Slimline Water Tank (800mm W x 2400mm L x  1255mm H)</v>
      </c>
    </row>
    <row r="3359" spans="2:18" x14ac:dyDescent="0.35">
      <c r="B3359" s="32">
        <v>0.65</v>
      </c>
      <c r="C3359" s="30" t="s">
        <v>23</v>
      </c>
      <c r="D3359" s="30" t="s">
        <v>21</v>
      </c>
      <c r="E3359" s="21">
        <v>800</v>
      </c>
      <c r="F3359" s="21">
        <v>2500</v>
      </c>
      <c r="G3359" s="21">
        <v>1255</v>
      </c>
      <c r="H3359" s="39">
        <f t="shared" si="491"/>
        <v>2337.8857142857141</v>
      </c>
      <c r="I3359" s="37">
        <f t="shared" si="492"/>
        <v>2000</v>
      </c>
      <c r="J3359" s="37">
        <f t="shared" si="493"/>
        <v>120</v>
      </c>
      <c r="K3359" s="21"/>
      <c r="L3359" s="36">
        <f t="shared" si="498"/>
        <v>605</v>
      </c>
      <c r="M3359" s="36"/>
      <c r="N3359" s="21"/>
      <c r="O3359" s="21">
        <f t="shared" si="494"/>
        <v>605</v>
      </c>
      <c r="P3359" s="40">
        <f t="shared" si="495"/>
        <v>1728.5714285714287</v>
      </c>
      <c r="Q3359" s="42"/>
      <c r="R3359" t="str">
        <f t="shared" si="496"/>
        <v>2340 Litre 316 Stainless Steel Slimline Water Tank (800mm W x 2500mm L x  1255mm H)</v>
      </c>
    </row>
    <row r="3360" spans="2:18" x14ac:dyDescent="0.35">
      <c r="B3360" s="32">
        <v>0.65</v>
      </c>
      <c r="C3360" s="30" t="s">
        <v>23</v>
      </c>
      <c r="D3360" s="30" t="s">
        <v>21</v>
      </c>
      <c r="E3360" s="21">
        <v>800</v>
      </c>
      <c r="F3360" s="21">
        <v>2600</v>
      </c>
      <c r="G3360" s="21">
        <v>1255</v>
      </c>
      <c r="H3360" s="39">
        <f t="shared" si="491"/>
        <v>2438.2857142857142</v>
      </c>
      <c r="I3360" s="37">
        <f t="shared" si="492"/>
        <v>2000</v>
      </c>
      <c r="J3360" s="37">
        <f t="shared" si="493"/>
        <v>120</v>
      </c>
      <c r="K3360" s="21"/>
      <c r="L3360" s="36">
        <f t="shared" si="498"/>
        <v>620</v>
      </c>
      <c r="M3360" s="36"/>
      <c r="N3360" s="21"/>
      <c r="O3360" s="21">
        <f t="shared" si="494"/>
        <v>620</v>
      </c>
      <c r="P3360" s="40">
        <f t="shared" si="495"/>
        <v>1771.4285714285716</v>
      </c>
      <c r="Q3360" s="42"/>
      <c r="R3360" t="str">
        <f t="shared" si="496"/>
        <v>2440 Litre 316 Stainless Steel Slimline Water Tank (800mm W x 2600mm L x  1255mm H)</v>
      </c>
    </row>
    <row r="3361" spans="2:18" x14ac:dyDescent="0.35">
      <c r="B3361" s="32">
        <v>0.65</v>
      </c>
      <c r="C3361" s="30" t="s">
        <v>23</v>
      </c>
      <c r="D3361" s="30" t="s">
        <v>21</v>
      </c>
      <c r="E3361" s="21">
        <v>800</v>
      </c>
      <c r="F3361" s="21">
        <v>2700</v>
      </c>
      <c r="G3361" s="21">
        <v>1255</v>
      </c>
      <c r="H3361" s="39">
        <f t="shared" si="491"/>
        <v>2538.6857142857143</v>
      </c>
      <c r="I3361" s="37">
        <f t="shared" si="492"/>
        <v>3000</v>
      </c>
      <c r="J3361" s="37">
        <f t="shared" si="493"/>
        <v>135</v>
      </c>
      <c r="K3361" s="21"/>
      <c r="L3361" s="36">
        <v>702</v>
      </c>
      <c r="M3361" s="36"/>
      <c r="N3361" s="21"/>
      <c r="O3361" s="21">
        <f t="shared" si="494"/>
        <v>702</v>
      </c>
      <c r="P3361" s="40">
        <f t="shared" si="495"/>
        <v>2005.7142857142858</v>
      </c>
      <c r="Q3361" s="42"/>
      <c r="R3361" t="str">
        <f t="shared" si="496"/>
        <v>2540 Litre 316 Stainless Steel Slimline Water Tank (800mm W x 2700mm L x  1255mm H)</v>
      </c>
    </row>
    <row r="3362" spans="2:18" x14ac:dyDescent="0.35">
      <c r="B3362" s="32">
        <v>0.65</v>
      </c>
      <c r="C3362" s="30" t="s">
        <v>23</v>
      </c>
      <c r="D3362" s="30" t="s">
        <v>21</v>
      </c>
      <c r="E3362" s="21">
        <v>800</v>
      </c>
      <c r="F3362" s="21">
        <v>2800</v>
      </c>
      <c r="G3362" s="21">
        <v>1255</v>
      </c>
      <c r="H3362" s="39">
        <f t="shared" si="491"/>
        <v>2639.0857142857139</v>
      </c>
      <c r="I3362" s="37">
        <f t="shared" si="492"/>
        <v>3000</v>
      </c>
      <c r="J3362" s="37">
        <f t="shared" si="493"/>
        <v>135</v>
      </c>
      <c r="K3362" s="21"/>
      <c r="L3362" s="36">
        <f t="shared" ref="L3362:L3370" si="499">L3361+15</f>
        <v>717</v>
      </c>
      <c r="M3362" s="36"/>
      <c r="N3362" s="21"/>
      <c r="O3362" s="21">
        <f t="shared" si="494"/>
        <v>717</v>
      </c>
      <c r="P3362" s="40">
        <f t="shared" si="495"/>
        <v>2048.5714285714289</v>
      </c>
      <c r="Q3362" s="42"/>
      <c r="R3362" t="str">
        <f t="shared" si="496"/>
        <v>2640 Litre 316 Stainless Steel Slimline Water Tank (800mm W x 2800mm L x  1255mm H)</v>
      </c>
    </row>
    <row r="3363" spans="2:18" x14ac:dyDescent="0.35">
      <c r="B3363" s="32">
        <v>0.65</v>
      </c>
      <c r="C3363" s="30" t="s">
        <v>23</v>
      </c>
      <c r="D3363" s="30" t="s">
        <v>21</v>
      </c>
      <c r="E3363" s="21">
        <v>800</v>
      </c>
      <c r="F3363" s="21">
        <v>2900</v>
      </c>
      <c r="G3363" s="21">
        <v>1255</v>
      </c>
      <c r="H3363" s="39">
        <f t="shared" si="491"/>
        <v>2739.485714285714</v>
      </c>
      <c r="I3363" s="37">
        <f t="shared" si="492"/>
        <v>3000</v>
      </c>
      <c r="J3363" s="37">
        <f t="shared" si="493"/>
        <v>135</v>
      </c>
      <c r="K3363" s="21"/>
      <c r="L3363" s="36">
        <f t="shared" si="499"/>
        <v>732</v>
      </c>
      <c r="M3363" s="36"/>
      <c r="N3363" s="21"/>
      <c r="O3363" s="21">
        <f t="shared" si="494"/>
        <v>732</v>
      </c>
      <c r="P3363" s="40">
        <f t="shared" si="495"/>
        <v>2091.4285714285716</v>
      </c>
      <c r="Q3363" s="42"/>
      <c r="R3363" t="str">
        <f t="shared" si="496"/>
        <v>2740 Litre 316 Stainless Steel Slimline Water Tank (800mm W x 2900mm L x  1255mm H)</v>
      </c>
    </row>
    <row r="3364" spans="2:18" x14ac:dyDescent="0.35">
      <c r="B3364" s="32">
        <v>0.65</v>
      </c>
      <c r="C3364" s="30" t="s">
        <v>23</v>
      </c>
      <c r="D3364" s="30" t="s">
        <v>21</v>
      </c>
      <c r="E3364" s="21">
        <v>800</v>
      </c>
      <c r="F3364" s="21">
        <v>3000</v>
      </c>
      <c r="G3364" s="21">
        <v>1255</v>
      </c>
      <c r="H3364" s="39">
        <f t="shared" si="491"/>
        <v>2839.8857142857141</v>
      </c>
      <c r="I3364" s="37">
        <f t="shared" si="492"/>
        <v>3000</v>
      </c>
      <c r="J3364" s="37">
        <f t="shared" si="493"/>
        <v>135</v>
      </c>
      <c r="K3364" s="21"/>
      <c r="L3364" s="36">
        <f t="shared" si="499"/>
        <v>747</v>
      </c>
      <c r="M3364" s="36"/>
      <c r="N3364" s="21"/>
      <c r="O3364" s="21">
        <f t="shared" si="494"/>
        <v>747</v>
      </c>
      <c r="P3364" s="40">
        <f t="shared" si="495"/>
        <v>2134.2857142857142</v>
      </c>
      <c r="Q3364" s="42"/>
      <c r="R3364" t="str">
        <f t="shared" si="496"/>
        <v>2840 Litre 316 Stainless Steel Slimline Water Tank (800mm W x 3000mm L x  1255mm H)</v>
      </c>
    </row>
    <row r="3365" spans="2:18" x14ac:dyDescent="0.35">
      <c r="B3365" s="32">
        <v>0.65</v>
      </c>
      <c r="C3365" s="30" t="s">
        <v>23</v>
      </c>
      <c r="D3365" s="30" t="s">
        <v>21</v>
      </c>
      <c r="E3365" s="21">
        <v>800</v>
      </c>
      <c r="F3365" s="21">
        <v>3100</v>
      </c>
      <c r="G3365" s="21">
        <v>1255</v>
      </c>
      <c r="H3365" s="39">
        <f t="shared" si="491"/>
        <v>2940.2857142857142</v>
      </c>
      <c r="I3365" s="37">
        <f t="shared" si="492"/>
        <v>3000</v>
      </c>
      <c r="J3365" s="37">
        <f t="shared" si="493"/>
        <v>135</v>
      </c>
      <c r="K3365" s="21"/>
      <c r="L3365" s="36">
        <f t="shared" si="499"/>
        <v>762</v>
      </c>
      <c r="M3365" s="36"/>
      <c r="N3365" s="21"/>
      <c r="O3365" s="21">
        <f t="shared" si="494"/>
        <v>762</v>
      </c>
      <c r="P3365" s="40">
        <f t="shared" si="495"/>
        <v>2177.1428571428573</v>
      </c>
      <c r="Q3365" s="42"/>
      <c r="R3365" t="str">
        <f t="shared" si="496"/>
        <v>2940 Litre 316 Stainless Steel Slimline Water Tank (800mm W x 3100mm L x  1255mm H)</v>
      </c>
    </row>
    <row r="3366" spans="2:18" x14ac:dyDescent="0.35">
      <c r="B3366" s="32">
        <v>0.65</v>
      </c>
      <c r="C3366" s="30" t="s">
        <v>23</v>
      </c>
      <c r="D3366" s="30" t="s">
        <v>21</v>
      </c>
      <c r="E3366" s="21">
        <v>800</v>
      </c>
      <c r="F3366" s="21">
        <v>3200</v>
      </c>
      <c r="G3366" s="21">
        <v>1255</v>
      </c>
      <c r="H3366" s="39">
        <f t="shared" si="491"/>
        <v>3040.6857142857143</v>
      </c>
      <c r="I3366" s="37">
        <f t="shared" si="492"/>
        <v>3000</v>
      </c>
      <c r="J3366" s="37">
        <f t="shared" si="493"/>
        <v>135</v>
      </c>
      <c r="K3366" s="21"/>
      <c r="L3366" s="36">
        <f t="shared" si="499"/>
        <v>777</v>
      </c>
      <c r="M3366" s="36"/>
      <c r="N3366" s="21"/>
      <c r="O3366" s="21">
        <f t="shared" si="494"/>
        <v>777</v>
      </c>
      <c r="P3366" s="40">
        <f t="shared" si="495"/>
        <v>2220</v>
      </c>
      <c r="Q3366" s="42"/>
      <c r="R3366" t="str">
        <f t="shared" si="496"/>
        <v>3040 Litre 316 Stainless Steel Slimline Water Tank (800mm W x 3200mm L x  1255mm H)</v>
      </c>
    </row>
    <row r="3367" spans="2:18" x14ac:dyDescent="0.35">
      <c r="B3367" s="32">
        <v>0.65</v>
      </c>
      <c r="C3367" s="30" t="s">
        <v>23</v>
      </c>
      <c r="D3367" s="30" t="s">
        <v>21</v>
      </c>
      <c r="E3367" s="21">
        <v>800</v>
      </c>
      <c r="F3367" s="21">
        <v>3300</v>
      </c>
      <c r="G3367" s="21">
        <v>1255</v>
      </c>
      <c r="H3367" s="39">
        <f t="shared" si="491"/>
        <v>3141.0857142857139</v>
      </c>
      <c r="I3367" s="37">
        <f t="shared" si="492"/>
        <v>3000</v>
      </c>
      <c r="J3367" s="37">
        <f t="shared" si="493"/>
        <v>135</v>
      </c>
      <c r="K3367" s="21"/>
      <c r="L3367" s="36">
        <f t="shared" si="499"/>
        <v>792</v>
      </c>
      <c r="M3367" s="36"/>
      <c r="N3367" s="21"/>
      <c r="O3367" s="21">
        <f t="shared" si="494"/>
        <v>792</v>
      </c>
      <c r="P3367" s="40">
        <f t="shared" si="495"/>
        <v>2262.8571428571431</v>
      </c>
      <c r="Q3367" s="42"/>
      <c r="R3367" t="str">
        <f t="shared" si="496"/>
        <v>3140 Litre 316 Stainless Steel Slimline Water Tank (800mm W x 3300mm L x  1255mm H)</v>
      </c>
    </row>
    <row r="3368" spans="2:18" x14ac:dyDescent="0.35">
      <c r="B3368" s="32">
        <v>0.65</v>
      </c>
      <c r="C3368" s="30" t="s">
        <v>23</v>
      </c>
      <c r="D3368" s="30" t="s">
        <v>21</v>
      </c>
      <c r="E3368" s="21">
        <v>800</v>
      </c>
      <c r="F3368" s="21">
        <v>3400</v>
      </c>
      <c r="G3368" s="21">
        <v>1255</v>
      </c>
      <c r="H3368" s="39">
        <f t="shared" si="491"/>
        <v>3241.485714285714</v>
      </c>
      <c r="I3368" s="37">
        <f t="shared" si="492"/>
        <v>3000</v>
      </c>
      <c r="J3368" s="37">
        <f t="shared" si="493"/>
        <v>135</v>
      </c>
      <c r="K3368" s="21"/>
      <c r="L3368" s="36">
        <f t="shared" si="499"/>
        <v>807</v>
      </c>
      <c r="M3368" s="36"/>
      <c r="N3368" s="21"/>
      <c r="O3368" s="21">
        <f t="shared" si="494"/>
        <v>807</v>
      </c>
      <c r="P3368" s="40">
        <f t="shared" si="495"/>
        <v>2305.7142857142858</v>
      </c>
      <c r="Q3368" s="42"/>
      <c r="R3368" t="str">
        <f t="shared" si="496"/>
        <v>3240 Litre 316 Stainless Steel Slimline Water Tank (800mm W x 3400mm L x  1255mm H)</v>
      </c>
    </row>
    <row r="3369" spans="2:18" x14ac:dyDescent="0.35">
      <c r="B3369" s="32">
        <v>0.65</v>
      </c>
      <c r="C3369" s="30" t="s">
        <v>23</v>
      </c>
      <c r="D3369" s="30" t="s">
        <v>21</v>
      </c>
      <c r="E3369" s="21">
        <v>800</v>
      </c>
      <c r="F3369" s="21">
        <v>3500</v>
      </c>
      <c r="G3369" s="21">
        <v>1255</v>
      </c>
      <c r="H3369" s="39">
        <f t="shared" si="491"/>
        <v>3341.8857142857141</v>
      </c>
      <c r="I3369" s="37">
        <f t="shared" si="492"/>
        <v>3000</v>
      </c>
      <c r="J3369" s="37">
        <f t="shared" si="493"/>
        <v>135</v>
      </c>
      <c r="K3369" s="21"/>
      <c r="L3369" s="36">
        <f t="shared" si="499"/>
        <v>822</v>
      </c>
      <c r="M3369" s="36"/>
      <c r="N3369" s="21"/>
      <c r="O3369" s="21">
        <f t="shared" si="494"/>
        <v>822</v>
      </c>
      <c r="P3369" s="40">
        <f t="shared" si="495"/>
        <v>2348.5714285714289</v>
      </c>
      <c r="Q3369" s="42"/>
      <c r="R3369" t="str">
        <f t="shared" si="496"/>
        <v>3340 Litre 316 Stainless Steel Slimline Water Tank (800mm W x 3500mm L x  1255mm H)</v>
      </c>
    </row>
    <row r="3370" spans="2:18" x14ac:dyDescent="0.35">
      <c r="B3370" s="32">
        <v>0.65</v>
      </c>
      <c r="C3370" s="30" t="s">
        <v>23</v>
      </c>
      <c r="D3370" s="30" t="s">
        <v>21</v>
      </c>
      <c r="E3370" s="21">
        <v>800</v>
      </c>
      <c r="F3370" s="21">
        <v>3600</v>
      </c>
      <c r="G3370" s="21">
        <v>1255</v>
      </c>
      <c r="H3370" s="39">
        <f t="shared" si="491"/>
        <v>3442.2857142857142</v>
      </c>
      <c r="I3370" s="37">
        <f t="shared" si="492"/>
        <v>3000</v>
      </c>
      <c r="J3370" s="37">
        <f t="shared" si="493"/>
        <v>135</v>
      </c>
      <c r="K3370" s="21"/>
      <c r="L3370" s="36">
        <f t="shared" si="499"/>
        <v>837</v>
      </c>
      <c r="M3370" s="36"/>
      <c r="N3370" s="21"/>
      <c r="O3370" s="21">
        <f t="shared" si="494"/>
        <v>837</v>
      </c>
      <c r="P3370" s="40">
        <f t="shared" si="495"/>
        <v>2391.4285714285716</v>
      </c>
      <c r="Q3370" s="42"/>
      <c r="R3370" t="str">
        <f t="shared" si="496"/>
        <v>3440 Litre 316 Stainless Steel Slimline Water Tank (800mm W x 3600mm L x  1255mm H)</v>
      </c>
    </row>
    <row r="3371" spans="2:18" x14ac:dyDescent="0.35">
      <c r="B3371" s="32">
        <v>0.65</v>
      </c>
      <c r="C3371" s="30" t="s">
        <v>23</v>
      </c>
      <c r="D3371" s="30" t="s">
        <v>21</v>
      </c>
      <c r="E3371" s="21">
        <v>800</v>
      </c>
      <c r="F3371" s="21">
        <v>3700</v>
      </c>
      <c r="G3371" s="21">
        <v>1255</v>
      </c>
      <c r="H3371" s="39">
        <f t="shared" si="491"/>
        <v>3542.6857142857143</v>
      </c>
      <c r="I3371" s="37">
        <f t="shared" si="492"/>
        <v>4000</v>
      </c>
      <c r="J3371" s="37">
        <f t="shared" si="493"/>
        <v>150</v>
      </c>
      <c r="K3371" s="21"/>
      <c r="L3371" s="36">
        <v>852</v>
      </c>
      <c r="M3371" s="36"/>
      <c r="N3371" s="21"/>
      <c r="O3371" s="21">
        <f t="shared" si="494"/>
        <v>852</v>
      </c>
      <c r="P3371" s="40">
        <f t="shared" si="495"/>
        <v>2434.2857142857142</v>
      </c>
      <c r="Q3371" s="42"/>
      <c r="R3371" t="str">
        <f t="shared" si="496"/>
        <v>3540 Litre 316 Stainless Steel Slimline Water Tank (800mm W x 3700mm L x  1255mm H)</v>
      </c>
    </row>
    <row r="3372" spans="2:18" x14ac:dyDescent="0.35">
      <c r="B3372" s="32">
        <v>0.65</v>
      </c>
      <c r="C3372" s="30" t="s">
        <v>23</v>
      </c>
      <c r="D3372" s="30" t="s">
        <v>21</v>
      </c>
      <c r="E3372" s="21">
        <v>800</v>
      </c>
      <c r="F3372" s="21">
        <v>3800</v>
      </c>
      <c r="G3372" s="21">
        <v>1255</v>
      </c>
      <c r="H3372" s="39">
        <f t="shared" si="491"/>
        <v>3643.0857142857139</v>
      </c>
      <c r="I3372" s="37">
        <f t="shared" si="492"/>
        <v>4000</v>
      </c>
      <c r="J3372" s="37">
        <f t="shared" si="493"/>
        <v>150</v>
      </c>
      <c r="K3372" s="21"/>
      <c r="L3372" s="36">
        <f>L3371+15</f>
        <v>867</v>
      </c>
      <c r="M3372" s="36"/>
      <c r="N3372" s="21"/>
      <c r="O3372" s="21">
        <f t="shared" si="494"/>
        <v>867</v>
      </c>
      <c r="P3372" s="40">
        <f t="shared" si="495"/>
        <v>2477.1428571428573</v>
      </c>
      <c r="Q3372" s="42"/>
      <c r="R3372" t="str">
        <f t="shared" si="496"/>
        <v>3640 Litre 316 Stainless Steel Slimline Water Tank (800mm W x 3800mm L x  1255mm H)</v>
      </c>
    </row>
    <row r="3373" spans="2:18" x14ac:dyDescent="0.35">
      <c r="B3373" s="32">
        <v>0.65</v>
      </c>
      <c r="C3373" s="30" t="s">
        <v>23</v>
      </c>
      <c r="D3373" s="30" t="s">
        <v>21</v>
      </c>
      <c r="E3373" s="21">
        <v>800</v>
      </c>
      <c r="F3373" s="21">
        <v>3900</v>
      </c>
      <c r="G3373" s="21">
        <v>1255</v>
      </c>
      <c r="H3373" s="39">
        <f t="shared" si="491"/>
        <v>3743.485714285714</v>
      </c>
      <c r="I3373" s="37">
        <f t="shared" si="492"/>
        <v>4000</v>
      </c>
      <c r="J3373" s="37">
        <f t="shared" si="493"/>
        <v>150</v>
      </c>
      <c r="K3373" s="21"/>
      <c r="L3373" s="36">
        <f>L3372+15</f>
        <v>882</v>
      </c>
      <c r="M3373" s="36"/>
      <c r="N3373" s="21"/>
      <c r="O3373" s="21">
        <f t="shared" si="494"/>
        <v>882</v>
      </c>
      <c r="P3373" s="40">
        <f t="shared" si="495"/>
        <v>2520</v>
      </c>
      <c r="Q3373" s="42"/>
      <c r="R3373" t="str">
        <f t="shared" si="496"/>
        <v>3740 Litre 316 Stainless Steel Slimline Water Tank (800mm W x 3900mm L x  1255mm H)</v>
      </c>
    </row>
    <row r="3374" spans="2:18" x14ac:dyDescent="0.35">
      <c r="B3374" s="32">
        <v>0.65</v>
      </c>
      <c r="C3374" s="30" t="s">
        <v>23</v>
      </c>
      <c r="D3374" s="30" t="s">
        <v>21</v>
      </c>
      <c r="E3374" s="21">
        <v>800</v>
      </c>
      <c r="F3374" s="21">
        <v>4000</v>
      </c>
      <c r="G3374" s="21">
        <v>1255</v>
      </c>
      <c r="H3374" s="39">
        <f t="shared" si="491"/>
        <v>3843.8857142857141</v>
      </c>
      <c r="I3374" s="37">
        <f t="shared" si="492"/>
        <v>4000</v>
      </c>
      <c r="J3374" s="37">
        <f t="shared" si="493"/>
        <v>150</v>
      </c>
      <c r="K3374" s="21"/>
      <c r="L3374" s="36">
        <f>L3373+15</f>
        <v>897</v>
      </c>
      <c r="M3374" s="36"/>
      <c r="N3374" s="21"/>
      <c r="O3374" s="21">
        <f t="shared" si="494"/>
        <v>897</v>
      </c>
      <c r="P3374" s="40">
        <f t="shared" si="495"/>
        <v>2562.8571428571431</v>
      </c>
      <c r="Q3374" s="42"/>
      <c r="R3374" t="str">
        <f t="shared" si="496"/>
        <v>3840 Litre 316 Stainless Steel Slimline Water Tank (800mm W x 4000mm L x  1255mm H)</v>
      </c>
    </row>
    <row r="3375" spans="2:18" x14ac:dyDescent="0.35">
      <c r="B3375" s="32">
        <v>0.65</v>
      </c>
      <c r="C3375" s="30" t="s">
        <v>23</v>
      </c>
      <c r="D3375" s="30" t="s">
        <v>21</v>
      </c>
      <c r="E3375" s="21">
        <v>850</v>
      </c>
      <c r="F3375" s="21">
        <v>800</v>
      </c>
      <c r="G3375" s="21">
        <v>1255</v>
      </c>
      <c r="H3375" s="39">
        <f t="shared" si="491"/>
        <v>659.09910714285706</v>
      </c>
      <c r="I3375" s="37">
        <f t="shared" si="492"/>
        <v>1000</v>
      </c>
      <c r="J3375" s="37">
        <f t="shared" si="493"/>
        <v>90</v>
      </c>
      <c r="K3375" s="21"/>
      <c r="L3375" s="36">
        <v>352</v>
      </c>
      <c r="M3375" s="36"/>
      <c r="N3375" s="21"/>
      <c r="O3375" s="21">
        <f t="shared" si="494"/>
        <v>352</v>
      </c>
      <c r="P3375" s="40">
        <f t="shared" si="495"/>
        <v>1005.7142857142858</v>
      </c>
      <c r="Q3375" s="42"/>
      <c r="R3375" t="str">
        <f t="shared" si="496"/>
        <v>660 Litre 316 Stainless Steel Slimline Water Tank (850mm W x 800mm L x  1255mm H)</v>
      </c>
    </row>
    <row r="3376" spans="2:18" x14ac:dyDescent="0.35">
      <c r="B3376" s="32">
        <v>0.65</v>
      </c>
      <c r="C3376" s="30" t="s">
        <v>23</v>
      </c>
      <c r="D3376" s="30" t="s">
        <v>21</v>
      </c>
      <c r="E3376" s="21">
        <v>850</v>
      </c>
      <c r="F3376" s="21">
        <v>900</v>
      </c>
      <c r="G3376" s="21">
        <v>1255</v>
      </c>
      <c r="H3376" s="39">
        <f t="shared" si="491"/>
        <v>765.77410714285702</v>
      </c>
      <c r="I3376" s="37">
        <f t="shared" si="492"/>
        <v>1000</v>
      </c>
      <c r="J3376" s="37">
        <f t="shared" si="493"/>
        <v>90</v>
      </c>
      <c r="K3376" s="21"/>
      <c r="L3376" s="36">
        <f t="shared" ref="L3376:L3382" si="500">L3375+15</f>
        <v>367</v>
      </c>
      <c r="M3376" s="36"/>
      <c r="N3376" s="21"/>
      <c r="O3376" s="21">
        <f t="shared" si="494"/>
        <v>367</v>
      </c>
      <c r="P3376" s="40">
        <f t="shared" si="495"/>
        <v>1048.5714285714287</v>
      </c>
      <c r="Q3376" s="42"/>
      <c r="R3376" t="str">
        <f t="shared" si="496"/>
        <v>770 Litre 316 Stainless Steel Slimline Water Tank (850mm W x 900mm L x  1255mm H)</v>
      </c>
    </row>
    <row r="3377" spans="2:18" x14ac:dyDescent="0.35">
      <c r="B3377" s="32">
        <v>0.65</v>
      </c>
      <c r="C3377" s="30" t="s">
        <v>23</v>
      </c>
      <c r="D3377" s="30" t="s">
        <v>21</v>
      </c>
      <c r="E3377" s="21">
        <v>850</v>
      </c>
      <c r="F3377" s="21">
        <v>1000</v>
      </c>
      <c r="G3377" s="21">
        <v>1255</v>
      </c>
      <c r="H3377" s="39">
        <f t="shared" si="491"/>
        <v>872.44910714285709</v>
      </c>
      <c r="I3377" s="37">
        <f t="shared" si="492"/>
        <v>1000</v>
      </c>
      <c r="J3377" s="37">
        <f t="shared" si="493"/>
        <v>90</v>
      </c>
      <c r="K3377" s="21"/>
      <c r="L3377" s="36">
        <f t="shared" si="500"/>
        <v>382</v>
      </c>
      <c r="M3377" s="36"/>
      <c r="N3377" s="21"/>
      <c r="O3377" s="21">
        <f t="shared" si="494"/>
        <v>382</v>
      </c>
      <c r="P3377" s="40">
        <f t="shared" si="495"/>
        <v>1091.4285714285716</v>
      </c>
      <c r="Q3377" s="42"/>
      <c r="R3377" t="str">
        <f t="shared" si="496"/>
        <v>870 Litre 316 Stainless Steel Slimline Water Tank (850mm W x 1000mm L x  1255mm H)</v>
      </c>
    </row>
    <row r="3378" spans="2:18" x14ac:dyDescent="0.35">
      <c r="B3378" s="32">
        <v>0.65</v>
      </c>
      <c r="C3378" s="30" t="s">
        <v>23</v>
      </c>
      <c r="D3378" s="30" t="s">
        <v>21</v>
      </c>
      <c r="E3378" s="21">
        <v>850</v>
      </c>
      <c r="F3378" s="21">
        <v>1100</v>
      </c>
      <c r="G3378" s="21">
        <v>1255</v>
      </c>
      <c r="H3378" s="39">
        <f t="shared" si="491"/>
        <v>979.12410714285704</v>
      </c>
      <c r="I3378" s="37">
        <f t="shared" si="492"/>
        <v>1000</v>
      </c>
      <c r="J3378" s="37">
        <f t="shared" si="493"/>
        <v>90</v>
      </c>
      <c r="K3378" s="21"/>
      <c r="L3378" s="36">
        <f t="shared" si="500"/>
        <v>397</v>
      </c>
      <c r="M3378" s="36"/>
      <c r="N3378" s="21"/>
      <c r="O3378" s="21">
        <f t="shared" si="494"/>
        <v>397</v>
      </c>
      <c r="P3378" s="40">
        <f t="shared" si="495"/>
        <v>1134.2857142857144</v>
      </c>
      <c r="Q3378" s="42"/>
      <c r="R3378" t="str">
        <f t="shared" si="496"/>
        <v>980 Litre 316 Stainless Steel Slimline Water Tank (850mm W x 1100mm L x  1255mm H)</v>
      </c>
    </row>
    <row r="3379" spans="2:18" x14ac:dyDescent="0.35">
      <c r="B3379" s="32">
        <v>0.65</v>
      </c>
      <c r="C3379" s="30" t="s">
        <v>23</v>
      </c>
      <c r="D3379" s="30" t="s">
        <v>21</v>
      </c>
      <c r="E3379" s="21">
        <v>850</v>
      </c>
      <c r="F3379" s="21">
        <v>1200</v>
      </c>
      <c r="G3379" s="21">
        <v>1255</v>
      </c>
      <c r="H3379" s="39">
        <f t="shared" si="491"/>
        <v>1085.7991071428571</v>
      </c>
      <c r="I3379" s="37">
        <f t="shared" si="492"/>
        <v>1000</v>
      </c>
      <c r="J3379" s="37">
        <f t="shared" si="493"/>
        <v>90</v>
      </c>
      <c r="K3379" s="21"/>
      <c r="L3379" s="36">
        <f t="shared" si="500"/>
        <v>412</v>
      </c>
      <c r="M3379" s="36"/>
      <c r="N3379" s="21"/>
      <c r="O3379" s="21">
        <f t="shared" si="494"/>
        <v>412</v>
      </c>
      <c r="P3379" s="40">
        <f t="shared" si="495"/>
        <v>1177.1428571428571</v>
      </c>
      <c r="Q3379" s="42"/>
      <c r="R3379" t="str">
        <f t="shared" si="496"/>
        <v>1090 Litre 316 Stainless Steel Slimline Water Tank (850mm W x 1200mm L x  1255mm H)</v>
      </c>
    </row>
    <row r="3380" spans="2:18" x14ac:dyDescent="0.35">
      <c r="B3380" s="32">
        <v>0.65</v>
      </c>
      <c r="C3380" s="30" t="s">
        <v>23</v>
      </c>
      <c r="D3380" s="30" t="s">
        <v>21</v>
      </c>
      <c r="E3380" s="21">
        <v>850</v>
      </c>
      <c r="F3380" s="21">
        <v>1300</v>
      </c>
      <c r="G3380" s="21">
        <v>1255</v>
      </c>
      <c r="H3380" s="39">
        <f t="shared" si="491"/>
        <v>1192.4741071428571</v>
      </c>
      <c r="I3380" s="37">
        <f t="shared" si="492"/>
        <v>1000</v>
      </c>
      <c r="J3380" s="37">
        <f t="shared" si="493"/>
        <v>90</v>
      </c>
      <c r="K3380" s="21"/>
      <c r="L3380" s="36">
        <f t="shared" si="500"/>
        <v>427</v>
      </c>
      <c r="M3380" s="36"/>
      <c r="N3380" s="21"/>
      <c r="O3380" s="21">
        <f t="shared" si="494"/>
        <v>427</v>
      </c>
      <c r="P3380" s="40">
        <f t="shared" si="495"/>
        <v>1220</v>
      </c>
      <c r="Q3380" s="42"/>
      <c r="R3380" t="str">
        <f t="shared" si="496"/>
        <v>1190 Litre 316 Stainless Steel Slimline Water Tank (850mm W x 1300mm L x  1255mm H)</v>
      </c>
    </row>
    <row r="3381" spans="2:18" x14ac:dyDescent="0.35">
      <c r="B3381" s="32">
        <v>0.65</v>
      </c>
      <c r="C3381" s="30" t="s">
        <v>23</v>
      </c>
      <c r="D3381" s="30" t="s">
        <v>21</v>
      </c>
      <c r="E3381" s="21">
        <v>850</v>
      </c>
      <c r="F3381" s="21">
        <v>1400</v>
      </c>
      <c r="G3381" s="21">
        <v>1255</v>
      </c>
      <c r="H3381" s="39">
        <f t="shared" si="491"/>
        <v>1299.149107142857</v>
      </c>
      <c r="I3381" s="37">
        <f t="shared" si="492"/>
        <v>1000</v>
      </c>
      <c r="J3381" s="37">
        <f t="shared" si="493"/>
        <v>90</v>
      </c>
      <c r="K3381" s="21"/>
      <c r="L3381" s="36">
        <f t="shared" si="500"/>
        <v>442</v>
      </c>
      <c r="M3381" s="36"/>
      <c r="N3381" s="21"/>
      <c r="O3381" s="21">
        <f t="shared" si="494"/>
        <v>442</v>
      </c>
      <c r="P3381" s="40">
        <f t="shared" si="495"/>
        <v>1262.8571428571429</v>
      </c>
      <c r="Q3381" s="42"/>
      <c r="R3381" t="str">
        <f t="shared" si="496"/>
        <v>1300 Litre 316 Stainless Steel Slimline Water Tank (850mm W x 1400mm L x  1255mm H)</v>
      </c>
    </row>
    <row r="3382" spans="2:18" x14ac:dyDescent="0.35">
      <c r="B3382" s="32">
        <v>0.65</v>
      </c>
      <c r="C3382" s="30" t="s">
        <v>23</v>
      </c>
      <c r="D3382" s="30" t="s">
        <v>21</v>
      </c>
      <c r="E3382" s="21">
        <v>850</v>
      </c>
      <c r="F3382" s="21">
        <v>1500</v>
      </c>
      <c r="G3382" s="21">
        <v>1255</v>
      </c>
      <c r="H3382" s="39">
        <f t="shared" si="491"/>
        <v>1405.824107142857</v>
      </c>
      <c r="I3382" s="37">
        <f t="shared" si="492"/>
        <v>1000</v>
      </c>
      <c r="J3382" s="37">
        <f t="shared" si="493"/>
        <v>90</v>
      </c>
      <c r="K3382" s="21"/>
      <c r="L3382" s="36">
        <f t="shared" si="500"/>
        <v>457</v>
      </c>
      <c r="M3382" s="36"/>
      <c r="N3382" s="21"/>
      <c r="O3382" s="21">
        <f t="shared" si="494"/>
        <v>457</v>
      </c>
      <c r="P3382" s="40">
        <f t="shared" si="495"/>
        <v>1305.7142857142858</v>
      </c>
      <c r="Q3382" s="42"/>
      <c r="R3382" t="str">
        <f t="shared" si="496"/>
        <v>1410 Litre 316 Stainless Steel Slimline Water Tank (850mm W x 1500mm L x  1255mm H)</v>
      </c>
    </row>
    <row r="3383" spans="2:18" x14ac:dyDescent="0.35">
      <c r="B3383" s="32">
        <v>0.65</v>
      </c>
      <c r="C3383" s="30" t="s">
        <v>23</v>
      </c>
      <c r="D3383" s="30" t="s">
        <v>21</v>
      </c>
      <c r="E3383" s="21">
        <v>850</v>
      </c>
      <c r="F3383" s="21">
        <v>1600</v>
      </c>
      <c r="G3383" s="21">
        <v>1255</v>
      </c>
      <c r="H3383" s="39">
        <f t="shared" si="491"/>
        <v>1512.4991071428572</v>
      </c>
      <c r="I3383" s="37">
        <f t="shared" si="492"/>
        <v>2000</v>
      </c>
      <c r="J3383" s="37">
        <f t="shared" si="493"/>
        <v>120</v>
      </c>
      <c r="K3383" s="21"/>
      <c r="L3383" s="36">
        <v>472</v>
      </c>
      <c r="M3383" s="36"/>
      <c r="N3383" s="21"/>
      <c r="O3383" s="21">
        <f t="shared" si="494"/>
        <v>472</v>
      </c>
      <c r="P3383" s="40">
        <f t="shared" si="495"/>
        <v>1348.5714285714287</v>
      </c>
      <c r="Q3383" s="42"/>
      <c r="R3383" t="str">
        <f t="shared" si="496"/>
        <v>1510 Litre 316 Stainless Steel Slimline Water Tank (850mm W x 1600mm L x  1255mm H)</v>
      </c>
    </row>
    <row r="3384" spans="2:18" x14ac:dyDescent="0.35">
      <c r="B3384" s="32">
        <v>0.65</v>
      </c>
      <c r="C3384" s="30" t="s">
        <v>23</v>
      </c>
      <c r="D3384" s="30" t="s">
        <v>21</v>
      </c>
      <c r="E3384" s="21">
        <v>850</v>
      </c>
      <c r="F3384" s="21">
        <v>1700</v>
      </c>
      <c r="G3384" s="21">
        <v>1255</v>
      </c>
      <c r="H3384" s="39">
        <f t="shared" si="491"/>
        <v>1619.1741071428571</v>
      </c>
      <c r="I3384" s="37">
        <f t="shared" si="492"/>
        <v>2000</v>
      </c>
      <c r="J3384" s="37">
        <f t="shared" si="493"/>
        <v>120</v>
      </c>
      <c r="K3384" s="21"/>
      <c r="L3384" s="36">
        <f t="shared" ref="L3384:L3392" si="501">L3383+15</f>
        <v>487</v>
      </c>
      <c r="M3384" s="36"/>
      <c r="N3384" s="21"/>
      <c r="O3384" s="21">
        <f t="shared" si="494"/>
        <v>487</v>
      </c>
      <c r="P3384" s="40">
        <f t="shared" si="495"/>
        <v>1391.4285714285716</v>
      </c>
      <c r="Q3384" s="42"/>
      <c r="R3384" t="str">
        <f t="shared" si="496"/>
        <v>1620 Litre 316 Stainless Steel Slimline Water Tank (850mm W x 1700mm L x  1255mm H)</v>
      </c>
    </row>
    <row r="3385" spans="2:18" x14ac:dyDescent="0.35">
      <c r="B3385" s="32">
        <v>0.65</v>
      </c>
      <c r="C3385" s="30" t="s">
        <v>23</v>
      </c>
      <c r="D3385" s="30" t="s">
        <v>21</v>
      </c>
      <c r="E3385" s="21">
        <v>850</v>
      </c>
      <c r="F3385" s="21">
        <v>1800</v>
      </c>
      <c r="G3385" s="21">
        <v>1255</v>
      </c>
      <c r="H3385" s="39">
        <f t="shared" si="491"/>
        <v>1725.8491071428571</v>
      </c>
      <c r="I3385" s="37">
        <f t="shared" si="492"/>
        <v>2000</v>
      </c>
      <c r="J3385" s="37">
        <f t="shared" si="493"/>
        <v>120</v>
      </c>
      <c r="K3385" s="21"/>
      <c r="L3385" s="36">
        <f t="shared" si="501"/>
        <v>502</v>
      </c>
      <c r="M3385" s="36"/>
      <c r="N3385" s="21"/>
      <c r="O3385" s="21">
        <f t="shared" si="494"/>
        <v>502</v>
      </c>
      <c r="P3385" s="40">
        <f t="shared" si="495"/>
        <v>1434.2857142857144</v>
      </c>
      <c r="Q3385" s="42"/>
      <c r="R3385" t="str">
        <f t="shared" si="496"/>
        <v>1730 Litre 316 Stainless Steel Slimline Water Tank (850mm W x 1800mm L x  1255mm H)</v>
      </c>
    </row>
    <row r="3386" spans="2:18" x14ac:dyDescent="0.35">
      <c r="B3386" s="32">
        <v>0.65</v>
      </c>
      <c r="C3386" s="30" t="s">
        <v>23</v>
      </c>
      <c r="D3386" s="30" t="s">
        <v>21</v>
      </c>
      <c r="E3386" s="21">
        <v>850</v>
      </c>
      <c r="F3386" s="21">
        <v>1900</v>
      </c>
      <c r="G3386" s="21">
        <v>1255</v>
      </c>
      <c r="H3386" s="39">
        <f t="shared" si="491"/>
        <v>1832.524107142857</v>
      </c>
      <c r="I3386" s="37">
        <f t="shared" si="492"/>
        <v>2000</v>
      </c>
      <c r="J3386" s="37">
        <f t="shared" si="493"/>
        <v>120</v>
      </c>
      <c r="K3386" s="21"/>
      <c r="L3386" s="36">
        <f t="shared" si="501"/>
        <v>517</v>
      </c>
      <c r="M3386" s="36"/>
      <c r="N3386" s="21"/>
      <c r="O3386" s="21">
        <f t="shared" si="494"/>
        <v>517</v>
      </c>
      <c r="P3386" s="40">
        <f t="shared" si="495"/>
        <v>1477.1428571428573</v>
      </c>
      <c r="Q3386" s="42"/>
      <c r="R3386" t="str">
        <f t="shared" si="496"/>
        <v>1830 Litre 316 Stainless Steel Slimline Water Tank (850mm W x 1900mm L x  1255mm H)</v>
      </c>
    </row>
    <row r="3387" spans="2:18" x14ac:dyDescent="0.35">
      <c r="B3387" s="32">
        <v>0.65</v>
      </c>
      <c r="C3387" s="30" t="s">
        <v>23</v>
      </c>
      <c r="D3387" s="30" t="s">
        <v>21</v>
      </c>
      <c r="E3387" s="21">
        <v>850</v>
      </c>
      <c r="F3387" s="21">
        <v>2000</v>
      </c>
      <c r="G3387" s="21">
        <v>1255</v>
      </c>
      <c r="H3387" s="39">
        <f t="shared" si="491"/>
        <v>1939.199107142857</v>
      </c>
      <c r="I3387" s="37">
        <f t="shared" si="492"/>
        <v>2000</v>
      </c>
      <c r="J3387" s="37">
        <f t="shared" si="493"/>
        <v>120</v>
      </c>
      <c r="K3387" s="21"/>
      <c r="L3387" s="36">
        <f t="shared" si="501"/>
        <v>532</v>
      </c>
      <c r="M3387" s="36"/>
      <c r="N3387" s="21"/>
      <c r="O3387" s="21">
        <f t="shared" si="494"/>
        <v>532</v>
      </c>
      <c r="P3387" s="40">
        <f t="shared" si="495"/>
        <v>1520</v>
      </c>
      <c r="Q3387" s="42"/>
      <c r="R3387" t="str">
        <f t="shared" si="496"/>
        <v>1940 Litre 316 Stainless Steel Slimline Water Tank (850mm W x 2000mm L x  1255mm H)</v>
      </c>
    </row>
    <row r="3388" spans="2:18" x14ac:dyDescent="0.35">
      <c r="B3388" s="32">
        <v>0.65</v>
      </c>
      <c r="C3388" s="30" t="s">
        <v>23</v>
      </c>
      <c r="D3388" s="30" t="s">
        <v>21</v>
      </c>
      <c r="E3388" s="21">
        <v>850</v>
      </c>
      <c r="F3388" s="21">
        <v>2100</v>
      </c>
      <c r="G3388" s="21">
        <v>1255</v>
      </c>
      <c r="H3388" s="39">
        <f t="shared" si="491"/>
        <v>2045.8741071428572</v>
      </c>
      <c r="I3388" s="37">
        <f t="shared" si="492"/>
        <v>2000</v>
      </c>
      <c r="J3388" s="37">
        <f t="shared" si="493"/>
        <v>120</v>
      </c>
      <c r="K3388" s="21"/>
      <c r="L3388" s="36">
        <f t="shared" si="501"/>
        <v>547</v>
      </c>
      <c r="M3388" s="36"/>
      <c r="N3388" s="21"/>
      <c r="O3388" s="21">
        <f t="shared" si="494"/>
        <v>547</v>
      </c>
      <c r="P3388" s="40">
        <f t="shared" si="495"/>
        <v>1562.8571428571429</v>
      </c>
      <c r="Q3388" s="42"/>
      <c r="R3388" t="str">
        <f t="shared" si="496"/>
        <v>2050 Litre 316 Stainless Steel Slimline Water Tank (850mm W x 2100mm L x  1255mm H)</v>
      </c>
    </row>
    <row r="3389" spans="2:18" x14ac:dyDescent="0.35">
      <c r="B3389" s="32">
        <v>0.65</v>
      </c>
      <c r="C3389" s="30" t="s">
        <v>23</v>
      </c>
      <c r="D3389" s="30" t="s">
        <v>21</v>
      </c>
      <c r="E3389" s="21">
        <v>850</v>
      </c>
      <c r="F3389" s="21">
        <v>2200</v>
      </c>
      <c r="G3389" s="21">
        <v>1255</v>
      </c>
      <c r="H3389" s="39">
        <f t="shared" si="491"/>
        <v>2152.5491071428569</v>
      </c>
      <c r="I3389" s="37">
        <f t="shared" si="492"/>
        <v>2000</v>
      </c>
      <c r="J3389" s="37">
        <f t="shared" si="493"/>
        <v>120</v>
      </c>
      <c r="K3389" s="21"/>
      <c r="L3389" s="36">
        <f t="shared" si="501"/>
        <v>562</v>
      </c>
      <c r="M3389" s="36"/>
      <c r="N3389" s="21"/>
      <c r="O3389" s="21">
        <f t="shared" si="494"/>
        <v>562</v>
      </c>
      <c r="P3389" s="40">
        <f t="shared" si="495"/>
        <v>1605.7142857142858</v>
      </c>
      <c r="Q3389" s="42"/>
      <c r="R3389" t="str">
        <f t="shared" si="496"/>
        <v>2150 Litre 316 Stainless Steel Slimline Water Tank (850mm W x 2200mm L x  1255mm H)</v>
      </c>
    </row>
    <row r="3390" spans="2:18" x14ac:dyDescent="0.35">
      <c r="B3390" s="32">
        <v>0.65</v>
      </c>
      <c r="C3390" s="30" t="s">
        <v>23</v>
      </c>
      <c r="D3390" s="30" t="s">
        <v>21</v>
      </c>
      <c r="E3390" s="21">
        <v>850</v>
      </c>
      <c r="F3390" s="21">
        <v>2300</v>
      </c>
      <c r="G3390" s="21">
        <v>1255</v>
      </c>
      <c r="H3390" s="39">
        <f t="shared" si="491"/>
        <v>2259.2241071428571</v>
      </c>
      <c r="I3390" s="37">
        <f t="shared" si="492"/>
        <v>2000</v>
      </c>
      <c r="J3390" s="37">
        <f t="shared" si="493"/>
        <v>120</v>
      </c>
      <c r="K3390" s="21"/>
      <c r="L3390" s="36">
        <f t="shared" si="501"/>
        <v>577</v>
      </c>
      <c r="M3390" s="36"/>
      <c r="N3390" s="21"/>
      <c r="O3390" s="21">
        <f t="shared" si="494"/>
        <v>577</v>
      </c>
      <c r="P3390" s="40">
        <f t="shared" si="495"/>
        <v>1648.5714285714287</v>
      </c>
      <c r="Q3390" s="42"/>
      <c r="R3390" t="str">
        <f t="shared" si="496"/>
        <v>2260 Litre 316 Stainless Steel Slimline Water Tank (850mm W x 2300mm L x  1255mm H)</v>
      </c>
    </row>
    <row r="3391" spans="2:18" x14ac:dyDescent="0.35">
      <c r="B3391" s="32">
        <v>0.65</v>
      </c>
      <c r="C3391" s="30" t="s">
        <v>23</v>
      </c>
      <c r="D3391" s="30" t="s">
        <v>21</v>
      </c>
      <c r="E3391" s="21">
        <v>850</v>
      </c>
      <c r="F3391" s="21">
        <v>2400</v>
      </c>
      <c r="G3391" s="21">
        <v>1255</v>
      </c>
      <c r="H3391" s="39">
        <f t="shared" si="491"/>
        <v>2365.8991071428572</v>
      </c>
      <c r="I3391" s="37">
        <f t="shared" si="492"/>
        <v>2000</v>
      </c>
      <c r="J3391" s="37">
        <f t="shared" si="493"/>
        <v>120</v>
      </c>
      <c r="K3391" s="21"/>
      <c r="L3391" s="36">
        <f t="shared" si="501"/>
        <v>592</v>
      </c>
      <c r="M3391" s="36"/>
      <c r="N3391" s="21"/>
      <c r="O3391" s="21">
        <f t="shared" si="494"/>
        <v>592</v>
      </c>
      <c r="P3391" s="40">
        <f t="shared" si="495"/>
        <v>1691.4285714285716</v>
      </c>
      <c r="Q3391" s="42"/>
      <c r="R3391" t="str">
        <f t="shared" si="496"/>
        <v>2370 Litre 316 Stainless Steel Slimline Water Tank (850mm W x 2400mm L x  1255mm H)</v>
      </c>
    </row>
    <row r="3392" spans="2:18" x14ac:dyDescent="0.35">
      <c r="B3392" s="32">
        <v>0.65</v>
      </c>
      <c r="C3392" s="30" t="s">
        <v>23</v>
      </c>
      <c r="D3392" s="30" t="s">
        <v>21</v>
      </c>
      <c r="E3392" s="21">
        <v>850</v>
      </c>
      <c r="F3392" s="21">
        <v>2500</v>
      </c>
      <c r="G3392" s="21">
        <v>1255</v>
      </c>
      <c r="H3392" s="39">
        <f t="shared" si="491"/>
        <v>2472.574107142857</v>
      </c>
      <c r="I3392" s="37">
        <f t="shared" si="492"/>
        <v>2000</v>
      </c>
      <c r="J3392" s="37">
        <f t="shared" si="493"/>
        <v>120</v>
      </c>
      <c r="K3392" s="21"/>
      <c r="L3392" s="36">
        <f t="shared" si="501"/>
        <v>607</v>
      </c>
      <c r="M3392" s="36"/>
      <c r="N3392" s="21"/>
      <c r="O3392" s="21">
        <f t="shared" si="494"/>
        <v>607</v>
      </c>
      <c r="P3392" s="40">
        <f t="shared" si="495"/>
        <v>1734.2857142857144</v>
      </c>
      <c r="Q3392" s="42"/>
      <c r="R3392" t="str">
        <f t="shared" si="496"/>
        <v>2470 Litre 316 Stainless Steel Slimline Water Tank (850mm W x 2500mm L x  1255mm H)</v>
      </c>
    </row>
    <row r="3393" spans="2:18" x14ac:dyDescent="0.35">
      <c r="B3393" s="32">
        <v>0.65</v>
      </c>
      <c r="C3393" s="30" t="s">
        <v>23</v>
      </c>
      <c r="D3393" s="30" t="s">
        <v>21</v>
      </c>
      <c r="E3393" s="21">
        <v>850</v>
      </c>
      <c r="F3393" s="21">
        <v>2600</v>
      </c>
      <c r="G3393" s="21">
        <v>1255</v>
      </c>
      <c r="H3393" s="39">
        <f t="shared" si="491"/>
        <v>2579.2491071428572</v>
      </c>
      <c r="I3393" s="37">
        <f t="shared" si="492"/>
        <v>3000</v>
      </c>
      <c r="J3393" s="37">
        <f t="shared" si="493"/>
        <v>135</v>
      </c>
      <c r="K3393" s="21"/>
      <c r="L3393" s="36">
        <v>689</v>
      </c>
      <c r="M3393" s="36"/>
      <c r="N3393" s="21"/>
      <c r="O3393" s="21">
        <f t="shared" si="494"/>
        <v>689</v>
      </c>
      <c r="P3393" s="40">
        <f t="shared" si="495"/>
        <v>1968.5714285714287</v>
      </c>
      <c r="Q3393" s="42"/>
      <c r="R3393" t="str">
        <f t="shared" si="496"/>
        <v>2580 Litre 316 Stainless Steel Slimline Water Tank (850mm W x 2600mm L x  1255mm H)</v>
      </c>
    </row>
    <row r="3394" spans="2:18" x14ac:dyDescent="0.35">
      <c r="B3394" s="32">
        <v>0.65</v>
      </c>
      <c r="C3394" s="30" t="s">
        <v>23</v>
      </c>
      <c r="D3394" s="30" t="s">
        <v>21</v>
      </c>
      <c r="E3394" s="21">
        <v>850</v>
      </c>
      <c r="F3394" s="21">
        <v>2700</v>
      </c>
      <c r="G3394" s="21">
        <v>1255</v>
      </c>
      <c r="H3394" s="39">
        <f t="shared" si="491"/>
        <v>2685.9241071428569</v>
      </c>
      <c r="I3394" s="37">
        <f t="shared" si="492"/>
        <v>3000</v>
      </c>
      <c r="J3394" s="37">
        <f t="shared" si="493"/>
        <v>135</v>
      </c>
      <c r="K3394" s="21"/>
      <c r="L3394" s="36">
        <f t="shared" ref="L3394:L3401" si="502">L3393+15</f>
        <v>704</v>
      </c>
      <c r="M3394" s="36"/>
      <c r="N3394" s="21"/>
      <c r="O3394" s="21">
        <f t="shared" si="494"/>
        <v>704</v>
      </c>
      <c r="P3394" s="40">
        <f t="shared" si="495"/>
        <v>2011.4285714285716</v>
      </c>
      <c r="Q3394" s="42"/>
      <c r="R3394" t="str">
        <f t="shared" si="496"/>
        <v>2690 Litre 316 Stainless Steel Slimline Water Tank (850mm W x 2700mm L x  1255mm H)</v>
      </c>
    </row>
    <row r="3395" spans="2:18" x14ac:dyDescent="0.35">
      <c r="B3395" s="32">
        <v>0.65</v>
      </c>
      <c r="C3395" s="30" t="s">
        <v>23</v>
      </c>
      <c r="D3395" s="30" t="s">
        <v>21</v>
      </c>
      <c r="E3395" s="21">
        <v>850</v>
      </c>
      <c r="F3395" s="21">
        <v>2800</v>
      </c>
      <c r="G3395" s="21">
        <v>1255</v>
      </c>
      <c r="H3395" s="39">
        <f t="shared" si="491"/>
        <v>2792.5991071428571</v>
      </c>
      <c r="I3395" s="37">
        <f t="shared" si="492"/>
        <v>3000</v>
      </c>
      <c r="J3395" s="37">
        <f t="shared" si="493"/>
        <v>135</v>
      </c>
      <c r="K3395" s="21"/>
      <c r="L3395" s="36">
        <f t="shared" si="502"/>
        <v>719</v>
      </c>
      <c r="M3395" s="36"/>
      <c r="N3395" s="21"/>
      <c r="O3395" s="21">
        <f t="shared" si="494"/>
        <v>719</v>
      </c>
      <c r="P3395" s="40">
        <f t="shared" si="495"/>
        <v>2054.2857142857142</v>
      </c>
      <c r="Q3395" s="42"/>
      <c r="R3395" t="str">
        <f t="shared" si="496"/>
        <v>2790 Litre 316 Stainless Steel Slimline Water Tank (850mm W x 2800mm L x  1255mm H)</v>
      </c>
    </row>
    <row r="3396" spans="2:18" x14ac:dyDescent="0.35">
      <c r="B3396" s="32">
        <v>0.65</v>
      </c>
      <c r="C3396" s="30" t="s">
        <v>23</v>
      </c>
      <c r="D3396" s="30" t="s">
        <v>21</v>
      </c>
      <c r="E3396" s="21">
        <v>850</v>
      </c>
      <c r="F3396" s="21">
        <v>2900</v>
      </c>
      <c r="G3396" s="21">
        <v>1255</v>
      </c>
      <c r="H3396" s="39">
        <f t="shared" si="491"/>
        <v>2899.2741071428572</v>
      </c>
      <c r="I3396" s="37">
        <f t="shared" si="492"/>
        <v>3000</v>
      </c>
      <c r="J3396" s="37">
        <f t="shared" si="493"/>
        <v>135</v>
      </c>
      <c r="K3396" s="21"/>
      <c r="L3396" s="36">
        <f t="shared" si="502"/>
        <v>734</v>
      </c>
      <c r="M3396" s="36"/>
      <c r="N3396" s="21"/>
      <c r="O3396" s="21">
        <f t="shared" si="494"/>
        <v>734</v>
      </c>
      <c r="P3396" s="40">
        <f t="shared" si="495"/>
        <v>2097.1428571428573</v>
      </c>
      <c r="Q3396" s="42"/>
      <c r="R3396" t="str">
        <f t="shared" si="496"/>
        <v>2900 Litre 316 Stainless Steel Slimline Water Tank (850mm W x 2900mm L x  1255mm H)</v>
      </c>
    </row>
    <row r="3397" spans="2:18" x14ac:dyDescent="0.35">
      <c r="B3397" s="32">
        <v>0.65</v>
      </c>
      <c r="C3397" s="30" t="s">
        <v>23</v>
      </c>
      <c r="D3397" s="30" t="s">
        <v>21</v>
      </c>
      <c r="E3397" s="21">
        <v>850</v>
      </c>
      <c r="F3397" s="21">
        <v>3000</v>
      </c>
      <c r="G3397" s="21">
        <v>1255</v>
      </c>
      <c r="H3397" s="39">
        <f t="shared" si="491"/>
        <v>3005.949107142857</v>
      </c>
      <c r="I3397" s="37">
        <f t="shared" si="492"/>
        <v>3000</v>
      </c>
      <c r="J3397" s="37">
        <f t="shared" si="493"/>
        <v>135</v>
      </c>
      <c r="K3397" s="21"/>
      <c r="L3397" s="36">
        <f t="shared" si="502"/>
        <v>749</v>
      </c>
      <c r="M3397" s="36"/>
      <c r="N3397" s="21"/>
      <c r="O3397" s="21">
        <f t="shared" si="494"/>
        <v>749</v>
      </c>
      <c r="P3397" s="40">
        <f t="shared" si="495"/>
        <v>2140</v>
      </c>
      <c r="Q3397" s="42"/>
      <c r="R3397" t="str">
        <f t="shared" si="496"/>
        <v>3010 Litre 316 Stainless Steel Slimline Water Tank (850mm W x 3000mm L x  1255mm H)</v>
      </c>
    </row>
    <row r="3398" spans="2:18" x14ac:dyDescent="0.35">
      <c r="B3398" s="32">
        <v>0.65</v>
      </c>
      <c r="C3398" s="30" t="s">
        <v>23</v>
      </c>
      <c r="D3398" s="30" t="s">
        <v>21</v>
      </c>
      <c r="E3398" s="21">
        <v>850</v>
      </c>
      <c r="F3398" s="21">
        <v>3100</v>
      </c>
      <c r="G3398" s="21">
        <v>1255</v>
      </c>
      <c r="H3398" s="39">
        <f t="shared" si="491"/>
        <v>3112.6241071428572</v>
      </c>
      <c r="I3398" s="37">
        <f t="shared" si="492"/>
        <v>3000</v>
      </c>
      <c r="J3398" s="37">
        <f t="shared" si="493"/>
        <v>135</v>
      </c>
      <c r="K3398" s="21"/>
      <c r="L3398" s="36">
        <f t="shared" si="502"/>
        <v>764</v>
      </c>
      <c r="M3398" s="36"/>
      <c r="N3398" s="21"/>
      <c r="O3398" s="21">
        <f t="shared" si="494"/>
        <v>764</v>
      </c>
      <c r="P3398" s="40">
        <f t="shared" si="495"/>
        <v>2182.8571428571431</v>
      </c>
      <c r="Q3398" s="42"/>
      <c r="R3398" t="str">
        <f t="shared" si="496"/>
        <v>3110 Litre 316 Stainless Steel Slimline Water Tank (850mm W x 3100mm L x  1255mm H)</v>
      </c>
    </row>
    <row r="3399" spans="2:18" x14ac:dyDescent="0.35">
      <c r="B3399" s="32">
        <v>0.65</v>
      </c>
      <c r="C3399" s="30" t="s">
        <v>23</v>
      </c>
      <c r="D3399" s="30" t="s">
        <v>21</v>
      </c>
      <c r="E3399" s="21">
        <v>850</v>
      </c>
      <c r="F3399" s="21">
        <v>3200</v>
      </c>
      <c r="G3399" s="21">
        <v>1255</v>
      </c>
      <c r="H3399" s="39">
        <f t="shared" ref="H3399:H3462" si="503">(((22/7*(E3399/2)^2)*G3399)+((F3399-E3399)*G3399*E3399))/1000000</f>
        <v>3219.2991071428569</v>
      </c>
      <c r="I3399" s="37">
        <f t="shared" ref="I3399:I3462" si="504">ROUND(H3399,-3)</f>
        <v>3000</v>
      </c>
      <c r="J3399" s="37">
        <f t="shared" ref="J3399:J3462" si="505">IF(I3399&lt;1000,90,IF(I3399=1000,90,IF(I3399=2000,120,IF(I3399=3000,135,IF(I3399=4000,150,IF(I3399=5000,180,IF(I3399=6000,210,IF(I3399=7000,240,IF(I3399=8000,255,IF(I3399=9000,270,IF(I3399=10000,285)))))))))))</f>
        <v>135</v>
      </c>
      <c r="K3399" s="21"/>
      <c r="L3399" s="36">
        <f t="shared" si="502"/>
        <v>779</v>
      </c>
      <c r="M3399" s="36"/>
      <c r="N3399" s="21"/>
      <c r="O3399" s="21">
        <f t="shared" ref="O3399:O3462" si="506">SUM(K3399:N3399)</f>
        <v>779</v>
      </c>
      <c r="P3399" s="40">
        <f t="shared" ref="P3399:P3462" si="507">O3399/(1-B3399)</f>
        <v>2225.7142857142858</v>
      </c>
      <c r="Q3399" s="42"/>
      <c r="R3399" t="str">
        <f t="shared" ref="R3399:R3462" si="508">ROUND(H3399,-1)&amp;" "&amp;"Litre"&amp;" "&amp;C3399&amp;" "&amp;D3399&amp;" "&amp;"Water Tank"&amp;" ("&amp;E3399&amp;"mm W x "&amp;F3399&amp;"mm L x  "&amp;G3399&amp;"mm H)"</f>
        <v>3220 Litre 316 Stainless Steel Slimline Water Tank (850mm W x 3200mm L x  1255mm H)</v>
      </c>
    </row>
    <row r="3400" spans="2:18" x14ac:dyDescent="0.35">
      <c r="B3400" s="32">
        <v>0.65</v>
      </c>
      <c r="C3400" s="30" t="s">
        <v>23</v>
      </c>
      <c r="D3400" s="30" t="s">
        <v>21</v>
      </c>
      <c r="E3400" s="21">
        <v>850</v>
      </c>
      <c r="F3400" s="21">
        <v>3300</v>
      </c>
      <c r="G3400" s="21">
        <v>1255</v>
      </c>
      <c r="H3400" s="39">
        <f t="shared" si="503"/>
        <v>3325.9741071428571</v>
      </c>
      <c r="I3400" s="37">
        <f t="shared" si="504"/>
        <v>3000</v>
      </c>
      <c r="J3400" s="37">
        <f t="shared" si="505"/>
        <v>135</v>
      </c>
      <c r="K3400" s="21"/>
      <c r="L3400" s="36">
        <f t="shared" si="502"/>
        <v>794</v>
      </c>
      <c r="M3400" s="36"/>
      <c r="N3400" s="21"/>
      <c r="O3400" s="21">
        <f t="shared" si="506"/>
        <v>794</v>
      </c>
      <c r="P3400" s="40">
        <f t="shared" si="507"/>
        <v>2268.5714285714289</v>
      </c>
      <c r="Q3400" s="42"/>
      <c r="R3400" t="str">
        <f t="shared" si="508"/>
        <v>3330 Litre 316 Stainless Steel Slimline Water Tank (850mm W x 3300mm L x  1255mm H)</v>
      </c>
    </row>
    <row r="3401" spans="2:18" x14ac:dyDescent="0.35">
      <c r="B3401" s="32">
        <v>0.65</v>
      </c>
      <c r="C3401" s="30" t="s">
        <v>23</v>
      </c>
      <c r="D3401" s="30" t="s">
        <v>21</v>
      </c>
      <c r="E3401" s="21">
        <v>850</v>
      </c>
      <c r="F3401" s="21">
        <v>3400</v>
      </c>
      <c r="G3401" s="21">
        <v>1255</v>
      </c>
      <c r="H3401" s="39">
        <f t="shared" si="503"/>
        <v>3432.6491071428572</v>
      </c>
      <c r="I3401" s="37">
        <f t="shared" si="504"/>
        <v>3000</v>
      </c>
      <c r="J3401" s="37">
        <f t="shared" si="505"/>
        <v>135</v>
      </c>
      <c r="K3401" s="21"/>
      <c r="L3401" s="36">
        <f t="shared" si="502"/>
        <v>809</v>
      </c>
      <c r="M3401" s="36"/>
      <c r="N3401" s="21"/>
      <c r="O3401" s="21">
        <f t="shared" si="506"/>
        <v>809</v>
      </c>
      <c r="P3401" s="40">
        <f t="shared" si="507"/>
        <v>2311.4285714285716</v>
      </c>
      <c r="Q3401" s="42"/>
      <c r="R3401" t="str">
        <f t="shared" si="508"/>
        <v>3430 Litre 316 Stainless Steel Slimline Water Tank (850mm W x 3400mm L x  1255mm H)</v>
      </c>
    </row>
    <row r="3402" spans="2:18" x14ac:dyDescent="0.35">
      <c r="B3402" s="32">
        <v>0.65</v>
      </c>
      <c r="C3402" s="30" t="s">
        <v>23</v>
      </c>
      <c r="D3402" s="30" t="s">
        <v>21</v>
      </c>
      <c r="E3402" s="21">
        <v>850</v>
      </c>
      <c r="F3402" s="21">
        <v>3500</v>
      </c>
      <c r="G3402" s="21">
        <v>1255</v>
      </c>
      <c r="H3402" s="39">
        <f t="shared" si="503"/>
        <v>3539.324107142857</v>
      </c>
      <c r="I3402" s="37">
        <f t="shared" si="504"/>
        <v>4000</v>
      </c>
      <c r="J3402" s="37">
        <f t="shared" si="505"/>
        <v>150</v>
      </c>
      <c r="K3402" s="21"/>
      <c r="L3402" s="36">
        <v>825</v>
      </c>
      <c r="M3402" s="36"/>
      <c r="N3402" s="21"/>
      <c r="O3402" s="21">
        <f t="shared" si="506"/>
        <v>825</v>
      </c>
      <c r="P3402" s="40">
        <f t="shared" si="507"/>
        <v>2357.1428571428573</v>
      </c>
      <c r="Q3402" s="42"/>
      <c r="R3402" t="str">
        <f t="shared" si="508"/>
        <v>3540 Litre 316 Stainless Steel Slimline Water Tank (850mm W x 3500mm L x  1255mm H)</v>
      </c>
    </row>
    <row r="3403" spans="2:18" x14ac:dyDescent="0.35">
      <c r="B3403" s="32">
        <v>0.65</v>
      </c>
      <c r="C3403" s="30" t="s">
        <v>23</v>
      </c>
      <c r="D3403" s="30" t="s">
        <v>21</v>
      </c>
      <c r="E3403" s="21">
        <v>850</v>
      </c>
      <c r="F3403" s="21">
        <v>3600</v>
      </c>
      <c r="G3403" s="21">
        <v>1255</v>
      </c>
      <c r="H3403" s="39">
        <f t="shared" si="503"/>
        <v>3645.9991071428572</v>
      </c>
      <c r="I3403" s="37">
        <f t="shared" si="504"/>
        <v>4000</v>
      </c>
      <c r="J3403" s="37">
        <f t="shared" si="505"/>
        <v>150</v>
      </c>
      <c r="K3403" s="21"/>
      <c r="L3403" s="36">
        <f>L3402+15</f>
        <v>840</v>
      </c>
      <c r="M3403" s="36"/>
      <c r="N3403" s="21"/>
      <c r="O3403" s="21">
        <f t="shared" si="506"/>
        <v>840</v>
      </c>
      <c r="P3403" s="40">
        <f t="shared" si="507"/>
        <v>2400</v>
      </c>
      <c r="Q3403" s="42"/>
      <c r="R3403" t="str">
        <f t="shared" si="508"/>
        <v>3650 Litre 316 Stainless Steel Slimline Water Tank (850mm W x 3600mm L x  1255mm H)</v>
      </c>
    </row>
    <row r="3404" spans="2:18" x14ac:dyDescent="0.35">
      <c r="B3404" s="32">
        <v>0.65</v>
      </c>
      <c r="C3404" s="30" t="s">
        <v>23</v>
      </c>
      <c r="D3404" s="30" t="s">
        <v>21</v>
      </c>
      <c r="E3404" s="21">
        <v>850</v>
      </c>
      <c r="F3404" s="21">
        <v>3700</v>
      </c>
      <c r="G3404" s="21">
        <v>1255</v>
      </c>
      <c r="H3404" s="39">
        <f t="shared" si="503"/>
        <v>3752.6741071428569</v>
      </c>
      <c r="I3404" s="37">
        <f t="shared" si="504"/>
        <v>4000</v>
      </c>
      <c r="J3404" s="37">
        <f t="shared" si="505"/>
        <v>150</v>
      </c>
      <c r="K3404" s="21"/>
      <c r="L3404" s="36">
        <f>L3403+15</f>
        <v>855</v>
      </c>
      <c r="M3404" s="36"/>
      <c r="N3404" s="21"/>
      <c r="O3404" s="21">
        <f t="shared" si="506"/>
        <v>855</v>
      </c>
      <c r="P3404" s="40">
        <f t="shared" si="507"/>
        <v>2442.8571428571431</v>
      </c>
      <c r="Q3404" s="42"/>
      <c r="R3404" t="str">
        <f t="shared" si="508"/>
        <v>3750 Litre 316 Stainless Steel Slimline Water Tank (850mm W x 3700mm L x  1255mm H)</v>
      </c>
    </row>
    <row r="3405" spans="2:18" x14ac:dyDescent="0.35">
      <c r="B3405" s="32">
        <v>0.65</v>
      </c>
      <c r="C3405" s="30" t="s">
        <v>23</v>
      </c>
      <c r="D3405" s="30" t="s">
        <v>21</v>
      </c>
      <c r="E3405" s="21">
        <v>850</v>
      </c>
      <c r="F3405" s="21">
        <v>3800</v>
      </c>
      <c r="G3405" s="21">
        <v>1255</v>
      </c>
      <c r="H3405" s="39">
        <f t="shared" si="503"/>
        <v>3859.3491071428571</v>
      </c>
      <c r="I3405" s="37">
        <f t="shared" si="504"/>
        <v>4000</v>
      </c>
      <c r="J3405" s="37">
        <f t="shared" si="505"/>
        <v>150</v>
      </c>
      <c r="K3405" s="21"/>
      <c r="L3405" s="36">
        <f>L3404+15</f>
        <v>870</v>
      </c>
      <c r="M3405" s="36"/>
      <c r="N3405" s="21"/>
      <c r="O3405" s="21">
        <f t="shared" si="506"/>
        <v>870</v>
      </c>
      <c r="P3405" s="40">
        <f t="shared" si="507"/>
        <v>2485.7142857142858</v>
      </c>
      <c r="Q3405" s="42"/>
      <c r="R3405" t="str">
        <f t="shared" si="508"/>
        <v>3860 Litre 316 Stainless Steel Slimline Water Tank (850mm W x 3800mm L x  1255mm H)</v>
      </c>
    </row>
    <row r="3406" spans="2:18" x14ac:dyDescent="0.35">
      <c r="B3406" s="32">
        <v>0.65</v>
      </c>
      <c r="C3406" s="30" t="s">
        <v>23</v>
      </c>
      <c r="D3406" s="30" t="s">
        <v>21</v>
      </c>
      <c r="E3406" s="21">
        <v>850</v>
      </c>
      <c r="F3406" s="21">
        <v>3900</v>
      </c>
      <c r="G3406" s="21">
        <v>1255</v>
      </c>
      <c r="H3406" s="39">
        <f t="shared" si="503"/>
        <v>3966.0241071428572</v>
      </c>
      <c r="I3406" s="37">
        <f t="shared" si="504"/>
        <v>4000</v>
      </c>
      <c r="J3406" s="37">
        <f t="shared" si="505"/>
        <v>150</v>
      </c>
      <c r="K3406" s="21"/>
      <c r="L3406" s="36">
        <f>L3405+15</f>
        <v>885</v>
      </c>
      <c r="M3406" s="36"/>
      <c r="N3406" s="21"/>
      <c r="O3406" s="21">
        <f t="shared" si="506"/>
        <v>885</v>
      </c>
      <c r="P3406" s="40">
        <f t="shared" si="507"/>
        <v>2528.5714285714289</v>
      </c>
      <c r="Q3406" s="42"/>
      <c r="R3406" t="str">
        <f t="shared" si="508"/>
        <v>3970 Litre 316 Stainless Steel Slimline Water Tank (850mm W x 3900mm L x  1255mm H)</v>
      </c>
    </row>
    <row r="3407" spans="2:18" x14ac:dyDescent="0.35">
      <c r="B3407" s="32">
        <v>0.65</v>
      </c>
      <c r="C3407" s="30" t="s">
        <v>23</v>
      </c>
      <c r="D3407" s="30" t="s">
        <v>21</v>
      </c>
      <c r="E3407" s="21">
        <v>850</v>
      </c>
      <c r="F3407" s="21">
        <v>4000</v>
      </c>
      <c r="G3407" s="21">
        <v>1255</v>
      </c>
      <c r="H3407" s="39">
        <f t="shared" si="503"/>
        <v>4072.699107142857</v>
      </c>
      <c r="I3407" s="37">
        <f t="shared" si="504"/>
        <v>4000</v>
      </c>
      <c r="J3407" s="37">
        <f t="shared" si="505"/>
        <v>150</v>
      </c>
      <c r="K3407" s="21">
        <v>45</v>
      </c>
      <c r="L3407" s="36">
        <f>L3406+15</f>
        <v>900</v>
      </c>
      <c r="M3407" s="36"/>
      <c r="N3407" s="21"/>
      <c r="O3407" s="21">
        <f t="shared" si="506"/>
        <v>945</v>
      </c>
      <c r="P3407" s="40">
        <f t="shared" si="507"/>
        <v>2700</v>
      </c>
      <c r="Q3407" s="42"/>
      <c r="R3407" t="str">
        <f t="shared" si="508"/>
        <v>4070 Litre 316 Stainless Steel Slimline Water Tank (850mm W x 4000mm L x  1255mm H)</v>
      </c>
    </row>
    <row r="3408" spans="2:18" x14ac:dyDescent="0.35">
      <c r="B3408" s="32">
        <v>0.65</v>
      </c>
      <c r="C3408" s="30" t="s">
        <v>23</v>
      </c>
      <c r="D3408" s="30" t="s">
        <v>21</v>
      </c>
      <c r="E3408" s="21">
        <v>900</v>
      </c>
      <c r="F3408" s="21">
        <v>800</v>
      </c>
      <c r="G3408" s="21">
        <v>1255</v>
      </c>
      <c r="H3408" s="39">
        <f t="shared" si="503"/>
        <v>685.76785714285711</v>
      </c>
      <c r="I3408" s="37">
        <f t="shared" si="504"/>
        <v>1000</v>
      </c>
      <c r="J3408" s="37">
        <f t="shared" si="505"/>
        <v>90</v>
      </c>
      <c r="K3408" s="21"/>
      <c r="L3408" s="36">
        <v>354</v>
      </c>
      <c r="M3408" s="36"/>
      <c r="N3408" s="21"/>
      <c r="O3408" s="21">
        <f t="shared" si="506"/>
        <v>354</v>
      </c>
      <c r="P3408" s="40">
        <f t="shared" si="507"/>
        <v>1011.4285714285714</v>
      </c>
      <c r="Q3408" s="42"/>
      <c r="R3408" t="str">
        <f t="shared" si="508"/>
        <v>690 Litre 316 Stainless Steel Slimline Water Tank (900mm W x 800mm L x  1255mm H)</v>
      </c>
    </row>
    <row r="3409" spans="2:18" x14ac:dyDescent="0.35">
      <c r="B3409" s="32">
        <v>0.65</v>
      </c>
      <c r="C3409" s="30" t="s">
        <v>23</v>
      </c>
      <c r="D3409" s="30" t="s">
        <v>21</v>
      </c>
      <c r="E3409" s="21">
        <v>900</v>
      </c>
      <c r="F3409" s="21">
        <v>900</v>
      </c>
      <c r="G3409" s="21">
        <v>1255</v>
      </c>
      <c r="H3409" s="39">
        <f t="shared" si="503"/>
        <v>798.71785714285704</v>
      </c>
      <c r="I3409" s="37">
        <f t="shared" si="504"/>
        <v>1000</v>
      </c>
      <c r="J3409" s="37">
        <f t="shared" si="505"/>
        <v>90</v>
      </c>
      <c r="K3409" s="21"/>
      <c r="L3409" s="36">
        <f t="shared" ref="L3409:L3415" si="509">L3408+15</f>
        <v>369</v>
      </c>
      <c r="M3409" s="36"/>
      <c r="N3409" s="21"/>
      <c r="O3409" s="21">
        <f t="shared" si="506"/>
        <v>369</v>
      </c>
      <c r="P3409" s="40">
        <f t="shared" si="507"/>
        <v>1054.2857142857144</v>
      </c>
      <c r="Q3409" s="42"/>
      <c r="R3409" t="str">
        <f t="shared" si="508"/>
        <v>800 Litre 316 Stainless Steel Slimline Water Tank (900mm W x 900mm L x  1255mm H)</v>
      </c>
    </row>
    <row r="3410" spans="2:18" x14ac:dyDescent="0.35">
      <c r="B3410" s="32">
        <v>0.65</v>
      </c>
      <c r="C3410" s="30" t="s">
        <v>23</v>
      </c>
      <c r="D3410" s="30" t="s">
        <v>21</v>
      </c>
      <c r="E3410" s="21">
        <v>900</v>
      </c>
      <c r="F3410" s="21">
        <v>1000</v>
      </c>
      <c r="G3410" s="21">
        <v>1255</v>
      </c>
      <c r="H3410" s="39">
        <f t="shared" si="503"/>
        <v>911.66785714285709</v>
      </c>
      <c r="I3410" s="37">
        <f t="shared" si="504"/>
        <v>1000</v>
      </c>
      <c r="J3410" s="37">
        <f t="shared" si="505"/>
        <v>90</v>
      </c>
      <c r="K3410" s="21"/>
      <c r="L3410" s="36">
        <f t="shared" si="509"/>
        <v>384</v>
      </c>
      <c r="M3410" s="36"/>
      <c r="N3410" s="21"/>
      <c r="O3410" s="21">
        <f t="shared" si="506"/>
        <v>384</v>
      </c>
      <c r="P3410" s="40">
        <f t="shared" si="507"/>
        <v>1097.1428571428571</v>
      </c>
      <c r="Q3410" s="42"/>
      <c r="R3410" t="str">
        <f t="shared" si="508"/>
        <v>910 Litre 316 Stainless Steel Slimline Water Tank (900mm W x 1000mm L x  1255mm H)</v>
      </c>
    </row>
    <row r="3411" spans="2:18" x14ac:dyDescent="0.35">
      <c r="B3411" s="32">
        <v>0.65</v>
      </c>
      <c r="C3411" s="30" t="s">
        <v>23</v>
      </c>
      <c r="D3411" s="30" t="s">
        <v>21</v>
      </c>
      <c r="E3411" s="21">
        <v>900</v>
      </c>
      <c r="F3411" s="21">
        <v>1100</v>
      </c>
      <c r="G3411" s="21">
        <v>1255</v>
      </c>
      <c r="H3411" s="39">
        <f t="shared" si="503"/>
        <v>1024.617857142857</v>
      </c>
      <c r="I3411" s="37">
        <f t="shared" si="504"/>
        <v>1000</v>
      </c>
      <c r="J3411" s="37">
        <f t="shared" si="505"/>
        <v>90</v>
      </c>
      <c r="K3411" s="21"/>
      <c r="L3411" s="36">
        <f t="shared" si="509"/>
        <v>399</v>
      </c>
      <c r="M3411" s="36"/>
      <c r="N3411" s="21"/>
      <c r="O3411" s="21">
        <f t="shared" si="506"/>
        <v>399</v>
      </c>
      <c r="P3411" s="40">
        <f t="shared" si="507"/>
        <v>1140</v>
      </c>
      <c r="Q3411" s="42"/>
      <c r="R3411" t="str">
        <f t="shared" si="508"/>
        <v>1020 Litre 316 Stainless Steel Slimline Water Tank (900mm W x 1100mm L x  1255mm H)</v>
      </c>
    </row>
    <row r="3412" spans="2:18" x14ac:dyDescent="0.35">
      <c r="B3412" s="32">
        <v>0.65</v>
      </c>
      <c r="C3412" s="30" t="s">
        <v>23</v>
      </c>
      <c r="D3412" s="30" t="s">
        <v>21</v>
      </c>
      <c r="E3412" s="21">
        <v>900</v>
      </c>
      <c r="F3412" s="21">
        <v>1200</v>
      </c>
      <c r="G3412" s="21">
        <v>1255</v>
      </c>
      <c r="H3412" s="39">
        <f t="shared" si="503"/>
        <v>1137.5678571428571</v>
      </c>
      <c r="I3412" s="37">
        <f t="shared" si="504"/>
        <v>1000</v>
      </c>
      <c r="J3412" s="37">
        <f t="shared" si="505"/>
        <v>90</v>
      </c>
      <c r="K3412" s="21"/>
      <c r="L3412" s="36">
        <f t="shared" si="509"/>
        <v>414</v>
      </c>
      <c r="M3412" s="36"/>
      <c r="N3412" s="21"/>
      <c r="O3412" s="21">
        <f t="shared" si="506"/>
        <v>414</v>
      </c>
      <c r="P3412" s="40">
        <f t="shared" si="507"/>
        <v>1182.8571428571429</v>
      </c>
      <c r="Q3412" s="42"/>
      <c r="R3412" t="str">
        <f t="shared" si="508"/>
        <v>1140 Litre 316 Stainless Steel Slimline Water Tank (900mm W x 1200mm L x  1255mm H)</v>
      </c>
    </row>
    <row r="3413" spans="2:18" x14ac:dyDescent="0.35">
      <c r="B3413" s="32">
        <v>0.65</v>
      </c>
      <c r="C3413" s="30" t="s">
        <v>23</v>
      </c>
      <c r="D3413" s="30" t="s">
        <v>21</v>
      </c>
      <c r="E3413" s="21">
        <v>900</v>
      </c>
      <c r="F3413" s="21">
        <v>1300</v>
      </c>
      <c r="G3413" s="21">
        <v>1255</v>
      </c>
      <c r="H3413" s="39">
        <f t="shared" si="503"/>
        <v>1250.5178571428571</v>
      </c>
      <c r="I3413" s="37">
        <f t="shared" si="504"/>
        <v>1000</v>
      </c>
      <c r="J3413" s="37">
        <f t="shared" si="505"/>
        <v>90</v>
      </c>
      <c r="K3413" s="21"/>
      <c r="L3413" s="36">
        <f t="shared" si="509"/>
        <v>429</v>
      </c>
      <c r="M3413" s="36"/>
      <c r="N3413" s="21"/>
      <c r="O3413" s="21">
        <f t="shared" si="506"/>
        <v>429</v>
      </c>
      <c r="P3413" s="40">
        <f t="shared" si="507"/>
        <v>1225.7142857142858</v>
      </c>
      <c r="Q3413" s="42"/>
      <c r="R3413" t="str">
        <f t="shared" si="508"/>
        <v>1250 Litre 316 Stainless Steel Slimline Water Tank (900mm W x 1300mm L x  1255mm H)</v>
      </c>
    </row>
    <row r="3414" spans="2:18" x14ac:dyDescent="0.35">
      <c r="B3414" s="32">
        <v>0.65</v>
      </c>
      <c r="C3414" s="30" t="s">
        <v>23</v>
      </c>
      <c r="D3414" s="30" t="s">
        <v>21</v>
      </c>
      <c r="E3414" s="21">
        <v>900</v>
      </c>
      <c r="F3414" s="21">
        <v>1400</v>
      </c>
      <c r="G3414" s="21">
        <v>1255</v>
      </c>
      <c r="H3414" s="39">
        <f t="shared" si="503"/>
        <v>1363.4678571428572</v>
      </c>
      <c r="I3414" s="37">
        <f t="shared" si="504"/>
        <v>1000</v>
      </c>
      <c r="J3414" s="37">
        <f t="shared" si="505"/>
        <v>90</v>
      </c>
      <c r="K3414" s="21"/>
      <c r="L3414" s="36">
        <f t="shared" si="509"/>
        <v>444</v>
      </c>
      <c r="M3414" s="36"/>
      <c r="N3414" s="21"/>
      <c r="O3414" s="21">
        <f t="shared" si="506"/>
        <v>444</v>
      </c>
      <c r="P3414" s="40">
        <f t="shared" si="507"/>
        <v>1268.5714285714287</v>
      </c>
      <c r="Q3414" s="42"/>
      <c r="R3414" t="str">
        <f t="shared" si="508"/>
        <v>1360 Litre 316 Stainless Steel Slimline Water Tank (900mm W x 1400mm L x  1255mm H)</v>
      </c>
    </row>
    <row r="3415" spans="2:18" x14ac:dyDescent="0.35">
      <c r="B3415" s="32">
        <v>0.65</v>
      </c>
      <c r="C3415" s="30" t="s">
        <v>23</v>
      </c>
      <c r="D3415" s="30" t="s">
        <v>21</v>
      </c>
      <c r="E3415" s="21">
        <v>900</v>
      </c>
      <c r="F3415" s="21">
        <v>1500</v>
      </c>
      <c r="G3415" s="21">
        <v>1255</v>
      </c>
      <c r="H3415" s="39">
        <f t="shared" si="503"/>
        <v>1476.417857142857</v>
      </c>
      <c r="I3415" s="37">
        <f t="shared" si="504"/>
        <v>1000</v>
      </c>
      <c r="J3415" s="37">
        <f t="shared" si="505"/>
        <v>90</v>
      </c>
      <c r="K3415" s="21"/>
      <c r="L3415" s="36">
        <f t="shared" si="509"/>
        <v>459</v>
      </c>
      <c r="M3415" s="36"/>
      <c r="N3415" s="21"/>
      <c r="O3415" s="21">
        <f t="shared" si="506"/>
        <v>459</v>
      </c>
      <c r="P3415" s="40">
        <f t="shared" si="507"/>
        <v>1311.4285714285716</v>
      </c>
      <c r="Q3415" s="42"/>
      <c r="R3415" t="str">
        <f t="shared" si="508"/>
        <v>1480 Litre 316 Stainless Steel Slimline Water Tank (900mm W x 1500mm L x  1255mm H)</v>
      </c>
    </row>
    <row r="3416" spans="2:18" x14ac:dyDescent="0.35">
      <c r="B3416" s="32">
        <v>0.65</v>
      </c>
      <c r="C3416" s="30" t="s">
        <v>23</v>
      </c>
      <c r="D3416" s="30" t="s">
        <v>21</v>
      </c>
      <c r="E3416" s="21">
        <v>900</v>
      </c>
      <c r="F3416" s="21">
        <v>1600</v>
      </c>
      <c r="G3416" s="21">
        <v>1255</v>
      </c>
      <c r="H3416" s="39">
        <f t="shared" si="503"/>
        <v>1589.367857142857</v>
      </c>
      <c r="I3416" s="37">
        <f t="shared" si="504"/>
        <v>2000</v>
      </c>
      <c r="J3416" s="37">
        <f t="shared" si="505"/>
        <v>120</v>
      </c>
      <c r="K3416" s="21"/>
      <c r="L3416" s="36">
        <v>475</v>
      </c>
      <c r="M3416" s="36"/>
      <c r="N3416" s="21"/>
      <c r="O3416" s="21">
        <f t="shared" si="506"/>
        <v>475</v>
      </c>
      <c r="P3416" s="40">
        <f t="shared" si="507"/>
        <v>1357.1428571428573</v>
      </c>
      <c r="Q3416" s="42"/>
      <c r="R3416" t="str">
        <f t="shared" si="508"/>
        <v>1590 Litre 316 Stainless Steel Slimline Water Tank (900mm W x 1600mm L x  1255mm H)</v>
      </c>
    </row>
    <row r="3417" spans="2:18" x14ac:dyDescent="0.35">
      <c r="B3417" s="32">
        <v>0.65</v>
      </c>
      <c r="C3417" s="30" t="s">
        <v>23</v>
      </c>
      <c r="D3417" s="30" t="s">
        <v>21</v>
      </c>
      <c r="E3417" s="21">
        <v>900</v>
      </c>
      <c r="F3417" s="21">
        <v>1700</v>
      </c>
      <c r="G3417" s="21">
        <v>1255</v>
      </c>
      <c r="H3417" s="39">
        <f t="shared" si="503"/>
        <v>1702.3178571428571</v>
      </c>
      <c r="I3417" s="37">
        <f t="shared" si="504"/>
        <v>2000</v>
      </c>
      <c r="J3417" s="37">
        <f t="shared" si="505"/>
        <v>120</v>
      </c>
      <c r="K3417" s="21"/>
      <c r="L3417" s="36">
        <f t="shared" ref="L3417:L3424" si="510">L3416+15</f>
        <v>490</v>
      </c>
      <c r="M3417" s="36"/>
      <c r="N3417" s="21"/>
      <c r="O3417" s="21">
        <f t="shared" si="506"/>
        <v>490</v>
      </c>
      <c r="P3417" s="40">
        <f t="shared" si="507"/>
        <v>1400</v>
      </c>
      <c r="Q3417" s="42"/>
      <c r="R3417" t="str">
        <f t="shared" si="508"/>
        <v>1700 Litre 316 Stainless Steel Slimline Water Tank (900mm W x 1700mm L x  1255mm H)</v>
      </c>
    </row>
    <row r="3418" spans="2:18" x14ac:dyDescent="0.35">
      <c r="B3418" s="32">
        <v>0.65</v>
      </c>
      <c r="C3418" s="30" t="s">
        <v>23</v>
      </c>
      <c r="D3418" s="30" t="s">
        <v>21</v>
      </c>
      <c r="E3418" s="21">
        <v>900</v>
      </c>
      <c r="F3418" s="21">
        <v>1800</v>
      </c>
      <c r="G3418" s="21">
        <v>1255</v>
      </c>
      <c r="H3418" s="39">
        <f t="shared" si="503"/>
        <v>1815.2678571428571</v>
      </c>
      <c r="I3418" s="37">
        <f t="shared" si="504"/>
        <v>2000</v>
      </c>
      <c r="J3418" s="37">
        <f t="shared" si="505"/>
        <v>120</v>
      </c>
      <c r="K3418" s="21"/>
      <c r="L3418" s="36">
        <f t="shared" si="510"/>
        <v>505</v>
      </c>
      <c r="M3418" s="36"/>
      <c r="N3418" s="21"/>
      <c r="O3418" s="21">
        <f t="shared" si="506"/>
        <v>505</v>
      </c>
      <c r="P3418" s="40">
        <f t="shared" si="507"/>
        <v>1442.8571428571429</v>
      </c>
      <c r="Q3418" s="42"/>
      <c r="R3418" t="str">
        <f t="shared" si="508"/>
        <v>1820 Litre 316 Stainless Steel Slimline Water Tank (900mm W x 1800mm L x  1255mm H)</v>
      </c>
    </row>
    <row r="3419" spans="2:18" x14ac:dyDescent="0.35">
      <c r="B3419" s="32">
        <v>0.65</v>
      </c>
      <c r="C3419" s="30" t="s">
        <v>23</v>
      </c>
      <c r="D3419" s="30" t="s">
        <v>21</v>
      </c>
      <c r="E3419" s="21">
        <v>900</v>
      </c>
      <c r="F3419" s="21">
        <v>1900</v>
      </c>
      <c r="G3419" s="21">
        <v>1255</v>
      </c>
      <c r="H3419" s="39">
        <f t="shared" si="503"/>
        <v>1928.2178571428572</v>
      </c>
      <c r="I3419" s="37">
        <f t="shared" si="504"/>
        <v>2000</v>
      </c>
      <c r="J3419" s="37">
        <f t="shared" si="505"/>
        <v>120</v>
      </c>
      <c r="K3419" s="21"/>
      <c r="L3419" s="36">
        <f t="shared" si="510"/>
        <v>520</v>
      </c>
      <c r="M3419" s="36"/>
      <c r="N3419" s="21"/>
      <c r="O3419" s="21">
        <f t="shared" si="506"/>
        <v>520</v>
      </c>
      <c r="P3419" s="40">
        <f t="shared" si="507"/>
        <v>1485.7142857142858</v>
      </c>
      <c r="Q3419" s="42"/>
      <c r="R3419" t="str">
        <f t="shared" si="508"/>
        <v>1930 Litre 316 Stainless Steel Slimline Water Tank (900mm W x 1900mm L x  1255mm H)</v>
      </c>
    </row>
    <row r="3420" spans="2:18" x14ac:dyDescent="0.35">
      <c r="B3420" s="32">
        <v>0.65</v>
      </c>
      <c r="C3420" s="30" t="s">
        <v>23</v>
      </c>
      <c r="D3420" s="30" t="s">
        <v>21</v>
      </c>
      <c r="E3420" s="21">
        <v>900</v>
      </c>
      <c r="F3420" s="21">
        <v>2000</v>
      </c>
      <c r="G3420" s="21">
        <v>1255</v>
      </c>
      <c r="H3420" s="39">
        <f t="shared" si="503"/>
        <v>2041.167857142857</v>
      </c>
      <c r="I3420" s="37">
        <f t="shared" si="504"/>
        <v>2000</v>
      </c>
      <c r="J3420" s="37">
        <f t="shared" si="505"/>
        <v>120</v>
      </c>
      <c r="K3420" s="21"/>
      <c r="L3420" s="36">
        <f t="shared" si="510"/>
        <v>535</v>
      </c>
      <c r="M3420" s="36"/>
      <c r="N3420" s="21"/>
      <c r="O3420" s="21">
        <f t="shared" si="506"/>
        <v>535</v>
      </c>
      <c r="P3420" s="40">
        <f t="shared" si="507"/>
        <v>1528.5714285714287</v>
      </c>
      <c r="Q3420" s="42"/>
      <c r="R3420" t="str">
        <f t="shared" si="508"/>
        <v>2040 Litre 316 Stainless Steel Slimline Water Tank (900mm W x 2000mm L x  1255mm H)</v>
      </c>
    </row>
    <row r="3421" spans="2:18" x14ac:dyDescent="0.35">
      <c r="B3421" s="32">
        <v>0.65</v>
      </c>
      <c r="C3421" s="30" t="s">
        <v>23</v>
      </c>
      <c r="D3421" s="30" t="s">
        <v>21</v>
      </c>
      <c r="E3421" s="21">
        <v>900</v>
      </c>
      <c r="F3421" s="21">
        <v>2100</v>
      </c>
      <c r="G3421" s="21">
        <v>1255</v>
      </c>
      <c r="H3421" s="39">
        <f t="shared" si="503"/>
        <v>2154.1178571428572</v>
      </c>
      <c r="I3421" s="37">
        <f t="shared" si="504"/>
        <v>2000</v>
      </c>
      <c r="J3421" s="37">
        <f t="shared" si="505"/>
        <v>120</v>
      </c>
      <c r="K3421" s="21"/>
      <c r="L3421" s="36">
        <f t="shared" si="510"/>
        <v>550</v>
      </c>
      <c r="M3421" s="36"/>
      <c r="N3421" s="21"/>
      <c r="O3421" s="21">
        <f t="shared" si="506"/>
        <v>550</v>
      </c>
      <c r="P3421" s="40">
        <f t="shared" si="507"/>
        <v>1571.4285714285716</v>
      </c>
      <c r="Q3421" s="42"/>
      <c r="R3421" t="str">
        <f t="shared" si="508"/>
        <v>2150 Litre 316 Stainless Steel Slimline Water Tank (900mm W x 2100mm L x  1255mm H)</v>
      </c>
    </row>
    <row r="3422" spans="2:18" x14ac:dyDescent="0.35">
      <c r="B3422" s="32">
        <v>0.65</v>
      </c>
      <c r="C3422" s="30" t="s">
        <v>23</v>
      </c>
      <c r="D3422" s="30" t="s">
        <v>21</v>
      </c>
      <c r="E3422" s="21">
        <v>900</v>
      </c>
      <c r="F3422" s="21">
        <v>2200</v>
      </c>
      <c r="G3422" s="21">
        <v>1255</v>
      </c>
      <c r="H3422" s="39">
        <f t="shared" si="503"/>
        <v>2267.0678571428571</v>
      </c>
      <c r="I3422" s="37">
        <f t="shared" si="504"/>
        <v>2000</v>
      </c>
      <c r="J3422" s="37">
        <f t="shared" si="505"/>
        <v>120</v>
      </c>
      <c r="K3422" s="21"/>
      <c r="L3422" s="36">
        <f t="shared" si="510"/>
        <v>565</v>
      </c>
      <c r="M3422" s="36"/>
      <c r="N3422" s="21"/>
      <c r="O3422" s="21">
        <f t="shared" si="506"/>
        <v>565</v>
      </c>
      <c r="P3422" s="40">
        <f t="shared" si="507"/>
        <v>1614.2857142857144</v>
      </c>
      <c r="Q3422" s="42"/>
      <c r="R3422" t="str">
        <f t="shared" si="508"/>
        <v>2270 Litre 316 Stainless Steel Slimline Water Tank (900mm W x 2200mm L x  1255mm H)</v>
      </c>
    </row>
    <row r="3423" spans="2:18" x14ac:dyDescent="0.35">
      <c r="B3423" s="32">
        <v>0.65</v>
      </c>
      <c r="C3423" s="30" t="s">
        <v>23</v>
      </c>
      <c r="D3423" s="30" t="s">
        <v>21</v>
      </c>
      <c r="E3423" s="21">
        <v>900</v>
      </c>
      <c r="F3423" s="21">
        <v>2300</v>
      </c>
      <c r="G3423" s="21">
        <v>1255</v>
      </c>
      <c r="H3423" s="39">
        <f t="shared" si="503"/>
        <v>2380.0178571428569</v>
      </c>
      <c r="I3423" s="37">
        <f t="shared" si="504"/>
        <v>2000</v>
      </c>
      <c r="J3423" s="37">
        <f t="shared" si="505"/>
        <v>120</v>
      </c>
      <c r="K3423" s="21"/>
      <c r="L3423" s="36">
        <f t="shared" si="510"/>
        <v>580</v>
      </c>
      <c r="M3423" s="36"/>
      <c r="N3423" s="21"/>
      <c r="O3423" s="21">
        <f t="shared" si="506"/>
        <v>580</v>
      </c>
      <c r="P3423" s="40">
        <f t="shared" si="507"/>
        <v>1657.1428571428573</v>
      </c>
      <c r="Q3423" s="42"/>
      <c r="R3423" t="str">
        <f t="shared" si="508"/>
        <v>2380 Litre 316 Stainless Steel Slimline Water Tank (900mm W x 2300mm L x  1255mm H)</v>
      </c>
    </row>
    <row r="3424" spans="2:18" x14ac:dyDescent="0.35">
      <c r="B3424" s="32">
        <v>0.65</v>
      </c>
      <c r="C3424" s="30" t="s">
        <v>23</v>
      </c>
      <c r="D3424" s="30" t="s">
        <v>21</v>
      </c>
      <c r="E3424" s="21">
        <v>900</v>
      </c>
      <c r="F3424" s="21">
        <v>2400</v>
      </c>
      <c r="G3424" s="21">
        <v>1255</v>
      </c>
      <c r="H3424" s="39">
        <f t="shared" si="503"/>
        <v>2492.9678571428572</v>
      </c>
      <c r="I3424" s="37">
        <f t="shared" si="504"/>
        <v>2000</v>
      </c>
      <c r="J3424" s="37">
        <f t="shared" si="505"/>
        <v>120</v>
      </c>
      <c r="K3424" s="21"/>
      <c r="L3424" s="36">
        <f t="shared" si="510"/>
        <v>595</v>
      </c>
      <c r="M3424" s="36"/>
      <c r="N3424" s="21"/>
      <c r="O3424" s="21">
        <f t="shared" si="506"/>
        <v>595</v>
      </c>
      <c r="P3424" s="40">
        <f t="shared" si="507"/>
        <v>1700</v>
      </c>
      <c r="Q3424" s="42"/>
      <c r="R3424" t="str">
        <f t="shared" si="508"/>
        <v>2490 Litre 316 Stainless Steel Slimline Water Tank (900mm W x 2400mm L x  1255mm H)</v>
      </c>
    </row>
    <row r="3425" spans="2:18" x14ac:dyDescent="0.35">
      <c r="B3425" s="32">
        <v>0.65</v>
      </c>
      <c r="C3425" s="30" t="s">
        <v>23</v>
      </c>
      <c r="D3425" s="30" t="s">
        <v>21</v>
      </c>
      <c r="E3425" s="21">
        <v>900</v>
      </c>
      <c r="F3425" s="21">
        <v>2500</v>
      </c>
      <c r="G3425" s="21">
        <v>1255</v>
      </c>
      <c r="H3425" s="39">
        <f t="shared" si="503"/>
        <v>2605.917857142857</v>
      </c>
      <c r="I3425" s="37">
        <f t="shared" si="504"/>
        <v>3000</v>
      </c>
      <c r="J3425" s="37">
        <f t="shared" si="505"/>
        <v>135</v>
      </c>
      <c r="K3425" s="21"/>
      <c r="L3425" s="36">
        <v>676</v>
      </c>
      <c r="M3425" s="36"/>
      <c r="N3425" s="21"/>
      <c r="O3425" s="21">
        <f t="shared" si="506"/>
        <v>676</v>
      </c>
      <c r="P3425" s="40">
        <f t="shared" si="507"/>
        <v>1931.4285714285716</v>
      </c>
      <c r="Q3425" s="42"/>
      <c r="R3425" t="str">
        <f t="shared" si="508"/>
        <v>2610 Litre 316 Stainless Steel Slimline Water Tank (900mm W x 2500mm L x  1255mm H)</v>
      </c>
    </row>
    <row r="3426" spans="2:18" x14ac:dyDescent="0.35">
      <c r="B3426" s="32">
        <v>0.65</v>
      </c>
      <c r="C3426" s="30" t="s">
        <v>23</v>
      </c>
      <c r="D3426" s="30" t="s">
        <v>21</v>
      </c>
      <c r="E3426" s="21">
        <v>900</v>
      </c>
      <c r="F3426" s="21">
        <v>2600</v>
      </c>
      <c r="G3426" s="21">
        <v>1255</v>
      </c>
      <c r="H3426" s="39">
        <f t="shared" si="503"/>
        <v>2718.8678571428572</v>
      </c>
      <c r="I3426" s="37">
        <f t="shared" si="504"/>
        <v>3000</v>
      </c>
      <c r="J3426" s="37">
        <f t="shared" si="505"/>
        <v>135</v>
      </c>
      <c r="K3426" s="21"/>
      <c r="L3426" s="36">
        <f t="shared" ref="L3426:L3432" si="511">L3425+15</f>
        <v>691</v>
      </c>
      <c r="M3426" s="36"/>
      <c r="N3426" s="21"/>
      <c r="O3426" s="21">
        <f t="shared" si="506"/>
        <v>691</v>
      </c>
      <c r="P3426" s="40">
        <f t="shared" si="507"/>
        <v>1974.2857142857144</v>
      </c>
      <c r="Q3426" s="42"/>
      <c r="R3426" t="str">
        <f t="shared" si="508"/>
        <v>2720 Litre 316 Stainless Steel Slimline Water Tank (900mm W x 2600mm L x  1255mm H)</v>
      </c>
    </row>
    <row r="3427" spans="2:18" x14ac:dyDescent="0.35">
      <c r="B3427" s="32">
        <v>0.65</v>
      </c>
      <c r="C3427" s="30" t="s">
        <v>23</v>
      </c>
      <c r="D3427" s="30" t="s">
        <v>21</v>
      </c>
      <c r="E3427" s="21">
        <v>900</v>
      </c>
      <c r="F3427" s="21">
        <v>2700</v>
      </c>
      <c r="G3427" s="21">
        <v>1255</v>
      </c>
      <c r="H3427" s="39">
        <f t="shared" si="503"/>
        <v>2831.8178571428571</v>
      </c>
      <c r="I3427" s="37">
        <f t="shared" si="504"/>
        <v>3000</v>
      </c>
      <c r="J3427" s="37">
        <f t="shared" si="505"/>
        <v>135</v>
      </c>
      <c r="K3427" s="21"/>
      <c r="L3427" s="36">
        <f t="shared" si="511"/>
        <v>706</v>
      </c>
      <c r="M3427" s="36"/>
      <c r="N3427" s="21"/>
      <c r="O3427" s="21">
        <f t="shared" si="506"/>
        <v>706</v>
      </c>
      <c r="P3427" s="40">
        <f t="shared" si="507"/>
        <v>2017.1428571428573</v>
      </c>
      <c r="Q3427" s="42"/>
      <c r="R3427" t="str">
        <f t="shared" si="508"/>
        <v>2830 Litre 316 Stainless Steel Slimline Water Tank (900mm W x 2700mm L x  1255mm H)</v>
      </c>
    </row>
    <row r="3428" spans="2:18" x14ac:dyDescent="0.35">
      <c r="B3428" s="32">
        <v>0.65</v>
      </c>
      <c r="C3428" s="30" t="s">
        <v>23</v>
      </c>
      <c r="D3428" s="30" t="s">
        <v>21</v>
      </c>
      <c r="E3428" s="21">
        <v>900</v>
      </c>
      <c r="F3428" s="21">
        <v>2800</v>
      </c>
      <c r="G3428" s="21">
        <v>1255</v>
      </c>
      <c r="H3428" s="39">
        <f t="shared" si="503"/>
        <v>2944.7678571428569</v>
      </c>
      <c r="I3428" s="37">
        <f t="shared" si="504"/>
        <v>3000</v>
      </c>
      <c r="J3428" s="37">
        <f t="shared" si="505"/>
        <v>135</v>
      </c>
      <c r="K3428" s="21"/>
      <c r="L3428" s="36">
        <f t="shared" si="511"/>
        <v>721</v>
      </c>
      <c r="M3428" s="36"/>
      <c r="N3428" s="21"/>
      <c r="O3428" s="21">
        <f t="shared" si="506"/>
        <v>721</v>
      </c>
      <c r="P3428" s="40">
        <f t="shared" si="507"/>
        <v>2060</v>
      </c>
      <c r="Q3428" s="42"/>
      <c r="R3428" t="str">
        <f t="shared" si="508"/>
        <v>2940 Litre 316 Stainless Steel Slimline Water Tank (900mm W x 2800mm L x  1255mm H)</v>
      </c>
    </row>
    <row r="3429" spans="2:18" x14ac:dyDescent="0.35">
      <c r="B3429" s="32">
        <v>0.65</v>
      </c>
      <c r="C3429" s="30" t="s">
        <v>23</v>
      </c>
      <c r="D3429" s="30" t="s">
        <v>21</v>
      </c>
      <c r="E3429" s="21">
        <v>900</v>
      </c>
      <c r="F3429" s="21">
        <v>2900</v>
      </c>
      <c r="G3429" s="21">
        <v>1255</v>
      </c>
      <c r="H3429" s="39">
        <f t="shared" si="503"/>
        <v>3057.7178571428572</v>
      </c>
      <c r="I3429" s="37">
        <f t="shared" si="504"/>
        <v>3000</v>
      </c>
      <c r="J3429" s="37">
        <f t="shared" si="505"/>
        <v>135</v>
      </c>
      <c r="K3429" s="21"/>
      <c r="L3429" s="36">
        <f t="shared" si="511"/>
        <v>736</v>
      </c>
      <c r="M3429" s="36"/>
      <c r="N3429" s="21"/>
      <c r="O3429" s="21">
        <f t="shared" si="506"/>
        <v>736</v>
      </c>
      <c r="P3429" s="40">
        <f t="shared" si="507"/>
        <v>2102.8571428571431</v>
      </c>
      <c r="Q3429" s="42"/>
      <c r="R3429" t="str">
        <f t="shared" si="508"/>
        <v>3060 Litre 316 Stainless Steel Slimline Water Tank (900mm W x 2900mm L x  1255mm H)</v>
      </c>
    </row>
    <row r="3430" spans="2:18" x14ac:dyDescent="0.35">
      <c r="B3430" s="32">
        <v>0.65</v>
      </c>
      <c r="C3430" s="30" t="s">
        <v>23</v>
      </c>
      <c r="D3430" s="30" t="s">
        <v>21</v>
      </c>
      <c r="E3430" s="21">
        <v>900</v>
      </c>
      <c r="F3430" s="21">
        <v>3000</v>
      </c>
      <c r="G3430" s="21">
        <v>1255</v>
      </c>
      <c r="H3430" s="39">
        <f t="shared" si="503"/>
        <v>3170.667857142857</v>
      </c>
      <c r="I3430" s="37">
        <f t="shared" si="504"/>
        <v>3000</v>
      </c>
      <c r="J3430" s="37">
        <f t="shared" si="505"/>
        <v>135</v>
      </c>
      <c r="K3430" s="21"/>
      <c r="L3430" s="36">
        <f t="shared" si="511"/>
        <v>751</v>
      </c>
      <c r="M3430" s="36"/>
      <c r="N3430" s="21"/>
      <c r="O3430" s="21">
        <f t="shared" si="506"/>
        <v>751</v>
      </c>
      <c r="P3430" s="40">
        <f t="shared" si="507"/>
        <v>2145.7142857142858</v>
      </c>
      <c r="Q3430" s="42"/>
      <c r="R3430" t="str">
        <f t="shared" si="508"/>
        <v>3170 Litre 316 Stainless Steel Slimline Water Tank (900mm W x 3000mm L x  1255mm H)</v>
      </c>
    </row>
    <row r="3431" spans="2:18" x14ac:dyDescent="0.35">
      <c r="B3431" s="32">
        <v>0.65</v>
      </c>
      <c r="C3431" s="30" t="s">
        <v>23</v>
      </c>
      <c r="D3431" s="30" t="s">
        <v>21</v>
      </c>
      <c r="E3431" s="21">
        <v>900</v>
      </c>
      <c r="F3431" s="21">
        <v>3100</v>
      </c>
      <c r="G3431" s="21">
        <v>1255</v>
      </c>
      <c r="H3431" s="39">
        <f t="shared" si="503"/>
        <v>3283.6178571428572</v>
      </c>
      <c r="I3431" s="37">
        <f t="shared" si="504"/>
        <v>3000</v>
      </c>
      <c r="J3431" s="37">
        <f t="shared" si="505"/>
        <v>135</v>
      </c>
      <c r="K3431" s="21"/>
      <c r="L3431" s="36">
        <f t="shared" si="511"/>
        <v>766</v>
      </c>
      <c r="M3431" s="36"/>
      <c r="N3431" s="21"/>
      <c r="O3431" s="21">
        <f t="shared" si="506"/>
        <v>766</v>
      </c>
      <c r="P3431" s="40">
        <f t="shared" si="507"/>
        <v>2188.5714285714289</v>
      </c>
      <c r="Q3431" s="42"/>
      <c r="R3431" t="str">
        <f t="shared" si="508"/>
        <v>3280 Litre 316 Stainless Steel Slimline Water Tank (900mm W x 3100mm L x  1255mm H)</v>
      </c>
    </row>
    <row r="3432" spans="2:18" x14ac:dyDescent="0.35">
      <c r="B3432" s="32">
        <v>0.65</v>
      </c>
      <c r="C3432" s="30" t="s">
        <v>23</v>
      </c>
      <c r="D3432" s="30" t="s">
        <v>21</v>
      </c>
      <c r="E3432" s="21">
        <v>900</v>
      </c>
      <c r="F3432" s="21">
        <v>3200</v>
      </c>
      <c r="G3432" s="21">
        <v>1255</v>
      </c>
      <c r="H3432" s="39">
        <f t="shared" si="503"/>
        <v>3396.5678571428571</v>
      </c>
      <c r="I3432" s="37">
        <f t="shared" si="504"/>
        <v>3000</v>
      </c>
      <c r="J3432" s="37">
        <f t="shared" si="505"/>
        <v>135</v>
      </c>
      <c r="K3432" s="21"/>
      <c r="L3432" s="36">
        <f t="shared" si="511"/>
        <v>781</v>
      </c>
      <c r="M3432" s="36"/>
      <c r="N3432" s="21"/>
      <c r="O3432" s="21">
        <f t="shared" si="506"/>
        <v>781</v>
      </c>
      <c r="P3432" s="40">
        <f t="shared" si="507"/>
        <v>2231.4285714285716</v>
      </c>
      <c r="Q3432" s="42"/>
      <c r="R3432" t="str">
        <f t="shared" si="508"/>
        <v>3400 Litre 316 Stainless Steel Slimline Water Tank (900mm W x 3200mm L x  1255mm H)</v>
      </c>
    </row>
    <row r="3433" spans="2:18" x14ac:dyDescent="0.35">
      <c r="B3433" s="32">
        <v>0.65</v>
      </c>
      <c r="C3433" s="30" t="s">
        <v>23</v>
      </c>
      <c r="D3433" s="30" t="s">
        <v>21</v>
      </c>
      <c r="E3433" s="21">
        <v>900</v>
      </c>
      <c r="F3433" s="21">
        <v>3300</v>
      </c>
      <c r="G3433" s="21">
        <v>1255</v>
      </c>
      <c r="H3433" s="39">
        <f t="shared" si="503"/>
        <v>3509.5178571428569</v>
      </c>
      <c r="I3433" s="37">
        <f t="shared" si="504"/>
        <v>4000</v>
      </c>
      <c r="J3433" s="37">
        <f t="shared" si="505"/>
        <v>150</v>
      </c>
      <c r="K3433" s="21"/>
      <c r="L3433" s="36">
        <v>797</v>
      </c>
      <c r="M3433" s="36"/>
      <c r="N3433" s="21"/>
      <c r="O3433" s="21">
        <f t="shared" si="506"/>
        <v>797</v>
      </c>
      <c r="P3433" s="40">
        <f t="shared" si="507"/>
        <v>2277.1428571428573</v>
      </c>
      <c r="Q3433" s="42"/>
      <c r="R3433" t="str">
        <f t="shared" si="508"/>
        <v>3510 Litre 316 Stainless Steel Slimline Water Tank (900mm W x 3300mm L x  1255mm H)</v>
      </c>
    </row>
    <row r="3434" spans="2:18" x14ac:dyDescent="0.35">
      <c r="B3434" s="32">
        <v>0.65</v>
      </c>
      <c r="C3434" s="30" t="s">
        <v>23</v>
      </c>
      <c r="D3434" s="30" t="s">
        <v>21</v>
      </c>
      <c r="E3434" s="21">
        <v>900</v>
      </c>
      <c r="F3434" s="21">
        <v>3400</v>
      </c>
      <c r="G3434" s="21">
        <v>1255</v>
      </c>
      <c r="H3434" s="39">
        <f t="shared" si="503"/>
        <v>3622.4678571428572</v>
      </c>
      <c r="I3434" s="37">
        <f t="shared" si="504"/>
        <v>4000</v>
      </c>
      <c r="J3434" s="37">
        <f t="shared" si="505"/>
        <v>150</v>
      </c>
      <c r="K3434" s="21"/>
      <c r="L3434" s="36">
        <f t="shared" ref="L3434:L3440" si="512">L3433+15</f>
        <v>812</v>
      </c>
      <c r="M3434" s="36"/>
      <c r="N3434" s="21"/>
      <c r="O3434" s="21">
        <f t="shared" si="506"/>
        <v>812</v>
      </c>
      <c r="P3434" s="40">
        <f t="shared" si="507"/>
        <v>2320</v>
      </c>
      <c r="Q3434" s="42"/>
      <c r="R3434" t="str">
        <f t="shared" si="508"/>
        <v>3620 Litre 316 Stainless Steel Slimline Water Tank (900mm W x 3400mm L x  1255mm H)</v>
      </c>
    </row>
    <row r="3435" spans="2:18" x14ac:dyDescent="0.35">
      <c r="B3435" s="32">
        <v>0.65</v>
      </c>
      <c r="C3435" s="30" t="s">
        <v>23</v>
      </c>
      <c r="D3435" s="30" t="s">
        <v>21</v>
      </c>
      <c r="E3435" s="21">
        <v>900</v>
      </c>
      <c r="F3435" s="21">
        <v>3500</v>
      </c>
      <c r="G3435" s="21">
        <v>1255</v>
      </c>
      <c r="H3435" s="39">
        <f t="shared" si="503"/>
        <v>3735.417857142857</v>
      </c>
      <c r="I3435" s="37">
        <f t="shared" si="504"/>
        <v>4000</v>
      </c>
      <c r="J3435" s="37">
        <f t="shared" si="505"/>
        <v>150</v>
      </c>
      <c r="K3435" s="21"/>
      <c r="L3435" s="36">
        <f t="shared" si="512"/>
        <v>827</v>
      </c>
      <c r="M3435" s="36"/>
      <c r="N3435" s="21"/>
      <c r="O3435" s="21">
        <f t="shared" si="506"/>
        <v>827</v>
      </c>
      <c r="P3435" s="40">
        <f t="shared" si="507"/>
        <v>2362.8571428571431</v>
      </c>
      <c r="Q3435" s="42"/>
      <c r="R3435" t="str">
        <f t="shared" si="508"/>
        <v>3740 Litre 316 Stainless Steel Slimline Water Tank (900mm W x 3500mm L x  1255mm H)</v>
      </c>
    </row>
    <row r="3436" spans="2:18" x14ac:dyDescent="0.35">
      <c r="B3436" s="32">
        <v>0.65</v>
      </c>
      <c r="C3436" s="30" t="s">
        <v>23</v>
      </c>
      <c r="D3436" s="30" t="s">
        <v>21</v>
      </c>
      <c r="E3436" s="21">
        <v>900</v>
      </c>
      <c r="F3436" s="21">
        <v>3600</v>
      </c>
      <c r="G3436" s="21">
        <v>1255</v>
      </c>
      <c r="H3436" s="39">
        <f t="shared" si="503"/>
        <v>3848.3678571428572</v>
      </c>
      <c r="I3436" s="37">
        <f t="shared" si="504"/>
        <v>4000</v>
      </c>
      <c r="J3436" s="37">
        <f t="shared" si="505"/>
        <v>150</v>
      </c>
      <c r="K3436" s="21"/>
      <c r="L3436" s="36">
        <f t="shared" si="512"/>
        <v>842</v>
      </c>
      <c r="M3436" s="36"/>
      <c r="N3436" s="21"/>
      <c r="O3436" s="21">
        <f t="shared" si="506"/>
        <v>842</v>
      </c>
      <c r="P3436" s="40">
        <f t="shared" si="507"/>
        <v>2405.7142857142858</v>
      </c>
      <c r="Q3436" s="42"/>
      <c r="R3436" t="str">
        <f t="shared" si="508"/>
        <v>3850 Litre 316 Stainless Steel Slimline Water Tank (900mm W x 3600mm L x  1255mm H)</v>
      </c>
    </row>
    <row r="3437" spans="2:18" x14ac:dyDescent="0.35">
      <c r="B3437" s="32">
        <v>0.65</v>
      </c>
      <c r="C3437" s="30" t="s">
        <v>23</v>
      </c>
      <c r="D3437" s="30" t="s">
        <v>21</v>
      </c>
      <c r="E3437" s="21">
        <v>900</v>
      </c>
      <c r="F3437" s="21">
        <v>3700</v>
      </c>
      <c r="G3437" s="21">
        <v>1255</v>
      </c>
      <c r="H3437" s="39">
        <f t="shared" si="503"/>
        <v>3961.3178571428571</v>
      </c>
      <c r="I3437" s="37">
        <f t="shared" si="504"/>
        <v>4000</v>
      </c>
      <c r="J3437" s="37">
        <f t="shared" si="505"/>
        <v>150</v>
      </c>
      <c r="K3437" s="21"/>
      <c r="L3437" s="36">
        <f t="shared" si="512"/>
        <v>857</v>
      </c>
      <c r="M3437" s="36"/>
      <c r="N3437" s="21"/>
      <c r="O3437" s="21">
        <f t="shared" si="506"/>
        <v>857</v>
      </c>
      <c r="P3437" s="40">
        <f t="shared" si="507"/>
        <v>2448.5714285714289</v>
      </c>
      <c r="Q3437" s="42"/>
      <c r="R3437" t="str">
        <f t="shared" si="508"/>
        <v>3960 Litre 316 Stainless Steel Slimline Water Tank (900mm W x 3700mm L x  1255mm H)</v>
      </c>
    </row>
    <row r="3438" spans="2:18" x14ac:dyDescent="0.35">
      <c r="B3438" s="32">
        <v>0.65</v>
      </c>
      <c r="C3438" s="30" t="s">
        <v>23</v>
      </c>
      <c r="D3438" s="30" t="s">
        <v>21</v>
      </c>
      <c r="E3438" s="21">
        <v>900</v>
      </c>
      <c r="F3438" s="21">
        <v>3800</v>
      </c>
      <c r="G3438" s="21">
        <v>1255</v>
      </c>
      <c r="H3438" s="39">
        <f t="shared" si="503"/>
        <v>4074.2678571428569</v>
      </c>
      <c r="I3438" s="37">
        <f t="shared" si="504"/>
        <v>4000</v>
      </c>
      <c r="J3438" s="37">
        <f t="shared" si="505"/>
        <v>150</v>
      </c>
      <c r="K3438" s="21"/>
      <c r="L3438" s="36">
        <f t="shared" si="512"/>
        <v>872</v>
      </c>
      <c r="M3438" s="36"/>
      <c r="N3438" s="21"/>
      <c r="O3438" s="21">
        <f t="shared" si="506"/>
        <v>872</v>
      </c>
      <c r="P3438" s="40">
        <f t="shared" si="507"/>
        <v>2491.4285714285716</v>
      </c>
      <c r="Q3438" s="42"/>
      <c r="R3438" t="str">
        <f t="shared" si="508"/>
        <v>4070 Litre 316 Stainless Steel Slimline Water Tank (900mm W x 3800mm L x  1255mm H)</v>
      </c>
    </row>
    <row r="3439" spans="2:18" x14ac:dyDescent="0.35">
      <c r="B3439" s="32">
        <v>0.65</v>
      </c>
      <c r="C3439" s="30" t="s">
        <v>23</v>
      </c>
      <c r="D3439" s="30" t="s">
        <v>21</v>
      </c>
      <c r="E3439" s="21">
        <v>900</v>
      </c>
      <c r="F3439" s="21">
        <v>3900</v>
      </c>
      <c r="G3439" s="21">
        <v>1255</v>
      </c>
      <c r="H3439" s="39">
        <f t="shared" si="503"/>
        <v>4187.2178571428567</v>
      </c>
      <c r="I3439" s="37">
        <f t="shared" si="504"/>
        <v>4000</v>
      </c>
      <c r="J3439" s="37">
        <f t="shared" si="505"/>
        <v>150</v>
      </c>
      <c r="K3439" s="21"/>
      <c r="L3439" s="36">
        <f t="shared" si="512"/>
        <v>887</v>
      </c>
      <c r="M3439" s="36"/>
      <c r="N3439" s="21"/>
      <c r="O3439" s="21">
        <f t="shared" si="506"/>
        <v>887</v>
      </c>
      <c r="P3439" s="40">
        <f t="shared" si="507"/>
        <v>2534.2857142857142</v>
      </c>
      <c r="Q3439" s="42"/>
      <c r="R3439" t="str">
        <f t="shared" si="508"/>
        <v>4190 Litre 316 Stainless Steel Slimline Water Tank (900mm W x 3900mm L x  1255mm H)</v>
      </c>
    </row>
    <row r="3440" spans="2:18" x14ac:dyDescent="0.35">
      <c r="B3440" s="32">
        <v>0.65</v>
      </c>
      <c r="C3440" s="30" t="s">
        <v>23</v>
      </c>
      <c r="D3440" s="30" t="s">
        <v>21</v>
      </c>
      <c r="E3440" s="21">
        <v>900</v>
      </c>
      <c r="F3440" s="21">
        <v>4000</v>
      </c>
      <c r="G3440" s="21">
        <v>1255</v>
      </c>
      <c r="H3440" s="39">
        <f t="shared" si="503"/>
        <v>4300.1678571428565</v>
      </c>
      <c r="I3440" s="37">
        <f t="shared" si="504"/>
        <v>4000</v>
      </c>
      <c r="J3440" s="37">
        <f t="shared" si="505"/>
        <v>150</v>
      </c>
      <c r="K3440" s="21"/>
      <c r="L3440" s="36">
        <f t="shared" si="512"/>
        <v>902</v>
      </c>
      <c r="M3440" s="36"/>
      <c r="N3440" s="21"/>
      <c r="O3440" s="21">
        <f t="shared" si="506"/>
        <v>902</v>
      </c>
      <c r="P3440" s="40">
        <f t="shared" si="507"/>
        <v>2577.1428571428573</v>
      </c>
      <c r="Q3440" s="42"/>
      <c r="R3440" t="str">
        <f t="shared" si="508"/>
        <v>4300 Litre 316 Stainless Steel Slimline Water Tank (900mm W x 4000mm L x  1255mm H)</v>
      </c>
    </row>
    <row r="3441" spans="2:18" x14ac:dyDescent="0.35">
      <c r="B3441" s="32">
        <v>0.65</v>
      </c>
      <c r="C3441" s="30" t="s">
        <v>23</v>
      </c>
      <c r="D3441" s="30" t="s">
        <v>21</v>
      </c>
      <c r="E3441" s="21">
        <v>950</v>
      </c>
      <c r="F3441" s="21">
        <v>800</v>
      </c>
      <c r="G3441" s="21">
        <v>1255</v>
      </c>
      <c r="H3441" s="39">
        <f t="shared" si="503"/>
        <v>711.09196428571431</v>
      </c>
      <c r="I3441" s="37">
        <f t="shared" si="504"/>
        <v>1000</v>
      </c>
      <c r="J3441" s="37">
        <f t="shared" si="505"/>
        <v>90</v>
      </c>
      <c r="K3441" s="21"/>
      <c r="L3441" s="36">
        <v>356</v>
      </c>
      <c r="M3441" s="36"/>
      <c r="N3441" s="21"/>
      <c r="O3441" s="21">
        <f t="shared" si="506"/>
        <v>356</v>
      </c>
      <c r="P3441" s="40">
        <f t="shared" si="507"/>
        <v>1017.1428571428572</v>
      </c>
      <c r="Q3441" s="42"/>
      <c r="R3441" t="str">
        <f t="shared" si="508"/>
        <v>710 Litre 316 Stainless Steel Slimline Water Tank (950mm W x 800mm L x  1255mm H)</v>
      </c>
    </row>
    <row r="3442" spans="2:18" x14ac:dyDescent="0.35">
      <c r="B3442" s="32">
        <v>0.65</v>
      </c>
      <c r="C3442" s="30" t="s">
        <v>23</v>
      </c>
      <c r="D3442" s="30" t="s">
        <v>21</v>
      </c>
      <c r="E3442" s="21">
        <v>950</v>
      </c>
      <c r="F3442" s="21">
        <v>900</v>
      </c>
      <c r="G3442" s="21">
        <v>1255</v>
      </c>
      <c r="H3442" s="39">
        <f t="shared" si="503"/>
        <v>830.31696428571422</v>
      </c>
      <c r="I3442" s="37">
        <f t="shared" si="504"/>
        <v>1000</v>
      </c>
      <c r="J3442" s="37">
        <f t="shared" si="505"/>
        <v>90</v>
      </c>
      <c r="K3442" s="21"/>
      <c r="L3442" s="36">
        <f t="shared" ref="L3442:L3447" si="513">L3441+15</f>
        <v>371</v>
      </c>
      <c r="M3442" s="36"/>
      <c r="N3442" s="21"/>
      <c r="O3442" s="21">
        <f t="shared" si="506"/>
        <v>371</v>
      </c>
      <c r="P3442" s="40">
        <f t="shared" si="507"/>
        <v>1060</v>
      </c>
      <c r="Q3442" s="42"/>
      <c r="R3442" t="str">
        <f t="shared" si="508"/>
        <v>830 Litre 316 Stainless Steel Slimline Water Tank (950mm W x 900mm L x  1255mm H)</v>
      </c>
    </row>
    <row r="3443" spans="2:18" x14ac:dyDescent="0.35">
      <c r="B3443" s="32">
        <v>0.65</v>
      </c>
      <c r="C3443" s="30" t="s">
        <v>23</v>
      </c>
      <c r="D3443" s="30" t="s">
        <v>21</v>
      </c>
      <c r="E3443" s="21">
        <v>950</v>
      </c>
      <c r="F3443" s="21">
        <v>1000</v>
      </c>
      <c r="G3443" s="21">
        <v>1255</v>
      </c>
      <c r="H3443" s="39">
        <f t="shared" si="503"/>
        <v>949.54196428571424</v>
      </c>
      <c r="I3443" s="37">
        <f t="shared" si="504"/>
        <v>1000</v>
      </c>
      <c r="J3443" s="37">
        <f t="shared" si="505"/>
        <v>90</v>
      </c>
      <c r="K3443" s="21"/>
      <c r="L3443" s="36">
        <f t="shared" si="513"/>
        <v>386</v>
      </c>
      <c r="M3443" s="36"/>
      <c r="N3443" s="21"/>
      <c r="O3443" s="21">
        <f t="shared" si="506"/>
        <v>386</v>
      </c>
      <c r="P3443" s="40">
        <f t="shared" si="507"/>
        <v>1102.8571428571429</v>
      </c>
      <c r="Q3443" s="42"/>
      <c r="R3443" t="str">
        <f t="shared" si="508"/>
        <v>950 Litre 316 Stainless Steel Slimline Water Tank (950mm W x 1000mm L x  1255mm H)</v>
      </c>
    </row>
    <row r="3444" spans="2:18" x14ac:dyDescent="0.35">
      <c r="B3444" s="32">
        <v>0.65</v>
      </c>
      <c r="C3444" s="30" t="s">
        <v>23</v>
      </c>
      <c r="D3444" s="30" t="s">
        <v>21</v>
      </c>
      <c r="E3444" s="21">
        <v>950</v>
      </c>
      <c r="F3444" s="21">
        <v>1100</v>
      </c>
      <c r="G3444" s="21">
        <v>1255</v>
      </c>
      <c r="H3444" s="39">
        <f t="shared" si="503"/>
        <v>1068.7669642857143</v>
      </c>
      <c r="I3444" s="37">
        <f t="shared" si="504"/>
        <v>1000</v>
      </c>
      <c r="J3444" s="37">
        <f t="shared" si="505"/>
        <v>90</v>
      </c>
      <c r="K3444" s="21"/>
      <c r="L3444" s="36">
        <f t="shared" si="513"/>
        <v>401</v>
      </c>
      <c r="M3444" s="36"/>
      <c r="N3444" s="21"/>
      <c r="O3444" s="21">
        <f t="shared" si="506"/>
        <v>401</v>
      </c>
      <c r="P3444" s="40">
        <f t="shared" si="507"/>
        <v>1145.7142857142858</v>
      </c>
      <c r="Q3444" s="42"/>
      <c r="R3444" t="str">
        <f t="shared" si="508"/>
        <v>1070 Litre 316 Stainless Steel Slimline Water Tank (950mm W x 1100mm L x  1255mm H)</v>
      </c>
    </row>
    <row r="3445" spans="2:18" x14ac:dyDescent="0.35">
      <c r="B3445" s="32">
        <v>0.65</v>
      </c>
      <c r="C3445" s="30" t="s">
        <v>23</v>
      </c>
      <c r="D3445" s="30" t="s">
        <v>21</v>
      </c>
      <c r="E3445" s="21">
        <v>950</v>
      </c>
      <c r="F3445" s="21">
        <v>1200</v>
      </c>
      <c r="G3445" s="21">
        <v>1255</v>
      </c>
      <c r="H3445" s="39">
        <f t="shared" si="503"/>
        <v>1187.9919642857142</v>
      </c>
      <c r="I3445" s="37">
        <f t="shared" si="504"/>
        <v>1000</v>
      </c>
      <c r="J3445" s="37">
        <f t="shared" si="505"/>
        <v>90</v>
      </c>
      <c r="K3445" s="21"/>
      <c r="L3445" s="36">
        <f t="shared" si="513"/>
        <v>416</v>
      </c>
      <c r="M3445" s="36"/>
      <c r="N3445" s="21"/>
      <c r="O3445" s="21">
        <f t="shared" si="506"/>
        <v>416</v>
      </c>
      <c r="P3445" s="40">
        <f t="shared" si="507"/>
        <v>1188.5714285714287</v>
      </c>
      <c r="Q3445" s="42"/>
      <c r="R3445" t="str">
        <f t="shared" si="508"/>
        <v>1190 Litre 316 Stainless Steel Slimline Water Tank (950mm W x 1200mm L x  1255mm H)</v>
      </c>
    </row>
    <row r="3446" spans="2:18" x14ac:dyDescent="0.35">
      <c r="B3446" s="32">
        <v>0.65</v>
      </c>
      <c r="C3446" s="30" t="s">
        <v>23</v>
      </c>
      <c r="D3446" s="30" t="s">
        <v>21</v>
      </c>
      <c r="E3446" s="21">
        <v>950</v>
      </c>
      <c r="F3446" s="21">
        <v>1300</v>
      </c>
      <c r="G3446" s="21">
        <v>1255</v>
      </c>
      <c r="H3446" s="39">
        <f t="shared" si="503"/>
        <v>1307.2169642857141</v>
      </c>
      <c r="I3446" s="37">
        <f t="shared" si="504"/>
        <v>1000</v>
      </c>
      <c r="J3446" s="37">
        <f t="shared" si="505"/>
        <v>90</v>
      </c>
      <c r="K3446" s="21"/>
      <c r="L3446" s="36">
        <f t="shared" si="513"/>
        <v>431</v>
      </c>
      <c r="M3446" s="36"/>
      <c r="N3446" s="21"/>
      <c r="O3446" s="21">
        <f t="shared" si="506"/>
        <v>431</v>
      </c>
      <c r="P3446" s="40">
        <f t="shared" si="507"/>
        <v>1231.4285714285716</v>
      </c>
      <c r="Q3446" s="42"/>
      <c r="R3446" t="str">
        <f t="shared" si="508"/>
        <v>1310 Litre 316 Stainless Steel Slimline Water Tank (950mm W x 1300mm L x  1255mm H)</v>
      </c>
    </row>
    <row r="3447" spans="2:18" x14ac:dyDescent="0.35">
      <c r="B3447" s="32">
        <v>0.65</v>
      </c>
      <c r="C3447" s="30" t="s">
        <v>23</v>
      </c>
      <c r="D3447" s="30" t="s">
        <v>21</v>
      </c>
      <c r="E3447" s="21">
        <v>950</v>
      </c>
      <c r="F3447" s="21">
        <v>1400</v>
      </c>
      <c r="G3447" s="21">
        <v>1255</v>
      </c>
      <c r="H3447" s="39">
        <f t="shared" si="503"/>
        <v>1426.4419642857142</v>
      </c>
      <c r="I3447" s="37">
        <f t="shared" si="504"/>
        <v>1000</v>
      </c>
      <c r="J3447" s="37">
        <f t="shared" si="505"/>
        <v>90</v>
      </c>
      <c r="K3447" s="21"/>
      <c r="L3447" s="36">
        <f t="shared" si="513"/>
        <v>446</v>
      </c>
      <c r="M3447" s="36"/>
      <c r="N3447" s="21"/>
      <c r="O3447" s="21">
        <f t="shared" si="506"/>
        <v>446</v>
      </c>
      <c r="P3447" s="40">
        <f t="shared" si="507"/>
        <v>1274.2857142857144</v>
      </c>
      <c r="Q3447" s="42"/>
      <c r="R3447" t="str">
        <f t="shared" si="508"/>
        <v>1430 Litre 316 Stainless Steel Slimline Water Tank (950mm W x 1400mm L x  1255mm H)</v>
      </c>
    </row>
    <row r="3448" spans="2:18" x14ac:dyDescent="0.35">
      <c r="B3448" s="32">
        <v>0.65</v>
      </c>
      <c r="C3448" s="30" t="s">
        <v>23</v>
      </c>
      <c r="D3448" s="30" t="s">
        <v>21</v>
      </c>
      <c r="E3448" s="21">
        <v>950</v>
      </c>
      <c r="F3448" s="21">
        <v>1500</v>
      </c>
      <c r="G3448" s="21">
        <v>1255</v>
      </c>
      <c r="H3448" s="39">
        <f t="shared" si="503"/>
        <v>1545.6669642857141</v>
      </c>
      <c r="I3448" s="37">
        <f t="shared" si="504"/>
        <v>2000</v>
      </c>
      <c r="J3448" s="37">
        <f t="shared" si="505"/>
        <v>120</v>
      </c>
      <c r="K3448" s="21"/>
      <c r="L3448" s="36">
        <v>462</v>
      </c>
      <c r="M3448" s="36"/>
      <c r="N3448" s="21"/>
      <c r="O3448" s="21">
        <f t="shared" si="506"/>
        <v>462</v>
      </c>
      <c r="P3448" s="40">
        <f t="shared" si="507"/>
        <v>1320</v>
      </c>
      <c r="Q3448" s="42"/>
      <c r="R3448" t="str">
        <f t="shared" si="508"/>
        <v>1550 Litre 316 Stainless Steel Slimline Water Tank (950mm W x 1500mm L x  1255mm H)</v>
      </c>
    </row>
    <row r="3449" spans="2:18" x14ac:dyDescent="0.35">
      <c r="B3449" s="32">
        <v>0.65</v>
      </c>
      <c r="C3449" s="30" t="s">
        <v>23</v>
      </c>
      <c r="D3449" s="30" t="s">
        <v>21</v>
      </c>
      <c r="E3449" s="21">
        <v>950</v>
      </c>
      <c r="F3449" s="21">
        <v>1600</v>
      </c>
      <c r="G3449" s="21">
        <v>1255</v>
      </c>
      <c r="H3449" s="39">
        <f t="shared" si="503"/>
        <v>1664.891964285714</v>
      </c>
      <c r="I3449" s="37">
        <f t="shared" si="504"/>
        <v>2000</v>
      </c>
      <c r="J3449" s="37">
        <f t="shared" si="505"/>
        <v>120</v>
      </c>
      <c r="K3449" s="21"/>
      <c r="L3449" s="36">
        <f t="shared" ref="L3449:L3456" si="514">L3448+15</f>
        <v>477</v>
      </c>
      <c r="M3449" s="36"/>
      <c r="N3449" s="21"/>
      <c r="O3449" s="21">
        <f t="shared" si="506"/>
        <v>477</v>
      </c>
      <c r="P3449" s="40">
        <f t="shared" si="507"/>
        <v>1362.8571428571429</v>
      </c>
      <c r="Q3449" s="42"/>
      <c r="R3449" t="str">
        <f t="shared" si="508"/>
        <v>1660 Litre 316 Stainless Steel Slimline Water Tank (950mm W x 1600mm L x  1255mm H)</v>
      </c>
    </row>
    <row r="3450" spans="2:18" x14ac:dyDescent="0.35">
      <c r="B3450" s="32">
        <v>0.65</v>
      </c>
      <c r="C3450" s="30" t="s">
        <v>23</v>
      </c>
      <c r="D3450" s="30" t="s">
        <v>21</v>
      </c>
      <c r="E3450" s="21">
        <v>950</v>
      </c>
      <c r="F3450" s="21">
        <v>1700</v>
      </c>
      <c r="G3450" s="21">
        <v>1255</v>
      </c>
      <c r="H3450" s="39">
        <f t="shared" si="503"/>
        <v>1784.1169642857142</v>
      </c>
      <c r="I3450" s="37">
        <f t="shared" si="504"/>
        <v>2000</v>
      </c>
      <c r="J3450" s="37">
        <f t="shared" si="505"/>
        <v>120</v>
      </c>
      <c r="K3450" s="21"/>
      <c r="L3450" s="36">
        <f t="shared" si="514"/>
        <v>492</v>
      </c>
      <c r="M3450" s="36"/>
      <c r="N3450" s="21"/>
      <c r="O3450" s="21">
        <f t="shared" si="506"/>
        <v>492</v>
      </c>
      <c r="P3450" s="40">
        <f t="shared" si="507"/>
        <v>1405.7142857142858</v>
      </c>
      <c r="Q3450" s="42"/>
      <c r="R3450" t="str">
        <f t="shared" si="508"/>
        <v>1780 Litre 316 Stainless Steel Slimline Water Tank (950mm W x 1700mm L x  1255mm H)</v>
      </c>
    </row>
    <row r="3451" spans="2:18" x14ac:dyDescent="0.35">
      <c r="B3451" s="32">
        <v>0.65</v>
      </c>
      <c r="C3451" s="30" t="s">
        <v>23</v>
      </c>
      <c r="D3451" s="30" t="s">
        <v>21</v>
      </c>
      <c r="E3451" s="21">
        <v>950</v>
      </c>
      <c r="F3451" s="21">
        <v>1800</v>
      </c>
      <c r="G3451" s="21">
        <v>1255</v>
      </c>
      <c r="H3451" s="39">
        <f t="shared" si="503"/>
        <v>1903.3419642857141</v>
      </c>
      <c r="I3451" s="37">
        <f t="shared" si="504"/>
        <v>2000</v>
      </c>
      <c r="J3451" s="37">
        <f t="shared" si="505"/>
        <v>120</v>
      </c>
      <c r="K3451" s="21"/>
      <c r="L3451" s="36">
        <f t="shared" si="514"/>
        <v>507</v>
      </c>
      <c r="M3451" s="36"/>
      <c r="N3451" s="21"/>
      <c r="O3451" s="21">
        <f t="shared" si="506"/>
        <v>507</v>
      </c>
      <c r="P3451" s="40">
        <f t="shared" si="507"/>
        <v>1448.5714285714287</v>
      </c>
      <c r="Q3451" s="42"/>
      <c r="R3451" t="str">
        <f t="shared" si="508"/>
        <v>1900 Litre 316 Stainless Steel Slimline Water Tank (950mm W x 1800mm L x  1255mm H)</v>
      </c>
    </row>
    <row r="3452" spans="2:18" x14ac:dyDescent="0.35">
      <c r="B3452" s="32">
        <v>0.65</v>
      </c>
      <c r="C3452" s="30" t="s">
        <v>23</v>
      </c>
      <c r="D3452" s="30" t="s">
        <v>21</v>
      </c>
      <c r="E3452" s="21">
        <v>950</v>
      </c>
      <c r="F3452" s="21">
        <v>1900</v>
      </c>
      <c r="G3452" s="21">
        <v>1255</v>
      </c>
      <c r="H3452" s="39">
        <f t="shared" si="503"/>
        <v>2022.5669642857142</v>
      </c>
      <c r="I3452" s="37">
        <f t="shared" si="504"/>
        <v>2000</v>
      </c>
      <c r="J3452" s="37">
        <f t="shared" si="505"/>
        <v>120</v>
      </c>
      <c r="K3452" s="21"/>
      <c r="L3452" s="36">
        <f t="shared" si="514"/>
        <v>522</v>
      </c>
      <c r="M3452" s="36"/>
      <c r="N3452" s="21"/>
      <c r="O3452" s="21">
        <f t="shared" si="506"/>
        <v>522</v>
      </c>
      <c r="P3452" s="40">
        <f t="shared" si="507"/>
        <v>1491.4285714285716</v>
      </c>
      <c r="Q3452" s="42"/>
      <c r="R3452" t="str">
        <f t="shared" si="508"/>
        <v>2020 Litre 316 Stainless Steel Slimline Water Tank (950mm W x 1900mm L x  1255mm H)</v>
      </c>
    </row>
    <row r="3453" spans="2:18" x14ac:dyDescent="0.35">
      <c r="B3453" s="32">
        <v>0.65</v>
      </c>
      <c r="C3453" s="30" t="s">
        <v>23</v>
      </c>
      <c r="D3453" s="30" t="s">
        <v>21</v>
      </c>
      <c r="E3453" s="21">
        <v>950</v>
      </c>
      <c r="F3453" s="21">
        <v>2000</v>
      </c>
      <c r="G3453" s="21">
        <v>1255</v>
      </c>
      <c r="H3453" s="39">
        <f t="shared" si="503"/>
        <v>2141.7919642857141</v>
      </c>
      <c r="I3453" s="37">
        <f t="shared" si="504"/>
        <v>2000</v>
      </c>
      <c r="J3453" s="37">
        <f t="shared" si="505"/>
        <v>120</v>
      </c>
      <c r="K3453" s="21"/>
      <c r="L3453" s="36">
        <f t="shared" si="514"/>
        <v>537</v>
      </c>
      <c r="M3453" s="36"/>
      <c r="N3453" s="21"/>
      <c r="O3453" s="21">
        <f t="shared" si="506"/>
        <v>537</v>
      </c>
      <c r="P3453" s="40">
        <f t="shared" si="507"/>
        <v>1534.2857142857144</v>
      </c>
      <c r="Q3453" s="42"/>
      <c r="R3453" t="str">
        <f t="shared" si="508"/>
        <v>2140 Litre 316 Stainless Steel Slimline Water Tank (950mm W x 2000mm L x  1255mm H)</v>
      </c>
    </row>
    <row r="3454" spans="2:18" x14ac:dyDescent="0.35">
      <c r="B3454" s="32">
        <v>0.65</v>
      </c>
      <c r="C3454" s="30" t="s">
        <v>23</v>
      </c>
      <c r="D3454" s="30" t="s">
        <v>21</v>
      </c>
      <c r="E3454" s="21">
        <v>950</v>
      </c>
      <c r="F3454" s="21">
        <v>2100</v>
      </c>
      <c r="G3454" s="21">
        <v>1255</v>
      </c>
      <c r="H3454" s="39">
        <f t="shared" si="503"/>
        <v>2261.016964285714</v>
      </c>
      <c r="I3454" s="37">
        <f t="shared" si="504"/>
        <v>2000</v>
      </c>
      <c r="J3454" s="37">
        <f t="shared" si="505"/>
        <v>120</v>
      </c>
      <c r="K3454" s="21"/>
      <c r="L3454" s="36">
        <f t="shared" si="514"/>
        <v>552</v>
      </c>
      <c r="M3454" s="36"/>
      <c r="N3454" s="21"/>
      <c r="O3454" s="21">
        <f t="shared" si="506"/>
        <v>552</v>
      </c>
      <c r="P3454" s="40">
        <f t="shared" si="507"/>
        <v>1577.1428571428573</v>
      </c>
      <c r="Q3454" s="42"/>
      <c r="R3454" t="str">
        <f t="shared" si="508"/>
        <v>2260 Litre 316 Stainless Steel Slimline Water Tank (950mm W x 2100mm L x  1255mm H)</v>
      </c>
    </row>
    <row r="3455" spans="2:18" x14ac:dyDescent="0.35">
      <c r="B3455" s="32">
        <v>0.65</v>
      </c>
      <c r="C3455" s="30" t="s">
        <v>23</v>
      </c>
      <c r="D3455" s="30" t="s">
        <v>21</v>
      </c>
      <c r="E3455" s="21">
        <v>950</v>
      </c>
      <c r="F3455" s="21">
        <v>2200</v>
      </c>
      <c r="G3455" s="21">
        <v>1255</v>
      </c>
      <c r="H3455" s="39">
        <f t="shared" si="503"/>
        <v>2380.2419642857139</v>
      </c>
      <c r="I3455" s="37">
        <f t="shared" si="504"/>
        <v>2000</v>
      </c>
      <c r="J3455" s="37">
        <f t="shared" si="505"/>
        <v>120</v>
      </c>
      <c r="K3455" s="21"/>
      <c r="L3455" s="36">
        <f t="shared" si="514"/>
        <v>567</v>
      </c>
      <c r="M3455" s="36"/>
      <c r="N3455" s="21"/>
      <c r="O3455" s="21">
        <f t="shared" si="506"/>
        <v>567</v>
      </c>
      <c r="P3455" s="40">
        <f t="shared" si="507"/>
        <v>1620</v>
      </c>
      <c r="Q3455" s="42"/>
      <c r="R3455" t="str">
        <f t="shared" si="508"/>
        <v>2380 Litre 316 Stainless Steel Slimline Water Tank (950mm W x 2200mm L x  1255mm H)</v>
      </c>
    </row>
    <row r="3456" spans="2:18" x14ac:dyDescent="0.35">
      <c r="B3456" s="32">
        <v>0.65</v>
      </c>
      <c r="C3456" s="30" t="s">
        <v>23</v>
      </c>
      <c r="D3456" s="30" t="s">
        <v>21</v>
      </c>
      <c r="E3456" s="21">
        <v>950</v>
      </c>
      <c r="F3456" s="21">
        <v>2300</v>
      </c>
      <c r="G3456" s="21">
        <v>1255</v>
      </c>
      <c r="H3456" s="39">
        <f t="shared" si="503"/>
        <v>2499.4669642857143</v>
      </c>
      <c r="I3456" s="37">
        <f t="shared" si="504"/>
        <v>2000</v>
      </c>
      <c r="J3456" s="37">
        <f t="shared" si="505"/>
        <v>120</v>
      </c>
      <c r="K3456" s="21"/>
      <c r="L3456" s="36">
        <f t="shared" si="514"/>
        <v>582</v>
      </c>
      <c r="M3456" s="36"/>
      <c r="N3456" s="21"/>
      <c r="O3456" s="21">
        <f t="shared" si="506"/>
        <v>582</v>
      </c>
      <c r="P3456" s="40">
        <f t="shared" si="507"/>
        <v>1662.8571428571429</v>
      </c>
      <c r="Q3456" s="42"/>
      <c r="R3456" t="str">
        <f t="shared" si="508"/>
        <v>2500 Litre 316 Stainless Steel Slimline Water Tank (950mm W x 2300mm L x  1255mm H)</v>
      </c>
    </row>
    <row r="3457" spans="2:18" x14ac:dyDescent="0.35">
      <c r="B3457" s="32">
        <v>0.65</v>
      </c>
      <c r="C3457" s="30" t="s">
        <v>23</v>
      </c>
      <c r="D3457" s="30" t="s">
        <v>21</v>
      </c>
      <c r="E3457" s="21">
        <v>950</v>
      </c>
      <c r="F3457" s="21">
        <v>2400</v>
      </c>
      <c r="G3457" s="21">
        <v>1255</v>
      </c>
      <c r="H3457" s="39">
        <f t="shared" si="503"/>
        <v>2618.6919642857142</v>
      </c>
      <c r="I3457" s="37">
        <f t="shared" si="504"/>
        <v>3000</v>
      </c>
      <c r="J3457" s="37">
        <f t="shared" si="505"/>
        <v>135</v>
      </c>
      <c r="K3457" s="21"/>
      <c r="L3457" s="36">
        <v>664</v>
      </c>
      <c r="M3457" s="36"/>
      <c r="N3457" s="21"/>
      <c r="O3457" s="21">
        <f t="shared" si="506"/>
        <v>664</v>
      </c>
      <c r="P3457" s="40">
        <f t="shared" si="507"/>
        <v>1897.1428571428573</v>
      </c>
      <c r="Q3457" s="42"/>
      <c r="R3457" t="str">
        <f t="shared" si="508"/>
        <v>2620 Litre 316 Stainless Steel Slimline Water Tank (950mm W x 2400mm L x  1255mm H)</v>
      </c>
    </row>
    <row r="3458" spans="2:18" x14ac:dyDescent="0.35">
      <c r="B3458" s="32">
        <v>0.65</v>
      </c>
      <c r="C3458" s="30" t="s">
        <v>23</v>
      </c>
      <c r="D3458" s="30" t="s">
        <v>21</v>
      </c>
      <c r="E3458" s="21">
        <v>950</v>
      </c>
      <c r="F3458" s="21">
        <v>2500</v>
      </c>
      <c r="G3458" s="21">
        <v>1255</v>
      </c>
      <c r="H3458" s="39">
        <f t="shared" si="503"/>
        <v>2737.9169642857141</v>
      </c>
      <c r="I3458" s="37">
        <f t="shared" si="504"/>
        <v>3000</v>
      </c>
      <c r="J3458" s="37">
        <f t="shared" si="505"/>
        <v>135</v>
      </c>
      <c r="K3458" s="21"/>
      <c r="L3458" s="36">
        <f t="shared" ref="L3458:L3464" si="515">L3457+15</f>
        <v>679</v>
      </c>
      <c r="M3458" s="36"/>
      <c r="N3458" s="21"/>
      <c r="O3458" s="21">
        <f t="shared" si="506"/>
        <v>679</v>
      </c>
      <c r="P3458" s="40">
        <f t="shared" si="507"/>
        <v>1940.0000000000002</v>
      </c>
      <c r="Q3458" s="42"/>
      <c r="R3458" t="str">
        <f t="shared" si="508"/>
        <v>2740 Litre 316 Stainless Steel Slimline Water Tank (950mm W x 2500mm L x  1255mm H)</v>
      </c>
    </row>
    <row r="3459" spans="2:18" x14ac:dyDescent="0.35">
      <c r="B3459" s="32">
        <v>0.65</v>
      </c>
      <c r="C3459" s="30" t="s">
        <v>23</v>
      </c>
      <c r="D3459" s="30" t="s">
        <v>21</v>
      </c>
      <c r="E3459" s="21">
        <v>950</v>
      </c>
      <c r="F3459" s="21">
        <v>2600</v>
      </c>
      <c r="G3459" s="21">
        <v>1255</v>
      </c>
      <c r="H3459" s="39">
        <f t="shared" si="503"/>
        <v>2857.141964285714</v>
      </c>
      <c r="I3459" s="37">
        <f t="shared" si="504"/>
        <v>3000</v>
      </c>
      <c r="J3459" s="37">
        <f t="shared" si="505"/>
        <v>135</v>
      </c>
      <c r="K3459" s="21"/>
      <c r="L3459" s="36">
        <f t="shared" si="515"/>
        <v>694</v>
      </c>
      <c r="M3459" s="36"/>
      <c r="N3459" s="21"/>
      <c r="O3459" s="21">
        <f t="shared" si="506"/>
        <v>694</v>
      </c>
      <c r="P3459" s="40">
        <f t="shared" si="507"/>
        <v>1982.8571428571429</v>
      </c>
      <c r="Q3459" s="42"/>
      <c r="R3459" t="str">
        <f t="shared" si="508"/>
        <v>2860 Litre 316 Stainless Steel Slimline Water Tank (950mm W x 2600mm L x  1255mm H)</v>
      </c>
    </row>
    <row r="3460" spans="2:18" x14ac:dyDescent="0.35">
      <c r="B3460" s="32">
        <v>0.65</v>
      </c>
      <c r="C3460" s="30" t="s">
        <v>23</v>
      </c>
      <c r="D3460" s="30" t="s">
        <v>21</v>
      </c>
      <c r="E3460" s="21">
        <v>950</v>
      </c>
      <c r="F3460" s="21">
        <v>2700</v>
      </c>
      <c r="G3460" s="21">
        <v>1255</v>
      </c>
      <c r="H3460" s="39">
        <f t="shared" si="503"/>
        <v>2976.3669642857139</v>
      </c>
      <c r="I3460" s="37">
        <f t="shared" si="504"/>
        <v>3000</v>
      </c>
      <c r="J3460" s="37">
        <f t="shared" si="505"/>
        <v>135</v>
      </c>
      <c r="K3460" s="21"/>
      <c r="L3460" s="36">
        <f t="shared" si="515"/>
        <v>709</v>
      </c>
      <c r="M3460" s="36"/>
      <c r="N3460" s="21"/>
      <c r="O3460" s="21">
        <f t="shared" si="506"/>
        <v>709</v>
      </c>
      <c r="P3460" s="40">
        <f t="shared" si="507"/>
        <v>2025.7142857142858</v>
      </c>
      <c r="Q3460" s="42"/>
      <c r="R3460" t="str">
        <f t="shared" si="508"/>
        <v>2980 Litre 316 Stainless Steel Slimline Water Tank (950mm W x 2700mm L x  1255mm H)</v>
      </c>
    </row>
    <row r="3461" spans="2:18" x14ac:dyDescent="0.35">
      <c r="B3461" s="32">
        <v>0.65</v>
      </c>
      <c r="C3461" s="30" t="s">
        <v>23</v>
      </c>
      <c r="D3461" s="30" t="s">
        <v>21</v>
      </c>
      <c r="E3461" s="21">
        <v>950</v>
      </c>
      <c r="F3461" s="21">
        <v>2800</v>
      </c>
      <c r="G3461" s="21">
        <v>1255</v>
      </c>
      <c r="H3461" s="39">
        <f t="shared" si="503"/>
        <v>3095.5919642857143</v>
      </c>
      <c r="I3461" s="37">
        <f t="shared" si="504"/>
        <v>3000</v>
      </c>
      <c r="J3461" s="37">
        <f t="shared" si="505"/>
        <v>135</v>
      </c>
      <c r="K3461" s="21"/>
      <c r="L3461" s="36">
        <f t="shared" si="515"/>
        <v>724</v>
      </c>
      <c r="M3461" s="36"/>
      <c r="N3461" s="21"/>
      <c r="O3461" s="21">
        <f t="shared" si="506"/>
        <v>724</v>
      </c>
      <c r="P3461" s="40">
        <f t="shared" si="507"/>
        <v>2068.5714285714289</v>
      </c>
      <c r="Q3461" s="42"/>
      <c r="R3461" t="str">
        <f t="shared" si="508"/>
        <v>3100 Litre 316 Stainless Steel Slimline Water Tank (950mm W x 2800mm L x  1255mm H)</v>
      </c>
    </row>
    <row r="3462" spans="2:18" x14ac:dyDescent="0.35">
      <c r="B3462" s="32">
        <v>0.65</v>
      </c>
      <c r="C3462" s="30" t="s">
        <v>23</v>
      </c>
      <c r="D3462" s="30" t="s">
        <v>21</v>
      </c>
      <c r="E3462" s="21">
        <v>950</v>
      </c>
      <c r="F3462" s="21">
        <v>2900</v>
      </c>
      <c r="G3462" s="21">
        <v>1255</v>
      </c>
      <c r="H3462" s="39">
        <f t="shared" si="503"/>
        <v>3214.8169642857142</v>
      </c>
      <c r="I3462" s="37">
        <f t="shared" si="504"/>
        <v>3000</v>
      </c>
      <c r="J3462" s="37">
        <f t="shared" si="505"/>
        <v>135</v>
      </c>
      <c r="K3462" s="21"/>
      <c r="L3462" s="36">
        <f t="shared" si="515"/>
        <v>739</v>
      </c>
      <c r="M3462" s="36"/>
      <c r="N3462" s="21"/>
      <c r="O3462" s="21">
        <f t="shared" si="506"/>
        <v>739</v>
      </c>
      <c r="P3462" s="40">
        <f t="shared" si="507"/>
        <v>2111.4285714285716</v>
      </c>
      <c r="Q3462" s="42"/>
      <c r="R3462" t="str">
        <f t="shared" si="508"/>
        <v>3210 Litre 316 Stainless Steel Slimline Water Tank (950mm W x 2900mm L x  1255mm H)</v>
      </c>
    </row>
    <row r="3463" spans="2:18" x14ac:dyDescent="0.35">
      <c r="B3463" s="32">
        <v>0.65</v>
      </c>
      <c r="C3463" s="30" t="s">
        <v>23</v>
      </c>
      <c r="D3463" s="30" t="s">
        <v>21</v>
      </c>
      <c r="E3463" s="21">
        <v>950</v>
      </c>
      <c r="F3463" s="21">
        <v>3000</v>
      </c>
      <c r="G3463" s="21">
        <v>1255</v>
      </c>
      <c r="H3463" s="39">
        <f t="shared" ref="H3463:H3526" si="516">(((22/7*(E3463/2)^2)*G3463)+((F3463-E3463)*G3463*E3463))/1000000</f>
        <v>3334.0419642857141</v>
      </c>
      <c r="I3463" s="37">
        <f t="shared" ref="I3463:I3526" si="517">ROUND(H3463,-3)</f>
        <v>3000</v>
      </c>
      <c r="J3463" s="37">
        <f t="shared" ref="J3463:J3526" si="518">IF(I3463&lt;1000,90,IF(I3463=1000,90,IF(I3463=2000,120,IF(I3463=3000,135,IF(I3463=4000,150,IF(I3463=5000,180,IF(I3463=6000,210,IF(I3463=7000,240,IF(I3463=8000,255,IF(I3463=9000,270,IF(I3463=10000,285)))))))))))</f>
        <v>135</v>
      </c>
      <c r="K3463" s="21"/>
      <c r="L3463" s="36">
        <f t="shared" si="515"/>
        <v>754</v>
      </c>
      <c r="M3463" s="36"/>
      <c r="N3463" s="21"/>
      <c r="O3463" s="21">
        <f t="shared" ref="O3463:O3526" si="519">SUM(K3463:N3463)</f>
        <v>754</v>
      </c>
      <c r="P3463" s="40">
        <f t="shared" ref="P3463:P3526" si="520">O3463/(1-B3463)</f>
        <v>2154.2857142857142</v>
      </c>
      <c r="Q3463" s="42"/>
      <c r="R3463" t="str">
        <f t="shared" ref="R3463:R3526" si="521">ROUND(H3463,-1)&amp;" "&amp;"Litre"&amp;" "&amp;C3463&amp;" "&amp;D3463&amp;" "&amp;"Water Tank"&amp;" ("&amp;E3463&amp;"mm W x "&amp;F3463&amp;"mm L x  "&amp;G3463&amp;"mm H)"</f>
        <v>3330 Litre 316 Stainless Steel Slimline Water Tank (950mm W x 3000mm L x  1255mm H)</v>
      </c>
    </row>
    <row r="3464" spans="2:18" x14ac:dyDescent="0.35">
      <c r="B3464" s="32">
        <v>0.65</v>
      </c>
      <c r="C3464" s="30" t="s">
        <v>23</v>
      </c>
      <c r="D3464" s="30" t="s">
        <v>21</v>
      </c>
      <c r="E3464" s="21">
        <v>950</v>
      </c>
      <c r="F3464" s="21">
        <v>3100</v>
      </c>
      <c r="G3464" s="21">
        <v>1255</v>
      </c>
      <c r="H3464" s="39">
        <f t="shared" si="516"/>
        <v>3453.266964285714</v>
      </c>
      <c r="I3464" s="37">
        <f t="shared" si="517"/>
        <v>3000</v>
      </c>
      <c r="J3464" s="37">
        <f t="shared" si="518"/>
        <v>135</v>
      </c>
      <c r="K3464" s="21"/>
      <c r="L3464" s="36">
        <f t="shared" si="515"/>
        <v>769</v>
      </c>
      <c r="M3464" s="36"/>
      <c r="N3464" s="21"/>
      <c r="O3464" s="21">
        <f t="shared" si="519"/>
        <v>769</v>
      </c>
      <c r="P3464" s="40">
        <f t="shared" si="520"/>
        <v>2197.1428571428573</v>
      </c>
      <c r="Q3464" s="42"/>
      <c r="R3464" t="str">
        <f t="shared" si="521"/>
        <v>3450 Litre 316 Stainless Steel Slimline Water Tank (950mm W x 3100mm L x  1255mm H)</v>
      </c>
    </row>
    <row r="3465" spans="2:18" x14ac:dyDescent="0.35">
      <c r="B3465" s="32">
        <v>0.65</v>
      </c>
      <c r="C3465" s="30" t="s">
        <v>23</v>
      </c>
      <c r="D3465" s="30" t="s">
        <v>21</v>
      </c>
      <c r="E3465" s="21">
        <v>950</v>
      </c>
      <c r="F3465" s="21">
        <v>3200</v>
      </c>
      <c r="G3465" s="21">
        <v>1255</v>
      </c>
      <c r="H3465" s="39">
        <f t="shared" si="516"/>
        <v>3572.4919642857139</v>
      </c>
      <c r="I3465" s="37">
        <f t="shared" si="517"/>
        <v>4000</v>
      </c>
      <c r="J3465" s="37">
        <f t="shared" si="518"/>
        <v>150</v>
      </c>
      <c r="K3465" s="21"/>
      <c r="L3465" s="36">
        <v>784</v>
      </c>
      <c r="M3465" s="36"/>
      <c r="N3465" s="21"/>
      <c r="O3465" s="21">
        <f t="shared" si="519"/>
        <v>784</v>
      </c>
      <c r="P3465" s="40">
        <f t="shared" si="520"/>
        <v>2240</v>
      </c>
      <c r="Q3465" s="42"/>
      <c r="R3465" t="str">
        <f t="shared" si="521"/>
        <v>3570 Litre 316 Stainless Steel Slimline Water Tank (950mm W x 3200mm L x  1255mm H)</v>
      </c>
    </row>
    <row r="3466" spans="2:18" x14ac:dyDescent="0.35">
      <c r="B3466" s="32">
        <v>0.65</v>
      </c>
      <c r="C3466" s="30" t="s">
        <v>23</v>
      </c>
      <c r="D3466" s="30" t="s">
        <v>21</v>
      </c>
      <c r="E3466" s="21">
        <v>950</v>
      </c>
      <c r="F3466" s="21">
        <v>3300</v>
      </c>
      <c r="G3466" s="21">
        <v>1255</v>
      </c>
      <c r="H3466" s="39">
        <f t="shared" si="516"/>
        <v>3691.7169642857143</v>
      </c>
      <c r="I3466" s="37">
        <f t="shared" si="517"/>
        <v>4000</v>
      </c>
      <c r="J3466" s="37">
        <f t="shared" si="518"/>
        <v>150</v>
      </c>
      <c r="K3466" s="21"/>
      <c r="L3466" s="36">
        <f t="shared" ref="L3466:L3471" si="522">L3465+15</f>
        <v>799</v>
      </c>
      <c r="M3466" s="36"/>
      <c r="N3466" s="21"/>
      <c r="O3466" s="21">
        <f t="shared" si="519"/>
        <v>799</v>
      </c>
      <c r="P3466" s="40">
        <f t="shared" si="520"/>
        <v>2282.8571428571431</v>
      </c>
      <c r="Q3466" s="42"/>
      <c r="R3466" t="str">
        <f t="shared" si="521"/>
        <v>3690 Litre 316 Stainless Steel Slimline Water Tank (950mm W x 3300mm L x  1255mm H)</v>
      </c>
    </row>
    <row r="3467" spans="2:18" x14ac:dyDescent="0.35">
      <c r="B3467" s="32">
        <v>0.65</v>
      </c>
      <c r="C3467" s="30" t="s">
        <v>23</v>
      </c>
      <c r="D3467" s="30" t="s">
        <v>21</v>
      </c>
      <c r="E3467" s="21">
        <v>950</v>
      </c>
      <c r="F3467" s="21">
        <v>3400</v>
      </c>
      <c r="G3467" s="21">
        <v>1255</v>
      </c>
      <c r="H3467" s="39">
        <f t="shared" si="516"/>
        <v>3810.9419642857142</v>
      </c>
      <c r="I3467" s="37">
        <f t="shared" si="517"/>
        <v>4000</v>
      </c>
      <c r="J3467" s="37">
        <f t="shared" si="518"/>
        <v>150</v>
      </c>
      <c r="K3467" s="21"/>
      <c r="L3467" s="36">
        <f t="shared" si="522"/>
        <v>814</v>
      </c>
      <c r="M3467" s="36"/>
      <c r="N3467" s="21"/>
      <c r="O3467" s="21">
        <f t="shared" si="519"/>
        <v>814</v>
      </c>
      <c r="P3467" s="40">
        <f t="shared" si="520"/>
        <v>2325.7142857142858</v>
      </c>
      <c r="Q3467" s="42"/>
      <c r="R3467" t="str">
        <f t="shared" si="521"/>
        <v>3810 Litre 316 Stainless Steel Slimline Water Tank (950mm W x 3400mm L x  1255mm H)</v>
      </c>
    </row>
    <row r="3468" spans="2:18" x14ac:dyDescent="0.35">
      <c r="B3468" s="32">
        <v>0.65</v>
      </c>
      <c r="C3468" s="30" t="s">
        <v>23</v>
      </c>
      <c r="D3468" s="30" t="s">
        <v>21</v>
      </c>
      <c r="E3468" s="21">
        <v>950</v>
      </c>
      <c r="F3468" s="21">
        <v>3500</v>
      </c>
      <c r="G3468" s="21">
        <v>1255</v>
      </c>
      <c r="H3468" s="39">
        <f t="shared" si="516"/>
        <v>3930.1669642857141</v>
      </c>
      <c r="I3468" s="37">
        <f t="shared" si="517"/>
        <v>4000</v>
      </c>
      <c r="J3468" s="37">
        <f t="shared" si="518"/>
        <v>150</v>
      </c>
      <c r="K3468" s="21"/>
      <c r="L3468" s="36">
        <f t="shared" si="522"/>
        <v>829</v>
      </c>
      <c r="M3468" s="36"/>
      <c r="N3468" s="21"/>
      <c r="O3468" s="21">
        <f t="shared" si="519"/>
        <v>829</v>
      </c>
      <c r="P3468" s="40">
        <f t="shared" si="520"/>
        <v>2368.5714285714289</v>
      </c>
      <c r="Q3468" s="42"/>
      <c r="R3468" t="str">
        <f t="shared" si="521"/>
        <v>3930 Litre 316 Stainless Steel Slimline Water Tank (950mm W x 3500mm L x  1255mm H)</v>
      </c>
    </row>
    <row r="3469" spans="2:18" x14ac:dyDescent="0.35">
      <c r="B3469" s="32">
        <v>0.65</v>
      </c>
      <c r="C3469" s="30" t="s">
        <v>23</v>
      </c>
      <c r="D3469" s="30" t="s">
        <v>21</v>
      </c>
      <c r="E3469" s="21">
        <v>950</v>
      </c>
      <c r="F3469" s="21">
        <v>3600</v>
      </c>
      <c r="G3469" s="21">
        <v>1255</v>
      </c>
      <c r="H3469" s="39">
        <f t="shared" si="516"/>
        <v>4049.391964285714</v>
      </c>
      <c r="I3469" s="37">
        <f t="shared" si="517"/>
        <v>4000</v>
      </c>
      <c r="J3469" s="37">
        <f t="shared" si="518"/>
        <v>150</v>
      </c>
      <c r="K3469" s="21"/>
      <c r="L3469" s="36">
        <f t="shared" si="522"/>
        <v>844</v>
      </c>
      <c r="M3469" s="36"/>
      <c r="N3469" s="21"/>
      <c r="O3469" s="21">
        <f t="shared" si="519"/>
        <v>844</v>
      </c>
      <c r="P3469" s="40">
        <f t="shared" si="520"/>
        <v>2411.4285714285716</v>
      </c>
      <c r="Q3469" s="42"/>
      <c r="R3469" t="str">
        <f t="shared" si="521"/>
        <v>4050 Litre 316 Stainless Steel Slimline Water Tank (950mm W x 3600mm L x  1255mm H)</v>
      </c>
    </row>
    <row r="3470" spans="2:18" x14ac:dyDescent="0.35">
      <c r="B3470" s="32">
        <v>0.65</v>
      </c>
      <c r="C3470" s="30" t="s">
        <v>23</v>
      </c>
      <c r="D3470" s="30" t="s">
        <v>21</v>
      </c>
      <c r="E3470" s="21">
        <v>950</v>
      </c>
      <c r="F3470" s="21">
        <v>3700</v>
      </c>
      <c r="G3470" s="21">
        <v>1255</v>
      </c>
      <c r="H3470" s="39">
        <f t="shared" si="516"/>
        <v>4168.6169642857139</v>
      </c>
      <c r="I3470" s="37">
        <f t="shared" si="517"/>
        <v>4000</v>
      </c>
      <c r="J3470" s="37">
        <f t="shared" si="518"/>
        <v>150</v>
      </c>
      <c r="K3470" s="21"/>
      <c r="L3470" s="36">
        <f t="shared" si="522"/>
        <v>859</v>
      </c>
      <c r="M3470" s="36"/>
      <c r="N3470" s="21"/>
      <c r="O3470" s="21">
        <f t="shared" si="519"/>
        <v>859</v>
      </c>
      <c r="P3470" s="40">
        <f t="shared" si="520"/>
        <v>2454.2857142857142</v>
      </c>
      <c r="Q3470" s="42"/>
      <c r="R3470" t="str">
        <f t="shared" si="521"/>
        <v>4170 Litre 316 Stainless Steel Slimline Water Tank (950mm W x 3700mm L x  1255mm H)</v>
      </c>
    </row>
    <row r="3471" spans="2:18" x14ac:dyDescent="0.35">
      <c r="B3471" s="32">
        <v>0.65</v>
      </c>
      <c r="C3471" s="30" t="s">
        <v>23</v>
      </c>
      <c r="D3471" s="30" t="s">
        <v>21</v>
      </c>
      <c r="E3471" s="21">
        <v>950</v>
      </c>
      <c r="F3471" s="21">
        <v>3800</v>
      </c>
      <c r="G3471" s="21">
        <v>1255</v>
      </c>
      <c r="H3471" s="39">
        <f t="shared" si="516"/>
        <v>4287.8419642857143</v>
      </c>
      <c r="I3471" s="37">
        <f t="shared" si="517"/>
        <v>4000</v>
      </c>
      <c r="J3471" s="37">
        <f t="shared" si="518"/>
        <v>150</v>
      </c>
      <c r="K3471" s="21"/>
      <c r="L3471" s="36">
        <f t="shared" si="522"/>
        <v>874</v>
      </c>
      <c r="M3471" s="36"/>
      <c r="N3471" s="21"/>
      <c r="O3471" s="21">
        <f t="shared" si="519"/>
        <v>874</v>
      </c>
      <c r="P3471" s="40">
        <f t="shared" si="520"/>
        <v>2497.1428571428573</v>
      </c>
      <c r="Q3471" s="42"/>
      <c r="R3471" t="str">
        <f t="shared" si="521"/>
        <v>4290 Litre 316 Stainless Steel Slimline Water Tank (950mm W x 3800mm L x  1255mm H)</v>
      </c>
    </row>
    <row r="3472" spans="2:18" x14ac:dyDescent="0.35">
      <c r="B3472" s="32">
        <v>0.65</v>
      </c>
      <c r="C3472" s="30" t="s">
        <v>23</v>
      </c>
      <c r="D3472" s="30" t="s">
        <v>21</v>
      </c>
      <c r="E3472" s="21">
        <v>950</v>
      </c>
      <c r="F3472" s="21">
        <v>3900</v>
      </c>
      <c r="G3472" s="21">
        <v>1255</v>
      </c>
      <c r="H3472" s="39">
        <f t="shared" si="516"/>
        <v>4407.0669642857138</v>
      </c>
      <c r="I3472" s="37">
        <f t="shared" si="517"/>
        <v>4000</v>
      </c>
      <c r="J3472" s="37">
        <f t="shared" si="518"/>
        <v>150</v>
      </c>
      <c r="K3472" s="21"/>
      <c r="L3472" s="36">
        <v>889</v>
      </c>
      <c r="M3472" s="36"/>
      <c r="N3472" s="21"/>
      <c r="O3472" s="21">
        <f t="shared" si="519"/>
        <v>889</v>
      </c>
      <c r="P3472" s="40">
        <f t="shared" si="520"/>
        <v>2540</v>
      </c>
      <c r="Q3472" s="42"/>
      <c r="R3472" t="str">
        <f t="shared" si="521"/>
        <v>4410 Litre 316 Stainless Steel Slimline Water Tank (950mm W x 3900mm L x  1255mm H)</v>
      </c>
    </row>
    <row r="3473" spans="2:18" x14ac:dyDescent="0.35">
      <c r="B3473" s="32">
        <v>0.65</v>
      </c>
      <c r="C3473" s="30" t="s">
        <v>23</v>
      </c>
      <c r="D3473" s="30" t="s">
        <v>21</v>
      </c>
      <c r="E3473" s="21">
        <v>950</v>
      </c>
      <c r="F3473" s="21">
        <v>4000</v>
      </c>
      <c r="G3473" s="21">
        <v>1255</v>
      </c>
      <c r="H3473" s="39">
        <f t="shared" si="516"/>
        <v>4526.2919642857141</v>
      </c>
      <c r="I3473" s="37">
        <f t="shared" si="517"/>
        <v>5000</v>
      </c>
      <c r="J3473" s="37">
        <f t="shared" si="518"/>
        <v>180</v>
      </c>
      <c r="K3473" s="21"/>
      <c r="L3473" s="36">
        <v>904</v>
      </c>
      <c r="M3473" s="36"/>
      <c r="N3473" s="21"/>
      <c r="O3473" s="21">
        <f t="shared" si="519"/>
        <v>904</v>
      </c>
      <c r="P3473" s="40">
        <f t="shared" si="520"/>
        <v>2582.8571428571431</v>
      </c>
      <c r="Q3473" s="42"/>
      <c r="R3473" t="str">
        <f t="shared" si="521"/>
        <v>4530 Litre 316 Stainless Steel Slimline Water Tank (950mm W x 4000mm L x  1255mm H)</v>
      </c>
    </row>
    <row r="3474" spans="2:18" x14ac:dyDescent="0.35">
      <c r="B3474" s="32">
        <v>0.65</v>
      </c>
      <c r="C3474" s="30" t="s">
        <v>23</v>
      </c>
      <c r="D3474" s="30" t="s">
        <v>21</v>
      </c>
      <c r="E3474" s="21">
        <v>1000</v>
      </c>
      <c r="F3474" s="21">
        <v>800</v>
      </c>
      <c r="G3474" s="21">
        <v>1255</v>
      </c>
      <c r="H3474" s="39">
        <f t="shared" si="516"/>
        <v>735.07142857142856</v>
      </c>
      <c r="I3474" s="37">
        <f t="shared" si="517"/>
        <v>1000</v>
      </c>
      <c r="J3474" s="37">
        <f t="shared" si="518"/>
        <v>90</v>
      </c>
      <c r="K3474" s="21"/>
      <c r="L3474" s="36">
        <v>359</v>
      </c>
      <c r="M3474" s="36"/>
      <c r="N3474" s="21"/>
      <c r="O3474" s="21">
        <f t="shared" si="519"/>
        <v>359</v>
      </c>
      <c r="P3474" s="40">
        <f t="shared" si="520"/>
        <v>1025.7142857142858</v>
      </c>
      <c r="Q3474" s="42"/>
      <c r="R3474" t="str">
        <f t="shared" si="521"/>
        <v>740 Litre 316 Stainless Steel Slimline Water Tank (1000mm W x 800mm L x  1255mm H)</v>
      </c>
    </row>
    <row r="3475" spans="2:18" x14ac:dyDescent="0.35">
      <c r="B3475" s="32">
        <v>0.65</v>
      </c>
      <c r="C3475" s="30" t="s">
        <v>23</v>
      </c>
      <c r="D3475" s="30" t="s">
        <v>21</v>
      </c>
      <c r="E3475" s="21">
        <v>1000</v>
      </c>
      <c r="F3475" s="21">
        <v>900</v>
      </c>
      <c r="G3475" s="21">
        <v>1255</v>
      </c>
      <c r="H3475" s="39">
        <f t="shared" si="516"/>
        <v>860.57142857142856</v>
      </c>
      <c r="I3475" s="37">
        <f t="shared" si="517"/>
        <v>1000</v>
      </c>
      <c r="J3475" s="37">
        <f t="shared" si="518"/>
        <v>90</v>
      </c>
      <c r="K3475" s="21"/>
      <c r="L3475" s="36">
        <f t="shared" ref="L3475:L3480" si="523">L3474+15</f>
        <v>374</v>
      </c>
      <c r="M3475" s="36"/>
      <c r="N3475" s="21"/>
      <c r="O3475" s="21">
        <f t="shared" si="519"/>
        <v>374</v>
      </c>
      <c r="P3475" s="40">
        <f t="shared" si="520"/>
        <v>1068.5714285714287</v>
      </c>
      <c r="Q3475" s="42"/>
      <c r="R3475" t="str">
        <f t="shared" si="521"/>
        <v>860 Litre 316 Stainless Steel Slimline Water Tank (1000mm W x 900mm L x  1255mm H)</v>
      </c>
    </row>
    <row r="3476" spans="2:18" x14ac:dyDescent="0.35">
      <c r="B3476" s="32">
        <v>0.65</v>
      </c>
      <c r="C3476" s="30" t="s">
        <v>23</v>
      </c>
      <c r="D3476" s="30" t="s">
        <v>21</v>
      </c>
      <c r="E3476" s="21">
        <v>1000</v>
      </c>
      <c r="F3476" s="21">
        <v>1000</v>
      </c>
      <c r="G3476" s="21">
        <v>1255</v>
      </c>
      <c r="H3476" s="39">
        <f t="shared" si="516"/>
        <v>986.07142857142856</v>
      </c>
      <c r="I3476" s="37">
        <f t="shared" si="517"/>
        <v>1000</v>
      </c>
      <c r="J3476" s="37">
        <f t="shared" si="518"/>
        <v>90</v>
      </c>
      <c r="K3476" s="21"/>
      <c r="L3476" s="36">
        <f t="shared" si="523"/>
        <v>389</v>
      </c>
      <c r="M3476" s="36"/>
      <c r="N3476" s="21"/>
      <c r="O3476" s="21">
        <f t="shared" si="519"/>
        <v>389</v>
      </c>
      <c r="P3476" s="40">
        <f t="shared" si="520"/>
        <v>1111.4285714285716</v>
      </c>
      <c r="Q3476" s="42"/>
      <c r="R3476" t="str">
        <f t="shared" si="521"/>
        <v>990 Litre 316 Stainless Steel Slimline Water Tank (1000mm W x 1000mm L x  1255mm H)</v>
      </c>
    </row>
    <row r="3477" spans="2:18" x14ac:dyDescent="0.35">
      <c r="B3477" s="32">
        <v>0.65</v>
      </c>
      <c r="C3477" s="30" t="s">
        <v>23</v>
      </c>
      <c r="D3477" s="30" t="s">
        <v>21</v>
      </c>
      <c r="E3477" s="21">
        <v>1000</v>
      </c>
      <c r="F3477" s="21">
        <v>1100</v>
      </c>
      <c r="G3477" s="21">
        <v>1255</v>
      </c>
      <c r="H3477" s="39">
        <f t="shared" si="516"/>
        <v>1111.5714285714284</v>
      </c>
      <c r="I3477" s="37">
        <f t="shared" si="517"/>
        <v>1000</v>
      </c>
      <c r="J3477" s="37">
        <f t="shared" si="518"/>
        <v>90</v>
      </c>
      <c r="K3477" s="21"/>
      <c r="L3477" s="36">
        <f t="shared" si="523"/>
        <v>404</v>
      </c>
      <c r="M3477" s="36"/>
      <c r="N3477" s="21"/>
      <c r="O3477" s="21">
        <f t="shared" si="519"/>
        <v>404</v>
      </c>
      <c r="P3477" s="40">
        <f t="shared" si="520"/>
        <v>1154.2857142857144</v>
      </c>
      <c r="Q3477" s="42"/>
      <c r="R3477" t="str">
        <f t="shared" si="521"/>
        <v>1110 Litre 316 Stainless Steel Slimline Water Tank (1000mm W x 1100mm L x  1255mm H)</v>
      </c>
    </row>
    <row r="3478" spans="2:18" x14ac:dyDescent="0.35">
      <c r="B3478" s="32">
        <v>0.65</v>
      </c>
      <c r="C3478" s="30" t="s">
        <v>23</v>
      </c>
      <c r="D3478" s="30" t="s">
        <v>21</v>
      </c>
      <c r="E3478" s="21">
        <v>1000</v>
      </c>
      <c r="F3478" s="21">
        <v>1200</v>
      </c>
      <c r="G3478" s="21">
        <v>1255</v>
      </c>
      <c r="H3478" s="39">
        <f t="shared" si="516"/>
        <v>1237.0714285714284</v>
      </c>
      <c r="I3478" s="37">
        <f t="shared" si="517"/>
        <v>1000</v>
      </c>
      <c r="J3478" s="37">
        <f t="shared" si="518"/>
        <v>90</v>
      </c>
      <c r="K3478" s="21"/>
      <c r="L3478" s="36">
        <f t="shared" si="523"/>
        <v>419</v>
      </c>
      <c r="M3478" s="36"/>
      <c r="N3478" s="21"/>
      <c r="O3478" s="21">
        <f t="shared" si="519"/>
        <v>419</v>
      </c>
      <c r="P3478" s="40">
        <f t="shared" si="520"/>
        <v>1197.1428571428571</v>
      </c>
      <c r="Q3478" s="42"/>
      <c r="R3478" t="str">
        <f t="shared" si="521"/>
        <v>1240 Litre 316 Stainless Steel Slimline Water Tank (1000mm W x 1200mm L x  1255mm H)</v>
      </c>
    </row>
    <row r="3479" spans="2:18" x14ac:dyDescent="0.35">
      <c r="B3479" s="32">
        <v>0.65</v>
      </c>
      <c r="C3479" s="30" t="s">
        <v>23</v>
      </c>
      <c r="D3479" s="30" t="s">
        <v>21</v>
      </c>
      <c r="E3479" s="21">
        <v>1000</v>
      </c>
      <c r="F3479" s="21">
        <v>1300</v>
      </c>
      <c r="G3479" s="21">
        <v>1255</v>
      </c>
      <c r="H3479" s="39">
        <f t="shared" si="516"/>
        <v>1362.5714285714284</v>
      </c>
      <c r="I3479" s="37">
        <f t="shared" si="517"/>
        <v>1000</v>
      </c>
      <c r="J3479" s="37">
        <f t="shared" si="518"/>
        <v>90</v>
      </c>
      <c r="K3479" s="21"/>
      <c r="L3479" s="36">
        <f t="shared" si="523"/>
        <v>434</v>
      </c>
      <c r="M3479" s="36"/>
      <c r="N3479" s="21"/>
      <c r="O3479" s="21">
        <f t="shared" si="519"/>
        <v>434</v>
      </c>
      <c r="P3479" s="40">
        <f t="shared" si="520"/>
        <v>1240</v>
      </c>
      <c r="Q3479" s="42"/>
      <c r="R3479" t="str">
        <f t="shared" si="521"/>
        <v>1360 Litre 316 Stainless Steel Slimline Water Tank (1000mm W x 1300mm L x  1255mm H)</v>
      </c>
    </row>
    <row r="3480" spans="2:18" x14ac:dyDescent="0.35">
      <c r="B3480" s="32">
        <v>0.65</v>
      </c>
      <c r="C3480" s="30" t="s">
        <v>23</v>
      </c>
      <c r="D3480" s="30" t="s">
        <v>21</v>
      </c>
      <c r="E3480" s="21">
        <v>1000</v>
      </c>
      <c r="F3480" s="21">
        <v>1400</v>
      </c>
      <c r="G3480" s="21">
        <v>1255</v>
      </c>
      <c r="H3480" s="39">
        <f t="shared" si="516"/>
        <v>1488.0714285714284</v>
      </c>
      <c r="I3480" s="37">
        <f t="shared" si="517"/>
        <v>1000</v>
      </c>
      <c r="J3480" s="37">
        <f t="shared" si="518"/>
        <v>90</v>
      </c>
      <c r="K3480" s="21"/>
      <c r="L3480" s="36">
        <f t="shared" si="523"/>
        <v>449</v>
      </c>
      <c r="M3480" s="36"/>
      <c r="N3480" s="21"/>
      <c r="O3480" s="21">
        <f t="shared" si="519"/>
        <v>449</v>
      </c>
      <c r="P3480" s="40">
        <f t="shared" si="520"/>
        <v>1282.8571428571429</v>
      </c>
      <c r="Q3480" s="42"/>
      <c r="R3480" t="str">
        <f t="shared" si="521"/>
        <v>1490 Litre 316 Stainless Steel Slimline Water Tank (1000mm W x 1400mm L x  1255mm H)</v>
      </c>
    </row>
    <row r="3481" spans="2:18" x14ac:dyDescent="0.35">
      <c r="B3481" s="32">
        <v>0.65</v>
      </c>
      <c r="C3481" s="30" t="s">
        <v>23</v>
      </c>
      <c r="D3481" s="30" t="s">
        <v>21</v>
      </c>
      <c r="E3481" s="21">
        <v>1000</v>
      </c>
      <c r="F3481" s="21">
        <v>1500</v>
      </c>
      <c r="G3481" s="21">
        <v>1255</v>
      </c>
      <c r="H3481" s="39">
        <f t="shared" si="516"/>
        <v>1613.5714285714284</v>
      </c>
      <c r="I3481" s="37">
        <f t="shared" si="517"/>
        <v>2000</v>
      </c>
      <c r="J3481" s="37">
        <f t="shared" si="518"/>
        <v>120</v>
      </c>
      <c r="K3481" s="21"/>
      <c r="L3481" s="36">
        <v>464</v>
      </c>
      <c r="M3481" s="36"/>
      <c r="N3481" s="21"/>
      <c r="O3481" s="21">
        <f t="shared" si="519"/>
        <v>464</v>
      </c>
      <c r="P3481" s="40">
        <f t="shared" si="520"/>
        <v>1325.7142857142858</v>
      </c>
      <c r="Q3481" s="42"/>
      <c r="R3481" t="str">
        <f t="shared" si="521"/>
        <v>1610 Litre 316 Stainless Steel Slimline Water Tank (1000mm W x 1500mm L x  1255mm H)</v>
      </c>
    </row>
    <row r="3482" spans="2:18" x14ac:dyDescent="0.35">
      <c r="B3482" s="32">
        <v>0.65</v>
      </c>
      <c r="C3482" s="30" t="s">
        <v>23</v>
      </c>
      <c r="D3482" s="30" t="s">
        <v>21</v>
      </c>
      <c r="E3482" s="21">
        <v>1000</v>
      </c>
      <c r="F3482" s="21">
        <v>1600</v>
      </c>
      <c r="G3482" s="21">
        <v>1255</v>
      </c>
      <c r="H3482" s="39">
        <f t="shared" si="516"/>
        <v>1739.0714285714284</v>
      </c>
      <c r="I3482" s="37">
        <f t="shared" si="517"/>
        <v>2000</v>
      </c>
      <c r="J3482" s="37">
        <f t="shared" si="518"/>
        <v>120</v>
      </c>
      <c r="K3482" s="21"/>
      <c r="L3482" s="36">
        <f t="shared" ref="L3482:L3488" si="524">L3481+15</f>
        <v>479</v>
      </c>
      <c r="M3482" s="36"/>
      <c r="N3482" s="21"/>
      <c r="O3482" s="21">
        <f t="shared" si="519"/>
        <v>479</v>
      </c>
      <c r="P3482" s="40">
        <f t="shared" si="520"/>
        <v>1368.5714285714287</v>
      </c>
      <c r="Q3482" s="42"/>
      <c r="R3482" t="str">
        <f t="shared" si="521"/>
        <v>1740 Litre 316 Stainless Steel Slimline Water Tank (1000mm W x 1600mm L x  1255mm H)</v>
      </c>
    </row>
    <row r="3483" spans="2:18" x14ac:dyDescent="0.35">
      <c r="B3483" s="32">
        <v>0.65</v>
      </c>
      <c r="C3483" s="30" t="s">
        <v>23</v>
      </c>
      <c r="D3483" s="30" t="s">
        <v>21</v>
      </c>
      <c r="E3483" s="21">
        <v>1000</v>
      </c>
      <c r="F3483" s="21">
        <v>1700</v>
      </c>
      <c r="G3483" s="21">
        <v>1255</v>
      </c>
      <c r="H3483" s="39">
        <f t="shared" si="516"/>
        <v>1864.5714285714284</v>
      </c>
      <c r="I3483" s="37">
        <f t="shared" si="517"/>
        <v>2000</v>
      </c>
      <c r="J3483" s="37">
        <f t="shared" si="518"/>
        <v>120</v>
      </c>
      <c r="K3483" s="21"/>
      <c r="L3483" s="36">
        <f t="shared" si="524"/>
        <v>494</v>
      </c>
      <c r="M3483" s="36"/>
      <c r="N3483" s="21"/>
      <c r="O3483" s="21">
        <f t="shared" si="519"/>
        <v>494</v>
      </c>
      <c r="P3483" s="40">
        <f t="shared" si="520"/>
        <v>1411.4285714285716</v>
      </c>
      <c r="Q3483" s="42"/>
      <c r="R3483" t="str">
        <f t="shared" si="521"/>
        <v>1860 Litre 316 Stainless Steel Slimline Water Tank (1000mm W x 1700mm L x  1255mm H)</v>
      </c>
    </row>
    <row r="3484" spans="2:18" x14ac:dyDescent="0.35">
      <c r="B3484" s="32">
        <v>0.65</v>
      </c>
      <c r="C3484" s="30" t="s">
        <v>23</v>
      </c>
      <c r="D3484" s="30" t="s">
        <v>21</v>
      </c>
      <c r="E3484" s="21">
        <v>1000</v>
      </c>
      <c r="F3484" s="21">
        <v>1800</v>
      </c>
      <c r="G3484" s="21">
        <v>1255</v>
      </c>
      <c r="H3484" s="39">
        <f t="shared" si="516"/>
        <v>1990.0714285714284</v>
      </c>
      <c r="I3484" s="37">
        <f t="shared" si="517"/>
        <v>2000</v>
      </c>
      <c r="J3484" s="37">
        <f t="shared" si="518"/>
        <v>120</v>
      </c>
      <c r="K3484" s="21"/>
      <c r="L3484" s="36">
        <f t="shared" si="524"/>
        <v>509</v>
      </c>
      <c r="M3484" s="36"/>
      <c r="N3484" s="21"/>
      <c r="O3484" s="21">
        <f t="shared" si="519"/>
        <v>509</v>
      </c>
      <c r="P3484" s="40">
        <f t="shared" si="520"/>
        <v>1454.2857142857144</v>
      </c>
      <c r="Q3484" s="42"/>
      <c r="R3484" t="str">
        <f t="shared" si="521"/>
        <v>1990 Litre 316 Stainless Steel Slimline Water Tank (1000mm W x 1800mm L x  1255mm H)</v>
      </c>
    </row>
    <row r="3485" spans="2:18" x14ac:dyDescent="0.35">
      <c r="B3485" s="32">
        <v>0.65</v>
      </c>
      <c r="C3485" s="30" t="s">
        <v>23</v>
      </c>
      <c r="D3485" s="30" t="s">
        <v>21</v>
      </c>
      <c r="E3485" s="21">
        <v>1000</v>
      </c>
      <c r="F3485" s="21">
        <v>1900</v>
      </c>
      <c r="G3485" s="21">
        <v>1255</v>
      </c>
      <c r="H3485" s="39">
        <f t="shared" si="516"/>
        <v>2115.5714285714284</v>
      </c>
      <c r="I3485" s="37">
        <f t="shared" si="517"/>
        <v>2000</v>
      </c>
      <c r="J3485" s="37">
        <f t="shared" si="518"/>
        <v>120</v>
      </c>
      <c r="K3485" s="21"/>
      <c r="L3485" s="36">
        <f t="shared" si="524"/>
        <v>524</v>
      </c>
      <c r="M3485" s="36"/>
      <c r="N3485" s="21"/>
      <c r="O3485" s="21">
        <f t="shared" si="519"/>
        <v>524</v>
      </c>
      <c r="P3485" s="40">
        <f t="shared" si="520"/>
        <v>1497.1428571428573</v>
      </c>
      <c r="Q3485" s="42"/>
      <c r="R3485" t="str">
        <f t="shared" si="521"/>
        <v>2120 Litre 316 Stainless Steel Slimline Water Tank (1000mm W x 1900mm L x  1255mm H)</v>
      </c>
    </row>
    <row r="3486" spans="2:18" x14ac:dyDescent="0.35">
      <c r="B3486" s="32">
        <v>0.65</v>
      </c>
      <c r="C3486" s="30" t="s">
        <v>23</v>
      </c>
      <c r="D3486" s="30" t="s">
        <v>21</v>
      </c>
      <c r="E3486" s="21">
        <v>1000</v>
      </c>
      <c r="F3486" s="21">
        <v>2000</v>
      </c>
      <c r="G3486" s="21">
        <v>1255</v>
      </c>
      <c r="H3486" s="39">
        <f t="shared" si="516"/>
        <v>2241.0714285714284</v>
      </c>
      <c r="I3486" s="37">
        <f t="shared" si="517"/>
        <v>2000</v>
      </c>
      <c r="J3486" s="37">
        <f t="shared" si="518"/>
        <v>120</v>
      </c>
      <c r="K3486" s="21"/>
      <c r="L3486" s="36">
        <f t="shared" si="524"/>
        <v>539</v>
      </c>
      <c r="M3486" s="36"/>
      <c r="N3486" s="21"/>
      <c r="O3486" s="21">
        <f t="shared" si="519"/>
        <v>539</v>
      </c>
      <c r="P3486" s="40">
        <f t="shared" si="520"/>
        <v>1540</v>
      </c>
      <c r="Q3486" s="42"/>
      <c r="R3486" t="str">
        <f t="shared" si="521"/>
        <v>2240 Litre 316 Stainless Steel Slimline Water Tank (1000mm W x 2000mm L x  1255mm H)</v>
      </c>
    </row>
    <row r="3487" spans="2:18" x14ac:dyDescent="0.35">
      <c r="B3487" s="32">
        <v>0.65</v>
      </c>
      <c r="C3487" s="30" t="s">
        <v>23</v>
      </c>
      <c r="D3487" s="30" t="s">
        <v>21</v>
      </c>
      <c r="E3487" s="21">
        <v>1000</v>
      </c>
      <c r="F3487" s="21">
        <v>2100</v>
      </c>
      <c r="G3487" s="21">
        <v>1255</v>
      </c>
      <c r="H3487" s="39">
        <f t="shared" si="516"/>
        <v>2366.5714285714284</v>
      </c>
      <c r="I3487" s="37">
        <f t="shared" si="517"/>
        <v>2000</v>
      </c>
      <c r="J3487" s="37">
        <f t="shared" si="518"/>
        <v>120</v>
      </c>
      <c r="K3487" s="21"/>
      <c r="L3487" s="36">
        <f t="shared" si="524"/>
        <v>554</v>
      </c>
      <c r="M3487" s="36"/>
      <c r="N3487" s="21"/>
      <c r="O3487" s="21">
        <f t="shared" si="519"/>
        <v>554</v>
      </c>
      <c r="P3487" s="40">
        <f t="shared" si="520"/>
        <v>1582.8571428571429</v>
      </c>
      <c r="Q3487" s="42"/>
      <c r="R3487" t="str">
        <f t="shared" si="521"/>
        <v>2370 Litre 316 Stainless Steel Slimline Water Tank (1000mm W x 2100mm L x  1255mm H)</v>
      </c>
    </row>
    <row r="3488" spans="2:18" x14ac:dyDescent="0.35">
      <c r="B3488" s="32">
        <v>0.65</v>
      </c>
      <c r="C3488" s="30" t="s">
        <v>23</v>
      </c>
      <c r="D3488" s="30" t="s">
        <v>21</v>
      </c>
      <c r="E3488" s="21">
        <v>1000</v>
      </c>
      <c r="F3488" s="21">
        <v>2200</v>
      </c>
      <c r="G3488" s="21">
        <v>1255</v>
      </c>
      <c r="H3488" s="39">
        <f t="shared" si="516"/>
        <v>2492.0714285714284</v>
      </c>
      <c r="I3488" s="37">
        <f t="shared" si="517"/>
        <v>2000</v>
      </c>
      <c r="J3488" s="37">
        <f t="shared" si="518"/>
        <v>120</v>
      </c>
      <c r="K3488" s="21"/>
      <c r="L3488" s="36">
        <f t="shared" si="524"/>
        <v>569</v>
      </c>
      <c r="M3488" s="36"/>
      <c r="N3488" s="21"/>
      <c r="O3488" s="21">
        <f t="shared" si="519"/>
        <v>569</v>
      </c>
      <c r="P3488" s="40">
        <f t="shared" si="520"/>
        <v>1625.7142857142858</v>
      </c>
      <c r="Q3488" s="42"/>
      <c r="R3488" t="str">
        <f t="shared" si="521"/>
        <v>2490 Litre 316 Stainless Steel Slimline Water Tank (1000mm W x 2200mm L x  1255mm H)</v>
      </c>
    </row>
    <row r="3489" spans="2:18" x14ac:dyDescent="0.35">
      <c r="B3489" s="32">
        <v>0.65</v>
      </c>
      <c r="C3489" s="30" t="s">
        <v>23</v>
      </c>
      <c r="D3489" s="30" t="s">
        <v>21</v>
      </c>
      <c r="E3489" s="21">
        <v>1000</v>
      </c>
      <c r="F3489" s="21">
        <v>2300</v>
      </c>
      <c r="G3489" s="21">
        <v>1255</v>
      </c>
      <c r="H3489" s="39">
        <f t="shared" si="516"/>
        <v>2617.5714285714284</v>
      </c>
      <c r="I3489" s="37">
        <f t="shared" si="517"/>
        <v>3000</v>
      </c>
      <c r="J3489" s="37">
        <f t="shared" si="518"/>
        <v>135</v>
      </c>
      <c r="K3489" s="21"/>
      <c r="L3489" s="36">
        <v>651</v>
      </c>
      <c r="M3489" s="36"/>
      <c r="N3489" s="21"/>
      <c r="O3489" s="21">
        <f t="shared" si="519"/>
        <v>651</v>
      </c>
      <c r="P3489" s="40">
        <f t="shared" si="520"/>
        <v>1860.0000000000002</v>
      </c>
      <c r="Q3489" s="42"/>
      <c r="R3489" t="str">
        <f t="shared" si="521"/>
        <v>2620 Litre 316 Stainless Steel Slimline Water Tank (1000mm W x 2300mm L x  1255mm H)</v>
      </c>
    </row>
    <row r="3490" spans="2:18" x14ac:dyDescent="0.35">
      <c r="B3490" s="32">
        <v>0.65</v>
      </c>
      <c r="C3490" s="30" t="s">
        <v>23</v>
      </c>
      <c r="D3490" s="30" t="s">
        <v>21</v>
      </c>
      <c r="E3490" s="21">
        <v>1000</v>
      </c>
      <c r="F3490" s="21">
        <v>2400</v>
      </c>
      <c r="G3490" s="21">
        <v>1255</v>
      </c>
      <c r="H3490" s="39">
        <f t="shared" si="516"/>
        <v>2743.0714285714284</v>
      </c>
      <c r="I3490" s="37">
        <f t="shared" si="517"/>
        <v>3000</v>
      </c>
      <c r="J3490" s="37">
        <f t="shared" si="518"/>
        <v>135</v>
      </c>
      <c r="K3490" s="21"/>
      <c r="L3490" s="36">
        <f t="shared" ref="L3490:L3496" si="525">L3489+15</f>
        <v>666</v>
      </c>
      <c r="M3490" s="36"/>
      <c r="N3490" s="21"/>
      <c r="O3490" s="21">
        <f t="shared" si="519"/>
        <v>666</v>
      </c>
      <c r="P3490" s="40">
        <f t="shared" si="520"/>
        <v>1902.8571428571429</v>
      </c>
      <c r="Q3490" s="42"/>
      <c r="R3490" t="str">
        <f t="shared" si="521"/>
        <v>2740 Litre 316 Stainless Steel Slimline Water Tank (1000mm W x 2400mm L x  1255mm H)</v>
      </c>
    </row>
    <row r="3491" spans="2:18" x14ac:dyDescent="0.35">
      <c r="B3491" s="32">
        <v>0.65</v>
      </c>
      <c r="C3491" s="30" t="s">
        <v>23</v>
      </c>
      <c r="D3491" s="30" t="s">
        <v>21</v>
      </c>
      <c r="E3491" s="21">
        <v>1000</v>
      </c>
      <c r="F3491" s="21">
        <v>2500</v>
      </c>
      <c r="G3491" s="21">
        <v>1255</v>
      </c>
      <c r="H3491" s="39">
        <f t="shared" si="516"/>
        <v>2868.5714285714284</v>
      </c>
      <c r="I3491" s="37">
        <f t="shared" si="517"/>
        <v>3000</v>
      </c>
      <c r="J3491" s="37">
        <f t="shared" si="518"/>
        <v>135</v>
      </c>
      <c r="K3491" s="21"/>
      <c r="L3491" s="36">
        <f t="shared" si="525"/>
        <v>681</v>
      </c>
      <c r="M3491" s="36"/>
      <c r="N3491" s="21"/>
      <c r="O3491" s="21">
        <f t="shared" si="519"/>
        <v>681</v>
      </c>
      <c r="P3491" s="40">
        <f t="shared" si="520"/>
        <v>1945.7142857142858</v>
      </c>
      <c r="Q3491" s="42"/>
      <c r="R3491" t="str">
        <f t="shared" si="521"/>
        <v>2870 Litre 316 Stainless Steel Slimline Water Tank (1000mm W x 2500mm L x  1255mm H)</v>
      </c>
    </row>
    <row r="3492" spans="2:18" x14ac:dyDescent="0.35">
      <c r="B3492" s="32">
        <v>0.65</v>
      </c>
      <c r="C3492" s="30" t="s">
        <v>23</v>
      </c>
      <c r="D3492" s="30" t="s">
        <v>21</v>
      </c>
      <c r="E3492" s="21">
        <v>1000</v>
      </c>
      <c r="F3492" s="21">
        <v>2600</v>
      </c>
      <c r="G3492" s="21">
        <v>1255</v>
      </c>
      <c r="H3492" s="39">
        <f t="shared" si="516"/>
        <v>2994.0714285714284</v>
      </c>
      <c r="I3492" s="37">
        <f t="shared" si="517"/>
        <v>3000</v>
      </c>
      <c r="J3492" s="37">
        <f t="shared" si="518"/>
        <v>135</v>
      </c>
      <c r="K3492" s="21"/>
      <c r="L3492" s="36">
        <f t="shared" si="525"/>
        <v>696</v>
      </c>
      <c r="M3492" s="36"/>
      <c r="N3492" s="21"/>
      <c r="O3492" s="21">
        <f t="shared" si="519"/>
        <v>696</v>
      </c>
      <c r="P3492" s="40">
        <f t="shared" si="520"/>
        <v>1988.5714285714287</v>
      </c>
      <c r="Q3492" s="42"/>
      <c r="R3492" t="str">
        <f t="shared" si="521"/>
        <v>2990 Litre 316 Stainless Steel Slimline Water Tank (1000mm W x 2600mm L x  1255mm H)</v>
      </c>
    </row>
    <row r="3493" spans="2:18" x14ac:dyDescent="0.35">
      <c r="B3493" s="32">
        <v>0.65</v>
      </c>
      <c r="C3493" s="30" t="s">
        <v>23</v>
      </c>
      <c r="D3493" s="30" t="s">
        <v>21</v>
      </c>
      <c r="E3493" s="21">
        <v>1000</v>
      </c>
      <c r="F3493" s="21">
        <v>2700</v>
      </c>
      <c r="G3493" s="21">
        <v>1255</v>
      </c>
      <c r="H3493" s="39">
        <f t="shared" si="516"/>
        <v>3119.5714285714284</v>
      </c>
      <c r="I3493" s="37">
        <f t="shared" si="517"/>
        <v>3000</v>
      </c>
      <c r="J3493" s="37">
        <f t="shared" si="518"/>
        <v>135</v>
      </c>
      <c r="K3493" s="21"/>
      <c r="L3493" s="36">
        <f t="shared" si="525"/>
        <v>711</v>
      </c>
      <c r="M3493" s="36"/>
      <c r="N3493" s="21"/>
      <c r="O3493" s="21">
        <f t="shared" si="519"/>
        <v>711</v>
      </c>
      <c r="P3493" s="40">
        <f t="shared" si="520"/>
        <v>2031.4285714285716</v>
      </c>
      <c r="Q3493" s="42"/>
      <c r="R3493" t="str">
        <f t="shared" si="521"/>
        <v>3120 Litre 316 Stainless Steel Slimline Water Tank (1000mm W x 2700mm L x  1255mm H)</v>
      </c>
    </row>
    <row r="3494" spans="2:18" x14ac:dyDescent="0.35">
      <c r="B3494" s="32">
        <v>0.65</v>
      </c>
      <c r="C3494" s="30" t="s">
        <v>23</v>
      </c>
      <c r="D3494" s="30" t="s">
        <v>21</v>
      </c>
      <c r="E3494" s="21">
        <v>1000</v>
      </c>
      <c r="F3494" s="21">
        <v>2800</v>
      </c>
      <c r="G3494" s="21">
        <v>1255</v>
      </c>
      <c r="H3494" s="39">
        <f t="shared" si="516"/>
        <v>3245.0714285714284</v>
      </c>
      <c r="I3494" s="37">
        <f t="shared" si="517"/>
        <v>3000</v>
      </c>
      <c r="J3494" s="37">
        <f t="shared" si="518"/>
        <v>135</v>
      </c>
      <c r="K3494" s="21"/>
      <c r="L3494" s="36">
        <f t="shared" si="525"/>
        <v>726</v>
      </c>
      <c r="M3494" s="36"/>
      <c r="N3494" s="21"/>
      <c r="O3494" s="21">
        <f t="shared" si="519"/>
        <v>726</v>
      </c>
      <c r="P3494" s="40">
        <f t="shared" si="520"/>
        <v>2074.2857142857142</v>
      </c>
      <c r="Q3494" s="42"/>
      <c r="R3494" t="str">
        <f t="shared" si="521"/>
        <v>3250 Litre 316 Stainless Steel Slimline Water Tank (1000mm W x 2800mm L x  1255mm H)</v>
      </c>
    </row>
    <row r="3495" spans="2:18" x14ac:dyDescent="0.35">
      <c r="B3495" s="32">
        <v>0.65</v>
      </c>
      <c r="C3495" s="30" t="s">
        <v>23</v>
      </c>
      <c r="D3495" s="30" t="s">
        <v>21</v>
      </c>
      <c r="E3495" s="21">
        <v>1000</v>
      </c>
      <c r="F3495" s="21">
        <v>2900</v>
      </c>
      <c r="G3495" s="21">
        <v>1255</v>
      </c>
      <c r="H3495" s="39">
        <f t="shared" si="516"/>
        <v>3370.5714285714284</v>
      </c>
      <c r="I3495" s="37">
        <f t="shared" si="517"/>
        <v>3000</v>
      </c>
      <c r="J3495" s="37">
        <f t="shared" si="518"/>
        <v>135</v>
      </c>
      <c r="K3495" s="21"/>
      <c r="L3495" s="36">
        <f t="shared" si="525"/>
        <v>741</v>
      </c>
      <c r="M3495" s="36"/>
      <c r="N3495" s="21"/>
      <c r="O3495" s="21">
        <f t="shared" si="519"/>
        <v>741</v>
      </c>
      <c r="P3495" s="40">
        <f t="shared" si="520"/>
        <v>2117.1428571428573</v>
      </c>
      <c r="Q3495" s="42"/>
      <c r="R3495" t="str">
        <f t="shared" si="521"/>
        <v>3370 Litre 316 Stainless Steel Slimline Water Tank (1000mm W x 2900mm L x  1255mm H)</v>
      </c>
    </row>
    <row r="3496" spans="2:18" x14ac:dyDescent="0.35">
      <c r="B3496" s="32">
        <v>0.65</v>
      </c>
      <c r="C3496" s="30" t="s">
        <v>23</v>
      </c>
      <c r="D3496" s="30" t="s">
        <v>21</v>
      </c>
      <c r="E3496" s="21">
        <v>1000</v>
      </c>
      <c r="F3496" s="21">
        <v>3000</v>
      </c>
      <c r="G3496" s="21">
        <v>1255</v>
      </c>
      <c r="H3496" s="39">
        <f t="shared" si="516"/>
        <v>3496.0714285714284</v>
      </c>
      <c r="I3496" s="37">
        <f t="shared" si="517"/>
        <v>3000</v>
      </c>
      <c r="J3496" s="37">
        <f t="shared" si="518"/>
        <v>135</v>
      </c>
      <c r="K3496" s="21"/>
      <c r="L3496" s="36">
        <f t="shared" si="525"/>
        <v>756</v>
      </c>
      <c r="M3496" s="36"/>
      <c r="N3496" s="21"/>
      <c r="O3496" s="21">
        <f t="shared" si="519"/>
        <v>756</v>
      </c>
      <c r="P3496" s="40">
        <f t="shared" si="520"/>
        <v>2160</v>
      </c>
      <c r="Q3496" s="42"/>
      <c r="R3496" t="str">
        <f t="shared" si="521"/>
        <v>3500 Litre 316 Stainless Steel Slimline Water Tank (1000mm W x 3000mm L x  1255mm H)</v>
      </c>
    </row>
    <row r="3497" spans="2:18" x14ac:dyDescent="0.35">
      <c r="B3497" s="32">
        <v>0.65</v>
      </c>
      <c r="C3497" s="30" t="s">
        <v>23</v>
      </c>
      <c r="D3497" s="30" t="s">
        <v>21</v>
      </c>
      <c r="E3497" s="21">
        <v>1000</v>
      </c>
      <c r="F3497" s="21">
        <v>3100</v>
      </c>
      <c r="G3497" s="21">
        <v>1255</v>
      </c>
      <c r="H3497" s="39">
        <f t="shared" si="516"/>
        <v>3621.5714285714284</v>
      </c>
      <c r="I3497" s="37">
        <f t="shared" si="517"/>
        <v>4000</v>
      </c>
      <c r="J3497" s="37">
        <f t="shared" si="518"/>
        <v>150</v>
      </c>
      <c r="K3497" s="21"/>
      <c r="L3497" s="36">
        <v>771</v>
      </c>
      <c r="M3497" s="36"/>
      <c r="N3497" s="21"/>
      <c r="O3497" s="21">
        <f t="shared" si="519"/>
        <v>771</v>
      </c>
      <c r="P3497" s="40">
        <f t="shared" si="520"/>
        <v>2202.8571428571431</v>
      </c>
      <c r="Q3497" s="42"/>
      <c r="R3497" t="str">
        <f t="shared" si="521"/>
        <v>3620 Litre 316 Stainless Steel Slimline Water Tank (1000mm W x 3100mm L x  1255mm H)</v>
      </c>
    </row>
    <row r="3498" spans="2:18" x14ac:dyDescent="0.35">
      <c r="B3498" s="32">
        <v>0.65</v>
      </c>
      <c r="C3498" s="30" t="s">
        <v>23</v>
      </c>
      <c r="D3498" s="30" t="s">
        <v>21</v>
      </c>
      <c r="E3498" s="21">
        <v>1000</v>
      </c>
      <c r="F3498" s="21">
        <v>3200</v>
      </c>
      <c r="G3498" s="21">
        <v>1255</v>
      </c>
      <c r="H3498" s="39">
        <f t="shared" si="516"/>
        <v>3747.0714285714284</v>
      </c>
      <c r="I3498" s="37">
        <f t="shared" si="517"/>
        <v>4000</v>
      </c>
      <c r="J3498" s="37">
        <f t="shared" si="518"/>
        <v>150</v>
      </c>
      <c r="K3498" s="21"/>
      <c r="L3498" s="36">
        <f t="shared" ref="L3498:L3503" si="526">L3497+15</f>
        <v>786</v>
      </c>
      <c r="M3498" s="36"/>
      <c r="N3498" s="21"/>
      <c r="O3498" s="21">
        <f t="shared" si="519"/>
        <v>786</v>
      </c>
      <c r="P3498" s="40">
        <f t="shared" si="520"/>
        <v>2245.7142857142858</v>
      </c>
      <c r="Q3498" s="42"/>
      <c r="R3498" t="str">
        <f t="shared" si="521"/>
        <v>3750 Litre 316 Stainless Steel Slimline Water Tank (1000mm W x 3200mm L x  1255mm H)</v>
      </c>
    </row>
    <row r="3499" spans="2:18" x14ac:dyDescent="0.35">
      <c r="B3499" s="32">
        <v>0.65</v>
      </c>
      <c r="C3499" s="30" t="s">
        <v>23</v>
      </c>
      <c r="D3499" s="30" t="s">
        <v>21</v>
      </c>
      <c r="E3499" s="21">
        <v>1000</v>
      </c>
      <c r="F3499" s="21">
        <v>3300</v>
      </c>
      <c r="G3499" s="21">
        <v>1255</v>
      </c>
      <c r="H3499" s="39">
        <f t="shared" si="516"/>
        <v>3872.5714285714284</v>
      </c>
      <c r="I3499" s="37">
        <f t="shared" si="517"/>
        <v>4000</v>
      </c>
      <c r="J3499" s="37">
        <f t="shared" si="518"/>
        <v>150</v>
      </c>
      <c r="K3499" s="21"/>
      <c r="L3499" s="36">
        <f t="shared" si="526"/>
        <v>801</v>
      </c>
      <c r="M3499" s="36"/>
      <c r="N3499" s="21"/>
      <c r="O3499" s="21">
        <f t="shared" si="519"/>
        <v>801</v>
      </c>
      <c r="P3499" s="40">
        <f t="shared" si="520"/>
        <v>2288.5714285714289</v>
      </c>
      <c r="Q3499" s="42"/>
      <c r="R3499" t="str">
        <f t="shared" si="521"/>
        <v>3870 Litre 316 Stainless Steel Slimline Water Tank (1000mm W x 3300mm L x  1255mm H)</v>
      </c>
    </row>
    <row r="3500" spans="2:18" x14ac:dyDescent="0.35">
      <c r="B3500" s="32">
        <v>0.65</v>
      </c>
      <c r="C3500" s="30" t="s">
        <v>23</v>
      </c>
      <c r="D3500" s="30" t="s">
        <v>21</v>
      </c>
      <c r="E3500" s="21">
        <v>1000</v>
      </c>
      <c r="F3500" s="21">
        <v>3400</v>
      </c>
      <c r="G3500" s="21">
        <v>1255</v>
      </c>
      <c r="H3500" s="39">
        <f t="shared" si="516"/>
        <v>3998.0714285714284</v>
      </c>
      <c r="I3500" s="37">
        <f t="shared" si="517"/>
        <v>4000</v>
      </c>
      <c r="J3500" s="37">
        <f t="shared" si="518"/>
        <v>150</v>
      </c>
      <c r="K3500" s="21"/>
      <c r="L3500" s="36">
        <f t="shared" si="526"/>
        <v>816</v>
      </c>
      <c r="M3500" s="36"/>
      <c r="N3500" s="21"/>
      <c r="O3500" s="21">
        <f t="shared" si="519"/>
        <v>816</v>
      </c>
      <c r="P3500" s="40">
        <f t="shared" si="520"/>
        <v>2331.4285714285716</v>
      </c>
      <c r="Q3500" s="42"/>
      <c r="R3500" t="str">
        <f t="shared" si="521"/>
        <v>4000 Litre 316 Stainless Steel Slimline Water Tank (1000mm W x 3400mm L x  1255mm H)</v>
      </c>
    </row>
    <row r="3501" spans="2:18" x14ac:dyDescent="0.35">
      <c r="B3501" s="32">
        <v>0.65</v>
      </c>
      <c r="C3501" s="30" t="s">
        <v>23</v>
      </c>
      <c r="D3501" s="30" t="s">
        <v>21</v>
      </c>
      <c r="E3501" s="21">
        <v>1000</v>
      </c>
      <c r="F3501" s="21">
        <v>3500</v>
      </c>
      <c r="G3501" s="21">
        <v>1255</v>
      </c>
      <c r="H3501" s="39">
        <f t="shared" si="516"/>
        <v>4123.5714285714284</v>
      </c>
      <c r="I3501" s="37">
        <f t="shared" si="517"/>
        <v>4000</v>
      </c>
      <c r="J3501" s="37">
        <f t="shared" si="518"/>
        <v>150</v>
      </c>
      <c r="K3501" s="21"/>
      <c r="L3501" s="36">
        <f t="shared" si="526"/>
        <v>831</v>
      </c>
      <c r="M3501" s="36"/>
      <c r="N3501" s="21"/>
      <c r="O3501" s="21">
        <f t="shared" si="519"/>
        <v>831</v>
      </c>
      <c r="P3501" s="40">
        <f t="shared" si="520"/>
        <v>2374.2857142857142</v>
      </c>
      <c r="Q3501" s="42"/>
      <c r="R3501" t="str">
        <f t="shared" si="521"/>
        <v>4120 Litre 316 Stainless Steel Slimline Water Tank (1000mm W x 3500mm L x  1255mm H)</v>
      </c>
    </row>
    <row r="3502" spans="2:18" x14ac:dyDescent="0.35">
      <c r="B3502" s="32">
        <v>0.65</v>
      </c>
      <c r="C3502" s="30" t="s">
        <v>23</v>
      </c>
      <c r="D3502" s="30" t="s">
        <v>21</v>
      </c>
      <c r="E3502" s="21">
        <v>1000</v>
      </c>
      <c r="F3502" s="21">
        <v>3600</v>
      </c>
      <c r="G3502" s="21">
        <v>1255</v>
      </c>
      <c r="H3502" s="39">
        <f t="shared" si="516"/>
        <v>4249.0714285714284</v>
      </c>
      <c r="I3502" s="37">
        <f t="shared" si="517"/>
        <v>4000</v>
      </c>
      <c r="J3502" s="37">
        <f t="shared" si="518"/>
        <v>150</v>
      </c>
      <c r="K3502" s="21"/>
      <c r="L3502" s="36">
        <f t="shared" si="526"/>
        <v>846</v>
      </c>
      <c r="M3502" s="36"/>
      <c r="N3502" s="21"/>
      <c r="O3502" s="21">
        <f t="shared" si="519"/>
        <v>846</v>
      </c>
      <c r="P3502" s="40">
        <f t="shared" si="520"/>
        <v>2417.1428571428573</v>
      </c>
      <c r="Q3502" s="42"/>
      <c r="R3502" t="str">
        <f t="shared" si="521"/>
        <v>4250 Litre 316 Stainless Steel Slimline Water Tank (1000mm W x 3600mm L x  1255mm H)</v>
      </c>
    </row>
    <row r="3503" spans="2:18" x14ac:dyDescent="0.35">
      <c r="B3503" s="32">
        <v>0.65</v>
      </c>
      <c r="C3503" s="30" t="s">
        <v>23</v>
      </c>
      <c r="D3503" s="30" t="s">
        <v>21</v>
      </c>
      <c r="E3503" s="21">
        <v>1000</v>
      </c>
      <c r="F3503" s="21">
        <v>3700</v>
      </c>
      <c r="G3503" s="21">
        <v>1255</v>
      </c>
      <c r="H3503" s="39">
        <f t="shared" si="516"/>
        <v>4374.5714285714284</v>
      </c>
      <c r="I3503" s="37">
        <f t="shared" si="517"/>
        <v>4000</v>
      </c>
      <c r="J3503" s="37">
        <f t="shared" si="518"/>
        <v>150</v>
      </c>
      <c r="K3503" s="21"/>
      <c r="L3503" s="36">
        <f t="shared" si="526"/>
        <v>861</v>
      </c>
      <c r="M3503" s="36"/>
      <c r="N3503" s="21"/>
      <c r="O3503" s="21">
        <f t="shared" si="519"/>
        <v>861</v>
      </c>
      <c r="P3503" s="40">
        <f t="shared" si="520"/>
        <v>2460</v>
      </c>
      <c r="Q3503" s="42"/>
      <c r="R3503" t="str">
        <f t="shared" si="521"/>
        <v>4370 Litre 316 Stainless Steel Slimline Water Tank (1000mm W x 3700mm L x  1255mm H)</v>
      </c>
    </row>
    <row r="3504" spans="2:18" x14ac:dyDescent="0.35">
      <c r="B3504" s="32">
        <v>0.65</v>
      </c>
      <c r="C3504" s="30" t="s">
        <v>23</v>
      </c>
      <c r="D3504" s="30" t="s">
        <v>21</v>
      </c>
      <c r="E3504" s="21">
        <v>1000</v>
      </c>
      <c r="F3504" s="21">
        <v>3800</v>
      </c>
      <c r="G3504" s="21">
        <v>1255</v>
      </c>
      <c r="H3504" s="39">
        <f t="shared" si="516"/>
        <v>4500.0714285714284</v>
      </c>
      <c r="I3504" s="37">
        <f t="shared" si="517"/>
        <v>5000</v>
      </c>
      <c r="J3504" s="37">
        <f t="shared" si="518"/>
        <v>180</v>
      </c>
      <c r="K3504" s="21"/>
      <c r="L3504" s="36">
        <v>877</v>
      </c>
      <c r="M3504" s="36"/>
      <c r="N3504" s="21"/>
      <c r="O3504" s="21">
        <f t="shared" si="519"/>
        <v>877</v>
      </c>
      <c r="P3504" s="40">
        <f t="shared" si="520"/>
        <v>2505.7142857142858</v>
      </c>
      <c r="Q3504" s="42"/>
      <c r="R3504" t="str">
        <f t="shared" si="521"/>
        <v>4500 Litre 316 Stainless Steel Slimline Water Tank (1000mm W x 3800mm L x  1255mm H)</v>
      </c>
    </row>
    <row r="3505" spans="2:18" x14ac:dyDescent="0.35">
      <c r="B3505" s="32">
        <v>0.65</v>
      </c>
      <c r="C3505" s="30" t="s">
        <v>23</v>
      </c>
      <c r="D3505" s="30" t="s">
        <v>21</v>
      </c>
      <c r="E3505" s="21">
        <v>1000</v>
      </c>
      <c r="F3505" s="21">
        <v>3900</v>
      </c>
      <c r="G3505" s="21">
        <v>1255</v>
      </c>
      <c r="H3505" s="39">
        <f t="shared" si="516"/>
        <v>4625.5714285714284</v>
      </c>
      <c r="I3505" s="37">
        <f t="shared" si="517"/>
        <v>5000</v>
      </c>
      <c r="J3505" s="37">
        <f t="shared" si="518"/>
        <v>180</v>
      </c>
      <c r="K3505" s="21"/>
      <c r="L3505" s="36">
        <f>L3504+15</f>
        <v>892</v>
      </c>
      <c r="M3505" s="36"/>
      <c r="N3505" s="21"/>
      <c r="O3505" s="21">
        <f t="shared" si="519"/>
        <v>892</v>
      </c>
      <c r="P3505" s="40">
        <f t="shared" si="520"/>
        <v>2548.5714285714289</v>
      </c>
      <c r="Q3505" s="42"/>
      <c r="R3505" t="str">
        <f t="shared" si="521"/>
        <v>4630 Litre 316 Stainless Steel Slimline Water Tank (1000mm W x 3900mm L x  1255mm H)</v>
      </c>
    </row>
    <row r="3506" spans="2:18" x14ac:dyDescent="0.35">
      <c r="B3506" s="32">
        <v>0.65</v>
      </c>
      <c r="C3506" s="30" t="s">
        <v>23</v>
      </c>
      <c r="D3506" s="30" t="s">
        <v>21</v>
      </c>
      <c r="E3506" s="21">
        <v>1000</v>
      </c>
      <c r="F3506" s="21">
        <v>4000</v>
      </c>
      <c r="G3506" s="21">
        <v>1255</v>
      </c>
      <c r="H3506" s="39">
        <f t="shared" si="516"/>
        <v>4751.0714285714284</v>
      </c>
      <c r="I3506" s="37">
        <f t="shared" si="517"/>
        <v>5000</v>
      </c>
      <c r="J3506" s="37">
        <f t="shared" si="518"/>
        <v>180</v>
      </c>
      <c r="K3506" s="21"/>
      <c r="L3506" s="36">
        <f>L3505+15</f>
        <v>907</v>
      </c>
      <c r="M3506" s="36"/>
      <c r="N3506" s="21"/>
      <c r="O3506" s="21">
        <f t="shared" si="519"/>
        <v>907</v>
      </c>
      <c r="P3506" s="40">
        <f t="shared" si="520"/>
        <v>2591.4285714285716</v>
      </c>
      <c r="Q3506" s="42"/>
      <c r="R3506" t="str">
        <f t="shared" si="521"/>
        <v>4750 Litre 316 Stainless Steel Slimline Water Tank (1000mm W x 4000mm L x  1255mm H)</v>
      </c>
    </row>
    <row r="3507" spans="2:18" x14ac:dyDescent="0.35">
      <c r="B3507" s="32">
        <v>0.65</v>
      </c>
      <c r="C3507" s="30" t="s">
        <v>23</v>
      </c>
      <c r="D3507" s="30" t="s">
        <v>21</v>
      </c>
      <c r="E3507" s="21">
        <v>1050</v>
      </c>
      <c r="F3507" s="21">
        <v>800</v>
      </c>
      <c r="G3507" s="21">
        <v>1255</v>
      </c>
      <c r="H3507" s="39">
        <f t="shared" si="516"/>
        <v>757.70624999999995</v>
      </c>
      <c r="I3507" s="37">
        <f t="shared" si="517"/>
        <v>1000</v>
      </c>
      <c r="J3507" s="37">
        <f t="shared" si="518"/>
        <v>90</v>
      </c>
      <c r="K3507" s="21"/>
      <c r="L3507" s="36">
        <v>361</v>
      </c>
      <c r="M3507" s="36"/>
      <c r="N3507" s="21"/>
      <c r="O3507" s="21">
        <f t="shared" si="519"/>
        <v>361</v>
      </c>
      <c r="P3507" s="40">
        <f t="shared" si="520"/>
        <v>1031.4285714285716</v>
      </c>
      <c r="Q3507" s="42"/>
      <c r="R3507" t="str">
        <f t="shared" si="521"/>
        <v>760 Litre 316 Stainless Steel Slimline Water Tank (1050mm W x 800mm L x  1255mm H)</v>
      </c>
    </row>
    <row r="3508" spans="2:18" x14ac:dyDescent="0.35">
      <c r="B3508" s="32">
        <v>0.65</v>
      </c>
      <c r="C3508" s="30" t="s">
        <v>23</v>
      </c>
      <c r="D3508" s="30" t="s">
        <v>21</v>
      </c>
      <c r="E3508" s="21">
        <v>1050</v>
      </c>
      <c r="F3508" s="21">
        <v>900</v>
      </c>
      <c r="G3508" s="21">
        <v>1255</v>
      </c>
      <c r="H3508" s="39">
        <f t="shared" si="516"/>
        <v>889.48125000000005</v>
      </c>
      <c r="I3508" s="37">
        <f t="shared" si="517"/>
        <v>1000</v>
      </c>
      <c r="J3508" s="37">
        <f t="shared" si="518"/>
        <v>90</v>
      </c>
      <c r="K3508" s="21"/>
      <c r="L3508" s="36">
        <f>L3507+15</f>
        <v>376</v>
      </c>
      <c r="M3508" s="36"/>
      <c r="N3508" s="21"/>
      <c r="O3508" s="21">
        <f t="shared" si="519"/>
        <v>376</v>
      </c>
      <c r="P3508" s="40">
        <f t="shared" si="520"/>
        <v>1074.2857142857144</v>
      </c>
      <c r="Q3508" s="42"/>
      <c r="R3508" t="str">
        <f t="shared" si="521"/>
        <v>890 Litre 316 Stainless Steel Slimline Water Tank (1050mm W x 900mm L x  1255mm H)</v>
      </c>
    </row>
    <row r="3509" spans="2:18" x14ac:dyDescent="0.35">
      <c r="B3509" s="32">
        <v>0.65</v>
      </c>
      <c r="C3509" s="30" t="s">
        <v>23</v>
      </c>
      <c r="D3509" s="30" t="s">
        <v>21</v>
      </c>
      <c r="E3509" s="21">
        <v>1050</v>
      </c>
      <c r="F3509" s="21">
        <v>1000</v>
      </c>
      <c r="G3509" s="21">
        <v>1255</v>
      </c>
      <c r="H3509" s="39">
        <f t="shared" si="516"/>
        <v>1021.25625</v>
      </c>
      <c r="I3509" s="37">
        <f t="shared" si="517"/>
        <v>1000</v>
      </c>
      <c r="J3509" s="37">
        <f t="shared" si="518"/>
        <v>90</v>
      </c>
      <c r="K3509" s="21"/>
      <c r="L3509" s="36">
        <f>L3508+15</f>
        <v>391</v>
      </c>
      <c r="M3509" s="36"/>
      <c r="N3509" s="21"/>
      <c r="O3509" s="21">
        <f t="shared" si="519"/>
        <v>391</v>
      </c>
      <c r="P3509" s="40">
        <f t="shared" si="520"/>
        <v>1117.1428571428571</v>
      </c>
      <c r="Q3509" s="42"/>
      <c r="R3509" t="str">
        <f t="shared" si="521"/>
        <v>1020 Litre 316 Stainless Steel Slimline Water Tank (1050mm W x 1000mm L x  1255mm H)</v>
      </c>
    </row>
    <row r="3510" spans="2:18" x14ac:dyDescent="0.35">
      <c r="B3510" s="32">
        <v>0.65</v>
      </c>
      <c r="C3510" s="30" t="s">
        <v>23</v>
      </c>
      <c r="D3510" s="30" t="s">
        <v>21</v>
      </c>
      <c r="E3510" s="21">
        <v>1050</v>
      </c>
      <c r="F3510" s="21">
        <v>1100</v>
      </c>
      <c r="G3510" s="21">
        <v>1255</v>
      </c>
      <c r="H3510" s="39">
        <f t="shared" si="516"/>
        <v>1153.03125</v>
      </c>
      <c r="I3510" s="37">
        <f t="shared" si="517"/>
        <v>1000</v>
      </c>
      <c r="J3510" s="37">
        <f t="shared" si="518"/>
        <v>90</v>
      </c>
      <c r="K3510" s="21"/>
      <c r="L3510" s="36">
        <f>L3509+15</f>
        <v>406</v>
      </c>
      <c r="M3510" s="36"/>
      <c r="N3510" s="21"/>
      <c r="O3510" s="21">
        <f t="shared" si="519"/>
        <v>406</v>
      </c>
      <c r="P3510" s="40">
        <f t="shared" si="520"/>
        <v>1160</v>
      </c>
      <c r="Q3510" s="42"/>
      <c r="R3510" t="str">
        <f t="shared" si="521"/>
        <v>1150 Litre 316 Stainless Steel Slimline Water Tank (1050mm W x 1100mm L x  1255mm H)</v>
      </c>
    </row>
    <row r="3511" spans="2:18" x14ac:dyDescent="0.35">
      <c r="B3511" s="32">
        <v>0.65</v>
      </c>
      <c r="C3511" s="30" t="s">
        <v>23</v>
      </c>
      <c r="D3511" s="30" t="s">
        <v>21</v>
      </c>
      <c r="E3511" s="21">
        <v>1050</v>
      </c>
      <c r="F3511" s="21">
        <v>1200</v>
      </c>
      <c r="G3511" s="21">
        <v>1255</v>
      </c>
      <c r="H3511" s="39">
        <f t="shared" si="516"/>
        <v>1284.8062500000001</v>
      </c>
      <c r="I3511" s="37">
        <f t="shared" si="517"/>
        <v>1000</v>
      </c>
      <c r="J3511" s="37">
        <f t="shared" si="518"/>
        <v>90</v>
      </c>
      <c r="K3511" s="21"/>
      <c r="L3511" s="36">
        <f>L3510+15</f>
        <v>421</v>
      </c>
      <c r="M3511" s="36"/>
      <c r="N3511" s="21"/>
      <c r="O3511" s="21">
        <f t="shared" si="519"/>
        <v>421</v>
      </c>
      <c r="P3511" s="40">
        <f t="shared" si="520"/>
        <v>1202.8571428571429</v>
      </c>
      <c r="Q3511" s="42"/>
      <c r="R3511" t="str">
        <f t="shared" si="521"/>
        <v>1280 Litre 316 Stainless Steel Slimline Water Tank (1050mm W x 1200mm L x  1255mm H)</v>
      </c>
    </row>
    <row r="3512" spans="2:18" x14ac:dyDescent="0.35">
      <c r="B3512" s="32">
        <v>0.65</v>
      </c>
      <c r="C3512" s="30" t="s">
        <v>23</v>
      </c>
      <c r="D3512" s="30" t="s">
        <v>21</v>
      </c>
      <c r="E3512" s="21">
        <v>1050</v>
      </c>
      <c r="F3512" s="21">
        <v>1300</v>
      </c>
      <c r="G3512" s="21">
        <v>1255</v>
      </c>
      <c r="H3512" s="39">
        <f t="shared" si="516"/>
        <v>1416.58125</v>
      </c>
      <c r="I3512" s="37">
        <f t="shared" si="517"/>
        <v>1000</v>
      </c>
      <c r="J3512" s="37">
        <f t="shared" si="518"/>
        <v>90</v>
      </c>
      <c r="K3512" s="21"/>
      <c r="L3512" s="36">
        <f>L3511+15</f>
        <v>436</v>
      </c>
      <c r="M3512" s="36"/>
      <c r="N3512" s="21"/>
      <c r="O3512" s="21">
        <f t="shared" si="519"/>
        <v>436</v>
      </c>
      <c r="P3512" s="40">
        <f t="shared" si="520"/>
        <v>1245.7142857142858</v>
      </c>
      <c r="Q3512" s="42"/>
      <c r="R3512" t="str">
        <f t="shared" si="521"/>
        <v>1420 Litre 316 Stainless Steel Slimline Water Tank (1050mm W x 1300mm L x  1255mm H)</v>
      </c>
    </row>
    <row r="3513" spans="2:18" x14ac:dyDescent="0.35">
      <c r="B3513" s="32">
        <v>0.65</v>
      </c>
      <c r="C3513" s="30" t="s">
        <v>23</v>
      </c>
      <c r="D3513" s="30" t="s">
        <v>21</v>
      </c>
      <c r="E3513" s="21">
        <v>1050</v>
      </c>
      <c r="F3513" s="21">
        <v>1400</v>
      </c>
      <c r="G3513" s="21">
        <v>1255</v>
      </c>
      <c r="H3513" s="39">
        <f t="shared" si="516"/>
        <v>1548.35625</v>
      </c>
      <c r="I3513" s="37">
        <f t="shared" si="517"/>
        <v>2000</v>
      </c>
      <c r="J3513" s="37">
        <f t="shared" si="518"/>
        <v>120</v>
      </c>
      <c r="K3513" s="21"/>
      <c r="L3513" s="36">
        <v>451</v>
      </c>
      <c r="M3513" s="36"/>
      <c r="N3513" s="21"/>
      <c r="O3513" s="21">
        <f t="shared" si="519"/>
        <v>451</v>
      </c>
      <c r="P3513" s="40">
        <f t="shared" si="520"/>
        <v>1288.5714285714287</v>
      </c>
      <c r="Q3513" s="42"/>
      <c r="R3513" t="str">
        <f t="shared" si="521"/>
        <v>1550 Litre 316 Stainless Steel Slimline Water Tank (1050mm W x 1400mm L x  1255mm H)</v>
      </c>
    </row>
    <row r="3514" spans="2:18" x14ac:dyDescent="0.35">
      <c r="B3514" s="32">
        <v>0.65</v>
      </c>
      <c r="C3514" s="30" t="s">
        <v>23</v>
      </c>
      <c r="D3514" s="30" t="s">
        <v>21</v>
      </c>
      <c r="E3514" s="21">
        <v>1050</v>
      </c>
      <c r="F3514" s="21">
        <v>1500</v>
      </c>
      <c r="G3514" s="21">
        <v>1255</v>
      </c>
      <c r="H3514" s="39">
        <f t="shared" si="516"/>
        <v>1680.1312499999999</v>
      </c>
      <c r="I3514" s="37">
        <f t="shared" si="517"/>
        <v>2000</v>
      </c>
      <c r="J3514" s="37">
        <f t="shared" si="518"/>
        <v>120</v>
      </c>
      <c r="K3514" s="21"/>
      <c r="L3514" s="36">
        <f t="shared" ref="L3514:L3520" si="527">L3513+15</f>
        <v>466</v>
      </c>
      <c r="M3514" s="36"/>
      <c r="N3514" s="21"/>
      <c r="O3514" s="21">
        <f t="shared" si="519"/>
        <v>466</v>
      </c>
      <c r="P3514" s="40">
        <f t="shared" si="520"/>
        <v>1331.4285714285716</v>
      </c>
      <c r="Q3514" s="42"/>
      <c r="R3514" t="str">
        <f t="shared" si="521"/>
        <v>1680 Litre 316 Stainless Steel Slimline Water Tank (1050mm W x 1500mm L x  1255mm H)</v>
      </c>
    </row>
    <row r="3515" spans="2:18" x14ac:dyDescent="0.35">
      <c r="B3515" s="32">
        <v>0.65</v>
      </c>
      <c r="C3515" s="30" t="s">
        <v>23</v>
      </c>
      <c r="D3515" s="30" t="s">
        <v>21</v>
      </c>
      <c r="E3515" s="21">
        <v>1050</v>
      </c>
      <c r="F3515" s="21">
        <v>1600</v>
      </c>
      <c r="G3515" s="21">
        <v>1255</v>
      </c>
      <c r="H3515" s="39">
        <f t="shared" si="516"/>
        <v>1811.90625</v>
      </c>
      <c r="I3515" s="37">
        <f t="shared" si="517"/>
        <v>2000</v>
      </c>
      <c r="J3515" s="37">
        <f t="shared" si="518"/>
        <v>120</v>
      </c>
      <c r="K3515" s="21"/>
      <c r="L3515" s="36">
        <f t="shared" si="527"/>
        <v>481</v>
      </c>
      <c r="M3515" s="36"/>
      <c r="N3515" s="21"/>
      <c r="O3515" s="21">
        <f t="shared" si="519"/>
        <v>481</v>
      </c>
      <c r="P3515" s="40">
        <f t="shared" si="520"/>
        <v>1374.2857142857144</v>
      </c>
      <c r="Q3515" s="42"/>
      <c r="R3515" t="str">
        <f t="shared" si="521"/>
        <v>1810 Litre 316 Stainless Steel Slimline Water Tank (1050mm W x 1600mm L x  1255mm H)</v>
      </c>
    </row>
    <row r="3516" spans="2:18" x14ac:dyDescent="0.35">
      <c r="B3516" s="32">
        <v>0.65</v>
      </c>
      <c r="C3516" s="30" t="s">
        <v>23</v>
      </c>
      <c r="D3516" s="30" t="s">
        <v>21</v>
      </c>
      <c r="E3516" s="21">
        <v>1050</v>
      </c>
      <c r="F3516" s="21">
        <v>1700</v>
      </c>
      <c r="G3516" s="21">
        <v>1255</v>
      </c>
      <c r="H3516" s="39">
        <f t="shared" si="516"/>
        <v>1943.6812500000001</v>
      </c>
      <c r="I3516" s="37">
        <f t="shared" si="517"/>
        <v>2000</v>
      </c>
      <c r="J3516" s="37">
        <f t="shared" si="518"/>
        <v>120</v>
      </c>
      <c r="K3516" s="21"/>
      <c r="L3516" s="36">
        <f t="shared" si="527"/>
        <v>496</v>
      </c>
      <c r="M3516" s="36"/>
      <c r="N3516" s="21"/>
      <c r="O3516" s="21">
        <f t="shared" si="519"/>
        <v>496</v>
      </c>
      <c r="P3516" s="40">
        <f t="shared" si="520"/>
        <v>1417.1428571428573</v>
      </c>
      <c r="Q3516" s="42"/>
      <c r="R3516" t="str">
        <f t="shared" si="521"/>
        <v>1940 Litre 316 Stainless Steel Slimline Water Tank (1050mm W x 1700mm L x  1255mm H)</v>
      </c>
    </row>
    <row r="3517" spans="2:18" x14ac:dyDescent="0.35">
      <c r="B3517" s="32">
        <v>0.65</v>
      </c>
      <c r="C3517" s="30" t="s">
        <v>23</v>
      </c>
      <c r="D3517" s="30" t="s">
        <v>21</v>
      </c>
      <c r="E3517" s="21">
        <v>1050</v>
      </c>
      <c r="F3517" s="21">
        <v>1800</v>
      </c>
      <c r="G3517" s="21">
        <v>1255</v>
      </c>
      <c r="H3517" s="39">
        <f t="shared" si="516"/>
        <v>2075.4562500000002</v>
      </c>
      <c r="I3517" s="37">
        <f t="shared" si="517"/>
        <v>2000</v>
      </c>
      <c r="J3517" s="37">
        <f t="shared" si="518"/>
        <v>120</v>
      </c>
      <c r="K3517" s="21"/>
      <c r="L3517" s="36">
        <f t="shared" si="527"/>
        <v>511</v>
      </c>
      <c r="M3517" s="36"/>
      <c r="N3517" s="21"/>
      <c r="O3517" s="21">
        <f t="shared" si="519"/>
        <v>511</v>
      </c>
      <c r="P3517" s="40">
        <f t="shared" si="520"/>
        <v>1460</v>
      </c>
      <c r="Q3517" s="42"/>
      <c r="R3517" t="str">
        <f t="shared" si="521"/>
        <v>2080 Litre 316 Stainless Steel Slimline Water Tank (1050mm W x 1800mm L x  1255mm H)</v>
      </c>
    </row>
    <row r="3518" spans="2:18" x14ac:dyDescent="0.35">
      <c r="B3518" s="32">
        <v>0.65</v>
      </c>
      <c r="C3518" s="30" t="s">
        <v>23</v>
      </c>
      <c r="D3518" s="30" t="s">
        <v>21</v>
      </c>
      <c r="E3518" s="21">
        <v>1050</v>
      </c>
      <c r="F3518" s="21">
        <v>1900</v>
      </c>
      <c r="G3518" s="21">
        <v>1255</v>
      </c>
      <c r="H3518" s="39">
        <f t="shared" si="516"/>
        <v>2207.2312499999998</v>
      </c>
      <c r="I3518" s="37">
        <f t="shared" si="517"/>
        <v>2000</v>
      </c>
      <c r="J3518" s="37">
        <f t="shared" si="518"/>
        <v>120</v>
      </c>
      <c r="K3518" s="21"/>
      <c r="L3518" s="36">
        <f t="shared" si="527"/>
        <v>526</v>
      </c>
      <c r="M3518" s="36"/>
      <c r="N3518" s="21"/>
      <c r="O3518" s="21">
        <f t="shared" si="519"/>
        <v>526</v>
      </c>
      <c r="P3518" s="40">
        <f t="shared" si="520"/>
        <v>1502.8571428571429</v>
      </c>
      <c r="Q3518" s="42"/>
      <c r="R3518" t="str">
        <f t="shared" si="521"/>
        <v>2210 Litre 316 Stainless Steel Slimline Water Tank (1050mm W x 1900mm L x  1255mm H)</v>
      </c>
    </row>
    <row r="3519" spans="2:18" x14ac:dyDescent="0.35">
      <c r="B3519" s="32">
        <v>0.65</v>
      </c>
      <c r="C3519" s="30" t="s">
        <v>23</v>
      </c>
      <c r="D3519" s="30" t="s">
        <v>21</v>
      </c>
      <c r="E3519" s="21">
        <v>1050</v>
      </c>
      <c r="F3519" s="21">
        <v>2000</v>
      </c>
      <c r="G3519" s="21">
        <v>1255</v>
      </c>
      <c r="H3519" s="39">
        <f t="shared" si="516"/>
        <v>2339.0062499999999</v>
      </c>
      <c r="I3519" s="37">
        <f t="shared" si="517"/>
        <v>2000</v>
      </c>
      <c r="J3519" s="37">
        <f t="shared" si="518"/>
        <v>120</v>
      </c>
      <c r="K3519" s="21"/>
      <c r="L3519" s="36">
        <f t="shared" si="527"/>
        <v>541</v>
      </c>
      <c r="M3519" s="36"/>
      <c r="N3519" s="21"/>
      <c r="O3519" s="21">
        <f t="shared" si="519"/>
        <v>541</v>
      </c>
      <c r="P3519" s="40">
        <f t="shared" si="520"/>
        <v>1545.7142857142858</v>
      </c>
      <c r="Q3519" s="42"/>
      <c r="R3519" t="str">
        <f t="shared" si="521"/>
        <v>2340 Litre 316 Stainless Steel Slimline Water Tank (1050mm W x 2000mm L x  1255mm H)</v>
      </c>
    </row>
    <row r="3520" spans="2:18" x14ac:dyDescent="0.35">
      <c r="B3520" s="32">
        <v>0.65</v>
      </c>
      <c r="C3520" s="30" t="s">
        <v>23</v>
      </c>
      <c r="D3520" s="30" t="s">
        <v>21</v>
      </c>
      <c r="E3520" s="21">
        <v>1050</v>
      </c>
      <c r="F3520" s="21">
        <v>2100</v>
      </c>
      <c r="G3520" s="21">
        <v>1255</v>
      </c>
      <c r="H3520" s="39">
        <f t="shared" si="516"/>
        <v>2470.78125</v>
      </c>
      <c r="I3520" s="37">
        <f t="shared" si="517"/>
        <v>2000</v>
      </c>
      <c r="J3520" s="37">
        <f t="shared" si="518"/>
        <v>120</v>
      </c>
      <c r="K3520" s="21"/>
      <c r="L3520" s="36">
        <f t="shared" si="527"/>
        <v>556</v>
      </c>
      <c r="M3520" s="36"/>
      <c r="N3520" s="21"/>
      <c r="O3520" s="21">
        <f t="shared" si="519"/>
        <v>556</v>
      </c>
      <c r="P3520" s="40">
        <f t="shared" si="520"/>
        <v>1588.5714285714287</v>
      </c>
      <c r="Q3520" s="42"/>
      <c r="R3520" t="str">
        <f t="shared" si="521"/>
        <v>2470 Litre 316 Stainless Steel Slimline Water Tank (1050mm W x 2100mm L x  1255mm H)</v>
      </c>
    </row>
    <row r="3521" spans="2:18" x14ac:dyDescent="0.35">
      <c r="B3521" s="32">
        <v>0.65</v>
      </c>
      <c r="C3521" s="30" t="s">
        <v>23</v>
      </c>
      <c r="D3521" s="30" t="s">
        <v>21</v>
      </c>
      <c r="E3521" s="21">
        <v>1050</v>
      </c>
      <c r="F3521" s="21">
        <v>2200</v>
      </c>
      <c r="G3521" s="21">
        <v>1255</v>
      </c>
      <c r="H3521" s="39">
        <f t="shared" si="516"/>
        <v>2602.5562500000001</v>
      </c>
      <c r="I3521" s="37">
        <f t="shared" si="517"/>
        <v>3000</v>
      </c>
      <c r="J3521" s="37">
        <f t="shared" si="518"/>
        <v>135</v>
      </c>
      <c r="K3521" s="21"/>
      <c r="L3521" s="36">
        <v>638</v>
      </c>
      <c r="M3521" s="36"/>
      <c r="N3521" s="21"/>
      <c r="O3521" s="21">
        <f t="shared" si="519"/>
        <v>638</v>
      </c>
      <c r="P3521" s="40">
        <f t="shared" si="520"/>
        <v>1822.8571428571429</v>
      </c>
      <c r="Q3521" s="42"/>
      <c r="R3521" t="str">
        <f t="shared" si="521"/>
        <v>2600 Litre 316 Stainless Steel Slimline Water Tank (1050mm W x 2200mm L x  1255mm H)</v>
      </c>
    </row>
    <row r="3522" spans="2:18" x14ac:dyDescent="0.35">
      <c r="B3522" s="32">
        <v>0.65</v>
      </c>
      <c r="C3522" s="30" t="s">
        <v>23</v>
      </c>
      <c r="D3522" s="30" t="s">
        <v>21</v>
      </c>
      <c r="E3522" s="21">
        <v>1050</v>
      </c>
      <c r="F3522" s="21">
        <v>2300</v>
      </c>
      <c r="G3522" s="21">
        <v>1255</v>
      </c>
      <c r="H3522" s="39">
        <f t="shared" si="516"/>
        <v>2734.3312500000002</v>
      </c>
      <c r="I3522" s="37">
        <f t="shared" si="517"/>
        <v>3000</v>
      </c>
      <c r="J3522" s="37">
        <f t="shared" si="518"/>
        <v>135</v>
      </c>
      <c r="K3522" s="21"/>
      <c r="L3522" s="36">
        <f t="shared" ref="L3522:L3527" si="528">L3521+15</f>
        <v>653</v>
      </c>
      <c r="M3522" s="36"/>
      <c r="N3522" s="21"/>
      <c r="O3522" s="21">
        <f t="shared" si="519"/>
        <v>653</v>
      </c>
      <c r="P3522" s="40">
        <f t="shared" si="520"/>
        <v>1865.7142857142858</v>
      </c>
      <c r="Q3522" s="42"/>
      <c r="R3522" t="str">
        <f t="shared" si="521"/>
        <v>2730 Litre 316 Stainless Steel Slimline Water Tank (1050mm W x 2300mm L x  1255mm H)</v>
      </c>
    </row>
    <row r="3523" spans="2:18" x14ac:dyDescent="0.35">
      <c r="B3523" s="32">
        <v>0.65</v>
      </c>
      <c r="C3523" s="30" t="s">
        <v>23</v>
      </c>
      <c r="D3523" s="30" t="s">
        <v>21</v>
      </c>
      <c r="E3523" s="21">
        <v>1050</v>
      </c>
      <c r="F3523" s="21">
        <v>2400</v>
      </c>
      <c r="G3523" s="21">
        <v>1255</v>
      </c>
      <c r="H3523" s="39">
        <f t="shared" si="516"/>
        <v>2866.1062499999998</v>
      </c>
      <c r="I3523" s="37">
        <f t="shared" si="517"/>
        <v>3000</v>
      </c>
      <c r="J3523" s="37">
        <f t="shared" si="518"/>
        <v>135</v>
      </c>
      <c r="K3523" s="21"/>
      <c r="L3523" s="36">
        <f t="shared" si="528"/>
        <v>668</v>
      </c>
      <c r="M3523" s="36"/>
      <c r="N3523" s="21"/>
      <c r="O3523" s="21">
        <f t="shared" si="519"/>
        <v>668</v>
      </c>
      <c r="P3523" s="40">
        <f t="shared" si="520"/>
        <v>1908.5714285714287</v>
      </c>
      <c r="Q3523" s="42"/>
      <c r="R3523" t="str">
        <f t="shared" si="521"/>
        <v>2870 Litre 316 Stainless Steel Slimline Water Tank (1050mm W x 2400mm L x  1255mm H)</v>
      </c>
    </row>
    <row r="3524" spans="2:18" x14ac:dyDescent="0.35">
      <c r="B3524" s="32">
        <v>0.65</v>
      </c>
      <c r="C3524" s="30" t="s">
        <v>23</v>
      </c>
      <c r="D3524" s="30" t="s">
        <v>21</v>
      </c>
      <c r="E3524" s="21">
        <v>1050</v>
      </c>
      <c r="F3524" s="21">
        <v>2500</v>
      </c>
      <c r="G3524" s="21">
        <v>1255</v>
      </c>
      <c r="H3524" s="39">
        <f t="shared" si="516"/>
        <v>2997.8812499999999</v>
      </c>
      <c r="I3524" s="37">
        <f t="shared" si="517"/>
        <v>3000</v>
      </c>
      <c r="J3524" s="37">
        <f t="shared" si="518"/>
        <v>135</v>
      </c>
      <c r="K3524" s="21"/>
      <c r="L3524" s="36">
        <f t="shared" si="528"/>
        <v>683</v>
      </c>
      <c r="M3524" s="36"/>
      <c r="N3524" s="21"/>
      <c r="O3524" s="21">
        <f t="shared" si="519"/>
        <v>683</v>
      </c>
      <c r="P3524" s="40">
        <f t="shared" si="520"/>
        <v>1951.4285714285716</v>
      </c>
      <c r="Q3524" s="42"/>
      <c r="R3524" t="str">
        <f t="shared" si="521"/>
        <v>3000 Litre 316 Stainless Steel Slimline Water Tank (1050mm W x 2500mm L x  1255mm H)</v>
      </c>
    </row>
    <row r="3525" spans="2:18" x14ac:dyDescent="0.35">
      <c r="B3525" s="32">
        <v>0.65</v>
      </c>
      <c r="C3525" s="30" t="s">
        <v>23</v>
      </c>
      <c r="D3525" s="30" t="s">
        <v>21</v>
      </c>
      <c r="E3525" s="21">
        <v>1050</v>
      </c>
      <c r="F3525" s="21">
        <v>2600</v>
      </c>
      <c r="G3525" s="21">
        <v>1255</v>
      </c>
      <c r="H3525" s="39">
        <f t="shared" si="516"/>
        <v>3129.65625</v>
      </c>
      <c r="I3525" s="37">
        <f t="shared" si="517"/>
        <v>3000</v>
      </c>
      <c r="J3525" s="37">
        <f t="shared" si="518"/>
        <v>135</v>
      </c>
      <c r="K3525" s="21"/>
      <c r="L3525" s="36">
        <f t="shared" si="528"/>
        <v>698</v>
      </c>
      <c r="M3525" s="36"/>
      <c r="N3525" s="21"/>
      <c r="O3525" s="21">
        <f t="shared" si="519"/>
        <v>698</v>
      </c>
      <c r="P3525" s="40">
        <f t="shared" si="520"/>
        <v>1994.2857142857144</v>
      </c>
      <c r="Q3525" s="42"/>
      <c r="R3525" t="str">
        <f t="shared" si="521"/>
        <v>3130 Litre 316 Stainless Steel Slimline Water Tank (1050mm W x 2600mm L x  1255mm H)</v>
      </c>
    </row>
    <row r="3526" spans="2:18" x14ac:dyDescent="0.35">
      <c r="B3526" s="32">
        <v>0.65</v>
      </c>
      <c r="C3526" s="30" t="s">
        <v>23</v>
      </c>
      <c r="D3526" s="30" t="s">
        <v>21</v>
      </c>
      <c r="E3526" s="21">
        <v>1050</v>
      </c>
      <c r="F3526" s="21">
        <v>2700</v>
      </c>
      <c r="G3526" s="21">
        <v>1255</v>
      </c>
      <c r="H3526" s="39">
        <f t="shared" si="516"/>
        <v>3261.4312500000001</v>
      </c>
      <c r="I3526" s="37">
        <f t="shared" si="517"/>
        <v>3000</v>
      </c>
      <c r="J3526" s="37">
        <f t="shared" si="518"/>
        <v>135</v>
      </c>
      <c r="K3526" s="21"/>
      <c r="L3526" s="36">
        <f t="shared" si="528"/>
        <v>713</v>
      </c>
      <c r="M3526" s="36"/>
      <c r="N3526" s="21"/>
      <c r="O3526" s="21">
        <f t="shared" si="519"/>
        <v>713</v>
      </c>
      <c r="P3526" s="40">
        <f t="shared" si="520"/>
        <v>2037.1428571428573</v>
      </c>
      <c r="Q3526" s="42"/>
      <c r="R3526" t="str">
        <f t="shared" si="521"/>
        <v>3260 Litre 316 Stainless Steel Slimline Water Tank (1050mm W x 2700mm L x  1255mm H)</v>
      </c>
    </row>
    <row r="3527" spans="2:18" x14ac:dyDescent="0.35">
      <c r="B3527" s="32">
        <v>0.65</v>
      </c>
      <c r="C3527" s="30" t="s">
        <v>23</v>
      </c>
      <c r="D3527" s="30" t="s">
        <v>21</v>
      </c>
      <c r="E3527" s="21">
        <v>1050</v>
      </c>
      <c r="F3527" s="21">
        <v>2800</v>
      </c>
      <c r="G3527" s="21">
        <v>1255</v>
      </c>
      <c r="H3527" s="39">
        <f t="shared" ref="H3527:H3590" si="529">(((22/7*(E3527/2)^2)*G3527)+((F3527-E3527)*G3527*E3527))/1000000</f>
        <v>3393.2062500000002</v>
      </c>
      <c r="I3527" s="37">
        <f t="shared" ref="I3527:I3590" si="530">ROUND(H3527,-3)</f>
        <v>3000</v>
      </c>
      <c r="J3527" s="37">
        <f t="shared" ref="J3527:J3590" si="531">IF(I3527&lt;1000,90,IF(I3527=1000,90,IF(I3527=2000,120,IF(I3527=3000,135,IF(I3527=4000,150,IF(I3527=5000,180,IF(I3527=6000,210,IF(I3527=7000,240,IF(I3527=8000,255,IF(I3527=9000,270,IF(I3527=10000,285)))))))))))</f>
        <v>135</v>
      </c>
      <c r="K3527" s="21"/>
      <c r="L3527" s="36">
        <f t="shared" si="528"/>
        <v>728</v>
      </c>
      <c r="M3527" s="36"/>
      <c r="N3527" s="21"/>
      <c r="O3527" s="21">
        <f t="shared" ref="O3527:O3590" si="532">SUM(K3527:N3527)</f>
        <v>728</v>
      </c>
      <c r="P3527" s="40">
        <f t="shared" ref="P3527:P3590" si="533">O3527/(1-B3527)</f>
        <v>2080</v>
      </c>
      <c r="Q3527" s="42"/>
      <c r="R3527" t="str">
        <f t="shared" ref="R3527:R3590" si="534">ROUND(H3527,-1)&amp;" "&amp;"Litre"&amp;" "&amp;C3527&amp;" "&amp;D3527&amp;" "&amp;"Water Tank"&amp;" ("&amp;E3527&amp;"mm W x "&amp;F3527&amp;"mm L x  "&amp;G3527&amp;"mm H)"</f>
        <v>3390 Litre 316 Stainless Steel Slimline Water Tank (1050mm W x 2800mm L x  1255mm H)</v>
      </c>
    </row>
    <row r="3528" spans="2:18" x14ac:dyDescent="0.35">
      <c r="B3528" s="32">
        <v>0.65</v>
      </c>
      <c r="C3528" s="30" t="s">
        <v>23</v>
      </c>
      <c r="D3528" s="30" t="s">
        <v>21</v>
      </c>
      <c r="E3528" s="21">
        <v>1050</v>
      </c>
      <c r="F3528" s="21">
        <v>2900</v>
      </c>
      <c r="G3528" s="21">
        <v>1255</v>
      </c>
      <c r="H3528" s="39">
        <f t="shared" si="529"/>
        <v>3524.9812499999998</v>
      </c>
      <c r="I3528" s="37">
        <f t="shared" si="530"/>
        <v>4000</v>
      </c>
      <c r="J3528" s="37">
        <f t="shared" si="531"/>
        <v>150</v>
      </c>
      <c r="K3528" s="21"/>
      <c r="L3528" s="36">
        <v>743</v>
      </c>
      <c r="M3528" s="36"/>
      <c r="N3528" s="21"/>
      <c r="O3528" s="21">
        <f t="shared" si="532"/>
        <v>743</v>
      </c>
      <c r="P3528" s="40">
        <f t="shared" si="533"/>
        <v>2122.8571428571431</v>
      </c>
      <c r="Q3528" s="42"/>
      <c r="R3528" t="str">
        <f t="shared" si="534"/>
        <v>3520 Litre 316 Stainless Steel Slimline Water Tank (1050mm W x 2900mm L x  1255mm H)</v>
      </c>
    </row>
    <row r="3529" spans="2:18" x14ac:dyDescent="0.35">
      <c r="B3529" s="32">
        <v>0.65</v>
      </c>
      <c r="C3529" s="30" t="s">
        <v>23</v>
      </c>
      <c r="D3529" s="30" t="s">
        <v>21</v>
      </c>
      <c r="E3529" s="21">
        <v>1050</v>
      </c>
      <c r="F3529" s="21">
        <v>3000</v>
      </c>
      <c r="G3529" s="21">
        <v>1255</v>
      </c>
      <c r="H3529" s="39">
        <f t="shared" si="529"/>
        <v>3656.7562499999999</v>
      </c>
      <c r="I3529" s="37">
        <f t="shared" si="530"/>
        <v>4000</v>
      </c>
      <c r="J3529" s="37">
        <f t="shared" si="531"/>
        <v>150</v>
      </c>
      <c r="K3529" s="21"/>
      <c r="L3529" s="36">
        <f t="shared" ref="L3529:L3535" si="535">L3528+15</f>
        <v>758</v>
      </c>
      <c r="M3529" s="36"/>
      <c r="N3529" s="21"/>
      <c r="O3529" s="21">
        <f t="shared" si="532"/>
        <v>758</v>
      </c>
      <c r="P3529" s="40">
        <f t="shared" si="533"/>
        <v>2165.7142857142858</v>
      </c>
      <c r="Q3529" s="42"/>
      <c r="R3529" t="str">
        <f t="shared" si="534"/>
        <v>3660 Litre 316 Stainless Steel Slimline Water Tank (1050mm W x 3000mm L x  1255mm H)</v>
      </c>
    </row>
    <row r="3530" spans="2:18" x14ac:dyDescent="0.35">
      <c r="B3530" s="32">
        <v>0.65</v>
      </c>
      <c r="C3530" s="30" t="s">
        <v>23</v>
      </c>
      <c r="D3530" s="30" t="s">
        <v>21</v>
      </c>
      <c r="E3530" s="21">
        <v>1050</v>
      </c>
      <c r="F3530" s="21">
        <v>3100</v>
      </c>
      <c r="G3530" s="21">
        <v>1255</v>
      </c>
      <c r="H3530" s="39">
        <f t="shared" si="529"/>
        <v>3788.53125</v>
      </c>
      <c r="I3530" s="37">
        <f t="shared" si="530"/>
        <v>4000</v>
      </c>
      <c r="J3530" s="37">
        <f t="shared" si="531"/>
        <v>150</v>
      </c>
      <c r="K3530" s="21"/>
      <c r="L3530" s="36">
        <f t="shared" si="535"/>
        <v>773</v>
      </c>
      <c r="M3530" s="36"/>
      <c r="N3530" s="21"/>
      <c r="O3530" s="21">
        <f t="shared" si="532"/>
        <v>773</v>
      </c>
      <c r="P3530" s="40">
        <f t="shared" si="533"/>
        <v>2208.5714285714289</v>
      </c>
      <c r="Q3530" s="42"/>
      <c r="R3530" t="str">
        <f t="shared" si="534"/>
        <v>3790 Litre 316 Stainless Steel Slimline Water Tank (1050mm W x 3100mm L x  1255mm H)</v>
      </c>
    </row>
    <row r="3531" spans="2:18" x14ac:dyDescent="0.35">
      <c r="B3531" s="32">
        <v>0.65</v>
      </c>
      <c r="C3531" s="30" t="s">
        <v>23</v>
      </c>
      <c r="D3531" s="30" t="s">
        <v>21</v>
      </c>
      <c r="E3531" s="21">
        <v>1050</v>
      </c>
      <c r="F3531" s="21">
        <v>3200</v>
      </c>
      <c r="G3531" s="21">
        <v>1255</v>
      </c>
      <c r="H3531" s="39">
        <f t="shared" si="529"/>
        <v>3920.3062500000001</v>
      </c>
      <c r="I3531" s="37">
        <f t="shared" si="530"/>
        <v>4000</v>
      </c>
      <c r="J3531" s="37">
        <f t="shared" si="531"/>
        <v>150</v>
      </c>
      <c r="K3531" s="21"/>
      <c r="L3531" s="36">
        <f t="shared" si="535"/>
        <v>788</v>
      </c>
      <c r="M3531" s="36"/>
      <c r="N3531" s="21"/>
      <c r="O3531" s="21">
        <f t="shared" si="532"/>
        <v>788</v>
      </c>
      <c r="P3531" s="40">
        <f t="shared" si="533"/>
        <v>2251.4285714285716</v>
      </c>
      <c r="Q3531" s="42"/>
      <c r="R3531" t="str">
        <f t="shared" si="534"/>
        <v>3920 Litre 316 Stainless Steel Slimline Water Tank (1050mm W x 3200mm L x  1255mm H)</v>
      </c>
    </row>
    <row r="3532" spans="2:18" x14ac:dyDescent="0.35">
      <c r="B3532" s="32">
        <v>0.65</v>
      </c>
      <c r="C3532" s="30" t="s">
        <v>23</v>
      </c>
      <c r="D3532" s="30" t="s">
        <v>21</v>
      </c>
      <c r="E3532" s="21">
        <v>1050</v>
      </c>
      <c r="F3532" s="21">
        <v>3300</v>
      </c>
      <c r="G3532" s="21">
        <v>1255</v>
      </c>
      <c r="H3532" s="39">
        <f t="shared" si="529"/>
        <v>4052.0812500000002</v>
      </c>
      <c r="I3532" s="37">
        <f t="shared" si="530"/>
        <v>4000</v>
      </c>
      <c r="J3532" s="37">
        <f t="shared" si="531"/>
        <v>150</v>
      </c>
      <c r="K3532" s="21"/>
      <c r="L3532" s="36">
        <f t="shared" si="535"/>
        <v>803</v>
      </c>
      <c r="M3532" s="36"/>
      <c r="N3532" s="21"/>
      <c r="O3532" s="21">
        <f t="shared" si="532"/>
        <v>803</v>
      </c>
      <c r="P3532" s="40">
        <f t="shared" si="533"/>
        <v>2294.2857142857142</v>
      </c>
      <c r="Q3532" s="42"/>
      <c r="R3532" t="str">
        <f t="shared" si="534"/>
        <v>4050 Litre 316 Stainless Steel Slimline Water Tank (1050mm W x 3300mm L x  1255mm H)</v>
      </c>
    </row>
    <row r="3533" spans="2:18" x14ac:dyDescent="0.35">
      <c r="B3533" s="32">
        <v>0.65</v>
      </c>
      <c r="C3533" s="30" t="s">
        <v>23</v>
      </c>
      <c r="D3533" s="30" t="s">
        <v>21</v>
      </c>
      <c r="E3533" s="21">
        <v>1050</v>
      </c>
      <c r="F3533" s="21">
        <v>3400</v>
      </c>
      <c r="G3533" s="21">
        <v>1255</v>
      </c>
      <c r="H3533" s="39">
        <f t="shared" si="529"/>
        <v>4183.8562499999998</v>
      </c>
      <c r="I3533" s="37">
        <f t="shared" si="530"/>
        <v>4000</v>
      </c>
      <c r="J3533" s="37">
        <f t="shared" si="531"/>
        <v>150</v>
      </c>
      <c r="K3533" s="21"/>
      <c r="L3533" s="36">
        <f t="shared" si="535"/>
        <v>818</v>
      </c>
      <c r="M3533" s="36"/>
      <c r="N3533" s="21"/>
      <c r="O3533" s="21">
        <f t="shared" si="532"/>
        <v>818</v>
      </c>
      <c r="P3533" s="40">
        <f t="shared" si="533"/>
        <v>2337.1428571428573</v>
      </c>
      <c r="Q3533" s="42"/>
      <c r="R3533" t="str">
        <f t="shared" si="534"/>
        <v>4180 Litre 316 Stainless Steel Slimline Water Tank (1050mm W x 3400mm L x  1255mm H)</v>
      </c>
    </row>
    <row r="3534" spans="2:18" x14ac:dyDescent="0.35">
      <c r="B3534" s="32">
        <v>0.65</v>
      </c>
      <c r="C3534" s="30" t="s">
        <v>23</v>
      </c>
      <c r="D3534" s="30" t="s">
        <v>21</v>
      </c>
      <c r="E3534" s="21">
        <v>1050</v>
      </c>
      <c r="F3534" s="21">
        <v>3500</v>
      </c>
      <c r="G3534" s="21">
        <v>1255</v>
      </c>
      <c r="H3534" s="39">
        <f t="shared" si="529"/>
        <v>4315.6312500000004</v>
      </c>
      <c r="I3534" s="37">
        <f t="shared" si="530"/>
        <v>4000</v>
      </c>
      <c r="J3534" s="37">
        <f t="shared" si="531"/>
        <v>150</v>
      </c>
      <c r="K3534" s="21"/>
      <c r="L3534" s="36">
        <f t="shared" si="535"/>
        <v>833</v>
      </c>
      <c r="M3534" s="36"/>
      <c r="N3534" s="21"/>
      <c r="O3534" s="21">
        <f t="shared" si="532"/>
        <v>833</v>
      </c>
      <c r="P3534" s="40">
        <f t="shared" si="533"/>
        <v>2380</v>
      </c>
      <c r="Q3534" s="42"/>
      <c r="R3534" t="str">
        <f t="shared" si="534"/>
        <v>4320 Litre 316 Stainless Steel Slimline Water Tank (1050mm W x 3500mm L x  1255mm H)</v>
      </c>
    </row>
    <row r="3535" spans="2:18" x14ac:dyDescent="0.35">
      <c r="B3535" s="32">
        <v>0.65</v>
      </c>
      <c r="C3535" s="30" t="s">
        <v>23</v>
      </c>
      <c r="D3535" s="30" t="s">
        <v>21</v>
      </c>
      <c r="E3535" s="21">
        <v>1050</v>
      </c>
      <c r="F3535" s="21">
        <v>3600</v>
      </c>
      <c r="G3535" s="21">
        <v>1255</v>
      </c>
      <c r="H3535" s="39">
        <f t="shared" si="529"/>
        <v>4447.40625</v>
      </c>
      <c r="I3535" s="37">
        <f t="shared" si="530"/>
        <v>4000</v>
      </c>
      <c r="J3535" s="37">
        <f t="shared" si="531"/>
        <v>150</v>
      </c>
      <c r="K3535" s="21"/>
      <c r="L3535" s="36">
        <f t="shared" si="535"/>
        <v>848</v>
      </c>
      <c r="M3535" s="36"/>
      <c r="N3535" s="21"/>
      <c r="O3535" s="21">
        <f t="shared" si="532"/>
        <v>848</v>
      </c>
      <c r="P3535" s="40">
        <f t="shared" si="533"/>
        <v>2422.8571428571431</v>
      </c>
      <c r="Q3535" s="42"/>
      <c r="R3535" t="str">
        <f t="shared" si="534"/>
        <v>4450 Litre 316 Stainless Steel Slimline Water Tank (1050mm W x 3600mm L x  1255mm H)</v>
      </c>
    </row>
    <row r="3536" spans="2:18" x14ac:dyDescent="0.35">
      <c r="B3536" s="32">
        <v>0.65</v>
      </c>
      <c r="C3536" s="30" t="s">
        <v>23</v>
      </c>
      <c r="D3536" s="30" t="s">
        <v>21</v>
      </c>
      <c r="E3536" s="21">
        <v>1050</v>
      </c>
      <c r="F3536" s="21">
        <v>3700</v>
      </c>
      <c r="G3536" s="21">
        <v>1255</v>
      </c>
      <c r="H3536" s="39">
        <f t="shared" si="529"/>
        <v>4579.1812499999996</v>
      </c>
      <c r="I3536" s="37">
        <f t="shared" si="530"/>
        <v>5000</v>
      </c>
      <c r="J3536" s="37">
        <f t="shared" si="531"/>
        <v>180</v>
      </c>
      <c r="K3536" s="21"/>
      <c r="L3536" s="36">
        <v>864</v>
      </c>
      <c r="M3536" s="36"/>
      <c r="N3536" s="21"/>
      <c r="O3536" s="21">
        <f t="shared" si="532"/>
        <v>864</v>
      </c>
      <c r="P3536" s="40">
        <f t="shared" si="533"/>
        <v>2468.5714285714289</v>
      </c>
      <c r="Q3536" s="42"/>
      <c r="R3536" t="str">
        <f t="shared" si="534"/>
        <v>4580 Litre 316 Stainless Steel Slimline Water Tank (1050mm W x 3700mm L x  1255mm H)</v>
      </c>
    </row>
    <row r="3537" spans="2:18" x14ac:dyDescent="0.35">
      <c r="B3537" s="32">
        <v>0.65</v>
      </c>
      <c r="C3537" s="30" t="s">
        <v>23</v>
      </c>
      <c r="D3537" s="30" t="s">
        <v>21</v>
      </c>
      <c r="E3537" s="21">
        <v>1050</v>
      </c>
      <c r="F3537" s="21">
        <v>3800</v>
      </c>
      <c r="G3537" s="21">
        <v>1255</v>
      </c>
      <c r="H3537" s="39">
        <f t="shared" si="529"/>
        <v>4710.9562500000002</v>
      </c>
      <c r="I3537" s="37">
        <f t="shared" si="530"/>
        <v>5000</v>
      </c>
      <c r="J3537" s="37">
        <f t="shared" si="531"/>
        <v>180</v>
      </c>
      <c r="K3537" s="21"/>
      <c r="L3537" s="36">
        <f>L3536+15</f>
        <v>879</v>
      </c>
      <c r="M3537" s="36"/>
      <c r="N3537" s="21"/>
      <c r="O3537" s="21">
        <f t="shared" si="532"/>
        <v>879</v>
      </c>
      <c r="P3537" s="40">
        <f t="shared" si="533"/>
        <v>2511.4285714285716</v>
      </c>
      <c r="Q3537" s="42"/>
      <c r="R3537" t="str">
        <f t="shared" si="534"/>
        <v>4710 Litre 316 Stainless Steel Slimline Water Tank (1050mm W x 3800mm L x  1255mm H)</v>
      </c>
    </row>
    <row r="3538" spans="2:18" x14ac:dyDescent="0.35">
      <c r="B3538" s="32">
        <v>0.65</v>
      </c>
      <c r="C3538" s="30" t="s">
        <v>23</v>
      </c>
      <c r="D3538" s="30" t="s">
        <v>21</v>
      </c>
      <c r="E3538" s="21">
        <v>1050</v>
      </c>
      <c r="F3538" s="21">
        <v>3900</v>
      </c>
      <c r="G3538" s="21">
        <v>1255</v>
      </c>
      <c r="H3538" s="39">
        <f t="shared" si="529"/>
        <v>4842.7312499999998</v>
      </c>
      <c r="I3538" s="37">
        <f t="shared" si="530"/>
        <v>5000</v>
      </c>
      <c r="J3538" s="37">
        <f t="shared" si="531"/>
        <v>180</v>
      </c>
      <c r="K3538" s="21"/>
      <c r="L3538" s="36">
        <f>L3537+15</f>
        <v>894</v>
      </c>
      <c r="M3538" s="36"/>
      <c r="N3538" s="21"/>
      <c r="O3538" s="21">
        <f t="shared" si="532"/>
        <v>894</v>
      </c>
      <c r="P3538" s="40">
        <f t="shared" si="533"/>
        <v>2554.2857142857142</v>
      </c>
      <c r="Q3538" s="42"/>
      <c r="R3538" t="str">
        <f t="shared" si="534"/>
        <v>4840 Litre 316 Stainless Steel Slimline Water Tank (1050mm W x 3900mm L x  1255mm H)</v>
      </c>
    </row>
    <row r="3539" spans="2:18" x14ac:dyDescent="0.35">
      <c r="B3539" s="32">
        <v>0.65</v>
      </c>
      <c r="C3539" s="30" t="s">
        <v>23</v>
      </c>
      <c r="D3539" s="30" t="s">
        <v>21</v>
      </c>
      <c r="E3539" s="21">
        <v>1050</v>
      </c>
      <c r="F3539" s="21">
        <v>4000</v>
      </c>
      <c r="G3539" s="21">
        <v>1255</v>
      </c>
      <c r="H3539" s="39">
        <f t="shared" si="529"/>
        <v>4974.5062500000004</v>
      </c>
      <c r="I3539" s="37">
        <f t="shared" si="530"/>
        <v>5000</v>
      </c>
      <c r="J3539" s="37">
        <f t="shared" si="531"/>
        <v>180</v>
      </c>
      <c r="K3539" s="21"/>
      <c r="L3539" s="36">
        <f>L3538+15</f>
        <v>909</v>
      </c>
      <c r="M3539" s="36"/>
      <c r="N3539" s="21"/>
      <c r="O3539" s="21">
        <f t="shared" si="532"/>
        <v>909</v>
      </c>
      <c r="P3539" s="40">
        <f t="shared" si="533"/>
        <v>2597.1428571428573</v>
      </c>
      <c r="Q3539" s="42"/>
      <c r="R3539" t="str">
        <f t="shared" si="534"/>
        <v>4970 Litre 316 Stainless Steel Slimline Water Tank (1050mm W x 4000mm L x  1255mm H)</v>
      </c>
    </row>
    <row r="3540" spans="2:18" x14ac:dyDescent="0.35">
      <c r="B3540" s="32">
        <v>0.65</v>
      </c>
      <c r="C3540" s="30" t="s">
        <v>23</v>
      </c>
      <c r="D3540" s="30" t="s">
        <v>21</v>
      </c>
      <c r="E3540" s="21">
        <v>1100</v>
      </c>
      <c r="F3540" s="21">
        <v>800</v>
      </c>
      <c r="G3540" s="21">
        <v>1255</v>
      </c>
      <c r="H3540" s="39">
        <f t="shared" si="529"/>
        <v>778.99642857142851</v>
      </c>
      <c r="I3540" s="37">
        <f t="shared" si="530"/>
        <v>1000</v>
      </c>
      <c r="J3540" s="37">
        <f t="shared" si="531"/>
        <v>90</v>
      </c>
      <c r="K3540" s="21"/>
      <c r="L3540" s="36">
        <v>363</v>
      </c>
      <c r="M3540" s="36"/>
      <c r="N3540" s="21"/>
      <c r="O3540" s="21">
        <f t="shared" si="532"/>
        <v>363</v>
      </c>
      <c r="P3540" s="40">
        <f t="shared" si="533"/>
        <v>1037.1428571428571</v>
      </c>
      <c r="Q3540" s="42"/>
      <c r="R3540" t="str">
        <f t="shared" si="534"/>
        <v>780 Litre 316 Stainless Steel Slimline Water Tank (1100mm W x 800mm L x  1255mm H)</v>
      </c>
    </row>
    <row r="3541" spans="2:18" x14ac:dyDescent="0.35">
      <c r="B3541" s="32">
        <v>0.65</v>
      </c>
      <c r="C3541" s="30" t="s">
        <v>23</v>
      </c>
      <c r="D3541" s="30" t="s">
        <v>21</v>
      </c>
      <c r="E3541" s="21">
        <v>1100</v>
      </c>
      <c r="F3541" s="21">
        <v>900</v>
      </c>
      <c r="G3541" s="21">
        <v>1255</v>
      </c>
      <c r="H3541" s="39">
        <f t="shared" si="529"/>
        <v>917.04642857142858</v>
      </c>
      <c r="I3541" s="37">
        <f t="shared" si="530"/>
        <v>1000</v>
      </c>
      <c r="J3541" s="37">
        <f t="shared" si="531"/>
        <v>90</v>
      </c>
      <c r="K3541" s="21"/>
      <c r="L3541" s="36">
        <f>L3540+15</f>
        <v>378</v>
      </c>
      <c r="M3541" s="36"/>
      <c r="N3541" s="21"/>
      <c r="O3541" s="21">
        <f t="shared" si="532"/>
        <v>378</v>
      </c>
      <c r="P3541" s="40">
        <f t="shared" si="533"/>
        <v>1080</v>
      </c>
      <c r="Q3541" s="42"/>
      <c r="R3541" t="str">
        <f t="shared" si="534"/>
        <v>920 Litre 316 Stainless Steel Slimline Water Tank (1100mm W x 900mm L x  1255mm H)</v>
      </c>
    </row>
    <row r="3542" spans="2:18" x14ac:dyDescent="0.35">
      <c r="B3542" s="32">
        <v>0.65</v>
      </c>
      <c r="C3542" s="30" t="s">
        <v>23</v>
      </c>
      <c r="D3542" s="30" t="s">
        <v>21</v>
      </c>
      <c r="E3542" s="21">
        <v>1100</v>
      </c>
      <c r="F3542" s="21">
        <v>1000</v>
      </c>
      <c r="G3542" s="21">
        <v>1255</v>
      </c>
      <c r="H3542" s="39">
        <f t="shared" si="529"/>
        <v>1055.0964285714285</v>
      </c>
      <c r="I3542" s="37">
        <f t="shared" si="530"/>
        <v>1000</v>
      </c>
      <c r="J3542" s="37">
        <f t="shared" si="531"/>
        <v>90</v>
      </c>
      <c r="K3542" s="21"/>
      <c r="L3542" s="36">
        <f>L3541+15</f>
        <v>393</v>
      </c>
      <c r="M3542" s="36"/>
      <c r="N3542" s="21"/>
      <c r="O3542" s="21">
        <f t="shared" si="532"/>
        <v>393</v>
      </c>
      <c r="P3542" s="40">
        <f t="shared" si="533"/>
        <v>1122.8571428571429</v>
      </c>
      <c r="Q3542" s="42"/>
      <c r="R3542" t="str">
        <f t="shared" si="534"/>
        <v>1060 Litre 316 Stainless Steel Slimline Water Tank (1100mm W x 1000mm L x  1255mm H)</v>
      </c>
    </row>
    <row r="3543" spans="2:18" x14ac:dyDescent="0.35">
      <c r="B3543" s="32">
        <v>0.65</v>
      </c>
      <c r="C3543" s="30" t="s">
        <v>23</v>
      </c>
      <c r="D3543" s="30" t="s">
        <v>21</v>
      </c>
      <c r="E3543" s="21">
        <v>1100</v>
      </c>
      <c r="F3543" s="21">
        <v>1100</v>
      </c>
      <c r="G3543" s="21">
        <v>1255</v>
      </c>
      <c r="H3543" s="39">
        <f t="shared" si="529"/>
        <v>1193.1464285714285</v>
      </c>
      <c r="I3543" s="37">
        <f t="shared" si="530"/>
        <v>1000</v>
      </c>
      <c r="J3543" s="37">
        <f t="shared" si="531"/>
        <v>90</v>
      </c>
      <c r="K3543" s="21"/>
      <c r="L3543" s="36">
        <f>L3542+15</f>
        <v>408</v>
      </c>
      <c r="M3543" s="36"/>
      <c r="N3543" s="21"/>
      <c r="O3543" s="21">
        <f t="shared" si="532"/>
        <v>408</v>
      </c>
      <c r="P3543" s="40">
        <f t="shared" si="533"/>
        <v>1165.7142857142858</v>
      </c>
      <c r="Q3543" s="42"/>
      <c r="R3543" t="str">
        <f t="shared" si="534"/>
        <v>1190 Litre 316 Stainless Steel Slimline Water Tank (1100mm W x 1100mm L x  1255mm H)</v>
      </c>
    </row>
    <row r="3544" spans="2:18" x14ac:dyDescent="0.35">
      <c r="B3544" s="32">
        <v>0.65</v>
      </c>
      <c r="C3544" s="30" t="s">
        <v>23</v>
      </c>
      <c r="D3544" s="30" t="s">
        <v>21</v>
      </c>
      <c r="E3544" s="21">
        <v>1100</v>
      </c>
      <c r="F3544" s="21">
        <v>1200</v>
      </c>
      <c r="G3544" s="21">
        <v>1255</v>
      </c>
      <c r="H3544" s="39">
        <f t="shared" si="529"/>
        <v>1331.1964285714284</v>
      </c>
      <c r="I3544" s="37">
        <f t="shared" si="530"/>
        <v>1000</v>
      </c>
      <c r="J3544" s="37">
        <f t="shared" si="531"/>
        <v>90</v>
      </c>
      <c r="K3544" s="21"/>
      <c r="L3544" s="36">
        <f>L3543+15</f>
        <v>423</v>
      </c>
      <c r="M3544" s="36"/>
      <c r="N3544" s="21"/>
      <c r="O3544" s="21">
        <f t="shared" si="532"/>
        <v>423</v>
      </c>
      <c r="P3544" s="40">
        <f t="shared" si="533"/>
        <v>1208.5714285714287</v>
      </c>
      <c r="Q3544" s="42"/>
      <c r="R3544" t="str">
        <f t="shared" si="534"/>
        <v>1330 Litre 316 Stainless Steel Slimline Water Tank (1100mm W x 1200mm L x  1255mm H)</v>
      </c>
    </row>
    <row r="3545" spans="2:18" x14ac:dyDescent="0.35">
      <c r="B3545" s="32">
        <v>0.65</v>
      </c>
      <c r="C3545" s="30" t="s">
        <v>23</v>
      </c>
      <c r="D3545" s="30" t="s">
        <v>21</v>
      </c>
      <c r="E3545" s="21">
        <v>1100</v>
      </c>
      <c r="F3545" s="21">
        <v>1300</v>
      </c>
      <c r="G3545" s="21">
        <v>1255</v>
      </c>
      <c r="H3545" s="39">
        <f t="shared" si="529"/>
        <v>1469.2464285714286</v>
      </c>
      <c r="I3545" s="37">
        <f t="shared" si="530"/>
        <v>1000</v>
      </c>
      <c r="J3545" s="37">
        <f t="shared" si="531"/>
        <v>90</v>
      </c>
      <c r="K3545" s="21"/>
      <c r="L3545" s="36">
        <f>L3544+15</f>
        <v>438</v>
      </c>
      <c r="M3545" s="36"/>
      <c r="N3545" s="21"/>
      <c r="O3545" s="21">
        <f t="shared" si="532"/>
        <v>438</v>
      </c>
      <c r="P3545" s="40">
        <f t="shared" si="533"/>
        <v>1251.4285714285716</v>
      </c>
      <c r="Q3545" s="42"/>
      <c r="R3545" t="str">
        <f t="shared" si="534"/>
        <v>1470 Litre 316 Stainless Steel Slimline Water Tank (1100mm W x 1300mm L x  1255mm H)</v>
      </c>
    </row>
    <row r="3546" spans="2:18" x14ac:dyDescent="0.35">
      <c r="B3546" s="32">
        <v>0.65</v>
      </c>
      <c r="C3546" s="30" t="s">
        <v>23</v>
      </c>
      <c r="D3546" s="30" t="s">
        <v>21</v>
      </c>
      <c r="E3546" s="21">
        <v>1100</v>
      </c>
      <c r="F3546" s="21">
        <v>1400</v>
      </c>
      <c r="G3546" s="21">
        <v>1255</v>
      </c>
      <c r="H3546" s="39">
        <f t="shared" si="529"/>
        <v>1607.2964285714286</v>
      </c>
      <c r="I3546" s="37">
        <f t="shared" si="530"/>
        <v>2000</v>
      </c>
      <c r="J3546" s="37">
        <f t="shared" si="531"/>
        <v>120</v>
      </c>
      <c r="K3546" s="21"/>
      <c r="L3546" s="36">
        <v>454</v>
      </c>
      <c r="M3546" s="36"/>
      <c r="N3546" s="21"/>
      <c r="O3546" s="21">
        <f t="shared" si="532"/>
        <v>454</v>
      </c>
      <c r="P3546" s="40">
        <f t="shared" si="533"/>
        <v>1297.1428571428573</v>
      </c>
      <c r="Q3546" s="42"/>
      <c r="R3546" t="str">
        <f t="shared" si="534"/>
        <v>1610 Litre 316 Stainless Steel Slimline Water Tank (1100mm W x 1400mm L x  1255mm H)</v>
      </c>
    </row>
    <row r="3547" spans="2:18" x14ac:dyDescent="0.35">
      <c r="B3547" s="32">
        <v>0.65</v>
      </c>
      <c r="C3547" s="30" t="s">
        <v>23</v>
      </c>
      <c r="D3547" s="30" t="s">
        <v>21</v>
      </c>
      <c r="E3547" s="21">
        <v>1100</v>
      </c>
      <c r="F3547" s="21">
        <v>1500</v>
      </c>
      <c r="G3547" s="21">
        <v>1255</v>
      </c>
      <c r="H3547" s="39">
        <f t="shared" si="529"/>
        <v>1745.3464285714285</v>
      </c>
      <c r="I3547" s="37">
        <f t="shared" si="530"/>
        <v>2000</v>
      </c>
      <c r="J3547" s="37">
        <f t="shared" si="531"/>
        <v>120</v>
      </c>
      <c r="K3547" s="21"/>
      <c r="L3547" s="36">
        <f t="shared" ref="L3547:L3552" si="536">L3546+15</f>
        <v>469</v>
      </c>
      <c r="M3547" s="36"/>
      <c r="N3547" s="21"/>
      <c r="O3547" s="21">
        <f t="shared" si="532"/>
        <v>469</v>
      </c>
      <c r="P3547" s="40">
        <f t="shared" si="533"/>
        <v>1340</v>
      </c>
      <c r="Q3547" s="42"/>
      <c r="R3547" t="str">
        <f t="shared" si="534"/>
        <v>1750 Litre 316 Stainless Steel Slimline Water Tank (1100mm W x 1500mm L x  1255mm H)</v>
      </c>
    </row>
    <row r="3548" spans="2:18" x14ac:dyDescent="0.35">
      <c r="B3548" s="32">
        <v>0.65</v>
      </c>
      <c r="C3548" s="30" t="s">
        <v>23</v>
      </c>
      <c r="D3548" s="30" t="s">
        <v>21</v>
      </c>
      <c r="E3548" s="21">
        <v>1100</v>
      </c>
      <c r="F3548" s="21">
        <v>1600</v>
      </c>
      <c r="G3548" s="21">
        <v>1255</v>
      </c>
      <c r="H3548" s="39">
        <f t="shared" si="529"/>
        <v>1883.3964285714285</v>
      </c>
      <c r="I3548" s="37">
        <f t="shared" si="530"/>
        <v>2000</v>
      </c>
      <c r="J3548" s="37">
        <f t="shared" si="531"/>
        <v>120</v>
      </c>
      <c r="K3548" s="21"/>
      <c r="L3548" s="36">
        <f t="shared" si="536"/>
        <v>484</v>
      </c>
      <c r="M3548" s="36"/>
      <c r="N3548" s="21"/>
      <c r="O3548" s="21">
        <f t="shared" si="532"/>
        <v>484</v>
      </c>
      <c r="P3548" s="40">
        <f t="shared" si="533"/>
        <v>1382.8571428571429</v>
      </c>
      <c r="Q3548" s="42"/>
      <c r="R3548" t="str">
        <f t="shared" si="534"/>
        <v>1880 Litre 316 Stainless Steel Slimline Water Tank (1100mm W x 1600mm L x  1255mm H)</v>
      </c>
    </row>
    <row r="3549" spans="2:18" x14ac:dyDescent="0.35">
      <c r="B3549" s="32">
        <v>0.65</v>
      </c>
      <c r="C3549" s="30" t="s">
        <v>23</v>
      </c>
      <c r="D3549" s="30" t="s">
        <v>21</v>
      </c>
      <c r="E3549" s="21">
        <v>1100</v>
      </c>
      <c r="F3549" s="21">
        <v>1700</v>
      </c>
      <c r="G3549" s="21">
        <v>1255</v>
      </c>
      <c r="H3549" s="39">
        <f t="shared" si="529"/>
        <v>2021.4464285714284</v>
      </c>
      <c r="I3549" s="37">
        <f t="shared" si="530"/>
        <v>2000</v>
      </c>
      <c r="J3549" s="37">
        <f t="shared" si="531"/>
        <v>120</v>
      </c>
      <c r="K3549" s="21"/>
      <c r="L3549" s="36">
        <f t="shared" si="536"/>
        <v>499</v>
      </c>
      <c r="M3549" s="36"/>
      <c r="N3549" s="21"/>
      <c r="O3549" s="21">
        <f t="shared" si="532"/>
        <v>499</v>
      </c>
      <c r="P3549" s="40">
        <f t="shared" si="533"/>
        <v>1425.7142857142858</v>
      </c>
      <c r="Q3549" s="42"/>
      <c r="R3549" t="str">
        <f t="shared" si="534"/>
        <v>2020 Litre 316 Stainless Steel Slimline Water Tank (1100mm W x 1700mm L x  1255mm H)</v>
      </c>
    </row>
    <row r="3550" spans="2:18" x14ac:dyDescent="0.35">
      <c r="B3550" s="32">
        <v>0.65</v>
      </c>
      <c r="C3550" s="30" t="s">
        <v>23</v>
      </c>
      <c r="D3550" s="30" t="s">
        <v>21</v>
      </c>
      <c r="E3550" s="21">
        <v>1100</v>
      </c>
      <c r="F3550" s="21">
        <v>1800</v>
      </c>
      <c r="G3550" s="21">
        <v>1255</v>
      </c>
      <c r="H3550" s="39">
        <f t="shared" si="529"/>
        <v>2159.4964285714282</v>
      </c>
      <c r="I3550" s="37">
        <f t="shared" si="530"/>
        <v>2000</v>
      </c>
      <c r="J3550" s="37">
        <f t="shared" si="531"/>
        <v>120</v>
      </c>
      <c r="K3550" s="21"/>
      <c r="L3550" s="36">
        <f t="shared" si="536"/>
        <v>514</v>
      </c>
      <c r="M3550" s="36"/>
      <c r="N3550" s="21"/>
      <c r="O3550" s="21">
        <f t="shared" si="532"/>
        <v>514</v>
      </c>
      <c r="P3550" s="40">
        <f t="shared" si="533"/>
        <v>1468.5714285714287</v>
      </c>
      <c r="Q3550" s="42"/>
      <c r="R3550" t="str">
        <f t="shared" si="534"/>
        <v>2160 Litre 316 Stainless Steel Slimline Water Tank (1100mm W x 1800mm L x  1255mm H)</v>
      </c>
    </row>
    <row r="3551" spans="2:18" x14ac:dyDescent="0.35">
      <c r="B3551" s="32">
        <v>0.65</v>
      </c>
      <c r="C3551" s="30" t="s">
        <v>23</v>
      </c>
      <c r="D3551" s="30" t="s">
        <v>21</v>
      </c>
      <c r="E3551" s="21">
        <v>1100</v>
      </c>
      <c r="F3551" s="21">
        <v>1900</v>
      </c>
      <c r="G3551" s="21">
        <v>1255</v>
      </c>
      <c r="H3551" s="39">
        <f t="shared" si="529"/>
        <v>2297.5464285714284</v>
      </c>
      <c r="I3551" s="37">
        <f t="shared" si="530"/>
        <v>2000</v>
      </c>
      <c r="J3551" s="37">
        <f t="shared" si="531"/>
        <v>120</v>
      </c>
      <c r="K3551" s="21"/>
      <c r="L3551" s="36">
        <f t="shared" si="536"/>
        <v>529</v>
      </c>
      <c r="M3551" s="36"/>
      <c r="N3551" s="21"/>
      <c r="O3551" s="21">
        <f t="shared" si="532"/>
        <v>529</v>
      </c>
      <c r="P3551" s="40">
        <f t="shared" si="533"/>
        <v>1511.4285714285716</v>
      </c>
      <c r="Q3551" s="42"/>
      <c r="R3551" t="str">
        <f t="shared" si="534"/>
        <v>2300 Litre 316 Stainless Steel Slimline Water Tank (1100mm W x 1900mm L x  1255mm H)</v>
      </c>
    </row>
    <row r="3552" spans="2:18" x14ac:dyDescent="0.35">
      <c r="B3552" s="32">
        <v>0.65</v>
      </c>
      <c r="C3552" s="30" t="s">
        <v>23</v>
      </c>
      <c r="D3552" s="30" t="s">
        <v>21</v>
      </c>
      <c r="E3552" s="21">
        <v>1100</v>
      </c>
      <c r="F3552" s="21">
        <v>2000</v>
      </c>
      <c r="G3552" s="21">
        <v>1255</v>
      </c>
      <c r="H3552" s="39">
        <f t="shared" si="529"/>
        <v>2435.5964285714281</v>
      </c>
      <c r="I3552" s="37">
        <f t="shared" si="530"/>
        <v>2000</v>
      </c>
      <c r="J3552" s="37">
        <f t="shared" si="531"/>
        <v>120</v>
      </c>
      <c r="K3552" s="21"/>
      <c r="L3552" s="36">
        <f t="shared" si="536"/>
        <v>544</v>
      </c>
      <c r="M3552" s="36"/>
      <c r="N3552" s="21"/>
      <c r="O3552" s="21">
        <f t="shared" si="532"/>
        <v>544</v>
      </c>
      <c r="P3552" s="40">
        <f t="shared" si="533"/>
        <v>1554.2857142857144</v>
      </c>
      <c r="Q3552" s="42"/>
      <c r="R3552" t="str">
        <f t="shared" si="534"/>
        <v>2440 Litre 316 Stainless Steel Slimline Water Tank (1100mm W x 2000mm L x  1255mm H)</v>
      </c>
    </row>
    <row r="3553" spans="2:18" x14ac:dyDescent="0.35">
      <c r="B3553" s="32">
        <v>0.65</v>
      </c>
      <c r="C3553" s="30" t="s">
        <v>23</v>
      </c>
      <c r="D3553" s="30" t="s">
        <v>21</v>
      </c>
      <c r="E3553" s="21">
        <v>1100</v>
      </c>
      <c r="F3553" s="21">
        <v>2100</v>
      </c>
      <c r="G3553" s="21">
        <v>1255</v>
      </c>
      <c r="H3553" s="39">
        <f t="shared" si="529"/>
        <v>2573.6464285714283</v>
      </c>
      <c r="I3553" s="37">
        <f t="shared" si="530"/>
        <v>3000</v>
      </c>
      <c r="J3553" s="37">
        <f t="shared" si="531"/>
        <v>135</v>
      </c>
      <c r="K3553" s="21"/>
      <c r="L3553" s="36">
        <v>625</v>
      </c>
      <c r="M3553" s="36"/>
      <c r="N3553" s="21"/>
      <c r="O3553" s="21">
        <f t="shared" si="532"/>
        <v>625</v>
      </c>
      <c r="P3553" s="40">
        <f t="shared" si="533"/>
        <v>1785.7142857142858</v>
      </c>
      <c r="Q3553" s="42"/>
      <c r="R3553" t="str">
        <f t="shared" si="534"/>
        <v>2570 Litre 316 Stainless Steel Slimline Water Tank (1100mm W x 2100mm L x  1255mm H)</v>
      </c>
    </row>
    <row r="3554" spans="2:18" x14ac:dyDescent="0.35">
      <c r="B3554" s="32">
        <v>0.65</v>
      </c>
      <c r="C3554" s="30" t="s">
        <v>23</v>
      </c>
      <c r="D3554" s="30" t="s">
        <v>21</v>
      </c>
      <c r="E3554" s="21">
        <v>1100</v>
      </c>
      <c r="F3554" s="21">
        <v>2200</v>
      </c>
      <c r="G3554" s="21">
        <v>1255</v>
      </c>
      <c r="H3554" s="39">
        <f t="shared" si="529"/>
        <v>2711.6964285714284</v>
      </c>
      <c r="I3554" s="37">
        <f t="shared" si="530"/>
        <v>3000</v>
      </c>
      <c r="J3554" s="37">
        <f t="shared" si="531"/>
        <v>135</v>
      </c>
      <c r="K3554" s="21"/>
      <c r="L3554" s="36">
        <f t="shared" ref="L3554:L3559" si="537">L3553+15</f>
        <v>640</v>
      </c>
      <c r="M3554" s="36"/>
      <c r="N3554" s="21"/>
      <c r="O3554" s="21">
        <f t="shared" si="532"/>
        <v>640</v>
      </c>
      <c r="P3554" s="40">
        <f t="shared" si="533"/>
        <v>1828.5714285714287</v>
      </c>
      <c r="Q3554" s="42"/>
      <c r="R3554" t="str">
        <f t="shared" si="534"/>
        <v>2710 Litre 316 Stainless Steel Slimline Water Tank (1100mm W x 2200mm L x  1255mm H)</v>
      </c>
    </row>
    <row r="3555" spans="2:18" x14ac:dyDescent="0.35">
      <c r="B3555" s="32">
        <v>0.65</v>
      </c>
      <c r="C3555" s="30" t="s">
        <v>23</v>
      </c>
      <c r="D3555" s="30" t="s">
        <v>21</v>
      </c>
      <c r="E3555" s="21">
        <v>1100</v>
      </c>
      <c r="F3555" s="21">
        <v>2300</v>
      </c>
      <c r="G3555" s="21">
        <v>1255</v>
      </c>
      <c r="H3555" s="39">
        <f t="shared" si="529"/>
        <v>2849.7464285714282</v>
      </c>
      <c r="I3555" s="37">
        <f t="shared" si="530"/>
        <v>3000</v>
      </c>
      <c r="J3555" s="37">
        <f t="shared" si="531"/>
        <v>135</v>
      </c>
      <c r="K3555" s="21"/>
      <c r="L3555" s="36">
        <f t="shared" si="537"/>
        <v>655</v>
      </c>
      <c r="M3555" s="36"/>
      <c r="N3555" s="21"/>
      <c r="O3555" s="21">
        <f t="shared" si="532"/>
        <v>655</v>
      </c>
      <c r="P3555" s="40">
        <f t="shared" si="533"/>
        <v>1871.4285714285716</v>
      </c>
      <c r="Q3555" s="42"/>
      <c r="R3555" t="str">
        <f t="shared" si="534"/>
        <v>2850 Litre 316 Stainless Steel Slimline Water Tank (1100mm W x 2300mm L x  1255mm H)</v>
      </c>
    </row>
    <row r="3556" spans="2:18" x14ac:dyDescent="0.35">
      <c r="B3556" s="32">
        <v>0.65</v>
      </c>
      <c r="C3556" s="30" t="s">
        <v>23</v>
      </c>
      <c r="D3556" s="30" t="s">
        <v>21</v>
      </c>
      <c r="E3556" s="21">
        <v>1100</v>
      </c>
      <c r="F3556" s="21">
        <v>2400</v>
      </c>
      <c r="G3556" s="21">
        <v>1255</v>
      </c>
      <c r="H3556" s="39">
        <f t="shared" si="529"/>
        <v>2987.7964285714284</v>
      </c>
      <c r="I3556" s="37">
        <f t="shared" si="530"/>
        <v>3000</v>
      </c>
      <c r="J3556" s="37">
        <f t="shared" si="531"/>
        <v>135</v>
      </c>
      <c r="K3556" s="21"/>
      <c r="L3556" s="36">
        <f t="shared" si="537"/>
        <v>670</v>
      </c>
      <c r="M3556" s="36"/>
      <c r="N3556" s="21"/>
      <c r="O3556" s="21">
        <f t="shared" si="532"/>
        <v>670</v>
      </c>
      <c r="P3556" s="40">
        <f t="shared" si="533"/>
        <v>1914.2857142857144</v>
      </c>
      <c r="Q3556" s="42"/>
      <c r="R3556" t="str">
        <f t="shared" si="534"/>
        <v>2990 Litre 316 Stainless Steel Slimline Water Tank (1100mm W x 2400mm L x  1255mm H)</v>
      </c>
    </row>
    <row r="3557" spans="2:18" x14ac:dyDescent="0.35">
      <c r="B3557" s="32">
        <v>0.65</v>
      </c>
      <c r="C3557" s="30" t="s">
        <v>23</v>
      </c>
      <c r="D3557" s="30" t="s">
        <v>21</v>
      </c>
      <c r="E3557" s="21">
        <v>1100</v>
      </c>
      <c r="F3557" s="21">
        <v>2500</v>
      </c>
      <c r="G3557" s="21">
        <v>1255</v>
      </c>
      <c r="H3557" s="39">
        <f t="shared" si="529"/>
        <v>3125.8464285714281</v>
      </c>
      <c r="I3557" s="37">
        <f t="shared" si="530"/>
        <v>3000</v>
      </c>
      <c r="J3557" s="37">
        <f t="shared" si="531"/>
        <v>135</v>
      </c>
      <c r="K3557" s="21"/>
      <c r="L3557" s="36">
        <f t="shared" si="537"/>
        <v>685</v>
      </c>
      <c r="M3557" s="36"/>
      <c r="N3557" s="21"/>
      <c r="O3557" s="21">
        <f t="shared" si="532"/>
        <v>685</v>
      </c>
      <c r="P3557" s="40">
        <f t="shared" si="533"/>
        <v>1957.1428571428573</v>
      </c>
      <c r="Q3557" s="42"/>
      <c r="R3557" t="str">
        <f t="shared" si="534"/>
        <v>3130 Litre 316 Stainless Steel Slimline Water Tank (1100mm W x 2500mm L x  1255mm H)</v>
      </c>
    </row>
    <row r="3558" spans="2:18" x14ac:dyDescent="0.35">
      <c r="B3558" s="32">
        <v>0.65</v>
      </c>
      <c r="C3558" s="30" t="s">
        <v>23</v>
      </c>
      <c r="D3558" s="30" t="s">
        <v>21</v>
      </c>
      <c r="E3558" s="21">
        <v>1100</v>
      </c>
      <c r="F3558" s="21">
        <v>2600</v>
      </c>
      <c r="G3558" s="21">
        <v>1255</v>
      </c>
      <c r="H3558" s="39">
        <f t="shared" si="529"/>
        <v>3263.8964285714283</v>
      </c>
      <c r="I3558" s="37">
        <f t="shared" si="530"/>
        <v>3000</v>
      </c>
      <c r="J3558" s="37">
        <f t="shared" si="531"/>
        <v>135</v>
      </c>
      <c r="K3558" s="21"/>
      <c r="L3558" s="36">
        <f t="shared" si="537"/>
        <v>700</v>
      </c>
      <c r="M3558" s="36"/>
      <c r="N3558" s="21"/>
      <c r="O3558" s="21">
        <f t="shared" si="532"/>
        <v>700</v>
      </c>
      <c r="P3558" s="40">
        <f t="shared" si="533"/>
        <v>2000.0000000000002</v>
      </c>
      <c r="Q3558" s="42"/>
      <c r="R3558" t="str">
        <f t="shared" si="534"/>
        <v>3260 Litre 316 Stainless Steel Slimline Water Tank (1100mm W x 2600mm L x  1255mm H)</v>
      </c>
    </row>
    <row r="3559" spans="2:18" x14ac:dyDescent="0.35">
      <c r="B3559" s="32">
        <v>0.65</v>
      </c>
      <c r="C3559" s="30" t="s">
        <v>23</v>
      </c>
      <c r="D3559" s="30" t="s">
        <v>21</v>
      </c>
      <c r="E3559" s="21">
        <v>1100</v>
      </c>
      <c r="F3559" s="21">
        <v>2700</v>
      </c>
      <c r="G3559" s="21">
        <v>1255</v>
      </c>
      <c r="H3559" s="39">
        <f t="shared" si="529"/>
        <v>3401.9464285714284</v>
      </c>
      <c r="I3559" s="37">
        <f t="shared" si="530"/>
        <v>3000</v>
      </c>
      <c r="J3559" s="37">
        <f t="shared" si="531"/>
        <v>135</v>
      </c>
      <c r="K3559" s="21"/>
      <c r="L3559" s="36">
        <f t="shared" si="537"/>
        <v>715</v>
      </c>
      <c r="M3559" s="36"/>
      <c r="N3559" s="21"/>
      <c r="O3559" s="21">
        <f t="shared" si="532"/>
        <v>715</v>
      </c>
      <c r="P3559" s="40">
        <f t="shared" si="533"/>
        <v>2042.8571428571429</v>
      </c>
      <c r="Q3559" s="42"/>
      <c r="R3559" t="str">
        <f t="shared" si="534"/>
        <v>3400 Litre 316 Stainless Steel Slimline Water Tank (1100mm W x 2700mm L x  1255mm H)</v>
      </c>
    </row>
    <row r="3560" spans="2:18" x14ac:dyDescent="0.35">
      <c r="B3560" s="32">
        <v>0.65</v>
      </c>
      <c r="C3560" s="30" t="s">
        <v>23</v>
      </c>
      <c r="D3560" s="30" t="s">
        <v>21</v>
      </c>
      <c r="E3560" s="21">
        <v>1100</v>
      </c>
      <c r="F3560" s="21">
        <v>2800</v>
      </c>
      <c r="G3560" s="21">
        <v>1255</v>
      </c>
      <c r="H3560" s="39">
        <f t="shared" si="529"/>
        <v>3539.9964285714282</v>
      </c>
      <c r="I3560" s="37">
        <f t="shared" si="530"/>
        <v>4000</v>
      </c>
      <c r="J3560" s="37">
        <f t="shared" si="531"/>
        <v>150</v>
      </c>
      <c r="K3560" s="21"/>
      <c r="L3560" s="36">
        <v>731</v>
      </c>
      <c r="M3560" s="36"/>
      <c r="N3560" s="21"/>
      <c r="O3560" s="21">
        <f t="shared" si="532"/>
        <v>731</v>
      </c>
      <c r="P3560" s="40">
        <f t="shared" si="533"/>
        <v>2088.5714285714289</v>
      </c>
      <c r="Q3560" s="42"/>
      <c r="R3560" t="str">
        <f t="shared" si="534"/>
        <v>3540 Litre 316 Stainless Steel Slimline Water Tank (1100mm W x 2800mm L x  1255mm H)</v>
      </c>
    </row>
    <row r="3561" spans="2:18" x14ac:dyDescent="0.35">
      <c r="B3561" s="32">
        <v>0.65</v>
      </c>
      <c r="C3561" s="30" t="s">
        <v>23</v>
      </c>
      <c r="D3561" s="30" t="s">
        <v>21</v>
      </c>
      <c r="E3561" s="21">
        <v>1100</v>
      </c>
      <c r="F3561" s="21">
        <v>2900</v>
      </c>
      <c r="G3561" s="21">
        <v>1255</v>
      </c>
      <c r="H3561" s="39">
        <f t="shared" si="529"/>
        <v>3678.0464285714284</v>
      </c>
      <c r="I3561" s="37">
        <f t="shared" si="530"/>
        <v>4000</v>
      </c>
      <c r="J3561" s="37">
        <f t="shared" si="531"/>
        <v>150</v>
      </c>
      <c r="K3561" s="21"/>
      <c r="L3561" s="36">
        <f t="shared" ref="L3561:L3566" si="538">L3560+15</f>
        <v>746</v>
      </c>
      <c r="M3561" s="36"/>
      <c r="N3561" s="21"/>
      <c r="O3561" s="21">
        <f t="shared" si="532"/>
        <v>746</v>
      </c>
      <c r="P3561" s="40">
        <f t="shared" si="533"/>
        <v>2131.4285714285716</v>
      </c>
      <c r="Q3561" s="42"/>
      <c r="R3561" t="str">
        <f t="shared" si="534"/>
        <v>3680 Litre 316 Stainless Steel Slimline Water Tank (1100mm W x 2900mm L x  1255mm H)</v>
      </c>
    </row>
    <row r="3562" spans="2:18" x14ac:dyDescent="0.35">
      <c r="B3562" s="32">
        <v>0.65</v>
      </c>
      <c r="C3562" s="30" t="s">
        <v>23</v>
      </c>
      <c r="D3562" s="30" t="s">
        <v>21</v>
      </c>
      <c r="E3562" s="21">
        <v>1100</v>
      </c>
      <c r="F3562" s="21">
        <v>3000</v>
      </c>
      <c r="G3562" s="21">
        <v>1255</v>
      </c>
      <c r="H3562" s="39">
        <f t="shared" si="529"/>
        <v>3816.0964285714281</v>
      </c>
      <c r="I3562" s="37">
        <f t="shared" si="530"/>
        <v>4000</v>
      </c>
      <c r="J3562" s="37">
        <f t="shared" si="531"/>
        <v>150</v>
      </c>
      <c r="K3562" s="21"/>
      <c r="L3562" s="36">
        <f t="shared" si="538"/>
        <v>761</v>
      </c>
      <c r="M3562" s="36"/>
      <c r="N3562" s="21"/>
      <c r="O3562" s="21">
        <f t="shared" si="532"/>
        <v>761</v>
      </c>
      <c r="P3562" s="40">
        <f t="shared" si="533"/>
        <v>2174.2857142857142</v>
      </c>
      <c r="Q3562" s="42"/>
      <c r="R3562" t="str">
        <f t="shared" si="534"/>
        <v>3820 Litre 316 Stainless Steel Slimline Water Tank (1100mm W x 3000mm L x  1255mm H)</v>
      </c>
    </row>
    <row r="3563" spans="2:18" x14ac:dyDescent="0.35">
      <c r="B3563" s="32">
        <v>0.65</v>
      </c>
      <c r="C3563" s="30" t="s">
        <v>23</v>
      </c>
      <c r="D3563" s="30" t="s">
        <v>21</v>
      </c>
      <c r="E3563" s="21">
        <v>1100</v>
      </c>
      <c r="F3563" s="21">
        <v>3100</v>
      </c>
      <c r="G3563" s="21">
        <v>1255</v>
      </c>
      <c r="H3563" s="39">
        <f t="shared" si="529"/>
        <v>3954.1464285714283</v>
      </c>
      <c r="I3563" s="37">
        <f t="shared" si="530"/>
        <v>4000</v>
      </c>
      <c r="J3563" s="37">
        <f t="shared" si="531"/>
        <v>150</v>
      </c>
      <c r="K3563" s="21"/>
      <c r="L3563" s="36">
        <f t="shared" si="538"/>
        <v>776</v>
      </c>
      <c r="M3563" s="36"/>
      <c r="N3563" s="21"/>
      <c r="O3563" s="21">
        <f t="shared" si="532"/>
        <v>776</v>
      </c>
      <c r="P3563" s="40">
        <f t="shared" si="533"/>
        <v>2217.1428571428573</v>
      </c>
      <c r="Q3563" s="42"/>
      <c r="R3563" t="str">
        <f t="shared" si="534"/>
        <v>3950 Litre 316 Stainless Steel Slimline Water Tank (1100mm W x 3100mm L x  1255mm H)</v>
      </c>
    </row>
    <row r="3564" spans="2:18" x14ac:dyDescent="0.35">
      <c r="B3564" s="32">
        <v>0.65</v>
      </c>
      <c r="C3564" s="30" t="s">
        <v>23</v>
      </c>
      <c r="D3564" s="30" t="s">
        <v>21</v>
      </c>
      <c r="E3564" s="21">
        <v>1100</v>
      </c>
      <c r="F3564" s="21">
        <v>3200</v>
      </c>
      <c r="G3564" s="21">
        <v>1255</v>
      </c>
      <c r="H3564" s="39">
        <f t="shared" si="529"/>
        <v>4092.1964285714284</v>
      </c>
      <c r="I3564" s="37">
        <f t="shared" si="530"/>
        <v>4000</v>
      </c>
      <c r="J3564" s="37">
        <f t="shared" si="531"/>
        <v>150</v>
      </c>
      <c r="K3564" s="21"/>
      <c r="L3564" s="36">
        <f t="shared" si="538"/>
        <v>791</v>
      </c>
      <c r="M3564" s="36"/>
      <c r="N3564" s="21"/>
      <c r="O3564" s="21">
        <f t="shared" si="532"/>
        <v>791</v>
      </c>
      <c r="P3564" s="40">
        <f t="shared" si="533"/>
        <v>2260</v>
      </c>
      <c r="Q3564" s="42"/>
      <c r="R3564" t="str">
        <f t="shared" si="534"/>
        <v>4090 Litre 316 Stainless Steel Slimline Water Tank (1100mm W x 3200mm L x  1255mm H)</v>
      </c>
    </row>
    <row r="3565" spans="2:18" x14ac:dyDescent="0.35">
      <c r="B3565" s="32">
        <v>0.65</v>
      </c>
      <c r="C3565" s="30" t="s">
        <v>23</v>
      </c>
      <c r="D3565" s="30" t="s">
        <v>21</v>
      </c>
      <c r="E3565" s="21">
        <v>1100</v>
      </c>
      <c r="F3565" s="21">
        <v>3300</v>
      </c>
      <c r="G3565" s="21">
        <v>1255</v>
      </c>
      <c r="H3565" s="39">
        <f t="shared" si="529"/>
        <v>4230.2464285714286</v>
      </c>
      <c r="I3565" s="37">
        <f t="shared" si="530"/>
        <v>4000</v>
      </c>
      <c r="J3565" s="37">
        <f t="shared" si="531"/>
        <v>150</v>
      </c>
      <c r="K3565" s="21"/>
      <c r="L3565" s="36">
        <f t="shared" si="538"/>
        <v>806</v>
      </c>
      <c r="M3565" s="36"/>
      <c r="N3565" s="21"/>
      <c r="O3565" s="21">
        <f t="shared" si="532"/>
        <v>806</v>
      </c>
      <c r="P3565" s="40">
        <f t="shared" si="533"/>
        <v>2302.8571428571431</v>
      </c>
      <c r="Q3565" s="42"/>
      <c r="R3565" t="str">
        <f t="shared" si="534"/>
        <v>4230 Litre 316 Stainless Steel Slimline Water Tank (1100mm W x 3300mm L x  1255mm H)</v>
      </c>
    </row>
    <row r="3566" spans="2:18" x14ac:dyDescent="0.35">
      <c r="B3566" s="32">
        <v>0.65</v>
      </c>
      <c r="C3566" s="30" t="s">
        <v>23</v>
      </c>
      <c r="D3566" s="30" t="s">
        <v>21</v>
      </c>
      <c r="E3566" s="21">
        <v>1100</v>
      </c>
      <c r="F3566" s="21">
        <v>3400</v>
      </c>
      <c r="G3566" s="21">
        <v>1255</v>
      </c>
      <c r="H3566" s="39">
        <f t="shared" si="529"/>
        <v>4368.2964285714279</v>
      </c>
      <c r="I3566" s="37">
        <f t="shared" si="530"/>
        <v>4000</v>
      </c>
      <c r="J3566" s="37">
        <f t="shared" si="531"/>
        <v>150</v>
      </c>
      <c r="K3566" s="21"/>
      <c r="L3566" s="36">
        <f t="shared" si="538"/>
        <v>821</v>
      </c>
      <c r="M3566" s="36"/>
      <c r="N3566" s="21"/>
      <c r="O3566" s="21">
        <f t="shared" si="532"/>
        <v>821</v>
      </c>
      <c r="P3566" s="40">
        <f t="shared" si="533"/>
        <v>2345.7142857142858</v>
      </c>
      <c r="Q3566" s="42"/>
      <c r="R3566" t="str">
        <f t="shared" si="534"/>
        <v>4370 Litre 316 Stainless Steel Slimline Water Tank (1100mm W x 3400mm L x  1255mm H)</v>
      </c>
    </row>
    <row r="3567" spans="2:18" x14ac:dyDescent="0.35">
      <c r="B3567" s="32">
        <v>0.65</v>
      </c>
      <c r="C3567" s="30" t="s">
        <v>23</v>
      </c>
      <c r="D3567" s="30" t="s">
        <v>21</v>
      </c>
      <c r="E3567" s="21">
        <v>1100</v>
      </c>
      <c r="F3567" s="21">
        <v>3500</v>
      </c>
      <c r="G3567" s="21">
        <v>1255</v>
      </c>
      <c r="H3567" s="39">
        <f t="shared" si="529"/>
        <v>4506.3464285714281</v>
      </c>
      <c r="I3567" s="37">
        <f t="shared" si="530"/>
        <v>5000</v>
      </c>
      <c r="J3567" s="37">
        <f t="shared" si="531"/>
        <v>180</v>
      </c>
      <c r="K3567" s="21"/>
      <c r="L3567" s="36">
        <v>836</v>
      </c>
      <c r="M3567" s="36"/>
      <c r="N3567" s="21"/>
      <c r="O3567" s="21">
        <f t="shared" si="532"/>
        <v>836</v>
      </c>
      <c r="P3567" s="40">
        <f t="shared" si="533"/>
        <v>2388.5714285714289</v>
      </c>
      <c r="Q3567" s="42"/>
      <c r="R3567" t="str">
        <f t="shared" si="534"/>
        <v>4510 Litre 316 Stainless Steel Slimline Water Tank (1100mm W x 3500mm L x  1255mm H)</v>
      </c>
    </row>
    <row r="3568" spans="2:18" x14ac:dyDescent="0.35">
      <c r="B3568" s="32">
        <v>0.65</v>
      </c>
      <c r="C3568" s="30" t="s">
        <v>23</v>
      </c>
      <c r="D3568" s="30" t="s">
        <v>21</v>
      </c>
      <c r="E3568" s="21">
        <v>1100</v>
      </c>
      <c r="F3568" s="21">
        <v>3600</v>
      </c>
      <c r="G3568" s="21">
        <v>1255</v>
      </c>
      <c r="H3568" s="39">
        <f t="shared" si="529"/>
        <v>4644.3964285714283</v>
      </c>
      <c r="I3568" s="37">
        <f t="shared" si="530"/>
        <v>5000</v>
      </c>
      <c r="J3568" s="37">
        <f t="shared" si="531"/>
        <v>180</v>
      </c>
      <c r="K3568" s="21"/>
      <c r="L3568" s="36">
        <f>L3567+15</f>
        <v>851</v>
      </c>
      <c r="M3568" s="36"/>
      <c r="N3568" s="21"/>
      <c r="O3568" s="21">
        <f t="shared" si="532"/>
        <v>851</v>
      </c>
      <c r="P3568" s="40">
        <f t="shared" si="533"/>
        <v>2431.4285714285716</v>
      </c>
      <c r="Q3568" s="42"/>
      <c r="R3568" t="str">
        <f t="shared" si="534"/>
        <v>4640 Litre 316 Stainless Steel Slimline Water Tank (1100mm W x 3600mm L x  1255mm H)</v>
      </c>
    </row>
    <row r="3569" spans="2:18" x14ac:dyDescent="0.35">
      <c r="B3569" s="32">
        <v>0.65</v>
      </c>
      <c r="C3569" s="30" t="s">
        <v>23</v>
      </c>
      <c r="D3569" s="30" t="s">
        <v>21</v>
      </c>
      <c r="E3569" s="21">
        <v>1100</v>
      </c>
      <c r="F3569" s="21">
        <v>3700</v>
      </c>
      <c r="G3569" s="21">
        <v>1255</v>
      </c>
      <c r="H3569" s="39">
        <f t="shared" si="529"/>
        <v>4782.4464285714284</v>
      </c>
      <c r="I3569" s="37">
        <f t="shared" si="530"/>
        <v>5000</v>
      </c>
      <c r="J3569" s="37">
        <f t="shared" si="531"/>
        <v>180</v>
      </c>
      <c r="K3569" s="21"/>
      <c r="L3569" s="36">
        <f>L3568+15</f>
        <v>866</v>
      </c>
      <c r="M3569" s="36"/>
      <c r="N3569" s="21"/>
      <c r="O3569" s="21">
        <f t="shared" si="532"/>
        <v>866</v>
      </c>
      <c r="P3569" s="40">
        <f t="shared" si="533"/>
        <v>2474.2857142857142</v>
      </c>
      <c r="Q3569" s="42"/>
      <c r="R3569" t="str">
        <f t="shared" si="534"/>
        <v>4780 Litre 316 Stainless Steel Slimline Water Tank (1100mm W x 3700mm L x  1255mm H)</v>
      </c>
    </row>
    <row r="3570" spans="2:18" x14ac:dyDescent="0.35">
      <c r="B3570" s="32">
        <v>0.65</v>
      </c>
      <c r="C3570" s="30" t="s">
        <v>23</v>
      </c>
      <c r="D3570" s="30" t="s">
        <v>21</v>
      </c>
      <c r="E3570" s="21">
        <v>1100</v>
      </c>
      <c r="F3570" s="21">
        <v>3800</v>
      </c>
      <c r="G3570" s="21">
        <v>1255</v>
      </c>
      <c r="H3570" s="39">
        <f t="shared" si="529"/>
        <v>4920.4964285714286</v>
      </c>
      <c r="I3570" s="37">
        <f t="shared" si="530"/>
        <v>5000</v>
      </c>
      <c r="J3570" s="37">
        <f t="shared" si="531"/>
        <v>180</v>
      </c>
      <c r="K3570" s="21"/>
      <c r="L3570" s="36">
        <f>L3569+15</f>
        <v>881</v>
      </c>
      <c r="M3570" s="36"/>
      <c r="N3570" s="21"/>
      <c r="O3570" s="21">
        <f t="shared" si="532"/>
        <v>881</v>
      </c>
      <c r="P3570" s="40">
        <f t="shared" si="533"/>
        <v>2517.1428571428573</v>
      </c>
      <c r="Q3570" s="42"/>
      <c r="R3570" t="str">
        <f t="shared" si="534"/>
        <v>4920 Litre 316 Stainless Steel Slimline Water Tank (1100mm W x 3800mm L x  1255mm H)</v>
      </c>
    </row>
    <row r="3571" spans="2:18" x14ac:dyDescent="0.35">
      <c r="B3571" s="32">
        <v>0.65</v>
      </c>
      <c r="C3571" s="30" t="s">
        <v>23</v>
      </c>
      <c r="D3571" s="30" t="s">
        <v>21</v>
      </c>
      <c r="E3571" s="21">
        <v>1100</v>
      </c>
      <c r="F3571" s="21">
        <v>3900</v>
      </c>
      <c r="G3571" s="21">
        <v>1255</v>
      </c>
      <c r="H3571" s="39">
        <f t="shared" si="529"/>
        <v>5058.5464285714279</v>
      </c>
      <c r="I3571" s="37">
        <f t="shared" si="530"/>
        <v>5000</v>
      </c>
      <c r="J3571" s="37">
        <f t="shared" si="531"/>
        <v>180</v>
      </c>
      <c r="K3571" s="21"/>
      <c r="L3571" s="36">
        <f>L3570+15</f>
        <v>896</v>
      </c>
      <c r="M3571" s="36"/>
      <c r="N3571" s="21"/>
      <c r="O3571" s="21">
        <f t="shared" si="532"/>
        <v>896</v>
      </c>
      <c r="P3571" s="40">
        <f t="shared" si="533"/>
        <v>2560</v>
      </c>
      <c r="Q3571" s="42"/>
      <c r="R3571" t="str">
        <f t="shared" si="534"/>
        <v>5060 Litre 316 Stainless Steel Slimline Water Tank (1100mm W x 3900mm L x  1255mm H)</v>
      </c>
    </row>
    <row r="3572" spans="2:18" x14ac:dyDescent="0.35">
      <c r="B3572" s="32">
        <v>0.65</v>
      </c>
      <c r="C3572" s="30" t="s">
        <v>23</v>
      </c>
      <c r="D3572" s="30" t="s">
        <v>21</v>
      </c>
      <c r="E3572" s="21">
        <v>1100</v>
      </c>
      <c r="F3572" s="21">
        <v>4000</v>
      </c>
      <c r="G3572" s="21">
        <v>1255</v>
      </c>
      <c r="H3572" s="39">
        <f t="shared" si="529"/>
        <v>5196.5964285714281</v>
      </c>
      <c r="I3572" s="37">
        <f t="shared" si="530"/>
        <v>5000</v>
      </c>
      <c r="J3572" s="37">
        <f t="shared" si="531"/>
        <v>180</v>
      </c>
      <c r="K3572" s="21"/>
      <c r="L3572" s="36">
        <v>911</v>
      </c>
      <c r="M3572" s="36"/>
      <c r="N3572" s="21"/>
      <c r="O3572" s="21">
        <f t="shared" si="532"/>
        <v>911</v>
      </c>
      <c r="P3572" s="40">
        <f t="shared" si="533"/>
        <v>2602.8571428571431</v>
      </c>
      <c r="Q3572" s="42"/>
      <c r="R3572" t="str">
        <f t="shared" si="534"/>
        <v>5200 Litre 316 Stainless Steel Slimline Water Tank (1100mm W x 4000mm L x  1255mm H)</v>
      </c>
    </row>
    <row r="3573" spans="2:18" x14ac:dyDescent="0.35">
      <c r="B3573" s="32">
        <v>0.65</v>
      </c>
      <c r="C3573" s="30" t="s">
        <v>23</v>
      </c>
      <c r="D3573" s="30" t="s">
        <v>21</v>
      </c>
      <c r="E3573" s="21">
        <v>1150</v>
      </c>
      <c r="F3573" s="21">
        <v>800</v>
      </c>
      <c r="G3573" s="21">
        <v>1255</v>
      </c>
      <c r="H3573" s="39">
        <f t="shared" si="529"/>
        <v>798.94196428571411</v>
      </c>
      <c r="I3573" s="37">
        <f t="shared" si="530"/>
        <v>1000</v>
      </c>
      <c r="J3573" s="37">
        <f t="shared" si="531"/>
        <v>90</v>
      </c>
      <c r="K3573" s="21"/>
      <c r="L3573" s="36">
        <v>366</v>
      </c>
      <c r="M3573" s="36"/>
      <c r="N3573" s="21"/>
      <c r="O3573" s="21">
        <f t="shared" si="532"/>
        <v>366</v>
      </c>
      <c r="P3573" s="40">
        <f t="shared" si="533"/>
        <v>1045.7142857142858</v>
      </c>
      <c r="Q3573" s="42"/>
      <c r="R3573" t="str">
        <f t="shared" si="534"/>
        <v>800 Litre 316 Stainless Steel Slimline Water Tank (1150mm W x 800mm L x  1255mm H)</v>
      </c>
    </row>
    <row r="3574" spans="2:18" x14ac:dyDescent="0.35">
      <c r="B3574" s="32">
        <v>0.65</v>
      </c>
      <c r="C3574" s="30" t="s">
        <v>23</v>
      </c>
      <c r="D3574" s="30" t="s">
        <v>21</v>
      </c>
      <c r="E3574" s="21">
        <v>1150</v>
      </c>
      <c r="F3574" s="21">
        <v>900</v>
      </c>
      <c r="G3574" s="21">
        <v>1255</v>
      </c>
      <c r="H3574" s="39">
        <f t="shared" si="529"/>
        <v>943.26696428571415</v>
      </c>
      <c r="I3574" s="37">
        <f t="shared" si="530"/>
        <v>1000</v>
      </c>
      <c r="J3574" s="37">
        <f t="shared" si="531"/>
        <v>90</v>
      </c>
      <c r="K3574" s="21"/>
      <c r="L3574" s="36">
        <f>L3573+15</f>
        <v>381</v>
      </c>
      <c r="M3574" s="36"/>
      <c r="N3574" s="21"/>
      <c r="O3574" s="21">
        <f t="shared" si="532"/>
        <v>381</v>
      </c>
      <c r="P3574" s="40">
        <f t="shared" si="533"/>
        <v>1088.5714285714287</v>
      </c>
      <c r="Q3574" s="42"/>
      <c r="R3574" t="str">
        <f t="shared" si="534"/>
        <v>940 Litre 316 Stainless Steel Slimline Water Tank (1150mm W x 900mm L x  1255mm H)</v>
      </c>
    </row>
    <row r="3575" spans="2:18" x14ac:dyDescent="0.35">
      <c r="B3575" s="32">
        <v>0.65</v>
      </c>
      <c r="C3575" s="30" t="s">
        <v>23</v>
      </c>
      <c r="D3575" s="30" t="s">
        <v>21</v>
      </c>
      <c r="E3575" s="21">
        <v>1150</v>
      </c>
      <c r="F3575" s="21">
        <v>1000</v>
      </c>
      <c r="G3575" s="21">
        <v>1255</v>
      </c>
      <c r="H3575" s="39">
        <f t="shared" si="529"/>
        <v>1087.5919642857141</v>
      </c>
      <c r="I3575" s="37">
        <f t="shared" si="530"/>
        <v>1000</v>
      </c>
      <c r="J3575" s="37">
        <f t="shared" si="531"/>
        <v>90</v>
      </c>
      <c r="K3575" s="21"/>
      <c r="L3575" s="36">
        <f>L3574+15</f>
        <v>396</v>
      </c>
      <c r="M3575" s="36"/>
      <c r="N3575" s="21"/>
      <c r="O3575" s="21">
        <f t="shared" si="532"/>
        <v>396</v>
      </c>
      <c r="P3575" s="40">
        <f t="shared" si="533"/>
        <v>1131.4285714285716</v>
      </c>
      <c r="Q3575" s="42"/>
      <c r="R3575" t="str">
        <f t="shared" si="534"/>
        <v>1090 Litre 316 Stainless Steel Slimline Water Tank (1150mm W x 1000mm L x  1255mm H)</v>
      </c>
    </row>
    <row r="3576" spans="2:18" x14ac:dyDescent="0.35">
      <c r="B3576" s="32">
        <v>0.65</v>
      </c>
      <c r="C3576" s="30" t="s">
        <v>23</v>
      </c>
      <c r="D3576" s="30" t="s">
        <v>21</v>
      </c>
      <c r="E3576" s="21">
        <v>1150</v>
      </c>
      <c r="F3576" s="21">
        <v>1100</v>
      </c>
      <c r="G3576" s="21">
        <v>1255</v>
      </c>
      <c r="H3576" s="39">
        <f t="shared" si="529"/>
        <v>1231.9169642857141</v>
      </c>
      <c r="I3576" s="37">
        <f t="shared" si="530"/>
        <v>1000</v>
      </c>
      <c r="J3576" s="37">
        <f t="shared" si="531"/>
        <v>90</v>
      </c>
      <c r="K3576" s="21"/>
      <c r="L3576" s="36">
        <f>L3575+15</f>
        <v>411</v>
      </c>
      <c r="M3576" s="36"/>
      <c r="N3576" s="21"/>
      <c r="O3576" s="21">
        <f t="shared" si="532"/>
        <v>411</v>
      </c>
      <c r="P3576" s="40">
        <f t="shared" si="533"/>
        <v>1174.2857142857144</v>
      </c>
      <c r="Q3576" s="42"/>
      <c r="R3576" t="str">
        <f t="shared" si="534"/>
        <v>1230 Litre 316 Stainless Steel Slimline Water Tank (1150mm W x 1100mm L x  1255mm H)</v>
      </c>
    </row>
    <row r="3577" spans="2:18" x14ac:dyDescent="0.35">
      <c r="B3577" s="32">
        <v>0.65</v>
      </c>
      <c r="C3577" s="30" t="s">
        <v>23</v>
      </c>
      <c r="D3577" s="30" t="s">
        <v>21</v>
      </c>
      <c r="E3577" s="21">
        <v>1150</v>
      </c>
      <c r="F3577" s="21">
        <v>1200</v>
      </c>
      <c r="G3577" s="21">
        <v>1255</v>
      </c>
      <c r="H3577" s="39">
        <f t="shared" si="529"/>
        <v>1376.2419642857142</v>
      </c>
      <c r="I3577" s="37">
        <f t="shared" si="530"/>
        <v>1000</v>
      </c>
      <c r="J3577" s="37">
        <f t="shared" si="531"/>
        <v>90</v>
      </c>
      <c r="K3577" s="21"/>
      <c r="L3577" s="36">
        <f>L3576+15</f>
        <v>426</v>
      </c>
      <c r="M3577" s="36"/>
      <c r="N3577" s="21"/>
      <c r="O3577" s="21">
        <f t="shared" si="532"/>
        <v>426</v>
      </c>
      <c r="P3577" s="40">
        <f t="shared" si="533"/>
        <v>1217.1428571428571</v>
      </c>
      <c r="Q3577" s="42"/>
      <c r="R3577" t="str">
        <f t="shared" si="534"/>
        <v>1380 Litre 316 Stainless Steel Slimline Water Tank (1150mm W x 1200mm L x  1255mm H)</v>
      </c>
    </row>
    <row r="3578" spans="2:18" x14ac:dyDescent="0.35">
      <c r="B3578" s="32">
        <v>0.65</v>
      </c>
      <c r="C3578" s="30" t="s">
        <v>23</v>
      </c>
      <c r="D3578" s="30" t="s">
        <v>21</v>
      </c>
      <c r="E3578" s="21">
        <v>1150</v>
      </c>
      <c r="F3578" s="21">
        <v>1300</v>
      </c>
      <c r="G3578" s="21">
        <v>1255</v>
      </c>
      <c r="H3578" s="39">
        <f t="shared" si="529"/>
        <v>1520.5669642857142</v>
      </c>
      <c r="I3578" s="37">
        <f t="shared" si="530"/>
        <v>2000</v>
      </c>
      <c r="J3578" s="37">
        <f t="shared" si="531"/>
        <v>120</v>
      </c>
      <c r="K3578" s="21"/>
      <c r="L3578" s="36">
        <v>441</v>
      </c>
      <c r="M3578" s="36"/>
      <c r="N3578" s="21"/>
      <c r="O3578" s="21">
        <f t="shared" si="532"/>
        <v>441</v>
      </c>
      <c r="P3578" s="40">
        <f t="shared" si="533"/>
        <v>1260</v>
      </c>
      <c r="Q3578" s="42"/>
      <c r="R3578" t="str">
        <f t="shared" si="534"/>
        <v>1520 Litre 316 Stainless Steel Slimline Water Tank (1150mm W x 1300mm L x  1255mm H)</v>
      </c>
    </row>
    <row r="3579" spans="2:18" x14ac:dyDescent="0.35">
      <c r="B3579" s="32">
        <v>0.65</v>
      </c>
      <c r="C3579" s="30" t="s">
        <v>23</v>
      </c>
      <c r="D3579" s="30" t="s">
        <v>21</v>
      </c>
      <c r="E3579" s="21">
        <v>1150</v>
      </c>
      <c r="F3579" s="21">
        <v>1400</v>
      </c>
      <c r="G3579" s="21">
        <v>1255</v>
      </c>
      <c r="H3579" s="39">
        <f t="shared" si="529"/>
        <v>1664.891964285714</v>
      </c>
      <c r="I3579" s="37">
        <f t="shared" si="530"/>
        <v>2000</v>
      </c>
      <c r="J3579" s="37">
        <f t="shared" si="531"/>
        <v>120</v>
      </c>
      <c r="K3579" s="21"/>
      <c r="L3579" s="36">
        <f t="shared" ref="L3579:L3584" si="539">L3578+15</f>
        <v>456</v>
      </c>
      <c r="M3579" s="36"/>
      <c r="N3579" s="21"/>
      <c r="O3579" s="21">
        <f t="shared" si="532"/>
        <v>456</v>
      </c>
      <c r="P3579" s="40">
        <f t="shared" si="533"/>
        <v>1302.8571428571429</v>
      </c>
      <c r="Q3579" s="42"/>
      <c r="R3579" t="str">
        <f t="shared" si="534"/>
        <v>1660 Litre 316 Stainless Steel Slimline Water Tank (1150mm W x 1400mm L x  1255mm H)</v>
      </c>
    </row>
    <row r="3580" spans="2:18" x14ac:dyDescent="0.35">
      <c r="B3580" s="32">
        <v>0.65</v>
      </c>
      <c r="C3580" s="30" t="s">
        <v>23</v>
      </c>
      <c r="D3580" s="30" t="s">
        <v>21</v>
      </c>
      <c r="E3580" s="21">
        <v>1150</v>
      </c>
      <c r="F3580" s="21">
        <v>1500</v>
      </c>
      <c r="G3580" s="21">
        <v>1255</v>
      </c>
      <c r="H3580" s="39">
        <f t="shared" si="529"/>
        <v>1809.2169642857141</v>
      </c>
      <c r="I3580" s="37">
        <f t="shared" si="530"/>
        <v>2000</v>
      </c>
      <c r="J3580" s="37">
        <f t="shared" si="531"/>
        <v>120</v>
      </c>
      <c r="K3580" s="21"/>
      <c r="L3580" s="36">
        <f t="shared" si="539"/>
        <v>471</v>
      </c>
      <c r="M3580" s="36"/>
      <c r="N3580" s="21"/>
      <c r="O3580" s="21">
        <f t="shared" si="532"/>
        <v>471</v>
      </c>
      <c r="P3580" s="40">
        <f t="shared" si="533"/>
        <v>1345.7142857142858</v>
      </c>
      <c r="Q3580" s="42"/>
      <c r="R3580" t="str">
        <f t="shared" si="534"/>
        <v>1810 Litre 316 Stainless Steel Slimline Water Tank (1150mm W x 1500mm L x  1255mm H)</v>
      </c>
    </row>
    <row r="3581" spans="2:18" x14ac:dyDescent="0.35">
      <c r="B3581" s="32">
        <v>0.65</v>
      </c>
      <c r="C3581" s="30" t="s">
        <v>23</v>
      </c>
      <c r="D3581" s="30" t="s">
        <v>21</v>
      </c>
      <c r="E3581" s="21">
        <v>1150</v>
      </c>
      <c r="F3581" s="21">
        <v>1600</v>
      </c>
      <c r="G3581" s="21">
        <v>1255</v>
      </c>
      <c r="H3581" s="39">
        <f t="shared" si="529"/>
        <v>1953.5419642857141</v>
      </c>
      <c r="I3581" s="37">
        <f t="shared" si="530"/>
        <v>2000</v>
      </c>
      <c r="J3581" s="37">
        <f t="shared" si="531"/>
        <v>120</v>
      </c>
      <c r="K3581" s="21"/>
      <c r="L3581" s="36">
        <f t="shared" si="539"/>
        <v>486</v>
      </c>
      <c r="M3581" s="36"/>
      <c r="N3581" s="21"/>
      <c r="O3581" s="21">
        <f t="shared" si="532"/>
        <v>486</v>
      </c>
      <c r="P3581" s="40">
        <f t="shared" si="533"/>
        <v>1388.5714285714287</v>
      </c>
      <c r="Q3581" s="42"/>
      <c r="R3581" t="str">
        <f t="shared" si="534"/>
        <v>1950 Litre 316 Stainless Steel Slimline Water Tank (1150mm W x 1600mm L x  1255mm H)</v>
      </c>
    </row>
    <row r="3582" spans="2:18" x14ac:dyDescent="0.35">
      <c r="B3582" s="32">
        <v>0.65</v>
      </c>
      <c r="C3582" s="30" t="s">
        <v>23</v>
      </c>
      <c r="D3582" s="30" t="s">
        <v>21</v>
      </c>
      <c r="E3582" s="21">
        <v>1150</v>
      </c>
      <c r="F3582" s="21">
        <v>1700</v>
      </c>
      <c r="G3582" s="21">
        <v>1255</v>
      </c>
      <c r="H3582" s="39">
        <f t="shared" si="529"/>
        <v>2097.8669642857139</v>
      </c>
      <c r="I3582" s="37">
        <f t="shared" si="530"/>
        <v>2000</v>
      </c>
      <c r="J3582" s="37">
        <f t="shared" si="531"/>
        <v>120</v>
      </c>
      <c r="K3582" s="21"/>
      <c r="L3582" s="36">
        <f t="shared" si="539"/>
        <v>501</v>
      </c>
      <c r="M3582" s="36"/>
      <c r="N3582" s="21"/>
      <c r="O3582" s="21">
        <f t="shared" si="532"/>
        <v>501</v>
      </c>
      <c r="P3582" s="40">
        <f t="shared" si="533"/>
        <v>1431.4285714285716</v>
      </c>
      <c r="Q3582" s="42"/>
      <c r="R3582" t="str">
        <f t="shared" si="534"/>
        <v>2100 Litre 316 Stainless Steel Slimline Water Tank (1150mm W x 1700mm L x  1255mm H)</v>
      </c>
    </row>
    <row r="3583" spans="2:18" x14ac:dyDescent="0.35">
      <c r="B3583" s="32">
        <v>0.65</v>
      </c>
      <c r="C3583" s="30" t="s">
        <v>23</v>
      </c>
      <c r="D3583" s="30" t="s">
        <v>21</v>
      </c>
      <c r="E3583" s="21">
        <v>1150</v>
      </c>
      <c r="F3583" s="21">
        <v>1800</v>
      </c>
      <c r="G3583" s="21">
        <v>1255</v>
      </c>
      <c r="H3583" s="39">
        <f t="shared" si="529"/>
        <v>2242.1919642857142</v>
      </c>
      <c r="I3583" s="37">
        <f t="shared" si="530"/>
        <v>2000</v>
      </c>
      <c r="J3583" s="37">
        <f t="shared" si="531"/>
        <v>120</v>
      </c>
      <c r="K3583" s="21"/>
      <c r="L3583" s="36">
        <f t="shared" si="539"/>
        <v>516</v>
      </c>
      <c r="M3583" s="36"/>
      <c r="N3583" s="21"/>
      <c r="O3583" s="21">
        <f t="shared" si="532"/>
        <v>516</v>
      </c>
      <c r="P3583" s="40">
        <f t="shared" si="533"/>
        <v>1474.2857142857144</v>
      </c>
      <c r="Q3583" s="42"/>
      <c r="R3583" t="str">
        <f t="shared" si="534"/>
        <v>2240 Litre 316 Stainless Steel Slimline Water Tank (1150mm W x 1800mm L x  1255mm H)</v>
      </c>
    </row>
    <row r="3584" spans="2:18" x14ac:dyDescent="0.35">
      <c r="B3584" s="32">
        <v>0.65</v>
      </c>
      <c r="C3584" s="30" t="s">
        <v>23</v>
      </c>
      <c r="D3584" s="30" t="s">
        <v>21</v>
      </c>
      <c r="E3584" s="21">
        <v>1150</v>
      </c>
      <c r="F3584" s="21">
        <v>1900</v>
      </c>
      <c r="G3584" s="21">
        <v>1255</v>
      </c>
      <c r="H3584" s="39">
        <f t="shared" si="529"/>
        <v>2386.516964285714</v>
      </c>
      <c r="I3584" s="37">
        <f t="shared" si="530"/>
        <v>2000</v>
      </c>
      <c r="J3584" s="37">
        <f t="shared" si="531"/>
        <v>120</v>
      </c>
      <c r="K3584" s="21"/>
      <c r="L3584" s="36">
        <f t="shared" si="539"/>
        <v>531</v>
      </c>
      <c r="M3584" s="36"/>
      <c r="N3584" s="21"/>
      <c r="O3584" s="21">
        <f t="shared" si="532"/>
        <v>531</v>
      </c>
      <c r="P3584" s="40">
        <f t="shared" si="533"/>
        <v>1517.1428571428573</v>
      </c>
      <c r="Q3584" s="42"/>
      <c r="R3584" t="str">
        <f t="shared" si="534"/>
        <v>2390 Litre 316 Stainless Steel Slimline Water Tank (1150mm W x 1900mm L x  1255mm H)</v>
      </c>
    </row>
    <row r="3585" spans="2:18" x14ac:dyDescent="0.35">
      <c r="B3585" s="32">
        <v>0.65</v>
      </c>
      <c r="C3585" s="30" t="s">
        <v>23</v>
      </c>
      <c r="D3585" s="30" t="s">
        <v>21</v>
      </c>
      <c r="E3585" s="21">
        <v>1150</v>
      </c>
      <c r="F3585" s="21">
        <v>2000</v>
      </c>
      <c r="G3585" s="21">
        <v>1255</v>
      </c>
      <c r="H3585" s="39">
        <f t="shared" si="529"/>
        <v>2530.8419642857143</v>
      </c>
      <c r="I3585" s="37">
        <f t="shared" si="530"/>
        <v>3000</v>
      </c>
      <c r="J3585" s="37">
        <f t="shared" si="531"/>
        <v>135</v>
      </c>
      <c r="K3585" s="21"/>
      <c r="L3585" s="36">
        <v>613</v>
      </c>
      <c r="M3585" s="36"/>
      <c r="N3585" s="21"/>
      <c r="O3585" s="21">
        <f t="shared" si="532"/>
        <v>613</v>
      </c>
      <c r="P3585" s="40">
        <f t="shared" si="533"/>
        <v>1751.4285714285716</v>
      </c>
      <c r="Q3585" s="42"/>
      <c r="R3585" t="str">
        <f t="shared" si="534"/>
        <v>2530 Litre 316 Stainless Steel Slimline Water Tank (1150mm W x 2000mm L x  1255mm H)</v>
      </c>
    </row>
    <row r="3586" spans="2:18" x14ac:dyDescent="0.35">
      <c r="B3586" s="32">
        <v>0.65</v>
      </c>
      <c r="C3586" s="30" t="s">
        <v>23</v>
      </c>
      <c r="D3586" s="30" t="s">
        <v>21</v>
      </c>
      <c r="E3586" s="21">
        <v>1150</v>
      </c>
      <c r="F3586" s="21">
        <v>2100</v>
      </c>
      <c r="G3586" s="21">
        <v>1255</v>
      </c>
      <c r="H3586" s="39">
        <f t="shared" si="529"/>
        <v>2675.1669642857141</v>
      </c>
      <c r="I3586" s="37">
        <f t="shared" si="530"/>
        <v>3000</v>
      </c>
      <c r="J3586" s="37">
        <f t="shared" si="531"/>
        <v>135</v>
      </c>
      <c r="K3586" s="21"/>
      <c r="L3586" s="36">
        <f t="shared" ref="L3586:L3591" si="540">L3585+15</f>
        <v>628</v>
      </c>
      <c r="M3586" s="36"/>
      <c r="N3586" s="21"/>
      <c r="O3586" s="21">
        <f t="shared" si="532"/>
        <v>628</v>
      </c>
      <c r="P3586" s="40">
        <f t="shared" si="533"/>
        <v>1794.2857142857144</v>
      </c>
      <c r="Q3586" s="42"/>
      <c r="R3586" t="str">
        <f t="shared" si="534"/>
        <v>2680 Litre 316 Stainless Steel Slimline Water Tank (1150mm W x 2100mm L x  1255mm H)</v>
      </c>
    </row>
    <row r="3587" spans="2:18" x14ac:dyDescent="0.35">
      <c r="B3587" s="32">
        <v>0.65</v>
      </c>
      <c r="C3587" s="30" t="s">
        <v>23</v>
      </c>
      <c r="D3587" s="30" t="s">
        <v>21</v>
      </c>
      <c r="E3587" s="21">
        <v>1150</v>
      </c>
      <c r="F3587" s="21">
        <v>2200</v>
      </c>
      <c r="G3587" s="21">
        <v>1255</v>
      </c>
      <c r="H3587" s="39">
        <f t="shared" si="529"/>
        <v>2819.4919642857139</v>
      </c>
      <c r="I3587" s="37">
        <f t="shared" si="530"/>
        <v>3000</v>
      </c>
      <c r="J3587" s="37">
        <f t="shared" si="531"/>
        <v>135</v>
      </c>
      <c r="K3587" s="21"/>
      <c r="L3587" s="36">
        <f t="shared" si="540"/>
        <v>643</v>
      </c>
      <c r="M3587" s="36"/>
      <c r="N3587" s="21"/>
      <c r="O3587" s="21">
        <f t="shared" si="532"/>
        <v>643</v>
      </c>
      <c r="P3587" s="40">
        <f t="shared" si="533"/>
        <v>1837.1428571428573</v>
      </c>
      <c r="Q3587" s="42"/>
      <c r="R3587" t="str">
        <f t="shared" si="534"/>
        <v>2820 Litre 316 Stainless Steel Slimline Water Tank (1150mm W x 2200mm L x  1255mm H)</v>
      </c>
    </row>
    <row r="3588" spans="2:18" x14ac:dyDescent="0.35">
      <c r="B3588" s="32">
        <v>0.65</v>
      </c>
      <c r="C3588" s="30" t="s">
        <v>23</v>
      </c>
      <c r="D3588" s="30" t="s">
        <v>21</v>
      </c>
      <c r="E3588" s="21">
        <v>1150</v>
      </c>
      <c r="F3588" s="21">
        <v>2300</v>
      </c>
      <c r="G3588" s="21">
        <v>1255</v>
      </c>
      <c r="H3588" s="39">
        <f t="shared" si="529"/>
        <v>2963.8169642857142</v>
      </c>
      <c r="I3588" s="37">
        <f t="shared" si="530"/>
        <v>3000</v>
      </c>
      <c r="J3588" s="37">
        <f t="shared" si="531"/>
        <v>135</v>
      </c>
      <c r="K3588" s="21"/>
      <c r="L3588" s="36">
        <f t="shared" si="540"/>
        <v>658</v>
      </c>
      <c r="M3588" s="36"/>
      <c r="N3588" s="21"/>
      <c r="O3588" s="21">
        <f t="shared" si="532"/>
        <v>658</v>
      </c>
      <c r="P3588" s="40">
        <f t="shared" si="533"/>
        <v>1880.0000000000002</v>
      </c>
      <c r="Q3588" s="42"/>
      <c r="R3588" t="str">
        <f t="shared" si="534"/>
        <v>2960 Litre 316 Stainless Steel Slimline Water Tank (1150mm W x 2300mm L x  1255mm H)</v>
      </c>
    </row>
    <row r="3589" spans="2:18" x14ac:dyDescent="0.35">
      <c r="B3589" s="32">
        <v>0.65</v>
      </c>
      <c r="C3589" s="30" t="s">
        <v>23</v>
      </c>
      <c r="D3589" s="30" t="s">
        <v>21</v>
      </c>
      <c r="E3589" s="21">
        <v>1150</v>
      </c>
      <c r="F3589" s="21">
        <v>2400</v>
      </c>
      <c r="G3589" s="21">
        <v>1255</v>
      </c>
      <c r="H3589" s="39">
        <f t="shared" si="529"/>
        <v>3108.141964285714</v>
      </c>
      <c r="I3589" s="37">
        <f t="shared" si="530"/>
        <v>3000</v>
      </c>
      <c r="J3589" s="37">
        <f t="shared" si="531"/>
        <v>135</v>
      </c>
      <c r="K3589" s="21"/>
      <c r="L3589" s="36">
        <f t="shared" si="540"/>
        <v>673</v>
      </c>
      <c r="M3589" s="36"/>
      <c r="N3589" s="21"/>
      <c r="O3589" s="21">
        <f t="shared" si="532"/>
        <v>673</v>
      </c>
      <c r="P3589" s="40">
        <f t="shared" si="533"/>
        <v>1922.8571428571429</v>
      </c>
      <c r="Q3589" s="42"/>
      <c r="R3589" t="str">
        <f t="shared" si="534"/>
        <v>3110 Litre 316 Stainless Steel Slimline Water Tank (1150mm W x 2400mm L x  1255mm H)</v>
      </c>
    </row>
    <row r="3590" spans="2:18" x14ac:dyDescent="0.35">
      <c r="B3590" s="32">
        <v>0.65</v>
      </c>
      <c r="C3590" s="30" t="s">
        <v>23</v>
      </c>
      <c r="D3590" s="30" t="s">
        <v>21</v>
      </c>
      <c r="E3590" s="21">
        <v>1150</v>
      </c>
      <c r="F3590" s="21">
        <v>2500</v>
      </c>
      <c r="G3590" s="21">
        <v>1255</v>
      </c>
      <c r="H3590" s="39">
        <f t="shared" si="529"/>
        <v>3252.4669642857143</v>
      </c>
      <c r="I3590" s="37">
        <f t="shared" si="530"/>
        <v>3000</v>
      </c>
      <c r="J3590" s="37">
        <f t="shared" si="531"/>
        <v>135</v>
      </c>
      <c r="K3590" s="21"/>
      <c r="L3590" s="36">
        <f t="shared" si="540"/>
        <v>688</v>
      </c>
      <c r="M3590" s="36"/>
      <c r="N3590" s="21"/>
      <c r="O3590" s="21">
        <f t="shared" si="532"/>
        <v>688</v>
      </c>
      <c r="P3590" s="40">
        <f t="shared" si="533"/>
        <v>1965.7142857142858</v>
      </c>
      <c r="Q3590" s="42"/>
      <c r="R3590" t="str">
        <f t="shared" si="534"/>
        <v>3250 Litre 316 Stainless Steel Slimline Water Tank (1150mm W x 2500mm L x  1255mm H)</v>
      </c>
    </row>
    <row r="3591" spans="2:18" x14ac:dyDescent="0.35">
      <c r="B3591" s="32">
        <v>0.65</v>
      </c>
      <c r="C3591" s="30" t="s">
        <v>23</v>
      </c>
      <c r="D3591" s="30" t="s">
        <v>21</v>
      </c>
      <c r="E3591" s="21">
        <v>1150</v>
      </c>
      <c r="F3591" s="21">
        <v>2600</v>
      </c>
      <c r="G3591" s="21">
        <v>1255</v>
      </c>
      <c r="H3591" s="39">
        <f t="shared" ref="H3591:H3654" si="541">(((22/7*(E3591/2)^2)*G3591)+((F3591-E3591)*G3591*E3591))/1000000</f>
        <v>3396.7919642857141</v>
      </c>
      <c r="I3591" s="37">
        <f t="shared" ref="I3591:I3654" si="542">ROUND(H3591,-3)</f>
        <v>3000</v>
      </c>
      <c r="J3591" s="37">
        <f t="shared" ref="J3591:J3654" si="543">IF(I3591&lt;1000,90,IF(I3591=1000,90,IF(I3591=2000,120,IF(I3591=3000,135,IF(I3591=4000,150,IF(I3591=5000,180,IF(I3591=6000,210,IF(I3591=7000,240,IF(I3591=8000,255,IF(I3591=9000,270,IF(I3591=10000,285)))))))))))</f>
        <v>135</v>
      </c>
      <c r="K3591" s="21"/>
      <c r="L3591" s="36">
        <f t="shared" si="540"/>
        <v>703</v>
      </c>
      <c r="M3591" s="36"/>
      <c r="N3591" s="21"/>
      <c r="O3591" s="21">
        <f t="shared" ref="O3591:O3654" si="544">SUM(K3591:N3591)</f>
        <v>703</v>
      </c>
      <c r="P3591" s="40">
        <f t="shared" ref="P3591:P3654" si="545">O3591/(1-B3591)</f>
        <v>2008.5714285714287</v>
      </c>
      <c r="Q3591" s="42"/>
      <c r="R3591" t="str">
        <f t="shared" ref="R3591:R3654" si="546">ROUND(H3591,-1)&amp;" "&amp;"Litre"&amp;" "&amp;C3591&amp;" "&amp;D3591&amp;" "&amp;"Water Tank"&amp;" ("&amp;E3591&amp;"mm W x "&amp;F3591&amp;"mm L x  "&amp;G3591&amp;"mm H)"</f>
        <v>3400 Litre 316 Stainless Steel Slimline Water Tank (1150mm W x 2600mm L x  1255mm H)</v>
      </c>
    </row>
    <row r="3592" spans="2:18" x14ac:dyDescent="0.35">
      <c r="B3592" s="32">
        <v>0.65</v>
      </c>
      <c r="C3592" s="30" t="s">
        <v>23</v>
      </c>
      <c r="D3592" s="30" t="s">
        <v>21</v>
      </c>
      <c r="E3592" s="21">
        <v>1150</v>
      </c>
      <c r="F3592" s="21">
        <v>2700</v>
      </c>
      <c r="G3592" s="21">
        <v>1255</v>
      </c>
      <c r="H3592" s="39">
        <f t="shared" si="541"/>
        <v>3541.1169642857139</v>
      </c>
      <c r="I3592" s="37">
        <f t="shared" si="542"/>
        <v>4000</v>
      </c>
      <c r="J3592" s="37">
        <f t="shared" si="543"/>
        <v>150</v>
      </c>
      <c r="K3592" s="21"/>
      <c r="L3592" s="36">
        <v>718</v>
      </c>
      <c r="M3592" s="36"/>
      <c r="N3592" s="21"/>
      <c r="O3592" s="21">
        <f t="shared" si="544"/>
        <v>718</v>
      </c>
      <c r="P3592" s="40">
        <f t="shared" si="545"/>
        <v>2051.4285714285716</v>
      </c>
      <c r="Q3592" s="42"/>
      <c r="R3592" t="str">
        <f t="shared" si="546"/>
        <v>3540 Litre 316 Stainless Steel Slimline Water Tank (1150mm W x 2700mm L x  1255mm H)</v>
      </c>
    </row>
    <row r="3593" spans="2:18" x14ac:dyDescent="0.35">
      <c r="B3593" s="32">
        <v>0.65</v>
      </c>
      <c r="C3593" s="30" t="s">
        <v>23</v>
      </c>
      <c r="D3593" s="30" t="s">
        <v>21</v>
      </c>
      <c r="E3593" s="21">
        <v>1150</v>
      </c>
      <c r="F3593" s="21">
        <v>2800</v>
      </c>
      <c r="G3593" s="21">
        <v>1255</v>
      </c>
      <c r="H3593" s="39">
        <f t="shared" si="541"/>
        <v>3685.4419642857142</v>
      </c>
      <c r="I3593" s="37">
        <f t="shared" si="542"/>
        <v>4000</v>
      </c>
      <c r="J3593" s="37">
        <f t="shared" si="543"/>
        <v>150</v>
      </c>
      <c r="K3593" s="21"/>
      <c r="L3593" s="36">
        <f t="shared" ref="L3593:L3598" si="547">L3592+15</f>
        <v>733</v>
      </c>
      <c r="M3593" s="36"/>
      <c r="N3593" s="21"/>
      <c r="O3593" s="21">
        <f t="shared" si="544"/>
        <v>733</v>
      </c>
      <c r="P3593" s="40">
        <f t="shared" si="545"/>
        <v>2094.2857142857142</v>
      </c>
      <c r="Q3593" s="42"/>
      <c r="R3593" t="str">
        <f t="shared" si="546"/>
        <v>3690 Litre 316 Stainless Steel Slimline Water Tank (1150mm W x 2800mm L x  1255mm H)</v>
      </c>
    </row>
    <row r="3594" spans="2:18" x14ac:dyDescent="0.35">
      <c r="B3594" s="32">
        <v>0.65</v>
      </c>
      <c r="C3594" s="30" t="s">
        <v>23</v>
      </c>
      <c r="D3594" s="30" t="s">
        <v>21</v>
      </c>
      <c r="E3594" s="21">
        <v>1150</v>
      </c>
      <c r="F3594" s="21">
        <v>2900</v>
      </c>
      <c r="G3594" s="21">
        <v>1255</v>
      </c>
      <c r="H3594" s="39">
        <f t="shared" si="541"/>
        <v>3829.766964285714</v>
      </c>
      <c r="I3594" s="37">
        <f t="shared" si="542"/>
        <v>4000</v>
      </c>
      <c r="J3594" s="37">
        <f t="shared" si="543"/>
        <v>150</v>
      </c>
      <c r="K3594" s="21"/>
      <c r="L3594" s="36">
        <f t="shared" si="547"/>
        <v>748</v>
      </c>
      <c r="M3594" s="36"/>
      <c r="N3594" s="21"/>
      <c r="O3594" s="21">
        <f t="shared" si="544"/>
        <v>748</v>
      </c>
      <c r="P3594" s="40">
        <f t="shared" si="545"/>
        <v>2137.1428571428573</v>
      </c>
      <c r="Q3594" s="42"/>
      <c r="R3594" t="str">
        <f t="shared" si="546"/>
        <v>3830 Litre 316 Stainless Steel Slimline Water Tank (1150mm W x 2900mm L x  1255mm H)</v>
      </c>
    </row>
    <row r="3595" spans="2:18" x14ac:dyDescent="0.35">
      <c r="B3595" s="32">
        <v>0.65</v>
      </c>
      <c r="C3595" s="30" t="s">
        <v>23</v>
      </c>
      <c r="D3595" s="30" t="s">
        <v>21</v>
      </c>
      <c r="E3595" s="21">
        <v>1150</v>
      </c>
      <c r="F3595" s="21">
        <v>3000</v>
      </c>
      <c r="G3595" s="21">
        <v>1255</v>
      </c>
      <c r="H3595" s="39">
        <f t="shared" si="541"/>
        <v>3974.0919642857143</v>
      </c>
      <c r="I3595" s="37">
        <f t="shared" si="542"/>
        <v>4000</v>
      </c>
      <c r="J3595" s="37">
        <f t="shared" si="543"/>
        <v>150</v>
      </c>
      <c r="K3595" s="21"/>
      <c r="L3595" s="36">
        <f t="shared" si="547"/>
        <v>763</v>
      </c>
      <c r="M3595" s="36"/>
      <c r="N3595" s="21"/>
      <c r="O3595" s="21">
        <f t="shared" si="544"/>
        <v>763</v>
      </c>
      <c r="P3595" s="40">
        <f t="shared" si="545"/>
        <v>2180</v>
      </c>
      <c r="Q3595" s="42"/>
      <c r="R3595" t="str">
        <f t="shared" si="546"/>
        <v>3970 Litre 316 Stainless Steel Slimline Water Tank (1150mm W x 3000mm L x  1255mm H)</v>
      </c>
    </row>
    <row r="3596" spans="2:18" x14ac:dyDescent="0.35">
      <c r="B3596" s="32">
        <v>0.65</v>
      </c>
      <c r="C3596" s="30" t="s">
        <v>23</v>
      </c>
      <c r="D3596" s="30" t="s">
        <v>21</v>
      </c>
      <c r="E3596" s="21">
        <v>1150</v>
      </c>
      <c r="F3596" s="21">
        <v>3100</v>
      </c>
      <c r="G3596" s="21">
        <v>1255</v>
      </c>
      <c r="H3596" s="39">
        <f t="shared" si="541"/>
        <v>4118.4169642857141</v>
      </c>
      <c r="I3596" s="37">
        <f t="shared" si="542"/>
        <v>4000</v>
      </c>
      <c r="J3596" s="37">
        <f t="shared" si="543"/>
        <v>150</v>
      </c>
      <c r="K3596" s="21"/>
      <c r="L3596" s="36">
        <f t="shared" si="547"/>
        <v>778</v>
      </c>
      <c r="M3596" s="36"/>
      <c r="N3596" s="21"/>
      <c r="O3596" s="21">
        <f t="shared" si="544"/>
        <v>778</v>
      </c>
      <c r="P3596" s="40">
        <f t="shared" si="545"/>
        <v>2222.8571428571431</v>
      </c>
      <c r="Q3596" s="42"/>
      <c r="R3596" t="str">
        <f t="shared" si="546"/>
        <v>4120 Litre 316 Stainless Steel Slimline Water Tank (1150mm W x 3100mm L x  1255mm H)</v>
      </c>
    </row>
    <row r="3597" spans="2:18" x14ac:dyDescent="0.35">
      <c r="B3597" s="32">
        <v>0.65</v>
      </c>
      <c r="C3597" s="30" t="s">
        <v>23</v>
      </c>
      <c r="D3597" s="30" t="s">
        <v>21</v>
      </c>
      <c r="E3597" s="21">
        <v>1150</v>
      </c>
      <c r="F3597" s="21">
        <v>3200</v>
      </c>
      <c r="G3597" s="21">
        <v>1255</v>
      </c>
      <c r="H3597" s="39">
        <f t="shared" si="541"/>
        <v>4262.7419642857139</v>
      </c>
      <c r="I3597" s="37">
        <f t="shared" si="542"/>
        <v>4000</v>
      </c>
      <c r="J3597" s="37">
        <f t="shared" si="543"/>
        <v>150</v>
      </c>
      <c r="K3597" s="21"/>
      <c r="L3597" s="36">
        <f t="shared" si="547"/>
        <v>793</v>
      </c>
      <c r="M3597" s="36"/>
      <c r="N3597" s="21"/>
      <c r="O3597" s="21">
        <f t="shared" si="544"/>
        <v>793</v>
      </c>
      <c r="P3597" s="40">
        <f t="shared" si="545"/>
        <v>2265.7142857142858</v>
      </c>
      <c r="Q3597" s="42"/>
      <c r="R3597" t="str">
        <f t="shared" si="546"/>
        <v>4260 Litre 316 Stainless Steel Slimline Water Tank (1150mm W x 3200mm L x  1255mm H)</v>
      </c>
    </row>
    <row r="3598" spans="2:18" x14ac:dyDescent="0.35">
      <c r="B3598" s="32">
        <v>0.65</v>
      </c>
      <c r="C3598" s="30" t="s">
        <v>23</v>
      </c>
      <c r="D3598" s="30" t="s">
        <v>21</v>
      </c>
      <c r="E3598" s="21">
        <v>1150</v>
      </c>
      <c r="F3598" s="21">
        <v>3300</v>
      </c>
      <c r="G3598" s="21">
        <v>1255</v>
      </c>
      <c r="H3598" s="39">
        <f t="shared" si="541"/>
        <v>4407.0669642857138</v>
      </c>
      <c r="I3598" s="37">
        <f t="shared" si="542"/>
        <v>4000</v>
      </c>
      <c r="J3598" s="37">
        <f t="shared" si="543"/>
        <v>150</v>
      </c>
      <c r="K3598" s="21"/>
      <c r="L3598" s="36">
        <f t="shared" si="547"/>
        <v>808</v>
      </c>
      <c r="M3598" s="36"/>
      <c r="N3598" s="21"/>
      <c r="O3598" s="21">
        <f t="shared" si="544"/>
        <v>808</v>
      </c>
      <c r="P3598" s="40">
        <f t="shared" si="545"/>
        <v>2308.5714285714289</v>
      </c>
      <c r="Q3598" s="42"/>
      <c r="R3598" t="str">
        <f t="shared" si="546"/>
        <v>4410 Litre 316 Stainless Steel Slimline Water Tank (1150mm W x 3300mm L x  1255mm H)</v>
      </c>
    </row>
    <row r="3599" spans="2:18" x14ac:dyDescent="0.35">
      <c r="B3599" s="32">
        <v>0.65</v>
      </c>
      <c r="C3599" s="30" t="s">
        <v>23</v>
      </c>
      <c r="D3599" s="30" t="s">
        <v>21</v>
      </c>
      <c r="E3599" s="21">
        <v>1150</v>
      </c>
      <c r="F3599" s="21">
        <v>3400</v>
      </c>
      <c r="G3599" s="21">
        <v>1255</v>
      </c>
      <c r="H3599" s="39">
        <f t="shared" si="541"/>
        <v>4551.3919642857145</v>
      </c>
      <c r="I3599" s="37">
        <f t="shared" si="542"/>
        <v>5000</v>
      </c>
      <c r="J3599" s="37">
        <f t="shared" si="543"/>
        <v>180</v>
      </c>
      <c r="K3599" s="21"/>
      <c r="L3599" s="36">
        <v>823</v>
      </c>
      <c r="M3599" s="36"/>
      <c r="N3599" s="21"/>
      <c r="O3599" s="21">
        <f t="shared" si="544"/>
        <v>823</v>
      </c>
      <c r="P3599" s="40">
        <f t="shared" si="545"/>
        <v>2351.4285714285716</v>
      </c>
      <c r="Q3599" s="42"/>
      <c r="R3599" t="str">
        <f t="shared" si="546"/>
        <v>4550 Litre 316 Stainless Steel Slimline Water Tank (1150mm W x 3400mm L x  1255mm H)</v>
      </c>
    </row>
    <row r="3600" spans="2:18" x14ac:dyDescent="0.35">
      <c r="B3600" s="32">
        <v>0.65</v>
      </c>
      <c r="C3600" s="30" t="s">
        <v>23</v>
      </c>
      <c r="D3600" s="30" t="s">
        <v>21</v>
      </c>
      <c r="E3600" s="21">
        <v>1150</v>
      </c>
      <c r="F3600" s="21">
        <v>3500</v>
      </c>
      <c r="G3600" s="21">
        <v>1255</v>
      </c>
      <c r="H3600" s="39">
        <f t="shared" si="541"/>
        <v>4695.7169642857143</v>
      </c>
      <c r="I3600" s="37">
        <f t="shared" si="542"/>
        <v>5000</v>
      </c>
      <c r="J3600" s="37">
        <f t="shared" si="543"/>
        <v>180</v>
      </c>
      <c r="K3600" s="21"/>
      <c r="L3600" s="36">
        <f>L3599+15</f>
        <v>838</v>
      </c>
      <c r="M3600" s="36"/>
      <c r="N3600" s="21"/>
      <c r="O3600" s="21">
        <f t="shared" si="544"/>
        <v>838</v>
      </c>
      <c r="P3600" s="40">
        <f t="shared" si="545"/>
        <v>2394.2857142857142</v>
      </c>
      <c r="Q3600" s="42"/>
      <c r="R3600" t="str">
        <f t="shared" si="546"/>
        <v>4700 Litre 316 Stainless Steel Slimline Water Tank (1150mm W x 3500mm L x  1255mm H)</v>
      </c>
    </row>
    <row r="3601" spans="2:18" x14ac:dyDescent="0.35">
      <c r="B3601" s="32">
        <v>0.65</v>
      </c>
      <c r="C3601" s="30" t="s">
        <v>23</v>
      </c>
      <c r="D3601" s="30" t="s">
        <v>21</v>
      </c>
      <c r="E3601" s="21">
        <v>1150</v>
      </c>
      <c r="F3601" s="21">
        <v>3600</v>
      </c>
      <c r="G3601" s="21">
        <v>1255</v>
      </c>
      <c r="H3601" s="39">
        <f t="shared" si="541"/>
        <v>4840.0419642857141</v>
      </c>
      <c r="I3601" s="37">
        <f t="shared" si="542"/>
        <v>5000</v>
      </c>
      <c r="J3601" s="37">
        <f t="shared" si="543"/>
        <v>180</v>
      </c>
      <c r="K3601" s="21"/>
      <c r="L3601" s="36">
        <f>L3600+15</f>
        <v>853</v>
      </c>
      <c r="M3601" s="36"/>
      <c r="N3601" s="21"/>
      <c r="O3601" s="21">
        <f t="shared" si="544"/>
        <v>853</v>
      </c>
      <c r="P3601" s="40">
        <f t="shared" si="545"/>
        <v>2437.1428571428573</v>
      </c>
      <c r="Q3601" s="42"/>
      <c r="R3601" t="str">
        <f t="shared" si="546"/>
        <v>4840 Litre 316 Stainless Steel Slimline Water Tank (1150mm W x 3600mm L x  1255mm H)</v>
      </c>
    </row>
    <row r="3602" spans="2:18" x14ac:dyDescent="0.35">
      <c r="B3602" s="32">
        <v>0.65</v>
      </c>
      <c r="C3602" s="30" t="s">
        <v>23</v>
      </c>
      <c r="D3602" s="30" t="s">
        <v>21</v>
      </c>
      <c r="E3602" s="21">
        <v>1150</v>
      </c>
      <c r="F3602" s="21">
        <v>3700</v>
      </c>
      <c r="G3602" s="21">
        <v>1255</v>
      </c>
      <c r="H3602" s="39">
        <f t="shared" si="541"/>
        <v>4984.3669642857139</v>
      </c>
      <c r="I3602" s="37">
        <f t="shared" si="542"/>
        <v>5000</v>
      </c>
      <c r="J3602" s="37">
        <f t="shared" si="543"/>
        <v>180</v>
      </c>
      <c r="K3602" s="21"/>
      <c r="L3602" s="36">
        <f>L3601+15</f>
        <v>868</v>
      </c>
      <c r="M3602" s="36"/>
      <c r="N3602" s="21"/>
      <c r="O3602" s="21">
        <f t="shared" si="544"/>
        <v>868</v>
      </c>
      <c r="P3602" s="40">
        <f t="shared" si="545"/>
        <v>2480</v>
      </c>
      <c r="Q3602" s="42"/>
      <c r="R3602" t="str">
        <f t="shared" si="546"/>
        <v>4980 Litre 316 Stainless Steel Slimline Water Tank (1150mm W x 3700mm L x  1255mm H)</v>
      </c>
    </row>
    <row r="3603" spans="2:18" x14ac:dyDescent="0.35">
      <c r="B3603" s="32">
        <v>0.65</v>
      </c>
      <c r="C3603" s="30" t="s">
        <v>23</v>
      </c>
      <c r="D3603" s="30" t="s">
        <v>21</v>
      </c>
      <c r="E3603" s="21">
        <v>1150</v>
      </c>
      <c r="F3603" s="21">
        <v>3800</v>
      </c>
      <c r="G3603" s="21">
        <v>1255</v>
      </c>
      <c r="H3603" s="39">
        <f t="shared" si="541"/>
        <v>5128.6919642857138</v>
      </c>
      <c r="I3603" s="37">
        <f t="shared" si="542"/>
        <v>5000</v>
      </c>
      <c r="J3603" s="37">
        <f t="shared" si="543"/>
        <v>180</v>
      </c>
      <c r="K3603" s="21"/>
      <c r="L3603" s="36">
        <f>L3602+15</f>
        <v>883</v>
      </c>
      <c r="M3603" s="36"/>
      <c r="N3603" s="21"/>
      <c r="O3603" s="21">
        <f t="shared" si="544"/>
        <v>883</v>
      </c>
      <c r="P3603" s="40">
        <f t="shared" si="545"/>
        <v>2522.8571428571431</v>
      </c>
      <c r="Q3603" s="42"/>
      <c r="R3603" t="str">
        <f t="shared" si="546"/>
        <v>5130 Litre 316 Stainless Steel Slimline Water Tank (1150mm W x 3800mm L x  1255mm H)</v>
      </c>
    </row>
    <row r="3604" spans="2:18" x14ac:dyDescent="0.35">
      <c r="B3604" s="32">
        <v>0.65</v>
      </c>
      <c r="C3604" s="30" t="s">
        <v>23</v>
      </c>
      <c r="D3604" s="30" t="s">
        <v>21</v>
      </c>
      <c r="E3604" s="21">
        <v>1150</v>
      </c>
      <c r="F3604" s="21">
        <v>3900</v>
      </c>
      <c r="G3604" s="21">
        <v>1255</v>
      </c>
      <c r="H3604" s="39">
        <f t="shared" si="541"/>
        <v>5273.0169642857145</v>
      </c>
      <c r="I3604" s="37">
        <f t="shared" si="542"/>
        <v>5000</v>
      </c>
      <c r="J3604" s="37">
        <f t="shared" si="543"/>
        <v>180</v>
      </c>
      <c r="K3604" s="21"/>
      <c r="L3604" s="36">
        <f>L3603+15</f>
        <v>898</v>
      </c>
      <c r="M3604" s="36"/>
      <c r="N3604" s="21"/>
      <c r="O3604" s="21">
        <f t="shared" si="544"/>
        <v>898</v>
      </c>
      <c r="P3604" s="40">
        <f t="shared" si="545"/>
        <v>2565.7142857142858</v>
      </c>
      <c r="Q3604" s="42"/>
      <c r="R3604" t="str">
        <f t="shared" si="546"/>
        <v>5270 Litre 316 Stainless Steel Slimline Water Tank (1150mm W x 3900mm L x  1255mm H)</v>
      </c>
    </row>
    <row r="3605" spans="2:18" x14ac:dyDescent="0.35">
      <c r="B3605" s="32">
        <v>0.65</v>
      </c>
      <c r="C3605" s="30" t="s">
        <v>23</v>
      </c>
      <c r="D3605" s="30" t="s">
        <v>21</v>
      </c>
      <c r="E3605" s="21">
        <v>1150</v>
      </c>
      <c r="F3605" s="21">
        <v>4000</v>
      </c>
      <c r="G3605" s="21">
        <v>1255</v>
      </c>
      <c r="H3605" s="39">
        <f t="shared" si="541"/>
        <v>5417.3419642857143</v>
      </c>
      <c r="I3605" s="37">
        <f t="shared" si="542"/>
        <v>5000</v>
      </c>
      <c r="J3605" s="37">
        <f t="shared" si="543"/>
        <v>180</v>
      </c>
      <c r="K3605" s="21"/>
      <c r="L3605" s="36">
        <v>913</v>
      </c>
      <c r="M3605" s="36"/>
      <c r="N3605" s="21"/>
      <c r="O3605" s="21">
        <f t="shared" si="544"/>
        <v>913</v>
      </c>
      <c r="P3605" s="40">
        <f t="shared" si="545"/>
        <v>2608.5714285714289</v>
      </c>
      <c r="Q3605" s="42"/>
      <c r="R3605" t="str">
        <f t="shared" si="546"/>
        <v>5420 Litre 316 Stainless Steel Slimline Water Tank (1150mm W x 4000mm L x  1255mm H)</v>
      </c>
    </row>
    <row r="3606" spans="2:18" x14ac:dyDescent="0.35">
      <c r="B3606" s="32">
        <v>0.65</v>
      </c>
      <c r="C3606" s="30" t="s">
        <v>23</v>
      </c>
      <c r="D3606" s="30" t="s">
        <v>21</v>
      </c>
      <c r="E3606" s="21">
        <v>550</v>
      </c>
      <c r="F3606" s="21">
        <v>800</v>
      </c>
      <c r="G3606" s="21">
        <v>1560</v>
      </c>
      <c r="H3606" s="39">
        <f t="shared" si="541"/>
        <v>585.27857142857147</v>
      </c>
      <c r="I3606" s="37">
        <f t="shared" si="542"/>
        <v>1000</v>
      </c>
      <c r="J3606" s="37">
        <f t="shared" si="543"/>
        <v>90</v>
      </c>
      <c r="K3606" s="21"/>
      <c r="L3606" s="44">
        <v>373</v>
      </c>
      <c r="M3606" s="44"/>
      <c r="N3606" s="21"/>
      <c r="O3606" s="21">
        <f t="shared" si="544"/>
        <v>373</v>
      </c>
      <c r="P3606" s="40">
        <f t="shared" si="545"/>
        <v>1065.7142857142858</v>
      </c>
      <c r="Q3606" s="42"/>
      <c r="R3606" t="str">
        <f t="shared" si="546"/>
        <v>590 Litre 316 Stainless Steel Slimline Water Tank (550mm W x 800mm L x  1560mm H)</v>
      </c>
    </row>
    <row r="3607" spans="2:18" x14ac:dyDescent="0.35">
      <c r="B3607" s="32">
        <v>0.65</v>
      </c>
      <c r="C3607" s="30" t="s">
        <v>23</v>
      </c>
      <c r="D3607" s="30" t="s">
        <v>21</v>
      </c>
      <c r="E3607" s="21">
        <v>550</v>
      </c>
      <c r="F3607" s="21">
        <v>900</v>
      </c>
      <c r="G3607" s="21">
        <v>1560</v>
      </c>
      <c r="H3607" s="39">
        <f t="shared" si="541"/>
        <v>671.07857142857142</v>
      </c>
      <c r="I3607" s="37">
        <f t="shared" si="542"/>
        <v>1000</v>
      </c>
      <c r="J3607" s="37">
        <f t="shared" si="543"/>
        <v>90</v>
      </c>
      <c r="K3607" s="21"/>
      <c r="L3607" s="36">
        <f t="shared" ref="L3607:L3616" si="548">L3606+17</f>
        <v>390</v>
      </c>
      <c r="M3607" s="36"/>
      <c r="N3607" s="21"/>
      <c r="O3607" s="21">
        <f t="shared" si="544"/>
        <v>390</v>
      </c>
      <c r="P3607" s="40">
        <f t="shared" si="545"/>
        <v>1114.2857142857144</v>
      </c>
      <c r="Q3607" s="42"/>
      <c r="R3607" t="str">
        <f t="shared" si="546"/>
        <v>670 Litre 316 Stainless Steel Slimline Water Tank (550mm W x 900mm L x  1560mm H)</v>
      </c>
    </row>
    <row r="3608" spans="2:18" x14ac:dyDescent="0.35">
      <c r="B3608" s="32">
        <v>0.65</v>
      </c>
      <c r="C3608" s="30" t="s">
        <v>23</v>
      </c>
      <c r="D3608" s="30" t="s">
        <v>21</v>
      </c>
      <c r="E3608" s="21">
        <v>550</v>
      </c>
      <c r="F3608" s="21">
        <v>1000</v>
      </c>
      <c r="G3608" s="21">
        <v>1560</v>
      </c>
      <c r="H3608" s="39">
        <f t="shared" si="541"/>
        <v>756.87857142857149</v>
      </c>
      <c r="I3608" s="37">
        <f t="shared" si="542"/>
        <v>1000</v>
      </c>
      <c r="J3608" s="37">
        <f t="shared" si="543"/>
        <v>90</v>
      </c>
      <c r="K3608" s="21"/>
      <c r="L3608" s="36">
        <f t="shared" si="548"/>
        <v>407</v>
      </c>
      <c r="M3608" s="36"/>
      <c r="N3608" s="21"/>
      <c r="O3608" s="21">
        <f t="shared" si="544"/>
        <v>407</v>
      </c>
      <c r="P3608" s="40">
        <f t="shared" si="545"/>
        <v>1162.8571428571429</v>
      </c>
      <c r="Q3608" s="42"/>
      <c r="R3608" t="str">
        <f t="shared" si="546"/>
        <v>760 Litre 316 Stainless Steel Slimline Water Tank (550mm W x 1000mm L x  1560mm H)</v>
      </c>
    </row>
    <row r="3609" spans="2:18" x14ac:dyDescent="0.35">
      <c r="B3609" s="32">
        <v>0.65</v>
      </c>
      <c r="C3609" s="30" t="s">
        <v>23</v>
      </c>
      <c r="D3609" s="30" t="s">
        <v>21</v>
      </c>
      <c r="E3609" s="21">
        <v>550</v>
      </c>
      <c r="F3609" s="21">
        <v>1100</v>
      </c>
      <c r="G3609" s="21">
        <v>1560</v>
      </c>
      <c r="H3609" s="39">
        <f t="shared" si="541"/>
        <v>842.67857142857144</v>
      </c>
      <c r="I3609" s="37">
        <f t="shared" si="542"/>
        <v>1000</v>
      </c>
      <c r="J3609" s="37">
        <f t="shared" si="543"/>
        <v>90</v>
      </c>
      <c r="K3609" s="21"/>
      <c r="L3609" s="36">
        <f t="shared" si="548"/>
        <v>424</v>
      </c>
      <c r="M3609" s="36"/>
      <c r="N3609" s="21"/>
      <c r="O3609" s="21">
        <f t="shared" si="544"/>
        <v>424</v>
      </c>
      <c r="P3609" s="40">
        <f t="shared" si="545"/>
        <v>1211.4285714285716</v>
      </c>
      <c r="Q3609" s="42"/>
      <c r="R3609" t="str">
        <f t="shared" si="546"/>
        <v>840 Litre 316 Stainless Steel Slimline Water Tank (550mm W x 1100mm L x  1560mm H)</v>
      </c>
    </row>
    <row r="3610" spans="2:18" x14ac:dyDescent="0.35">
      <c r="B3610" s="32">
        <v>0.65</v>
      </c>
      <c r="C3610" s="30" t="s">
        <v>23</v>
      </c>
      <c r="D3610" s="30" t="s">
        <v>21</v>
      </c>
      <c r="E3610" s="21">
        <v>550</v>
      </c>
      <c r="F3610" s="21">
        <v>1200</v>
      </c>
      <c r="G3610" s="21">
        <v>1560</v>
      </c>
      <c r="H3610" s="39">
        <f t="shared" si="541"/>
        <v>928.47857142857151</v>
      </c>
      <c r="I3610" s="37">
        <f t="shared" si="542"/>
        <v>1000</v>
      </c>
      <c r="J3610" s="37">
        <f t="shared" si="543"/>
        <v>90</v>
      </c>
      <c r="K3610" s="21"/>
      <c r="L3610" s="36">
        <f t="shared" si="548"/>
        <v>441</v>
      </c>
      <c r="M3610" s="36"/>
      <c r="N3610" s="21"/>
      <c r="O3610" s="21">
        <f t="shared" si="544"/>
        <v>441</v>
      </c>
      <c r="P3610" s="40">
        <f t="shared" si="545"/>
        <v>1260</v>
      </c>
      <c r="Q3610" s="42"/>
      <c r="R3610" t="str">
        <f t="shared" si="546"/>
        <v>930 Litre 316 Stainless Steel Slimline Water Tank (550mm W x 1200mm L x  1560mm H)</v>
      </c>
    </row>
    <row r="3611" spans="2:18" x14ac:dyDescent="0.35">
      <c r="B3611" s="32">
        <v>0.65</v>
      </c>
      <c r="C3611" s="30" t="s">
        <v>23</v>
      </c>
      <c r="D3611" s="30" t="s">
        <v>21</v>
      </c>
      <c r="E3611" s="21">
        <v>550</v>
      </c>
      <c r="F3611" s="21">
        <v>1300</v>
      </c>
      <c r="G3611" s="21">
        <v>1560</v>
      </c>
      <c r="H3611" s="39">
        <f t="shared" si="541"/>
        <v>1014.2785714285715</v>
      </c>
      <c r="I3611" s="37">
        <f t="shared" si="542"/>
        <v>1000</v>
      </c>
      <c r="J3611" s="37">
        <f t="shared" si="543"/>
        <v>90</v>
      </c>
      <c r="K3611" s="21"/>
      <c r="L3611" s="36">
        <f t="shared" si="548"/>
        <v>458</v>
      </c>
      <c r="M3611" s="36"/>
      <c r="N3611" s="21"/>
      <c r="O3611" s="21">
        <f t="shared" si="544"/>
        <v>458</v>
      </c>
      <c r="P3611" s="40">
        <f t="shared" si="545"/>
        <v>1308.5714285714287</v>
      </c>
      <c r="Q3611" s="42"/>
      <c r="R3611" t="str">
        <f t="shared" si="546"/>
        <v>1010 Litre 316 Stainless Steel Slimline Water Tank (550mm W x 1300mm L x  1560mm H)</v>
      </c>
    </row>
    <row r="3612" spans="2:18" x14ac:dyDescent="0.35">
      <c r="B3612" s="32">
        <v>0.65</v>
      </c>
      <c r="C3612" s="30" t="s">
        <v>23</v>
      </c>
      <c r="D3612" s="30" t="s">
        <v>21</v>
      </c>
      <c r="E3612" s="21">
        <v>550</v>
      </c>
      <c r="F3612" s="21">
        <v>1400</v>
      </c>
      <c r="G3612" s="21">
        <v>1560</v>
      </c>
      <c r="H3612" s="39">
        <f t="shared" si="541"/>
        <v>1100.0785714285714</v>
      </c>
      <c r="I3612" s="37">
        <f t="shared" si="542"/>
        <v>1000</v>
      </c>
      <c r="J3612" s="37">
        <f t="shared" si="543"/>
        <v>90</v>
      </c>
      <c r="K3612" s="21"/>
      <c r="L3612" s="36">
        <f t="shared" si="548"/>
        <v>475</v>
      </c>
      <c r="M3612" s="36"/>
      <c r="N3612" s="21"/>
      <c r="O3612" s="21">
        <f t="shared" si="544"/>
        <v>475</v>
      </c>
      <c r="P3612" s="40">
        <f t="shared" si="545"/>
        <v>1357.1428571428573</v>
      </c>
      <c r="Q3612" s="42"/>
      <c r="R3612" t="str">
        <f t="shared" si="546"/>
        <v>1100 Litre 316 Stainless Steel Slimline Water Tank (550mm W x 1400mm L x  1560mm H)</v>
      </c>
    </row>
    <row r="3613" spans="2:18" x14ac:dyDescent="0.35">
      <c r="B3613" s="32">
        <v>0.65</v>
      </c>
      <c r="C3613" s="30" t="s">
        <v>23</v>
      </c>
      <c r="D3613" s="30" t="s">
        <v>21</v>
      </c>
      <c r="E3613" s="21">
        <v>550</v>
      </c>
      <c r="F3613" s="21">
        <v>1500</v>
      </c>
      <c r="G3613" s="21">
        <v>1560</v>
      </c>
      <c r="H3613" s="39">
        <f t="shared" si="541"/>
        <v>1185.8785714285714</v>
      </c>
      <c r="I3613" s="37">
        <f t="shared" si="542"/>
        <v>1000</v>
      </c>
      <c r="J3613" s="37">
        <f t="shared" si="543"/>
        <v>90</v>
      </c>
      <c r="K3613" s="21"/>
      <c r="L3613" s="36">
        <f t="shared" si="548"/>
        <v>492</v>
      </c>
      <c r="M3613" s="36"/>
      <c r="N3613" s="21"/>
      <c r="O3613" s="21">
        <f t="shared" si="544"/>
        <v>492</v>
      </c>
      <c r="P3613" s="40">
        <f t="shared" si="545"/>
        <v>1405.7142857142858</v>
      </c>
      <c r="Q3613" s="42"/>
      <c r="R3613" t="str">
        <f t="shared" si="546"/>
        <v>1190 Litre 316 Stainless Steel Slimline Water Tank (550mm W x 1500mm L x  1560mm H)</v>
      </c>
    </row>
    <row r="3614" spans="2:18" x14ac:dyDescent="0.35">
      <c r="B3614" s="32">
        <v>0.65</v>
      </c>
      <c r="C3614" s="30" t="s">
        <v>23</v>
      </c>
      <c r="D3614" s="30" t="s">
        <v>21</v>
      </c>
      <c r="E3614" s="21">
        <v>550</v>
      </c>
      <c r="F3614" s="21">
        <v>1600</v>
      </c>
      <c r="G3614" s="21">
        <v>1560</v>
      </c>
      <c r="H3614" s="39">
        <f t="shared" si="541"/>
        <v>1271.6785714285716</v>
      </c>
      <c r="I3614" s="37">
        <f t="shared" si="542"/>
        <v>1000</v>
      </c>
      <c r="J3614" s="37">
        <f t="shared" si="543"/>
        <v>90</v>
      </c>
      <c r="K3614" s="21"/>
      <c r="L3614" s="36">
        <f t="shared" si="548"/>
        <v>509</v>
      </c>
      <c r="M3614" s="36"/>
      <c r="N3614" s="21"/>
      <c r="O3614" s="21">
        <f t="shared" si="544"/>
        <v>509</v>
      </c>
      <c r="P3614" s="40">
        <f t="shared" si="545"/>
        <v>1454.2857142857144</v>
      </c>
      <c r="Q3614" s="42"/>
      <c r="R3614" t="str">
        <f t="shared" si="546"/>
        <v>1270 Litre 316 Stainless Steel Slimline Water Tank (550mm W x 1600mm L x  1560mm H)</v>
      </c>
    </row>
    <row r="3615" spans="2:18" x14ac:dyDescent="0.35">
      <c r="B3615" s="32">
        <v>0.65</v>
      </c>
      <c r="C3615" s="30" t="s">
        <v>23</v>
      </c>
      <c r="D3615" s="30" t="s">
        <v>21</v>
      </c>
      <c r="E3615" s="21">
        <v>550</v>
      </c>
      <c r="F3615" s="21">
        <v>1700</v>
      </c>
      <c r="G3615" s="21">
        <v>1560</v>
      </c>
      <c r="H3615" s="39">
        <f t="shared" si="541"/>
        <v>1357.4785714285715</v>
      </c>
      <c r="I3615" s="37">
        <f t="shared" si="542"/>
        <v>1000</v>
      </c>
      <c r="J3615" s="37">
        <f t="shared" si="543"/>
        <v>90</v>
      </c>
      <c r="K3615" s="21"/>
      <c r="L3615" s="36">
        <f t="shared" si="548"/>
        <v>526</v>
      </c>
      <c r="M3615" s="36"/>
      <c r="N3615" s="21"/>
      <c r="O3615" s="21">
        <f t="shared" si="544"/>
        <v>526</v>
      </c>
      <c r="P3615" s="40">
        <f t="shared" si="545"/>
        <v>1502.8571428571429</v>
      </c>
      <c r="Q3615" s="42"/>
      <c r="R3615" t="str">
        <f t="shared" si="546"/>
        <v>1360 Litre 316 Stainless Steel Slimline Water Tank (550mm W x 1700mm L x  1560mm H)</v>
      </c>
    </row>
    <row r="3616" spans="2:18" x14ac:dyDescent="0.35">
      <c r="B3616" s="32">
        <v>0.65</v>
      </c>
      <c r="C3616" s="30" t="s">
        <v>23</v>
      </c>
      <c r="D3616" s="30" t="s">
        <v>21</v>
      </c>
      <c r="E3616" s="21">
        <v>550</v>
      </c>
      <c r="F3616" s="21">
        <v>1800</v>
      </c>
      <c r="G3616" s="21">
        <v>1560</v>
      </c>
      <c r="H3616" s="39">
        <f t="shared" si="541"/>
        <v>1443.2785714285715</v>
      </c>
      <c r="I3616" s="37">
        <f t="shared" si="542"/>
        <v>1000</v>
      </c>
      <c r="J3616" s="37">
        <f t="shared" si="543"/>
        <v>90</v>
      </c>
      <c r="K3616" s="21"/>
      <c r="L3616" s="36">
        <f t="shared" si="548"/>
        <v>543</v>
      </c>
      <c r="M3616" s="36"/>
      <c r="N3616" s="21"/>
      <c r="O3616" s="21">
        <f t="shared" si="544"/>
        <v>543</v>
      </c>
      <c r="P3616" s="40">
        <f t="shared" si="545"/>
        <v>1551.4285714285716</v>
      </c>
      <c r="Q3616" s="42"/>
      <c r="R3616" t="str">
        <f t="shared" si="546"/>
        <v>1440 Litre 316 Stainless Steel Slimline Water Tank (550mm W x 1800mm L x  1560mm H)</v>
      </c>
    </row>
    <row r="3617" spans="2:18" x14ac:dyDescent="0.35">
      <c r="B3617" s="32">
        <v>0.65</v>
      </c>
      <c r="C3617" s="30" t="s">
        <v>23</v>
      </c>
      <c r="D3617" s="30" t="s">
        <v>21</v>
      </c>
      <c r="E3617" s="21">
        <v>550</v>
      </c>
      <c r="F3617" s="21">
        <v>1900</v>
      </c>
      <c r="G3617" s="21">
        <v>1560</v>
      </c>
      <c r="H3617" s="39">
        <f t="shared" si="541"/>
        <v>1529.0785714285714</v>
      </c>
      <c r="I3617" s="37">
        <f t="shared" si="542"/>
        <v>2000</v>
      </c>
      <c r="J3617" s="37">
        <f t="shared" si="543"/>
        <v>120</v>
      </c>
      <c r="K3617" s="21"/>
      <c r="L3617" s="36">
        <v>567</v>
      </c>
      <c r="M3617" s="36"/>
      <c r="N3617" s="21"/>
      <c r="O3617" s="21">
        <f t="shared" si="544"/>
        <v>567</v>
      </c>
      <c r="P3617" s="40">
        <f t="shared" si="545"/>
        <v>1620</v>
      </c>
      <c r="Q3617" s="42"/>
      <c r="R3617" t="str">
        <f t="shared" si="546"/>
        <v>1530 Litre 316 Stainless Steel Slimline Water Tank (550mm W x 1900mm L x  1560mm H)</v>
      </c>
    </row>
    <row r="3618" spans="2:18" x14ac:dyDescent="0.35">
      <c r="B3618" s="32">
        <v>0.65</v>
      </c>
      <c r="C3618" s="30" t="s">
        <v>23</v>
      </c>
      <c r="D3618" s="30" t="s">
        <v>21</v>
      </c>
      <c r="E3618" s="21">
        <v>550</v>
      </c>
      <c r="F3618" s="21">
        <v>2000</v>
      </c>
      <c r="G3618" s="21">
        <v>1560</v>
      </c>
      <c r="H3618" s="39">
        <f t="shared" si="541"/>
        <v>1614.8785714285714</v>
      </c>
      <c r="I3618" s="37">
        <f t="shared" si="542"/>
        <v>2000</v>
      </c>
      <c r="J3618" s="37">
        <f t="shared" si="543"/>
        <v>120</v>
      </c>
      <c r="K3618" s="21"/>
      <c r="L3618" s="36">
        <f t="shared" ref="L3618:L3628" si="549">L3617+17</f>
        <v>584</v>
      </c>
      <c r="M3618" s="36"/>
      <c r="N3618" s="21"/>
      <c r="O3618" s="21">
        <f t="shared" si="544"/>
        <v>584</v>
      </c>
      <c r="P3618" s="40">
        <f t="shared" si="545"/>
        <v>1668.5714285714287</v>
      </c>
      <c r="Q3618" s="42"/>
      <c r="R3618" t="str">
        <f t="shared" si="546"/>
        <v>1610 Litre 316 Stainless Steel Slimline Water Tank (550mm W x 2000mm L x  1560mm H)</v>
      </c>
    </row>
    <row r="3619" spans="2:18" x14ac:dyDescent="0.35">
      <c r="B3619" s="32">
        <v>0.65</v>
      </c>
      <c r="C3619" s="30" t="s">
        <v>23</v>
      </c>
      <c r="D3619" s="30" t="s">
        <v>21</v>
      </c>
      <c r="E3619" s="21">
        <v>550</v>
      </c>
      <c r="F3619" s="21">
        <v>2100</v>
      </c>
      <c r="G3619" s="21">
        <v>1560</v>
      </c>
      <c r="H3619" s="39">
        <f t="shared" si="541"/>
        <v>1700.6785714285716</v>
      </c>
      <c r="I3619" s="37">
        <f t="shared" si="542"/>
        <v>2000</v>
      </c>
      <c r="J3619" s="37">
        <f t="shared" si="543"/>
        <v>120</v>
      </c>
      <c r="K3619" s="21"/>
      <c r="L3619" s="36">
        <f t="shared" si="549"/>
        <v>601</v>
      </c>
      <c r="M3619" s="36"/>
      <c r="N3619" s="21"/>
      <c r="O3619" s="21">
        <f t="shared" si="544"/>
        <v>601</v>
      </c>
      <c r="P3619" s="40">
        <f t="shared" si="545"/>
        <v>1717.1428571428573</v>
      </c>
      <c r="Q3619" s="42"/>
      <c r="R3619" t="str">
        <f t="shared" si="546"/>
        <v>1700 Litre 316 Stainless Steel Slimline Water Tank (550mm W x 2100mm L x  1560mm H)</v>
      </c>
    </row>
    <row r="3620" spans="2:18" x14ac:dyDescent="0.35">
      <c r="B3620" s="32">
        <v>0.65</v>
      </c>
      <c r="C3620" s="30" t="s">
        <v>23</v>
      </c>
      <c r="D3620" s="30" t="s">
        <v>21</v>
      </c>
      <c r="E3620" s="21">
        <v>550</v>
      </c>
      <c r="F3620" s="21">
        <v>2200</v>
      </c>
      <c r="G3620" s="21">
        <v>1560</v>
      </c>
      <c r="H3620" s="39">
        <f t="shared" si="541"/>
        <v>1786.4785714285715</v>
      </c>
      <c r="I3620" s="37">
        <f t="shared" si="542"/>
        <v>2000</v>
      </c>
      <c r="J3620" s="37">
        <f t="shared" si="543"/>
        <v>120</v>
      </c>
      <c r="K3620" s="21"/>
      <c r="L3620" s="36">
        <f t="shared" si="549"/>
        <v>618</v>
      </c>
      <c r="M3620" s="36"/>
      <c r="N3620" s="21"/>
      <c r="O3620" s="21">
        <f t="shared" si="544"/>
        <v>618</v>
      </c>
      <c r="P3620" s="40">
        <f t="shared" si="545"/>
        <v>1765.7142857142858</v>
      </c>
      <c r="Q3620" s="42"/>
      <c r="R3620" t="str">
        <f t="shared" si="546"/>
        <v>1790 Litre 316 Stainless Steel Slimline Water Tank (550mm W x 2200mm L x  1560mm H)</v>
      </c>
    </row>
    <row r="3621" spans="2:18" x14ac:dyDescent="0.35">
      <c r="B3621" s="32">
        <v>0.65</v>
      </c>
      <c r="C3621" s="30" t="s">
        <v>23</v>
      </c>
      <c r="D3621" s="30" t="s">
        <v>21</v>
      </c>
      <c r="E3621" s="21">
        <v>550</v>
      </c>
      <c r="F3621" s="21">
        <v>2300</v>
      </c>
      <c r="G3621" s="21">
        <v>1560</v>
      </c>
      <c r="H3621" s="39">
        <f t="shared" si="541"/>
        <v>1872.2785714285715</v>
      </c>
      <c r="I3621" s="37">
        <f t="shared" si="542"/>
        <v>2000</v>
      </c>
      <c r="J3621" s="37">
        <f t="shared" si="543"/>
        <v>120</v>
      </c>
      <c r="K3621" s="21"/>
      <c r="L3621" s="36">
        <f t="shared" si="549"/>
        <v>635</v>
      </c>
      <c r="M3621" s="36"/>
      <c r="N3621" s="21"/>
      <c r="O3621" s="21">
        <f t="shared" si="544"/>
        <v>635</v>
      </c>
      <c r="P3621" s="40">
        <f t="shared" si="545"/>
        <v>1814.2857142857144</v>
      </c>
      <c r="Q3621" s="42"/>
      <c r="R3621" t="str">
        <f t="shared" si="546"/>
        <v>1870 Litre 316 Stainless Steel Slimline Water Tank (550mm W x 2300mm L x  1560mm H)</v>
      </c>
    </row>
    <row r="3622" spans="2:18" x14ac:dyDescent="0.35">
      <c r="B3622" s="32">
        <v>0.65</v>
      </c>
      <c r="C3622" s="30" t="s">
        <v>23</v>
      </c>
      <c r="D3622" s="30" t="s">
        <v>21</v>
      </c>
      <c r="E3622" s="21">
        <v>550</v>
      </c>
      <c r="F3622" s="21">
        <v>2400</v>
      </c>
      <c r="G3622" s="21">
        <v>1560</v>
      </c>
      <c r="H3622" s="39">
        <f t="shared" si="541"/>
        <v>1958.0785714285714</v>
      </c>
      <c r="I3622" s="37">
        <f t="shared" si="542"/>
        <v>2000</v>
      </c>
      <c r="J3622" s="37">
        <f t="shared" si="543"/>
        <v>120</v>
      </c>
      <c r="K3622" s="21"/>
      <c r="L3622" s="36">
        <f t="shared" si="549"/>
        <v>652</v>
      </c>
      <c r="M3622" s="36"/>
      <c r="N3622" s="21"/>
      <c r="O3622" s="21">
        <f t="shared" si="544"/>
        <v>652</v>
      </c>
      <c r="P3622" s="40">
        <f t="shared" si="545"/>
        <v>1862.8571428571429</v>
      </c>
      <c r="Q3622" s="42"/>
      <c r="R3622" t="str">
        <f t="shared" si="546"/>
        <v>1960 Litre 316 Stainless Steel Slimline Water Tank (550mm W x 2400mm L x  1560mm H)</v>
      </c>
    </row>
    <row r="3623" spans="2:18" x14ac:dyDescent="0.35">
      <c r="B3623" s="32">
        <v>0.65</v>
      </c>
      <c r="C3623" s="30" t="s">
        <v>23</v>
      </c>
      <c r="D3623" s="30" t="s">
        <v>21</v>
      </c>
      <c r="E3623" s="21">
        <v>550</v>
      </c>
      <c r="F3623" s="21">
        <v>2500</v>
      </c>
      <c r="G3623" s="21">
        <v>1560</v>
      </c>
      <c r="H3623" s="39">
        <f t="shared" si="541"/>
        <v>2043.8785714285714</v>
      </c>
      <c r="I3623" s="37">
        <f t="shared" si="542"/>
        <v>2000</v>
      </c>
      <c r="J3623" s="37">
        <f t="shared" si="543"/>
        <v>120</v>
      </c>
      <c r="K3623" s="21"/>
      <c r="L3623" s="36">
        <f t="shared" si="549"/>
        <v>669</v>
      </c>
      <c r="M3623" s="36"/>
      <c r="N3623" s="21"/>
      <c r="O3623" s="21">
        <f t="shared" si="544"/>
        <v>669</v>
      </c>
      <c r="P3623" s="40">
        <f t="shared" si="545"/>
        <v>1911.4285714285716</v>
      </c>
      <c r="Q3623" s="42"/>
      <c r="R3623" t="str">
        <f t="shared" si="546"/>
        <v>2040 Litre 316 Stainless Steel Slimline Water Tank (550mm W x 2500mm L x  1560mm H)</v>
      </c>
    </row>
    <row r="3624" spans="2:18" x14ac:dyDescent="0.35">
      <c r="B3624" s="32">
        <v>0.65</v>
      </c>
      <c r="C3624" s="30" t="s">
        <v>23</v>
      </c>
      <c r="D3624" s="30" t="s">
        <v>21</v>
      </c>
      <c r="E3624" s="21">
        <v>550</v>
      </c>
      <c r="F3624" s="21">
        <v>2600</v>
      </c>
      <c r="G3624" s="21">
        <v>1560</v>
      </c>
      <c r="H3624" s="39">
        <f t="shared" si="541"/>
        <v>2129.6785714285716</v>
      </c>
      <c r="I3624" s="37">
        <f t="shared" si="542"/>
        <v>2000</v>
      </c>
      <c r="J3624" s="37">
        <f t="shared" si="543"/>
        <v>120</v>
      </c>
      <c r="K3624" s="21"/>
      <c r="L3624" s="36">
        <f t="shared" si="549"/>
        <v>686</v>
      </c>
      <c r="M3624" s="36"/>
      <c r="N3624" s="21"/>
      <c r="O3624" s="21">
        <f t="shared" si="544"/>
        <v>686</v>
      </c>
      <c r="P3624" s="40">
        <f t="shared" si="545"/>
        <v>1960.0000000000002</v>
      </c>
      <c r="Q3624" s="42"/>
      <c r="R3624" t="str">
        <f t="shared" si="546"/>
        <v>2130 Litre 316 Stainless Steel Slimline Water Tank (550mm W x 2600mm L x  1560mm H)</v>
      </c>
    </row>
    <row r="3625" spans="2:18" x14ac:dyDescent="0.35">
      <c r="B3625" s="32">
        <v>0.65</v>
      </c>
      <c r="C3625" s="30" t="s">
        <v>23</v>
      </c>
      <c r="D3625" s="30" t="s">
        <v>21</v>
      </c>
      <c r="E3625" s="21">
        <v>550</v>
      </c>
      <c r="F3625" s="21">
        <v>2700</v>
      </c>
      <c r="G3625" s="21">
        <v>1560</v>
      </c>
      <c r="H3625" s="39">
        <f t="shared" si="541"/>
        <v>2215.4785714285713</v>
      </c>
      <c r="I3625" s="37">
        <f t="shared" si="542"/>
        <v>2000</v>
      </c>
      <c r="J3625" s="37">
        <f t="shared" si="543"/>
        <v>120</v>
      </c>
      <c r="K3625" s="21"/>
      <c r="L3625" s="36">
        <f t="shared" si="549"/>
        <v>703</v>
      </c>
      <c r="M3625" s="36"/>
      <c r="N3625" s="21"/>
      <c r="O3625" s="21">
        <f t="shared" si="544"/>
        <v>703</v>
      </c>
      <c r="P3625" s="40">
        <f t="shared" si="545"/>
        <v>2008.5714285714287</v>
      </c>
      <c r="Q3625" s="42"/>
      <c r="R3625" t="str">
        <f t="shared" si="546"/>
        <v>2220 Litre 316 Stainless Steel Slimline Water Tank (550mm W x 2700mm L x  1560mm H)</v>
      </c>
    </row>
    <row r="3626" spans="2:18" x14ac:dyDescent="0.35">
      <c r="B3626" s="32">
        <v>0.65</v>
      </c>
      <c r="C3626" s="30" t="s">
        <v>23</v>
      </c>
      <c r="D3626" s="30" t="s">
        <v>21</v>
      </c>
      <c r="E3626" s="21">
        <v>550</v>
      </c>
      <c r="F3626" s="21">
        <v>2800</v>
      </c>
      <c r="G3626" s="21">
        <v>1560</v>
      </c>
      <c r="H3626" s="39">
        <f t="shared" si="541"/>
        <v>2301.278571428571</v>
      </c>
      <c r="I3626" s="37">
        <f t="shared" si="542"/>
        <v>2000</v>
      </c>
      <c r="J3626" s="37">
        <f t="shared" si="543"/>
        <v>120</v>
      </c>
      <c r="K3626" s="21"/>
      <c r="L3626" s="36">
        <f t="shared" si="549"/>
        <v>720</v>
      </c>
      <c r="M3626" s="36"/>
      <c r="N3626" s="21"/>
      <c r="O3626" s="21">
        <f t="shared" si="544"/>
        <v>720</v>
      </c>
      <c r="P3626" s="40">
        <f t="shared" si="545"/>
        <v>2057.1428571428573</v>
      </c>
      <c r="Q3626" s="42"/>
      <c r="R3626" t="str">
        <f t="shared" si="546"/>
        <v>2300 Litre 316 Stainless Steel Slimline Water Tank (550mm W x 2800mm L x  1560mm H)</v>
      </c>
    </row>
    <row r="3627" spans="2:18" x14ac:dyDescent="0.35">
      <c r="B3627" s="32">
        <v>0.65</v>
      </c>
      <c r="C3627" s="30" t="s">
        <v>23</v>
      </c>
      <c r="D3627" s="30" t="s">
        <v>21</v>
      </c>
      <c r="E3627" s="21">
        <v>550</v>
      </c>
      <c r="F3627" s="21">
        <v>2900</v>
      </c>
      <c r="G3627" s="21">
        <v>1560</v>
      </c>
      <c r="H3627" s="39">
        <f t="shared" si="541"/>
        <v>2387.0785714285712</v>
      </c>
      <c r="I3627" s="37">
        <f t="shared" si="542"/>
        <v>2000</v>
      </c>
      <c r="J3627" s="37">
        <f t="shared" si="543"/>
        <v>120</v>
      </c>
      <c r="K3627" s="21"/>
      <c r="L3627" s="36">
        <f t="shared" si="549"/>
        <v>737</v>
      </c>
      <c r="M3627" s="36"/>
      <c r="N3627" s="21"/>
      <c r="O3627" s="21">
        <f t="shared" si="544"/>
        <v>737</v>
      </c>
      <c r="P3627" s="40">
        <f t="shared" si="545"/>
        <v>2105.7142857142858</v>
      </c>
      <c r="Q3627" s="42"/>
      <c r="R3627" t="str">
        <f t="shared" si="546"/>
        <v>2390 Litre 316 Stainless Steel Slimline Water Tank (550mm W x 2900mm L x  1560mm H)</v>
      </c>
    </row>
    <row r="3628" spans="2:18" x14ac:dyDescent="0.35">
      <c r="B3628" s="32">
        <v>0.65</v>
      </c>
      <c r="C3628" s="30" t="s">
        <v>23</v>
      </c>
      <c r="D3628" s="30" t="s">
        <v>21</v>
      </c>
      <c r="E3628" s="21">
        <v>550</v>
      </c>
      <c r="F3628" s="21">
        <v>3000</v>
      </c>
      <c r="G3628" s="21">
        <v>1560</v>
      </c>
      <c r="H3628" s="39">
        <f t="shared" si="541"/>
        <v>2472.8785714285714</v>
      </c>
      <c r="I3628" s="37">
        <f t="shared" si="542"/>
        <v>2000</v>
      </c>
      <c r="J3628" s="37">
        <f t="shared" si="543"/>
        <v>120</v>
      </c>
      <c r="K3628" s="21"/>
      <c r="L3628" s="36">
        <f t="shared" si="549"/>
        <v>754</v>
      </c>
      <c r="M3628" s="36"/>
      <c r="N3628" s="21"/>
      <c r="O3628" s="21">
        <f t="shared" si="544"/>
        <v>754</v>
      </c>
      <c r="P3628" s="40">
        <f t="shared" si="545"/>
        <v>2154.2857142857142</v>
      </c>
      <c r="Q3628" s="42"/>
      <c r="R3628" t="str">
        <f t="shared" si="546"/>
        <v>2470 Litre 316 Stainless Steel Slimline Water Tank (550mm W x 3000mm L x  1560mm H)</v>
      </c>
    </row>
    <row r="3629" spans="2:18" x14ac:dyDescent="0.35">
      <c r="B3629" s="32">
        <v>0.65</v>
      </c>
      <c r="C3629" s="30" t="s">
        <v>23</v>
      </c>
      <c r="D3629" s="30" t="s">
        <v>21</v>
      </c>
      <c r="E3629" s="21">
        <v>600</v>
      </c>
      <c r="F3629" s="21">
        <v>800</v>
      </c>
      <c r="G3629" s="21">
        <v>1560</v>
      </c>
      <c r="H3629" s="39">
        <f t="shared" si="541"/>
        <v>628.4571428571428</v>
      </c>
      <c r="I3629" s="37">
        <f t="shared" si="542"/>
        <v>1000</v>
      </c>
      <c r="J3629" s="37">
        <f t="shared" si="543"/>
        <v>90</v>
      </c>
      <c r="K3629" s="21"/>
      <c r="L3629" s="36">
        <v>376</v>
      </c>
      <c r="M3629" s="36"/>
      <c r="N3629" s="21"/>
      <c r="O3629" s="21">
        <f t="shared" si="544"/>
        <v>376</v>
      </c>
      <c r="P3629" s="40">
        <f t="shared" si="545"/>
        <v>1074.2857142857144</v>
      </c>
      <c r="Q3629" s="42"/>
      <c r="R3629" t="str">
        <f t="shared" si="546"/>
        <v>630 Litre 316 Stainless Steel Slimline Water Tank (600mm W x 800mm L x  1560mm H)</v>
      </c>
    </row>
    <row r="3630" spans="2:18" x14ac:dyDescent="0.35">
      <c r="B3630" s="32">
        <v>0.65</v>
      </c>
      <c r="C3630" s="30" t="s">
        <v>23</v>
      </c>
      <c r="D3630" s="30" t="s">
        <v>21</v>
      </c>
      <c r="E3630" s="21">
        <v>600</v>
      </c>
      <c r="F3630" s="21">
        <v>900</v>
      </c>
      <c r="G3630" s="21">
        <v>1560</v>
      </c>
      <c r="H3630" s="39">
        <f t="shared" si="541"/>
        <v>722.05714285714282</v>
      </c>
      <c r="I3630" s="37">
        <f t="shared" si="542"/>
        <v>1000</v>
      </c>
      <c r="J3630" s="37">
        <f t="shared" si="543"/>
        <v>90</v>
      </c>
      <c r="K3630" s="21"/>
      <c r="L3630" s="36">
        <f t="shared" ref="L3630:L3638" si="550">L3629+17</f>
        <v>393</v>
      </c>
      <c r="M3630" s="36"/>
      <c r="N3630" s="21"/>
      <c r="O3630" s="21">
        <f t="shared" si="544"/>
        <v>393</v>
      </c>
      <c r="P3630" s="40">
        <f t="shared" si="545"/>
        <v>1122.8571428571429</v>
      </c>
      <c r="Q3630" s="42"/>
      <c r="R3630" t="str">
        <f t="shared" si="546"/>
        <v>720 Litre 316 Stainless Steel Slimline Water Tank (600mm W x 900mm L x  1560mm H)</v>
      </c>
    </row>
    <row r="3631" spans="2:18" x14ac:dyDescent="0.35">
      <c r="B3631" s="32">
        <v>0.65</v>
      </c>
      <c r="C3631" s="30" t="s">
        <v>23</v>
      </c>
      <c r="D3631" s="30" t="s">
        <v>21</v>
      </c>
      <c r="E3631" s="21">
        <v>600</v>
      </c>
      <c r="F3631" s="21">
        <v>1000</v>
      </c>
      <c r="G3631" s="21">
        <v>1560</v>
      </c>
      <c r="H3631" s="39">
        <f t="shared" si="541"/>
        <v>815.65714285714284</v>
      </c>
      <c r="I3631" s="37">
        <f t="shared" si="542"/>
        <v>1000</v>
      </c>
      <c r="J3631" s="37">
        <f t="shared" si="543"/>
        <v>90</v>
      </c>
      <c r="K3631" s="21"/>
      <c r="L3631" s="36">
        <f t="shared" si="550"/>
        <v>410</v>
      </c>
      <c r="M3631" s="36"/>
      <c r="N3631" s="21"/>
      <c r="O3631" s="21">
        <f t="shared" si="544"/>
        <v>410</v>
      </c>
      <c r="P3631" s="40">
        <f t="shared" si="545"/>
        <v>1171.4285714285716</v>
      </c>
      <c r="Q3631" s="42"/>
      <c r="R3631" t="str">
        <f t="shared" si="546"/>
        <v>820 Litre 316 Stainless Steel Slimline Water Tank (600mm W x 1000mm L x  1560mm H)</v>
      </c>
    </row>
    <row r="3632" spans="2:18" x14ac:dyDescent="0.35">
      <c r="B3632" s="32">
        <v>0.65</v>
      </c>
      <c r="C3632" s="30" t="s">
        <v>23</v>
      </c>
      <c r="D3632" s="30" t="s">
        <v>21</v>
      </c>
      <c r="E3632" s="21">
        <v>600</v>
      </c>
      <c r="F3632" s="21">
        <v>1100</v>
      </c>
      <c r="G3632" s="21">
        <v>1560</v>
      </c>
      <c r="H3632" s="39">
        <f t="shared" si="541"/>
        <v>909.25714285714275</v>
      </c>
      <c r="I3632" s="37">
        <f t="shared" si="542"/>
        <v>1000</v>
      </c>
      <c r="J3632" s="37">
        <f t="shared" si="543"/>
        <v>90</v>
      </c>
      <c r="K3632" s="21"/>
      <c r="L3632" s="36">
        <f t="shared" si="550"/>
        <v>427</v>
      </c>
      <c r="M3632" s="36"/>
      <c r="N3632" s="21"/>
      <c r="O3632" s="21">
        <f t="shared" si="544"/>
        <v>427</v>
      </c>
      <c r="P3632" s="40">
        <f t="shared" si="545"/>
        <v>1220</v>
      </c>
      <c r="Q3632" s="42"/>
      <c r="R3632" t="str">
        <f t="shared" si="546"/>
        <v>910 Litre 316 Stainless Steel Slimline Water Tank (600mm W x 1100mm L x  1560mm H)</v>
      </c>
    </row>
    <row r="3633" spans="2:18" x14ac:dyDescent="0.35">
      <c r="B3633" s="32">
        <v>0.65</v>
      </c>
      <c r="C3633" s="30" t="s">
        <v>23</v>
      </c>
      <c r="D3633" s="30" t="s">
        <v>21</v>
      </c>
      <c r="E3633" s="21">
        <v>600</v>
      </c>
      <c r="F3633" s="21">
        <v>1200</v>
      </c>
      <c r="G3633" s="21">
        <v>1560</v>
      </c>
      <c r="H3633" s="39">
        <f t="shared" si="541"/>
        <v>1002.8571428571428</v>
      </c>
      <c r="I3633" s="37">
        <f t="shared" si="542"/>
        <v>1000</v>
      </c>
      <c r="J3633" s="37">
        <f t="shared" si="543"/>
        <v>90</v>
      </c>
      <c r="K3633" s="21"/>
      <c r="L3633" s="36">
        <f t="shared" si="550"/>
        <v>444</v>
      </c>
      <c r="M3633" s="36"/>
      <c r="N3633" s="21"/>
      <c r="O3633" s="21">
        <f t="shared" si="544"/>
        <v>444</v>
      </c>
      <c r="P3633" s="40">
        <f t="shared" si="545"/>
        <v>1268.5714285714287</v>
      </c>
      <c r="Q3633" s="42"/>
      <c r="R3633" t="str">
        <f t="shared" si="546"/>
        <v>1000 Litre 316 Stainless Steel Slimline Water Tank (600mm W x 1200mm L x  1560mm H)</v>
      </c>
    </row>
    <row r="3634" spans="2:18" x14ac:dyDescent="0.35">
      <c r="B3634" s="32">
        <v>0.65</v>
      </c>
      <c r="C3634" s="30" t="s">
        <v>23</v>
      </c>
      <c r="D3634" s="30" t="s">
        <v>21</v>
      </c>
      <c r="E3634" s="21">
        <v>600</v>
      </c>
      <c r="F3634" s="21">
        <v>1300</v>
      </c>
      <c r="G3634" s="21">
        <v>1560</v>
      </c>
      <c r="H3634" s="39">
        <f t="shared" si="541"/>
        <v>1096.457142857143</v>
      </c>
      <c r="I3634" s="37">
        <f t="shared" si="542"/>
        <v>1000</v>
      </c>
      <c r="J3634" s="37">
        <f t="shared" si="543"/>
        <v>90</v>
      </c>
      <c r="K3634" s="21"/>
      <c r="L3634" s="36">
        <f t="shared" si="550"/>
        <v>461</v>
      </c>
      <c r="M3634" s="36"/>
      <c r="N3634" s="21"/>
      <c r="O3634" s="21">
        <f t="shared" si="544"/>
        <v>461</v>
      </c>
      <c r="P3634" s="40">
        <f t="shared" si="545"/>
        <v>1317.1428571428573</v>
      </c>
      <c r="Q3634" s="42"/>
      <c r="R3634" t="str">
        <f t="shared" si="546"/>
        <v>1100 Litre 316 Stainless Steel Slimline Water Tank (600mm W x 1300mm L x  1560mm H)</v>
      </c>
    </row>
    <row r="3635" spans="2:18" x14ac:dyDescent="0.35">
      <c r="B3635" s="32">
        <v>0.65</v>
      </c>
      <c r="C3635" s="30" t="s">
        <v>23</v>
      </c>
      <c r="D3635" s="30" t="s">
        <v>21</v>
      </c>
      <c r="E3635" s="21">
        <v>600</v>
      </c>
      <c r="F3635" s="21">
        <v>1400</v>
      </c>
      <c r="G3635" s="21">
        <v>1560</v>
      </c>
      <c r="H3635" s="39">
        <f t="shared" si="541"/>
        <v>1190.0571428571429</v>
      </c>
      <c r="I3635" s="37">
        <f t="shared" si="542"/>
        <v>1000</v>
      </c>
      <c r="J3635" s="37">
        <f t="shared" si="543"/>
        <v>90</v>
      </c>
      <c r="K3635" s="21"/>
      <c r="L3635" s="36">
        <f t="shared" si="550"/>
        <v>478</v>
      </c>
      <c r="M3635" s="36"/>
      <c r="N3635" s="21"/>
      <c r="O3635" s="21">
        <f t="shared" si="544"/>
        <v>478</v>
      </c>
      <c r="P3635" s="40">
        <f t="shared" si="545"/>
        <v>1365.7142857142858</v>
      </c>
      <c r="Q3635" s="42"/>
      <c r="R3635" t="str">
        <f t="shared" si="546"/>
        <v>1190 Litre 316 Stainless Steel Slimline Water Tank (600mm W x 1400mm L x  1560mm H)</v>
      </c>
    </row>
    <row r="3636" spans="2:18" x14ac:dyDescent="0.35">
      <c r="B3636" s="32">
        <v>0.65</v>
      </c>
      <c r="C3636" s="30" t="s">
        <v>23</v>
      </c>
      <c r="D3636" s="30" t="s">
        <v>21</v>
      </c>
      <c r="E3636" s="21">
        <v>600</v>
      </c>
      <c r="F3636" s="21">
        <v>1500</v>
      </c>
      <c r="G3636" s="21">
        <v>1560</v>
      </c>
      <c r="H3636" s="39">
        <f t="shared" si="541"/>
        <v>1283.6571428571428</v>
      </c>
      <c r="I3636" s="37">
        <f t="shared" si="542"/>
        <v>1000</v>
      </c>
      <c r="J3636" s="37">
        <f t="shared" si="543"/>
        <v>90</v>
      </c>
      <c r="K3636" s="21"/>
      <c r="L3636" s="36">
        <f t="shared" si="550"/>
        <v>495</v>
      </c>
      <c r="M3636" s="36"/>
      <c r="N3636" s="21"/>
      <c r="O3636" s="21">
        <f t="shared" si="544"/>
        <v>495</v>
      </c>
      <c r="P3636" s="40">
        <f t="shared" si="545"/>
        <v>1414.2857142857144</v>
      </c>
      <c r="Q3636" s="42"/>
      <c r="R3636" t="str">
        <f t="shared" si="546"/>
        <v>1280 Litre 316 Stainless Steel Slimline Water Tank (600mm W x 1500mm L x  1560mm H)</v>
      </c>
    </row>
    <row r="3637" spans="2:18" x14ac:dyDescent="0.35">
      <c r="B3637" s="32">
        <v>0.65</v>
      </c>
      <c r="C3637" s="30" t="s">
        <v>23</v>
      </c>
      <c r="D3637" s="30" t="s">
        <v>21</v>
      </c>
      <c r="E3637" s="21">
        <v>600</v>
      </c>
      <c r="F3637" s="21">
        <v>1600</v>
      </c>
      <c r="G3637" s="21">
        <v>1560</v>
      </c>
      <c r="H3637" s="39">
        <f t="shared" si="541"/>
        <v>1377.257142857143</v>
      </c>
      <c r="I3637" s="37">
        <f t="shared" si="542"/>
        <v>1000</v>
      </c>
      <c r="J3637" s="37">
        <f t="shared" si="543"/>
        <v>90</v>
      </c>
      <c r="K3637" s="21"/>
      <c r="L3637" s="36">
        <f t="shared" si="550"/>
        <v>512</v>
      </c>
      <c r="M3637" s="36"/>
      <c r="N3637" s="21"/>
      <c r="O3637" s="21">
        <f t="shared" si="544"/>
        <v>512</v>
      </c>
      <c r="P3637" s="40">
        <f t="shared" si="545"/>
        <v>1462.8571428571429</v>
      </c>
      <c r="Q3637" s="42"/>
      <c r="R3637" t="str">
        <f t="shared" si="546"/>
        <v>1380 Litre 316 Stainless Steel Slimline Water Tank (600mm W x 1600mm L x  1560mm H)</v>
      </c>
    </row>
    <row r="3638" spans="2:18" x14ac:dyDescent="0.35">
      <c r="B3638" s="32">
        <v>0.65</v>
      </c>
      <c r="C3638" s="30" t="s">
        <v>23</v>
      </c>
      <c r="D3638" s="30" t="s">
        <v>21</v>
      </c>
      <c r="E3638" s="21">
        <v>600</v>
      </c>
      <c r="F3638" s="21">
        <v>1700</v>
      </c>
      <c r="G3638" s="21">
        <v>1560</v>
      </c>
      <c r="H3638" s="39">
        <f t="shared" si="541"/>
        <v>1470.8571428571429</v>
      </c>
      <c r="I3638" s="37">
        <f t="shared" si="542"/>
        <v>1000</v>
      </c>
      <c r="J3638" s="37">
        <f t="shared" si="543"/>
        <v>90</v>
      </c>
      <c r="K3638" s="21"/>
      <c r="L3638" s="36">
        <f t="shared" si="550"/>
        <v>529</v>
      </c>
      <c r="M3638" s="36"/>
      <c r="N3638" s="21"/>
      <c r="O3638" s="21">
        <f t="shared" si="544"/>
        <v>529</v>
      </c>
      <c r="P3638" s="40">
        <f t="shared" si="545"/>
        <v>1511.4285714285716</v>
      </c>
      <c r="Q3638" s="42"/>
      <c r="R3638" t="str">
        <f t="shared" si="546"/>
        <v>1470 Litre 316 Stainless Steel Slimline Water Tank (600mm W x 1700mm L x  1560mm H)</v>
      </c>
    </row>
    <row r="3639" spans="2:18" x14ac:dyDescent="0.35">
      <c r="B3639" s="32">
        <v>0.65</v>
      </c>
      <c r="C3639" s="30" t="s">
        <v>23</v>
      </c>
      <c r="D3639" s="30" t="s">
        <v>21</v>
      </c>
      <c r="E3639" s="21">
        <v>600</v>
      </c>
      <c r="F3639" s="21">
        <v>1800</v>
      </c>
      <c r="G3639" s="21">
        <v>1560</v>
      </c>
      <c r="H3639" s="39">
        <f t="shared" si="541"/>
        <v>1564.457142857143</v>
      </c>
      <c r="I3639" s="37">
        <f t="shared" si="542"/>
        <v>2000</v>
      </c>
      <c r="J3639" s="37">
        <f t="shared" si="543"/>
        <v>120</v>
      </c>
      <c r="K3639" s="21"/>
      <c r="L3639" s="36">
        <v>553</v>
      </c>
      <c r="M3639" s="36"/>
      <c r="N3639" s="21"/>
      <c r="O3639" s="21">
        <f t="shared" si="544"/>
        <v>553</v>
      </c>
      <c r="P3639" s="40">
        <f t="shared" si="545"/>
        <v>1580</v>
      </c>
      <c r="Q3639" s="42"/>
      <c r="R3639" t="str">
        <f t="shared" si="546"/>
        <v>1560 Litre 316 Stainless Steel Slimline Water Tank (600mm W x 1800mm L x  1560mm H)</v>
      </c>
    </row>
    <row r="3640" spans="2:18" x14ac:dyDescent="0.35">
      <c r="B3640" s="32">
        <v>0.65</v>
      </c>
      <c r="C3640" s="30" t="s">
        <v>23</v>
      </c>
      <c r="D3640" s="30" t="s">
        <v>21</v>
      </c>
      <c r="E3640" s="21">
        <v>600</v>
      </c>
      <c r="F3640" s="21">
        <v>1900</v>
      </c>
      <c r="G3640" s="21">
        <v>1560</v>
      </c>
      <c r="H3640" s="39">
        <f t="shared" si="541"/>
        <v>1658.0571428571429</v>
      </c>
      <c r="I3640" s="37">
        <f t="shared" si="542"/>
        <v>2000</v>
      </c>
      <c r="J3640" s="37">
        <f t="shared" si="543"/>
        <v>120</v>
      </c>
      <c r="K3640" s="21"/>
      <c r="L3640" s="36">
        <f t="shared" ref="L3640:L3648" si="551">L3639+17</f>
        <v>570</v>
      </c>
      <c r="M3640" s="36"/>
      <c r="N3640" s="21"/>
      <c r="O3640" s="21">
        <f t="shared" si="544"/>
        <v>570</v>
      </c>
      <c r="P3640" s="40">
        <f t="shared" si="545"/>
        <v>1628.5714285714287</v>
      </c>
      <c r="Q3640" s="42"/>
      <c r="R3640" t="str">
        <f t="shared" si="546"/>
        <v>1660 Litre 316 Stainless Steel Slimline Water Tank (600mm W x 1900mm L x  1560mm H)</v>
      </c>
    </row>
    <row r="3641" spans="2:18" x14ac:dyDescent="0.35">
      <c r="B3641" s="32">
        <v>0.65</v>
      </c>
      <c r="C3641" s="30" t="s">
        <v>23</v>
      </c>
      <c r="D3641" s="30" t="s">
        <v>21</v>
      </c>
      <c r="E3641" s="21">
        <v>600</v>
      </c>
      <c r="F3641" s="21">
        <v>2000</v>
      </c>
      <c r="G3641" s="21">
        <v>1560</v>
      </c>
      <c r="H3641" s="39">
        <f t="shared" si="541"/>
        <v>1751.6571428571428</v>
      </c>
      <c r="I3641" s="37">
        <f t="shared" si="542"/>
        <v>2000</v>
      </c>
      <c r="J3641" s="37">
        <f t="shared" si="543"/>
        <v>120</v>
      </c>
      <c r="K3641" s="21"/>
      <c r="L3641" s="36">
        <f t="shared" si="551"/>
        <v>587</v>
      </c>
      <c r="M3641" s="36"/>
      <c r="N3641" s="21"/>
      <c r="O3641" s="21">
        <f t="shared" si="544"/>
        <v>587</v>
      </c>
      <c r="P3641" s="40">
        <f t="shared" si="545"/>
        <v>1677.1428571428573</v>
      </c>
      <c r="Q3641" s="42"/>
      <c r="R3641" t="str">
        <f t="shared" si="546"/>
        <v>1750 Litre 316 Stainless Steel Slimline Water Tank (600mm W x 2000mm L x  1560mm H)</v>
      </c>
    </row>
    <row r="3642" spans="2:18" x14ac:dyDescent="0.35">
      <c r="B3642" s="32">
        <v>0.65</v>
      </c>
      <c r="C3642" s="30" t="s">
        <v>23</v>
      </c>
      <c r="D3642" s="30" t="s">
        <v>21</v>
      </c>
      <c r="E3642" s="21">
        <v>600</v>
      </c>
      <c r="F3642" s="21">
        <v>2100</v>
      </c>
      <c r="G3642" s="21">
        <v>1560</v>
      </c>
      <c r="H3642" s="39">
        <f t="shared" si="541"/>
        <v>1845.257142857143</v>
      </c>
      <c r="I3642" s="37">
        <f t="shared" si="542"/>
        <v>2000</v>
      </c>
      <c r="J3642" s="37">
        <f t="shared" si="543"/>
        <v>120</v>
      </c>
      <c r="K3642" s="21"/>
      <c r="L3642" s="36">
        <f t="shared" si="551"/>
        <v>604</v>
      </c>
      <c r="M3642" s="36"/>
      <c r="N3642" s="21"/>
      <c r="O3642" s="21">
        <f t="shared" si="544"/>
        <v>604</v>
      </c>
      <c r="P3642" s="40">
        <f t="shared" si="545"/>
        <v>1725.7142857142858</v>
      </c>
      <c r="Q3642" s="42"/>
      <c r="R3642" t="str">
        <f t="shared" si="546"/>
        <v>1850 Litre 316 Stainless Steel Slimline Water Tank (600mm W x 2100mm L x  1560mm H)</v>
      </c>
    </row>
    <row r="3643" spans="2:18" x14ac:dyDescent="0.35">
      <c r="B3643" s="32">
        <v>0.65</v>
      </c>
      <c r="C3643" s="30" t="s">
        <v>23</v>
      </c>
      <c r="D3643" s="30" t="s">
        <v>21</v>
      </c>
      <c r="E3643" s="21">
        <v>600</v>
      </c>
      <c r="F3643" s="21">
        <v>2200</v>
      </c>
      <c r="G3643" s="21">
        <v>1560</v>
      </c>
      <c r="H3643" s="39">
        <f t="shared" si="541"/>
        <v>1938.8571428571429</v>
      </c>
      <c r="I3643" s="37">
        <f t="shared" si="542"/>
        <v>2000</v>
      </c>
      <c r="J3643" s="37">
        <f t="shared" si="543"/>
        <v>120</v>
      </c>
      <c r="K3643" s="21"/>
      <c r="L3643" s="36">
        <f t="shared" si="551"/>
        <v>621</v>
      </c>
      <c r="M3643" s="36"/>
      <c r="N3643" s="21"/>
      <c r="O3643" s="21">
        <f t="shared" si="544"/>
        <v>621</v>
      </c>
      <c r="P3643" s="40">
        <f t="shared" si="545"/>
        <v>1774.2857142857144</v>
      </c>
      <c r="Q3643" s="42"/>
      <c r="R3643" t="str">
        <f t="shared" si="546"/>
        <v>1940 Litre 316 Stainless Steel Slimline Water Tank (600mm W x 2200mm L x  1560mm H)</v>
      </c>
    </row>
    <row r="3644" spans="2:18" x14ac:dyDescent="0.35">
      <c r="B3644" s="32">
        <v>0.65</v>
      </c>
      <c r="C3644" s="30" t="s">
        <v>23</v>
      </c>
      <c r="D3644" s="30" t="s">
        <v>21</v>
      </c>
      <c r="E3644" s="21">
        <v>600</v>
      </c>
      <c r="F3644" s="21">
        <v>2300</v>
      </c>
      <c r="G3644" s="21">
        <v>1560</v>
      </c>
      <c r="H3644" s="39">
        <f t="shared" si="541"/>
        <v>2032.457142857143</v>
      </c>
      <c r="I3644" s="37">
        <f t="shared" si="542"/>
        <v>2000</v>
      </c>
      <c r="J3644" s="37">
        <f t="shared" si="543"/>
        <v>120</v>
      </c>
      <c r="K3644" s="21"/>
      <c r="L3644" s="36">
        <f t="shared" si="551"/>
        <v>638</v>
      </c>
      <c r="M3644" s="36"/>
      <c r="N3644" s="21"/>
      <c r="O3644" s="21">
        <f t="shared" si="544"/>
        <v>638</v>
      </c>
      <c r="P3644" s="40">
        <f t="shared" si="545"/>
        <v>1822.8571428571429</v>
      </c>
      <c r="Q3644" s="42"/>
      <c r="R3644" t="str">
        <f t="shared" si="546"/>
        <v>2030 Litre 316 Stainless Steel Slimline Water Tank (600mm W x 2300mm L x  1560mm H)</v>
      </c>
    </row>
    <row r="3645" spans="2:18" x14ac:dyDescent="0.35">
      <c r="B3645" s="32">
        <v>0.65</v>
      </c>
      <c r="C3645" s="30" t="s">
        <v>23</v>
      </c>
      <c r="D3645" s="30" t="s">
        <v>21</v>
      </c>
      <c r="E3645" s="21">
        <v>600</v>
      </c>
      <c r="F3645" s="21">
        <v>2400</v>
      </c>
      <c r="G3645" s="21">
        <v>1560</v>
      </c>
      <c r="H3645" s="39">
        <f t="shared" si="541"/>
        <v>2126.0571428571429</v>
      </c>
      <c r="I3645" s="37">
        <f t="shared" si="542"/>
        <v>2000</v>
      </c>
      <c r="J3645" s="37">
        <f t="shared" si="543"/>
        <v>120</v>
      </c>
      <c r="K3645" s="21"/>
      <c r="L3645" s="36">
        <f t="shared" si="551"/>
        <v>655</v>
      </c>
      <c r="M3645" s="36"/>
      <c r="N3645" s="21"/>
      <c r="O3645" s="21">
        <f t="shared" si="544"/>
        <v>655</v>
      </c>
      <c r="P3645" s="40">
        <f t="shared" si="545"/>
        <v>1871.4285714285716</v>
      </c>
      <c r="Q3645" s="42"/>
      <c r="R3645" t="str">
        <f t="shared" si="546"/>
        <v>2130 Litre 316 Stainless Steel Slimline Water Tank (600mm W x 2400mm L x  1560mm H)</v>
      </c>
    </row>
    <row r="3646" spans="2:18" x14ac:dyDescent="0.35">
      <c r="B3646" s="32">
        <v>0.65</v>
      </c>
      <c r="C3646" s="30" t="s">
        <v>23</v>
      </c>
      <c r="D3646" s="30" t="s">
        <v>21</v>
      </c>
      <c r="E3646" s="21">
        <v>600</v>
      </c>
      <c r="F3646" s="21">
        <v>2500</v>
      </c>
      <c r="G3646" s="21">
        <v>1560</v>
      </c>
      <c r="H3646" s="39">
        <f t="shared" si="541"/>
        <v>2219.6571428571428</v>
      </c>
      <c r="I3646" s="37">
        <f t="shared" si="542"/>
        <v>2000</v>
      </c>
      <c r="J3646" s="37">
        <f t="shared" si="543"/>
        <v>120</v>
      </c>
      <c r="K3646" s="21"/>
      <c r="L3646" s="36">
        <f t="shared" si="551"/>
        <v>672</v>
      </c>
      <c r="M3646" s="36"/>
      <c r="N3646" s="21"/>
      <c r="O3646" s="21">
        <f t="shared" si="544"/>
        <v>672</v>
      </c>
      <c r="P3646" s="40">
        <f t="shared" si="545"/>
        <v>1920.0000000000002</v>
      </c>
      <c r="Q3646" s="42"/>
      <c r="R3646" t="str">
        <f t="shared" si="546"/>
        <v>2220 Litre 316 Stainless Steel Slimline Water Tank (600mm W x 2500mm L x  1560mm H)</v>
      </c>
    </row>
    <row r="3647" spans="2:18" x14ac:dyDescent="0.35">
      <c r="B3647" s="32">
        <v>0.65</v>
      </c>
      <c r="C3647" s="30" t="s">
        <v>23</v>
      </c>
      <c r="D3647" s="30" t="s">
        <v>21</v>
      </c>
      <c r="E3647" s="21">
        <v>600</v>
      </c>
      <c r="F3647" s="21">
        <v>2600</v>
      </c>
      <c r="G3647" s="21">
        <v>1560</v>
      </c>
      <c r="H3647" s="39">
        <f t="shared" si="541"/>
        <v>2313.2571428571428</v>
      </c>
      <c r="I3647" s="37">
        <f t="shared" si="542"/>
        <v>2000</v>
      </c>
      <c r="J3647" s="37">
        <f t="shared" si="543"/>
        <v>120</v>
      </c>
      <c r="K3647" s="21"/>
      <c r="L3647" s="36">
        <f t="shared" si="551"/>
        <v>689</v>
      </c>
      <c r="M3647" s="36"/>
      <c r="N3647" s="21"/>
      <c r="O3647" s="21">
        <f t="shared" si="544"/>
        <v>689</v>
      </c>
      <c r="P3647" s="40">
        <f t="shared" si="545"/>
        <v>1968.5714285714287</v>
      </c>
      <c r="Q3647" s="42"/>
      <c r="R3647" t="str">
        <f t="shared" si="546"/>
        <v>2310 Litre 316 Stainless Steel Slimline Water Tank (600mm W x 2600mm L x  1560mm H)</v>
      </c>
    </row>
    <row r="3648" spans="2:18" x14ac:dyDescent="0.35">
      <c r="B3648" s="32">
        <v>0.65</v>
      </c>
      <c r="C3648" s="30" t="s">
        <v>23</v>
      </c>
      <c r="D3648" s="30" t="s">
        <v>21</v>
      </c>
      <c r="E3648" s="21">
        <v>600</v>
      </c>
      <c r="F3648" s="21">
        <v>2700</v>
      </c>
      <c r="G3648" s="21">
        <v>1560</v>
      </c>
      <c r="H3648" s="39">
        <f t="shared" si="541"/>
        <v>2406.8571428571431</v>
      </c>
      <c r="I3648" s="37">
        <f t="shared" si="542"/>
        <v>2000</v>
      </c>
      <c r="J3648" s="37">
        <f t="shared" si="543"/>
        <v>120</v>
      </c>
      <c r="K3648" s="21"/>
      <c r="L3648" s="36">
        <f t="shared" si="551"/>
        <v>706</v>
      </c>
      <c r="M3648" s="36"/>
      <c r="N3648" s="21"/>
      <c r="O3648" s="21">
        <f t="shared" si="544"/>
        <v>706</v>
      </c>
      <c r="P3648" s="40">
        <f t="shared" si="545"/>
        <v>2017.1428571428573</v>
      </c>
      <c r="Q3648" s="42"/>
      <c r="R3648" t="str">
        <f t="shared" si="546"/>
        <v>2410 Litre 316 Stainless Steel Slimline Water Tank (600mm W x 2700mm L x  1560mm H)</v>
      </c>
    </row>
    <row r="3649" spans="2:18" x14ac:dyDescent="0.35">
      <c r="B3649" s="32">
        <v>0.65</v>
      </c>
      <c r="C3649" s="30" t="s">
        <v>23</v>
      </c>
      <c r="D3649" s="30" t="s">
        <v>21</v>
      </c>
      <c r="E3649" s="21">
        <v>600</v>
      </c>
      <c r="F3649" s="21">
        <v>2800</v>
      </c>
      <c r="G3649" s="21">
        <v>1560</v>
      </c>
      <c r="H3649" s="39">
        <f t="shared" si="541"/>
        <v>2500.457142857143</v>
      </c>
      <c r="I3649" s="37">
        <f t="shared" si="542"/>
        <v>3000</v>
      </c>
      <c r="J3649" s="37">
        <f t="shared" si="543"/>
        <v>135</v>
      </c>
      <c r="K3649" s="21"/>
      <c r="L3649" s="36">
        <v>796</v>
      </c>
      <c r="M3649" s="36"/>
      <c r="N3649" s="21"/>
      <c r="O3649" s="21">
        <f t="shared" si="544"/>
        <v>796</v>
      </c>
      <c r="P3649" s="40">
        <f t="shared" si="545"/>
        <v>2274.2857142857142</v>
      </c>
      <c r="Q3649" s="42"/>
      <c r="R3649" t="str">
        <f t="shared" si="546"/>
        <v>2500 Litre 316 Stainless Steel Slimline Water Tank (600mm W x 2800mm L x  1560mm H)</v>
      </c>
    </row>
    <row r="3650" spans="2:18" x14ac:dyDescent="0.35">
      <c r="B3650" s="32">
        <v>0.65</v>
      </c>
      <c r="C3650" s="30" t="s">
        <v>23</v>
      </c>
      <c r="D3650" s="30" t="s">
        <v>21</v>
      </c>
      <c r="E3650" s="21">
        <v>600</v>
      </c>
      <c r="F3650" s="21">
        <v>2900</v>
      </c>
      <c r="G3650" s="21">
        <v>1560</v>
      </c>
      <c r="H3650" s="39">
        <f t="shared" si="541"/>
        <v>2594.0571428571429</v>
      </c>
      <c r="I3650" s="37">
        <f t="shared" si="542"/>
        <v>3000</v>
      </c>
      <c r="J3650" s="37">
        <f t="shared" si="543"/>
        <v>135</v>
      </c>
      <c r="K3650" s="21"/>
      <c r="L3650" s="36">
        <f>L3649+17</f>
        <v>813</v>
      </c>
      <c r="M3650" s="36"/>
      <c r="N3650" s="21"/>
      <c r="O3650" s="21">
        <f t="shared" si="544"/>
        <v>813</v>
      </c>
      <c r="P3650" s="40">
        <f t="shared" si="545"/>
        <v>2322.8571428571431</v>
      </c>
      <c r="Q3650" s="42"/>
      <c r="R3650" t="str">
        <f t="shared" si="546"/>
        <v>2590 Litre 316 Stainless Steel Slimline Water Tank (600mm W x 2900mm L x  1560mm H)</v>
      </c>
    </row>
    <row r="3651" spans="2:18" x14ac:dyDescent="0.35">
      <c r="B3651" s="32">
        <v>0.65</v>
      </c>
      <c r="C3651" s="30" t="s">
        <v>23</v>
      </c>
      <c r="D3651" s="30" t="s">
        <v>21</v>
      </c>
      <c r="E3651" s="21">
        <v>600</v>
      </c>
      <c r="F3651" s="21">
        <v>3000</v>
      </c>
      <c r="G3651" s="21">
        <v>1560</v>
      </c>
      <c r="H3651" s="39">
        <f t="shared" si="541"/>
        <v>2687.6571428571428</v>
      </c>
      <c r="I3651" s="37">
        <f t="shared" si="542"/>
        <v>3000</v>
      </c>
      <c r="J3651" s="37">
        <f t="shared" si="543"/>
        <v>135</v>
      </c>
      <c r="K3651" s="21"/>
      <c r="L3651" s="36">
        <v>832</v>
      </c>
      <c r="M3651" s="36"/>
      <c r="N3651" s="21"/>
      <c r="O3651" s="21">
        <f t="shared" si="544"/>
        <v>832</v>
      </c>
      <c r="P3651" s="40">
        <f t="shared" si="545"/>
        <v>2377.1428571428573</v>
      </c>
      <c r="Q3651" s="42"/>
      <c r="R3651" t="str">
        <f t="shared" si="546"/>
        <v>2690 Litre 316 Stainless Steel Slimline Water Tank (600mm W x 3000mm L x  1560mm H)</v>
      </c>
    </row>
    <row r="3652" spans="2:18" x14ac:dyDescent="0.35">
      <c r="B3652" s="32">
        <v>0.65</v>
      </c>
      <c r="C3652" s="30" t="s">
        <v>23</v>
      </c>
      <c r="D3652" s="30" t="s">
        <v>21</v>
      </c>
      <c r="E3652" s="21">
        <v>650</v>
      </c>
      <c r="F3652" s="21">
        <v>800</v>
      </c>
      <c r="G3652" s="21">
        <v>1560</v>
      </c>
      <c r="H3652" s="39">
        <f t="shared" si="541"/>
        <v>669.96428571428567</v>
      </c>
      <c r="I3652" s="37">
        <f t="shared" si="542"/>
        <v>1000</v>
      </c>
      <c r="J3652" s="37">
        <f t="shared" si="543"/>
        <v>90</v>
      </c>
      <c r="K3652" s="21"/>
      <c r="L3652" s="44">
        <v>379</v>
      </c>
      <c r="M3652" s="44"/>
      <c r="N3652" s="21"/>
      <c r="O3652" s="21">
        <f t="shared" si="544"/>
        <v>379</v>
      </c>
      <c r="P3652" s="40">
        <f t="shared" si="545"/>
        <v>1082.8571428571429</v>
      </c>
      <c r="Q3652" s="42"/>
      <c r="R3652" t="str">
        <f t="shared" si="546"/>
        <v>670 Litre 316 Stainless Steel Slimline Water Tank (650mm W x 800mm L x  1560mm H)</v>
      </c>
    </row>
    <row r="3653" spans="2:18" x14ac:dyDescent="0.35">
      <c r="B3653" s="32">
        <v>0.65</v>
      </c>
      <c r="C3653" s="30" t="s">
        <v>23</v>
      </c>
      <c r="D3653" s="30" t="s">
        <v>21</v>
      </c>
      <c r="E3653" s="21">
        <v>650</v>
      </c>
      <c r="F3653" s="21">
        <v>900</v>
      </c>
      <c r="G3653" s="21">
        <v>1560</v>
      </c>
      <c r="H3653" s="39">
        <f t="shared" si="541"/>
        <v>771.36428571428564</v>
      </c>
      <c r="I3653" s="37">
        <f t="shared" si="542"/>
        <v>1000</v>
      </c>
      <c r="J3653" s="37">
        <f t="shared" si="543"/>
        <v>90</v>
      </c>
      <c r="K3653" s="21"/>
      <c r="L3653" s="36">
        <f t="shared" ref="L3653:L3660" si="552">L3652+17</f>
        <v>396</v>
      </c>
      <c r="M3653" s="36"/>
      <c r="N3653" s="21"/>
      <c r="O3653" s="21">
        <f t="shared" si="544"/>
        <v>396</v>
      </c>
      <c r="P3653" s="40">
        <f t="shared" si="545"/>
        <v>1131.4285714285716</v>
      </c>
      <c r="Q3653" s="42"/>
      <c r="R3653" t="str">
        <f t="shared" si="546"/>
        <v>770 Litre 316 Stainless Steel Slimline Water Tank (650mm W x 900mm L x  1560mm H)</v>
      </c>
    </row>
    <row r="3654" spans="2:18" x14ac:dyDescent="0.35">
      <c r="B3654" s="32">
        <v>0.65</v>
      </c>
      <c r="C3654" s="30" t="s">
        <v>23</v>
      </c>
      <c r="D3654" s="30" t="s">
        <v>21</v>
      </c>
      <c r="E3654" s="21">
        <v>650</v>
      </c>
      <c r="F3654" s="21">
        <v>1000</v>
      </c>
      <c r="G3654" s="21">
        <v>1560</v>
      </c>
      <c r="H3654" s="39">
        <f t="shared" si="541"/>
        <v>872.76428571428562</v>
      </c>
      <c r="I3654" s="37">
        <f t="shared" si="542"/>
        <v>1000</v>
      </c>
      <c r="J3654" s="37">
        <f t="shared" si="543"/>
        <v>90</v>
      </c>
      <c r="K3654" s="21"/>
      <c r="L3654" s="36">
        <f t="shared" si="552"/>
        <v>413</v>
      </c>
      <c r="M3654" s="36"/>
      <c r="N3654" s="21"/>
      <c r="O3654" s="21">
        <f t="shared" si="544"/>
        <v>413</v>
      </c>
      <c r="P3654" s="40">
        <f t="shared" si="545"/>
        <v>1180</v>
      </c>
      <c r="Q3654" s="42"/>
      <c r="R3654" t="str">
        <f t="shared" si="546"/>
        <v>870 Litre 316 Stainless Steel Slimline Water Tank (650mm W x 1000mm L x  1560mm H)</v>
      </c>
    </row>
    <row r="3655" spans="2:18" x14ac:dyDescent="0.35">
      <c r="B3655" s="32">
        <v>0.65</v>
      </c>
      <c r="C3655" s="30" t="s">
        <v>23</v>
      </c>
      <c r="D3655" s="30" t="s">
        <v>21</v>
      </c>
      <c r="E3655" s="21">
        <v>650</v>
      </c>
      <c r="F3655" s="21">
        <v>1100</v>
      </c>
      <c r="G3655" s="21">
        <v>1560</v>
      </c>
      <c r="H3655" s="39">
        <f t="shared" ref="H3655:H3718" si="553">(((22/7*(E3655/2)^2)*G3655)+((F3655-E3655)*G3655*E3655))/1000000</f>
        <v>974.1642857142856</v>
      </c>
      <c r="I3655" s="37">
        <f t="shared" ref="I3655:I3718" si="554">ROUND(H3655,-3)</f>
        <v>1000</v>
      </c>
      <c r="J3655" s="37">
        <f t="shared" ref="J3655:J3718" si="555">IF(I3655&lt;1000,90,IF(I3655=1000,90,IF(I3655=2000,120,IF(I3655=3000,135,IF(I3655=4000,150,IF(I3655=5000,180,IF(I3655=6000,210,IF(I3655=7000,240,IF(I3655=8000,255,IF(I3655=9000,270,IF(I3655=10000,285)))))))))))</f>
        <v>90</v>
      </c>
      <c r="K3655" s="21"/>
      <c r="L3655" s="36">
        <f t="shared" si="552"/>
        <v>430</v>
      </c>
      <c r="M3655" s="36"/>
      <c r="N3655" s="21"/>
      <c r="O3655" s="21">
        <f t="shared" ref="O3655:O3718" si="556">SUM(K3655:N3655)</f>
        <v>430</v>
      </c>
      <c r="P3655" s="40">
        <f t="shared" ref="P3655:P3718" si="557">O3655/(1-B3655)</f>
        <v>1228.5714285714287</v>
      </c>
      <c r="Q3655" s="42"/>
      <c r="R3655" t="str">
        <f t="shared" ref="R3655:R3718" si="558">ROUND(H3655,-1)&amp;" "&amp;"Litre"&amp;" "&amp;C3655&amp;" "&amp;D3655&amp;" "&amp;"Water Tank"&amp;" ("&amp;E3655&amp;"mm W x "&amp;F3655&amp;"mm L x  "&amp;G3655&amp;"mm H)"</f>
        <v>970 Litre 316 Stainless Steel Slimline Water Tank (650mm W x 1100mm L x  1560mm H)</v>
      </c>
    </row>
    <row r="3656" spans="2:18" x14ac:dyDescent="0.35">
      <c r="B3656" s="32">
        <v>0.65</v>
      </c>
      <c r="C3656" s="30" t="s">
        <v>23</v>
      </c>
      <c r="D3656" s="30" t="s">
        <v>21</v>
      </c>
      <c r="E3656" s="21">
        <v>650</v>
      </c>
      <c r="F3656" s="21">
        <v>1200</v>
      </c>
      <c r="G3656" s="21">
        <v>1560</v>
      </c>
      <c r="H3656" s="39">
        <f t="shared" si="553"/>
        <v>1075.5642857142857</v>
      </c>
      <c r="I3656" s="37">
        <f t="shared" si="554"/>
        <v>1000</v>
      </c>
      <c r="J3656" s="37">
        <f t="shared" si="555"/>
        <v>90</v>
      </c>
      <c r="K3656" s="21"/>
      <c r="L3656" s="36">
        <f t="shared" si="552"/>
        <v>447</v>
      </c>
      <c r="M3656" s="36"/>
      <c r="N3656" s="21"/>
      <c r="O3656" s="21">
        <f t="shared" si="556"/>
        <v>447</v>
      </c>
      <c r="P3656" s="40">
        <f t="shared" si="557"/>
        <v>1277.1428571428571</v>
      </c>
      <c r="Q3656" s="42"/>
      <c r="R3656" t="str">
        <f t="shared" si="558"/>
        <v>1080 Litre 316 Stainless Steel Slimline Water Tank (650mm W x 1200mm L x  1560mm H)</v>
      </c>
    </row>
    <row r="3657" spans="2:18" x14ac:dyDescent="0.35">
      <c r="B3657" s="32">
        <v>0.65</v>
      </c>
      <c r="C3657" s="30" t="s">
        <v>23</v>
      </c>
      <c r="D3657" s="30" t="s">
        <v>21</v>
      </c>
      <c r="E3657" s="21">
        <v>650</v>
      </c>
      <c r="F3657" s="21">
        <v>1300</v>
      </c>
      <c r="G3657" s="21">
        <v>1560</v>
      </c>
      <c r="H3657" s="39">
        <f t="shared" si="553"/>
        <v>1176.9642857142856</v>
      </c>
      <c r="I3657" s="37">
        <f t="shared" si="554"/>
        <v>1000</v>
      </c>
      <c r="J3657" s="37">
        <f t="shared" si="555"/>
        <v>90</v>
      </c>
      <c r="K3657" s="21"/>
      <c r="L3657" s="36">
        <f t="shared" si="552"/>
        <v>464</v>
      </c>
      <c r="M3657" s="36"/>
      <c r="N3657" s="21"/>
      <c r="O3657" s="21">
        <f t="shared" si="556"/>
        <v>464</v>
      </c>
      <c r="P3657" s="40">
        <f t="shared" si="557"/>
        <v>1325.7142857142858</v>
      </c>
      <c r="Q3657" s="42"/>
      <c r="R3657" t="str">
        <f t="shared" si="558"/>
        <v>1180 Litre 316 Stainless Steel Slimline Water Tank (650mm W x 1300mm L x  1560mm H)</v>
      </c>
    </row>
    <row r="3658" spans="2:18" x14ac:dyDescent="0.35">
      <c r="B3658" s="32">
        <v>0.65</v>
      </c>
      <c r="C3658" s="30" t="s">
        <v>23</v>
      </c>
      <c r="D3658" s="30" t="s">
        <v>21</v>
      </c>
      <c r="E3658" s="21">
        <v>650</v>
      </c>
      <c r="F3658" s="21">
        <v>1400</v>
      </c>
      <c r="G3658" s="21">
        <v>1560</v>
      </c>
      <c r="H3658" s="39">
        <f t="shared" si="553"/>
        <v>1278.3642857142856</v>
      </c>
      <c r="I3658" s="37">
        <f t="shared" si="554"/>
        <v>1000</v>
      </c>
      <c r="J3658" s="37">
        <f t="shared" si="555"/>
        <v>90</v>
      </c>
      <c r="K3658" s="21"/>
      <c r="L3658" s="36">
        <f t="shared" si="552"/>
        <v>481</v>
      </c>
      <c r="M3658" s="36"/>
      <c r="N3658" s="21"/>
      <c r="O3658" s="21">
        <f t="shared" si="556"/>
        <v>481</v>
      </c>
      <c r="P3658" s="40">
        <f t="shared" si="557"/>
        <v>1374.2857142857144</v>
      </c>
      <c r="Q3658" s="42"/>
      <c r="R3658" t="str">
        <f t="shared" si="558"/>
        <v>1280 Litre 316 Stainless Steel Slimline Water Tank (650mm W x 1400mm L x  1560mm H)</v>
      </c>
    </row>
    <row r="3659" spans="2:18" x14ac:dyDescent="0.35">
      <c r="B3659" s="32">
        <v>0.65</v>
      </c>
      <c r="C3659" s="30" t="s">
        <v>23</v>
      </c>
      <c r="D3659" s="30" t="s">
        <v>21</v>
      </c>
      <c r="E3659" s="21">
        <v>650</v>
      </c>
      <c r="F3659" s="21">
        <v>1500</v>
      </c>
      <c r="G3659" s="21">
        <v>1560</v>
      </c>
      <c r="H3659" s="39">
        <f t="shared" si="553"/>
        <v>1379.7642857142855</v>
      </c>
      <c r="I3659" s="37">
        <f t="shared" si="554"/>
        <v>1000</v>
      </c>
      <c r="J3659" s="37">
        <f t="shared" si="555"/>
        <v>90</v>
      </c>
      <c r="K3659" s="21"/>
      <c r="L3659" s="36">
        <f t="shared" si="552"/>
        <v>498</v>
      </c>
      <c r="M3659" s="36"/>
      <c r="N3659" s="21"/>
      <c r="O3659" s="21">
        <f t="shared" si="556"/>
        <v>498</v>
      </c>
      <c r="P3659" s="40">
        <f t="shared" si="557"/>
        <v>1422.8571428571429</v>
      </c>
      <c r="Q3659" s="42"/>
      <c r="R3659" t="str">
        <f t="shared" si="558"/>
        <v>1380 Litre 316 Stainless Steel Slimline Water Tank (650mm W x 1500mm L x  1560mm H)</v>
      </c>
    </row>
    <row r="3660" spans="2:18" x14ac:dyDescent="0.35">
      <c r="B3660" s="32">
        <v>0.65</v>
      </c>
      <c r="C3660" s="30" t="s">
        <v>23</v>
      </c>
      <c r="D3660" s="30" t="s">
        <v>21</v>
      </c>
      <c r="E3660" s="21">
        <v>650</v>
      </c>
      <c r="F3660" s="21">
        <v>1600</v>
      </c>
      <c r="G3660" s="21">
        <v>1560</v>
      </c>
      <c r="H3660" s="39">
        <f t="shared" si="553"/>
        <v>1481.1642857142856</v>
      </c>
      <c r="I3660" s="37">
        <f t="shared" si="554"/>
        <v>1000</v>
      </c>
      <c r="J3660" s="37">
        <f t="shared" si="555"/>
        <v>90</v>
      </c>
      <c r="K3660" s="21"/>
      <c r="L3660" s="36">
        <f t="shared" si="552"/>
        <v>515</v>
      </c>
      <c r="M3660" s="36"/>
      <c r="N3660" s="21"/>
      <c r="O3660" s="21">
        <f t="shared" si="556"/>
        <v>515</v>
      </c>
      <c r="P3660" s="40">
        <f t="shared" si="557"/>
        <v>1471.4285714285716</v>
      </c>
      <c r="Q3660" s="42"/>
      <c r="R3660" t="str">
        <f t="shared" si="558"/>
        <v>1480 Litre 316 Stainless Steel Slimline Water Tank (650mm W x 1600mm L x  1560mm H)</v>
      </c>
    </row>
    <row r="3661" spans="2:18" x14ac:dyDescent="0.35">
      <c r="B3661" s="32">
        <v>0.65</v>
      </c>
      <c r="C3661" s="30" t="s">
        <v>23</v>
      </c>
      <c r="D3661" s="30" t="s">
        <v>21</v>
      </c>
      <c r="E3661" s="21">
        <v>650</v>
      </c>
      <c r="F3661" s="21">
        <v>1700</v>
      </c>
      <c r="G3661" s="21">
        <v>1560</v>
      </c>
      <c r="H3661" s="39">
        <f t="shared" si="553"/>
        <v>1582.5642857142857</v>
      </c>
      <c r="I3661" s="37">
        <f t="shared" si="554"/>
        <v>2000</v>
      </c>
      <c r="J3661" s="37">
        <f t="shared" si="555"/>
        <v>120</v>
      </c>
      <c r="K3661" s="21"/>
      <c r="L3661" s="36">
        <v>538</v>
      </c>
      <c r="M3661" s="36"/>
      <c r="N3661" s="21"/>
      <c r="O3661" s="21">
        <f t="shared" si="556"/>
        <v>538</v>
      </c>
      <c r="P3661" s="40">
        <f t="shared" si="557"/>
        <v>1537.1428571428573</v>
      </c>
      <c r="Q3661" s="42"/>
      <c r="R3661" t="str">
        <f t="shared" si="558"/>
        <v>1580 Litre 316 Stainless Steel Slimline Water Tank (650mm W x 1700mm L x  1560mm H)</v>
      </c>
    </row>
    <row r="3662" spans="2:18" x14ac:dyDescent="0.35">
      <c r="B3662" s="32">
        <v>0.65</v>
      </c>
      <c r="C3662" s="30" t="s">
        <v>23</v>
      </c>
      <c r="D3662" s="30" t="s">
        <v>21</v>
      </c>
      <c r="E3662" s="21">
        <v>650</v>
      </c>
      <c r="F3662" s="21">
        <v>1800</v>
      </c>
      <c r="G3662" s="21">
        <v>1560</v>
      </c>
      <c r="H3662" s="39">
        <f t="shared" si="553"/>
        <v>1683.9642857142856</v>
      </c>
      <c r="I3662" s="37">
        <f t="shared" si="554"/>
        <v>2000</v>
      </c>
      <c r="J3662" s="37">
        <f t="shared" si="555"/>
        <v>120</v>
      </c>
      <c r="K3662" s="21"/>
      <c r="L3662" s="36">
        <f t="shared" ref="L3662:L3670" si="559">L3661+17</f>
        <v>555</v>
      </c>
      <c r="M3662" s="36"/>
      <c r="N3662" s="21"/>
      <c r="O3662" s="21">
        <f t="shared" si="556"/>
        <v>555</v>
      </c>
      <c r="P3662" s="40">
        <f t="shared" si="557"/>
        <v>1585.7142857142858</v>
      </c>
      <c r="Q3662" s="42"/>
      <c r="R3662" t="str">
        <f t="shared" si="558"/>
        <v>1680 Litre 316 Stainless Steel Slimline Water Tank (650mm W x 1800mm L x  1560mm H)</v>
      </c>
    </row>
    <row r="3663" spans="2:18" x14ac:dyDescent="0.35">
      <c r="B3663" s="32">
        <v>0.65</v>
      </c>
      <c r="C3663" s="30" t="s">
        <v>23</v>
      </c>
      <c r="D3663" s="30" t="s">
        <v>21</v>
      </c>
      <c r="E3663" s="21">
        <v>650</v>
      </c>
      <c r="F3663" s="21">
        <v>1900</v>
      </c>
      <c r="G3663" s="21">
        <v>1560</v>
      </c>
      <c r="H3663" s="39">
        <f t="shared" si="553"/>
        <v>1785.3642857142856</v>
      </c>
      <c r="I3663" s="37">
        <f t="shared" si="554"/>
        <v>2000</v>
      </c>
      <c r="J3663" s="37">
        <f t="shared" si="555"/>
        <v>120</v>
      </c>
      <c r="K3663" s="21"/>
      <c r="L3663" s="36">
        <f t="shared" si="559"/>
        <v>572</v>
      </c>
      <c r="M3663" s="36"/>
      <c r="N3663" s="21"/>
      <c r="O3663" s="21">
        <f t="shared" si="556"/>
        <v>572</v>
      </c>
      <c r="P3663" s="40">
        <f t="shared" si="557"/>
        <v>1634.2857142857144</v>
      </c>
      <c r="Q3663" s="42"/>
      <c r="R3663" t="str">
        <f t="shared" si="558"/>
        <v>1790 Litre 316 Stainless Steel Slimline Water Tank (650mm W x 1900mm L x  1560mm H)</v>
      </c>
    </row>
    <row r="3664" spans="2:18" x14ac:dyDescent="0.35">
      <c r="B3664" s="32">
        <v>0.65</v>
      </c>
      <c r="C3664" s="30" t="s">
        <v>23</v>
      </c>
      <c r="D3664" s="30" t="s">
        <v>21</v>
      </c>
      <c r="E3664" s="21">
        <v>650</v>
      </c>
      <c r="F3664" s="21">
        <v>2000</v>
      </c>
      <c r="G3664" s="21">
        <v>1560</v>
      </c>
      <c r="H3664" s="39">
        <f t="shared" si="553"/>
        <v>1886.7642857142855</v>
      </c>
      <c r="I3664" s="37">
        <f t="shared" si="554"/>
        <v>2000</v>
      </c>
      <c r="J3664" s="37">
        <f t="shared" si="555"/>
        <v>120</v>
      </c>
      <c r="K3664" s="21"/>
      <c r="L3664" s="36">
        <f t="shared" si="559"/>
        <v>589</v>
      </c>
      <c r="M3664" s="36"/>
      <c r="N3664" s="21"/>
      <c r="O3664" s="21">
        <f t="shared" si="556"/>
        <v>589</v>
      </c>
      <c r="P3664" s="40">
        <f t="shared" si="557"/>
        <v>1682.8571428571429</v>
      </c>
      <c r="Q3664" s="42"/>
      <c r="R3664" t="str">
        <f t="shared" si="558"/>
        <v>1890 Litre 316 Stainless Steel Slimline Water Tank (650mm W x 2000mm L x  1560mm H)</v>
      </c>
    </row>
    <row r="3665" spans="2:18" x14ac:dyDescent="0.35">
      <c r="B3665" s="32">
        <v>0.65</v>
      </c>
      <c r="C3665" s="30" t="s">
        <v>23</v>
      </c>
      <c r="D3665" s="30" t="s">
        <v>21</v>
      </c>
      <c r="E3665" s="21">
        <v>650</v>
      </c>
      <c r="F3665" s="21">
        <v>2100</v>
      </c>
      <c r="G3665" s="21">
        <v>1560</v>
      </c>
      <c r="H3665" s="39">
        <f t="shared" si="553"/>
        <v>1988.1642857142856</v>
      </c>
      <c r="I3665" s="37">
        <f t="shared" si="554"/>
        <v>2000</v>
      </c>
      <c r="J3665" s="37">
        <f t="shared" si="555"/>
        <v>120</v>
      </c>
      <c r="K3665" s="21"/>
      <c r="L3665" s="36">
        <f t="shared" si="559"/>
        <v>606</v>
      </c>
      <c r="M3665" s="36"/>
      <c r="N3665" s="21"/>
      <c r="O3665" s="21">
        <f t="shared" si="556"/>
        <v>606</v>
      </c>
      <c r="P3665" s="40">
        <f t="shared" si="557"/>
        <v>1731.4285714285716</v>
      </c>
      <c r="Q3665" s="42"/>
      <c r="R3665" t="str">
        <f t="shared" si="558"/>
        <v>1990 Litre 316 Stainless Steel Slimline Water Tank (650mm W x 2100mm L x  1560mm H)</v>
      </c>
    </row>
    <row r="3666" spans="2:18" x14ac:dyDescent="0.35">
      <c r="B3666" s="32">
        <v>0.65</v>
      </c>
      <c r="C3666" s="43" t="s">
        <v>23</v>
      </c>
      <c r="D3666" s="43" t="s">
        <v>21</v>
      </c>
      <c r="E3666" s="45">
        <v>650</v>
      </c>
      <c r="F3666" s="45">
        <v>2200</v>
      </c>
      <c r="G3666" s="45">
        <v>1560</v>
      </c>
      <c r="H3666" s="39">
        <f t="shared" si="553"/>
        <v>2089.5642857142857</v>
      </c>
      <c r="I3666" s="37">
        <f t="shared" si="554"/>
        <v>2000</v>
      </c>
      <c r="J3666" s="37">
        <f t="shared" si="555"/>
        <v>120</v>
      </c>
      <c r="K3666" s="21"/>
      <c r="L3666" s="36">
        <f t="shared" si="559"/>
        <v>623</v>
      </c>
      <c r="M3666" s="36"/>
      <c r="N3666" s="21"/>
      <c r="O3666" s="21">
        <f t="shared" si="556"/>
        <v>623</v>
      </c>
      <c r="P3666" s="40">
        <f t="shared" si="557"/>
        <v>1780</v>
      </c>
      <c r="Q3666" s="42"/>
      <c r="R3666" t="str">
        <f t="shared" si="558"/>
        <v>2090 Litre 316 Stainless Steel Slimline Water Tank (650mm W x 2200mm L x  1560mm H)</v>
      </c>
    </row>
    <row r="3667" spans="2:18" x14ac:dyDescent="0.35">
      <c r="B3667" s="32">
        <v>0.65</v>
      </c>
      <c r="C3667" s="30" t="s">
        <v>23</v>
      </c>
      <c r="D3667" s="30" t="s">
        <v>21</v>
      </c>
      <c r="E3667" s="21">
        <v>650</v>
      </c>
      <c r="F3667" s="21">
        <v>2300</v>
      </c>
      <c r="G3667" s="21">
        <v>1560</v>
      </c>
      <c r="H3667" s="39">
        <f t="shared" si="553"/>
        <v>2190.9642857142858</v>
      </c>
      <c r="I3667" s="37">
        <f t="shared" si="554"/>
        <v>2000</v>
      </c>
      <c r="J3667" s="37">
        <f t="shared" si="555"/>
        <v>120</v>
      </c>
      <c r="K3667" s="21"/>
      <c r="L3667" s="36">
        <f t="shared" si="559"/>
        <v>640</v>
      </c>
      <c r="M3667" s="36"/>
      <c r="N3667" s="21"/>
      <c r="O3667" s="21">
        <f t="shared" si="556"/>
        <v>640</v>
      </c>
      <c r="P3667" s="40">
        <f t="shared" si="557"/>
        <v>1828.5714285714287</v>
      </c>
      <c r="Q3667" s="42"/>
      <c r="R3667" t="str">
        <f t="shared" si="558"/>
        <v>2190 Litre 316 Stainless Steel Slimline Water Tank (650mm W x 2300mm L x  1560mm H)</v>
      </c>
    </row>
    <row r="3668" spans="2:18" x14ac:dyDescent="0.35">
      <c r="B3668" s="32">
        <v>0.65</v>
      </c>
      <c r="C3668" s="30" t="s">
        <v>23</v>
      </c>
      <c r="D3668" s="30" t="s">
        <v>21</v>
      </c>
      <c r="E3668" s="21">
        <v>650</v>
      </c>
      <c r="F3668" s="21">
        <v>2400</v>
      </c>
      <c r="G3668" s="21">
        <v>1560</v>
      </c>
      <c r="H3668" s="39">
        <f t="shared" si="553"/>
        <v>2292.3642857142859</v>
      </c>
      <c r="I3668" s="37">
        <f t="shared" si="554"/>
        <v>2000</v>
      </c>
      <c r="J3668" s="37">
        <f t="shared" si="555"/>
        <v>120</v>
      </c>
      <c r="K3668" s="21"/>
      <c r="L3668" s="36">
        <f t="shared" si="559"/>
        <v>657</v>
      </c>
      <c r="M3668" s="36"/>
      <c r="N3668" s="21"/>
      <c r="O3668" s="21">
        <f t="shared" si="556"/>
        <v>657</v>
      </c>
      <c r="P3668" s="40">
        <f t="shared" si="557"/>
        <v>1877.1428571428573</v>
      </c>
      <c r="Q3668" s="42"/>
      <c r="R3668" t="str">
        <f t="shared" si="558"/>
        <v>2290 Litre 316 Stainless Steel Slimline Water Tank (650mm W x 2400mm L x  1560mm H)</v>
      </c>
    </row>
    <row r="3669" spans="2:18" x14ac:dyDescent="0.35">
      <c r="B3669" s="32">
        <v>0.65</v>
      </c>
      <c r="C3669" s="30" t="s">
        <v>23</v>
      </c>
      <c r="D3669" s="30" t="s">
        <v>21</v>
      </c>
      <c r="E3669" s="21">
        <v>650</v>
      </c>
      <c r="F3669" s="21">
        <v>2500</v>
      </c>
      <c r="G3669" s="21">
        <v>1560</v>
      </c>
      <c r="H3669" s="39">
        <f t="shared" si="553"/>
        <v>2393.764285714286</v>
      </c>
      <c r="I3669" s="37">
        <f t="shared" si="554"/>
        <v>2000</v>
      </c>
      <c r="J3669" s="37">
        <f t="shared" si="555"/>
        <v>120</v>
      </c>
      <c r="K3669" s="21"/>
      <c r="L3669" s="36">
        <f t="shared" si="559"/>
        <v>674</v>
      </c>
      <c r="M3669" s="36"/>
      <c r="N3669" s="21"/>
      <c r="O3669" s="21">
        <f t="shared" si="556"/>
        <v>674</v>
      </c>
      <c r="P3669" s="40">
        <f t="shared" si="557"/>
        <v>1925.7142857142858</v>
      </c>
      <c r="Q3669" s="42"/>
      <c r="R3669" t="str">
        <f t="shared" si="558"/>
        <v>2390 Litre 316 Stainless Steel Slimline Water Tank (650mm W x 2500mm L x  1560mm H)</v>
      </c>
    </row>
    <row r="3670" spans="2:18" x14ac:dyDescent="0.35">
      <c r="B3670" s="32">
        <v>0.65</v>
      </c>
      <c r="C3670" s="30" t="s">
        <v>23</v>
      </c>
      <c r="D3670" s="30" t="s">
        <v>21</v>
      </c>
      <c r="E3670" s="21">
        <v>650</v>
      </c>
      <c r="F3670" s="21">
        <v>2600</v>
      </c>
      <c r="G3670" s="21">
        <v>1560</v>
      </c>
      <c r="H3670" s="39">
        <f t="shared" si="553"/>
        <v>2495.1642857142861</v>
      </c>
      <c r="I3670" s="37">
        <f t="shared" si="554"/>
        <v>2000</v>
      </c>
      <c r="J3670" s="37">
        <f t="shared" si="555"/>
        <v>120</v>
      </c>
      <c r="K3670" s="21"/>
      <c r="L3670" s="36">
        <f t="shared" si="559"/>
        <v>691</v>
      </c>
      <c r="M3670" s="36"/>
      <c r="N3670" s="21"/>
      <c r="O3670" s="21">
        <f t="shared" si="556"/>
        <v>691</v>
      </c>
      <c r="P3670" s="40">
        <f t="shared" si="557"/>
        <v>1974.2857142857144</v>
      </c>
      <c r="Q3670" s="42"/>
      <c r="R3670" t="str">
        <f t="shared" si="558"/>
        <v>2500 Litre 316 Stainless Steel Slimline Water Tank (650mm W x 2600mm L x  1560mm H)</v>
      </c>
    </row>
    <row r="3671" spans="2:18" x14ac:dyDescent="0.35">
      <c r="B3671" s="32">
        <v>0.65</v>
      </c>
      <c r="C3671" s="30" t="s">
        <v>23</v>
      </c>
      <c r="D3671" s="30" t="s">
        <v>21</v>
      </c>
      <c r="E3671" s="21">
        <v>650</v>
      </c>
      <c r="F3671" s="21">
        <v>2700</v>
      </c>
      <c r="G3671" s="21">
        <v>1560</v>
      </c>
      <c r="H3671" s="39">
        <f t="shared" si="553"/>
        <v>2596.5642857142857</v>
      </c>
      <c r="I3671" s="37">
        <f t="shared" si="554"/>
        <v>3000</v>
      </c>
      <c r="J3671" s="37">
        <f t="shared" si="555"/>
        <v>135</v>
      </c>
      <c r="K3671" s="21"/>
      <c r="L3671" s="36">
        <v>782</v>
      </c>
      <c r="M3671" s="36"/>
      <c r="N3671" s="21"/>
      <c r="O3671" s="21">
        <f t="shared" si="556"/>
        <v>782</v>
      </c>
      <c r="P3671" s="40">
        <f t="shared" si="557"/>
        <v>2234.2857142857142</v>
      </c>
      <c r="Q3671" s="42"/>
      <c r="R3671" t="str">
        <f t="shared" si="558"/>
        <v>2600 Litre 316 Stainless Steel Slimline Water Tank (650mm W x 2700mm L x  1560mm H)</v>
      </c>
    </row>
    <row r="3672" spans="2:18" x14ac:dyDescent="0.35">
      <c r="B3672" s="32">
        <v>0.65</v>
      </c>
      <c r="C3672" s="30" t="s">
        <v>23</v>
      </c>
      <c r="D3672" s="30" t="s">
        <v>21</v>
      </c>
      <c r="E3672" s="21">
        <v>650</v>
      </c>
      <c r="F3672" s="21">
        <v>2800</v>
      </c>
      <c r="G3672" s="21">
        <v>1560</v>
      </c>
      <c r="H3672" s="39">
        <f t="shared" si="553"/>
        <v>2697.9642857142858</v>
      </c>
      <c r="I3672" s="37">
        <f t="shared" si="554"/>
        <v>3000</v>
      </c>
      <c r="J3672" s="37">
        <f t="shared" si="555"/>
        <v>135</v>
      </c>
      <c r="K3672" s="21"/>
      <c r="L3672" s="36">
        <f>L3671+17</f>
        <v>799</v>
      </c>
      <c r="M3672" s="36"/>
      <c r="N3672" s="21"/>
      <c r="O3672" s="21">
        <f t="shared" si="556"/>
        <v>799</v>
      </c>
      <c r="P3672" s="40">
        <f t="shared" si="557"/>
        <v>2282.8571428571431</v>
      </c>
      <c r="Q3672" s="42"/>
      <c r="R3672" t="str">
        <f t="shared" si="558"/>
        <v>2700 Litre 316 Stainless Steel Slimline Water Tank (650mm W x 2800mm L x  1560mm H)</v>
      </c>
    </row>
    <row r="3673" spans="2:18" x14ac:dyDescent="0.35">
      <c r="B3673" s="32">
        <v>0.65</v>
      </c>
      <c r="C3673" s="30" t="s">
        <v>23</v>
      </c>
      <c r="D3673" s="30" t="s">
        <v>21</v>
      </c>
      <c r="E3673" s="21">
        <v>650</v>
      </c>
      <c r="F3673" s="21">
        <v>2900</v>
      </c>
      <c r="G3673" s="21">
        <v>1560</v>
      </c>
      <c r="H3673" s="39">
        <f t="shared" si="553"/>
        <v>2799.3642857142859</v>
      </c>
      <c r="I3673" s="37">
        <f t="shared" si="554"/>
        <v>3000</v>
      </c>
      <c r="J3673" s="37">
        <f t="shared" si="555"/>
        <v>135</v>
      </c>
      <c r="K3673" s="21"/>
      <c r="L3673" s="36">
        <f>L3672+17</f>
        <v>816</v>
      </c>
      <c r="M3673" s="36"/>
      <c r="N3673" s="21"/>
      <c r="O3673" s="21">
        <f t="shared" si="556"/>
        <v>816</v>
      </c>
      <c r="P3673" s="40">
        <f t="shared" si="557"/>
        <v>2331.4285714285716</v>
      </c>
      <c r="Q3673" s="42"/>
      <c r="R3673" t="str">
        <f t="shared" si="558"/>
        <v>2800 Litre 316 Stainless Steel Slimline Water Tank (650mm W x 2900mm L x  1560mm H)</v>
      </c>
    </row>
    <row r="3674" spans="2:18" x14ac:dyDescent="0.35">
      <c r="B3674" s="32">
        <v>0.65</v>
      </c>
      <c r="C3674" s="30" t="s">
        <v>23</v>
      </c>
      <c r="D3674" s="30" t="s">
        <v>21</v>
      </c>
      <c r="E3674" s="21">
        <v>650</v>
      </c>
      <c r="F3674" s="21">
        <v>3000</v>
      </c>
      <c r="G3674" s="21">
        <v>1560</v>
      </c>
      <c r="H3674" s="39">
        <f t="shared" si="553"/>
        <v>2900.764285714286</v>
      </c>
      <c r="I3674" s="37">
        <f t="shared" si="554"/>
        <v>3000</v>
      </c>
      <c r="J3674" s="37">
        <f t="shared" si="555"/>
        <v>135</v>
      </c>
      <c r="K3674" s="21"/>
      <c r="L3674" s="36">
        <v>835</v>
      </c>
      <c r="M3674" s="36"/>
      <c r="N3674" s="21"/>
      <c r="O3674" s="21">
        <f t="shared" si="556"/>
        <v>835</v>
      </c>
      <c r="P3674" s="40">
        <f t="shared" si="557"/>
        <v>2385.7142857142858</v>
      </c>
      <c r="Q3674" s="42"/>
      <c r="R3674" t="str">
        <f t="shared" si="558"/>
        <v>2900 Litre 316 Stainless Steel Slimline Water Tank (650mm W x 3000mm L x  1560mm H)</v>
      </c>
    </row>
    <row r="3675" spans="2:18" x14ac:dyDescent="0.35">
      <c r="B3675" s="32">
        <v>0.65</v>
      </c>
      <c r="C3675" s="30" t="s">
        <v>23</v>
      </c>
      <c r="D3675" s="30" t="s">
        <v>21</v>
      </c>
      <c r="E3675" s="21">
        <v>700</v>
      </c>
      <c r="F3675" s="21">
        <v>800</v>
      </c>
      <c r="G3675" s="21">
        <v>1560</v>
      </c>
      <c r="H3675" s="39">
        <f t="shared" si="553"/>
        <v>709.8</v>
      </c>
      <c r="I3675" s="37">
        <f t="shared" si="554"/>
        <v>1000</v>
      </c>
      <c r="J3675" s="37">
        <f t="shared" si="555"/>
        <v>90</v>
      </c>
      <c r="K3675" s="21"/>
      <c r="L3675" s="44">
        <v>399</v>
      </c>
      <c r="M3675" s="44"/>
      <c r="N3675" s="21"/>
      <c r="O3675" s="21">
        <f t="shared" si="556"/>
        <v>399</v>
      </c>
      <c r="P3675" s="40">
        <f t="shared" si="557"/>
        <v>1140</v>
      </c>
      <c r="Q3675" s="42"/>
      <c r="R3675" t="str">
        <f t="shared" si="558"/>
        <v>710 Litre 316 Stainless Steel Slimline Water Tank (700mm W x 800mm L x  1560mm H)</v>
      </c>
    </row>
    <row r="3676" spans="2:18" x14ac:dyDescent="0.35">
      <c r="B3676" s="32">
        <v>0.65</v>
      </c>
      <c r="C3676" s="30" t="s">
        <v>23</v>
      </c>
      <c r="D3676" s="30" t="s">
        <v>21</v>
      </c>
      <c r="E3676" s="21">
        <v>700</v>
      </c>
      <c r="F3676" s="21">
        <v>900</v>
      </c>
      <c r="G3676" s="21">
        <v>1560</v>
      </c>
      <c r="H3676" s="39">
        <f t="shared" si="553"/>
        <v>819</v>
      </c>
      <c r="I3676" s="37">
        <f t="shared" si="554"/>
        <v>1000</v>
      </c>
      <c r="J3676" s="37">
        <f t="shared" si="555"/>
        <v>90</v>
      </c>
      <c r="K3676" s="21"/>
      <c r="L3676" s="36">
        <f t="shared" ref="L3676:L3682" si="560">L3675+17</f>
        <v>416</v>
      </c>
      <c r="M3676" s="36"/>
      <c r="N3676" s="21"/>
      <c r="O3676" s="21">
        <f t="shared" si="556"/>
        <v>416</v>
      </c>
      <c r="P3676" s="40">
        <f t="shared" si="557"/>
        <v>1188.5714285714287</v>
      </c>
      <c r="Q3676" s="42"/>
      <c r="R3676" t="str">
        <f t="shared" si="558"/>
        <v>820 Litre 316 Stainless Steel Slimline Water Tank (700mm W x 900mm L x  1560mm H)</v>
      </c>
    </row>
    <row r="3677" spans="2:18" x14ac:dyDescent="0.35">
      <c r="B3677" s="32">
        <v>0.65</v>
      </c>
      <c r="C3677" s="30" t="s">
        <v>23</v>
      </c>
      <c r="D3677" s="30" t="s">
        <v>21</v>
      </c>
      <c r="E3677" s="21">
        <v>700</v>
      </c>
      <c r="F3677" s="21">
        <v>1000</v>
      </c>
      <c r="G3677" s="21">
        <v>1560</v>
      </c>
      <c r="H3677" s="39">
        <f t="shared" si="553"/>
        <v>928.2</v>
      </c>
      <c r="I3677" s="37">
        <f t="shared" si="554"/>
        <v>1000</v>
      </c>
      <c r="J3677" s="37">
        <f t="shared" si="555"/>
        <v>90</v>
      </c>
      <c r="K3677" s="21"/>
      <c r="L3677" s="36">
        <f t="shared" si="560"/>
        <v>433</v>
      </c>
      <c r="M3677" s="36"/>
      <c r="N3677" s="21"/>
      <c r="O3677" s="21">
        <f t="shared" si="556"/>
        <v>433</v>
      </c>
      <c r="P3677" s="40">
        <f t="shared" si="557"/>
        <v>1237.1428571428571</v>
      </c>
      <c r="Q3677" s="42"/>
      <c r="R3677" t="str">
        <f t="shared" si="558"/>
        <v>930 Litre 316 Stainless Steel Slimline Water Tank (700mm W x 1000mm L x  1560mm H)</v>
      </c>
    </row>
    <row r="3678" spans="2:18" x14ac:dyDescent="0.35">
      <c r="B3678" s="32">
        <v>0.65</v>
      </c>
      <c r="C3678" s="30" t="s">
        <v>23</v>
      </c>
      <c r="D3678" s="30" t="s">
        <v>21</v>
      </c>
      <c r="E3678" s="21">
        <v>700</v>
      </c>
      <c r="F3678" s="21">
        <v>1100</v>
      </c>
      <c r="G3678" s="21">
        <v>1560</v>
      </c>
      <c r="H3678" s="39">
        <f t="shared" si="553"/>
        <v>1037.4000000000001</v>
      </c>
      <c r="I3678" s="37">
        <f t="shared" si="554"/>
        <v>1000</v>
      </c>
      <c r="J3678" s="37">
        <f t="shared" si="555"/>
        <v>90</v>
      </c>
      <c r="K3678" s="21"/>
      <c r="L3678" s="36">
        <f t="shared" si="560"/>
        <v>450</v>
      </c>
      <c r="M3678" s="36"/>
      <c r="N3678" s="21"/>
      <c r="O3678" s="21">
        <f t="shared" si="556"/>
        <v>450</v>
      </c>
      <c r="P3678" s="40">
        <f t="shared" si="557"/>
        <v>1285.7142857142858</v>
      </c>
      <c r="Q3678" s="42"/>
      <c r="R3678" t="str">
        <f t="shared" si="558"/>
        <v>1040 Litre 316 Stainless Steel Slimline Water Tank (700mm W x 1100mm L x  1560mm H)</v>
      </c>
    </row>
    <row r="3679" spans="2:18" x14ac:dyDescent="0.35">
      <c r="B3679" s="32">
        <v>0.65</v>
      </c>
      <c r="C3679" s="30" t="s">
        <v>23</v>
      </c>
      <c r="D3679" s="30" t="s">
        <v>21</v>
      </c>
      <c r="E3679" s="21">
        <v>700</v>
      </c>
      <c r="F3679" s="21">
        <v>1200</v>
      </c>
      <c r="G3679" s="21">
        <v>1560</v>
      </c>
      <c r="H3679" s="39">
        <f t="shared" si="553"/>
        <v>1146.5999999999999</v>
      </c>
      <c r="I3679" s="37">
        <f t="shared" si="554"/>
        <v>1000</v>
      </c>
      <c r="J3679" s="37">
        <f t="shared" si="555"/>
        <v>90</v>
      </c>
      <c r="K3679" s="21"/>
      <c r="L3679" s="36">
        <f t="shared" si="560"/>
        <v>467</v>
      </c>
      <c r="M3679" s="36"/>
      <c r="N3679" s="21"/>
      <c r="O3679" s="21">
        <f t="shared" si="556"/>
        <v>467</v>
      </c>
      <c r="P3679" s="40">
        <f t="shared" si="557"/>
        <v>1334.2857142857144</v>
      </c>
      <c r="Q3679" s="42"/>
      <c r="R3679" t="str">
        <f t="shared" si="558"/>
        <v>1150 Litre 316 Stainless Steel Slimline Water Tank (700mm W x 1200mm L x  1560mm H)</v>
      </c>
    </row>
    <row r="3680" spans="2:18" x14ac:dyDescent="0.35">
      <c r="B3680" s="32">
        <v>0.65</v>
      </c>
      <c r="C3680" s="30" t="s">
        <v>23</v>
      </c>
      <c r="D3680" s="30" t="s">
        <v>21</v>
      </c>
      <c r="E3680" s="21">
        <v>700</v>
      </c>
      <c r="F3680" s="21">
        <v>1300</v>
      </c>
      <c r="G3680" s="21">
        <v>1560</v>
      </c>
      <c r="H3680" s="39">
        <f t="shared" si="553"/>
        <v>1255.8</v>
      </c>
      <c r="I3680" s="37">
        <f t="shared" si="554"/>
        <v>1000</v>
      </c>
      <c r="J3680" s="37">
        <f t="shared" si="555"/>
        <v>90</v>
      </c>
      <c r="K3680" s="21"/>
      <c r="L3680" s="36">
        <f t="shared" si="560"/>
        <v>484</v>
      </c>
      <c r="M3680" s="36"/>
      <c r="N3680" s="21"/>
      <c r="O3680" s="21">
        <f t="shared" si="556"/>
        <v>484</v>
      </c>
      <c r="P3680" s="40">
        <f t="shared" si="557"/>
        <v>1382.8571428571429</v>
      </c>
      <c r="Q3680" s="42"/>
      <c r="R3680" t="str">
        <f t="shared" si="558"/>
        <v>1260 Litre 316 Stainless Steel Slimline Water Tank (700mm W x 1300mm L x  1560mm H)</v>
      </c>
    </row>
    <row r="3681" spans="2:18" x14ac:dyDescent="0.35">
      <c r="B3681" s="32">
        <v>0.65</v>
      </c>
      <c r="C3681" s="30" t="s">
        <v>23</v>
      </c>
      <c r="D3681" s="30" t="s">
        <v>21</v>
      </c>
      <c r="E3681" s="21">
        <v>700</v>
      </c>
      <c r="F3681" s="21">
        <v>1400</v>
      </c>
      <c r="G3681" s="21">
        <v>1560</v>
      </c>
      <c r="H3681" s="39">
        <f t="shared" si="553"/>
        <v>1365</v>
      </c>
      <c r="I3681" s="37">
        <f t="shared" si="554"/>
        <v>1000</v>
      </c>
      <c r="J3681" s="37">
        <f t="shared" si="555"/>
        <v>90</v>
      </c>
      <c r="K3681" s="21"/>
      <c r="L3681" s="36">
        <f t="shared" si="560"/>
        <v>501</v>
      </c>
      <c r="M3681" s="36"/>
      <c r="N3681" s="21"/>
      <c r="O3681" s="21">
        <f t="shared" si="556"/>
        <v>501</v>
      </c>
      <c r="P3681" s="40">
        <f t="shared" si="557"/>
        <v>1431.4285714285716</v>
      </c>
      <c r="Q3681" s="42"/>
      <c r="R3681" t="str">
        <f t="shared" si="558"/>
        <v>1370 Litre 316 Stainless Steel Slimline Water Tank (700mm W x 1400mm L x  1560mm H)</v>
      </c>
    </row>
    <row r="3682" spans="2:18" x14ac:dyDescent="0.35">
      <c r="B3682" s="32">
        <v>0.65</v>
      </c>
      <c r="C3682" s="30" t="s">
        <v>23</v>
      </c>
      <c r="D3682" s="30" t="s">
        <v>21</v>
      </c>
      <c r="E3682" s="21">
        <v>700</v>
      </c>
      <c r="F3682" s="21">
        <v>1500</v>
      </c>
      <c r="G3682" s="21">
        <v>1560</v>
      </c>
      <c r="H3682" s="39">
        <f t="shared" si="553"/>
        <v>1474.2</v>
      </c>
      <c r="I3682" s="37">
        <f t="shared" si="554"/>
        <v>1000</v>
      </c>
      <c r="J3682" s="37">
        <f t="shared" si="555"/>
        <v>90</v>
      </c>
      <c r="K3682" s="21"/>
      <c r="L3682" s="36">
        <f t="shared" si="560"/>
        <v>518</v>
      </c>
      <c r="M3682" s="36"/>
      <c r="N3682" s="21"/>
      <c r="O3682" s="21">
        <f t="shared" si="556"/>
        <v>518</v>
      </c>
      <c r="P3682" s="40">
        <f t="shared" si="557"/>
        <v>1480</v>
      </c>
      <c r="Q3682" s="42"/>
      <c r="R3682" t="str">
        <f t="shared" si="558"/>
        <v>1470 Litre 316 Stainless Steel Slimline Water Tank (700mm W x 1500mm L x  1560mm H)</v>
      </c>
    </row>
    <row r="3683" spans="2:18" x14ac:dyDescent="0.35">
      <c r="B3683" s="32">
        <v>0.65</v>
      </c>
      <c r="C3683" s="43" t="s">
        <v>23</v>
      </c>
      <c r="D3683" s="43" t="s">
        <v>21</v>
      </c>
      <c r="E3683" s="45">
        <v>700</v>
      </c>
      <c r="F3683" s="45">
        <v>1600</v>
      </c>
      <c r="G3683" s="45">
        <v>1560</v>
      </c>
      <c r="H3683" s="39">
        <f t="shared" si="553"/>
        <v>1583.4</v>
      </c>
      <c r="I3683" s="37">
        <f t="shared" si="554"/>
        <v>2000</v>
      </c>
      <c r="J3683" s="37">
        <f t="shared" si="555"/>
        <v>120</v>
      </c>
      <c r="K3683" s="21"/>
      <c r="L3683" s="36">
        <v>523</v>
      </c>
      <c r="M3683" s="36"/>
      <c r="N3683" s="21"/>
      <c r="O3683" s="21">
        <f t="shared" si="556"/>
        <v>523</v>
      </c>
      <c r="P3683" s="40">
        <f t="shared" si="557"/>
        <v>1494.2857142857144</v>
      </c>
      <c r="Q3683" s="42"/>
      <c r="R3683" t="str">
        <f t="shared" si="558"/>
        <v>1580 Litre 316 Stainless Steel Slimline Water Tank (700mm W x 1600mm L x  1560mm H)</v>
      </c>
    </row>
    <row r="3684" spans="2:18" x14ac:dyDescent="0.35">
      <c r="B3684" s="32">
        <v>0.65</v>
      </c>
      <c r="C3684" s="30" t="s">
        <v>23</v>
      </c>
      <c r="D3684" s="30" t="s">
        <v>21</v>
      </c>
      <c r="E3684" s="21">
        <v>700</v>
      </c>
      <c r="F3684" s="21">
        <v>1700</v>
      </c>
      <c r="G3684" s="21">
        <v>1560</v>
      </c>
      <c r="H3684" s="39">
        <f t="shared" si="553"/>
        <v>1692.6</v>
      </c>
      <c r="I3684" s="37">
        <f t="shared" si="554"/>
        <v>2000</v>
      </c>
      <c r="J3684" s="37">
        <f t="shared" si="555"/>
        <v>120</v>
      </c>
      <c r="K3684" s="21"/>
      <c r="L3684" s="36">
        <f t="shared" ref="L3684:L3691" si="561">L3683+17</f>
        <v>540</v>
      </c>
      <c r="M3684" s="36"/>
      <c r="N3684" s="21"/>
      <c r="O3684" s="21">
        <f t="shared" si="556"/>
        <v>540</v>
      </c>
      <c r="P3684" s="40">
        <f t="shared" si="557"/>
        <v>1542.8571428571429</v>
      </c>
      <c r="Q3684" s="42"/>
      <c r="R3684" t="str">
        <f t="shared" si="558"/>
        <v>1690 Litre 316 Stainless Steel Slimline Water Tank (700mm W x 1700mm L x  1560mm H)</v>
      </c>
    </row>
    <row r="3685" spans="2:18" x14ac:dyDescent="0.35">
      <c r="B3685" s="32">
        <v>0.65</v>
      </c>
      <c r="C3685" s="30" t="s">
        <v>23</v>
      </c>
      <c r="D3685" s="30" t="s">
        <v>21</v>
      </c>
      <c r="E3685" s="21">
        <v>700</v>
      </c>
      <c r="F3685" s="21">
        <v>1800</v>
      </c>
      <c r="G3685" s="21">
        <v>1560</v>
      </c>
      <c r="H3685" s="39">
        <f t="shared" si="553"/>
        <v>1801.8</v>
      </c>
      <c r="I3685" s="37">
        <f t="shared" si="554"/>
        <v>2000</v>
      </c>
      <c r="J3685" s="37">
        <f t="shared" si="555"/>
        <v>120</v>
      </c>
      <c r="K3685" s="21"/>
      <c r="L3685" s="36">
        <f t="shared" si="561"/>
        <v>557</v>
      </c>
      <c r="M3685" s="36"/>
      <c r="N3685" s="21"/>
      <c r="O3685" s="21">
        <f t="shared" si="556"/>
        <v>557</v>
      </c>
      <c r="P3685" s="40">
        <f t="shared" si="557"/>
        <v>1591.4285714285716</v>
      </c>
      <c r="Q3685" s="42"/>
      <c r="R3685" t="str">
        <f t="shared" si="558"/>
        <v>1800 Litre 316 Stainless Steel Slimline Water Tank (700mm W x 1800mm L x  1560mm H)</v>
      </c>
    </row>
    <row r="3686" spans="2:18" x14ac:dyDescent="0.35">
      <c r="B3686" s="32">
        <v>0.65</v>
      </c>
      <c r="C3686" s="30" t="s">
        <v>23</v>
      </c>
      <c r="D3686" s="30" t="s">
        <v>21</v>
      </c>
      <c r="E3686" s="21">
        <v>700</v>
      </c>
      <c r="F3686" s="21">
        <v>1900</v>
      </c>
      <c r="G3686" s="21">
        <v>1560</v>
      </c>
      <c r="H3686" s="39">
        <f t="shared" si="553"/>
        <v>1911</v>
      </c>
      <c r="I3686" s="37">
        <f t="shared" si="554"/>
        <v>2000</v>
      </c>
      <c r="J3686" s="37">
        <f t="shared" si="555"/>
        <v>120</v>
      </c>
      <c r="K3686" s="21"/>
      <c r="L3686" s="36">
        <f t="shared" si="561"/>
        <v>574</v>
      </c>
      <c r="M3686" s="36"/>
      <c r="N3686" s="21"/>
      <c r="O3686" s="21">
        <f t="shared" si="556"/>
        <v>574</v>
      </c>
      <c r="P3686" s="40">
        <f t="shared" si="557"/>
        <v>1640</v>
      </c>
      <c r="Q3686" s="42"/>
      <c r="R3686" t="str">
        <f t="shared" si="558"/>
        <v>1910 Litre 316 Stainless Steel Slimline Water Tank (700mm W x 1900mm L x  1560mm H)</v>
      </c>
    </row>
    <row r="3687" spans="2:18" x14ac:dyDescent="0.35">
      <c r="B3687" s="32">
        <v>0.65</v>
      </c>
      <c r="C3687" s="30" t="s">
        <v>23</v>
      </c>
      <c r="D3687" s="30" t="s">
        <v>21</v>
      </c>
      <c r="E3687" s="21">
        <v>700</v>
      </c>
      <c r="F3687" s="21">
        <v>2000</v>
      </c>
      <c r="G3687" s="21">
        <v>1560</v>
      </c>
      <c r="H3687" s="39">
        <f t="shared" si="553"/>
        <v>2020.2</v>
      </c>
      <c r="I3687" s="37">
        <f t="shared" si="554"/>
        <v>2000</v>
      </c>
      <c r="J3687" s="37">
        <f t="shared" si="555"/>
        <v>120</v>
      </c>
      <c r="K3687" s="21"/>
      <c r="L3687" s="36">
        <f t="shared" si="561"/>
        <v>591</v>
      </c>
      <c r="M3687" s="36"/>
      <c r="N3687" s="21"/>
      <c r="O3687" s="21">
        <f t="shared" si="556"/>
        <v>591</v>
      </c>
      <c r="P3687" s="40">
        <f t="shared" si="557"/>
        <v>1688.5714285714287</v>
      </c>
      <c r="Q3687" s="42"/>
      <c r="R3687" t="str">
        <f t="shared" si="558"/>
        <v>2020 Litre 316 Stainless Steel Slimline Water Tank (700mm W x 2000mm L x  1560mm H)</v>
      </c>
    </row>
    <row r="3688" spans="2:18" x14ac:dyDescent="0.35">
      <c r="B3688" s="32">
        <v>0.65</v>
      </c>
      <c r="C3688" s="30" t="s">
        <v>23</v>
      </c>
      <c r="D3688" s="30" t="s">
        <v>21</v>
      </c>
      <c r="E3688" s="21">
        <v>700</v>
      </c>
      <c r="F3688" s="21">
        <v>2100</v>
      </c>
      <c r="G3688" s="21">
        <v>1560</v>
      </c>
      <c r="H3688" s="39">
        <f t="shared" si="553"/>
        <v>2129.4</v>
      </c>
      <c r="I3688" s="37">
        <f t="shared" si="554"/>
        <v>2000</v>
      </c>
      <c r="J3688" s="37">
        <f t="shared" si="555"/>
        <v>120</v>
      </c>
      <c r="K3688" s="21"/>
      <c r="L3688" s="36">
        <f t="shared" si="561"/>
        <v>608</v>
      </c>
      <c r="M3688" s="36"/>
      <c r="N3688" s="21"/>
      <c r="O3688" s="21">
        <f t="shared" si="556"/>
        <v>608</v>
      </c>
      <c r="P3688" s="40">
        <f t="shared" si="557"/>
        <v>1737.1428571428573</v>
      </c>
      <c r="Q3688" s="42"/>
      <c r="R3688" t="str">
        <f t="shared" si="558"/>
        <v>2130 Litre 316 Stainless Steel Slimline Water Tank (700mm W x 2100mm L x  1560mm H)</v>
      </c>
    </row>
    <row r="3689" spans="2:18" x14ac:dyDescent="0.35">
      <c r="B3689" s="32">
        <v>0.65</v>
      </c>
      <c r="C3689" s="30" t="s">
        <v>23</v>
      </c>
      <c r="D3689" s="30" t="s">
        <v>21</v>
      </c>
      <c r="E3689" s="21">
        <v>700</v>
      </c>
      <c r="F3689" s="21">
        <v>2200</v>
      </c>
      <c r="G3689" s="21">
        <v>1560</v>
      </c>
      <c r="H3689" s="39">
        <f t="shared" si="553"/>
        <v>2238.6</v>
      </c>
      <c r="I3689" s="37">
        <f t="shared" si="554"/>
        <v>2000</v>
      </c>
      <c r="J3689" s="37">
        <f t="shared" si="555"/>
        <v>120</v>
      </c>
      <c r="K3689" s="21"/>
      <c r="L3689" s="36">
        <f t="shared" si="561"/>
        <v>625</v>
      </c>
      <c r="M3689" s="36"/>
      <c r="N3689" s="21"/>
      <c r="O3689" s="21">
        <f t="shared" si="556"/>
        <v>625</v>
      </c>
      <c r="P3689" s="40">
        <f t="shared" si="557"/>
        <v>1785.7142857142858</v>
      </c>
      <c r="Q3689" s="42"/>
      <c r="R3689" t="str">
        <f t="shared" si="558"/>
        <v>2240 Litre 316 Stainless Steel Slimline Water Tank (700mm W x 2200mm L x  1560mm H)</v>
      </c>
    </row>
    <row r="3690" spans="2:18" x14ac:dyDescent="0.35">
      <c r="B3690" s="32">
        <v>0.65</v>
      </c>
      <c r="C3690" s="30" t="s">
        <v>23</v>
      </c>
      <c r="D3690" s="30" t="s">
        <v>21</v>
      </c>
      <c r="E3690" s="21">
        <v>700</v>
      </c>
      <c r="F3690" s="21">
        <v>2300</v>
      </c>
      <c r="G3690" s="21">
        <v>1560</v>
      </c>
      <c r="H3690" s="39">
        <f t="shared" si="553"/>
        <v>2347.8000000000002</v>
      </c>
      <c r="I3690" s="37">
        <f t="shared" si="554"/>
        <v>2000</v>
      </c>
      <c r="J3690" s="37">
        <f t="shared" si="555"/>
        <v>120</v>
      </c>
      <c r="K3690" s="21"/>
      <c r="L3690" s="36">
        <f t="shared" si="561"/>
        <v>642</v>
      </c>
      <c r="M3690" s="36"/>
      <c r="N3690" s="21"/>
      <c r="O3690" s="21">
        <f t="shared" si="556"/>
        <v>642</v>
      </c>
      <c r="P3690" s="40">
        <f t="shared" si="557"/>
        <v>1834.2857142857144</v>
      </c>
      <c r="Q3690" s="42"/>
      <c r="R3690" t="str">
        <f t="shared" si="558"/>
        <v>2350 Litre 316 Stainless Steel Slimline Water Tank (700mm W x 2300mm L x  1560mm H)</v>
      </c>
    </row>
    <row r="3691" spans="2:18" x14ac:dyDescent="0.35">
      <c r="B3691" s="32">
        <v>0.65</v>
      </c>
      <c r="C3691" s="30" t="s">
        <v>23</v>
      </c>
      <c r="D3691" s="30" t="s">
        <v>21</v>
      </c>
      <c r="E3691" s="21">
        <v>700</v>
      </c>
      <c r="F3691" s="21">
        <v>2400</v>
      </c>
      <c r="G3691" s="21">
        <v>1560</v>
      </c>
      <c r="H3691" s="39">
        <f t="shared" si="553"/>
        <v>2457</v>
      </c>
      <c r="I3691" s="37">
        <f t="shared" si="554"/>
        <v>2000</v>
      </c>
      <c r="J3691" s="37">
        <f t="shared" si="555"/>
        <v>120</v>
      </c>
      <c r="K3691" s="21"/>
      <c r="L3691" s="36">
        <f t="shared" si="561"/>
        <v>659</v>
      </c>
      <c r="M3691" s="36"/>
      <c r="N3691" s="21"/>
      <c r="O3691" s="21">
        <f t="shared" si="556"/>
        <v>659</v>
      </c>
      <c r="P3691" s="40">
        <f t="shared" si="557"/>
        <v>1882.8571428571429</v>
      </c>
      <c r="Q3691" s="42"/>
      <c r="R3691" t="str">
        <f t="shared" si="558"/>
        <v>2460 Litre 316 Stainless Steel Slimline Water Tank (700mm W x 2400mm L x  1560mm H)</v>
      </c>
    </row>
    <row r="3692" spans="2:18" x14ac:dyDescent="0.35">
      <c r="B3692" s="32">
        <v>0.65</v>
      </c>
      <c r="C3692" s="30" t="s">
        <v>23</v>
      </c>
      <c r="D3692" s="30" t="s">
        <v>21</v>
      </c>
      <c r="E3692" s="21">
        <v>700</v>
      </c>
      <c r="F3692" s="21">
        <v>2500</v>
      </c>
      <c r="G3692" s="21">
        <v>1560</v>
      </c>
      <c r="H3692" s="39">
        <f t="shared" si="553"/>
        <v>2566.1999999999998</v>
      </c>
      <c r="I3692" s="37">
        <f t="shared" si="554"/>
        <v>3000</v>
      </c>
      <c r="J3692" s="37">
        <f t="shared" si="555"/>
        <v>135</v>
      </c>
      <c r="K3692" s="21"/>
      <c r="L3692" s="36">
        <v>749</v>
      </c>
      <c r="M3692" s="36"/>
      <c r="N3692" s="21"/>
      <c r="O3692" s="21">
        <f t="shared" si="556"/>
        <v>749</v>
      </c>
      <c r="P3692" s="40">
        <f t="shared" si="557"/>
        <v>2140</v>
      </c>
      <c r="Q3692" s="42"/>
      <c r="R3692" t="str">
        <f t="shared" si="558"/>
        <v>2570 Litre 316 Stainless Steel Slimline Water Tank (700mm W x 2500mm L x  1560mm H)</v>
      </c>
    </row>
    <row r="3693" spans="2:18" x14ac:dyDescent="0.35">
      <c r="B3693" s="32">
        <v>0.65</v>
      </c>
      <c r="C3693" s="30" t="s">
        <v>23</v>
      </c>
      <c r="D3693" s="30" t="s">
        <v>21</v>
      </c>
      <c r="E3693" s="21">
        <v>700</v>
      </c>
      <c r="F3693" s="21">
        <v>2600</v>
      </c>
      <c r="G3693" s="21">
        <v>1560</v>
      </c>
      <c r="H3693" s="39">
        <f t="shared" si="553"/>
        <v>2675.4</v>
      </c>
      <c r="I3693" s="37">
        <f t="shared" si="554"/>
        <v>3000</v>
      </c>
      <c r="J3693" s="37">
        <f t="shared" si="555"/>
        <v>135</v>
      </c>
      <c r="K3693" s="21"/>
      <c r="L3693" s="36">
        <f t="shared" ref="L3693:L3701" si="562">L3692+17</f>
        <v>766</v>
      </c>
      <c r="M3693" s="36"/>
      <c r="N3693" s="21"/>
      <c r="O3693" s="21">
        <f t="shared" si="556"/>
        <v>766</v>
      </c>
      <c r="P3693" s="40">
        <f t="shared" si="557"/>
        <v>2188.5714285714289</v>
      </c>
      <c r="Q3693" s="42"/>
      <c r="R3693" t="str">
        <f t="shared" si="558"/>
        <v>2680 Litre 316 Stainless Steel Slimline Water Tank (700mm W x 2600mm L x  1560mm H)</v>
      </c>
    </row>
    <row r="3694" spans="2:18" x14ac:dyDescent="0.35">
      <c r="B3694" s="32">
        <v>0.65</v>
      </c>
      <c r="C3694" s="30" t="s">
        <v>23</v>
      </c>
      <c r="D3694" s="30" t="s">
        <v>21</v>
      </c>
      <c r="E3694" s="21">
        <v>700</v>
      </c>
      <c r="F3694" s="21">
        <v>2700</v>
      </c>
      <c r="G3694" s="21">
        <v>1560</v>
      </c>
      <c r="H3694" s="39">
        <f t="shared" si="553"/>
        <v>2784.6</v>
      </c>
      <c r="I3694" s="37">
        <f t="shared" si="554"/>
        <v>3000</v>
      </c>
      <c r="J3694" s="37">
        <f t="shared" si="555"/>
        <v>135</v>
      </c>
      <c r="K3694" s="21"/>
      <c r="L3694" s="36">
        <f t="shared" si="562"/>
        <v>783</v>
      </c>
      <c r="M3694" s="36"/>
      <c r="N3694" s="21"/>
      <c r="O3694" s="21">
        <f t="shared" si="556"/>
        <v>783</v>
      </c>
      <c r="P3694" s="40">
        <f t="shared" si="557"/>
        <v>2237.1428571428573</v>
      </c>
      <c r="Q3694" s="42"/>
      <c r="R3694" t="str">
        <f t="shared" si="558"/>
        <v>2780 Litre 316 Stainless Steel Slimline Water Tank (700mm W x 2700mm L x  1560mm H)</v>
      </c>
    </row>
    <row r="3695" spans="2:18" x14ac:dyDescent="0.35">
      <c r="B3695" s="32">
        <v>0.65</v>
      </c>
      <c r="C3695" s="30" t="s">
        <v>23</v>
      </c>
      <c r="D3695" s="30" t="s">
        <v>21</v>
      </c>
      <c r="E3695" s="21">
        <v>700</v>
      </c>
      <c r="F3695" s="21">
        <v>2800</v>
      </c>
      <c r="G3695" s="21">
        <v>1560</v>
      </c>
      <c r="H3695" s="39">
        <f t="shared" si="553"/>
        <v>2893.8</v>
      </c>
      <c r="I3695" s="37">
        <f t="shared" si="554"/>
        <v>3000</v>
      </c>
      <c r="J3695" s="37">
        <f t="shared" si="555"/>
        <v>135</v>
      </c>
      <c r="K3695" s="21"/>
      <c r="L3695" s="36">
        <f t="shared" si="562"/>
        <v>800</v>
      </c>
      <c r="M3695" s="36"/>
      <c r="N3695" s="21"/>
      <c r="O3695" s="21">
        <f t="shared" si="556"/>
        <v>800</v>
      </c>
      <c r="P3695" s="40">
        <f t="shared" si="557"/>
        <v>2285.7142857142858</v>
      </c>
      <c r="Q3695" s="42"/>
      <c r="R3695" t="str">
        <f t="shared" si="558"/>
        <v>2890 Litre 316 Stainless Steel Slimline Water Tank (700mm W x 2800mm L x  1560mm H)</v>
      </c>
    </row>
    <row r="3696" spans="2:18" x14ac:dyDescent="0.35">
      <c r="B3696" s="32">
        <v>0.65</v>
      </c>
      <c r="C3696" s="30" t="s">
        <v>23</v>
      </c>
      <c r="D3696" s="30" t="s">
        <v>21</v>
      </c>
      <c r="E3696" s="21">
        <v>700</v>
      </c>
      <c r="F3696" s="21">
        <v>2900</v>
      </c>
      <c r="G3696" s="21">
        <v>1560</v>
      </c>
      <c r="H3696" s="39">
        <f t="shared" si="553"/>
        <v>3003</v>
      </c>
      <c r="I3696" s="37">
        <f t="shared" si="554"/>
        <v>3000</v>
      </c>
      <c r="J3696" s="37">
        <f t="shared" si="555"/>
        <v>135</v>
      </c>
      <c r="K3696" s="21">
        <v>30</v>
      </c>
      <c r="L3696" s="36">
        <f t="shared" si="562"/>
        <v>817</v>
      </c>
      <c r="M3696" s="36"/>
      <c r="N3696" s="21"/>
      <c r="O3696" s="21">
        <f t="shared" si="556"/>
        <v>847</v>
      </c>
      <c r="P3696" s="40">
        <f t="shared" si="557"/>
        <v>2420</v>
      </c>
      <c r="Q3696" s="42"/>
      <c r="R3696" t="str">
        <f t="shared" si="558"/>
        <v>3000 Litre 316 Stainless Steel Slimline Water Tank (700mm W x 2900mm L x  1560mm H)</v>
      </c>
    </row>
    <row r="3697" spans="2:18" x14ac:dyDescent="0.35">
      <c r="B3697" s="32">
        <v>0.65</v>
      </c>
      <c r="C3697" s="30" t="s">
        <v>23</v>
      </c>
      <c r="D3697" s="30" t="s">
        <v>21</v>
      </c>
      <c r="E3697" s="21">
        <v>700</v>
      </c>
      <c r="F3697" s="21">
        <v>3000</v>
      </c>
      <c r="G3697" s="21">
        <v>1560</v>
      </c>
      <c r="H3697" s="39">
        <f t="shared" si="553"/>
        <v>3112.2</v>
      </c>
      <c r="I3697" s="37">
        <f t="shared" si="554"/>
        <v>3000</v>
      </c>
      <c r="J3697" s="37">
        <f t="shared" si="555"/>
        <v>135</v>
      </c>
      <c r="K3697" s="21">
        <v>30</v>
      </c>
      <c r="L3697" s="36">
        <f t="shared" si="562"/>
        <v>834</v>
      </c>
      <c r="M3697" s="36"/>
      <c r="N3697" s="21"/>
      <c r="O3697" s="21">
        <f t="shared" si="556"/>
        <v>864</v>
      </c>
      <c r="P3697" s="40">
        <f t="shared" si="557"/>
        <v>2468.5714285714289</v>
      </c>
      <c r="Q3697" s="42"/>
      <c r="R3697" t="str">
        <f t="shared" si="558"/>
        <v>3110 Litre 316 Stainless Steel Slimline Water Tank (700mm W x 3000mm L x  1560mm H)</v>
      </c>
    </row>
    <row r="3698" spans="2:18" x14ac:dyDescent="0.35">
      <c r="B3698" s="32">
        <v>0.65</v>
      </c>
      <c r="C3698" s="30" t="s">
        <v>23</v>
      </c>
      <c r="D3698" s="30" t="s">
        <v>21</v>
      </c>
      <c r="E3698" s="21">
        <v>700</v>
      </c>
      <c r="F3698" s="21">
        <v>3100</v>
      </c>
      <c r="G3698" s="21">
        <v>1560</v>
      </c>
      <c r="H3698" s="39">
        <f t="shared" si="553"/>
        <v>3221.4</v>
      </c>
      <c r="I3698" s="37">
        <f t="shared" si="554"/>
        <v>3000</v>
      </c>
      <c r="J3698" s="37">
        <f t="shared" si="555"/>
        <v>135</v>
      </c>
      <c r="K3698" s="21">
        <v>30</v>
      </c>
      <c r="L3698" s="36">
        <f t="shared" si="562"/>
        <v>851</v>
      </c>
      <c r="M3698" s="36"/>
      <c r="N3698" s="21"/>
      <c r="O3698" s="21">
        <f t="shared" si="556"/>
        <v>881</v>
      </c>
      <c r="P3698" s="40">
        <f t="shared" si="557"/>
        <v>2517.1428571428573</v>
      </c>
      <c r="Q3698" s="42"/>
      <c r="R3698" t="str">
        <f t="shared" si="558"/>
        <v>3220 Litre 316 Stainless Steel Slimline Water Tank (700mm W x 3100mm L x  1560mm H)</v>
      </c>
    </row>
    <row r="3699" spans="2:18" x14ac:dyDescent="0.35">
      <c r="B3699" s="32">
        <v>0.65</v>
      </c>
      <c r="C3699" s="30" t="s">
        <v>23</v>
      </c>
      <c r="D3699" s="30" t="s">
        <v>21</v>
      </c>
      <c r="E3699" s="21">
        <v>700</v>
      </c>
      <c r="F3699" s="21">
        <v>3200</v>
      </c>
      <c r="G3699" s="21">
        <v>1560</v>
      </c>
      <c r="H3699" s="39">
        <f t="shared" si="553"/>
        <v>3330.6</v>
      </c>
      <c r="I3699" s="37">
        <f t="shared" si="554"/>
        <v>3000</v>
      </c>
      <c r="J3699" s="37">
        <f t="shared" si="555"/>
        <v>135</v>
      </c>
      <c r="K3699" s="21">
        <v>30</v>
      </c>
      <c r="L3699" s="36">
        <f t="shared" si="562"/>
        <v>868</v>
      </c>
      <c r="M3699" s="36"/>
      <c r="N3699" s="21"/>
      <c r="O3699" s="21">
        <f t="shared" si="556"/>
        <v>898</v>
      </c>
      <c r="P3699" s="40">
        <f t="shared" si="557"/>
        <v>2565.7142857142858</v>
      </c>
      <c r="Q3699" s="42"/>
      <c r="R3699" t="str">
        <f t="shared" si="558"/>
        <v>3330 Litre 316 Stainless Steel Slimline Water Tank (700mm W x 3200mm L x  1560mm H)</v>
      </c>
    </row>
    <row r="3700" spans="2:18" x14ac:dyDescent="0.35">
      <c r="B3700" s="32">
        <v>0.65</v>
      </c>
      <c r="C3700" s="30" t="s">
        <v>23</v>
      </c>
      <c r="D3700" s="30" t="s">
        <v>21</v>
      </c>
      <c r="E3700" s="21">
        <v>700</v>
      </c>
      <c r="F3700" s="21">
        <v>3300</v>
      </c>
      <c r="G3700" s="21">
        <v>1560</v>
      </c>
      <c r="H3700" s="39">
        <f t="shared" si="553"/>
        <v>3439.8</v>
      </c>
      <c r="I3700" s="37">
        <f t="shared" si="554"/>
        <v>3000</v>
      </c>
      <c r="J3700" s="37">
        <f t="shared" si="555"/>
        <v>135</v>
      </c>
      <c r="K3700" s="21">
        <v>30</v>
      </c>
      <c r="L3700" s="36">
        <f t="shared" si="562"/>
        <v>885</v>
      </c>
      <c r="M3700" s="36"/>
      <c r="N3700" s="21"/>
      <c r="O3700" s="21">
        <f t="shared" si="556"/>
        <v>915</v>
      </c>
      <c r="P3700" s="40">
        <f t="shared" si="557"/>
        <v>2614.2857142857147</v>
      </c>
      <c r="Q3700" s="42"/>
      <c r="R3700" t="str">
        <f t="shared" si="558"/>
        <v>3440 Litre 316 Stainless Steel Slimline Water Tank (700mm W x 3300mm L x  1560mm H)</v>
      </c>
    </row>
    <row r="3701" spans="2:18" x14ac:dyDescent="0.35">
      <c r="B3701" s="32">
        <v>0.65</v>
      </c>
      <c r="C3701" s="30" t="s">
        <v>23</v>
      </c>
      <c r="D3701" s="30" t="s">
        <v>21</v>
      </c>
      <c r="E3701" s="21">
        <v>700</v>
      </c>
      <c r="F3701" s="21">
        <v>3400</v>
      </c>
      <c r="G3701" s="21">
        <v>1560</v>
      </c>
      <c r="H3701" s="39">
        <f t="shared" si="553"/>
        <v>3549</v>
      </c>
      <c r="I3701" s="37">
        <f t="shared" si="554"/>
        <v>4000</v>
      </c>
      <c r="J3701" s="37">
        <f t="shared" si="555"/>
        <v>150</v>
      </c>
      <c r="K3701" s="21">
        <v>30</v>
      </c>
      <c r="L3701" s="36">
        <f t="shared" si="562"/>
        <v>902</v>
      </c>
      <c r="M3701" s="36"/>
      <c r="N3701" s="21"/>
      <c r="O3701" s="21">
        <f t="shared" si="556"/>
        <v>932</v>
      </c>
      <c r="P3701" s="40">
        <f t="shared" si="557"/>
        <v>2662.8571428571431</v>
      </c>
      <c r="Q3701" s="42"/>
      <c r="R3701" t="str">
        <f t="shared" si="558"/>
        <v>3550 Litre 316 Stainless Steel Slimline Water Tank (700mm W x 3400mm L x  1560mm H)</v>
      </c>
    </row>
    <row r="3702" spans="2:18" x14ac:dyDescent="0.35">
      <c r="B3702" s="32">
        <v>0.65</v>
      </c>
      <c r="C3702" s="30" t="s">
        <v>23</v>
      </c>
      <c r="D3702" s="30" t="s">
        <v>21</v>
      </c>
      <c r="E3702" s="21">
        <v>700</v>
      </c>
      <c r="F3702" s="21">
        <v>3500</v>
      </c>
      <c r="G3702" s="21">
        <v>1560</v>
      </c>
      <c r="H3702" s="39">
        <f t="shared" si="553"/>
        <v>3658.2</v>
      </c>
      <c r="I3702" s="37">
        <f t="shared" si="554"/>
        <v>4000</v>
      </c>
      <c r="J3702" s="37">
        <f t="shared" si="555"/>
        <v>150</v>
      </c>
      <c r="K3702" s="21">
        <v>30</v>
      </c>
      <c r="L3702" s="36">
        <v>926</v>
      </c>
      <c r="M3702" s="36"/>
      <c r="N3702" s="21"/>
      <c r="O3702" s="21">
        <f t="shared" si="556"/>
        <v>956</v>
      </c>
      <c r="P3702" s="40">
        <f t="shared" si="557"/>
        <v>2731.4285714285716</v>
      </c>
      <c r="Q3702" s="42"/>
      <c r="R3702" t="str">
        <f t="shared" si="558"/>
        <v>3660 Litre 316 Stainless Steel Slimline Water Tank (700mm W x 3500mm L x  1560mm H)</v>
      </c>
    </row>
    <row r="3703" spans="2:18" x14ac:dyDescent="0.35">
      <c r="B3703" s="32">
        <v>0.65</v>
      </c>
      <c r="C3703" s="30" t="s">
        <v>23</v>
      </c>
      <c r="D3703" s="30" t="s">
        <v>21</v>
      </c>
      <c r="E3703" s="21">
        <v>700</v>
      </c>
      <c r="F3703" s="21">
        <v>3600</v>
      </c>
      <c r="G3703" s="21">
        <v>1560</v>
      </c>
      <c r="H3703" s="39">
        <f t="shared" si="553"/>
        <v>3767.4</v>
      </c>
      <c r="I3703" s="37">
        <f t="shared" si="554"/>
        <v>4000</v>
      </c>
      <c r="J3703" s="37">
        <f t="shared" si="555"/>
        <v>150</v>
      </c>
      <c r="K3703" s="21">
        <v>30</v>
      </c>
      <c r="L3703" s="36">
        <f>L3702+17</f>
        <v>943</v>
      </c>
      <c r="M3703" s="36"/>
      <c r="N3703" s="21"/>
      <c r="O3703" s="21">
        <f t="shared" si="556"/>
        <v>973</v>
      </c>
      <c r="P3703" s="40">
        <f t="shared" si="557"/>
        <v>2780</v>
      </c>
      <c r="Q3703" s="42"/>
      <c r="R3703" t="str">
        <f t="shared" si="558"/>
        <v>3770 Litre 316 Stainless Steel Slimline Water Tank (700mm W x 3600mm L x  1560mm H)</v>
      </c>
    </row>
    <row r="3704" spans="2:18" x14ac:dyDescent="0.35">
      <c r="B3704" s="32">
        <v>0.65</v>
      </c>
      <c r="C3704" s="30" t="s">
        <v>23</v>
      </c>
      <c r="D3704" s="30" t="s">
        <v>21</v>
      </c>
      <c r="E3704" s="21">
        <v>700</v>
      </c>
      <c r="F3704" s="21">
        <v>3700</v>
      </c>
      <c r="G3704" s="21">
        <v>1560</v>
      </c>
      <c r="H3704" s="39">
        <f t="shared" si="553"/>
        <v>3876.6</v>
      </c>
      <c r="I3704" s="37">
        <f t="shared" si="554"/>
        <v>4000</v>
      </c>
      <c r="J3704" s="37">
        <f t="shared" si="555"/>
        <v>150</v>
      </c>
      <c r="K3704" s="21">
        <v>30</v>
      </c>
      <c r="L3704" s="36">
        <f>L3703+17</f>
        <v>960</v>
      </c>
      <c r="M3704" s="36"/>
      <c r="N3704" s="21"/>
      <c r="O3704" s="21">
        <f t="shared" si="556"/>
        <v>990</v>
      </c>
      <c r="P3704" s="40">
        <f t="shared" si="557"/>
        <v>2828.5714285714289</v>
      </c>
      <c r="Q3704" s="42"/>
      <c r="R3704" t="str">
        <f t="shared" si="558"/>
        <v>3880 Litre 316 Stainless Steel Slimline Water Tank (700mm W x 3700mm L x  1560mm H)</v>
      </c>
    </row>
    <row r="3705" spans="2:18" x14ac:dyDescent="0.35">
      <c r="B3705" s="32">
        <v>0.65</v>
      </c>
      <c r="C3705" s="30" t="s">
        <v>23</v>
      </c>
      <c r="D3705" s="30" t="s">
        <v>21</v>
      </c>
      <c r="E3705" s="21">
        <v>700</v>
      </c>
      <c r="F3705" s="21">
        <v>3800</v>
      </c>
      <c r="G3705" s="21">
        <v>1560</v>
      </c>
      <c r="H3705" s="39">
        <f t="shared" si="553"/>
        <v>3985.8</v>
      </c>
      <c r="I3705" s="37">
        <f t="shared" si="554"/>
        <v>4000</v>
      </c>
      <c r="J3705" s="37">
        <f t="shared" si="555"/>
        <v>150</v>
      </c>
      <c r="K3705" s="21">
        <v>30</v>
      </c>
      <c r="L3705" s="36">
        <f>L3704+17</f>
        <v>977</v>
      </c>
      <c r="M3705" s="36"/>
      <c r="N3705" s="21"/>
      <c r="O3705" s="21">
        <f t="shared" si="556"/>
        <v>1007</v>
      </c>
      <c r="P3705" s="40">
        <f t="shared" si="557"/>
        <v>2877.1428571428573</v>
      </c>
      <c r="Q3705" s="42"/>
      <c r="R3705" t="str">
        <f t="shared" si="558"/>
        <v>3990 Litre 316 Stainless Steel Slimline Water Tank (700mm W x 3800mm L x  1560mm H)</v>
      </c>
    </row>
    <row r="3706" spans="2:18" x14ac:dyDescent="0.35">
      <c r="B3706" s="32">
        <v>0.65</v>
      </c>
      <c r="C3706" s="30" t="s">
        <v>23</v>
      </c>
      <c r="D3706" s="30" t="s">
        <v>21</v>
      </c>
      <c r="E3706" s="21">
        <v>700</v>
      </c>
      <c r="F3706" s="21">
        <v>3900</v>
      </c>
      <c r="G3706" s="21">
        <v>1560</v>
      </c>
      <c r="H3706" s="39">
        <f t="shared" si="553"/>
        <v>4095</v>
      </c>
      <c r="I3706" s="37">
        <f t="shared" si="554"/>
        <v>4000</v>
      </c>
      <c r="J3706" s="37">
        <f t="shared" si="555"/>
        <v>150</v>
      </c>
      <c r="K3706" s="21">
        <v>45</v>
      </c>
      <c r="L3706" s="36">
        <f>L3705+17</f>
        <v>994</v>
      </c>
      <c r="M3706" s="36"/>
      <c r="N3706" s="21"/>
      <c r="O3706" s="21">
        <f t="shared" si="556"/>
        <v>1039</v>
      </c>
      <c r="P3706" s="40">
        <f t="shared" si="557"/>
        <v>2968.5714285714289</v>
      </c>
      <c r="Q3706" s="42"/>
      <c r="R3706" t="str">
        <f t="shared" si="558"/>
        <v>4100 Litre 316 Stainless Steel Slimline Water Tank (700mm W x 3900mm L x  1560mm H)</v>
      </c>
    </row>
    <row r="3707" spans="2:18" x14ac:dyDescent="0.35">
      <c r="B3707" s="32">
        <v>0.65</v>
      </c>
      <c r="C3707" s="30" t="s">
        <v>23</v>
      </c>
      <c r="D3707" s="30" t="s">
        <v>21</v>
      </c>
      <c r="E3707" s="21">
        <v>700</v>
      </c>
      <c r="F3707" s="21">
        <v>4000</v>
      </c>
      <c r="G3707" s="21">
        <v>1560</v>
      </c>
      <c r="H3707" s="39">
        <f t="shared" si="553"/>
        <v>4204.2</v>
      </c>
      <c r="I3707" s="37">
        <f t="shared" si="554"/>
        <v>4000</v>
      </c>
      <c r="J3707" s="37">
        <f t="shared" si="555"/>
        <v>150</v>
      </c>
      <c r="K3707" s="21">
        <v>45</v>
      </c>
      <c r="L3707" s="36">
        <f>L3706+17</f>
        <v>1011</v>
      </c>
      <c r="M3707" s="36"/>
      <c r="N3707" s="21"/>
      <c r="O3707" s="21">
        <f t="shared" si="556"/>
        <v>1056</v>
      </c>
      <c r="P3707" s="40">
        <f t="shared" si="557"/>
        <v>3017.1428571428573</v>
      </c>
      <c r="Q3707" s="42"/>
      <c r="R3707" t="str">
        <f t="shared" si="558"/>
        <v>4200 Litre 316 Stainless Steel Slimline Water Tank (700mm W x 4000mm L x  1560mm H)</v>
      </c>
    </row>
    <row r="3708" spans="2:18" x14ac:dyDescent="0.35">
      <c r="B3708" s="32">
        <v>0.65</v>
      </c>
      <c r="C3708" s="30" t="s">
        <v>23</v>
      </c>
      <c r="D3708" s="30" t="s">
        <v>21</v>
      </c>
      <c r="E3708" s="21">
        <v>750</v>
      </c>
      <c r="F3708" s="21">
        <v>800</v>
      </c>
      <c r="G3708" s="21">
        <v>1560</v>
      </c>
      <c r="H3708" s="39">
        <f t="shared" si="553"/>
        <v>747.96428571428567</v>
      </c>
      <c r="I3708" s="37">
        <f t="shared" si="554"/>
        <v>1000</v>
      </c>
      <c r="J3708" s="37">
        <f t="shared" si="555"/>
        <v>90</v>
      </c>
      <c r="K3708" s="21"/>
      <c r="L3708" s="44">
        <v>385</v>
      </c>
      <c r="M3708" s="44"/>
      <c r="N3708" s="21"/>
      <c r="O3708" s="21">
        <f t="shared" si="556"/>
        <v>385</v>
      </c>
      <c r="P3708" s="40">
        <f t="shared" si="557"/>
        <v>1100</v>
      </c>
      <c r="Q3708" s="42"/>
      <c r="R3708" t="str">
        <f t="shared" si="558"/>
        <v>750 Litre 316 Stainless Steel Slimline Water Tank (750mm W x 800mm L x  1560mm H)</v>
      </c>
    </row>
    <row r="3709" spans="2:18" x14ac:dyDescent="0.35">
      <c r="B3709" s="32">
        <v>0.65</v>
      </c>
      <c r="C3709" s="30" t="s">
        <v>23</v>
      </c>
      <c r="D3709" s="30" t="s">
        <v>21</v>
      </c>
      <c r="E3709" s="21">
        <v>750</v>
      </c>
      <c r="F3709" s="21">
        <v>900</v>
      </c>
      <c r="G3709" s="21">
        <v>1560</v>
      </c>
      <c r="H3709" s="39">
        <f t="shared" si="553"/>
        <v>864.96428571428567</v>
      </c>
      <c r="I3709" s="37">
        <f t="shared" si="554"/>
        <v>1000</v>
      </c>
      <c r="J3709" s="37">
        <f t="shared" si="555"/>
        <v>90</v>
      </c>
      <c r="K3709" s="21"/>
      <c r="L3709" s="36">
        <v>402</v>
      </c>
      <c r="M3709" s="36"/>
      <c r="N3709" s="21"/>
      <c r="O3709" s="21">
        <f t="shared" si="556"/>
        <v>402</v>
      </c>
      <c r="P3709" s="40">
        <f t="shared" si="557"/>
        <v>1148.5714285714287</v>
      </c>
      <c r="Q3709" s="42"/>
      <c r="R3709" t="str">
        <f t="shared" si="558"/>
        <v>860 Litre 316 Stainless Steel Slimline Water Tank (750mm W x 900mm L x  1560mm H)</v>
      </c>
    </row>
    <row r="3710" spans="2:18" x14ac:dyDescent="0.35">
      <c r="B3710" s="32">
        <v>0.65</v>
      </c>
      <c r="C3710" s="30" t="s">
        <v>23</v>
      </c>
      <c r="D3710" s="30" t="s">
        <v>21</v>
      </c>
      <c r="E3710" s="21">
        <v>750</v>
      </c>
      <c r="F3710" s="21">
        <v>1000</v>
      </c>
      <c r="G3710" s="21">
        <v>1560</v>
      </c>
      <c r="H3710" s="39">
        <f t="shared" si="553"/>
        <v>981.96428571428567</v>
      </c>
      <c r="I3710" s="37">
        <f t="shared" si="554"/>
        <v>1000</v>
      </c>
      <c r="J3710" s="37">
        <f t="shared" si="555"/>
        <v>90</v>
      </c>
      <c r="K3710" s="21"/>
      <c r="L3710" s="36">
        <f>L3709+17</f>
        <v>419</v>
      </c>
      <c r="M3710" s="36"/>
      <c r="N3710" s="21"/>
      <c r="O3710" s="21">
        <f t="shared" si="556"/>
        <v>419</v>
      </c>
      <c r="P3710" s="40">
        <f t="shared" si="557"/>
        <v>1197.1428571428571</v>
      </c>
      <c r="Q3710" s="42"/>
      <c r="R3710" t="str">
        <f t="shared" si="558"/>
        <v>980 Litre 316 Stainless Steel Slimline Water Tank (750mm W x 1000mm L x  1560mm H)</v>
      </c>
    </row>
    <row r="3711" spans="2:18" x14ac:dyDescent="0.35">
      <c r="B3711" s="32">
        <v>0.65</v>
      </c>
      <c r="C3711" s="30" t="s">
        <v>23</v>
      </c>
      <c r="D3711" s="30" t="s">
        <v>21</v>
      </c>
      <c r="E3711" s="21">
        <v>750</v>
      </c>
      <c r="F3711" s="21">
        <v>1100</v>
      </c>
      <c r="G3711" s="21">
        <v>1560</v>
      </c>
      <c r="H3711" s="39">
        <f t="shared" si="553"/>
        <v>1098.9642857142856</v>
      </c>
      <c r="I3711" s="37">
        <f t="shared" si="554"/>
        <v>1000</v>
      </c>
      <c r="J3711" s="37">
        <f t="shared" si="555"/>
        <v>90</v>
      </c>
      <c r="K3711" s="21"/>
      <c r="L3711" s="36">
        <f>L3710+17</f>
        <v>436</v>
      </c>
      <c r="M3711" s="36"/>
      <c r="N3711" s="21"/>
      <c r="O3711" s="21">
        <f t="shared" si="556"/>
        <v>436</v>
      </c>
      <c r="P3711" s="40">
        <f t="shared" si="557"/>
        <v>1245.7142857142858</v>
      </c>
      <c r="Q3711" s="42"/>
      <c r="R3711" t="str">
        <f t="shared" si="558"/>
        <v>1100 Litre 316 Stainless Steel Slimline Water Tank (750mm W x 1100mm L x  1560mm H)</v>
      </c>
    </row>
    <row r="3712" spans="2:18" x14ac:dyDescent="0.35">
      <c r="B3712" s="32">
        <v>0.65</v>
      </c>
      <c r="C3712" s="30" t="s">
        <v>23</v>
      </c>
      <c r="D3712" s="30" t="s">
        <v>21</v>
      </c>
      <c r="E3712" s="21">
        <v>750</v>
      </c>
      <c r="F3712" s="21">
        <v>1200</v>
      </c>
      <c r="G3712" s="21">
        <v>1560</v>
      </c>
      <c r="H3712" s="39">
        <f t="shared" si="553"/>
        <v>1215.9642857142856</v>
      </c>
      <c r="I3712" s="37">
        <f t="shared" si="554"/>
        <v>1000</v>
      </c>
      <c r="J3712" s="37">
        <f t="shared" si="555"/>
        <v>90</v>
      </c>
      <c r="K3712" s="21"/>
      <c r="L3712" s="36">
        <f>L3711+17</f>
        <v>453</v>
      </c>
      <c r="M3712" s="36"/>
      <c r="N3712" s="21"/>
      <c r="O3712" s="21">
        <f t="shared" si="556"/>
        <v>453</v>
      </c>
      <c r="P3712" s="40">
        <f t="shared" si="557"/>
        <v>1294.2857142857144</v>
      </c>
      <c r="Q3712" s="42"/>
      <c r="R3712" t="str">
        <f t="shared" si="558"/>
        <v>1220 Litre 316 Stainless Steel Slimline Water Tank (750mm W x 1200mm L x  1560mm H)</v>
      </c>
    </row>
    <row r="3713" spans="2:18" x14ac:dyDescent="0.35">
      <c r="B3713" s="32">
        <v>0.65</v>
      </c>
      <c r="C3713" s="30" t="s">
        <v>23</v>
      </c>
      <c r="D3713" s="30" t="s">
        <v>21</v>
      </c>
      <c r="E3713" s="21">
        <v>750</v>
      </c>
      <c r="F3713" s="21">
        <v>1300</v>
      </c>
      <c r="G3713" s="21">
        <v>1560</v>
      </c>
      <c r="H3713" s="39">
        <f t="shared" si="553"/>
        <v>1332.9642857142856</v>
      </c>
      <c r="I3713" s="37">
        <f t="shared" si="554"/>
        <v>1000</v>
      </c>
      <c r="J3713" s="37">
        <f t="shared" si="555"/>
        <v>90</v>
      </c>
      <c r="K3713" s="21"/>
      <c r="L3713" s="36">
        <f>L3712+17</f>
        <v>470</v>
      </c>
      <c r="M3713" s="36"/>
      <c r="N3713" s="21"/>
      <c r="O3713" s="21">
        <f t="shared" si="556"/>
        <v>470</v>
      </c>
      <c r="P3713" s="40">
        <f t="shared" si="557"/>
        <v>1342.8571428571429</v>
      </c>
      <c r="Q3713" s="42"/>
      <c r="R3713" t="str">
        <f t="shared" si="558"/>
        <v>1330 Litre 316 Stainless Steel Slimline Water Tank (750mm W x 1300mm L x  1560mm H)</v>
      </c>
    </row>
    <row r="3714" spans="2:18" x14ac:dyDescent="0.35">
      <c r="B3714" s="32">
        <v>0.65</v>
      </c>
      <c r="C3714" s="30" t="s">
        <v>23</v>
      </c>
      <c r="D3714" s="30" t="s">
        <v>21</v>
      </c>
      <c r="E3714" s="21">
        <v>750</v>
      </c>
      <c r="F3714" s="21">
        <v>1400</v>
      </c>
      <c r="G3714" s="21">
        <v>1560</v>
      </c>
      <c r="H3714" s="39">
        <f t="shared" si="553"/>
        <v>1449.9642857142856</v>
      </c>
      <c r="I3714" s="37">
        <f t="shared" si="554"/>
        <v>1000</v>
      </c>
      <c r="J3714" s="37">
        <f t="shared" si="555"/>
        <v>90</v>
      </c>
      <c r="K3714" s="21"/>
      <c r="L3714" s="36">
        <f>L3713+17</f>
        <v>487</v>
      </c>
      <c r="M3714" s="36"/>
      <c r="N3714" s="21"/>
      <c r="O3714" s="21">
        <f t="shared" si="556"/>
        <v>487</v>
      </c>
      <c r="P3714" s="40">
        <f t="shared" si="557"/>
        <v>1391.4285714285716</v>
      </c>
      <c r="Q3714" s="42"/>
      <c r="R3714" t="str">
        <f t="shared" si="558"/>
        <v>1450 Litre 316 Stainless Steel Slimline Water Tank (750mm W x 1400mm L x  1560mm H)</v>
      </c>
    </row>
    <row r="3715" spans="2:18" x14ac:dyDescent="0.35">
      <c r="B3715" s="32">
        <v>0.65</v>
      </c>
      <c r="C3715" s="30" t="s">
        <v>23</v>
      </c>
      <c r="D3715" s="30" t="s">
        <v>21</v>
      </c>
      <c r="E3715" s="21">
        <v>750</v>
      </c>
      <c r="F3715" s="21">
        <v>1500</v>
      </c>
      <c r="G3715" s="21">
        <v>1560</v>
      </c>
      <c r="H3715" s="39">
        <f t="shared" si="553"/>
        <v>1566.9642857142856</v>
      </c>
      <c r="I3715" s="37">
        <f t="shared" si="554"/>
        <v>2000</v>
      </c>
      <c r="J3715" s="37">
        <f t="shared" si="555"/>
        <v>120</v>
      </c>
      <c r="K3715" s="21"/>
      <c r="L3715" s="36">
        <v>509</v>
      </c>
      <c r="M3715" s="36"/>
      <c r="N3715" s="21"/>
      <c r="O3715" s="21">
        <f t="shared" si="556"/>
        <v>509</v>
      </c>
      <c r="P3715" s="40">
        <f t="shared" si="557"/>
        <v>1454.2857142857144</v>
      </c>
      <c r="Q3715" s="42"/>
      <c r="R3715" t="str">
        <f t="shared" si="558"/>
        <v>1570 Litre 316 Stainless Steel Slimline Water Tank (750mm W x 1500mm L x  1560mm H)</v>
      </c>
    </row>
    <row r="3716" spans="2:18" x14ac:dyDescent="0.35">
      <c r="B3716" s="32">
        <v>0.65</v>
      </c>
      <c r="C3716" s="30" t="s">
        <v>23</v>
      </c>
      <c r="D3716" s="30" t="s">
        <v>21</v>
      </c>
      <c r="E3716" s="21">
        <v>750</v>
      </c>
      <c r="F3716" s="21">
        <v>1600</v>
      </c>
      <c r="G3716" s="21">
        <v>1560</v>
      </c>
      <c r="H3716" s="39">
        <f t="shared" si="553"/>
        <v>1683.9642857142856</v>
      </c>
      <c r="I3716" s="37">
        <f t="shared" si="554"/>
        <v>2000</v>
      </c>
      <c r="J3716" s="37">
        <f t="shared" si="555"/>
        <v>120</v>
      </c>
      <c r="K3716" s="21"/>
      <c r="L3716" s="36">
        <f t="shared" ref="L3716:L3722" si="563">L3715+17</f>
        <v>526</v>
      </c>
      <c r="M3716" s="36"/>
      <c r="N3716" s="21"/>
      <c r="O3716" s="21">
        <f t="shared" si="556"/>
        <v>526</v>
      </c>
      <c r="P3716" s="40">
        <f t="shared" si="557"/>
        <v>1502.8571428571429</v>
      </c>
      <c r="Q3716" s="42"/>
      <c r="R3716" t="str">
        <f t="shared" si="558"/>
        <v>1680 Litre 316 Stainless Steel Slimline Water Tank (750mm W x 1600mm L x  1560mm H)</v>
      </c>
    </row>
    <row r="3717" spans="2:18" x14ac:dyDescent="0.35">
      <c r="B3717" s="32">
        <v>0.65</v>
      </c>
      <c r="C3717" s="30" t="s">
        <v>23</v>
      </c>
      <c r="D3717" s="30" t="s">
        <v>21</v>
      </c>
      <c r="E3717" s="21">
        <v>750</v>
      </c>
      <c r="F3717" s="21">
        <v>1700</v>
      </c>
      <c r="G3717" s="21">
        <v>1560</v>
      </c>
      <c r="H3717" s="39">
        <f t="shared" si="553"/>
        <v>1800.9642857142856</v>
      </c>
      <c r="I3717" s="37">
        <f t="shared" si="554"/>
        <v>2000</v>
      </c>
      <c r="J3717" s="37">
        <f t="shared" si="555"/>
        <v>120</v>
      </c>
      <c r="K3717" s="21"/>
      <c r="L3717" s="36">
        <f t="shared" si="563"/>
        <v>543</v>
      </c>
      <c r="M3717" s="36"/>
      <c r="N3717" s="21"/>
      <c r="O3717" s="21">
        <f t="shared" si="556"/>
        <v>543</v>
      </c>
      <c r="P3717" s="40">
        <f t="shared" si="557"/>
        <v>1551.4285714285716</v>
      </c>
      <c r="Q3717" s="42"/>
      <c r="R3717" t="str">
        <f t="shared" si="558"/>
        <v>1800 Litre 316 Stainless Steel Slimline Water Tank (750mm W x 1700mm L x  1560mm H)</v>
      </c>
    </row>
    <row r="3718" spans="2:18" x14ac:dyDescent="0.35">
      <c r="B3718" s="32">
        <v>0.65</v>
      </c>
      <c r="C3718" s="30" t="s">
        <v>23</v>
      </c>
      <c r="D3718" s="30" t="s">
        <v>21</v>
      </c>
      <c r="E3718" s="21">
        <v>750</v>
      </c>
      <c r="F3718" s="21">
        <v>1800</v>
      </c>
      <c r="G3718" s="21">
        <v>1560</v>
      </c>
      <c r="H3718" s="39">
        <f t="shared" si="553"/>
        <v>1917.9642857142856</v>
      </c>
      <c r="I3718" s="37">
        <f t="shared" si="554"/>
        <v>2000</v>
      </c>
      <c r="J3718" s="37">
        <f t="shared" si="555"/>
        <v>120</v>
      </c>
      <c r="K3718" s="21"/>
      <c r="L3718" s="36">
        <f t="shared" si="563"/>
        <v>560</v>
      </c>
      <c r="M3718" s="36"/>
      <c r="N3718" s="21"/>
      <c r="O3718" s="21">
        <f t="shared" si="556"/>
        <v>560</v>
      </c>
      <c r="P3718" s="40">
        <f t="shared" si="557"/>
        <v>1600</v>
      </c>
      <c r="Q3718" s="42"/>
      <c r="R3718" t="str">
        <f t="shared" si="558"/>
        <v>1920 Litre 316 Stainless Steel Slimline Water Tank (750mm W x 1800mm L x  1560mm H)</v>
      </c>
    </row>
    <row r="3719" spans="2:18" x14ac:dyDescent="0.35">
      <c r="B3719" s="32">
        <v>0.65</v>
      </c>
      <c r="C3719" s="30" t="s">
        <v>23</v>
      </c>
      <c r="D3719" s="30" t="s">
        <v>21</v>
      </c>
      <c r="E3719" s="21">
        <v>750</v>
      </c>
      <c r="F3719" s="21">
        <v>1900</v>
      </c>
      <c r="G3719" s="21">
        <v>1560</v>
      </c>
      <c r="H3719" s="39">
        <f t="shared" ref="H3719:H3782" si="564">(((22/7*(E3719/2)^2)*G3719)+((F3719-E3719)*G3719*E3719))/1000000</f>
        <v>2034.9642857142856</v>
      </c>
      <c r="I3719" s="37">
        <f t="shared" ref="I3719:I3782" si="565">ROUND(H3719,-3)</f>
        <v>2000</v>
      </c>
      <c r="J3719" s="37">
        <f t="shared" ref="J3719:J3782" si="566">IF(I3719&lt;1000,90,IF(I3719=1000,90,IF(I3719=2000,120,IF(I3719=3000,135,IF(I3719=4000,150,IF(I3719=5000,180,IF(I3719=6000,210,IF(I3719=7000,240,IF(I3719=8000,255,IF(I3719=9000,270,IF(I3719=10000,285)))))))))))</f>
        <v>120</v>
      </c>
      <c r="K3719" s="21"/>
      <c r="L3719" s="36">
        <f t="shared" si="563"/>
        <v>577</v>
      </c>
      <c r="M3719" s="36"/>
      <c r="N3719" s="21"/>
      <c r="O3719" s="21">
        <f t="shared" ref="O3719:O3782" si="567">SUM(K3719:N3719)</f>
        <v>577</v>
      </c>
      <c r="P3719" s="40">
        <f t="shared" ref="P3719:P3782" si="568">O3719/(1-B3719)</f>
        <v>1648.5714285714287</v>
      </c>
      <c r="Q3719" s="42"/>
      <c r="R3719" t="str">
        <f t="shared" ref="R3719:R3782" si="569">ROUND(H3719,-1)&amp;" "&amp;"Litre"&amp;" "&amp;C3719&amp;" "&amp;D3719&amp;" "&amp;"Water Tank"&amp;" ("&amp;E3719&amp;"mm W x "&amp;F3719&amp;"mm L x  "&amp;G3719&amp;"mm H)"</f>
        <v>2030 Litre 316 Stainless Steel Slimline Water Tank (750mm W x 1900mm L x  1560mm H)</v>
      </c>
    </row>
    <row r="3720" spans="2:18" x14ac:dyDescent="0.35">
      <c r="B3720" s="32">
        <v>0.65</v>
      </c>
      <c r="C3720" s="30" t="s">
        <v>23</v>
      </c>
      <c r="D3720" s="30" t="s">
        <v>21</v>
      </c>
      <c r="E3720" s="21">
        <v>750</v>
      </c>
      <c r="F3720" s="21">
        <v>2000</v>
      </c>
      <c r="G3720" s="21">
        <v>1560</v>
      </c>
      <c r="H3720" s="39">
        <f t="shared" si="564"/>
        <v>2151.9642857142858</v>
      </c>
      <c r="I3720" s="37">
        <f t="shared" si="565"/>
        <v>2000</v>
      </c>
      <c r="J3720" s="37">
        <f t="shared" si="566"/>
        <v>120</v>
      </c>
      <c r="K3720" s="21"/>
      <c r="L3720" s="36">
        <f t="shared" si="563"/>
        <v>594</v>
      </c>
      <c r="M3720" s="36"/>
      <c r="N3720" s="21"/>
      <c r="O3720" s="21">
        <f t="shared" si="567"/>
        <v>594</v>
      </c>
      <c r="P3720" s="40">
        <f t="shared" si="568"/>
        <v>1697.1428571428573</v>
      </c>
      <c r="Q3720" s="42"/>
      <c r="R3720" t="str">
        <f t="shared" si="569"/>
        <v>2150 Litre 316 Stainless Steel Slimline Water Tank (750mm W x 2000mm L x  1560mm H)</v>
      </c>
    </row>
    <row r="3721" spans="2:18" x14ac:dyDescent="0.35">
      <c r="B3721" s="32">
        <v>0.65</v>
      </c>
      <c r="C3721" s="30" t="s">
        <v>23</v>
      </c>
      <c r="D3721" s="30" t="s">
        <v>21</v>
      </c>
      <c r="E3721" s="21">
        <v>750</v>
      </c>
      <c r="F3721" s="21">
        <v>2100</v>
      </c>
      <c r="G3721" s="21">
        <v>1560</v>
      </c>
      <c r="H3721" s="39">
        <f t="shared" si="564"/>
        <v>2268.9642857142858</v>
      </c>
      <c r="I3721" s="37">
        <f t="shared" si="565"/>
        <v>2000</v>
      </c>
      <c r="J3721" s="37">
        <f t="shared" si="566"/>
        <v>120</v>
      </c>
      <c r="K3721" s="21"/>
      <c r="L3721" s="36">
        <f t="shared" si="563"/>
        <v>611</v>
      </c>
      <c r="M3721" s="36"/>
      <c r="N3721" s="21"/>
      <c r="O3721" s="21">
        <f t="shared" si="567"/>
        <v>611</v>
      </c>
      <c r="P3721" s="40">
        <f t="shared" si="568"/>
        <v>1745.7142857142858</v>
      </c>
      <c r="Q3721" s="42"/>
      <c r="R3721" t="str">
        <f t="shared" si="569"/>
        <v>2270 Litre 316 Stainless Steel Slimline Water Tank (750mm W x 2100mm L x  1560mm H)</v>
      </c>
    </row>
    <row r="3722" spans="2:18" x14ac:dyDescent="0.35">
      <c r="B3722" s="32">
        <v>0.65</v>
      </c>
      <c r="C3722" s="30" t="s">
        <v>23</v>
      </c>
      <c r="D3722" s="30" t="s">
        <v>21</v>
      </c>
      <c r="E3722" s="21">
        <v>750</v>
      </c>
      <c r="F3722" s="21">
        <v>2200</v>
      </c>
      <c r="G3722" s="21">
        <v>1560</v>
      </c>
      <c r="H3722" s="39">
        <f t="shared" si="564"/>
        <v>2385.9642857142858</v>
      </c>
      <c r="I3722" s="37">
        <f t="shared" si="565"/>
        <v>2000</v>
      </c>
      <c r="J3722" s="37">
        <f t="shared" si="566"/>
        <v>120</v>
      </c>
      <c r="K3722" s="21"/>
      <c r="L3722" s="36">
        <f t="shared" si="563"/>
        <v>628</v>
      </c>
      <c r="M3722" s="36"/>
      <c r="N3722" s="21"/>
      <c r="O3722" s="21">
        <f t="shared" si="567"/>
        <v>628</v>
      </c>
      <c r="P3722" s="40">
        <f t="shared" si="568"/>
        <v>1794.2857142857144</v>
      </c>
      <c r="Q3722" s="42"/>
      <c r="R3722" t="str">
        <f t="shared" si="569"/>
        <v>2390 Litre 316 Stainless Steel Slimline Water Tank (750mm W x 2200mm L x  1560mm H)</v>
      </c>
    </row>
    <row r="3723" spans="2:18" x14ac:dyDescent="0.35">
      <c r="B3723" s="32">
        <v>0.65</v>
      </c>
      <c r="C3723" s="30" t="s">
        <v>23</v>
      </c>
      <c r="D3723" s="30" t="s">
        <v>21</v>
      </c>
      <c r="E3723" s="21">
        <v>750</v>
      </c>
      <c r="F3723" s="21">
        <v>2300</v>
      </c>
      <c r="G3723" s="21">
        <v>1560</v>
      </c>
      <c r="H3723" s="39">
        <f t="shared" si="564"/>
        <v>2502.9642857142858</v>
      </c>
      <c r="I3723" s="37">
        <f t="shared" si="565"/>
        <v>3000</v>
      </c>
      <c r="J3723" s="37">
        <f t="shared" si="566"/>
        <v>135</v>
      </c>
      <c r="K3723" s="21"/>
      <c r="L3723" s="36">
        <v>717</v>
      </c>
      <c r="M3723" s="36"/>
      <c r="N3723" s="21"/>
      <c r="O3723" s="21">
        <f t="shared" si="567"/>
        <v>717</v>
      </c>
      <c r="P3723" s="40">
        <f t="shared" si="568"/>
        <v>2048.5714285714289</v>
      </c>
      <c r="Q3723" s="42"/>
      <c r="R3723" t="str">
        <f t="shared" si="569"/>
        <v>2500 Litre 316 Stainless Steel Slimline Water Tank (750mm W x 2300mm L x  1560mm H)</v>
      </c>
    </row>
    <row r="3724" spans="2:18" x14ac:dyDescent="0.35">
      <c r="B3724" s="32">
        <v>0.65</v>
      </c>
      <c r="C3724" s="30" t="s">
        <v>23</v>
      </c>
      <c r="D3724" s="30" t="s">
        <v>21</v>
      </c>
      <c r="E3724" s="21">
        <v>750</v>
      </c>
      <c r="F3724" s="21">
        <v>2400</v>
      </c>
      <c r="G3724" s="21">
        <v>1560</v>
      </c>
      <c r="H3724" s="39">
        <f t="shared" si="564"/>
        <v>2619.9642857142858</v>
      </c>
      <c r="I3724" s="37">
        <f t="shared" si="565"/>
        <v>3000</v>
      </c>
      <c r="J3724" s="37">
        <f t="shared" si="566"/>
        <v>135</v>
      </c>
      <c r="K3724" s="21"/>
      <c r="L3724" s="36">
        <f t="shared" ref="L3724:L3731" si="570">L3723+17</f>
        <v>734</v>
      </c>
      <c r="M3724" s="36"/>
      <c r="N3724" s="21"/>
      <c r="O3724" s="21">
        <f t="shared" si="567"/>
        <v>734</v>
      </c>
      <c r="P3724" s="40">
        <f t="shared" si="568"/>
        <v>2097.1428571428573</v>
      </c>
      <c r="Q3724" s="42"/>
      <c r="R3724" t="str">
        <f t="shared" si="569"/>
        <v>2620 Litre 316 Stainless Steel Slimline Water Tank (750mm W x 2400mm L x  1560mm H)</v>
      </c>
    </row>
    <row r="3725" spans="2:18" x14ac:dyDescent="0.35">
      <c r="B3725" s="32">
        <v>0.65</v>
      </c>
      <c r="C3725" s="30" t="s">
        <v>23</v>
      </c>
      <c r="D3725" s="30" t="s">
        <v>21</v>
      </c>
      <c r="E3725" s="21">
        <v>750</v>
      </c>
      <c r="F3725" s="21">
        <v>2500</v>
      </c>
      <c r="G3725" s="21">
        <v>1560</v>
      </c>
      <c r="H3725" s="39">
        <f t="shared" si="564"/>
        <v>2736.9642857142858</v>
      </c>
      <c r="I3725" s="37">
        <f t="shared" si="565"/>
        <v>3000</v>
      </c>
      <c r="J3725" s="37">
        <f t="shared" si="566"/>
        <v>135</v>
      </c>
      <c r="K3725" s="21"/>
      <c r="L3725" s="36">
        <f t="shared" si="570"/>
        <v>751</v>
      </c>
      <c r="M3725" s="36"/>
      <c r="N3725" s="21"/>
      <c r="O3725" s="21">
        <f t="shared" si="567"/>
        <v>751</v>
      </c>
      <c r="P3725" s="40">
        <f t="shared" si="568"/>
        <v>2145.7142857142858</v>
      </c>
      <c r="Q3725" s="42"/>
      <c r="R3725" t="str">
        <f t="shared" si="569"/>
        <v>2740 Litre 316 Stainless Steel Slimline Water Tank (750mm W x 2500mm L x  1560mm H)</v>
      </c>
    </row>
    <row r="3726" spans="2:18" x14ac:dyDescent="0.35">
      <c r="B3726" s="32">
        <v>0.65</v>
      </c>
      <c r="C3726" s="30" t="s">
        <v>23</v>
      </c>
      <c r="D3726" s="30" t="s">
        <v>21</v>
      </c>
      <c r="E3726" s="21">
        <v>750</v>
      </c>
      <c r="F3726" s="21">
        <v>2600</v>
      </c>
      <c r="G3726" s="21">
        <v>1560</v>
      </c>
      <c r="H3726" s="39">
        <f t="shared" si="564"/>
        <v>2853.9642857142858</v>
      </c>
      <c r="I3726" s="37">
        <f t="shared" si="565"/>
        <v>3000</v>
      </c>
      <c r="J3726" s="37">
        <f t="shared" si="566"/>
        <v>135</v>
      </c>
      <c r="K3726" s="21"/>
      <c r="L3726" s="36">
        <f t="shared" si="570"/>
        <v>768</v>
      </c>
      <c r="M3726" s="36"/>
      <c r="N3726" s="21"/>
      <c r="O3726" s="21">
        <f t="shared" si="567"/>
        <v>768</v>
      </c>
      <c r="P3726" s="40">
        <f t="shared" si="568"/>
        <v>2194.2857142857142</v>
      </c>
      <c r="Q3726" s="42"/>
      <c r="R3726" t="str">
        <f t="shared" si="569"/>
        <v>2850 Litre 316 Stainless Steel Slimline Water Tank (750mm W x 2600mm L x  1560mm H)</v>
      </c>
    </row>
    <row r="3727" spans="2:18" x14ac:dyDescent="0.35">
      <c r="B3727" s="32">
        <v>0.65</v>
      </c>
      <c r="C3727" s="30" t="s">
        <v>23</v>
      </c>
      <c r="D3727" s="30" t="s">
        <v>21</v>
      </c>
      <c r="E3727" s="21">
        <v>750</v>
      </c>
      <c r="F3727" s="21">
        <v>2700</v>
      </c>
      <c r="G3727" s="21">
        <v>1560</v>
      </c>
      <c r="H3727" s="39">
        <f t="shared" si="564"/>
        <v>2970.9642857142858</v>
      </c>
      <c r="I3727" s="37">
        <f t="shared" si="565"/>
        <v>3000</v>
      </c>
      <c r="J3727" s="37">
        <f t="shared" si="566"/>
        <v>135</v>
      </c>
      <c r="K3727" s="21"/>
      <c r="L3727" s="36">
        <f t="shared" si="570"/>
        <v>785</v>
      </c>
      <c r="M3727" s="36"/>
      <c r="N3727" s="21"/>
      <c r="O3727" s="21">
        <f t="shared" si="567"/>
        <v>785</v>
      </c>
      <c r="P3727" s="40">
        <f t="shared" si="568"/>
        <v>2242.8571428571431</v>
      </c>
      <c r="Q3727" s="42"/>
      <c r="R3727" t="str">
        <f t="shared" si="569"/>
        <v>2970 Litre 316 Stainless Steel Slimline Water Tank (750mm W x 2700mm L x  1560mm H)</v>
      </c>
    </row>
    <row r="3728" spans="2:18" x14ac:dyDescent="0.35">
      <c r="B3728" s="32">
        <v>0.65</v>
      </c>
      <c r="C3728" s="30" t="s">
        <v>23</v>
      </c>
      <c r="D3728" s="30" t="s">
        <v>21</v>
      </c>
      <c r="E3728" s="21">
        <v>750</v>
      </c>
      <c r="F3728" s="21">
        <v>2800</v>
      </c>
      <c r="G3728" s="21">
        <v>1560</v>
      </c>
      <c r="H3728" s="39">
        <f t="shared" si="564"/>
        <v>3087.9642857142858</v>
      </c>
      <c r="I3728" s="37">
        <f t="shared" si="565"/>
        <v>3000</v>
      </c>
      <c r="J3728" s="37">
        <f t="shared" si="566"/>
        <v>135</v>
      </c>
      <c r="K3728" s="21">
        <v>30</v>
      </c>
      <c r="L3728" s="36">
        <f t="shared" si="570"/>
        <v>802</v>
      </c>
      <c r="M3728" s="36"/>
      <c r="N3728" s="21"/>
      <c r="O3728" s="21">
        <f t="shared" si="567"/>
        <v>832</v>
      </c>
      <c r="P3728" s="40">
        <f t="shared" si="568"/>
        <v>2377.1428571428573</v>
      </c>
      <c r="Q3728" s="42"/>
      <c r="R3728" t="str">
        <f t="shared" si="569"/>
        <v>3090 Litre 316 Stainless Steel Slimline Water Tank (750mm W x 2800mm L x  1560mm H)</v>
      </c>
    </row>
    <row r="3729" spans="2:18" x14ac:dyDescent="0.35">
      <c r="B3729" s="32">
        <v>0.65</v>
      </c>
      <c r="C3729" s="30" t="s">
        <v>23</v>
      </c>
      <c r="D3729" s="30" t="s">
        <v>21</v>
      </c>
      <c r="E3729" s="21">
        <v>750</v>
      </c>
      <c r="F3729" s="21">
        <v>2900</v>
      </c>
      <c r="G3729" s="21">
        <v>1560</v>
      </c>
      <c r="H3729" s="39">
        <f t="shared" si="564"/>
        <v>3204.9642857142858</v>
      </c>
      <c r="I3729" s="37">
        <f t="shared" si="565"/>
        <v>3000</v>
      </c>
      <c r="J3729" s="37">
        <f t="shared" si="566"/>
        <v>135</v>
      </c>
      <c r="K3729" s="21">
        <v>30</v>
      </c>
      <c r="L3729" s="36">
        <f t="shared" si="570"/>
        <v>819</v>
      </c>
      <c r="M3729" s="36"/>
      <c r="N3729" s="21"/>
      <c r="O3729" s="21">
        <f t="shared" si="567"/>
        <v>849</v>
      </c>
      <c r="P3729" s="40">
        <f t="shared" si="568"/>
        <v>2425.7142857142858</v>
      </c>
      <c r="Q3729" s="42"/>
      <c r="R3729" t="str">
        <f t="shared" si="569"/>
        <v>3200 Litre 316 Stainless Steel Slimline Water Tank (750mm W x 2900mm L x  1560mm H)</v>
      </c>
    </row>
    <row r="3730" spans="2:18" x14ac:dyDescent="0.35">
      <c r="B3730" s="32">
        <v>0.65</v>
      </c>
      <c r="C3730" s="43" t="s">
        <v>23</v>
      </c>
      <c r="D3730" s="43" t="s">
        <v>21</v>
      </c>
      <c r="E3730" s="45">
        <v>750</v>
      </c>
      <c r="F3730" s="45">
        <v>3000</v>
      </c>
      <c r="G3730" s="45">
        <v>1560</v>
      </c>
      <c r="H3730" s="39">
        <f t="shared" si="564"/>
        <v>3321.9642857142858</v>
      </c>
      <c r="I3730" s="37">
        <f t="shared" si="565"/>
        <v>3000</v>
      </c>
      <c r="J3730" s="37">
        <f t="shared" si="566"/>
        <v>135</v>
      </c>
      <c r="K3730" s="21">
        <v>30</v>
      </c>
      <c r="L3730" s="36">
        <f t="shared" si="570"/>
        <v>836</v>
      </c>
      <c r="M3730" s="36"/>
      <c r="N3730" s="21"/>
      <c r="O3730" s="21">
        <f t="shared" si="567"/>
        <v>866</v>
      </c>
      <c r="P3730" s="40">
        <f t="shared" si="568"/>
        <v>2474.2857142857142</v>
      </c>
      <c r="Q3730" s="42"/>
      <c r="R3730" t="str">
        <f t="shared" si="569"/>
        <v>3320 Litre 316 Stainless Steel Slimline Water Tank (750mm W x 3000mm L x  1560mm H)</v>
      </c>
    </row>
    <row r="3731" spans="2:18" x14ac:dyDescent="0.35">
      <c r="B3731" s="32">
        <v>0.65</v>
      </c>
      <c r="C3731" s="30" t="s">
        <v>23</v>
      </c>
      <c r="D3731" s="30" t="s">
        <v>21</v>
      </c>
      <c r="E3731" s="21">
        <v>750</v>
      </c>
      <c r="F3731" s="21">
        <v>3100</v>
      </c>
      <c r="G3731" s="21">
        <v>1560</v>
      </c>
      <c r="H3731" s="39">
        <f t="shared" si="564"/>
        <v>3438.9642857142858</v>
      </c>
      <c r="I3731" s="37">
        <f t="shared" si="565"/>
        <v>3000</v>
      </c>
      <c r="J3731" s="37">
        <f t="shared" si="566"/>
        <v>135</v>
      </c>
      <c r="K3731" s="21">
        <v>30</v>
      </c>
      <c r="L3731" s="36">
        <f t="shared" si="570"/>
        <v>853</v>
      </c>
      <c r="M3731" s="36"/>
      <c r="N3731" s="21"/>
      <c r="O3731" s="21">
        <f t="shared" si="567"/>
        <v>883</v>
      </c>
      <c r="P3731" s="40">
        <f t="shared" si="568"/>
        <v>2522.8571428571431</v>
      </c>
      <c r="Q3731" s="42"/>
      <c r="R3731" t="str">
        <f t="shared" si="569"/>
        <v>3440 Litre 316 Stainless Steel Slimline Water Tank (750mm W x 3100mm L x  1560mm H)</v>
      </c>
    </row>
    <row r="3732" spans="2:18" x14ac:dyDescent="0.35">
      <c r="B3732" s="32">
        <v>0.65</v>
      </c>
      <c r="C3732" s="30" t="s">
        <v>23</v>
      </c>
      <c r="D3732" s="30" t="s">
        <v>21</v>
      </c>
      <c r="E3732" s="21">
        <v>750</v>
      </c>
      <c r="F3732" s="21">
        <v>3200</v>
      </c>
      <c r="G3732" s="21">
        <v>1560</v>
      </c>
      <c r="H3732" s="39">
        <f t="shared" si="564"/>
        <v>3555.9642857142858</v>
      </c>
      <c r="I3732" s="37">
        <f t="shared" si="565"/>
        <v>4000</v>
      </c>
      <c r="J3732" s="37">
        <f t="shared" si="566"/>
        <v>150</v>
      </c>
      <c r="K3732" s="21">
        <v>30</v>
      </c>
      <c r="L3732" s="36">
        <v>876</v>
      </c>
      <c r="M3732" s="36"/>
      <c r="N3732" s="21"/>
      <c r="O3732" s="21">
        <f t="shared" si="567"/>
        <v>906</v>
      </c>
      <c r="P3732" s="40">
        <f t="shared" si="568"/>
        <v>2588.5714285714289</v>
      </c>
      <c r="Q3732" s="42"/>
      <c r="R3732" t="str">
        <f t="shared" si="569"/>
        <v>3560 Litre 316 Stainless Steel Slimline Water Tank (750mm W x 3200mm L x  1560mm H)</v>
      </c>
    </row>
    <row r="3733" spans="2:18" x14ac:dyDescent="0.35">
      <c r="B3733" s="32">
        <v>0.65</v>
      </c>
      <c r="C3733" s="30" t="s">
        <v>23</v>
      </c>
      <c r="D3733" s="30" t="s">
        <v>21</v>
      </c>
      <c r="E3733" s="21">
        <v>750</v>
      </c>
      <c r="F3733" s="21">
        <v>3300</v>
      </c>
      <c r="G3733" s="21">
        <v>1560</v>
      </c>
      <c r="H3733" s="39">
        <f t="shared" si="564"/>
        <v>3672.9642857142858</v>
      </c>
      <c r="I3733" s="37">
        <f t="shared" si="565"/>
        <v>4000</v>
      </c>
      <c r="J3733" s="37">
        <f t="shared" si="566"/>
        <v>150</v>
      </c>
      <c r="K3733" s="21">
        <v>30</v>
      </c>
      <c r="L3733" s="36">
        <f t="shared" ref="L3733:L3739" si="571">L3732+17</f>
        <v>893</v>
      </c>
      <c r="M3733" s="36"/>
      <c r="N3733" s="21"/>
      <c r="O3733" s="21">
        <f t="shared" si="567"/>
        <v>923</v>
      </c>
      <c r="P3733" s="40">
        <f t="shared" si="568"/>
        <v>2637.1428571428573</v>
      </c>
      <c r="Q3733" s="42"/>
      <c r="R3733" t="str">
        <f t="shared" si="569"/>
        <v>3670 Litre 316 Stainless Steel Slimline Water Tank (750mm W x 3300mm L x  1560mm H)</v>
      </c>
    </row>
    <row r="3734" spans="2:18" x14ac:dyDescent="0.35">
      <c r="B3734" s="32">
        <v>0.65</v>
      </c>
      <c r="C3734" s="30" t="s">
        <v>23</v>
      </c>
      <c r="D3734" s="30" t="s">
        <v>21</v>
      </c>
      <c r="E3734" s="21">
        <v>750</v>
      </c>
      <c r="F3734" s="21">
        <v>3400</v>
      </c>
      <c r="G3734" s="21">
        <v>1560</v>
      </c>
      <c r="H3734" s="39">
        <f t="shared" si="564"/>
        <v>3789.9642857142858</v>
      </c>
      <c r="I3734" s="37">
        <f t="shared" si="565"/>
        <v>4000</v>
      </c>
      <c r="J3734" s="37">
        <f t="shared" si="566"/>
        <v>150</v>
      </c>
      <c r="K3734" s="21">
        <v>30</v>
      </c>
      <c r="L3734" s="36">
        <f t="shared" si="571"/>
        <v>910</v>
      </c>
      <c r="M3734" s="36"/>
      <c r="N3734" s="21"/>
      <c r="O3734" s="21">
        <f t="shared" si="567"/>
        <v>940</v>
      </c>
      <c r="P3734" s="40">
        <f t="shared" si="568"/>
        <v>2685.7142857142858</v>
      </c>
      <c r="Q3734" s="42"/>
      <c r="R3734" t="str">
        <f t="shared" si="569"/>
        <v>3790 Litre 316 Stainless Steel Slimline Water Tank (750mm W x 3400mm L x  1560mm H)</v>
      </c>
    </row>
    <row r="3735" spans="2:18" x14ac:dyDescent="0.35">
      <c r="B3735" s="32">
        <v>0.65</v>
      </c>
      <c r="C3735" s="30" t="s">
        <v>23</v>
      </c>
      <c r="D3735" s="30" t="s">
        <v>21</v>
      </c>
      <c r="E3735" s="21">
        <v>750</v>
      </c>
      <c r="F3735" s="21">
        <v>3500</v>
      </c>
      <c r="G3735" s="21">
        <v>1560</v>
      </c>
      <c r="H3735" s="39">
        <f t="shared" si="564"/>
        <v>3906.9642857142858</v>
      </c>
      <c r="I3735" s="37">
        <f t="shared" si="565"/>
        <v>4000</v>
      </c>
      <c r="J3735" s="37">
        <f t="shared" si="566"/>
        <v>150</v>
      </c>
      <c r="K3735" s="21">
        <v>30</v>
      </c>
      <c r="L3735" s="36">
        <f t="shared" si="571"/>
        <v>927</v>
      </c>
      <c r="M3735" s="36"/>
      <c r="N3735" s="21"/>
      <c r="O3735" s="21">
        <f t="shared" si="567"/>
        <v>957</v>
      </c>
      <c r="P3735" s="40">
        <f t="shared" si="568"/>
        <v>2734.2857142857147</v>
      </c>
      <c r="Q3735" s="42"/>
      <c r="R3735" t="str">
        <f t="shared" si="569"/>
        <v>3910 Litre 316 Stainless Steel Slimline Water Tank (750mm W x 3500mm L x  1560mm H)</v>
      </c>
    </row>
    <row r="3736" spans="2:18" x14ac:dyDescent="0.35">
      <c r="B3736" s="32">
        <v>0.65</v>
      </c>
      <c r="C3736" s="30" t="s">
        <v>23</v>
      </c>
      <c r="D3736" s="30" t="s">
        <v>21</v>
      </c>
      <c r="E3736" s="21">
        <v>750</v>
      </c>
      <c r="F3736" s="21">
        <v>3600</v>
      </c>
      <c r="G3736" s="21">
        <v>1560</v>
      </c>
      <c r="H3736" s="39">
        <f t="shared" si="564"/>
        <v>4023.9642857142858</v>
      </c>
      <c r="I3736" s="37">
        <f t="shared" si="565"/>
        <v>4000</v>
      </c>
      <c r="J3736" s="37">
        <f t="shared" si="566"/>
        <v>150</v>
      </c>
      <c r="K3736" s="21">
        <v>45</v>
      </c>
      <c r="L3736" s="36">
        <f t="shared" si="571"/>
        <v>944</v>
      </c>
      <c r="M3736" s="36"/>
      <c r="N3736" s="21"/>
      <c r="O3736" s="21">
        <f t="shared" si="567"/>
        <v>989</v>
      </c>
      <c r="P3736" s="40">
        <f t="shared" si="568"/>
        <v>2825.7142857142858</v>
      </c>
      <c r="Q3736" s="42"/>
      <c r="R3736" t="str">
        <f t="shared" si="569"/>
        <v>4020 Litre 316 Stainless Steel Slimline Water Tank (750mm W x 3600mm L x  1560mm H)</v>
      </c>
    </row>
    <row r="3737" spans="2:18" x14ac:dyDescent="0.35">
      <c r="B3737" s="32">
        <v>0.65</v>
      </c>
      <c r="C3737" s="30" t="s">
        <v>23</v>
      </c>
      <c r="D3737" s="30" t="s">
        <v>21</v>
      </c>
      <c r="E3737" s="21">
        <v>750</v>
      </c>
      <c r="F3737" s="21">
        <v>3700</v>
      </c>
      <c r="G3737" s="21">
        <v>1560</v>
      </c>
      <c r="H3737" s="39">
        <f t="shared" si="564"/>
        <v>4140.9642857142862</v>
      </c>
      <c r="I3737" s="37">
        <f t="shared" si="565"/>
        <v>4000</v>
      </c>
      <c r="J3737" s="37">
        <f t="shared" si="566"/>
        <v>150</v>
      </c>
      <c r="K3737" s="21">
        <v>45</v>
      </c>
      <c r="L3737" s="36">
        <f t="shared" si="571"/>
        <v>961</v>
      </c>
      <c r="M3737" s="36"/>
      <c r="N3737" s="21"/>
      <c r="O3737" s="21">
        <f t="shared" si="567"/>
        <v>1006</v>
      </c>
      <c r="P3737" s="40">
        <f t="shared" si="568"/>
        <v>2874.2857142857147</v>
      </c>
      <c r="Q3737" s="42"/>
      <c r="R3737" t="str">
        <f t="shared" si="569"/>
        <v>4140 Litre 316 Stainless Steel Slimline Water Tank (750mm W x 3700mm L x  1560mm H)</v>
      </c>
    </row>
    <row r="3738" spans="2:18" x14ac:dyDescent="0.35">
      <c r="B3738" s="32">
        <v>0.65</v>
      </c>
      <c r="C3738" s="30" t="s">
        <v>23</v>
      </c>
      <c r="D3738" s="30" t="s">
        <v>21</v>
      </c>
      <c r="E3738" s="21">
        <v>750</v>
      </c>
      <c r="F3738" s="21">
        <v>3800</v>
      </c>
      <c r="G3738" s="21">
        <v>1560</v>
      </c>
      <c r="H3738" s="39">
        <f t="shared" si="564"/>
        <v>4257.9642857142862</v>
      </c>
      <c r="I3738" s="37">
        <f t="shared" si="565"/>
        <v>4000</v>
      </c>
      <c r="J3738" s="37">
        <f t="shared" si="566"/>
        <v>150</v>
      </c>
      <c r="K3738" s="21">
        <v>45</v>
      </c>
      <c r="L3738" s="36">
        <f t="shared" si="571"/>
        <v>978</v>
      </c>
      <c r="M3738" s="36"/>
      <c r="N3738" s="21"/>
      <c r="O3738" s="21">
        <f t="shared" si="567"/>
        <v>1023</v>
      </c>
      <c r="P3738" s="40">
        <f t="shared" si="568"/>
        <v>2922.8571428571431</v>
      </c>
      <c r="Q3738" s="42"/>
      <c r="R3738" t="str">
        <f t="shared" si="569"/>
        <v>4260 Litre 316 Stainless Steel Slimline Water Tank (750mm W x 3800mm L x  1560mm H)</v>
      </c>
    </row>
    <row r="3739" spans="2:18" x14ac:dyDescent="0.35">
      <c r="B3739" s="32">
        <v>0.65</v>
      </c>
      <c r="C3739" s="30" t="s">
        <v>23</v>
      </c>
      <c r="D3739" s="30" t="s">
        <v>21</v>
      </c>
      <c r="E3739" s="21">
        <v>750</v>
      </c>
      <c r="F3739" s="21">
        <v>3900</v>
      </c>
      <c r="G3739" s="21">
        <v>1560</v>
      </c>
      <c r="H3739" s="39">
        <f t="shared" si="564"/>
        <v>4374.9642857142862</v>
      </c>
      <c r="I3739" s="37">
        <f t="shared" si="565"/>
        <v>4000</v>
      </c>
      <c r="J3739" s="37">
        <f t="shared" si="566"/>
        <v>150</v>
      </c>
      <c r="K3739" s="21">
        <v>45</v>
      </c>
      <c r="L3739" s="36">
        <f t="shared" si="571"/>
        <v>995</v>
      </c>
      <c r="M3739" s="36"/>
      <c r="N3739" s="21"/>
      <c r="O3739" s="21">
        <f t="shared" si="567"/>
        <v>1040</v>
      </c>
      <c r="P3739" s="40">
        <f t="shared" si="568"/>
        <v>2971.4285714285716</v>
      </c>
      <c r="Q3739" s="42"/>
      <c r="R3739" t="str">
        <f t="shared" si="569"/>
        <v>4370 Litre 316 Stainless Steel Slimline Water Tank (750mm W x 3900mm L x  1560mm H)</v>
      </c>
    </row>
    <row r="3740" spans="2:18" x14ac:dyDescent="0.35">
      <c r="B3740" s="32">
        <v>0.65</v>
      </c>
      <c r="C3740" s="30" t="s">
        <v>23</v>
      </c>
      <c r="D3740" s="30" t="s">
        <v>21</v>
      </c>
      <c r="E3740" s="21">
        <v>750</v>
      </c>
      <c r="F3740" s="21">
        <v>4000</v>
      </c>
      <c r="G3740" s="21">
        <v>1560</v>
      </c>
      <c r="H3740" s="39">
        <f t="shared" si="564"/>
        <v>4491.9642857142862</v>
      </c>
      <c r="I3740" s="37">
        <f t="shared" si="565"/>
        <v>4000</v>
      </c>
      <c r="J3740" s="37">
        <f t="shared" si="566"/>
        <v>150</v>
      </c>
      <c r="K3740" s="21">
        <v>45</v>
      </c>
      <c r="L3740" s="36">
        <v>1018</v>
      </c>
      <c r="M3740" s="36"/>
      <c r="N3740" s="21"/>
      <c r="O3740" s="21">
        <f t="shared" si="567"/>
        <v>1063</v>
      </c>
      <c r="P3740" s="40">
        <f t="shared" si="568"/>
        <v>3037.1428571428573</v>
      </c>
      <c r="Q3740" s="42"/>
      <c r="R3740" t="str">
        <f t="shared" si="569"/>
        <v>4490 Litre 316 Stainless Steel Slimline Water Tank (750mm W x 4000mm L x  1560mm H)</v>
      </c>
    </row>
    <row r="3741" spans="2:18" x14ac:dyDescent="0.35">
      <c r="B3741" s="32">
        <v>0.65</v>
      </c>
      <c r="C3741" s="30" t="s">
        <v>23</v>
      </c>
      <c r="D3741" s="30" t="s">
        <v>21</v>
      </c>
      <c r="E3741" s="21">
        <v>800</v>
      </c>
      <c r="F3741" s="21">
        <v>800</v>
      </c>
      <c r="G3741" s="21">
        <v>1560</v>
      </c>
      <c r="H3741" s="39">
        <f t="shared" si="564"/>
        <v>784.4571428571428</v>
      </c>
      <c r="I3741" s="37">
        <f t="shared" si="565"/>
        <v>1000</v>
      </c>
      <c r="J3741" s="37">
        <f t="shared" si="566"/>
        <v>90</v>
      </c>
      <c r="K3741" s="21"/>
      <c r="L3741" s="44">
        <v>388</v>
      </c>
      <c r="M3741" s="44"/>
      <c r="N3741" s="21"/>
      <c r="O3741" s="21">
        <f t="shared" si="567"/>
        <v>388</v>
      </c>
      <c r="P3741" s="40">
        <f t="shared" si="568"/>
        <v>1108.5714285714287</v>
      </c>
      <c r="Q3741" s="42"/>
      <c r="R3741" t="str">
        <f t="shared" si="569"/>
        <v>780 Litre 316 Stainless Steel Slimline Water Tank (800mm W x 800mm L x  1560mm H)</v>
      </c>
    </row>
    <row r="3742" spans="2:18" x14ac:dyDescent="0.35">
      <c r="B3742" s="32">
        <v>0.65</v>
      </c>
      <c r="C3742" s="30" t="s">
        <v>23</v>
      </c>
      <c r="D3742" s="30" t="s">
        <v>21</v>
      </c>
      <c r="E3742" s="21">
        <v>800</v>
      </c>
      <c r="F3742" s="21">
        <v>900</v>
      </c>
      <c r="G3742" s="21">
        <v>1560</v>
      </c>
      <c r="H3742" s="39">
        <f t="shared" si="564"/>
        <v>909.25714285714275</v>
      </c>
      <c r="I3742" s="37">
        <f t="shared" si="565"/>
        <v>1000</v>
      </c>
      <c r="J3742" s="37">
        <f t="shared" si="566"/>
        <v>90</v>
      </c>
      <c r="K3742" s="21"/>
      <c r="L3742" s="36">
        <f>L3741+17</f>
        <v>405</v>
      </c>
      <c r="M3742" s="36"/>
      <c r="N3742" s="21"/>
      <c r="O3742" s="21">
        <f t="shared" si="567"/>
        <v>405</v>
      </c>
      <c r="P3742" s="40">
        <f t="shared" si="568"/>
        <v>1157.1428571428571</v>
      </c>
      <c r="Q3742" s="42"/>
      <c r="R3742" t="str">
        <f t="shared" si="569"/>
        <v>910 Litre 316 Stainless Steel Slimline Water Tank (800mm W x 900mm L x  1560mm H)</v>
      </c>
    </row>
    <row r="3743" spans="2:18" x14ac:dyDescent="0.35">
      <c r="B3743" s="32">
        <v>0.65</v>
      </c>
      <c r="C3743" s="30" t="s">
        <v>23</v>
      </c>
      <c r="D3743" s="30" t="s">
        <v>21</v>
      </c>
      <c r="E3743" s="21">
        <v>800</v>
      </c>
      <c r="F3743" s="21">
        <v>1000</v>
      </c>
      <c r="G3743" s="21">
        <v>1560</v>
      </c>
      <c r="H3743" s="39">
        <f t="shared" si="564"/>
        <v>1034.0571428571427</v>
      </c>
      <c r="I3743" s="37">
        <f t="shared" si="565"/>
        <v>1000</v>
      </c>
      <c r="J3743" s="37">
        <f t="shared" si="566"/>
        <v>90</v>
      </c>
      <c r="K3743" s="21"/>
      <c r="L3743" s="36">
        <f>L3742+17</f>
        <v>422</v>
      </c>
      <c r="M3743" s="36"/>
      <c r="N3743" s="21"/>
      <c r="O3743" s="21">
        <f t="shared" si="567"/>
        <v>422</v>
      </c>
      <c r="P3743" s="40">
        <f t="shared" si="568"/>
        <v>1205.7142857142858</v>
      </c>
      <c r="Q3743" s="42"/>
      <c r="R3743" t="str">
        <f t="shared" si="569"/>
        <v>1030 Litre 316 Stainless Steel Slimline Water Tank (800mm W x 1000mm L x  1560mm H)</v>
      </c>
    </row>
    <row r="3744" spans="2:18" x14ac:dyDescent="0.35">
      <c r="B3744" s="32">
        <v>0.65</v>
      </c>
      <c r="C3744" s="30" t="s">
        <v>23</v>
      </c>
      <c r="D3744" s="30" t="s">
        <v>21</v>
      </c>
      <c r="E3744" s="21">
        <v>800</v>
      </c>
      <c r="F3744" s="21">
        <v>1100</v>
      </c>
      <c r="G3744" s="21">
        <v>1560</v>
      </c>
      <c r="H3744" s="39">
        <f t="shared" si="564"/>
        <v>1158.8571428571429</v>
      </c>
      <c r="I3744" s="37">
        <f t="shared" si="565"/>
        <v>1000</v>
      </c>
      <c r="J3744" s="37">
        <f t="shared" si="566"/>
        <v>90</v>
      </c>
      <c r="K3744" s="21"/>
      <c r="L3744" s="36">
        <f>L3743+17</f>
        <v>439</v>
      </c>
      <c r="M3744" s="36"/>
      <c r="N3744" s="21"/>
      <c r="O3744" s="21">
        <f t="shared" si="567"/>
        <v>439</v>
      </c>
      <c r="P3744" s="40">
        <f t="shared" si="568"/>
        <v>1254.2857142857144</v>
      </c>
      <c r="Q3744" s="42"/>
      <c r="R3744" t="str">
        <f t="shared" si="569"/>
        <v>1160 Litre 316 Stainless Steel Slimline Water Tank (800mm W x 1100mm L x  1560mm H)</v>
      </c>
    </row>
    <row r="3745" spans="2:18" x14ac:dyDescent="0.35">
      <c r="B3745" s="32">
        <v>0.65</v>
      </c>
      <c r="C3745" s="30" t="s">
        <v>23</v>
      </c>
      <c r="D3745" s="30" t="s">
        <v>21</v>
      </c>
      <c r="E3745" s="21">
        <v>800</v>
      </c>
      <c r="F3745" s="21">
        <v>1200</v>
      </c>
      <c r="G3745" s="21">
        <v>1560</v>
      </c>
      <c r="H3745" s="39">
        <f t="shared" si="564"/>
        <v>1283.6571428571428</v>
      </c>
      <c r="I3745" s="37">
        <f t="shared" si="565"/>
        <v>1000</v>
      </c>
      <c r="J3745" s="37">
        <f t="shared" si="566"/>
        <v>90</v>
      </c>
      <c r="K3745" s="21"/>
      <c r="L3745" s="36">
        <f>L3744+17</f>
        <v>456</v>
      </c>
      <c r="M3745" s="36"/>
      <c r="N3745" s="21"/>
      <c r="O3745" s="21">
        <f t="shared" si="567"/>
        <v>456</v>
      </c>
      <c r="P3745" s="40">
        <f t="shared" si="568"/>
        <v>1302.8571428571429</v>
      </c>
      <c r="Q3745" s="42"/>
      <c r="R3745" t="str">
        <f t="shared" si="569"/>
        <v>1280 Litre 316 Stainless Steel Slimline Water Tank (800mm W x 1200mm L x  1560mm H)</v>
      </c>
    </row>
    <row r="3746" spans="2:18" x14ac:dyDescent="0.35">
      <c r="B3746" s="32">
        <v>0.65</v>
      </c>
      <c r="C3746" s="30" t="s">
        <v>23</v>
      </c>
      <c r="D3746" s="30" t="s">
        <v>21</v>
      </c>
      <c r="E3746" s="21">
        <v>800</v>
      </c>
      <c r="F3746" s="21">
        <v>1300</v>
      </c>
      <c r="G3746" s="21">
        <v>1560</v>
      </c>
      <c r="H3746" s="39">
        <f t="shared" si="564"/>
        <v>1408.457142857143</v>
      </c>
      <c r="I3746" s="37">
        <f t="shared" si="565"/>
        <v>1000</v>
      </c>
      <c r="J3746" s="37">
        <f t="shared" si="566"/>
        <v>90</v>
      </c>
      <c r="K3746" s="21"/>
      <c r="L3746" s="36">
        <f>L3745+17</f>
        <v>473</v>
      </c>
      <c r="M3746" s="36"/>
      <c r="N3746" s="21"/>
      <c r="O3746" s="21">
        <f t="shared" si="567"/>
        <v>473</v>
      </c>
      <c r="P3746" s="40">
        <f t="shared" si="568"/>
        <v>1351.4285714285716</v>
      </c>
      <c r="Q3746" s="42"/>
      <c r="R3746" t="str">
        <f t="shared" si="569"/>
        <v>1410 Litre 316 Stainless Steel Slimline Water Tank (800mm W x 1300mm L x  1560mm H)</v>
      </c>
    </row>
    <row r="3747" spans="2:18" x14ac:dyDescent="0.35">
      <c r="B3747" s="32">
        <v>0.65</v>
      </c>
      <c r="C3747" s="30" t="s">
        <v>23</v>
      </c>
      <c r="D3747" s="30" t="s">
        <v>21</v>
      </c>
      <c r="E3747" s="21">
        <v>800</v>
      </c>
      <c r="F3747" s="21">
        <v>1400</v>
      </c>
      <c r="G3747" s="21">
        <v>1560</v>
      </c>
      <c r="H3747" s="39">
        <f t="shared" si="564"/>
        <v>1533.257142857143</v>
      </c>
      <c r="I3747" s="37">
        <f t="shared" si="565"/>
        <v>2000</v>
      </c>
      <c r="J3747" s="37">
        <f t="shared" si="566"/>
        <v>120</v>
      </c>
      <c r="K3747" s="21"/>
      <c r="L3747" s="36">
        <v>494</v>
      </c>
      <c r="M3747" s="36"/>
      <c r="N3747" s="21"/>
      <c r="O3747" s="21">
        <f t="shared" si="567"/>
        <v>494</v>
      </c>
      <c r="P3747" s="40">
        <f t="shared" si="568"/>
        <v>1411.4285714285716</v>
      </c>
      <c r="Q3747" s="42"/>
      <c r="R3747" t="str">
        <f t="shared" si="569"/>
        <v>1530 Litre 316 Stainless Steel Slimline Water Tank (800mm W x 1400mm L x  1560mm H)</v>
      </c>
    </row>
    <row r="3748" spans="2:18" x14ac:dyDescent="0.35">
      <c r="B3748" s="32">
        <v>0.65</v>
      </c>
      <c r="C3748" s="30" t="s">
        <v>23</v>
      </c>
      <c r="D3748" s="30" t="s">
        <v>21</v>
      </c>
      <c r="E3748" s="21">
        <v>800</v>
      </c>
      <c r="F3748" s="21">
        <v>1500</v>
      </c>
      <c r="G3748" s="21">
        <v>1560</v>
      </c>
      <c r="H3748" s="39">
        <f t="shared" si="564"/>
        <v>1658.0571428571429</v>
      </c>
      <c r="I3748" s="37">
        <f t="shared" si="565"/>
        <v>2000</v>
      </c>
      <c r="J3748" s="37">
        <f t="shared" si="566"/>
        <v>120</v>
      </c>
      <c r="K3748" s="21"/>
      <c r="L3748" s="36">
        <v>512</v>
      </c>
      <c r="M3748" s="36"/>
      <c r="N3748" s="21"/>
      <c r="O3748" s="21">
        <f t="shared" si="567"/>
        <v>512</v>
      </c>
      <c r="P3748" s="40">
        <f t="shared" si="568"/>
        <v>1462.8571428571429</v>
      </c>
      <c r="Q3748" s="42"/>
      <c r="R3748" t="str">
        <f t="shared" si="569"/>
        <v>1660 Litre 316 Stainless Steel Slimline Water Tank (800mm W x 1500mm L x  1560mm H)</v>
      </c>
    </row>
    <row r="3749" spans="2:18" x14ac:dyDescent="0.35">
      <c r="B3749" s="32">
        <v>0.65</v>
      </c>
      <c r="C3749" s="30" t="s">
        <v>23</v>
      </c>
      <c r="D3749" s="30" t="s">
        <v>21</v>
      </c>
      <c r="E3749" s="21">
        <v>800</v>
      </c>
      <c r="F3749" s="21">
        <v>1600</v>
      </c>
      <c r="G3749" s="21">
        <v>1560</v>
      </c>
      <c r="H3749" s="39">
        <f t="shared" si="564"/>
        <v>1782.8571428571429</v>
      </c>
      <c r="I3749" s="37">
        <f t="shared" si="565"/>
        <v>2000</v>
      </c>
      <c r="J3749" s="37">
        <f t="shared" si="566"/>
        <v>120</v>
      </c>
      <c r="K3749" s="21"/>
      <c r="L3749" s="36">
        <f t="shared" ref="L3749:L3754" si="572">L3748+17</f>
        <v>529</v>
      </c>
      <c r="M3749" s="36"/>
      <c r="N3749" s="21"/>
      <c r="O3749" s="21">
        <f t="shared" si="567"/>
        <v>529</v>
      </c>
      <c r="P3749" s="40">
        <f t="shared" si="568"/>
        <v>1511.4285714285716</v>
      </c>
      <c r="Q3749" s="42"/>
      <c r="R3749" t="str">
        <f t="shared" si="569"/>
        <v>1780 Litre 316 Stainless Steel Slimline Water Tank (800mm W x 1600mm L x  1560mm H)</v>
      </c>
    </row>
    <row r="3750" spans="2:18" x14ac:dyDescent="0.35">
      <c r="B3750" s="32">
        <v>0.65</v>
      </c>
      <c r="C3750" s="30" t="s">
        <v>23</v>
      </c>
      <c r="D3750" s="30" t="s">
        <v>21</v>
      </c>
      <c r="E3750" s="21">
        <v>800</v>
      </c>
      <c r="F3750" s="21">
        <v>1700</v>
      </c>
      <c r="G3750" s="21">
        <v>1560</v>
      </c>
      <c r="H3750" s="39">
        <f t="shared" si="564"/>
        <v>1907.6571428571428</v>
      </c>
      <c r="I3750" s="37">
        <f t="shared" si="565"/>
        <v>2000</v>
      </c>
      <c r="J3750" s="37">
        <f t="shared" si="566"/>
        <v>120</v>
      </c>
      <c r="K3750" s="21"/>
      <c r="L3750" s="36">
        <f t="shared" si="572"/>
        <v>546</v>
      </c>
      <c r="M3750" s="36"/>
      <c r="N3750" s="21"/>
      <c r="O3750" s="21">
        <f t="shared" si="567"/>
        <v>546</v>
      </c>
      <c r="P3750" s="40">
        <f t="shared" si="568"/>
        <v>1560</v>
      </c>
      <c r="Q3750" s="42"/>
      <c r="R3750" t="str">
        <f t="shared" si="569"/>
        <v>1910 Litre 316 Stainless Steel Slimline Water Tank (800mm W x 1700mm L x  1560mm H)</v>
      </c>
    </row>
    <row r="3751" spans="2:18" x14ac:dyDescent="0.35">
      <c r="B3751" s="32">
        <v>0.65</v>
      </c>
      <c r="C3751" s="30" t="s">
        <v>23</v>
      </c>
      <c r="D3751" s="30" t="s">
        <v>21</v>
      </c>
      <c r="E3751" s="21">
        <v>800</v>
      </c>
      <c r="F3751" s="21">
        <v>1800</v>
      </c>
      <c r="G3751" s="21">
        <v>1560</v>
      </c>
      <c r="H3751" s="39">
        <f t="shared" si="564"/>
        <v>2032.457142857143</v>
      </c>
      <c r="I3751" s="37">
        <f t="shared" si="565"/>
        <v>2000</v>
      </c>
      <c r="J3751" s="37">
        <f t="shared" si="566"/>
        <v>120</v>
      </c>
      <c r="K3751" s="21"/>
      <c r="L3751" s="36">
        <f t="shared" si="572"/>
        <v>563</v>
      </c>
      <c r="M3751" s="36"/>
      <c r="N3751" s="21"/>
      <c r="O3751" s="21">
        <f t="shared" si="567"/>
        <v>563</v>
      </c>
      <c r="P3751" s="40">
        <f t="shared" si="568"/>
        <v>1608.5714285714287</v>
      </c>
      <c r="Q3751" s="42"/>
      <c r="R3751" t="str">
        <f t="shared" si="569"/>
        <v>2030 Litre 316 Stainless Steel Slimline Water Tank (800mm W x 1800mm L x  1560mm H)</v>
      </c>
    </row>
    <row r="3752" spans="2:18" x14ac:dyDescent="0.35">
      <c r="B3752" s="32">
        <v>0.65</v>
      </c>
      <c r="C3752" s="30" t="s">
        <v>23</v>
      </c>
      <c r="D3752" s="30" t="s">
        <v>21</v>
      </c>
      <c r="E3752" s="21">
        <v>800</v>
      </c>
      <c r="F3752" s="21">
        <v>1900</v>
      </c>
      <c r="G3752" s="21">
        <v>1560</v>
      </c>
      <c r="H3752" s="39">
        <f t="shared" si="564"/>
        <v>2157.2571428571428</v>
      </c>
      <c r="I3752" s="37">
        <f t="shared" si="565"/>
        <v>2000</v>
      </c>
      <c r="J3752" s="37">
        <f t="shared" si="566"/>
        <v>120</v>
      </c>
      <c r="K3752" s="21"/>
      <c r="L3752" s="36">
        <f t="shared" si="572"/>
        <v>580</v>
      </c>
      <c r="M3752" s="36"/>
      <c r="N3752" s="21"/>
      <c r="O3752" s="21">
        <f t="shared" si="567"/>
        <v>580</v>
      </c>
      <c r="P3752" s="40">
        <f t="shared" si="568"/>
        <v>1657.1428571428573</v>
      </c>
      <c r="Q3752" s="42"/>
      <c r="R3752" t="str">
        <f t="shared" si="569"/>
        <v>2160 Litre 316 Stainless Steel Slimline Water Tank (800mm W x 1900mm L x  1560mm H)</v>
      </c>
    </row>
    <row r="3753" spans="2:18" x14ac:dyDescent="0.35">
      <c r="B3753" s="32">
        <v>0.65</v>
      </c>
      <c r="C3753" s="30" t="s">
        <v>23</v>
      </c>
      <c r="D3753" s="30" t="s">
        <v>21</v>
      </c>
      <c r="E3753" s="21">
        <v>800</v>
      </c>
      <c r="F3753" s="21">
        <v>2000</v>
      </c>
      <c r="G3753" s="21">
        <v>1560</v>
      </c>
      <c r="H3753" s="39">
        <f t="shared" si="564"/>
        <v>2282.0571428571429</v>
      </c>
      <c r="I3753" s="37">
        <f t="shared" si="565"/>
        <v>2000</v>
      </c>
      <c r="J3753" s="37">
        <f t="shared" si="566"/>
        <v>120</v>
      </c>
      <c r="K3753" s="21"/>
      <c r="L3753" s="36">
        <f t="shared" si="572"/>
        <v>597</v>
      </c>
      <c r="M3753" s="36"/>
      <c r="N3753" s="21"/>
      <c r="O3753" s="21">
        <f t="shared" si="567"/>
        <v>597</v>
      </c>
      <c r="P3753" s="40">
        <f t="shared" si="568"/>
        <v>1705.7142857142858</v>
      </c>
      <c r="Q3753" s="42"/>
      <c r="R3753" t="str">
        <f t="shared" si="569"/>
        <v>2280 Litre 316 Stainless Steel Slimline Water Tank (800mm W x 2000mm L x  1560mm H)</v>
      </c>
    </row>
    <row r="3754" spans="2:18" x14ac:dyDescent="0.35">
      <c r="B3754" s="32">
        <v>0.65</v>
      </c>
      <c r="C3754" s="30" t="s">
        <v>23</v>
      </c>
      <c r="D3754" s="30" t="s">
        <v>21</v>
      </c>
      <c r="E3754" s="21">
        <v>800</v>
      </c>
      <c r="F3754" s="21">
        <v>2100</v>
      </c>
      <c r="G3754" s="21">
        <v>1560</v>
      </c>
      <c r="H3754" s="39">
        <f t="shared" si="564"/>
        <v>2406.8571428571431</v>
      </c>
      <c r="I3754" s="37">
        <f t="shared" si="565"/>
        <v>2000</v>
      </c>
      <c r="J3754" s="37">
        <f t="shared" si="566"/>
        <v>120</v>
      </c>
      <c r="K3754" s="21"/>
      <c r="L3754" s="36">
        <f t="shared" si="572"/>
        <v>614</v>
      </c>
      <c r="M3754" s="36"/>
      <c r="N3754" s="21"/>
      <c r="O3754" s="21">
        <f t="shared" si="567"/>
        <v>614</v>
      </c>
      <c r="P3754" s="40">
        <f t="shared" si="568"/>
        <v>1754.2857142857144</v>
      </c>
      <c r="Q3754" s="42"/>
      <c r="R3754" t="str">
        <f t="shared" si="569"/>
        <v>2410 Litre 316 Stainless Steel Slimline Water Tank (800mm W x 2100mm L x  1560mm H)</v>
      </c>
    </row>
    <row r="3755" spans="2:18" x14ac:dyDescent="0.35">
      <c r="B3755" s="32">
        <v>0.65</v>
      </c>
      <c r="C3755" s="30" t="s">
        <v>23</v>
      </c>
      <c r="D3755" s="30" t="s">
        <v>21</v>
      </c>
      <c r="E3755" s="21">
        <v>800</v>
      </c>
      <c r="F3755" s="21">
        <v>2200</v>
      </c>
      <c r="G3755" s="21">
        <v>1560</v>
      </c>
      <c r="H3755" s="39">
        <f t="shared" si="564"/>
        <v>2531.6571428571428</v>
      </c>
      <c r="I3755" s="37">
        <f t="shared" si="565"/>
        <v>3000</v>
      </c>
      <c r="J3755" s="37">
        <f t="shared" si="566"/>
        <v>135</v>
      </c>
      <c r="K3755" s="21"/>
      <c r="L3755" s="36">
        <v>702</v>
      </c>
      <c r="M3755" s="36"/>
      <c r="N3755" s="21"/>
      <c r="O3755" s="21">
        <f t="shared" si="567"/>
        <v>702</v>
      </c>
      <c r="P3755" s="40">
        <f t="shared" si="568"/>
        <v>2005.7142857142858</v>
      </c>
      <c r="Q3755" s="42"/>
      <c r="R3755" t="str">
        <f t="shared" si="569"/>
        <v>2530 Litre 316 Stainless Steel Slimline Water Tank (800mm W x 2200mm L x  1560mm H)</v>
      </c>
    </row>
    <row r="3756" spans="2:18" x14ac:dyDescent="0.35">
      <c r="B3756" s="32">
        <v>0.65</v>
      </c>
      <c r="C3756" s="30" t="s">
        <v>23</v>
      </c>
      <c r="D3756" s="30" t="s">
        <v>21</v>
      </c>
      <c r="E3756" s="21">
        <v>800</v>
      </c>
      <c r="F3756" s="21">
        <v>2300</v>
      </c>
      <c r="G3756" s="21">
        <v>1560</v>
      </c>
      <c r="H3756" s="39">
        <f t="shared" si="564"/>
        <v>2656.457142857143</v>
      </c>
      <c r="I3756" s="37">
        <f t="shared" si="565"/>
        <v>3000</v>
      </c>
      <c r="J3756" s="37">
        <f t="shared" si="566"/>
        <v>135</v>
      </c>
      <c r="K3756" s="21"/>
      <c r="L3756" s="36">
        <f t="shared" ref="L3756:L3762" si="573">L3755+17</f>
        <v>719</v>
      </c>
      <c r="M3756" s="36"/>
      <c r="N3756" s="21"/>
      <c r="O3756" s="21">
        <f t="shared" si="567"/>
        <v>719</v>
      </c>
      <c r="P3756" s="40">
        <f t="shared" si="568"/>
        <v>2054.2857142857142</v>
      </c>
      <c r="Q3756" s="42"/>
      <c r="R3756" t="str">
        <f t="shared" si="569"/>
        <v>2660 Litre 316 Stainless Steel Slimline Water Tank (800mm W x 2300mm L x  1560mm H)</v>
      </c>
    </row>
    <row r="3757" spans="2:18" x14ac:dyDescent="0.35">
      <c r="B3757" s="32">
        <v>0.65</v>
      </c>
      <c r="C3757" s="30" t="s">
        <v>23</v>
      </c>
      <c r="D3757" s="30" t="s">
        <v>21</v>
      </c>
      <c r="E3757" s="21">
        <v>800</v>
      </c>
      <c r="F3757" s="21">
        <v>2400</v>
      </c>
      <c r="G3757" s="21">
        <v>1560</v>
      </c>
      <c r="H3757" s="39">
        <f t="shared" si="564"/>
        <v>2781.2571428571428</v>
      </c>
      <c r="I3757" s="37">
        <f t="shared" si="565"/>
        <v>3000</v>
      </c>
      <c r="J3757" s="37">
        <f t="shared" si="566"/>
        <v>135</v>
      </c>
      <c r="K3757" s="21"/>
      <c r="L3757" s="36">
        <f t="shared" si="573"/>
        <v>736</v>
      </c>
      <c r="M3757" s="36"/>
      <c r="N3757" s="21"/>
      <c r="O3757" s="21">
        <f t="shared" si="567"/>
        <v>736</v>
      </c>
      <c r="P3757" s="40">
        <f t="shared" si="568"/>
        <v>2102.8571428571431</v>
      </c>
      <c r="Q3757" s="42"/>
      <c r="R3757" t="str">
        <f t="shared" si="569"/>
        <v>2780 Litre 316 Stainless Steel Slimline Water Tank (800mm W x 2400mm L x  1560mm H)</v>
      </c>
    </row>
    <row r="3758" spans="2:18" x14ac:dyDescent="0.35">
      <c r="B3758" s="32">
        <v>0.65</v>
      </c>
      <c r="C3758" s="30" t="s">
        <v>23</v>
      </c>
      <c r="D3758" s="30" t="s">
        <v>21</v>
      </c>
      <c r="E3758" s="21">
        <v>800</v>
      </c>
      <c r="F3758" s="21">
        <v>2500</v>
      </c>
      <c r="G3758" s="21">
        <v>1560</v>
      </c>
      <c r="H3758" s="39">
        <f t="shared" si="564"/>
        <v>2906.0571428571429</v>
      </c>
      <c r="I3758" s="37">
        <f t="shared" si="565"/>
        <v>3000</v>
      </c>
      <c r="J3758" s="37">
        <f t="shared" si="566"/>
        <v>135</v>
      </c>
      <c r="K3758" s="21"/>
      <c r="L3758" s="36">
        <f t="shared" si="573"/>
        <v>753</v>
      </c>
      <c r="M3758" s="36"/>
      <c r="N3758" s="21"/>
      <c r="O3758" s="21">
        <f t="shared" si="567"/>
        <v>753</v>
      </c>
      <c r="P3758" s="40">
        <f t="shared" si="568"/>
        <v>2151.4285714285716</v>
      </c>
      <c r="Q3758" s="42"/>
      <c r="R3758" t="str">
        <f t="shared" si="569"/>
        <v>2910 Litre 316 Stainless Steel Slimline Water Tank (800mm W x 2500mm L x  1560mm H)</v>
      </c>
    </row>
    <row r="3759" spans="2:18" x14ac:dyDescent="0.35">
      <c r="B3759" s="32">
        <v>0.65</v>
      </c>
      <c r="C3759" s="43" t="s">
        <v>23</v>
      </c>
      <c r="D3759" s="43" t="s">
        <v>21</v>
      </c>
      <c r="E3759" s="45">
        <v>800</v>
      </c>
      <c r="F3759" s="45">
        <v>2600</v>
      </c>
      <c r="G3759" s="45">
        <v>1560</v>
      </c>
      <c r="H3759" s="39">
        <f t="shared" si="564"/>
        <v>3030.8571428571431</v>
      </c>
      <c r="I3759" s="37">
        <f t="shared" si="565"/>
        <v>3000</v>
      </c>
      <c r="J3759" s="37">
        <f t="shared" si="566"/>
        <v>135</v>
      </c>
      <c r="K3759" s="21"/>
      <c r="L3759" s="36">
        <f t="shared" si="573"/>
        <v>770</v>
      </c>
      <c r="M3759" s="36"/>
      <c r="N3759" s="21"/>
      <c r="O3759" s="21">
        <f t="shared" si="567"/>
        <v>770</v>
      </c>
      <c r="P3759" s="40">
        <f t="shared" si="568"/>
        <v>2200</v>
      </c>
      <c r="Q3759" s="42"/>
      <c r="R3759" t="str">
        <f t="shared" si="569"/>
        <v>3030 Litre 316 Stainless Steel Slimline Water Tank (800mm W x 2600mm L x  1560mm H)</v>
      </c>
    </row>
    <row r="3760" spans="2:18" x14ac:dyDescent="0.35">
      <c r="B3760" s="32">
        <v>0.65</v>
      </c>
      <c r="C3760" s="30" t="s">
        <v>23</v>
      </c>
      <c r="D3760" s="30" t="s">
        <v>21</v>
      </c>
      <c r="E3760" s="21">
        <v>800</v>
      </c>
      <c r="F3760" s="21">
        <v>2700</v>
      </c>
      <c r="G3760" s="21">
        <v>1560</v>
      </c>
      <c r="H3760" s="39">
        <f t="shared" si="564"/>
        <v>3155.6571428571428</v>
      </c>
      <c r="I3760" s="37">
        <f t="shared" si="565"/>
        <v>3000</v>
      </c>
      <c r="J3760" s="37">
        <f t="shared" si="566"/>
        <v>135</v>
      </c>
      <c r="K3760" s="21"/>
      <c r="L3760" s="36">
        <f t="shared" si="573"/>
        <v>787</v>
      </c>
      <c r="M3760" s="36"/>
      <c r="N3760" s="21"/>
      <c r="O3760" s="21">
        <f t="shared" si="567"/>
        <v>787</v>
      </c>
      <c r="P3760" s="40">
        <f t="shared" si="568"/>
        <v>2248.5714285714289</v>
      </c>
      <c r="Q3760" s="42"/>
      <c r="R3760" t="str">
        <f t="shared" si="569"/>
        <v>3160 Litre 316 Stainless Steel Slimline Water Tank (800mm W x 2700mm L x  1560mm H)</v>
      </c>
    </row>
    <row r="3761" spans="2:18" x14ac:dyDescent="0.35">
      <c r="B3761" s="32">
        <v>0.65</v>
      </c>
      <c r="C3761" s="30" t="s">
        <v>23</v>
      </c>
      <c r="D3761" s="30" t="s">
        <v>21</v>
      </c>
      <c r="E3761" s="21">
        <v>800</v>
      </c>
      <c r="F3761" s="21">
        <v>2800</v>
      </c>
      <c r="G3761" s="21">
        <v>1560</v>
      </c>
      <c r="H3761" s="39">
        <f t="shared" si="564"/>
        <v>3280.457142857143</v>
      </c>
      <c r="I3761" s="37">
        <f t="shared" si="565"/>
        <v>3000</v>
      </c>
      <c r="J3761" s="37">
        <f t="shared" si="566"/>
        <v>135</v>
      </c>
      <c r="K3761" s="21"/>
      <c r="L3761" s="36">
        <f t="shared" si="573"/>
        <v>804</v>
      </c>
      <c r="M3761" s="36"/>
      <c r="N3761" s="21"/>
      <c r="O3761" s="21">
        <f t="shared" si="567"/>
        <v>804</v>
      </c>
      <c r="P3761" s="40">
        <f t="shared" si="568"/>
        <v>2297.1428571428573</v>
      </c>
      <c r="Q3761" s="42"/>
      <c r="R3761" t="str">
        <f t="shared" si="569"/>
        <v>3280 Litre 316 Stainless Steel Slimline Water Tank (800mm W x 2800mm L x  1560mm H)</v>
      </c>
    </row>
    <row r="3762" spans="2:18" x14ac:dyDescent="0.35">
      <c r="B3762" s="32">
        <v>0.65</v>
      </c>
      <c r="C3762" s="30" t="s">
        <v>23</v>
      </c>
      <c r="D3762" s="30" t="s">
        <v>21</v>
      </c>
      <c r="E3762" s="21">
        <v>800</v>
      </c>
      <c r="F3762" s="21">
        <v>2900</v>
      </c>
      <c r="G3762" s="21">
        <v>1560</v>
      </c>
      <c r="H3762" s="39">
        <f t="shared" si="564"/>
        <v>3405.2571428571428</v>
      </c>
      <c r="I3762" s="37">
        <f t="shared" si="565"/>
        <v>3000</v>
      </c>
      <c r="J3762" s="37">
        <f t="shared" si="566"/>
        <v>135</v>
      </c>
      <c r="K3762" s="21"/>
      <c r="L3762" s="36">
        <f t="shared" si="573"/>
        <v>821</v>
      </c>
      <c r="M3762" s="36"/>
      <c r="N3762" s="21"/>
      <c r="O3762" s="21">
        <f t="shared" si="567"/>
        <v>821</v>
      </c>
      <c r="P3762" s="40">
        <f t="shared" si="568"/>
        <v>2345.7142857142858</v>
      </c>
      <c r="Q3762" s="42"/>
      <c r="R3762" t="str">
        <f t="shared" si="569"/>
        <v>3410 Litre 316 Stainless Steel Slimline Water Tank (800mm W x 2900mm L x  1560mm H)</v>
      </c>
    </row>
    <row r="3763" spans="2:18" x14ac:dyDescent="0.35">
      <c r="B3763" s="32">
        <v>0.65</v>
      </c>
      <c r="C3763" s="30" t="s">
        <v>23</v>
      </c>
      <c r="D3763" s="30" t="s">
        <v>21</v>
      </c>
      <c r="E3763" s="21">
        <v>800</v>
      </c>
      <c r="F3763" s="21">
        <v>3000</v>
      </c>
      <c r="G3763" s="21">
        <v>1560</v>
      </c>
      <c r="H3763" s="39">
        <f t="shared" si="564"/>
        <v>3530.0571428571429</v>
      </c>
      <c r="I3763" s="37">
        <f t="shared" si="565"/>
        <v>4000</v>
      </c>
      <c r="J3763" s="37">
        <f t="shared" si="566"/>
        <v>150</v>
      </c>
      <c r="K3763" s="21"/>
      <c r="L3763" s="36">
        <v>844</v>
      </c>
      <c r="M3763" s="36"/>
      <c r="N3763" s="21"/>
      <c r="O3763" s="21">
        <f t="shared" si="567"/>
        <v>844</v>
      </c>
      <c r="P3763" s="40">
        <f t="shared" si="568"/>
        <v>2411.4285714285716</v>
      </c>
      <c r="Q3763" s="42"/>
      <c r="R3763" t="str">
        <f t="shared" si="569"/>
        <v>3530 Litre 316 Stainless Steel Slimline Water Tank (800mm W x 3000mm L x  1560mm H)</v>
      </c>
    </row>
    <row r="3764" spans="2:18" x14ac:dyDescent="0.35">
      <c r="B3764" s="32">
        <v>0.65</v>
      </c>
      <c r="C3764" s="30" t="s">
        <v>23</v>
      </c>
      <c r="D3764" s="30" t="s">
        <v>21</v>
      </c>
      <c r="E3764" s="21">
        <v>800</v>
      </c>
      <c r="F3764" s="21">
        <v>3100</v>
      </c>
      <c r="G3764" s="21">
        <v>1560</v>
      </c>
      <c r="H3764" s="39">
        <f t="shared" si="564"/>
        <v>3654.8571428571431</v>
      </c>
      <c r="I3764" s="37">
        <f t="shared" si="565"/>
        <v>4000</v>
      </c>
      <c r="J3764" s="37">
        <f t="shared" si="566"/>
        <v>150</v>
      </c>
      <c r="K3764" s="21"/>
      <c r="L3764" s="36">
        <f t="shared" ref="L3764:L3770" si="574">L3763+17</f>
        <v>861</v>
      </c>
      <c r="M3764" s="36"/>
      <c r="N3764" s="21"/>
      <c r="O3764" s="21">
        <f t="shared" si="567"/>
        <v>861</v>
      </c>
      <c r="P3764" s="40">
        <f t="shared" si="568"/>
        <v>2460</v>
      </c>
      <c r="Q3764" s="42"/>
      <c r="R3764" t="str">
        <f t="shared" si="569"/>
        <v>3650 Litre 316 Stainless Steel Slimline Water Tank (800mm W x 3100mm L x  1560mm H)</v>
      </c>
    </row>
    <row r="3765" spans="2:18" x14ac:dyDescent="0.35">
      <c r="B3765" s="32">
        <v>0.65</v>
      </c>
      <c r="C3765" s="30" t="s">
        <v>23</v>
      </c>
      <c r="D3765" s="30" t="s">
        <v>21</v>
      </c>
      <c r="E3765" s="21">
        <v>800</v>
      </c>
      <c r="F3765" s="21">
        <v>3200</v>
      </c>
      <c r="G3765" s="21">
        <v>1560</v>
      </c>
      <c r="H3765" s="39">
        <f t="shared" si="564"/>
        <v>3779.6571428571428</v>
      </c>
      <c r="I3765" s="37">
        <f t="shared" si="565"/>
        <v>4000</v>
      </c>
      <c r="J3765" s="37">
        <f t="shared" si="566"/>
        <v>150</v>
      </c>
      <c r="K3765" s="21"/>
      <c r="L3765" s="36">
        <f t="shared" si="574"/>
        <v>878</v>
      </c>
      <c r="M3765" s="36"/>
      <c r="N3765" s="21"/>
      <c r="O3765" s="21">
        <f t="shared" si="567"/>
        <v>878</v>
      </c>
      <c r="P3765" s="40">
        <f t="shared" si="568"/>
        <v>2508.5714285714289</v>
      </c>
      <c r="Q3765" s="42"/>
      <c r="R3765" t="str">
        <f t="shared" si="569"/>
        <v>3780 Litre 316 Stainless Steel Slimline Water Tank (800mm W x 3200mm L x  1560mm H)</v>
      </c>
    </row>
    <row r="3766" spans="2:18" x14ac:dyDescent="0.35">
      <c r="B3766" s="32">
        <v>0.65</v>
      </c>
      <c r="C3766" s="30" t="s">
        <v>23</v>
      </c>
      <c r="D3766" s="30" t="s">
        <v>21</v>
      </c>
      <c r="E3766" s="21">
        <v>800</v>
      </c>
      <c r="F3766" s="21">
        <v>3300</v>
      </c>
      <c r="G3766" s="21">
        <v>1560</v>
      </c>
      <c r="H3766" s="39">
        <f t="shared" si="564"/>
        <v>3904.457142857143</v>
      </c>
      <c r="I3766" s="37">
        <f t="shared" si="565"/>
        <v>4000</v>
      </c>
      <c r="J3766" s="37">
        <f t="shared" si="566"/>
        <v>150</v>
      </c>
      <c r="K3766" s="21"/>
      <c r="L3766" s="36">
        <f t="shared" si="574"/>
        <v>895</v>
      </c>
      <c r="M3766" s="36"/>
      <c r="N3766" s="21"/>
      <c r="O3766" s="21">
        <f t="shared" si="567"/>
        <v>895</v>
      </c>
      <c r="P3766" s="40">
        <f t="shared" si="568"/>
        <v>2557.1428571428573</v>
      </c>
      <c r="Q3766" s="42"/>
      <c r="R3766" t="str">
        <f t="shared" si="569"/>
        <v>3900 Litre 316 Stainless Steel Slimline Water Tank (800mm W x 3300mm L x  1560mm H)</v>
      </c>
    </row>
    <row r="3767" spans="2:18" x14ac:dyDescent="0.35">
      <c r="B3767" s="32">
        <v>0.65</v>
      </c>
      <c r="C3767" s="30" t="s">
        <v>23</v>
      </c>
      <c r="D3767" s="30" t="s">
        <v>21</v>
      </c>
      <c r="E3767" s="21">
        <v>800</v>
      </c>
      <c r="F3767" s="21">
        <v>3400</v>
      </c>
      <c r="G3767" s="21">
        <v>1560</v>
      </c>
      <c r="H3767" s="39">
        <f t="shared" si="564"/>
        <v>4029.2571428571428</v>
      </c>
      <c r="I3767" s="37">
        <f t="shared" si="565"/>
        <v>4000</v>
      </c>
      <c r="J3767" s="37">
        <f t="shared" si="566"/>
        <v>150</v>
      </c>
      <c r="K3767" s="21"/>
      <c r="L3767" s="36">
        <f t="shared" si="574"/>
        <v>912</v>
      </c>
      <c r="M3767" s="36"/>
      <c r="N3767" s="21"/>
      <c r="O3767" s="21">
        <f t="shared" si="567"/>
        <v>912</v>
      </c>
      <c r="P3767" s="40">
        <f t="shared" si="568"/>
        <v>2605.7142857142858</v>
      </c>
      <c r="Q3767" s="42"/>
      <c r="R3767" t="str">
        <f t="shared" si="569"/>
        <v>4030 Litre 316 Stainless Steel Slimline Water Tank (800mm W x 3400mm L x  1560mm H)</v>
      </c>
    </row>
    <row r="3768" spans="2:18" x14ac:dyDescent="0.35">
      <c r="B3768" s="32">
        <v>0.65</v>
      </c>
      <c r="C3768" s="30" t="s">
        <v>23</v>
      </c>
      <c r="D3768" s="30" t="s">
        <v>21</v>
      </c>
      <c r="E3768" s="21">
        <v>800</v>
      </c>
      <c r="F3768" s="21">
        <v>3500</v>
      </c>
      <c r="G3768" s="21">
        <v>1560</v>
      </c>
      <c r="H3768" s="39">
        <f t="shared" si="564"/>
        <v>4154.0571428571429</v>
      </c>
      <c r="I3768" s="37">
        <f t="shared" si="565"/>
        <v>4000</v>
      </c>
      <c r="J3768" s="37">
        <f t="shared" si="566"/>
        <v>150</v>
      </c>
      <c r="K3768" s="21"/>
      <c r="L3768" s="36">
        <f t="shared" si="574"/>
        <v>929</v>
      </c>
      <c r="M3768" s="36"/>
      <c r="N3768" s="21"/>
      <c r="O3768" s="21">
        <f t="shared" si="567"/>
        <v>929</v>
      </c>
      <c r="P3768" s="40">
        <f t="shared" si="568"/>
        <v>2654.2857142857147</v>
      </c>
      <c r="Q3768" s="42"/>
      <c r="R3768" t="str">
        <f t="shared" si="569"/>
        <v>4150 Litre 316 Stainless Steel Slimline Water Tank (800mm W x 3500mm L x  1560mm H)</v>
      </c>
    </row>
    <row r="3769" spans="2:18" x14ac:dyDescent="0.35">
      <c r="B3769" s="32">
        <v>0.65</v>
      </c>
      <c r="C3769" s="30" t="s">
        <v>23</v>
      </c>
      <c r="D3769" s="30" t="s">
        <v>21</v>
      </c>
      <c r="E3769" s="21">
        <v>800</v>
      </c>
      <c r="F3769" s="21">
        <v>3600</v>
      </c>
      <c r="G3769" s="21">
        <v>1560</v>
      </c>
      <c r="H3769" s="39">
        <f t="shared" si="564"/>
        <v>4278.8571428571431</v>
      </c>
      <c r="I3769" s="37">
        <f t="shared" si="565"/>
        <v>4000</v>
      </c>
      <c r="J3769" s="37">
        <f t="shared" si="566"/>
        <v>150</v>
      </c>
      <c r="K3769" s="21"/>
      <c r="L3769" s="36">
        <f t="shared" si="574"/>
        <v>946</v>
      </c>
      <c r="M3769" s="36"/>
      <c r="N3769" s="21"/>
      <c r="O3769" s="21">
        <f t="shared" si="567"/>
        <v>946</v>
      </c>
      <c r="P3769" s="40">
        <f t="shared" si="568"/>
        <v>2702.8571428571431</v>
      </c>
      <c r="Q3769" s="42"/>
      <c r="R3769" t="str">
        <f t="shared" si="569"/>
        <v>4280 Litre 316 Stainless Steel Slimline Water Tank (800mm W x 3600mm L x  1560mm H)</v>
      </c>
    </row>
    <row r="3770" spans="2:18" x14ac:dyDescent="0.35">
      <c r="B3770" s="32">
        <v>0.65</v>
      </c>
      <c r="C3770" s="30" t="s">
        <v>23</v>
      </c>
      <c r="D3770" s="30" t="s">
        <v>21</v>
      </c>
      <c r="E3770" s="21">
        <v>800</v>
      </c>
      <c r="F3770" s="21">
        <v>3700</v>
      </c>
      <c r="G3770" s="21">
        <v>1560</v>
      </c>
      <c r="H3770" s="39">
        <f t="shared" si="564"/>
        <v>4403.6571428571424</v>
      </c>
      <c r="I3770" s="37">
        <f t="shared" si="565"/>
        <v>4000</v>
      </c>
      <c r="J3770" s="37">
        <f t="shared" si="566"/>
        <v>150</v>
      </c>
      <c r="K3770" s="21"/>
      <c r="L3770" s="36">
        <f t="shared" si="574"/>
        <v>963</v>
      </c>
      <c r="M3770" s="36"/>
      <c r="N3770" s="21"/>
      <c r="O3770" s="21">
        <f t="shared" si="567"/>
        <v>963</v>
      </c>
      <c r="P3770" s="40">
        <f t="shared" si="568"/>
        <v>2751.4285714285716</v>
      </c>
      <c r="Q3770" s="42"/>
      <c r="R3770" t="str">
        <f t="shared" si="569"/>
        <v>4400 Litre 316 Stainless Steel Slimline Water Tank (800mm W x 3700mm L x  1560mm H)</v>
      </c>
    </row>
    <row r="3771" spans="2:18" x14ac:dyDescent="0.35">
      <c r="B3771" s="32">
        <v>0.65</v>
      </c>
      <c r="C3771" s="30" t="s">
        <v>23</v>
      </c>
      <c r="D3771" s="30" t="s">
        <v>21</v>
      </c>
      <c r="E3771" s="21">
        <v>800</v>
      </c>
      <c r="F3771" s="21">
        <v>3800</v>
      </c>
      <c r="G3771" s="21">
        <v>1560</v>
      </c>
      <c r="H3771" s="39">
        <f t="shared" si="564"/>
        <v>4528.4571428571426</v>
      </c>
      <c r="I3771" s="37">
        <f t="shared" si="565"/>
        <v>5000</v>
      </c>
      <c r="J3771" s="37">
        <f t="shared" si="566"/>
        <v>180</v>
      </c>
      <c r="K3771" s="21"/>
      <c r="L3771" s="36">
        <v>985</v>
      </c>
      <c r="M3771" s="36"/>
      <c r="N3771" s="21"/>
      <c r="O3771" s="21">
        <f t="shared" si="567"/>
        <v>985</v>
      </c>
      <c r="P3771" s="40">
        <f t="shared" si="568"/>
        <v>2814.2857142857147</v>
      </c>
      <c r="Q3771" s="42"/>
      <c r="R3771" t="str">
        <f t="shared" si="569"/>
        <v>4530 Litre 316 Stainless Steel Slimline Water Tank (800mm W x 3800mm L x  1560mm H)</v>
      </c>
    </row>
    <row r="3772" spans="2:18" x14ac:dyDescent="0.35">
      <c r="B3772" s="32">
        <v>0.65</v>
      </c>
      <c r="C3772" s="30" t="s">
        <v>23</v>
      </c>
      <c r="D3772" s="30" t="s">
        <v>21</v>
      </c>
      <c r="E3772" s="21">
        <v>800</v>
      </c>
      <c r="F3772" s="21">
        <v>3900</v>
      </c>
      <c r="G3772" s="21">
        <v>1560</v>
      </c>
      <c r="H3772" s="39">
        <f t="shared" si="564"/>
        <v>4653.2571428571428</v>
      </c>
      <c r="I3772" s="37">
        <f t="shared" si="565"/>
        <v>5000</v>
      </c>
      <c r="J3772" s="37">
        <f t="shared" si="566"/>
        <v>180</v>
      </c>
      <c r="K3772" s="21"/>
      <c r="L3772" s="36">
        <f>L3771+17</f>
        <v>1002</v>
      </c>
      <c r="M3772" s="36"/>
      <c r="N3772" s="21"/>
      <c r="O3772" s="21">
        <f t="shared" si="567"/>
        <v>1002</v>
      </c>
      <c r="P3772" s="40">
        <f t="shared" si="568"/>
        <v>2862.8571428571431</v>
      </c>
      <c r="Q3772" s="42"/>
      <c r="R3772" t="str">
        <f t="shared" si="569"/>
        <v>4650 Litre 316 Stainless Steel Slimline Water Tank (800mm W x 3900mm L x  1560mm H)</v>
      </c>
    </row>
    <row r="3773" spans="2:18" x14ac:dyDescent="0.35">
      <c r="B3773" s="32">
        <v>0.65</v>
      </c>
      <c r="C3773" s="30" t="s">
        <v>23</v>
      </c>
      <c r="D3773" s="30" t="s">
        <v>21</v>
      </c>
      <c r="E3773" s="21">
        <v>800</v>
      </c>
      <c r="F3773" s="21">
        <v>4000</v>
      </c>
      <c r="G3773" s="21">
        <v>1560</v>
      </c>
      <c r="H3773" s="39">
        <f t="shared" si="564"/>
        <v>4778.057142857142</v>
      </c>
      <c r="I3773" s="37">
        <f t="shared" si="565"/>
        <v>5000</v>
      </c>
      <c r="J3773" s="37">
        <f t="shared" si="566"/>
        <v>180</v>
      </c>
      <c r="K3773" s="21"/>
      <c r="L3773" s="36">
        <v>1021</v>
      </c>
      <c r="M3773" s="36"/>
      <c r="N3773" s="21"/>
      <c r="O3773" s="21">
        <f t="shared" si="567"/>
        <v>1021</v>
      </c>
      <c r="P3773" s="40">
        <f t="shared" si="568"/>
        <v>2917.1428571428573</v>
      </c>
      <c r="Q3773" s="42"/>
      <c r="R3773" t="str">
        <f t="shared" si="569"/>
        <v>4780 Litre 316 Stainless Steel Slimline Water Tank (800mm W x 4000mm L x  1560mm H)</v>
      </c>
    </row>
    <row r="3774" spans="2:18" x14ac:dyDescent="0.35">
      <c r="B3774" s="32">
        <v>0.65</v>
      </c>
      <c r="C3774" s="30" t="s">
        <v>23</v>
      </c>
      <c r="D3774" s="30" t="s">
        <v>21</v>
      </c>
      <c r="E3774" s="21">
        <v>850</v>
      </c>
      <c r="F3774" s="21">
        <v>800</v>
      </c>
      <c r="G3774" s="21">
        <v>1560</v>
      </c>
      <c r="H3774" s="39">
        <f t="shared" si="564"/>
        <v>819.27857142857135</v>
      </c>
      <c r="I3774" s="37">
        <f t="shared" si="565"/>
        <v>1000</v>
      </c>
      <c r="J3774" s="37">
        <f t="shared" si="566"/>
        <v>90</v>
      </c>
      <c r="K3774" s="21"/>
      <c r="L3774" s="44">
        <v>391</v>
      </c>
      <c r="M3774" s="44"/>
      <c r="N3774" s="21"/>
      <c r="O3774" s="21">
        <f t="shared" si="567"/>
        <v>391</v>
      </c>
      <c r="P3774" s="40">
        <f t="shared" si="568"/>
        <v>1117.1428571428571</v>
      </c>
      <c r="Q3774" s="42"/>
      <c r="R3774" t="str">
        <f t="shared" si="569"/>
        <v>820 Litre 316 Stainless Steel Slimline Water Tank (850mm W x 800mm L x  1560mm H)</v>
      </c>
    </row>
    <row r="3775" spans="2:18" x14ac:dyDescent="0.35">
      <c r="B3775" s="32">
        <v>0.65</v>
      </c>
      <c r="C3775" s="30" t="s">
        <v>23</v>
      </c>
      <c r="D3775" s="30" t="s">
        <v>21</v>
      </c>
      <c r="E3775" s="21">
        <v>850</v>
      </c>
      <c r="F3775" s="21">
        <v>900</v>
      </c>
      <c r="G3775" s="21">
        <v>1560</v>
      </c>
      <c r="H3775" s="39">
        <f t="shared" si="564"/>
        <v>951.87857142857138</v>
      </c>
      <c r="I3775" s="37">
        <f t="shared" si="565"/>
        <v>1000</v>
      </c>
      <c r="J3775" s="37">
        <f t="shared" si="566"/>
        <v>90</v>
      </c>
      <c r="K3775" s="21"/>
      <c r="L3775" s="36">
        <v>409</v>
      </c>
      <c r="M3775" s="36"/>
      <c r="N3775" s="21"/>
      <c r="O3775" s="21">
        <f t="shared" si="567"/>
        <v>409</v>
      </c>
      <c r="P3775" s="40">
        <f t="shared" si="568"/>
        <v>1168.5714285714287</v>
      </c>
      <c r="Q3775" s="42"/>
      <c r="R3775" t="str">
        <f t="shared" si="569"/>
        <v>950 Litre 316 Stainless Steel Slimline Water Tank (850mm W x 900mm L x  1560mm H)</v>
      </c>
    </row>
    <row r="3776" spans="2:18" x14ac:dyDescent="0.35">
      <c r="B3776" s="32">
        <v>0.65</v>
      </c>
      <c r="C3776" s="30" t="s">
        <v>23</v>
      </c>
      <c r="D3776" s="30" t="s">
        <v>21</v>
      </c>
      <c r="E3776" s="21">
        <v>850</v>
      </c>
      <c r="F3776" s="21">
        <v>1000</v>
      </c>
      <c r="G3776" s="21">
        <v>1560</v>
      </c>
      <c r="H3776" s="39">
        <f t="shared" si="564"/>
        <v>1084.4785714285713</v>
      </c>
      <c r="I3776" s="37">
        <f t="shared" si="565"/>
        <v>1000</v>
      </c>
      <c r="J3776" s="37">
        <f t="shared" si="566"/>
        <v>90</v>
      </c>
      <c r="K3776" s="21"/>
      <c r="L3776" s="36">
        <f>L3775+17</f>
        <v>426</v>
      </c>
      <c r="M3776" s="36"/>
      <c r="N3776" s="21"/>
      <c r="O3776" s="21">
        <f t="shared" si="567"/>
        <v>426</v>
      </c>
      <c r="P3776" s="40">
        <f t="shared" si="568"/>
        <v>1217.1428571428571</v>
      </c>
      <c r="Q3776" s="42"/>
      <c r="R3776" t="str">
        <f t="shared" si="569"/>
        <v>1080 Litre 316 Stainless Steel Slimline Water Tank (850mm W x 1000mm L x  1560mm H)</v>
      </c>
    </row>
    <row r="3777" spans="2:18" x14ac:dyDescent="0.35">
      <c r="B3777" s="32">
        <v>0.65</v>
      </c>
      <c r="C3777" s="30" t="s">
        <v>23</v>
      </c>
      <c r="D3777" s="30" t="s">
        <v>21</v>
      </c>
      <c r="E3777" s="21">
        <v>850</v>
      </c>
      <c r="F3777" s="21">
        <v>1100</v>
      </c>
      <c r="G3777" s="21">
        <v>1560</v>
      </c>
      <c r="H3777" s="39">
        <f t="shared" si="564"/>
        <v>1217.0785714285712</v>
      </c>
      <c r="I3777" s="37">
        <f t="shared" si="565"/>
        <v>1000</v>
      </c>
      <c r="J3777" s="37">
        <f t="shared" si="566"/>
        <v>90</v>
      </c>
      <c r="K3777" s="21"/>
      <c r="L3777" s="36">
        <f>L3776+17</f>
        <v>443</v>
      </c>
      <c r="M3777" s="36"/>
      <c r="N3777" s="21"/>
      <c r="O3777" s="21">
        <f t="shared" si="567"/>
        <v>443</v>
      </c>
      <c r="P3777" s="40">
        <f t="shared" si="568"/>
        <v>1265.7142857142858</v>
      </c>
      <c r="Q3777" s="42"/>
      <c r="R3777" t="str">
        <f t="shared" si="569"/>
        <v>1220 Litre 316 Stainless Steel Slimline Water Tank (850mm W x 1100mm L x  1560mm H)</v>
      </c>
    </row>
    <row r="3778" spans="2:18" x14ac:dyDescent="0.35">
      <c r="B3778" s="32">
        <v>0.65</v>
      </c>
      <c r="C3778" s="30" t="s">
        <v>23</v>
      </c>
      <c r="D3778" s="30" t="s">
        <v>21</v>
      </c>
      <c r="E3778" s="21">
        <v>850</v>
      </c>
      <c r="F3778" s="21">
        <v>1200</v>
      </c>
      <c r="G3778" s="21">
        <v>1560</v>
      </c>
      <c r="H3778" s="39">
        <f t="shared" si="564"/>
        <v>1349.6785714285713</v>
      </c>
      <c r="I3778" s="37">
        <f t="shared" si="565"/>
        <v>1000</v>
      </c>
      <c r="J3778" s="37">
        <f t="shared" si="566"/>
        <v>90</v>
      </c>
      <c r="K3778" s="21"/>
      <c r="L3778" s="36">
        <f>L3777+17</f>
        <v>460</v>
      </c>
      <c r="M3778" s="36"/>
      <c r="N3778" s="21"/>
      <c r="O3778" s="21">
        <f t="shared" si="567"/>
        <v>460</v>
      </c>
      <c r="P3778" s="40">
        <f t="shared" si="568"/>
        <v>1314.2857142857144</v>
      </c>
      <c r="Q3778" s="42"/>
      <c r="R3778" t="str">
        <f t="shared" si="569"/>
        <v>1350 Litre 316 Stainless Steel Slimline Water Tank (850mm W x 1200mm L x  1560mm H)</v>
      </c>
    </row>
    <row r="3779" spans="2:18" x14ac:dyDescent="0.35">
      <c r="B3779" s="32">
        <v>0.65</v>
      </c>
      <c r="C3779" s="30" t="s">
        <v>23</v>
      </c>
      <c r="D3779" s="30" t="s">
        <v>21</v>
      </c>
      <c r="E3779" s="21">
        <v>850</v>
      </c>
      <c r="F3779" s="21">
        <v>1300</v>
      </c>
      <c r="G3779" s="21">
        <v>1560</v>
      </c>
      <c r="H3779" s="39">
        <f t="shared" si="564"/>
        <v>1482.2785714285712</v>
      </c>
      <c r="I3779" s="37">
        <f t="shared" si="565"/>
        <v>1000</v>
      </c>
      <c r="J3779" s="37">
        <f t="shared" si="566"/>
        <v>90</v>
      </c>
      <c r="K3779" s="21"/>
      <c r="L3779" s="36">
        <f>L3778+17</f>
        <v>477</v>
      </c>
      <c r="M3779" s="36"/>
      <c r="N3779" s="21"/>
      <c r="O3779" s="21">
        <f t="shared" si="567"/>
        <v>477</v>
      </c>
      <c r="P3779" s="40">
        <f t="shared" si="568"/>
        <v>1362.8571428571429</v>
      </c>
      <c r="Q3779" s="42"/>
      <c r="R3779" t="str">
        <f t="shared" si="569"/>
        <v>1480 Litre 316 Stainless Steel Slimline Water Tank (850mm W x 1300mm L x  1560mm H)</v>
      </c>
    </row>
    <row r="3780" spans="2:18" x14ac:dyDescent="0.35">
      <c r="B3780" s="32">
        <v>0.65</v>
      </c>
      <c r="C3780" s="30" t="s">
        <v>23</v>
      </c>
      <c r="D3780" s="30" t="s">
        <v>21</v>
      </c>
      <c r="E3780" s="21">
        <v>850</v>
      </c>
      <c r="F3780" s="21">
        <v>1400</v>
      </c>
      <c r="G3780" s="21">
        <v>1560</v>
      </c>
      <c r="H3780" s="39">
        <f t="shared" si="564"/>
        <v>1614.8785714285711</v>
      </c>
      <c r="I3780" s="37">
        <f t="shared" si="565"/>
        <v>2000</v>
      </c>
      <c r="J3780" s="37">
        <f t="shared" si="566"/>
        <v>120</v>
      </c>
      <c r="K3780" s="21"/>
      <c r="L3780" s="36">
        <v>497</v>
      </c>
      <c r="M3780" s="36"/>
      <c r="N3780" s="21"/>
      <c r="O3780" s="21">
        <f t="shared" si="567"/>
        <v>497</v>
      </c>
      <c r="P3780" s="40">
        <f t="shared" si="568"/>
        <v>1420</v>
      </c>
      <c r="Q3780" s="42"/>
      <c r="R3780" t="str">
        <f t="shared" si="569"/>
        <v>1610 Litre 316 Stainless Steel Slimline Water Tank (850mm W x 1400mm L x  1560mm H)</v>
      </c>
    </row>
    <row r="3781" spans="2:18" x14ac:dyDescent="0.35">
      <c r="B3781" s="32">
        <v>0.65</v>
      </c>
      <c r="C3781" s="30" t="s">
        <v>23</v>
      </c>
      <c r="D3781" s="30" t="s">
        <v>21</v>
      </c>
      <c r="E3781" s="21">
        <v>850</v>
      </c>
      <c r="F3781" s="21">
        <v>1500</v>
      </c>
      <c r="G3781" s="21">
        <v>1560</v>
      </c>
      <c r="H3781" s="39">
        <f t="shared" si="564"/>
        <v>1747.4785714285713</v>
      </c>
      <c r="I3781" s="37">
        <f t="shared" si="565"/>
        <v>2000</v>
      </c>
      <c r="J3781" s="37">
        <f t="shared" si="566"/>
        <v>120</v>
      </c>
      <c r="K3781" s="21"/>
      <c r="L3781" s="36">
        <f t="shared" ref="L3781:L3786" si="575">L3780+17</f>
        <v>514</v>
      </c>
      <c r="M3781" s="36"/>
      <c r="N3781" s="21"/>
      <c r="O3781" s="21">
        <f t="shared" si="567"/>
        <v>514</v>
      </c>
      <c r="P3781" s="40">
        <f t="shared" si="568"/>
        <v>1468.5714285714287</v>
      </c>
      <c r="Q3781" s="42"/>
      <c r="R3781" t="str">
        <f t="shared" si="569"/>
        <v>1750 Litre 316 Stainless Steel Slimline Water Tank (850mm W x 1500mm L x  1560mm H)</v>
      </c>
    </row>
    <row r="3782" spans="2:18" x14ac:dyDescent="0.35">
      <c r="B3782" s="32">
        <v>0.65</v>
      </c>
      <c r="C3782" s="30" t="s">
        <v>23</v>
      </c>
      <c r="D3782" s="30" t="s">
        <v>21</v>
      </c>
      <c r="E3782" s="21">
        <v>850</v>
      </c>
      <c r="F3782" s="21">
        <v>1600</v>
      </c>
      <c r="G3782" s="21">
        <v>1560</v>
      </c>
      <c r="H3782" s="39">
        <f t="shared" si="564"/>
        <v>1880.0785714285712</v>
      </c>
      <c r="I3782" s="37">
        <f t="shared" si="565"/>
        <v>2000</v>
      </c>
      <c r="J3782" s="37">
        <f t="shared" si="566"/>
        <v>120</v>
      </c>
      <c r="K3782" s="21"/>
      <c r="L3782" s="36">
        <f t="shared" si="575"/>
        <v>531</v>
      </c>
      <c r="M3782" s="36"/>
      <c r="N3782" s="21"/>
      <c r="O3782" s="21">
        <f t="shared" si="567"/>
        <v>531</v>
      </c>
      <c r="P3782" s="40">
        <f t="shared" si="568"/>
        <v>1517.1428571428573</v>
      </c>
      <c r="Q3782" s="42"/>
      <c r="R3782" t="str">
        <f t="shared" si="569"/>
        <v>1880 Litre 316 Stainless Steel Slimline Water Tank (850mm W x 1600mm L x  1560mm H)</v>
      </c>
    </row>
    <row r="3783" spans="2:18" x14ac:dyDescent="0.35">
      <c r="B3783" s="32">
        <v>0.65</v>
      </c>
      <c r="C3783" s="30" t="s">
        <v>23</v>
      </c>
      <c r="D3783" s="30" t="s">
        <v>21</v>
      </c>
      <c r="E3783" s="21">
        <v>850</v>
      </c>
      <c r="F3783" s="21">
        <v>1700</v>
      </c>
      <c r="G3783" s="21">
        <v>1560</v>
      </c>
      <c r="H3783" s="39">
        <f t="shared" ref="H3783:H3846" si="576">(((22/7*(E3783/2)^2)*G3783)+((F3783-E3783)*G3783*E3783))/1000000</f>
        <v>2012.6785714285713</v>
      </c>
      <c r="I3783" s="37">
        <f t="shared" ref="I3783:I3846" si="577">ROUND(H3783,-3)</f>
        <v>2000</v>
      </c>
      <c r="J3783" s="37">
        <f t="shared" ref="J3783:J3846" si="578">IF(I3783&lt;1000,90,IF(I3783=1000,90,IF(I3783=2000,120,IF(I3783=3000,135,IF(I3783=4000,150,IF(I3783=5000,180,IF(I3783=6000,210,IF(I3783=7000,240,IF(I3783=8000,255,IF(I3783=9000,270,IF(I3783=10000,285)))))))))))</f>
        <v>120</v>
      </c>
      <c r="K3783" s="21"/>
      <c r="L3783" s="36">
        <f t="shared" si="575"/>
        <v>548</v>
      </c>
      <c r="M3783" s="36"/>
      <c r="N3783" s="21"/>
      <c r="O3783" s="21">
        <f t="shared" ref="O3783:O3846" si="579">SUM(K3783:N3783)</f>
        <v>548</v>
      </c>
      <c r="P3783" s="40">
        <f t="shared" ref="P3783:P3846" si="580">O3783/(1-B3783)</f>
        <v>1565.7142857142858</v>
      </c>
      <c r="Q3783" s="42"/>
      <c r="R3783" t="str">
        <f t="shared" ref="R3783:R3846" si="581">ROUND(H3783,-1)&amp;" "&amp;"Litre"&amp;" "&amp;C3783&amp;" "&amp;D3783&amp;" "&amp;"Water Tank"&amp;" ("&amp;E3783&amp;"mm W x "&amp;F3783&amp;"mm L x  "&amp;G3783&amp;"mm H)"</f>
        <v>2010 Litre 316 Stainless Steel Slimline Water Tank (850mm W x 1700mm L x  1560mm H)</v>
      </c>
    </row>
    <row r="3784" spans="2:18" x14ac:dyDescent="0.35">
      <c r="B3784" s="32">
        <v>0.65</v>
      </c>
      <c r="C3784" s="43" t="s">
        <v>23</v>
      </c>
      <c r="D3784" s="43" t="s">
        <v>21</v>
      </c>
      <c r="E3784" s="45">
        <v>850</v>
      </c>
      <c r="F3784" s="45">
        <v>1800</v>
      </c>
      <c r="G3784" s="45">
        <v>1560</v>
      </c>
      <c r="H3784" s="39">
        <f t="shared" si="576"/>
        <v>2145.278571428571</v>
      </c>
      <c r="I3784" s="37">
        <f t="shared" si="577"/>
        <v>2000</v>
      </c>
      <c r="J3784" s="37">
        <f t="shared" si="578"/>
        <v>120</v>
      </c>
      <c r="K3784" s="21"/>
      <c r="L3784" s="36">
        <f t="shared" si="575"/>
        <v>565</v>
      </c>
      <c r="M3784" s="36"/>
      <c r="N3784" s="21"/>
      <c r="O3784" s="21">
        <f t="shared" si="579"/>
        <v>565</v>
      </c>
      <c r="P3784" s="40">
        <f t="shared" si="580"/>
        <v>1614.2857142857144</v>
      </c>
      <c r="Q3784" s="42"/>
      <c r="R3784" t="str">
        <f t="shared" si="581"/>
        <v>2150 Litre 316 Stainless Steel Slimline Water Tank (850mm W x 1800mm L x  1560mm H)</v>
      </c>
    </row>
    <row r="3785" spans="2:18" x14ac:dyDescent="0.35">
      <c r="B3785" s="32">
        <v>0.65</v>
      </c>
      <c r="C3785" s="30" t="s">
        <v>23</v>
      </c>
      <c r="D3785" s="30" t="s">
        <v>21</v>
      </c>
      <c r="E3785" s="21">
        <v>850</v>
      </c>
      <c r="F3785" s="21">
        <v>1900</v>
      </c>
      <c r="G3785" s="21">
        <v>1560</v>
      </c>
      <c r="H3785" s="39">
        <f t="shared" si="576"/>
        <v>2277.8785714285714</v>
      </c>
      <c r="I3785" s="37">
        <f t="shared" si="577"/>
        <v>2000</v>
      </c>
      <c r="J3785" s="37">
        <f t="shared" si="578"/>
        <v>120</v>
      </c>
      <c r="K3785" s="21"/>
      <c r="L3785" s="36">
        <f t="shared" si="575"/>
        <v>582</v>
      </c>
      <c r="M3785" s="36"/>
      <c r="N3785" s="21"/>
      <c r="O3785" s="21">
        <f t="shared" si="579"/>
        <v>582</v>
      </c>
      <c r="P3785" s="40">
        <f t="shared" si="580"/>
        <v>1662.8571428571429</v>
      </c>
      <c r="Q3785" s="42"/>
      <c r="R3785" t="str">
        <f t="shared" si="581"/>
        <v>2280 Litre 316 Stainless Steel Slimline Water Tank (850mm W x 1900mm L x  1560mm H)</v>
      </c>
    </row>
    <row r="3786" spans="2:18" x14ac:dyDescent="0.35">
      <c r="B3786" s="32">
        <v>0.65</v>
      </c>
      <c r="C3786" s="30" t="s">
        <v>23</v>
      </c>
      <c r="D3786" s="30" t="s">
        <v>21</v>
      </c>
      <c r="E3786" s="21">
        <v>850</v>
      </c>
      <c r="F3786" s="21">
        <v>2000</v>
      </c>
      <c r="G3786" s="21">
        <v>1560</v>
      </c>
      <c r="H3786" s="39">
        <f t="shared" si="576"/>
        <v>2410.4785714285713</v>
      </c>
      <c r="I3786" s="37">
        <f t="shared" si="577"/>
        <v>2000</v>
      </c>
      <c r="J3786" s="37">
        <f t="shared" si="578"/>
        <v>120</v>
      </c>
      <c r="K3786" s="21"/>
      <c r="L3786" s="36">
        <f t="shared" si="575"/>
        <v>599</v>
      </c>
      <c r="M3786" s="36"/>
      <c r="N3786" s="21"/>
      <c r="O3786" s="21">
        <f t="shared" si="579"/>
        <v>599</v>
      </c>
      <c r="P3786" s="40">
        <f t="shared" si="580"/>
        <v>1711.4285714285716</v>
      </c>
      <c r="Q3786" s="42"/>
      <c r="R3786" t="str">
        <f t="shared" si="581"/>
        <v>2410 Litre 316 Stainless Steel Slimline Water Tank (850mm W x 2000mm L x  1560mm H)</v>
      </c>
    </row>
    <row r="3787" spans="2:18" x14ac:dyDescent="0.35">
      <c r="B3787" s="32">
        <v>0.65</v>
      </c>
      <c r="C3787" s="30" t="s">
        <v>23</v>
      </c>
      <c r="D3787" s="30" t="s">
        <v>21</v>
      </c>
      <c r="E3787" s="21">
        <v>850</v>
      </c>
      <c r="F3787" s="21">
        <v>2100</v>
      </c>
      <c r="G3787" s="21">
        <v>1560</v>
      </c>
      <c r="H3787" s="39">
        <f t="shared" si="576"/>
        <v>2543.0785714285712</v>
      </c>
      <c r="I3787" s="37">
        <f t="shared" si="577"/>
        <v>3000</v>
      </c>
      <c r="J3787" s="37">
        <f t="shared" si="578"/>
        <v>135</v>
      </c>
      <c r="K3787" s="21"/>
      <c r="L3787" s="36">
        <v>687</v>
      </c>
      <c r="M3787" s="36"/>
      <c r="N3787" s="21"/>
      <c r="O3787" s="21">
        <f t="shared" si="579"/>
        <v>687</v>
      </c>
      <c r="P3787" s="40">
        <f t="shared" si="580"/>
        <v>1962.8571428571429</v>
      </c>
      <c r="Q3787" s="42"/>
      <c r="R3787" t="str">
        <f t="shared" si="581"/>
        <v>2540 Litre 316 Stainless Steel Slimline Water Tank (850mm W x 2100mm L x  1560mm H)</v>
      </c>
    </row>
    <row r="3788" spans="2:18" x14ac:dyDescent="0.35">
      <c r="B3788" s="32">
        <v>0.65</v>
      </c>
      <c r="C3788" s="30" t="s">
        <v>23</v>
      </c>
      <c r="D3788" s="30" t="s">
        <v>21</v>
      </c>
      <c r="E3788" s="21">
        <v>850</v>
      </c>
      <c r="F3788" s="21">
        <v>2200</v>
      </c>
      <c r="G3788" s="21">
        <v>1560</v>
      </c>
      <c r="H3788" s="39">
        <f t="shared" si="576"/>
        <v>2675.6785714285711</v>
      </c>
      <c r="I3788" s="37">
        <f t="shared" si="577"/>
        <v>3000</v>
      </c>
      <c r="J3788" s="37">
        <f t="shared" si="578"/>
        <v>135</v>
      </c>
      <c r="K3788" s="21"/>
      <c r="L3788" s="36">
        <f t="shared" ref="L3788:L3794" si="582">L3787+17</f>
        <v>704</v>
      </c>
      <c r="M3788" s="36"/>
      <c r="N3788" s="21"/>
      <c r="O3788" s="21">
        <f t="shared" si="579"/>
        <v>704</v>
      </c>
      <c r="P3788" s="40">
        <f t="shared" si="580"/>
        <v>2011.4285714285716</v>
      </c>
      <c r="Q3788" s="42"/>
      <c r="R3788" t="str">
        <f t="shared" si="581"/>
        <v>2680 Litre 316 Stainless Steel Slimline Water Tank (850mm W x 2200mm L x  1560mm H)</v>
      </c>
    </row>
    <row r="3789" spans="2:18" x14ac:dyDescent="0.35">
      <c r="B3789" s="32">
        <v>0.65</v>
      </c>
      <c r="C3789" s="30" t="s">
        <v>23</v>
      </c>
      <c r="D3789" s="30" t="s">
        <v>21</v>
      </c>
      <c r="E3789" s="21">
        <v>850</v>
      </c>
      <c r="F3789" s="21">
        <v>2300</v>
      </c>
      <c r="G3789" s="21">
        <v>1560</v>
      </c>
      <c r="H3789" s="39">
        <f t="shared" si="576"/>
        <v>2808.278571428571</v>
      </c>
      <c r="I3789" s="37">
        <f t="shared" si="577"/>
        <v>3000</v>
      </c>
      <c r="J3789" s="37">
        <f t="shared" si="578"/>
        <v>135</v>
      </c>
      <c r="K3789" s="21"/>
      <c r="L3789" s="36">
        <f t="shared" si="582"/>
        <v>721</v>
      </c>
      <c r="M3789" s="36"/>
      <c r="N3789" s="21"/>
      <c r="O3789" s="21">
        <f t="shared" si="579"/>
        <v>721</v>
      </c>
      <c r="P3789" s="40">
        <f t="shared" si="580"/>
        <v>2060</v>
      </c>
      <c r="Q3789" s="42"/>
      <c r="R3789" t="str">
        <f t="shared" si="581"/>
        <v>2810 Litre 316 Stainless Steel Slimline Water Tank (850mm W x 2300mm L x  1560mm H)</v>
      </c>
    </row>
    <row r="3790" spans="2:18" x14ac:dyDescent="0.35">
      <c r="B3790" s="32">
        <v>0.65</v>
      </c>
      <c r="C3790" s="30" t="s">
        <v>23</v>
      </c>
      <c r="D3790" s="30" t="s">
        <v>21</v>
      </c>
      <c r="E3790" s="21">
        <v>850</v>
      </c>
      <c r="F3790" s="21">
        <v>2400</v>
      </c>
      <c r="G3790" s="21">
        <v>1560</v>
      </c>
      <c r="H3790" s="39">
        <f t="shared" si="576"/>
        <v>2940.8785714285714</v>
      </c>
      <c r="I3790" s="37">
        <f t="shared" si="577"/>
        <v>3000</v>
      </c>
      <c r="J3790" s="37">
        <f t="shared" si="578"/>
        <v>135</v>
      </c>
      <c r="K3790" s="21"/>
      <c r="L3790" s="36">
        <f t="shared" si="582"/>
        <v>738</v>
      </c>
      <c r="M3790" s="36"/>
      <c r="N3790" s="21"/>
      <c r="O3790" s="21">
        <f t="shared" si="579"/>
        <v>738</v>
      </c>
      <c r="P3790" s="40">
        <f t="shared" si="580"/>
        <v>2108.5714285714289</v>
      </c>
      <c r="Q3790" s="42"/>
      <c r="R3790" t="str">
        <f t="shared" si="581"/>
        <v>2940 Litre 316 Stainless Steel Slimline Water Tank (850mm W x 2400mm L x  1560mm H)</v>
      </c>
    </row>
    <row r="3791" spans="2:18" x14ac:dyDescent="0.35">
      <c r="B3791" s="32">
        <v>0.65</v>
      </c>
      <c r="C3791" s="30" t="s">
        <v>23</v>
      </c>
      <c r="D3791" s="30" t="s">
        <v>21</v>
      </c>
      <c r="E3791" s="21">
        <v>850</v>
      </c>
      <c r="F3791" s="21">
        <v>2500</v>
      </c>
      <c r="G3791" s="21">
        <v>1560</v>
      </c>
      <c r="H3791" s="39">
        <f t="shared" si="576"/>
        <v>3073.4785714285713</v>
      </c>
      <c r="I3791" s="37">
        <f t="shared" si="577"/>
        <v>3000</v>
      </c>
      <c r="J3791" s="37">
        <f t="shared" si="578"/>
        <v>135</v>
      </c>
      <c r="K3791" s="21"/>
      <c r="L3791" s="36">
        <f t="shared" si="582"/>
        <v>755</v>
      </c>
      <c r="M3791" s="36"/>
      <c r="N3791" s="21"/>
      <c r="O3791" s="21">
        <f t="shared" si="579"/>
        <v>755</v>
      </c>
      <c r="P3791" s="40">
        <f t="shared" si="580"/>
        <v>2157.1428571428573</v>
      </c>
      <c r="Q3791" s="42"/>
      <c r="R3791" t="str">
        <f t="shared" si="581"/>
        <v>3070 Litre 316 Stainless Steel Slimline Water Tank (850mm W x 2500mm L x  1560mm H)</v>
      </c>
    </row>
    <row r="3792" spans="2:18" x14ac:dyDescent="0.35">
      <c r="B3792" s="32">
        <v>0.65</v>
      </c>
      <c r="C3792" s="30" t="s">
        <v>23</v>
      </c>
      <c r="D3792" s="30" t="s">
        <v>21</v>
      </c>
      <c r="E3792" s="21">
        <v>850</v>
      </c>
      <c r="F3792" s="21">
        <v>2600</v>
      </c>
      <c r="G3792" s="21">
        <v>1560</v>
      </c>
      <c r="H3792" s="39">
        <f t="shared" si="576"/>
        <v>3206.0785714285712</v>
      </c>
      <c r="I3792" s="37">
        <f t="shared" si="577"/>
        <v>3000</v>
      </c>
      <c r="J3792" s="37">
        <f t="shared" si="578"/>
        <v>135</v>
      </c>
      <c r="K3792" s="21"/>
      <c r="L3792" s="36">
        <f t="shared" si="582"/>
        <v>772</v>
      </c>
      <c r="M3792" s="36"/>
      <c r="N3792" s="21"/>
      <c r="O3792" s="21">
        <f t="shared" si="579"/>
        <v>772</v>
      </c>
      <c r="P3792" s="40">
        <f t="shared" si="580"/>
        <v>2205.7142857142858</v>
      </c>
      <c r="Q3792" s="42"/>
      <c r="R3792" t="str">
        <f t="shared" si="581"/>
        <v>3210 Litre 316 Stainless Steel Slimline Water Tank (850mm W x 2600mm L x  1560mm H)</v>
      </c>
    </row>
    <row r="3793" spans="2:18" x14ac:dyDescent="0.35">
      <c r="B3793" s="32">
        <v>0.65</v>
      </c>
      <c r="C3793" s="30" t="s">
        <v>23</v>
      </c>
      <c r="D3793" s="30" t="s">
        <v>21</v>
      </c>
      <c r="E3793" s="21">
        <v>850</v>
      </c>
      <c r="F3793" s="21">
        <v>2700</v>
      </c>
      <c r="G3793" s="21">
        <v>1560</v>
      </c>
      <c r="H3793" s="39">
        <f t="shared" si="576"/>
        <v>3338.6785714285711</v>
      </c>
      <c r="I3793" s="37">
        <f t="shared" si="577"/>
        <v>3000</v>
      </c>
      <c r="J3793" s="37">
        <f t="shared" si="578"/>
        <v>135</v>
      </c>
      <c r="K3793" s="21"/>
      <c r="L3793" s="36">
        <f t="shared" si="582"/>
        <v>789</v>
      </c>
      <c r="M3793" s="36"/>
      <c r="N3793" s="21"/>
      <c r="O3793" s="21">
        <f t="shared" si="579"/>
        <v>789</v>
      </c>
      <c r="P3793" s="40">
        <f t="shared" si="580"/>
        <v>2254.2857142857142</v>
      </c>
      <c r="Q3793" s="42"/>
      <c r="R3793" t="str">
        <f t="shared" si="581"/>
        <v>3340 Litre 316 Stainless Steel Slimline Water Tank (850mm W x 2700mm L x  1560mm H)</v>
      </c>
    </row>
    <row r="3794" spans="2:18" x14ac:dyDescent="0.35">
      <c r="B3794" s="32">
        <v>0.65</v>
      </c>
      <c r="C3794" s="30" t="s">
        <v>23</v>
      </c>
      <c r="D3794" s="30" t="s">
        <v>21</v>
      </c>
      <c r="E3794" s="21">
        <v>850</v>
      </c>
      <c r="F3794" s="21">
        <v>2800</v>
      </c>
      <c r="G3794" s="21">
        <v>1560</v>
      </c>
      <c r="H3794" s="39">
        <f t="shared" si="576"/>
        <v>3471.278571428571</v>
      </c>
      <c r="I3794" s="37">
        <f t="shared" si="577"/>
        <v>3000</v>
      </c>
      <c r="J3794" s="37">
        <f t="shared" si="578"/>
        <v>135</v>
      </c>
      <c r="K3794" s="21"/>
      <c r="L3794" s="36">
        <f t="shared" si="582"/>
        <v>806</v>
      </c>
      <c r="M3794" s="36"/>
      <c r="N3794" s="21"/>
      <c r="O3794" s="21">
        <f t="shared" si="579"/>
        <v>806</v>
      </c>
      <c r="P3794" s="40">
        <f t="shared" si="580"/>
        <v>2302.8571428571431</v>
      </c>
      <c r="Q3794" s="42"/>
      <c r="R3794" t="str">
        <f t="shared" si="581"/>
        <v>3470 Litre 316 Stainless Steel Slimline Water Tank (850mm W x 2800mm L x  1560mm H)</v>
      </c>
    </row>
    <row r="3795" spans="2:18" x14ac:dyDescent="0.35">
      <c r="B3795" s="32">
        <v>0.65</v>
      </c>
      <c r="C3795" s="30" t="s">
        <v>23</v>
      </c>
      <c r="D3795" s="30" t="s">
        <v>21</v>
      </c>
      <c r="E3795" s="21">
        <v>850</v>
      </c>
      <c r="F3795" s="21">
        <v>2900</v>
      </c>
      <c r="G3795" s="21">
        <v>1560</v>
      </c>
      <c r="H3795" s="39">
        <f t="shared" si="576"/>
        <v>3603.8785714285714</v>
      </c>
      <c r="I3795" s="37">
        <f t="shared" si="577"/>
        <v>4000</v>
      </c>
      <c r="J3795" s="37">
        <f t="shared" si="578"/>
        <v>150</v>
      </c>
      <c r="K3795" s="21"/>
      <c r="L3795" s="36">
        <v>829</v>
      </c>
      <c r="M3795" s="36"/>
      <c r="N3795" s="21"/>
      <c r="O3795" s="21">
        <f t="shared" si="579"/>
        <v>829</v>
      </c>
      <c r="P3795" s="40">
        <f t="shared" si="580"/>
        <v>2368.5714285714289</v>
      </c>
      <c r="Q3795" s="42"/>
      <c r="R3795" t="str">
        <f t="shared" si="581"/>
        <v>3600 Litre 316 Stainless Steel Slimline Water Tank (850mm W x 2900mm L x  1560mm H)</v>
      </c>
    </row>
    <row r="3796" spans="2:18" x14ac:dyDescent="0.35">
      <c r="B3796" s="32">
        <v>0.65</v>
      </c>
      <c r="C3796" s="30" t="s">
        <v>23</v>
      </c>
      <c r="D3796" s="30" t="s">
        <v>21</v>
      </c>
      <c r="E3796" s="21">
        <v>850</v>
      </c>
      <c r="F3796" s="21">
        <v>3000</v>
      </c>
      <c r="G3796" s="21">
        <v>1560</v>
      </c>
      <c r="H3796" s="39">
        <f t="shared" si="576"/>
        <v>3736.4785714285713</v>
      </c>
      <c r="I3796" s="37">
        <f t="shared" si="577"/>
        <v>4000</v>
      </c>
      <c r="J3796" s="37">
        <f t="shared" si="578"/>
        <v>150</v>
      </c>
      <c r="K3796" s="21"/>
      <c r="L3796" s="36">
        <f t="shared" ref="L3796:L3801" si="583">L3795+17</f>
        <v>846</v>
      </c>
      <c r="M3796" s="36"/>
      <c r="N3796" s="21"/>
      <c r="O3796" s="21">
        <f t="shared" si="579"/>
        <v>846</v>
      </c>
      <c r="P3796" s="40">
        <f t="shared" si="580"/>
        <v>2417.1428571428573</v>
      </c>
      <c r="Q3796" s="42"/>
      <c r="R3796" t="str">
        <f t="shared" si="581"/>
        <v>3740 Litre 316 Stainless Steel Slimline Water Tank (850mm W x 3000mm L x  1560mm H)</v>
      </c>
    </row>
    <row r="3797" spans="2:18" x14ac:dyDescent="0.35">
      <c r="B3797" s="32">
        <v>0.65</v>
      </c>
      <c r="C3797" s="30" t="s">
        <v>23</v>
      </c>
      <c r="D3797" s="30" t="s">
        <v>21</v>
      </c>
      <c r="E3797" s="21">
        <v>850</v>
      </c>
      <c r="F3797" s="21">
        <v>3100</v>
      </c>
      <c r="G3797" s="21">
        <v>1560</v>
      </c>
      <c r="H3797" s="39">
        <f t="shared" si="576"/>
        <v>3869.0785714285712</v>
      </c>
      <c r="I3797" s="37">
        <f t="shared" si="577"/>
        <v>4000</v>
      </c>
      <c r="J3797" s="37">
        <f t="shared" si="578"/>
        <v>150</v>
      </c>
      <c r="K3797" s="21"/>
      <c r="L3797" s="36">
        <f t="shared" si="583"/>
        <v>863</v>
      </c>
      <c r="M3797" s="36"/>
      <c r="N3797" s="21"/>
      <c r="O3797" s="21">
        <f t="shared" si="579"/>
        <v>863</v>
      </c>
      <c r="P3797" s="40">
        <f t="shared" si="580"/>
        <v>2465.7142857142858</v>
      </c>
      <c r="Q3797" s="42"/>
      <c r="R3797" t="str">
        <f t="shared" si="581"/>
        <v>3870 Litre 316 Stainless Steel Slimline Water Tank (850mm W x 3100mm L x  1560mm H)</v>
      </c>
    </row>
    <row r="3798" spans="2:18" x14ac:dyDescent="0.35">
      <c r="B3798" s="32">
        <v>0.65</v>
      </c>
      <c r="C3798" s="30" t="s">
        <v>23</v>
      </c>
      <c r="D3798" s="30" t="s">
        <v>21</v>
      </c>
      <c r="E3798" s="21">
        <v>850</v>
      </c>
      <c r="F3798" s="21">
        <v>3200</v>
      </c>
      <c r="G3798" s="21">
        <v>1560</v>
      </c>
      <c r="H3798" s="39">
        <f t="shared" si="576"/>
        <v>4001.6785714285711</v>
      </c>
      <c r="I3798" s="37">
        <f t="shared" si="577"/>
        <v>4000</v>
      </c>
      <c r="J3798" s="37">
        <f t="shared" si="578"/>
        <v>150</v>
      </c>
      <c r="K3798" s="21"/>
      <c r="L3798" s="36">
        <f t="shared" si="583"/>
        <v>880</v>
      </c>
      <c r="M3798" s="36"/>
      <c r="N3798" s="21"/>
      <c r="O3798" s="21">
        <f t="shared" si="579"/>
        <v>880</v>
      </c>
      <c r="P3798" s="40">
        <f t="shared" si="580"/>
        <v>2514.2857142857142</v>
      </c>
      <c r="Q3798" s="42"/>
      <c r="R3798" t="str">
        <f t="shared" si="581"/>
        <v>4000 Litre 316 Stainless Steel Slimline Water Tank (850mm W x 3200mm L x  1560mm H)</v>
      </c>
    </row>
    <row r="3799" spans="2:18" x14ac:dyDescent="0.35">
      <c r="B3799" s="32">
        <v>0.65</v>
      </c>
      <c r="C3799" s="30" t="s">
        <v>23</v>
      </c>
      <c r="D3799" s="30" t="s">
        <v>21</v>
      </c>
      <c r="E3799" s="21">
        <v>850</v>
      </c>
      <c r="F3799" s="21">
        <v>3300</v>
      </c>
      <c r="G3799" s="21">
        <v>1560</v>
      </c>
      <c r="H3799" s="39">
        <f t="shared" si="576"/>
        <v>4134.278571428571</v>
      </c>
      <c r="I3799" s="37">
        <f t="shared" si="577"/>
        <v>4000</v>
      </c>
      <c r="J3799" s="37">
        <f t="shared" si="578"/>
        <v>150</v>
      </c>
      <c r="K3799" s="21"/>
      <c r="L3799" s="36">
        <f t="shared" si="583"/>
        <v>897</v>
      </c>
      <c r="M3799" s="36"/>
      <c r="N3799" s="21"/>
      <c r="O3799" s="21">
        <f t="shared" si="579"/>
        <v>897</v>
      </c>
      <c r="P3799" s="40">
        <f t="shared" si="580"/>
        <v>2562.8571428571431</v>
      </c>
      <c r="Q3799" s="42"/>
      <c r="R3799" t="str">
        <f t="shared" si="581"/>
        <v>4130 Litre 316 Stainless Steel Slimline Water Tank (850mm W x 3300mm L x  1560mm H)</v>
      </c>
    </row>
    <row r="3800" spans="2:18" x14ac:dyDescent="0.35">
      <c r="B3800" s="32">
        <v>0.65</v>
      </c>
      <c r="C3800" s="30" t="s">
        <v>23</v>
      </c>
      <c r="D3800" s="30" t="s">
        <v>21</v>
      </c>
      <c r="E3800" s="21">
        <v>850</v>
      </c>
      <c r="F3800" s="21">
        <v>3400</v>
      </c>
      <c r="G3800" s="21">
        <v>1560</v>
      </c>
      <c r="H3800" s="39">
        <f t="shared" si="576"/>
        <v>4266.8785714285714</v>
      </c>
      <c r="I3800" s="37">
        <f t="shared" si="577"/>
        <v>4000</v>
      </c>
      <c r="J3800" s="37">
        <f t="shared" si="578"/>
        <v>150</v>
      </c>
      <c r="K3800" s="21"/>
      <c r="L3800" s="36">
        <f t="shared" si="583"/>
        <v>914</v>
      </c>
      <c r="M3800" s="36"/>
      <c r="N3800" s="21"/>
      <c r="O3800" s="21">
        <f t="shared" si="579"/>
        <v>914</v>
      </c>
      <c r="P3800" s="40">
        <f t="shared" si="580"/>
        <v>2611.4285714285716</v>
      </c>
      <c r="Q3800" s="42"/>
      <c r="R3800" t="str">
        <f t="shared" si="581"/>
        <v>4270 Litre 316 Stainless Steel Slimline Water Tank (850mm W x 3400mm L x  1560mm H)</v>
      </c>
    </row>
    <row r="3801" spans="2:18" x14ac:dyDescent="0.35">
      <c r="B3801" s="32">
        <v>0.65</v>
      </c>
      <c r="C3801" s="30" t="s">
        <v>23</v>
      </c>
      <c r="D3801" s="30" t="s">
        <v>21</v>
      </c>
      <c r="E3801" s="21">
        <v>850</v>
      </c>
      <c r="F3801" s="21">
        <v>3500</v>
      </c>
      <c r="G3801" s="21">
        <v>1560</v>
      </c>
      <c r="H3801" s="39">
        <f t="shared" si="576"/>
        <v>4399.4785714285717</v>
      </c>
      <c r="I3801" s="37">
        <f t="shared" si="577"/>
        <v>4000</v>
      </c>
      <c r="J3801" s="37">
        <f t="shared" si="578"/>
        <v>150</v>
      </c>
      <c r="K3801" s="21"/>
      <c r="L3801" s="36">
        <f t="shared" si="583"/>
        <v>931</v>
      </c>
      <c r="M3801" s="36"/>
      <c r="N3801" s="21"/>
      <c r="O3801" s="21">
        <f t="shared" si="579"/>
        <v>931</v>
      </c>
      <c r="P3801" s="40">
        <f t="shared" si="580"/>
        <v>2660</v>
      </c>
      <c r="Q3801" s="42"/>
      <c r="R3801" t="str">
        <f t="shared" si="581"/>
        <v>4400 Litre 316 Stainless Steel Slimline Water Tank (850mm W x 3500mm L x  1560mm H)</v>
      </c>
    </row>
    <row r="3802" spans="2:18" x14ac:dyDescent="0.35">
      <c r="B3802" s="32">
        <v>0.65</v>
      </c>
      <c r="C3802" s="30" t="s">
        <v>23</v>
      </c>
      <c r="D3802" s="30" t="s">
        <v>21</v>
      </c>
      <c r="E3802" s="21">
        <v>850</v>
      </c>
      <c r="F3802" s="21">
        <v>3600</v>
      </c>
      <c r="G3802" s="21">
        <v>1560</v>
      </c>
      <c r="H3802" s="39">
        <f t="shared" si="576"/>
        <v>4532.0785714285721</v>
      </c>
      <c r="I3802" s="37">
        <f t="shared" si="577"/>
        <v>5000</v>
      </c>
      <c r="J3802" s="37">
        <f t="shared" si="578"/>
        <v>180</v>
      </c>
      <c r="K3802" s="21"/>
      <c r="L3802" s="36">
        <v>953</v>
      </c>
      <c r="M3802" s="36"/>
      <c r="N3802" s="21"/>
      <c r="O3802" s="21">
        <f t="shared" si="579"/>
        <v>953</v>
      </c>
      <c r="P3802" s="40">
        <f t="shared" si="580"/>
        <v>2722.8571428571431</v>
      </c>
      <c r="Q3802" s="42"/>
      <c r="R3802" t="str">
        <f t="shared" si="581"/>
        <v>4530 Litre 316 Stainless Steel Slimline Water Tank (850mm W x 3600mm L x  1560mm H)</v>
      </c>
    </row>
    <row r="3803" spans="2:18" x14ac:dyDescent="0.35">
      <c r="B3803" s="32">
        <v>0.65</v>
      </c>
      <c r="C3803" s="30" t="s">
        <v>23</v>
      </c>
      <c r="D3803" s="30" t="s">
        <v>21</v>
      </c>
      <c r="E3803" s="21">
        <v>850</v>
      </c>
      <c r="F3803" s="21">
        <v>3700</v>
      </c>
      <c r="G3803" s="21">
        <v>1560</v>
      </c>
      <c r="H3803" s="39">
        <f t="shared" si="576"/>
        <v>4664.6785714285716</v>
      </c>
      <c r="I3803" s="37">
        <f t="shared" si="577"/>
        <v>5000</v>
      </c>
      <c r="J3803" s="37">
        <f t="shared" si="578"/>
        <v>180</v>
      </c>
      <c r="K3803" s="21"/>
      <c r="L3803" s="36">
        <f>L3802+17</f>
        <v>970</v>
      </c>
      <c r="M3803" s="36"/>
      <c r="N3803" s="21"/>
      <c r="O3803" s="21">
        <f t="shared" si="579"/>
        <v>970</v>
      </c>
      <c r="P3803" s="40">
        <f t="shared" si="580"/>
        <v>2771.4285714285716</v>
      </c>
      <c r="Q3803" s="42"/>
      <c r="R3803" t="str">
        <f t="shared" si="581"/>
        <v>4660 Litre 316 Stainless Steel Slimline Water Tank (850mm W x 3700mm L x  1560mm H)</v>
      </c>
    </row>
    <row r="3804" spans="2:18" x14ac:dyDescent="0.35">
      <c r="B3804" s="32">
        <v>0.65</v>
      </c>
      <c r="C3804" s="30" t="s">
        <v>23</v>
      </c>
      <c r="D3804" s="30" t="s">
        <v>21</v>
      </c>
      <c r="E3804" s="21">
        <v>850</v>
      </c>
      <c r="F3804" s="21">
        <v>3800</v>
      </c>
      <c r="G3804" s="21">
        <v>1560</v>
      </c>
      <c r="H3804" s="39">
        <f t="shared" si="576"/>
        <v>4797.2785714285719</v>
      </c>
      <c r="I3804" s="37">
        <f t="shared" si="577"/>
        <v>5000</v>
      </c>
      <c r="J3804" s="37">
        <f t="shared" si="578"/>
        <v>180</v>
      </c>
      <c r="K3804" s="21"/>
      <c r="L3804" s="36">
        <f>L3803+17</f>
        <v>987</v>
      </c>
      <c r="M3804" s="36"/>
      <c r="N3804" s="21"/>
      <c r="O3804" s="21">
        <f t="shared" si="579"/>
        <v>987</v>
      </c>
      <c r="P3804" s="40">
        <f t="shared" si="580"/>
        <v>2820</v>
      </c>
      <c r="Q3804" s="42"/>
      <c r="R3804" t="str">
        <f t="shared" si="581"/>
        <v>4800 Litre 316 Stainless Steel Slimline Water Tank (850mm W x 3800mm L x  1560mm H)</v>
      </c>
    </row>
    <row r="3805" spans="2:18" x14ac:dyDescent="0.35">
      <c r="B3805" s="32">
        <v>0.65</v>
      </c>
      <c r="C3805" s="30" t="s">
        <v>23</v>
      </c>
      <c r="D3805" s="30" t="s">
        <v>21</v>
      </c>
      <c r="E3805" s="21">
        <v>850</v>
      </c>
      <c r="F3805" s="21">
        <v>3900</v>
      </c>
      <c r="G3805" s="21">
        <v>1560</v>
      </c>
      <c r="H3805" s="39">
        <f t="shared" si="576"/>
        <v>4929.8785714285714</v>
      </c>
      <c r="I3805" s="37">
        <f t="shared" si="577"/>
        <v>5000</v>
      </c>
      <c r="J3805" s="37">
        <f t="shared" si="578"/>
        <v>180</v>
      </c>
      <c r="K3805" s="21"/>
      <c r="L3805" s="36">
        <f>L3804+17</f>
        <v>1004</v>
      </c>
      <c r="M3805" s="36"/>
      <c r="N3805" s="21"/>
      <c r="O3805" s="21">
        <f t="shared" si="579"/>
        <v>1004</v>
      </c>
      <c r="P3805" s="40">
        <f t="shared" si="580"/>
        <v>2868.5714285714289</v>
      </c>
      <c r="Q3805" s="42"/>
      <c r="R3805" t="str">
        <f t="shared" si="581"/>
        <v>4930 Litre 316 Stainless Steel Slimline Water Tank (850mm W x 3900mm L x  1560mm H)</v>
      </c>
    </row>
    <row r="3806" spans="2:18" x14ac:dyDescent="0.35">
      <c r="B3806" s="32">
        <v>0.65</v>
      </c>
      <c r="C3806" s="30" t="s">
        <v>23</v>
      </c>
      <c r="D3806" s="30" t="s">
        <v>21</v>
      </c>
      <c r="E3806" s="21">
        <v>850</v>
      </c>
      <c r="F3806" s="21">
        <v>4000</v>
      </c>
      <c r="G3806" s="21">
        <v>1560</v>
      </c>
      <c r="H3806" s="39">
        <f t="shared" si="576"/>
        <v>5062.4785714285717</v>
      </c>
      <c r="I3806" s="37">
        <f t="shared" si="577"/>
        <v>5000</v>
      </c>
      <c r="J3806" s="37">
        <f t="shared" si="578"/>
        <v>180</v>
      </c>
      <c r="K3806" s="21"/>
      <c r="L3806" s="36">
        <v>1024</v>
      </c>
      <c r="M3806" s="36"/>
      <c r="N3806" s="21"/>
      <c r="O3806" s="21">
        <f t="shared" si="579"/>
        <v>1024</v>
      </c>
      <c r="P3806" s="40">
        <f t="shared" si="580"/>
        <v>2925.7142857142858</v>
      </c>
      <c r="Q3806" s="42"/>
      <c r="R3806" t="str">
        <f t="shared" si="581"/>
        <v>5060 Litre 316 Stainless Steel Slimline Water Tank (850mm W x 4000mm L x  1560mm H)</v>
      </c>
    </row>
    <row r="3807" spans="2:18" x14ac:dyDescent="0.35">
      <c r="B3807" s="32">
        <v>0.65</v>
      </c>
      <c r="C3807" s="30" t="s">
        <v>23</v>
      </c>
      <c r="D3807" s="30" t="s">
        <v>21</v>
      </c>
      <c r="E3807" s="21">
        <v>900</v>
      </c>
      <c r="F3807" s="21">
        <v>800</v>
      </c>
      <c r="G3807" s="21">
        <v>1560</v>
      </c>
      <c r="H3807" s="39">
        <f t="shared" si="576"/>
        <v>852.42857142857133</v>
      </c>
      <c r="I3807" s="37">
        <f t="shared" si="577"/>
        <v>1000</v>
      </c>
      <c r="J3807" s="37">
        <f t="shared" si="578"/>
        <v>90</v>
      </c>
      <c r="K3807" s="21"/>
      <c r="L3807" s="44">
        <v>394</v>
      </c>
      <c r="M3807" s="44"/>
      <c r="N3807" s="21"/>
      <c r="O3807" s="21">
        <f t="shared" si="579"/>
        <v>394</v>
      </c>
      <c r="P3807" s="40">
        <f t="shared" si="580"/>
        <v>1125.7142857142858</v>
      </c>
      <c r="Q3807" s="42"/>
      <c r="R3807" t="str">
        <f t="shared" si="581"/>
        <v>850 Litre 316 Stainless Steel Slimline Water Tank (900mm W x 800mm L x  1560mm H)</v>
      </c>
    </row>
    <row r="3808" spans="2:18" x14ac:dyDescent="0.35">
      <c r="B3808" s="32">
        <v>0.65</v>
      </c>
      <c r="C3808" s="30" t="s">
        <v>23</v>
      </c>
      <c r="D3808" s="30" t="s">
        <v>21</v>
      </c>
      <c r="E3808" s="21">
        <v>900</v>
      </c>
      <c r="F3808" s="21">
        <v>900</v>
      </c>
      <c r="G3808" s="21">
        <v>1560</v>
      </c>
      <c r="H3808" s="39">
        <f t="shared" si="576"/>
        <v>992.82857142857131</v>
      </c>
      <c r="I3808" s="37">
        <f t="shared" si="577"/>
        <v>1000</v>
      </c>
      <c r="J3808" s="37">
        <f t="shared" si="578"/>
        <v>90</v>
      </c>
      <c r="K3808" s="21"/>
      <c r="L3808" s="36">
        <v>412</v>
      </c>
      <c r="M3808" s="36"/>
      <c r="N3808" s="21"/>
      <c r="O3808" s="21">
        <f t="shared" si="579"/>
        <v>412</v>
      </c>
      <c r="P3808" s="40">
        <f t="shared" si="580"/>
        <v>1177.1428571428571</v>
      </c>
      <c r="Q3808" s="42"/>
      <c r="R3808" t="str">
        <f t="shared" si="581"/>
        <v>990 Litre 316 Stainless Steel Slimline Water Tank (900mm W x 900mm L x  1560mm H)</v>
      </c>
    </row>
    <row r="3809" spans="2:18" x14ac:dyDescent="0.35">
      <c r="B3809" s="32">
        <v>0.65</v>
      </c>
      <c r="C3809" s="30" t="s">
        <v>23</v>
      </c>
      <c r="D3809" s="30" t="s">
        <v>21</v>
      </c>
      <c r="E3809" s="21">
        <v>900</v>
      </c>
      <c r="F3809" s="21">
        <v>1000</v>
      </c>
      <c r="G3809" s="21">
        <v>1560</v>
      </c>
      <c r="H3809" s="39">
        <f t="shared" si="576"/>
        <v>1133.2285714285713</v>
      </c>
      <c r="I3809" s="37">
        <f t="shared" si="577"/>
        <v>1000</v>
      </c>
      <c r="J3809" s="37">
        <f t="shared" si="578"/>
        <v>90</v>
      </c>
      <c r="K3809" s="21"/>
      <c r="L3809" s="36">
        <v>429</v>
      </c>
      <c r="M3809" s="36"/>
      <c r="N3809" s="21"/>
      <c r="O3809" s="21">
        <f t="shared" si="579"/>
        <v>429</v>
      </c>
      <c r="P3809" s="40">
        <f t="shared" si="580"/>
        <v>1225.7142857142858</v>
      </c>
      <c r="Q3809" s="42"/>
      <c r="R3809" t="str">
        <f t="shared" si="581"/>
        <v>1130 Litre 316 Stainless Steel Slimline Water Tank (900mm W x 1000mm L x  1560mm H)</v>
      </c>
    </row>
    <row r="3810" spans="2:18" x14ac:dyDescent="0.35">
      <c r="B3810" s="32">
        <v>0.65</v>
      </c>
      <c r="C3810" s="30" t="s">
        <v>23</v>
      </c>
      <c r="D3810" s="30" t="s">
        <v>21</v>
      </c>
      <c r="E3810" s="21">
        <v>900</v>
      </c>
      <c r="F3810" s="21">
        <v>1100</v>
      </c>
      <c r="G3810" s="21">
        <v>1560</v>
      </c>
      <c r="H3810" s="39">
        <f t="shared" si="576"/>
        <v>1273.6285714285711</v>
      </c>
      <c r="I3810" s="37">
        <f t="shared" si="577"/>
        <v>1000</v>
      </c>
      <c r="J3810" s="37">
        <f t="shared" si="578"/>
        <v>90</v>
      </c>
      <c r="K3810" s="21"/>
      <c r="L3810" s="36">
        <v>447</v>
      </c>
      <c r="M3810" s="36"/>
      <c r="N3810" s="21"/>
      <c r="O3810" s="21">
        <f t="shared" si="579"/>
        <v>447</v>
      </c>
      <c r="P3810" s="40">
        <f t="shared" si="580"/>
        <v>1277.1428571428571</v>
      </c>
      <c r="Q3810" s="42"/>
      <c r="R3810" t="str">
        <f t="shared" si="581"/>
        <v>1270 Litre 316 Stainless Steel Slimline Water Tank (900mm W x 1100mm L x  1560mm H)</v>
      </c>
    </row>
    <row r="3811" spans="2:18" x14ac:dyDescent="0.35">
      <c r="B3811" s="32">
        <v>0.65</v>
      </c>
      <c r="C3811" s="30" t="s">
        <v>23</v>
      </c>
      <c r="D3811" s="30" t="s">
        <v>21</v>
      </c>
      <c r="E3811" s="21">
        <v>900</v>
      </c>
      <c r="F3811" s="21">
        <v>1200</v>
      </c>
      <c r="G3811" s="21">
        <v>1560</v>
      </c>
      <c r="H3811" s="39">
        <f t="shared" si="576"/>
        <v>1414.0285714285712</v>
      </c>
      <c r="I3811" s="37">
        <f t="shared" si="577"/>
        <v>1000</v>
      </c>
      <c r="J3811" s="37">
        <f t="shared" si="578"/>
        <v>90</v>
      </c>
      <c r="K3811" s="21"/>
      <c r="L3811" s="36">
        <v>465</v>
      </c>
      <c r="M3811" s="36"/>
      <c r="N3811" s="21"/>
      <c r="O3811" s="21">
        <f t="shared" si="579"/>
        <v>465</v>
      </c>
      <c r="P3811" s="40">
        <f t="shared" si="580"/>
        <v>1328.5714285714287</v>
      </c>
      <c r="Q3811" s="42"/>
      <c r="R3811" t="str">
        <f t="shared" si="581"/>
        <v>1410 Litre 316 Stainless Steel Slimline Water Tank (900mm W x 1200mm L x  1560mm H)</v>
      </c>
    </row>
    <row r="3812" spans="2:18" x14ac:dyDescent="0.35">
      <c r="B3812" s="32">
        <v>0.65</v>
      </c>
      <c r="C3812" s="30" t="s">
        <v>23</v>
      </c>
      <c r="D3812" s="30" t="s">
        <v>21</v>
      </c>
      <c r="E3812" s="21">
        <v>900</v>
      </c>
      <c r="F3812" s="21">
        <v>1300</v>
      </c>
      <c r="G3812" s="21">
        <v>1560</v>
      </c>
      <c r="H3812" s="39">
        <f t="shared" si="576"/>
        <v>1554.4285714285713</v>
      </c>
      <c r="I3812" s="37">
        <f t="shared" si="577"/>
        <v>2000</v>
      </c>
      <c r="J3812" s="37">
        <f t="shared" si="578"/>
        <v>120</v>
      </c>
      <c r="K3812" s="21"/>
      <c r="L3812" s="36">
        <v>482</v>
      </c>
      <c r="M3812" s="36"/>
      <c r="N3812" s="21"/>
      <c r="O3812" s="21">
        <f t="shared" si="579"/>
        <v>482</v>
      </c>
      <c r="P3812" s="40">
        <f t="shared" si="580"/>
        <v>1377.1428571428573</v>
      </c>
      <c r="Q3812" s="42"/>
      <c r="R3812" t="str">
        <f t="shared" si="581"/>
        <v>1550 Litre 316 Stainless Steel Slimline Water Tank (900mm W x 1300mm L x  1560mm H)</v>
      </c>
    </row>
    <row r="3813" spans="2:18" x14ac:dyDescent="0.35">
      <c r="B3813" s="32">
        <v>0.65</v>
      </c>
      <c r="C3813" s="30" t="s">
        <v>23</v>
      </c>
      <c r="D3813" s="30" t="s">
        <v>21</v>
      </c>
      <c r="E3813" s="21">
        <v>900</v>
      </c>
      <c r="F3813" s="21">
        <v>1400</v>
      </c>
      <c r="G3813" s="21">
        <v>1560</v>
      </c>
      <c r="H3813" s="39">
        <f t="shared" si="576"/>
        <v>1694.8285714285712</v>
      </c>
      <c r="I3813" s="37">
        <f t="shared" si="577"/>
        <v>2000</v>
      </c>
      <c r="J3813" s="37">
        <f t="shared" si="578"/>
        <v>120</v>
      </c>
      <c r="K3813" s="21"/>
      <c r="L3813" s="36">
        <v>500</v>
      </c>
      <c r="M3813" s="36"/>
      <c r="N3813" s="21"/>
      <c r="O3813" s="21">
        <f t="shared" si="579"/>
        <v>500</v>
      </c>
      <c r="P3813" s="40">
        <f t="shared" si="580"/>
        <v>1428.5714285714287</v>
      </c>
      <c r="Q3813" s="42"/>
      <c r="R3813" t="str">
        <f t="shared" si="581"/>
        <v>1690 Litre 316 Stainless Steel Slimline Water Tank (900mm W x 1400mm L x  1560mm H)</v>
      </c>
    </row>
    <row r="3814" spans="2:18" x14ac:dyDescent="0.35">
      <c r="B3814" s="32">
        <v>0.65</v>
      </c>
      <c r="C3814" s="30" t="s">
        <v>23</v>
      </c>
      <c r="D3814" s="30" t="s">
        <v>21</v>
      </c>
      <c r="E3814" s="21">
        <v>900</v>
      </c>
      <c r="F3814" s="21">
        <v>1500</v>
      </c>
      <c r="G3814" s="21">
        <v>1560</v>
      </c>
      <c r="H3814" s="39">
        <f t="shared" si="576"/>
        <v>1835.2285714285713</v>
      </c>
      <c r="I3814" s="37">
        <f t="shared" si="577"/>
        <v>2000</v>
      </c>
      <c r="J3814" s="37">
        <f t="shared" si="578"/>
        <v>120</v>
      </c>
      <c r="K3814" s="21"/>
      <c r="L3814" s="58">
        <v>518</v>
      </c>
      <c r="M3814" s="36"/>
      <c r="N3814" s="21"/>
      <c r="O3814" s="21">
        <f t="shared" si="579"/>
        <v>518</v>
      </c>
      <c r="P3814" s="40">
        <f t="shared" si="580"/>
        <v>1480</v>
      </c>
      <c r="Q3814" s="42"/>
      <c r="R3814" t="str">
        <f t="shared" si="581"/>
        <v>1840 Litre 316 Stainless Steel Slimline Water Tank (900mm W x 1500mm L x  1560mm H)</v>
      </c>
    </row>
    <row r="3815" spans="2:18" x14ac:dyDescent="0.35">
      <c r="B3815" s="32">
        <v>0.65</v>
      </c>
      <c r="C3815" s="30" t="s">
        <v>23</v>
      </c>
      <c r="D3815" s="30" t="s">
        <v>21</v>
      </c>
      <c r="E3815" s="21">
        <v>900</v>
      </c>
      <c r="F3815" s="21">
        <v>1600</v>
      </c>
      <c r="G3815" s="21">
        <v>1560</v>
      </c>
      <c r="H3815" s="39">
        <f t="shared" si="576"/>
        <v>1975.6285714285711</v>
      </c>
      <c r="I3815" s="37">
        <f t="shared" si="577"/>
        <v>2000</v>
      </c>
      <c r="J3815" s="37">
        <f t="shared" si="578"/>
        <v>120</v>
      </c>
      <c r="K3815" s="21"/>
      <c r="L3815" s="36">
        <f>L3814+17</f>
        <v>535</v>
      </c>
      <c r="M3815" s="36"/>
      <c r="N3815" s="21"/>
      <c r="O3815" s="21">
        <f t="shared" si="579"/>
        <v>535</v>
      </c>
      <c r="P3815" s="40">
        <f t="shared" si="580"/>
        <v>1528.5714285714287</v>
      </c>
      <c r="Q3815" s="42"/>
      <c r="R3815" t="str">
        <f t="shared" si="581"/>
        <v>1980 Litre 316 Stainless Steel Slimline Water Tank (900mm W x 1600mm L x  1560mm H)</v>
      </c>
    </row>
    <row r="3816" spans="2:18" x14ac:dyDescent="0.35">
      <c r="B3816" s="32">
        <v>0.65</v>
      </c>
      <c r="C3816" s="30" t="s">
        <v>23</v>
      </c>
      <c r="D3816" s="30" t="s">
        <v>21</v>
      </c>
      <c r="E3816" s="21">
        <v>900</v>
      </c>
      <c r="F3816" s="21">
        <v>1700</v>
      </c>
      <c r="G3816" s="21">
        <v>1560</v>
      </c>
      <c r="H3816" s="39">
        <f t="shared" si="576"/>
        <v>2116.028571428571</v>
      </c>
      <c r="I3816" s="37">
        <f t="shared" si="577"/>
        <v>2000</v>
      </c>
      <c r="J3816" s="37">
        <f t="shared" si="578"/>
        <v>120</v>
      </c>
      <c r="K3816" s="21"/>
      <c r="L3816" s="36">
        <f>L3815+17</f>
        <v>552</v>
      </c>
      <c r="M3816" s="36"/>
      <c r="N3816" s="21"/>
      <c r="O3816" s="21">
        <f t="shared" si="579"/>
        <v>552</v>
      </c>
      <c r="P3816" s="40">
        <f t="shared" si="580"/>
        <v>1577.1428571428573</v>
      </c>
      <c r="Q3816" s="42"/>
      <c r="R3816" t="str">
        <f t="shared" si="581"/>
        <v>2120 Litre 316 Stainless Steel Slimline Water Tank (900mm W x 1700mm L x  1560mm H)</v>
      </c>
    </row>
    <row r="3817" spans="2:18" x14ac:dyDescent="0.35">
      <c r="B3817" s="32">
        <v>0.65</v>
      </c>
      <c r="C3817" s="30" t="s">
        <v>23</v>
      </c>
      <c r="D3817" s="30" t="s">
        <v>21</v>
      </c>
      <c r="E3817" s="21">
        <v>900</v>
      </c>
      <c r="F3817" s="21">
        <v>1800</v>
      </c>
      <c r="G3817" s="21">
        <v>1560</v>
      </c>
      <c r="H3817" s="39">
        <f t="shared" si="576"/>
        <v>2256.4285714285711</v>
      </c>
      <c r="I3817" s="37">
        <f t="shared" si="577"/>
        <v>2000</v>
      </c>
      <c r="J3817" s="37">
        <f t="shared" si="578"/>
        <v>120</v>
      </c>
      <c r="K3817" s="21"/>
      <c r="L3817" s="36">
        <f>L3816+17</f>
        <v>569</v>
      </c>
      <c r="M3817" s="36"/>
      <c r="N3817" s="21"/>
      <c r="O3817" s="21">
        <f t="shared" si="579"/>
        <v>569</v>
      </c>
      <c r="P3817" s="40">
        <f t="shared" si="580"/>
        <v>1625.7142857142858</v>
      </c>
      <c r="Q3817" s="42"/>
      <c r="R3817" t="str">
        <f t="shared" si="581"/>
        <v>2260 Litre 316 Stainless Steel Slimline Water Tank (900mm W x 1800mm L x  1560mm H)</v>
      </c>
    </row>
    <row r="3818" spans="2:18" x14ac:dyDescent="0.35">
      <c r="B3818" s="32">
        <v>0.65</v>
      </c>
      <c r="C3818" s="30" t="s">
        <v>23</v>
      </c>
      <c r="D3818" s="30" t="s">
        <v>21</v>
      </c>
      <c r="E3818" s="21">
        <v>900</v>
      </c>
      <c r="F3818" s="21">
        <v>1900</v>
      </c>
      <c r="G3818" s="21">
        <v>1560</v>
      </c>
      <c r="H3818" s="39">
        <f t="shared" si="576"/>
        <v>2396.8285714285712</v>
      </c>
      <c r="I3818" s="37">
        <f t="shared" si="577"/>
        <v>2000</v>
      </c>
      <c r="J3818" s="37">
        <f t="shared" si="578"/>
        <v>120</v>
      </c>
      <c r="K3818" s="21"/>
      <c r="L3818" s="36">
        <f>L3817+17</f>
        <v>586</v>
      </c>
      <c r="M3818" s="36"/>
      <c r="N3818" s="21"/>
      <c r="O3818" s="21">
        <f t="shared" si="579"/>
        <v>586</v>
      </c>
      <c r="P3818" s="40">
        <f t="shared" si="580"/>
        <v>1674.2857142857144</v>
      </c>
      <c r="Q3818" s="42"/>
      <c r="R3818" t="str">
        <f t="shared" si="581"/>
        <v>2400 Litre 316 Stainless Steel Slimline Water Tank (900mm W x 1900mm L x  1560mm H)</v>
      </c>
    </row>
    <row r="3819" spans="2:18" x14ac:dyDescent="0.35">
      <c r="B3819" s="32">
        <v>0.65</v>
      </c>
      <c r="C3819" s="30" t="s">
        <v>23</v>
      </c>
      <c r="D3819" s="30" t="s">
        <v>21</v>
      </c>
      <c r="E3819" s="21">
        <v>900</v>
      </c>
      <c r="F3819" s="21">
        <v>2000</v>
      </c>
      <c r="G3819" s="21">
        <v>1560</v>
      </c>
      <c r="H3819" s="39">
        <f t="shared" si="576"/>
        <v>2537.2285714285713</v>
      </c>
      <c r="I3819" s="37">
        <f t="shared" si="577"/>
        <v>3000</v>
      </c>
      <c r="J3819" s="37">
        <f t="shared" si="578"/>
        <v>135</v>
      </c>
      <c r="K3819" s="21"/>
      <c r="L3819" s="36">
        <v>673</v>
      </c>
      <c r="M3819" s="36"/>
      <c r="N3819" s="21"/>
      <c r="O3819" s="21">
        <f t="shared" si="579"/>
        <v>673</v>
      </c>
      <c r="P3819" s="40">
        <f t="shared" si="580"/>
        <v>1922.8571428571429</v>
      </c>
      <c r="Q3819" s="42"/>
      <c r="R3819" t="str">
        <f t="shared" si="581"/>
        <v>2540 Litre 316 Stainless Steel Slimline Water Tank (900mm W x 2000mm L x  1560mm H)</v>
      </c>
    </row>
    <row r="3820" spans="2:18" x14ac:dyDescent="0.35">
      <c r="B3820" s="32">
        <v>0.65</v>
      </c>
      <c r="C3820" s="30" t="s">
        <v>23</v>
      </c>
      <c r="D3820" s="30" t="s">
        <v>21</v>
      </c>
      <c r="E3820" s="21">
        <v>900</v>
      </c>
      <c r="F3820" s="21">
        <v>2100</v>
      </c>
      <c r="G3820" s="21">
        <v>1560</v>
      </c>
      <c r="H3820" s="39">
        <f t="shared" si="576"/>
        <v>2677.6285714285714</v>
      </c>
      <c r="I3820" s="37">
        <f t="shared" si="577"/>
        <v>3000</v>
      </c>
      <c r="J3820" s="37">
        <f t="shared" si="578"/>
        <v>135</v>
      </c>
      <c r="K3820" s="21"/>
      <c r="L3820" s="36">
        <f t="shared" ref="L3820:L3825" si="584">L3819+17</f>
        <v>690</v>
      </c>
      <c r="M3820" s="36"/>
      <c r="N3820" s="21"/>
      <c r="O3820" s="21">
        <f t="shared" si="579"/>
        <v>690</v>
      </c>
      <c r="P3820" s="40">
        <f t="shared" si="580"/>
        <v>1971.4285714285716</v>
      </c>
      <c r="Q3820" s="42"/>
      <c r="R3820" t="str">
        <f t="shared" si="581"/>
        <v>2680 Litre 316 Stainless Steel Slimline Water Tank (900mm W x 2100mm L x  1560mm H)</v>
      </c>
    </row>
    <row r="3821" spans="2:18" x14ac:dyDescent="0.35">
      <c r="B3821" s="32">
        <v>0.65</v>
      </c>
      <c r="C3821" s="30" t="s">
        <v>23</v>
      </c>
      <c r="D3821" s="30" t="s">
        <v>21</v>
      </c>
      <c r="E3821" s="21">
        <v>900</v>
      </c>
      <c r="F3821" s="21">
        <v>2200</v>
      </c>
      <c r="G3821" s="21">
        <v>1560</v>
      </c>
      <c r="H3821" s="39">
        <f t="shared" si="576"/>
        <v>2818.028571428571</v>
      </c>
      <c r="I3821" s="37">
        <f t="shared" si="577"/>
        <v>3000</v>
      </c>
      <c r="J3821" s="37">
        <f t="shared" si="578"/>
        <v>135</v>
      </c>
      <c r="K3821" s="21"/>
      <c r="L3821" s="36">
        <f t="shared" si="584"/>
        <v>707</v>
      </c>
      <c r="M3821" s="36"/>
      <c r="N3821" s="21"/>
      <c r="O3821" s="21">
        <f t="shared" si="579"/>
        <v>707</v>
      </c>
      <c r="P3821" s="40">
        <f t="shared" si="580"/>
        <v>2020.0000000000002</v>
      </c>
      <c r="Q3821" s="42"/>
      <c r="R3821" t="str">
        <f t="shared" si="581"/>
        <v>2820 Litre 316 Stainless Steel Slimline Water Tank (900mm W x 2200mm L x  1560mm H)</v>
      </c>
    </row>
    <row r="3822" spans="2:18" x14ac:dyDescent="0.35">
      <c r="B3822" s="32">
        <v>0.65</v>
      </c>
      <c r="C3822" s="30" t="s">
        <v>23</v>
      </c>
      <c r="D3822" s="30" t="s">
        <v>21</v>
      </c>
      <c r="E3822" s="21">
        <v>900</v>
      </c>
      <c r="F3822" s="21">
        <v>2300</v>
      </c>
      <c r="G3822" s="21">
        <v>1560</v>
      </c>
      <c r="H3822" s="39">
        <f t="shared" si="576"/>
        <v>2958.4285714285711</v>
      </c>
      <c r="I3822" s="37">
        <f t="shared" si="577"/>
        <v>3000</v>
      </c>
      <c r="J3822" s="37">
        <f t="shared" si="578"/>
        <v>135</v>
      </c>
      <c r="K3822" s="21"/>
      <c r="L3822" s="36">
        <f t="shared" si="584"/>
        <v>724</v>
      </c>
      <c r="M3822" s="36"/>
      <c r="N3822" s="21"/>
      <c r="O3822" s="21">
        <f t="shared" si="579"/>
        <v>724</v>
      </c>
      <c r="P3822" s="40">
        <f t="shared" si="580"/>
        <v>2068.5714285714289</v>
      </c>
      <c r="Q3822" s="42"/>
      <c r="R3822" t="str">
        <f t="shared" si="581"/>
        <v>2960 Litre 316 Stainless Steel Slimline Water Tank (900mm W x 2300mm L x  1560mm H)</v>
      </c>
    </row>
    <row r="3823" spans="2:18" x14ac:dyDescent="0.35">
      <c r="B3823" s="32">
        <v>0.65</v>
      </c>
      <c r="C3823" s="30" t="s">
        <v>23</v>
      </c>
      <c r="D3823" s="30" t="s">
        <v>21</v>
      </c>
      <c r="E3823" s="21">
        <v>900</v>
      </c>
      <c r="F3823" s="21">
        <v>2400</v>
      </c>
      <c r="G3823" s="21">
        <v>1560</v>
      </c>
      <c r="H3823" s="39">
        <f t="shared" si="576"/>
        <v>3098.8285714285712</v>
      </c>
      <c r="I3823" s="37">
        <f t="shared" si="577"/>
        <v>3000</v>
      </c>
      <c r="J3823" s="37">
        <f t="shared" si="578"/>
        <v>135</v>
      </c>
      <c r="K3823" s="21"/>
      <c r="L3823" s="36">
        <f t="shared" si="584"/>
        <v>741</v>
      </c>
      <c r="M3823" s="36"/>
      <c r="N3823" s="21"/>
      <c r="O3823" s="21">
        <f t="shared" si="579"/>
        <v>741</v>
      </c>
      <c r="P3823" s="40">
        <f t="shared" si="580"/>
        <v>2117.1428571428573</v>
      </c>
      <c r="Q3823" s="42"/>
      <c r="R3823" t="str">
        <f t="shared" si="581"/>
        <v>3100 Litre 316 Stainless Steel Slimline Water Tank (900mm W x 2400mm L x  1560mm H)</v>
      </c>
    </row>
    <row r="3824" spans="2:18" x14ac:dyDescent="0.35">
      <c r="B3824" s="32">
        <v>0.65</v>
      </c>
      <c r="C3824" s="30" t="s">
        <v>23</v>
      </c>
      <c r="D3824" s="30" t="s">
        <v>21</v>
      </c>
      <c r="E3824" s="21">
        <v>900</v>
      </c>
      <c r="F3824" s="21">
        <v>2500</v>
      </c>
      <c r="G3824" s="21">
        <v>1560</v>
      </c>
      <c r="H3824" s="39">
        <f t="shared" si="576"/>
        <v>3239.2285714285713</v>
      </c>
      <c r="I3824" s="37">
        <f t="shared" si="577"/>
        <v>3000</v>
      </c>
      <c r="J3824" s="37">
        <f t="shared" si="578"/>
        <v>135</v>
      </c>
      <c r="K3824" s="21"/>
      <c r="L3824" s="36">
        <f t="shared" si="584"/>
        <v>758</v>
      </c>
      <c r="M3824" s="36"/>
      <c r="N3824" s="21"/>
      <c r="O3824" s="21">
        <f t="shared" si="579"/>
        <v>758</v>
      </c>
      <c r="P3824" s="40">
        <f t="shared" si="580"/>
        <v>2165.7142857142858</v>
      </c>
      <c r="Q3824" s="42"/>
      <c r="R3824" t="str">
        <f t="shared" si="581"/>
        <v>3240 Litre 316 Stainless Steel Slimline Water Tank (900mm W x 2500mm L x  1560mm H)</v>
      </c>
    </row>
    <row r="3825" spans="2:18" x14ac:dyDescent="0.35">
      <c r="B3825" s="32">
        <v>0.65</v>
      </c>
      <c r="C3825" s="30" t="s">
        <v>23</v>
      </c>
      <c r="D3825" s="30" t="s">
        <v>21</v>
      </c>
      <c r="E3825" s="21">
        <v>900</v>
      </c>
      <c r="F3825" s="21">
        <v>2600</v>
      </c>
      <c r="G3825" s="21">
        <v>1560</v>
      </c>
      <c r="H3825" s="39">
        <f t="shared" si="576"/>
        <v>3379.6285714285714</v>
      </c>
      <c r="I3825" s="37">
        <f t="shared" si="577"/>
        <v>3000</v>
      </c>
      <c r="J3825" s="37">
        <f t="shared" si="578"/>
        <v>135</v>
      </c>
      <c r="K3825" s="21"/>
      <c r="L3825" s="36">
        <f t="shared" si="584"/>
        <v>775</v>
      </c>
      <c r="M3825" s="36"/>
      <c r="N3825" s="21"/>
      <c r="O3825" s="21">
        <f t="shared" si="579"/>
        <v>775</v>
      </c>
      <c r="P3825" s="40">
        <f t="shared" si="580"/>
        <v>2214.2857142857142</v>
      </c>
      <c r="Q3825" s="42"/>
      <c r="R3825" t="str">
        <f t="shared" si="581"/>
        <v>3380 Litre 316 Stainless Steel Slimline Water Tank (900mm W x 2600mm L x  1560mm H)</v>
      </c>
    </row>
    <row r="3826" spans="2:18" x14ac:dyDescent="0.35">
      <c r="B3826" s="32">
        <v>0.65</v>
      </c>
      <c r="C3826" s="30" t="s">
        <v>23</v>
      </c>
      <c r="D3826" s="30" t="s">
        <v>21</v>
      </c>
      <c r="E3826" s="21">
        <v>900</v>
      </c>
      <c r="F3826" s="21">
        <v>2700</v>
      </c>
      <c r="G3826" s="21">
        <v>1560</v>
      </c>
      <c r="H3826" s="39">
        <f t="shared" si="576"/>
        <v>3520.028571428571</v>
      </c>
      <c r="I3826" s="37">
        <f t="shared" si="577"/>
        <v>4000</v>
      </c>
      <c r="J3826" s="37">
        <f t="shared" si="578"/>
        <v>150</v>
      </c>
      <c r="K3826" s="21"/>
      <c r="L3826" s="36">
        <v>797</v>
      </c>
      <c r="M3826" s="36"/>
      <c r="N3826" s="21"/>
      <c r="O3826" s="21">
        <f t="shared" si="579"/>
        <v>797</v>
      </c>
      <c r="P3826" s="40">
        <f t="shared" si="580"/>
        <v>2277.1428571428573</v>
      </c>
      <c r="Q3826" s="42"/>
      <c r="R3826" t="str">
        <f t="shared" si="581"/>
        <v>3520 Litre 316 Stainless Steel Slimline Water Tank (900mm W x 2700mm L x  1560mm H)</v>
      </c>
    </row>
    <row r="3827" spans="2:18" x14ac:dyDescent="0.35">
      <c r="B3827" s="32">
        <v>0.65</v>
      </c>
      <c r="C3827" s="30" t="s">
        <v>23</v>
      </c>
      <c r="D3827" s="30" t="s">
        <v>21</v>
      </c>
      <c r="E3827" s="21">
        <v>900</v>
      </c>
      <c r="F3827" s="21">
        <v>2800</v>
      </c>
      <c r="G3827" s="21">
        <v>1560</v>
      </c>
      <c r="H3827" s="39">
        <f t="shared" si="576"/>
        <v>3660.4285714285711</v>
      </c>
      <c r="I3827" s="37">
        <f t="shared" si="577"/>
        <v>4000</v>
      </c>
      <c r="J3827" s="37">
        <f t="shared" si="578"/>
        <v>150</v>
      </c>
      <c r="K3827" s="21"/>
      <c r="L3827" s="36">
        <f t="shared" ref="L3827:L3832" si="585">L3826+17</f>
        <v>814</v>
      </c>
      <c r="M3827" s="36"/>
      <c r="N3827" s="21"/>
      <c r="O3827" s="21">
        <f t="shared" si="579"/>
        <v>814</v>
      </c>
      <c r="P3827" s="40">
        <f t="shared" si="580"/>
        <v>2325.7142857142858</v>
      </c>
      <c r="Q3827" s="42"/>
      <c r="R3827" t="str">
        <f t="shared" si="581"/>
        <v>3660 Litre 316 Stainless Steel Slimline Water Tank (900mm W x 2800mm L x  1560mm H)</v>
      </c>
    </row>
    <row r="3828" spans="2:18" x14ac:dyDescent="0.35">
      <c r="B3828" s="32">
        <v>0.65</v>
      </c>
      <c r="C3828" s="30" t="s">
        <v>23</v>
      </c>
      <c r="D3828" s="30" t="s">
        <v>21</v>
      </c>
      <c r="E3828" s="21">
        <v>900</v>
      </c>
      <c r="F3828" s="21">
        <v>2900</v>
      </c>
      <c r="G3828" s="21">
        <v>1560</v>
      </c>
      <c r="H3828" s="39">
        <f t="shared" si="576"/>
        <v>3800.8285714285712</v>
      </c>
      <c r="I3828" s="37">
        <f t="shared" si="577"/>
        <v>4000</v>
      </c>
      <c r="J3828" s="37">
        <f t="shared" si="578"/>
        <v>150</v>
      </c>
      <c r="K3828" s="21"/>
      <c r="L3828" s="36">
        <f t="shared" si="585"/>
        <v>831</v>
      </c>
      <c r="M3828" s="36"/>
      <c r="N3828" s="21"/>
      <c r="O3828" s="21">
        <f t="shared" si="579"/>
        <v>831</v>
      </c>
      <c r="P3828" s="40">
        <f t="shared" si="580"/>
        <v>2374.2857142857142</v>
      </c>
      <c r="Q3828" s="42"/>
      <c r="R3828" t="str">
        <f t="shared" si="581"/>
        <v>3800 Litre 316 Stainless Steel Slimline Water Tank (900mm W x 2900mm L x  1560mm H)</v>
      </c>
    </row>
    <row r="3829" spans="2:18" x14ac:dyDescent="0.35">
      <c r="B3829" s="32">
        <v>0.65</v>
      </c>
      <c r="C3829" s="30" t="s">
        <v>23</v>
      </c>
      <c r="D3829" s="30" t="s">
        <v>21</v>
      </c>
      <c r="E3829" s="21">
        <v>900</v>
      </c>
      <c r="F3829" s="21">
        <v>3000</v>
      </c>
      <c r="G3829" s="21">
        <v>1560</v>
      </c>
      <c r="H3829" s="39">
        <f t="shared" si="576"/>
        <v>3941.2285714285713</v>
      </c>
      <c r="I3829" s="37">
        <f t="shared" si="577"/>
        <v>4000</v>
      </c>
      <c r="J3829" s="37">
        <f t="shared" si="578"/>
        <v>150</v>
      </c>
      <c r="K3829" s="21"/>
      <c r="L3829" s="36">
        <f t="shared" si="585"/>
        <v>848</v>
      </c>
      <c r="M3829" s="36"/>
      <c r="N3829" s="21"/>
      <c r="O3829" s="21">
        <f t="shared" si="579"/>
        <v>848</v>
      </c>
      <c r="P3829" s="40">
        <f t="shared" si="580"/>
        <v>2422.8571428571431</v>
      </c>
      <c r="Q3829" s="42"/>
      <c r="R3829" t="str">
        <f t="shared" si="581"/>
        <v>3940 Litre 316 Stainless Steel Slimline Water Tank (900mm W x 3000mm L x  1560mm H)</v>
      </c>
    </row>
    <row r="3830" spans="2:18" x14ac:dyDescent="0.35">
      <c r="B3830" s="32">
        <v>0.65</v>
      </c>
      <c r="C3830" s="30" t="s">
        <v>23</v>
      </c>
      <c r="D3830" s="30" t="s">
        <v>21</v>
      </c>
      <c r="E3830" s="21">
        <v>900</v>
      </c>
      <c r="F3830" s="21">
        <v>3100</v>
      </c>
      <c r="G3830" s="21">
        <v>1560</v>
      </c>
      <c r="H3830" s="39">
        <f t="shared" si="576"/>
        <v>4081.6285714285714</v>
      </c>
      <c r="I3830" s="37">
        <f t="shared" si="577"/>
        <v>4000</v>
      </c>
      <c r="J3830" s="37">
        <f t="shared" si="578"/>
        <v>150</v>
      </c>
      <c r="K3830" s="21"/>
      <c r="L3830" s="36">
        <f t="shared" si="585"/>
        <v>865</v>
      </c>
      <c r="M3830" s="36"/>
      <c r="N3830" s="21"/>
      <c r="O3830" s="21">
        <f t="shared" si="579"/>
        <v>865</v>
      </c>
      <c r="P3830" s="40">
        <f t="shared" si="580"/>
        <v>2471.4285714285716</v>
      </c>
      <c r="Q3830" s="42"/>
      <c r="R3830" t="str">
        <f t="shared" si="581"/>
        <v>4080 Litre 316 Stainless Steel Slimline Water Tank (900mm W x 3100mm L x  1560mm H)</v>
      </c>
    </row>
    <row r="3831" spans="2:18" x14ac:dyDescent="0.35">
      <c r="B3831" s="32">
        <v>0.65</v>
      </c>
      <c r="C3831" s="30" t="s">
        <v>23</v>
      </c>
      <c r="D3831" s="30" t="s">
        <v>21</v>
      </c>
      <c r="E3831" s="21">
        <v>900</v>
      </c>
      <c r="F3831" s="21">
        <v>3200</v>
      </c>
      <c r="G3831" s="21">
        <v>1560</v>
      </c>
      <c r="H3831" s="39">
        <f t="shared" si="576"/>
        <v>4222.028571428571</v>
      </c>
      <c r="I3831" s="37">
        <f t="shared" si="577"/>
        <v>4000</v>
      </c>
      <c r="J3831" s="37">
        <f t="shared" si="578"/>
        <v>150</v>
      </c>
      <c r="K3831" s="21"/>
      <c r="L3831" s="36">
        <f t="shared" si="585"/>
        <v>882</v>
      </c>
      <c r="M3831" s="36"/>
      <c r="N3831" s="21"/>
      <c r="O3831" s="21">
        <f t="shared" si="579"/>
        <v>882</v>
      </c>
      <c r="P3831" s="40">
        <f t="shared" si="580"/>
        <v>2520</v>
      </c>
      <c r="Q3831" s="42"/>
      <c r="R3831" t="str">
        <f t="shared" si="581"/>
        <v>4220 Litre 316 Stainless Steel Slimline Water Tank (900mm W x 3200mm L x  1560mm H)</v>
      </c>
    </row>
    <row r="3832" spans="2:18" x14ac:dyDescent="0.35">
      <c r="B3832" s="32">
        <v>0.65</v>
      </c>
      <c r="C3832" s="30" t="s">
        <v>23</v>
      </c>
      <c r="D3832" s="30" t="s">
        <v>21</v>
      </c>
      <c r="E3832" s="21">
        <v>900</v>
      </c>
      <c r="F3832" s="21">
        <v>3300</v>
      </c>
      <c r="G3832" s="21">
        <v>1560</v>
      </c>
      <c r="H3832" s="39">
        <f t="shared" si="576"/>
        <v>4362.4285714285716</v>
      </c>
      <c r="I3832" s="37">
        <f t="shared" si="577"/>
        <v>4000</v>
      </c>
      <c r="J3832" s="37">
        <f t="shared" si="578"/>
        <v>150</v>
      </c>
      <c r="K3832" s="21"/>
      <c r="L3832" s="36">
        <f t="shared" si="585"/>
        <v>899</v>
      </c>
      <c r="M3832" s="36"/>
      <c r="N3832" s="21"/>
      <c r="O3832" s="21">
        <f t="shared" si="579"/>
        <v>899</v>
      </c>
      <c r="P3832" s="40">
        <f t="shared" si="580"/>
        <v>2568.5714285714289</v>
      </c>
      <c r="Q3832" s="42"/>
      <c r="R3832" t="str">
        <f t="shared" si="581"/>
        <v>4360 Litre 316 Stainless Steel Slimline Water Tank (900mm W x 3300mm L x  1560mm H)</v>
      </c>
    </row>
    <row r="3833" spans="2:18" x14ac:dyDescent="0.35">
      <c r="B3833" s="32">
        <v>0.65</v>
      </c>
      <c r="C3833" s="30" t="s">
        <v>23</v>
      </c>
      <c r="D3833" s="30" t="s">
        <v>21</v>
      </c>
      <c r="E3833" s="21">
        <v>900</v>
      </c>
      <c r="F3833" s="21">
        <v>3400</v>
      </c>
      <c r="G3833" s="21">
        <v>1560</v>
      </c>
      <c r="H3833" s="39">
        <f t="shared" si="576"/>
        <v>4502.8285714285721</v>
      </c>
      <c r="I3833" s="37">
        <f t="shared" si="577"/>
        <v>5000</v>
      </c>
      <c r="J3833" s="37">
        <f t="shared" si="578"/>
        <v>180</v>
      </c>
      <c r="K3833" s="21"/>
      <c r="L3833" s="36">
        <v>921</v>
      </c>
      <c r="M3833" s="36"/>
      <c r="N3833" s="21"/>
      <c r="O3833" s="21">
        <f t="shared" si="579"/>
        <v>921</v>
      </c>
      <c r="P3833" s="40">
        <f t="shared" si="580"/>
        <v>2631.4285714285716</v>
      </c>
      <c r="Q3833" s="42"/>
      <c r="R3833" t="str">
        <f t="shared" si="581"/>
        <v>4500 Litre 316 Stainless Steel Slimline Water Tank (900mm W x 3400mm L x  1560mm H)</v>
      </c>
    </row>
    <row r="3834" spans="2:18" x14ac:dyDescent="0.35">
      <c r="B3834" s="32">
        <v>0.65</v>
      </c>
      <c r="C3834" s="30" t="s">
        <v>23</v>
      </c>
      <c r="D3834" s="30" t="s">
        <v>21</v>
      </c>
      <c r="E3834" s="21">
        <v>900</v>
      </c>
      <c r="F3834" s="21">
        <v>3500</v>
      </c>
      <c r="G3834" s="21">
        <v>1560</v>
      </c>
      <c r="H3834" s="39">
        <f t="shared" si="576"/>
        <v>4643.2285714285717</v>
      </c>
      <c r="I3834" s="37">
        <f t="shared" si="577"/>
        <v>5000</v>
      </c>
      <c r="J3834" s="37">
        <f t="shared" si="578"/>
        <v>180</v>
      </c>
      <c r="K3834" s="21"/>
      <c r="L3834" s="36">
        <f>L3833+17</f>
        <v>938</v>
      </c>
      <c r="M3834" s="36"/>
      <c r="N3834" s="21"/>
      <c r="O3834" s="21">
        <f t="shared" si="579"/>
        <v>938</v>
      </c>
      <c r="P3834" s="40">
        <f t="shared" si="580"/>
        <v>2680</v>
      </c>
      <c r="Q3834" s="42"/>
      <c r="R3834" t="str">
        <f t="shared" si="581"/>
        <v>4640 Litre 316 Stainless Steel Slimline Water Tank (900mm W x 3500mm L x  1560mm H)</v>
      </c>
    </row>
    <row r="3835" spans="2:18" x14ac:dyDescent="0.35">
      <c r="B3835" s="32">
        <v>0.65</v>
      </c>
      <c r="C3835" s="30" t="s">
        <v>23</v>
      </c>
      <c r="D3835" s="30" t="s">
        <v>21</v>
      </c>
      <c r="E3835" s="21">
        <v>900</v>
      </c>
      <c r="F3835" s="21">
        <v>3600</v>
      </c>
      <c r="G3835" s="21">
        <v>1560</v>
      </c>
      <c r="H3835" s="39">
        <f t="shared" si="576"/>
        <v>4783.6285714285714</v>
      </c>
      <c r="I3835" s="37">
        <f t="shared" si="577"/>
        <v>5000</v>
      </c>
      <c r="J3835" s="37">
        <f t="shared" si="578"/>
        <v>180</v>
      </c>
      <c r="K3835" s="21"/>
      <c r="L3835" s="36">
        <f>L3834+17</f>
        <v>955</v>
      </c>
      <c r="M3835" s="36"/>
      <c r="N3835" s="21"/>
      <c r="O3835" s="21">
        <f t="shared" si="579"/>
        <v>955</v>
      </c>
      <c r="P3835" s="40">
        <f t="shared" si="580"/>
        <v>2728.5714285714289</v>
      </c>
      <c r="Q3835" s="42"/>
      <c r="R3835" t="str">
        <f t="shared" si="581"/>
        <v>4780 Litre 316 Stainless Steel Slimline Water Tank (900mm W x 3600mm L x  1560mm H)</v>
      </c>
    </row>
    <row r="3836" spans="2:18" x14ac:dyDescent="0.35">
      <c r="B3836" s="32">
        <v>0.65</v>
      </c>
      <c r="C3836" s="30" t="s">
        <v>23</v>
      </c>
      <c r="D3836" s="30" t="s">
        <v>21</v>
      </c>
      <c r="E3836" s="21">
        <v>900</v>
      </c>
      <c r="F3836" s="21">
        <v>3700</v>
      </c>
      <c r="G3836" s="21">
        <v>1560</v>
      </c>
      <c r="H3836" s="39">
        <f t="shared" si="576"/>
        <v>4924.0285714285719</v>
      </c>
      <c r="I3836" s="37">
        <f t="shared" si="577"/>
        <v>5000</v>
      </c>
      <c r="J3836" s="37">
        <f t="shared" si="578"/>
        <v>180</v>
      </c>
      <c r="K3836" s="21"/>
      <c r="L3836" s="36">
        <f>L3835+17</f>
        <v>972</v>
      </c>
      <c r="M3836" s="36"/>
      <c r="N3836" s="21"/>
      <c r="O3836" s="21">
        <f t="shared" si="579"/>
        <v>972</v>
      </c>
      <c r="P3836" s="40">
        <f t="shared" si="580"/>
        <v>2777.1428571428573</v>
      </c>
      <c r="Q3836" s="42"/>
      <c r="R3836" t="str">
        <f t="shared" si="581"/>
        <v>4920 Litre 316 Stainless Steel Slimline Water Tank (900mm W x 3700mm L x  1560mm H)</v>
      </c>
    </row>
    <row r="3837" spans="2:18" x14ac:dyDescent="0.35">
      <c r="B3837" s="32">
        <v>0.65</v>
      </c>
      <c r="C3837" s="30" t="s">
        <v>23</v>
      </c>
      <c r="D3837" s="30" t="s">
        <v>21</v>
      </c>
      <c r="E3837" s="21">
        <v>900</v>
      </c>
      <c r="F3837" s="21">
        <v>3800</v>
      </c>
      <c r="G3837" s="21">
        <v>1560</v>
      </c>
      <c r="H3837" s="39">
        <f t="shared" si="576"/>
        <v>5064.4285714285716</v>
      </c>
      <c r="I3837" s="37">
        <f t="shared" si="577"/>
        <v>5000</v>
      </c>
      <c r="J3837" s="37">
        <f t="shared" si="578"/>
        <v>180</v>
      </c>
      <c r="K3837" s="21"/>
      <c r="L3837" s="36">
        <f>L3836+17</f>
        <v>989</v>
      </c>
      <c r="M3837" s="36"/>
      <c r="N3837" s="21"/>
      <c r="O3837" s="21">
        <f t="shared" si="579"/>
        <v>989</v>
      </c>
      <c r="P3837" s="40">
        <f t="shared" si="580"/>
        <v>2825.7142857142858</v>
      </c>
      <c r="Q3837" s="42"/>
      <c r="R3837" t="str">
        <f t="shared" si="581"/>
        <v>5060 Litre 316 Stainless Steel Slimline Water Tank (900mm W x 3800mm L x  1560mm H)</v>
      </c>
    </row>
    <row r="3838" spans="2:18" x14ac:dyDescent="0.35">
      <c r="B3838" s="32">
        <v>0.65</v>
      </c>
      <c r="C3838" s="30" t="s">
        <v>23</v>
      </c>
      <c r="D3838" s="30" t="s">
        <v>21</v>
      </c>
      <c r="E3838" s="21">
        <v>900</v>
      </c>
      <c r="F3838" s="21">
        <v>3900</v>
      </c>
      <c r="G3838" s="21">
        <v>1560</v>
      </c>
      <c r="H3838" s="39">
        <f t="shared" si="576"/>
        <v>5204.8285714285721</v>
      </c>
      <c r="I3838" s="37">
        <f t="shared" si="577"/>
        <v>5000</v>
      </c>
      <c r="J3838" s="37">
        <f t="shared" si="578"/>
        <v>180</v>
      </c>
      <c r="K3838" s="21"/>
      <c r="L3838" s="36">
        <f>L3837+17</f>
        <v>1006</v>
      </c>
      <c r="M3838" s="36"/>
      <c r="N3838" s="21"/>
      <c r="O3838" s="21">
        <f t="shared" si="579"/>
        <v>1006</v>
      </c>
      <c r="P3838" s="40">
        <f t="shared" si="580"/>
        <v>2874.2857142857147</v>
      </c>
      <c r="Q3838" s="42"/>
      <c r="R3838" t="str">
        <f t="shared" si="581"/>
        <v>5200 Litre 316 Stainless Steel Slimline Water Tank (900mm W x 3900mm L x  1560mm H)</v>
      </c>
    </row>
    <row r="3839" spans="2:18" x14ac:dyDescent="0.35">
      <c r="B3839" s="32">
        <v>0.65</v>
      </c>
      <c r="C3839" s="30" t="s">
        <v>23</v>
      </c>
      <c r="D3839" s="30" t="s">
        <v>21</v>
      </c>
      <c r="E3839" s="21">
        <v>900</v>
      </c>
      <c r="F3839" s="21">
        <v>4000</v>
      </c>
      <c r="G3839" s="21">
        <v>1560</v>
      </c>
      <c r="H3839" s="39">
        <f t="shared" si="576"/>
        <v>5345.2285714285717</v>
      </c>
      <c r="I3839" s="37">
        <f t="shared" si="577"/>
        <v>5000</v>
      </c>
      <c r="J3839" s="37">
        <f t="shared" si="578"/>
        <v>180</v>
      </c>
      <c r="K3839" s="21"/>
      <c r="L3839" s="36">
        <v>1027</v>
      </c>
      <c r="M3839" s="36"/>
      <c r="N3839" s="21"/>
      <c r="O3839" s="21">
        <f t="shared" si="579"/>
        <v>1027</v>
      </c>
      <c r="P3839" s="40">
        <f t="shared" si="580"/>
        <v>2934.2857142857147</v>
      </c>
      <c r="Q3839" s="42"/>
      <c r="R3839" t="str">
        <f t="shared" si="581"/>
        <v>5350 Litre 316 Stainless Steel Slimline Water Tank (900mm W x 4000mm L x  1560mm H)</v>
      </c>
    </row>
    <row r="3840" spans="2:18" x14ac:dyDescent="0.35">
      <c r="B3840" s="32">
        <v>0.65</v>
      </c>
      <c r="C3840" s="30" t="s">
        <v>23</v>
      </c>
      <c r="D3840" s="30" t="s">
        <v>21</v>
      </c>
      <c r="E3840" s="21">
        <v>950</v>
      </c>
      <c r="F3840" s="21">
        <v>800</v>
      </c>
      <c r="G3840" s="21">
        <v>1560</v>
      </c>
      <c r="H3840" s="39">
        <f t="shared" si="576"/>
        <v>883.90714285714296</v>
      </c>
      <c r="I3840" s="37">
        <f t="shared" si="577"/>
        <v>1000</v>
      </c>
      <c r="J3840" s="37">
        <f t="shared" si="578"/>
        <v>90</v>
      </c>
      <c r="K3840" s="21"/>
      <c r="L3840" s="36">
        <v>397</v>
      </c>
      <c r="M3840" s="44"/>
      <c r="N3840" s="21"/>
      <c r="O3840" s="21">
        <f t="shared" si="579"/>
        <v>397</v>
      </c>
      <c r="P3840" s="40">
        <f t="shared" si="580"/>
        <v>1134.2857142857144</v>
      </c>
      <c r="Q3840" s="42"/>
      <c r="R3840" t="str">
        <f t="shared" si="581"/>
        <v>880 Litre 316 Stainless Steel Slimline Water Tank (950mm W x 800mm L x  1560mm H)</v>
      </c>
    </row>
    <row r="3841" spans="2:18" x14ac:dyDescent="0.35">
      <c r="B3841" s="32">
        <v>0.65</v>
      </c>
      <c r="C3841" s="30" t="s">
        <v>23</v>
      </c>
      <c r="D3841" s="30" t="s">
        <v>21</v>
      </c>
      <c r="E3841" s="21">
        <v>950</v>
      </c>
      <c r="F3841" s="21">
        <v>900</v>
      </c>
      <c r="G3841" s="21">
        <v>1560</v>
      </c>
      <c r="H3841" s="39">
        <f t="shared" si="576"/>
        <v>1032.1071428571429</v>
      </c>
      <c r="I3841" s="37">
        <f t="shared" si="577"/>
        <v>1000</v>
      </c>
      <c r="J3841" s="37">
        <f t="shared" si="578"/>
        <v>90</v>
      </c>
      <c r="K3841" s="21"/>
      <c r="L3841" s="36">
        <f>L3840+17</f>
        <v>414</v>
      </c>
      <c r="M3841" s="36"/>
      <c r="N3841" s="21"/>
      <c r="O3841" s="21">
        <f t="shared" si="579"/>
        <v>414</v>
      </c>
      <c r="P3841" s="40">
        <f t="shared" si="580"/>
        <v>1182.8571428571429</v>
      </c>
      <c r="Q3841" s="42"/>
      <c r="R3841" t="str">
        <f t="shared" si="581"/>
        <v>1030 Litre 316 Stainless Steel Slimline Water Tank (950mm W x 900mm L x  1560mm H)</v>
      </c>
    </row>
    <row r="3842" spans="2:18" x14ac:dyDescent="0.35">
      <c r="B3842" s="32">
        <v>0.65</v>
      </c>
      <c r="C3842" s="30" t="s">
        <v>23</v>
      </c>
      <c r="D3842" s="30" t="s">
        <v>21</v>
      </c>
      <c r="E3842" s="21">
        <v>950</v>
      </c>
      <c r="F3842" s="21">
        <v>1000</v>
      </c>
      <c r="G3842" s="21">
        <v>1560</v>
      </c>
      <c r="H3842" s="39">
        <f t="shared" si="576"/>
        <v>1180.3071428571429</v>
      </c>
      <c r="I3842" s="37">
        <f t="shared" si="577"/>
        <v>1000</v>
      </c>
      <c r="J3842" s="37">
        <f t="shared" si="578"/>
        <v>90</v>
      </c>
      <c r="K3842" s="21"/>
      <c r="L3842" s="36">
        <f>L3841+17</f>
        <v>431</v>
      </c>
      <c r="M3842" s="36"/>
      <c r="N3842" s="21"/>
      <c r="O3842" s="21">
        <f t="shared" si="579"/>
        <v>431</v>
      </c>
      <c r="P3842" s="40">
        <f t="shared" si="580"/>
        <v>1231.4285714285716</v>
      </c>
      <c r="Q3842" s="42"/>
      <c r="R3842" t="str">
        <f t="shared" si="581"/>
        <v>1180 Litre 316 Stainless Steel Slimline Water Tank (950mm W x 1000mm L x  1560mm H)</v>
      </c>
    </row>
    <row r="3843" spans="2:18" x14ac:dyDescent="0.35">
      <c r="B3843" s="32">
        <v>0.65</v>
      </c>
      <c r="C3843" s="30" t="s">
        <v>23</v>
      </c>
      <c r="D3843" s="30" t="s">
        <v>21</v>
      </c>
      <c r="E3843" s="21">
        <v>950</v>
      </c>
      <c r="F3843" s="21">
        <v>1100</v>
      </c>
      <c r="G3843" s="21">
        <v>1560</v>
      </c>
      <c r="H3843" s="39">
        <f t="shared" si="576"/>
        <v>1328.507142857143</v>
      </c>
      <c r="I3843" s="37">
        <f t="shared" si="577"/>
        <v>1000</v>
      </c>
      <c r="J3843" s="37">
        <f t="shared" si="578"/>
        <v>90</v>
      </c>
      <c r="K3843" s="21"/>
      <c r="L3843" s="36">
        <f>L3842+17</f>
        <v>448</v>
      </c>
      <c r="M3843" s="36"/>
      <c r="N3843" s="21"/>
      <c r="O3843" s="21">
        <f t="shared" si="579"/>
        <v>448</v>
      </c>
      <c r="P3843" s="40">
        <f t="shared" si="580"/>
        <v>1280</v>
      </c>
      <c r="Q3843" s="42"/>
      <c r="R3843" t="str">
        <f t="shared" si="581"/>
        <v>1330 Litre 316 Stainless Steel Slimline Water Tank (950mm W x 1100mm L x  1560mm H)</v>
      </c>
    </row>
    <row r="3844" spans="2:18" x14ac:dyDescent="0.35">
      <c r="B3844" s="32">
        <v>0.65</v>
      </c>
      <c r="C3844" s="30" t="s">
        <v>23</v>
      </c>
      <c r="D3844" s="30" t="s">
        <v>21</v>
      </c>
      <c r="E3844" s="21">
        <v>950</v>
      </c>
      <c r="F3844" s="21">
        <v>1200</v>
      </c>
      <c r="G3844" s="21">
        <v>1560</v>
      </c>
      <c r="H3844" s="39">
        <f t="shared" si="576"/>
        <v>1476.707142857143</v>
      </c>
      <c r="I3844" s="37">
        <f t="shared" si="577"/>
        <v>1000</v>
      </c>
      <c r="J3844" s="37">
        <f t="shared" si="578"/>
        <v>90</v>
      </c>
      <c r="K3844" s="21"/>
      <c r="L3844" s="36">
        <f>L3843+17</f>
        <v>465</v>
      </c>
      <c r="M3844" s="36"/>
      <c r="N3844" s="21"/>
      <c r="O3844" s="21">
        <f t="shared" si="579"/>
        <v>465</v>
      </c>
      <c r="P3844" s="40">
        <f t="shared" si="580"/>
        <v>1328.5714285714287</v>
      </c>
      <c r="Q3844" s="42"/>
      <c r="R3844" t="str">
        <f t="shared" si="581"/>
        <v>1480 Litre 316 Stainless Steel Slimline Water Tank (950mm W x 1200mm L x  1560mm H)</v>
      </c>
    </row>
    <row r="3845" spans="2:18" x14ac:dyDescent="0.35">
      <c r="B3845" s="32">
        <v>0.65</v>
      </c>
      <c r="C3845" s="30" t="s">
        <v>23</v>
      </c>
      <c r="D3845" s="30" t="s">
        <v>21</v>
      </c>
      <c r="E3845" s="21">
        <v>950</v>
      </c>
      <c r="F3845" s="21">
        <v>1300</v>
      </c>
      <c r="G3845" s="21">
        <v>1560</v>
      </c>
      <c r="H3845" s="39">
        <f t="shared" si="576"/>
        <v>1624.9071428571428</v>
      </c>
      <c r="I3845" s="37">
        <f t="shared" si="577"/>
        <v>2000</v>
      </c>
      <c r="J3845" s="37">
        <f t="shared" si="578"/>
        <v>120</v>
      </c>
      <c r="K3845" s="21"/>
      <c r="L3845" s="36">
        <v>485</v>
      </c>
      <c r="M3845" s="36"/>
      <c r="N3845" s="21"/>
      <c r="O3845" s="21">
        <f t="shared" si="579"/>
        <v>485</v>
      </c>
      <c r="P3845" s="40">
        <f t="shared" si="580"/>
        <v>1385.7142857142858</v>
      </c>
      <c r="Q3845" s="42"/>
      <c r="R3845" t="str">
        <f t="shared" si="581"/>
        <v>1620 Litre 316 Stainless Steel Slimline Water Tank (950mm W x 1300mm L x  1560mm H)</v>
      </c>
    </row>
    <row r="3846" spans="2:18" x14ac:dyDescent="0.35">
      <c r="B3846" s="32">
        <v>0.65</v>
      </c>
      <c r="C3846" s="30" t="s">
        <v>23</v>
      </c>
      <c r="D3846" s="30" t="s">
        <v>21</v>
      </c>
      <c r="E3846" s="21">
        <v>950</v>
      </c>
      <c r="F3846" s="21">
        <v>1400</v>
      </c>
      <c r="G3846" s="21">
        <v>1560</v>
      </c>
      <c r="H3846" s="39">
        <f t="shared" si="576"/>
        <v>1773.1071428571429</v>
      </c>
      <c r="I3846" s="37">
        <f t="shared" si="577"/>
        <v>2000</v>
      </c>
      <c r="J3846" s="37">
        <f t="shared" si="578"/>
        <v>120</v>
      </c>
      <c r="K3846" s="21"/>
      <c r="L3846" s="36">
        <f>L3845+17</f>
        <v>502</v>
      </c>
      <c r="M3846" s="36"/>
      <c r="N3846" s="21"/>
      <c r="O3846" s="21">
        <f t="shared" si="579"/>
        <v>502</v>
      </c>
      <c r="P3846" s="40">
        <f t="shared" si="580"/>
        <v>1434.2857142857144</v>
      </c>
      <c r="Q3846" s="42"/>
      <c r="R3846" t="str">
        <f t="shared" si="581"/>
        <v>1770 Litre 316 Stainless Steel Slimline Water Tank (950mm W x 1400mm L x  1560mm H)</v>
      </c>
    </row>
    <row r="3847" spans="2:18" x14ac:dyDescent="0.35">
      <c r="B3847" s="32">
        <v>0.65</v>
      </c>
      <c r="C3847" s="30" t="s">
        <v>23</v>
      </c>
      <c r="D3847" s="30" t="s">
        <v>21</v>
      </c>
      <c r="E3847" s="21">
        <v>950</v>
      </c>
      <c r="F3847" s="21">
        <v>1500</v>
      </c>
      <c r="G3847" s="21">
        <v>1560</v>
      </c>
      <c r="H3847" s="39">
        <f t="shared" ref="H3847:H3910" si="586">(((22/7*(E3847/2)^2)*G3847)+((F3847-E3847)*G3847*E3847))/1000000</f>
        <v>1921.3071428571429</v>
      </c>
      <c r="I3847" s="37">
        <f t="shared" ref="I3847:I3910" si="587">ROUND(H3847,-3)</f>
        <v>2000</v>
      </c>
      <c r="J3847" s="37">
        <f t="shared" ref="J3847:J3910" si="588">IF(I3847&lt;1000,90,IF(I3847=1000,90,IF(I3847=2000,120,IF(I3847=3000,135,IF(I3847=4000,150,IF(I3847=5000,180,IF(I3847=6000,210,IF(I3847=7000,240,IF(I3847=8000,255,IF(I3847=9000,270,IF(I3847=10000,285)))))))))))</f>
        <v>120</v>
      </c>
      <c r="K3847" s="21"/>
      <c r="L3847" s="36">
        <f>L3846+17</f>
        <v>519</v>
      </c>
      <c r="M3847" s="36"/>
      <c r="N3847" s="21"/>
      <c r="O3847" s="21">
        <f t="shared" ref="O3847:O3910" si="589">SUM(K3847:N3847)</f>
        <v>519</v>
      </c>
      <c r="P3847" s="40">
        <f t="shared" ref="P3847:P3910" si="590">O3847/(1-B3847)</f>
        <v>1482.8571428571429</v>
      </c>
      <c r="Q3847" s="42"/>
      <c r="R3847" t="str">
        <f t="shared" ref="R3847:R3910" si="591">ROUND(H3847,-1)&amp;" "&amp;"Litre"&amp;" "&amp;C3847&amp;" "&amp;D3847&amp;" "&amp;"Water Tank"&amp;" ("&amp;E3847&amp;"mm W x "&amp;F3847&amp;"mm L x  "&amp;G3847&amp;"mm H)"</f>
        <v>1920 Litre 316 Stainless Steel Slimline Water Tank (950mm W x 1500mm L x  1560mm H)</v>
      </c>
    </row>
    <row r="3848" spans="2:18" x14ac:dyDescent="0.35">
      <c r="B3848" s="32">
        <v>0.65</v>
      </c>
      <c r="C3848" s="30" t="s">
        <v>23</v>
      </c>
      <c r="D3848" s="30" t="s">
        <v>21</v>
      </c>
      <c r="E3848" s="21">
        <v>950</v>
      </c>
      <c r="F3848" s="21">
        <v>1600</v>
      </c>
      <c r="G3848" s="21">
        <v>1560</v>
      </c>
      <c r="H3848" s="39">
        <f t="shared" si="586"/>
        <v>2069.5071428571428</v>
      </c>
      <c r="I3848" s="37">
        <f t="shared" si="587"/>
        <v>2000</v>
      </c>
      <c r="J3848" s="37">
        <f t="shared" si="588"/>
        <v>120</v>
      </c>
      <c r="K3848" s="21"/>
      <c r="L3848" s="36">
        <f>L3847+17</f>
        <v>536</v>
      </c>
      <c r="M3848" s="36"/>
      <c r="N3848" s="21"/>
      <c r="O3848" s="21">
        <f t="shared" si="589"/>
        <v>536</v>
      </c>
      <c r="P3848" s="40">
        <f t="shared" si="590"/>
        <v>1531.4285714285716</v>
      </c>
      <c r="Q3848" s="42"/>
      <c r="R3848" t="str">
        <f t="shared" si="591"/>
        <v>2070 Litre 316 Stainless Steel Slimline Water Tank (950mm W x 1600mm L x  1560mm H)</v>
      </c>
    </row>
    <row r="3849" spans="2:18" x14ac:dyDescent="0.35">
      <c r="B3849" s="32">
        <v>0.65</v>
      </c>
      <c r="C3849" s="30" t="s">
        <v>23</v>
      </c>
      <c r="D3849" s="30" t="s">
        <v>21</v>
      </c>
      <c r="E3849" s="21">
        <v>950</v>
      </c>
      <c r="F3849" s="21">
        <v>1700</v>
      </c>
      <c r="G3849" s="21">
        <v>1560</v>
      </c>
      <c r="H3849" s="39">
        <f t="shared" si="586"/>
        <v>2217.707142857143</v>
      </c>
      <c r="I3849" s="37">
        <f t="shared" si="587"/>
        <v>2000</v>
      </c>
      <c r="J3849" s="37">
        <f t="shared" si="588"/>
        <v>120</v>
      </c>
      <c r="K3849" s="21"/>
      <c r="L3849" s="36">
        <f>L3848+17</f>
        <v>553</v>
      </c>
      <c r="M3849" s="36"/>
      <c r="N3849" s="21"/>
      <c r="O3849" s="21">
        <f t="shared" si="589"/>
        <v>553</v>
      </c>
      <c r="P3849" s="40">
        <f t="shared" si="590"/>
        <v>1580</v>
      </c>
      <c r="Q3849" s="42"/>
      <c r="R3849" t="str">
        <f t="shared" si="591"/>
        <v>2220 Litre 316 Stainless Steel Slimline Water Tank (950mm W x 1700mm L x  1560mm H)</v>
      </c>
    </row>
    <row r="3850" spans="2:18" x14ac:dyDescent="0.35">
      <c r="B3850" s="32">
        <v>0.65</v>
      </c>
      <c r="C3850" s="30" t="s">
        <v>23</v>
      </c>
      <c r="D3850" s="30" t="s">
        <v>21</v>
      </c>
      <c r="E3850" s="21">
        <v>950</v>
      </c>
      <c r="F3850" s="21">
        <v>1800</v>
      </c>
      <c r="G3850" s="21">
        <v>1560</v>
      </c>
      <c r="H3850" s="39">
        <f t="shared" si="586"/>
        <v>2365.9071428571428</v>
      </c>
      <c r="I3850" s="37">
        <f t="shared" si="587"/>
        <v>2000</v>
      </c>
      <c r="J3850" s="37">
        <f t="shared" si="588"/>
        <v>120</v>
      </c>
      <c r="K3850" s="21"/>
      <c r="L3850" s="36">
        <f>L3849+17</f>
        <v>570</v>
      </c>
      <c r="M3850" s="36"/>
      <c r="N3850" s="21"/>
      <c r="O3850" s="21">
        <f t="shared" si="589"/>
        <v>570</v>
      </c>
      <c r="P3850" s="40">
        <f t="shared" si="590"/>
        <v>1628.5714285714287</v>
      </c>
      <c r="Q3850" s="42"/>
      <c r="R3850" t="str">
        <f t="shared" si="591"/>
        <v>2370 Litre 316 Stainless Steel Slimline Water Tank (950mm W x 1800mm L x  1560mm H)</v>
      </c>
    </row>
    <row r="3851" spans="2:18" x14ac:dyDescent="0.35">
      <c r="B3851" s="32">
        <v>0.65</v>
      </c>
      <c r="C3851" s="30" t="s">
        <v>23</v>
      </c>
      <c r="D3851" s="30" t="s">
        <v>21</v>
      </c>
      <c r="E3851" s="21">
        <v>950</v>
      </c>
      <c r="F3851" s="21">
        <v>1900</v>
      </c>
      <c r="G3851" s="21">
        <v>1560</v>
      </c>
      <c r="H3851" s="39">
        <f t="shared" si="586"/>
        <v>2514.1071428571431</v>
      </c>
      <c r="I3851" s="37">
        <f t="shared" si="587"/>
        <v>3000</v>
      </c>
      <c r="J3851" s="37">
        <f t="shared" si="588"/>
        <v>135</v>
      </c>
      <c r="K3851" s="21"/>
      <c r="L3851" s="36">
        <v>658</v>
      </c>
      <c r="M3851" s="36"/>
      <c r="N3851" s="21"/>
      <c r="O3851" s="21">
        <f t="shared" si="589"/>
        <v>658</v>
      </c>
      <c r="P3851" s="40">
        <f t="shared" si="590"/>
        <v>1880.0000000000002</v>
      </c>
      <c r="Q3851" s="42"/>
      <c r="R3851" t="str">
        <f t="shared" si="591"/>
        <v>2510 Litre 316 Stainless Steel Slimline Water Tank (950mm W x 1900mm L x  1560mm H)</v>
      </c>
    </row>
    <row r="3852" spans="2:18" x14ac:dyDescent="0.35">
      <c r="B3852" s="32">
        <v>0.65</v>
      </c>
      <c r="C3852" s="30" t="s">
        <v>23</v>
      </c>
      <c r="D3852" s="30" t="s">
        <v>21</v>
      </c>
      <c r="E3852" s="21">
        <v>950</v>
      </c>
      <c r="F3852" s="21">
        <v>2000</v>
      </c>
      <c r="G3852" s="21">
        <v>1560</v>
      </c>
      <c r="H3852" s="39">
        <f t="shared" si="586"/>
        <v>2662.3071428571429</v>
      </c>
      <c r="I3852" s="37">
        <f t="shared" si="587"/>
        <v>3000</v>
      </c>
      <c r="J3852" s="37">
        <f t="shared" si="588"/>
        <v>135</v>
      </c>
      <c r="K3852" s="21"/>
      <c r="L3852" s="36">
        <f t="shared" ref="L3852:L3857" si="592">L3851+17</f>
        <v>675</v>
      </c>
      <c r="M3852" s="36"/>
      <c r="N3852" s="21"/>
      <c r="O3852" s="21">
        <f t="shared" si="589"/>
        <v>675</v>
      </c>
      <c r="P3852" s="40">
        <f t="shared" si="590"/>
        <v>1928.5714285714287</v>
      </c>
      <c r="Q3852" s="42"/>
      <c r="R3852" t="str">
        <f t="shared" si="591"/>
        <v>2660 Litre 316 Stainless Steel Slimline Water Tank (950mm W x 2000mm L x  1560mm H)</v>
      </c>
    </row>
    <row r="3853" spans="2:18" x14ac:dyDescent="0.35">
      <c r="B3853" s="32">
        <v>0.65</v>
      </c>
      <c r="C3853" s="30" t="s">
        <v>23</v>
      </c>
      <c r="D3853" s="30" t="s">
        <v>21</v>
      </c>
      <c r="E3853" s="21">
        <v>950</v>
      </c>
      <c r="F3853" s="21">
        <v>2100</v>
      </c>
      <c r="G3853" s="21">
        <v>1560</v>
      </c>
      <c r="H3853" s="39">
        <f t="shared" si="586"/>
        <v>2810.5071428571428</v>
      </c>
      <c r="I3853" s="37">
        <f t="shared" si="587"/>
        <v>3000</v>
      </c>
      <c r="J3853" s="37">
        <f t="shared" si="588"/>
        <v>135</v>
      </c>
      <c r="K3853" s="21"/>
      <c r="L3853" s="36">
        <f t="shared" si="592"/>
        <v>692</v>
      </c>
      <c r="M3853" s="36"/>
      <c r="N3853" s="21"/>
      <c r="O3853" s="21">
        <f t="shared" si="589"/>
        <v>692</v>
      </c>
      <c r="P3853" s="40">
        <f t="shared" si="590"/>
        <v>1977.1428571428573</v>
      </c>
      <c r="Q3853" s="42"/>
      <c r="R3853" t="str">
        <f t="shared" si="591"/>
        <v>2810 Litre 316 Stainless Steel Slimline Water Tank (950mm W x 2100mm L x  1560mm H)</v>
      </c>
    </row>
    <row r="3854" spans="2:18" x14ac:dyDescent="0.35">
      <c r="B3854" s="32">
        <v>0.65</v>
      </c>
      <c r="C3854" s="30" t="s">
        <v>23</v>
      </c>
      <c r="D3854" s="30" t="s">
        <v>21</v>
      </c>
      <c r="E3854" s="21">
        <v>950</v>
      </c>
      <c r="F3854" s="21">
        <v>2200</v>
      </c>
      <c r="G3854" s="21">
        <v>1560</v>
      </c>
      <c r="H3854" s="39">
        <f t="shared" si="586"/>
        <v>2958.707142857143</v>
      </c>
      <c r="I3854" s="37">
        <f t="shared" si="587"/>
        <v>3000</v>
      </c>
      <c r="J3854" s="37">
        <f t="shared" si="588"/>
        <v>135</v>
      </c>
      <c r="K3854" s="21"/>
      <c r="L3854" s="36">
        <f t="shared" si="592"/>
        <v>709</v>
      </c>
      <c r="M3854" s="36"/>
      <c r="N3854" s="21"/>
      <c r="O3854" s="21">
        <f t="shared" si="589"/>
        <v>709</v>
      </c>
      <c r="P3854" s="40">
        <f t="shared" si="590"/>
        <v>2025.7142857142858</v>
      </c>
      <c r="Q3854" s="42"/>
      <c r="R3854" t="str">
        <f t="shared" si="591"/>
        <v>2960 Litre 316 Stainless Steel Slimline Water Tank (950mm W x 2200mm L x  1560mm H)</v>
      </c>
    </row>
    <row r="3855" spans="2:18" x14ac:dyDescent="0.35">
      <c r="B3855" s="32">
        <v>0.65</v>
      </c>
      <c r="C3855" s="30" t="s">
        <v>23</v>
      </c>
      <c r="D3855" s="30" t="s">
        <v>21</v>
      </c>
      <c r="E3855" s="21">
        <v>950</v>
      </c>
      <c r="F3855" s="21">
        <v>2300</v>
      </c>
      <c r="G3855" s="21">
        <v>1560</v>
      </c>
      <c r="H3855" s="39">
        <f t="shared" si="586"/>
        <v>3106.9071428571428</v>
      </c>
      <c r="I3855" s="37">
        <f t="shared" si="587"/>
        <v>3000</v>
      </c>
      <c r="J3855" s="37">
        <f t="shared" si="588"/>
        <v>135</v>
      </c>
      <c r="K3855" s="21"/>
      <c r="L3855" s="36">
        <f t="shared" si="592"/>
        <v>726</v>
      </c>
      <c r="M3855" s="36"/>
      <c r="N3855" s="21"/>
      <c r="O3855" s="21">
        <f t="shared" si="589"/>
        <v>726</v>
      </c>
      <c r="P3855" s="40">
        <f t="shared" si="590"/>
        <v>2074.2857142857142</v>
      </c>
      <c r="Q3855" s="42"/>
      <c r="R3855" t="str">
        <f t="shared" si="591"/>
        <v>3110 Litre 316 Stainless Steel Slimline Water Tank (950mm W x 2300mm L x  1560mm H)</v>
      </c>
    </row>
    <row r="3856" spans="2:18" x14ac:dyDescent="0.35">
      <c r="B3856" s="32">
        <v>0.65</v>
      </c>
      <c r="C3856" s="30" t="s">
        <v>23</v>
      </c>
      <c r="D3856" s="30" t="s">
        <v>21</v>
      </c>
      <c r="E3856" s="21">
        <v>950</v>
      </c>
      <c r="F3856" s="21">
        <v>2400</v>
      </c>
      <c r="G3856" s="21">
        <v>1560</v>
      </c>
      <c r="H3856" s="39">
        <f t="shared" si="586"/>
        <v>3255.1071428571431</v>
      </c>
      <c r="I3856" s="37">
        <f t="shared" si="587"/>
        <v>3000</v>
      </c>
      <c r="J3856" s="37">
        <f t="shared" si="588"/>
        <v>135</v>
      </c>
      <c r="K3856" s="21"/>
      <c r="L3856" s="36">
        <f t="shared" si="592"/>
        <v>743</v>
      </c>
      <c r="M3856" s="36"/>
      <c r="N3856" s="21"/>
      <c r="O3856" s="21">
        <f t="shared" si="589"/>
        <v>743</v>
      </c>
      <c r="P3856" s="40">
        <f t="shared" si="590"/>
        <v>2122.8571428571431</v>
      </c>
      <c r="Q3856" s="42"/>
      <c r="R3856" t="str">
        <f t="shared" si="591"/>
        <v>3260 Litre 316 Stainless Steel Slimline Water Tank (950mm W x 2400mm L x  1560mm H)</v>
      </c>
    </row>
    <row r="3857" spans="2:18" x14ac:dyDescent="0.35">
      <c r="B3857" s="32">
        <v>0.65</v>
      </c>
      <c r="C3857" s="30" t="s">
        <v>23</v>
      </c>
      <c r="D3857" s="30" t="s">
        <v>21</v>
      </c>
      <c r="E3857" s="21">
        <v>950</v>
      </c>
      <c r="F3857" s="21">
        <v>2500</v>
      </c>
      <c r="G3857" s="21">
        <v>1560</v>
      </c>
      <c r="H3857" s="39">
        <f t="shared" si="586"/>
        <v>3403.3071428571429</v>
      </c>
      <c r="I3857" s="37">
        <f t="shared" si="587"/>
        <v>3000</v>
      </c>
      <c r="J3857" s="37">
        <f t="shared" si="588"/>
        <v>135</v>
      </c>
      <c r="K3857" s="21"/>
      <c r="L3857" s="36">
        <f t="shared" si="592"/>
        <v>760</v>
      </c>
      <c r="M3857" s="36"/>
      <c r="N3857" s="21"/>
      <c r="O3857" s="21">
        <f t="shared" si="589"/>
        <v>760</v>
      </c>
      <c r="P3857" s="40">
        <f t="shared" si="590"/>
        <v>2171.4285714285716</v>
      </c>
      <c r="Q3857" s="42"/>
      <c r="R3857" t="str">
        <f t="shared" si="591"/>
        <v>3400 Litre 316 Stainless Steel Slimline Water Tank (950mm W x 2500mm L x  1560mm H)</v>
      </c>
    </row>
    <row r="3858" spans="2:18" x14ac:dyDescent="0.35">
      <c r="B3858" s="32">
        <v>0.65</v>
      </c>
      <c r="C3858" s="30" t="s">
        <v>23</v>
      </c>
      <c r="D3858" s="30" t="s">
        <v>21</v>
      </c>
      <c r="E3858" s="21">
        <v>950</v>
      </c>
      <c r="F3858" s="21">
        <v>2600</v>
      </c>
      <c r="G3858" s="21">
        <v>1560</v>
      </c>
      <c r="H3858" s="39">
        <f t="shared" si="586"/>
        <v>3551.5071428571428</v>
      </c>
      <c r="I3858" s="37">
        <f t="shared" si="587"/>
        <v>4000</v>
      </c>
      <c r="J3858" s="37">
        <f t="shared" si="588"/>
        <v>150</v>
      </c>
      <c r="K3858" s="21"/>
      <c r="L3858" s="36">
        <v>782</v>
      </c>
      <c r="M3858" s="36"/>
      <c r="N3858" s="21"/>
      <c r="O3858" s="21">
        <f t="shared" si="589"/>
        <v>782</v>
      </c>
      <c r="P3858" s="40">
        <f t="shared" si="590"/>
        <v>2234.2857142857142</v>
      </c>
      <c r="Q3858" s="42"/>
      <c r="R3858" t="str">
        <f t="shared" si="591"/>
        <v>3550 Litre 316 Stainless Steel Slimline Water Tank (950mm W x 2600mm L x  1560mm H)</v>
      </c>
    </row>
    <row r="3859" spans="2:18" x14ac:dyDescent="0.35">
      <c r="B3859" s="32">
        <v>0.65</v>
      </c>
      <c r="C3859" s="30" t="s">
        <v>23</v>
      </c>
      <c r="D3859" s="30" t="s">
        <v>21</v>
      </c>
      <c r="E3859" s="21">
        <v>950</v>
      </c>
      <c r="F3859" s="21">
        <v>2700</v>
      </c>
      <c r="G3859" s="21">
        <v>1560</v>
      </c>
      <c r="H3859" s="39">
        <f t="shared" si="586"/>
        <v>3699.707142857143</v>
      </c>
      <c r="I3859" s="37">
        <f t="shared" si="587"/>
        <v>4000</v>
      </c>
      <c r="J3859" s="37">
        <f t="shared" si="588"/>
        <v>150</v>
      </c>
      <c r="K3859" s="21"/>
      <c r="L3859" s="36">
        <f t="shared" ref="L3859:L3864" si="593">L3858+17</f>
        <v>799</v>
      </c>
      <c r="M3859" s="36"/>
      <c r="N3859" s="21"/>
      <c r="O3859" s="21">
        <f t="shared" si="589"/>
        <v>799</v>
      </c>
      <c r="P3859" s="40">
        <f t="shared" si="590"/>
        <v>2282.8571428571431</v>
      </c>
      <c r="Q3859" s="42"/>
      <c r="R3859" t="str">
        <f t="shared" si="591"/>
        <v>3700 Litre 316 Stainless Steel Slimline Water Tank (950mm W x 2700mm L x  1560mm H)</v>
      </c>
    </row>
    <row r="3860" spans="2:18" x14ac:dyDescent="0.35">
      <c r="B3860" s="32">
        <v>0.65</v>
      </c>
      <c r="C3860" s="30" t="s">
        <v>23</v>
      </c>
      <c r="D3860" s="30" t="s">
        <v>21</v>
      </c>
      <c r="E3860" s="21">
        <v>950</v>
      </c>
      <c r="F3860" s="21">
        <v>2800</v>
      </c>
      <c r="G3860" s="21">
        <v>1560</v>
      </c>
      <c r="H3860" s="39">
        <f t="shared" si="586"/>
        <v>3847.9071428571428</v>
      </c>
      <c r="I3860" s="37">
        <f t="shared" si="587"/>
        <v>4000</v>
      </c>
      <c r="J3860" s="37">
        <f t="shared" si="588"/>
        <v>150</v>
      </c>
      <c r="K3860" s="21"/>
      <c r="L3860" s="36">
        <f t="shared" si="593"/>
        <v>816</v>
      </c>
      <c r="M3860" s="36"/>
      <c r="N3860" s="21"/>
      <c r="O3860" s="21">
        <f t="shared" si="589"/>
        <v>816</v>
      </c>
      <c r="P3860" s="40">
        <f t="shared" si="590"/>
        <v>2331.4285714285716</v>
      </c>
      <c r="Q3860" s="42"/>
      <c r="R3860" t="str">
        <f t="shared" si="591"/>
        <v>3850 Litre 316 Stainless Steel Slimline Water Tank (950mm W x 2800mm L x  1560mm H)</v>
      </c>
    </row>
    <row r="3861" spans="2:18" x14ac:dyDescent="0.35">
      <c r="B3861" s="32">
        <v>0.65</v>
      </c>
      <c r="C3861" s="30" t="s">
        <v>23</v>
      </c>
      <c r="D3861" s="30" t="s">
        <v>21</v>
      </c>
      <c r="E3861" s="21">
        <v>950</v>
      </c>
      <c r="F3861" s="21">
        <v>2900</v>
      </c>
      <c r="G3861" s="21">
        <v>1560</v>
      </c>
      <c r="H3861" s="39">
        <f t="shared" si="586"/>
        <v>3996.1071428571431</v>
      </c>
      <c r="I3861" s="37">
        <f t="shared" si="587"/>
        <v>4000</v>
      </c>
      <c r="J3861" s="37">
        <f t="shared" si="588"/>
        <v>150</v>
      </c>
      <c r="K3861" s="21"/>
      <c r="L3861" s="36">
        <f t="shared" si="593"/>
        <v>833</v>
      </c>
      <c r="M3861" s="36"/>
      <c r="N3861" s="21"/>
      <c r="O3861" s="21">
        <f t="shared" si="589"/>
        <v>833</v>
      </c>
      <c r="P3861" s="40">
        <f t="shared" si="590"/>
        <v>2380</v>
      </c>
      <c r="Q3861" s="42"/>
      <c r="R3861" t="str">
        <f t="shared" si="591"/>
        <v>4000 Litre 316 Stainless Steel Slimline Water Tank (950mm W x 2900mm L x  1560mm H)</v>
      </c>
    </row>
    <row r="3862" spans="2:18" x14ac:dyDescent="0.35">
      <c r="B3862" s="32">
        <v>0.65</v>
      </c>
      <c r="C3862" s="30" t="s">
        <v>23</v>
      </c>
      <c r="D3862" s="30" t="s">
        <v>21</v>
      </c>
      <c r="E3862" s="21">
        <v>950</v>
      </c>
      <c r="F3862" s="21">
        <v>3000</v>
      </c>
      <c r="G3862" s="21">
        <v>1560</v>
      </c>
      <c r="H3862" s="39">
        <f t="shared" si="586"/>
        <v>4144.3071428571429</v>
      </c>
      <c r="I3862" s="37">
        <f t="shared" si="587"/>
        <v>4000</v>
      </c>
      <c r="J3862" s="37">
        <f t="shared" si="588"/>
        <v>150</v>
      </c>
      <c r="K3862" s="21"/>
      <c r="L3862" s="36">
        <f t="shared" si="593"/>
        <v>850</v>
      </c>
      <c r="M3862" s="36"/>
      <c r="N3862" s="21"/>
      <c r="O3862" s="21">
        <f t="shared" si="589"/>
        <v>850</v>
      </c>
      <c r="P3862" s="40">
        <f t="shared" si="590"/>
        <v>2428.5714285714289</v>
      </c>
      <c r="Q3862" s="42"/>
      <c r="R3862" t="str">
        <f t="shared" si="591"/>
        <v>4140 Litre 316 Stainless Steel Slimline Water Tank (950mm W x 3000mm L x  1560mm H)</v>
      </c>
    </row>
    <row r="3863" spans="2:18" x14ac:dyDescent="0.35">
      <c r="B3863" s="32">
        <v>0.65</v>
      </c>
      <c r="C3863" s="30" t="s">
        <v>23</v>
      </c>
      <c r="D3863" s="30" t="s">
        <v>21</v>
      </c>
      <c r="E3863" s="21">
        <v>950</v>
      </c>
      <c r="F3863" s="21">
        <v>3100</v>
      </c>
      <c r="G3863" s="21">
        <v>1560</v>
      </c>
      <c r="H3863" s="39">
        <f t="shared" si="586"/>
        <v>4292.5071428571428</v>
      </c>
      <c r="I3863" s="37">
        <f t="shared" si="587"/>
        <v>4000</v>
      </c>
      <c r="J3863" s="37">
        <f t="shared" si="588"/>
        <v>150</v>
      </c>
      <c r="K3863" s="21"/>
      <c r="L3863" s="36">
        <f t="shared" si="593"/>
        <v>867</v>
      </c>
      <c r="M3863" s="36"/>
      <c r="N3863" s="21"/>
      <c r="O3863" s="21">
        <f t="shared" si="589"/>
        <v>867</v>
      </c>
      <c r="P3863" s="40">
        <f t="shared" si="590"/>
        <v>2477.1428571428573</v>
      </c>
      <c r="Q3863" s="42"/>
      <c r="R3863" t="str">
        <f t="shared" si="591"/>
        <v>4290 Litre 316 Stainless Steel Slimline Water Tank (950mm W x 3100mm L x  1560mm H)</v>
      </c>
    </row>
    <row r="3864" spans="2:18" x14ac:dyDescent="0.35">
      <c r="B3864" s="32">
        <v>0.65</v>
      </c>
      <c r="C3864" s="30" t="s">
        <v>23</v>
      </c>
      <c r="D3864" s="30" t="s">
        <v>21</v>
      </c>
      <c r="E3864" s="21">
        <v>950</v>
      </c>
      <c r="F3864" s="21">
        <v>3200</v>
      </c>
      <c r="G3864" s="21">
        <v>1560</v>
      </c>
      <c r="H3864" s="39">
        <f t="shared" si="586"/>
        <v>4440.7071428571435</v>
      </c>
      <c r="I3864" s="37">
        <f t="shared" si="587"/>
        <v>4000</v>
      </c>
      <c r="J3864" s="37">
        <f t="shared" si="588"/>
        <v>150</v>
      </c>
      <c r="K3864" s="21"/>
      <c r="L3864" s="36">
        <f t="shared" si="593"/>
        <v>884</v>
      </c>
      <c r="M3864" s="36"/>
      <c r="N3864" s="21"/>
      <c r="O3864" s="21">
        <f t="shared" si="589"/>
        <v>884</v>
      </c>
      <c r="P3864" s="40">
        <f t="shared" si="590"/>
        <v>2525.7142857142858</v>
      </c>
      <c r="Q3864" s="42"/>
      <c r="R3864" t="str">
        <f t="shared" si="591"/>
        <v>4440 Litre 316 Stainless Steel Slimline Water Tank (950mm W x 3200mm L x  1560mm H)</v>
      </c>
    </row>
    <row r="3865" spans="2:18" x14ac:dyDescent="0.35">
      <c r="B3865" s="32">
        <v>0.65</v>
      </c>
      <c r="C3865" s="30" t="s">
        <v>23</v>
      </c>
      <c r="D3865" s="30" t="s">
        <v>21</v>
      </c>
      <c r="E3865" s="21">
        <v>950</v>
      </c>
      <c r="F3865" s="21">
        <v>3300</v>
      </c>
      <c r="G3865" s="21">
        <v>1560</v>
      </c>
      <c r="H3865" s="39">
        <f t="shared" si="586"/>
        <v>4588.9071428571433</v>
      </c>
      <c r="I3865" s="37">
        <f t="shared" si="587"/>
        <v>5000</v>
      </c>
      <c r="J3865" s="37">
        <f t="shared" si="588"/>
        <v>180</v>
      </c>
      <c r="K3865" s="21"/>
      <c r="L3865" s="36">
        <v>906</v>
      </c>
      <c r="M3865" s="36"/>
      <c r="N3865" s="21"/>
      <c r="O3865" s="21">
        <f t="shared" si="589"/>
        <v>906</v>
      </c>
      <c r="P3865" s="40">
        <f t="shared" si="590"/>
        <v>2588.5714285714289</v>
      </c>
      <c r="Q3865" s="42"/>
      <c r="R3865" t="str">
        <f t="shared" si="591"/>
        <v>4590 Litre 316 Stainless Steel Slimline Water Tank (950mm W x 3300mm L x  1560mm H)</v>
      </c>
    </row>
    <row r="3866" spans="2:18" x14ac:dyDescent="0.35">
      <c r="B3866" s="32">
        <v>0.65</v>
      </c>
      <c r="C3866" s="30" t="s">
        <v>23</v>
      </c>
      <c r="D3866" s="30" t="s">
        <v>21</v>
      </c>
      <c r="E3866" s="21">
        <v>950</v>
      </c>
      <c r="F3866" s="21">
        <v>3400</v>
      </c>
      <c r="G3866" s="21">
        <v>1560</v>
      </c>
      <c r="H3866" s="39">
        <f t="shared" si="586"/>
        <v>4737.1071428571431</v>
      </c>
      <c r="I3866" s="37">
        <f t="shared" si="587"/>
        <v>5000</v>
      </c>
      <c r="J3866" s="37">
        <f t="shared" si="588"/>
        <v>180</v>
      </c>
      <c r="K3866" s="21"/>
      <c r="L3866" s="36">
        <f t="shared" ref="L3866:L3871" si="594">L3865+17</f>
        <v>923</v>
      </c>
      <c r="M3866" s="36"/>
      <c r="N3866" s="21"/>
      <c r="O3866" s="21">
        <f t="shared" si="589"/>
        <v>923</v>
      </c>
      <c r="P3866" s="40">
        <f t="shared" si="590"/>
        <v>2637.1428571428573</v>
      </c>
      <c r="Q3866" s="42"/>
      <c r="R3866" t="str">
        <f t="shared" si="591"/>
        <v>4740 Litre 316 Stainless Steel Slimline Water Tank (950mm W x 3400mm L x  1560mm H)</v>
      </c>
    </row>
    <row r="3867" spans="2:18" x14ac:dyDescent="0.35">
      <c r="B3867" s="32">
        <v>0.65</v>
      </c>
      <c r="C3867" s="30" t="s">
        <v>23</v>
      </c>
      <c r="D3867" s="30" t="s">
        <v>21</v>
      </c>
      <c r="E3867" s="21">
        <v>950</v>
      </c>
      <c r="F3867" s="21">
        <v>3500</v>
      </c>
      <c r="G3867" s="21">
        <v>1560</v>
      </c>
      <c r="H3867" s="39">
        <f t="shared" si="586"/>
        <v>4885.3071428571438</v>
      </c>
      <c r="I3867" s="37">
        <f t="shared" si="587"/>
        <v>5000</v>
      </c>
      <c r="J3867" s="37">
        <f t="shared" si="588"/>
        <v>180</v>
      </c>
      <c r="K3867" s="21"/>
      <c r="L3867" s="36">
        <f t="shared" si="594"/>
        <v>940</v>
      </c>
      <c r="M3867" s="36"/>
      <c r="N3867" s="21"/>
      <c r="O3867" s="21">
        <f t="shared" si="589"/>
        <v>940</v>
      </c>
      <c r="P3867" s="40">
        <f t="shared" si="590"/>
        <v>2685.7142857142858</v>
      </c>
      <c r="Q3867" s="42"/>
      <c r="R3867" t="str">
        <f t="shared" si="591"/>
        <v>4890 Litre 316 Stainless Steel Slimline Water Tank (950mm W x 3500mm L x  1560mm H)</v>
      </c>
    </row>
    <row r="3868" spans="2:18" x14ac:dyDescent="0.35">
      <c r="B3868" s="32">
        <v>0.65</v>
      </c>
      <c r="C3868" s="30" t="s">
        <v>23</v>
      </c>
      <c r="D3868" s="30" t="s">
        <v>21</v>
      </c>
      <c r="E3868" s="21">
        <v>950</v>
      </c>
      <c r="F3868" s="21">
        <v>3600</v>
      </c>
      <c r="G3868" s="21">
        <v>1560</v>
      </c>
      <c r="H3868" s="39">
        <f t="shared" si="586"/>
        <v>5033.5071428571437</v>
      </c>
      <c r="I3868" s="37">
        <f t="shared" si="587"/>
        <v>5000</v>
      </c>
      <c r="J3868" s="37">
        <f t="shared" si="588"/>
        <v>180</v>
      </c>
      <c r="K3868" s="21"/>
      <c r="L3868" s="36">
        <f t="shared" si="594"/>
        <v>957</v>
      </c>
      <c r="M3868" s="36"/>
      <c r="N3868" s="21"/>
      <c r="O3868" s="21">
        <f t="shared" si="589"/>
        <v>957</v>
      </c>
      <c r="P3868" s="40">
        <f t="shared" si="590"/>
        <v>2734.2857142857147</v>
      </c>
      <c r="Q3868" s="42"/>
      <c r="R3868" t="str">
        <f t="shared" si="591"/>
        <v>5030 Litre 316 Stainless Steel Slimline Water Tank (950mm W x 3600mm L x  1560mm H)</v>
      </c>
    </row>
    <row r="3869" spans="2:18" x14ac:dyDescent="0.35">
      <c r="B3869" s="32">
        <v>0.65</v>
      </c>
      <c r="C3869" s="30" t="s">
        <v>23</v>
      </c>
      <c r="D3869" s="30" t="s">
        <v>21</v>
      </c>
      <c r="E3869" s="21">
        <v>950</v>
      </c>
      <c r="F3869" s="21">
        <v>3700</v>
      </c>
      <c r="G3869" s="21">
        <v>1560</v>
      </c>
      <c r="H3869" s="39">
        <f t="shared" si="586"/>
        <v>5181.7071428571435</v>
      </c>
      <c r="I3869" s="37">
        <f t="shared" si="587"/>
        <v>5000</v>
      </c>
      <c r="J3869" s="37">
        <f t="shared" si="588"/>
        <v>180</v>
      </c>
      <c r="K3869" s="21"/>
      <c r="L3869" s="36">
        <f t="shared" si="594"/>
        <v>974</v>
      </c>
      <c r="M3869" s="36"/>
      <c r="N3869" s="21"/>
      <c r="O3869" s="21">
        <f t="shared" si="589"/>
        <v>974</v>
      </c>
      <c r="P3869" s="40">
        <f t="shared" si="590"/>
        <v>2782.8571428571431</v>
      </c>
      <c r="Q3869" s="42"/>
      <c r="R3869" t="str">
        <f t="shared" si="591"/>
        <v>5180 Litre 316 Stainless Steel Slimline Water Tank (950mm W x 3700mm L x  1560mm H)</v>
      </c>
    </row>
    <row r="3870" spans="2:18" x14ac:dyDescent="0.35">
      <c r="B3870" s="32">
        <v>0.65</v>
      </c>
      <c r="C3870" s="30" t="s">
        <v>23</v>
      </c>
      <c r="D3870" s="30" t="s">
        <v>21</v>
      </c>
      <c r="E3870" s="21">
        <v>950</v>
      </c>
      <c r="F3870" s="21">
        <v>3800</v>
      </c>
      <c r="G3870" s="21">
        <v>1560</v>
      </c>
      <c r="H3870" s="39">
        <f t="shared" si="586"/>
        <v>5329.9071428571433</v>
      </c>
      <c r="I3870" s="37">
        <f t="shared" si="587"/>
        <v>5000</v>
      </c>
      <c r="J3870" s="37">
        <f t="shared" si="588"/>
        <v>180</v>
      </c>
      <c r="K3870" s="21"/>
      <c r="L3870" s="36">
        <f t="shared" si="594"/>
        <v>991</v>
      </c>
      <c r="M3870" s="36"/>
      <c r="N3870" s="21"/>
      <c r="O3870" s="21">
        <f t="shared" si="589"/>
        <v>991</v>
      </c>
      <c r="P3870" s="40">
        <f t="shared" si="590"/>
        <v>2831.4285714285716</v>
      </c>
      <c r="Q3870" s="42"/>
      <c r="R3870" t="str">
        <f t="shared" si="591"/>
        <v>5330 Litre 316 Stainless Steel Slimline Water Tank (950mm W x 3800mm L x  1560mm H)</v>
      </c>
    </row>
    <row r="3871" spans="2:18" x14ac:dyDescent="0.35">
      <c r="B3871" s="32">
        <v>0.65</v>
      </c>
      <c r="C3871" s="30" t="s">
        <v>23</v>
      </c>
      <c r="D3871" s="30" t="s">
        <v>21</v>
      </c>
      <c r="E3871" s="21">
        <v>950</v>
      </c>
      <c r="F3871" s="21">
        <v>3900</v>
      </c>
      <c r="G3871" s="21">
        <v>1560</v>
      </c>
      <c r="H3871" s="39">
        <f t="shared" si="586"/>
        <v>5478.1071428571431</v>
      </c>
      <c r="I3871" s="37">
        <f t="shared" si="587"/>
        <v>5000</v>
      </c>
      <c r="J3871" s="37">
        <f t="shared" si="588"/>
        <v>180</v>
      </c>
      <c r="K3871" s="21"/>
      <c r="L3871" s="36">
        <f t="shared" si="594"/>
        <v>1008</v>
      </c>
      <c r="M3871" s="36"/>
      <c r="N3871" s="21"/>
      <c r="O3871" s="21">
        <f t="shared" si="589"/>
        <v>1008</v>
      </c>
      <c r="P3871" s="40">
        <f t="shared" si="590"/>
        <v>2880</v>
      </c>
      <c r="Q3871" s="42"/>
      <c r="R3871" t="str">
        <f t="shared" si="591"/>
        <v>5480 Litre 316 Stainless Steel Slimline Water Tank (950mm W x 3900mm L x  1560mm H)</v>
      </c>
    </row>
    <row r="3872" spans="2:18" x14ac:dyDescent="0.35">
      <c r="B3872" s="32">
        <v>0.65</v>
      </c>
      <c r="C3872" s="30" t="s">
        <v>23</v>
      </c>
      <c r="D3872" s="30" t="s">
        <v>21</v>
      </c>
      <c r="E3872" s="21">
        <v>950</v>
      </c>
      <c r="F3872" s="21">
        <v>4000</v>
      </c>
      <c r="G3872" s="21">
        <v>1560</v>
      </c>
      <c r="H3872" s="39">
        <f t="shared" si="586"/>
        <v>5626.3071428571438</v>
      </c>
      <c r="I3872" s="37">
        <f t="shared" si="587"/>
        <v>6000</v>
      </c>
      <c r="J3872" s="37">
        <f t="shared" si="588"/>
        <v>210</v>
      </c>
      <c r="K3872" s="21"/>
      <c r="L3872" s="36">
        <v>1136</v>
      </c>
      <c r="M3872" s="36"/>
      <c r="N3872" s="21"/>
      <c r="O3872" s="21">
        <f t="shared" si="589"/>
        <v>1136</v>
      </c>
      <c r="P3872" s="40">
        <f t="shared" si="590"/>
        <v>3245.7142857142858</v>
      </c>
      <c r="Q3872" s="42"/>
      <c r="R3872" t="str">
        <f t="shared" si="591"/>
        <v>5630 Litre 316 Stainless Steel Slimline Water Tank (950mm W x 4000mm L x  1560mm H)</v>
      </c>
    </row>
    <row r="3873" spans="2:18" x14ac:dyDescent="0.35">
      <c r="B3873" s="32">
        <v>0.65</v>
      </c>
      <c r="C3873" s="30" t="s">
        <v>23</v>
      </c>
      <c r="D3873" s="30" t="s">
        <v>21</v>
      </c>
      <c r="E3873" s="21">
        <v>1000</v>
      </c>
      <c r="F3873" s="21">
        <v>800</v>
      </c>
      <c r="G3873" s="21">
        <v>1560</v>
      </c>
      <c r="H3873" s="39">
        <f t="shared" si="586"/>
        <v>913.71428571428567</v>
      </c>
      <c r="I3873" s="37">
        <f t="shared" si="587"/>
        <v>1000</v>
      </c>
      <c r="J3873" s="37">
        <f t="shared" si="588"/>
        <v>90</v>
      </c>
      <c r="K3873" s="21"/>
      <c r="L3873" s="36">
        <v>400</v>
      </c>
      <c r="M3873" s="36"/>
      <c r="N3873" s="21"/>
      <c r="O3873" s="21">
        <f t="shared" si="589"/>
        <v>400</v>
      </c>
      <c r="P3873" s="40">
        <f t="shared" si="590"/>
        <v>1142.8571428571429</v>
      </c>
      <c r="Q3873" s="42"/>
      <c r="R3873" t="str">
        <f t="shared" si="591"/>
        <v>910 Litre 316 Stainless Steel Slimline Water Tank (1000mm W x 800mm L x  1560mm H)</v>
      </c>
    </row>
    <row r="3874" spans="2:18" x14ac:dyDescent="0.35">
      <c r="B3874" s="32">
        <v>0.65</v>
      </c>
      <c r="C3874" s="30" t="s">
        <v>23</v>
      </c>
      <c r="D3874" s="30" t="s">
        <v>21</v>
      </c>
      <c r="E3874" s="21">
        <v>1000</v>
      </c>
      <c r="F3874" s="21">
        <v>900</v>
      </c>
      <c r="G3874" s="21">
        <v>1560</v>
      </c>
      <c r="H3874" s="39">
        <f t="shared" si="586"/>
        <v>1069.7142857142856</v>
      </c>
      <c r="I3874" s="37">
        <f t="shared" si="587"/>
        <v>1000</v>
      </c>
      <c r="J3874" s="37">
        <f t="shared" si="588"/>
        <v>90</v>
      </c>
      <c r="K3874" s="21"/>
      <c r="L3874" s="36">
        <f>L3873+17</f>
        <v>417</v>
      </c>
      <c r="M3874" s="36"/>
      <c r="N3874" s="21"/>
      <c r="O3874" s="21">
        <f t="shared" si="589"/>
        <v>417</v>
      </c>
      <c r="P3874" s="40">
        <f t="shared" si="590"/>
        <v>1191.4285714285716</v>
      </c>
      <c r="Q3874" s="42"/>
      <c r="R3874" t="str">
        <f t="shared" si="591"/>
        <v>1070 Litre 316 Stainless Steel Slimline Water Tank (1000mm W x 900mm L x  1560mm H)</v>
      </c>
    </row>
    <row r="3875" spans="2:18" x14ac:dyDescent="0.35">
      <c r="B3875" s="32">
        <v>0.65</v>
      </c>
      <c r="C3875" s="30" t="s">
        <v>23</v>
      </c>
      <c r="D3875" s="30" t="s">
        <v>21</v>
      </c>
      <c r="E3875" s="21">
        <v>1000</v>
      </c>
      <c r="F3875" s="21">
        <v>1000</v>
      </c>
      <c r="G3875" s="21">
        <v>1560</v>
      </c>
      <c r="H3875" s="39">
        <f t="shared" si="586"/>
        <v>1225.7142857142856</v>
      </c>
      <c r="I3875" s="37">
        <f t="shared" si="587"/>
        <v>1000</v>
      </c>
      <c r="J3875" s="37">
        <f t="shared" si="588"/>
        <v>90</v>
      </c>
      <c r="K3875" s="21"/>
      <c r="L3875" s="36">
        <f>L3874+17</f>
        <v>434</v>
      </c>
      <c r="M3875" s="36"/>
      <c r="N3875" s="21"/>
      <c r="O3875" s="21">
        <f t="shared" si="589"/>
        <v>434</v>
      </c>
      <c r="P3875" s="40">
        <f t="shared" si="590"/>
        <v>1240</v>
      </c>
      <c r="Q3875" s="42"/>
      <c r="R3875" t="str">
        <f t="shared" si="591"/>
        <v>1230 Litre 316 Stainless Steel Slimline Water Tank (1000mm W x 1000mm L x  1560mm H)</v>
      </c>
    </row>
    <row r="3876" spans="2:18" x14ac:dyDescent="0.35">
      <c r="B3876" s="32">
        <v>0.65</v>
      </c>
      <c r="C3876" s="30" t="s">
        <v>23</v>
      </c>
      <c r="D3876" s="30" t="s">
        <v>21</v>
      </c>
      <c r="E3876" s="21">
        <v>1000</v>
      </c>
      <c r="F3876" s="21">
        <v>1100</v>
      </c>
      <c r="G3876" s="21">
        <v>1560</v>
      </c>
      <c r="H3876" s="39">
        <f t="shared" si="586"/>
        <v>1381.7142857142856</v>
      </c>
      <c r="I3876" s="37">
        <f t="shared" si="587"/>
        <v>1000</v>
      </c>
      <c r="J3876" s="37">
        <f t="shared" si="588"/>
        <v>90</v>
      </c>
      <c r="K3876" s="21"/>
      <c r="L3876" s="36">
        <f>L3875+17</f>
        <v>451</v>
      </c>
      <c r="M3876" s="36"/>
      <c r="N3876" s="21"/>
      <c r="O3876" s="21">
        <f t="shared" si="589"/>
        <v>451</v>
      </c>
      <c r="P3876" s="40">
        <f t="shared" si="590"/>
        <v>1288.5714285714287</v>
      </c>
      <c r="Q3876" s="42"/>
      <c r="R3876" t="str">
        <f t="shared" si="591"/>
        <v>1380 Litre 316 Stainless Steel Slimline Water Tank (1000mm W x 1100mm L x  1560mm H)</v>
      </c>
    </row>
    <row r="3877" spans="2:18" x14ac:dyDescent="0.35">
      <c r="B3877" s="32">
        <v>0.65</v>
      </c>
      <c r="C3877" s="30" t="s">
        <v>23</v>
      </c>
      <c r="D3877" s="30" t="s">
        <v>21</v>
      </c>
      <c r="E3877" s="21">
        <v>1000</v>
      </c>
      <c r="F3877" s="21">
        <v>1200</v>
      </c>
      <c r="G3877" s="21">
        <v>1560</v>
      </c>
      <c r="H3877" s="39">
        <f t="shared" si="586"/>
        <v>1537.7142857142856</v>
      </c>
      <c r="I3877" s="37">
        <f t="shared" si="587"/>
        <v>2000</v>
      </c>
      <c r="J3877" s="37">
        <f t="shared" si="588"/>
        <v>120</v>
      </c>
      <c r="K3877" s="21"/>
      <c r="L3877" s="36">
        <v>471</v>
      </c>
      <c r="M3877" s="36"/>
      <c r="N3877" s="21"/>
      <c r="O3877" s="21">
        <f t="shared" si="589"/>
        <v>471</v>
      </c>
      <c r="P3877" s="40">
        <f t="shared" si="590"/>
        <v>1345.7142857142858</v>
      </c>
      <c r="Q3877" s="42"/>
      <c r="R3877" t="str">
        <f t="shared" si="591"/>
        <v>1540 Litre 316 Stainless Steel Slimline Water Tank (1000mm W x 1200mm L x  1560mm H)</v>
      </c>
    </row>
    <row r="3878" spans="2:18" x14ac:dyDescent="0.35">
      <c r="B3878" s="32">
        <v>0.65</v>
      </c>
      <c r="C3878" s="30" t="s">
        <v>23</v>
      </c>
      <c r="D3878" s="30" t="s">
        <v>21</v>
      </c>
      <c r="E3878" s="21">
        <v>1000</v>
      </c>
      <c r="F3878" s="21">
        <v>1300</v>
      </c>
      <c r="G3878" s="21">
        <v>1560</v>
      </c>
      <c r="H3878" s="39">
        <f t="shared" si="586"/>
        <v>1693.7142857142856</v>
      </c>
      <c r="I3878" s="37">
        <f t="shared" si="587"/>
        <v>2000</v>
      </c>
      <c r="J3878" s="37">
        <f t="shared" si="588"/>
        <v>120</v>
      </c>
      <c r="K3878" s="21"/>
      <c r="L3878" s="36">
        <f t="shared" ref="L3878:L3883" si="595">L3877+17</f>
        <v>488</v>
      </c>
      <c r="M3878" s="36"/>
      <c r="N3878" s="21"/>
      <c r="O3878" s="21">
        <f t="shared" si="589"/>
        <v>488</v>
      </c>
      <c r="P3878" s="40">
        <f t="shared" si="590"/>
        <v>1394.2857142857144</v>
      </c>
      <c r="Q3878" s="42"/>
      <c r="R3878" t="str">
        <f t="shared" si="591"/>
        <v>1690 Litre 316 Stainless Steel Slimline Water Tank (1000mm W x 1300mm L x  1560mm H)</v>
      </c>
    </row>
    <row r="3879" spans="2:18" x14ac:dyDescent="0.35">
      <c r="B3879" s="32">
        <v>0.65</v>
      </c>
      <c r="C3879" s="30" t="s">
        <v>23</v>
      </c>
      <c r="D3879" s="30" t="s">
        <v>21</v>
      </c>
      <c r="E3879" s="21">
        <v>1000</v>
      </c>
      <c r="F3879" s="21">
        <v>1400</v>
      </c>
      <c r="G3879" s="21">
        <v>1560</v>
      </c>
      <c r="H3879" s="39">
        <f t="shared" si="586"/>
        <v>1849.7142857142856</v>
      </c>
      <c r="I3879" s="37">
        <f t="shared" si="587"/>
        <v>2000</v>
      </c>
      <c r="J3879" s="37">
        <f t="shared" si="588"/>
        <v>120</v>
      </c>
      <c r="K3879" s="21"/>
      <c r="L3879" s="36">
        <f t="shared" si="595"/>
        <v>505</v>
      </c>
      <c r="M3879" s="36"/>
      <c r="N3879" s="21"/>
      <c r="O3879" s="21">
        <f t="shared" si="589"/>
        <v>505</v>
      </c>
      <c r="P3879" s="40">
        <f t="shared" si="590"/>
        <v>1442.8571428571429</v>
      </c>
      <c r="Q3879" s="42"/>
      <c r="R3879" t="str">
        <f t="shared" si="591"/>
        <v>1850 Litre 316 Stainless Steel Slimline Water Tank (1000mm W x 1400mm L x  1560mm H)</v>
      </c>
    </row>
    <row r="3880" spans="2:18" x14ac:dyDescent="0.35">
      <c r="B3880" s="32">
        <v>0.65</v>
      </c>
      <c r="C3880" s="30" t="s">
        <v>23</v>
      </c>
      <c r="D3880" s="30" t="s">
        <v>21</v>
      </c>
      <c r="E3880" s="21">
        <v>1000</v>
      </c>
      <c r="F3880" s="21">
        <v>1500</v>
      </c>
      <c r="G3880" s="21">
        <v>1560</v>
      </c>
      <c r="H3880" s="39">
        <f t="shared" si="586"/>
        <v>2005.7142857142856</v>
      </c>
      <c r="I3880" s="37">
        <f t="shared" si="587"/>
        <v>2000</v>
      </c>
      <c r="J3880" s="37">
        <f t="shared" si="588"/>
        <v>120</v>
      </c>
      <c r="K3880" s="21"/>
      <c r="L3880" s="36">
        <f t="shared" si="595"/>
        <v>522</v>
      </c>
      <c r="M3880" s="36"/>
      <c r="N3880" s="21"/>
      <c r="O3880" s="21">
        <f t="shared" si="589"/>
        <v>522</v>
      </c>
      <c r="P3880" s="40">
        <f t="shared" si="590"/>
        <v>1491.4285714285716</v>
      </c>
      <c r="Q3880" s="42"/>
      <c r="R3880" t="str">
        <f t="shared" si="591"/>
        <v>2010 Litre 316 Stainless Steel Slimline Water Tank (1000mm W x 1500mm L x  1560mm H)</v>
      </c>
    </row>
    <row r="3881" spans="2:18" x14ac:dyDescent="0.35">
      <c r="B3881" s="32">
        <v>0.65</v>
      </c>
      <c r="C3881" s="30" t="s">
        <v>23</v>
      </c>
      <c r="D3881" s="30" t="s">
        <v>21</v>
      </c>
      <c r="E3881" s="21">
        <v>1000</v>
      </c>
      <c r="F3881" s="21">
        <v>1600</v>
      </c>
      <c r="G3881" s="21">
        <v>1560</v>
      </c>
      <c r="H3881" s="39">
        <f t="shared" si="586"/>
        <v>2161.7142857142858</v>
      </c>
      <c r="I3881" s="37">
        <f t="shared" si="587"/>
        <v>2000</v>
      </c>
      <c r="J3881" s="37">
        <f t="shared" si="588"/>
        <v>120</v>
      </c>
      <c r="K3881" s="21"/>
      <c r="L3881" s="36">
        <f t="shared" si="595"/>
        <v>539</v>
      </c>
      <c r="M3881" s="36"/>
      <c r="N3881" s="21"/>
      <c r="O3881" s="21">
        <f t="shared" si="589"/>
        <v>539</v>
      </c>
      <c r="P3881" s="40">
        <f t="shared" si="590"/>
        <v>1540</v>
      </c>
      <c r="Q3881" s="42"/>
      <c r="R3881" t="str">
        <f t="shared" si="591"/>
        <v>2160 Litre 316 Stainless Steel Slimline Water Tank (1000mm W x 1600mm L x  1560mm H)</v>
      </c>
    </row>
    <row r="3882" spans="2:18" x14ac:dyDescent="0.35">
      <c r="B3882" s="32">
        <v>0.65</v>
      </c>
      <c r="C3882" s="30" t="s">
        <v>23</v>
      </c>
      <c r="D3882" s="30" t="s">
        <v>21</v>
      </c>
      <c r="E3882" s="21">
        <v>1000</v>
      </c>
      <c r="F3882" s="21">
        <v>1700</v>
      </c>
      <c r="G3882" s="21">
        <v>1560</v>
      </c>
      <c r="H3882" s="39">
        <f t="shared" si="586"/>
        <v>2317.7142857142858</v>
      </c>
      <c r="I3882" s="37">
        <f t="shared" si="587"/>
        <v>2000</v>
      </c>
      <c r="J3882" s="37">
        <f t="shared" si="588"/>
        <v>120</v>
      </c>
      <c r="K3882" s="21"/>
      <c r="L3882" s="36">
        <f t="shared" si="595"/>
        <v>556</v>
      </c>
      <c r="M3882" s="36"/>
      <c r="N3882" s="21"/>
      <c r="O3882" s="21">
        <f t="shared" si="589"/>
        <v>556</v>
      </c>
      <c r="P3882" s="40">
        <f t="shared" si="590"/>
        <v>1588.5714285714287</v>
      </c>
      <c r="Q3882" s="42"/>
      <c r="R3882" t="str">
        <f t="shared" si="591"/>
        <v>2320 Litre 316 Stainless Steel Slimline Water Tank (1000mm W x 1700mm L x  1560mm H)</v>
      </c>
    </row>
    <row r="3883" spans="2:18" x14ac:dyDescent="0.35">
      <c r="B3883" s="32">
        <v>0.65</v>
      </c>
      <c r="C3883" s="30" t="s">
        <v>23</v>
      </c>
      <c r="D3883" s="30" t="s">
        <v>21</v>
      </c>
      <c r="E3883" s="21">
        <v>1000</v>
      </c>
      <c r="F3883" s="21">
        <v>1800</v>
      </c>
      <c r="G3883" s="21">
        <v>1560</v>
      </c>
      <c r="H3883" s="39">
        <f t="shared" si="586"/>
        <v>2473.7142857142858</v>
      </c>
      <c r="I3883" s="37">
        <f t="shared" si="587"/>
        <v>2000</v>
      </c>
      <c r="J3883" s="37">
        <f t="shared" si="588"/>
        <v>120</v>
      </c>
      <c r="K3883" s="21"/>
      <c r="L3883" s="36">
        <f t="shared" si="595"/>
        <v>573</v>
      </c>
      <c r="M3883" s="36"/>
      <c r="N3883" s="21"/>
      <c r="O3883" s="21">
        <f t="shared" si="589"/>
        <v>573</v>
      </c>
      <c r="P3883" s="40">
        <f t="shared" si="590"/>
        <v>1637.1428571428573</v>
      </c>
      <c r="Q3883" s="42"/>
      <c r="R3883" t="str">
        <f t="shared" si="591"/>
        <v>2470 Litre 316 Stainless Steel Slimline Water Tank (1000mm W x 1800mm L x  1560mm H)</v>
      </c>
    </row>
    <row r="3884" spans="2:18" x14ac:dyDescent="0.35">
      <c r="B3884" s="32">
        <v>0.65</v>
      </c>
      <c r="C3884" s="30" t="s">
        <v>23</v>
      </c>
      <c r="D3884" s="30" t="s">
        <v>21</v>
      </c>
      <c r="E3884" s="21">
        <v>1000</v>
      </c>
      <c r="F3884" s="21">
        <v>1900</v>
      </c>
      <c r="G3884" s="21">
        <v>1560</v>
      </c>
      <c r="H3884" s="39">
        <f t="shared" si="586"/>
        <v>2629.7142857142858</v>
      </c>
      <c r="I3884" s="37">
        <f t="shared" si="587"/>
        <v>3000</v>
      </c>
      <c r="J3884" s="37">
        <f t="shared" si="588"/>
        <v>135</v>
      </c>
      <c r="K3884" s="21"/>
      <c r="L3884" s="36">
        <v>661</v>
      </c>
      <c r="M3884" s="36"/>
      <c r="N3884" s="21"/>
      <c r="O3884" s="21">
        <f t="shared" si="589"/>
        <v>661</v>
      </c>
      <c r="P3884" s="40">
        <f t="shared" si="590"/>
        <v>1888.5714285714287</v>
      </c>
      <c r="Q3884" s="42"/>
      <c r="R3884" t="str">
        <f t="shared" si="591"/>
        <v>2630 Litre 316 Stainless Steel Slimline Water Tank (1000mm W x 1900mm L x  1560mm H)</v>
      </c>
    </row>
    <row r="3885" spans="2:18" x14ac:dyDescent="0.35">
      <c r="B3885" s="32">
        <v>0.65</v>
      </c>
      <c r="C3885" s="30" t="s">
        <v>23</v>
      </c>
      <c r="D3885" s="30" t="s">
        <v>21</v>
      </c>
      <c r="E3885" s="21">
        <v>1000</v>
      </c>
      <c r="F3885" s="21">
        <v>2000</v>
      </c>
      <c r="G3885" s="21">
        <v>1560</v>
      </c>
      <c r="H3885" s="39">
        <f t="shared" si="586"/>
        <v>2785.7142857142858</v>
      </c>
      <c r="I3885" s="37">
        <f t="shared" si="587"/>
        <v>3000</v>
      </c>
      <c r="J3885" s="37">
        <f t="shared" si="588"/>
        <v>135</v>
      </c>
      <c r="K3885" s="21"/>
      <c r="L3885" s="36">
        <f>L3884+17</f>
        <v>678</v>
      </c>
      <c r="M3885" s="36"/>
      <c r="N3885" s="21"/>
      <c r="O3885" s="21">
        <f t="shared" si="589"/>
        <v>678</v>
      </c>
      <c r="P3885" s="40">
        <f t="shared" si="590"/>
        <v>1937.1428571428573</v>
      </c>
      <c r="Q3885" s="42"/>
      <c r="R3885" t="str">
        <f t="shared" si="591"/>
        <v>2790 Litre 316 Stainless Steel Slimline Water Tank (1000mm W x 2000mm L x  1560mm H)</v>
      </c>
    </row>
    <row r="3886" spans="2:18" x14ac:dyDescent="0.35">
      <c r="B3886" s="32">
        <v>0.65</v>
      </c>
      <c r="C3886" s="30" t="s">
        <v>23</v>
      </c>
      <c r="D3886" s="30" t="s">
        <v>21</v>
      </c>
      <c r="E3886" s="21">
        <v>1000</v>
      </c>
      <c r="F3886" s="21">
        <v>2100</v>
      </c>
      <c r="G3886" s="21">
        <v>1560</v>
      </c>
      <c r="H3886" s="39">
        <f t="shared" si="586"/>
        <v>2941.7142857142858</v>
      </c>
      <c r="I3886" s="37">
        <f t="shared" si="587"/>
        <v>3000</v>
      </c>
      <c r="J3886" s="37">
        <f t="shared" si="588"/>
        <v>135</v>
      </c>
      <c r="K3886" s="21"/>
      <c r="L3886" s="36">
        <f>L3885+17</f>
        <v>695</v>
      </c>
      <c r="M3886" s="36"/>
      <c r="N3886" s="21"/>
      <c r="O3886" s="21">
        <f t="shared" si="589"/>
        <v>695</v>
      </c>
      <c r="P3886" s="40">
        <f t="shared" si="590"/>
        <v>1985.7142857142858</v>
      </c>
      <c r="Q3886" s="42"/>
      <c r="R3886" t="str">
        <f t="shared" si="591"/>
        <v>2940 Litre 316 Stainless Steel Slimline Water Tank (1000mm W x 2100mm L x  1560mm H)</v>
      </c>
    </row>
    <row r="3887" spans="2:18" x14ac:dyDescent="0.35">
      <c r="B3887" s="32">
        <v>0.65</v>
      </c>
      <c r="C3887" s="30" t="s">
        <v>23</v>
      </c>
      <c r="D3887" s="30" t="s">
        <v>21</v>
      </c>
      <c r="E3887" s="21">
        <v>1000</v>
      </c>
      <c r="F3887" s="21">
        <v>2200</v>
      </c>
      <c r="G3887" s="21">
        <v>1560</v>
      </c>
      <c r="H3887" s="39">
        <f t="shared" si="586"/>
        <v>3097.7142857142858</v>
      </c>
      <c r="I3887" s="37">
        <f t="shared" si="587"/>
        <v>3000</v>
      </c>
      <c r="J3887" s="37">
        <f t="shared" si="588"/>
        <v>135</v>
      </c>
      <c r="K3887" s="21"/>
      <c r="L3887" s="36">
        <f>L3886+17</f>
        <v>712</v>
      </c>
      <c r="M3887" s="36"/>
      <c r="N3887" s="21"/>
      <c r="O3887" s="21">
        <f t="shared" si="589"/>
        <v>712</v>
      </c>
      <c r="P3887" s="40">
        <f t="shared" si="590"/>
        <v>2034.2857142857144</v>
      </c>
      <c r="Q3887" s="42"/>
      <c r="R3887" t="str">
        <f t="shared" si="591"/>
        <v>3100 Litre 316 Stainless Steel Slimline Water Tank (1000mm W x 2200mm L x  1560mm H)</v>
      </c>
    </row>
    <row r="3888" spans="2:18" x14ac:dyDescent="0.35">
      <c r="B3888" s="32">
        <v>0.65</v>
      </c>
      <c r="C3888" s="30" t="s">
        <v>23</v>
      </c>
      <c r="D3888" s="30" t="s">
        <v>21</v>
      </c>
      <c r="E3888" s="21">
        <v>1000</v>
      </c>
      <c r="F3888" s="21">
        <v>2300</v>
      </c>
      <c r="G3888" s="21">
        <v>1560</v>
      </c>
      <c r="H3888" s="39">
        <f t="shared" si="586"/>
        <v>3253.7142857142858</v>
      </c>
      <c r="I3888" s="37">
        <f t="shared" si="587"/>
        <v>3000</v>
      </c>
      <c r="J3888" s="37">
        <f t="shared" si="588"/>
        <v>135</v>
      </c>
      <c r="K3888" s="21"/>
      <c r="L3888" s="36">
        <f>L3887+17</f>
        <v>729</v>
      </c>
      <c r="M3888" s="36"/>
      <c r="N3888" s="21"/>
      <c r="O3888" s="21">
        <f t="shared" si="589"/>
        <v>729</v>
      </c>
      <c r="P3888" s="40">
        <f t="shared" si="590"/>
        <v>2082.8571428571431</v>
      </c>
      <c r="Q3888" s="42"/>
      <c r="R3888" t="str">
        <f t="shared" si="591"/>
        <v>3250 Litre 316 Stainless Steel Slimline Water Tank (1000mm W x 2300mm L x  1560mm H)</v>
      </c>
    </row>
    <row r="3889" spans="2:18" x14ac:dyDescent="0.35">
      <c r="B3889" s="32">
        <v>0.65</v>
      </c>
      <c r="C3889" s="30" t="s">
        <v>23</v>
      </c>
      <c r="D3889" s="30" t="s">
        <v>21</v>
      </c>
      <c r="E3889" s="21">
        <v>1000</v>
      </c>
      <c r="F3889" s="21">
        <v>2400</v>
      </c>
      <c r="G3889" s="21">
        <v>1560</v>
      </c>
      <c r="H3889" s="39">
        <f t="shared" si="586"/>
        <v>3409.7142857142858</v>
      </c>
      <c r="I3889" s="37">
        <f t="shared" si="587"/>
        <v>3000</v>
      </c>
      <c r="J3889" s="37">
        <f t="shared" si="588"/>
        <v>135</v>
      </c>
      <c r="K3889" s="21"/>
      <c r="L3889" s="36">
        <f>L3888+17</f>
        <v>746</v>
      </c>
      <c r="M3889" s="36"/>
      <c r="N3889" s="21"/>
      <c r="O3889" s="21">
        <f t="shared" si="589"/>
        <v>746</v>
      </c>
      <c r="P3889" s="40">
        <f t="shared" si="590"/>
        <v>2131.4285714285716</v>
      </c>
      <c r="Q3889" s="42"/>
      <c r="R3889" t="str">
        <f t="shared" si="591"/>
        <v>3410 Litre 316 Stainless Steel Slimline Water Tank (1000mm W x 2400mm L x  1560mm H)</v>
      </c>
    </row>
    <row r="3890" spans="2:18" x14ac:dyDescent="0.35">
      <c r="B3890" s="32">
        <v>0.65</v>
      </c>
      <c r="C3890" s="30" t="s">
        <v>23</v>
      </c>
      <c r="D3890" s="30" t="s">
        <v>21</v>
      </c>
      <c r="E3890" s="21">
        <v>1000</v>
      </c>
      <c r="F3890" s="21">
        <v>2500</v>
      </c>
      <c r="G3890" s="21">
        <v>1560</v>
      </c>
      <c r="H3890" s="39">
        <f t="shared" si="586"/>
        <v>3565.7142857142858</v>
      </c>
      <c r="I3890" s="37">
        <f t="shared" si="587"/>
        <v>4000</v>
      </c>
      <c r="J3890" s="37">
        <f t="shared" si="588"/>
        <v>150</v>
      </c>
      <c r="K3890" s="21"/>
      <c r="L3890" s="36">
        <v>767</v>
      </c>
      <c r="M3890" s="36"/>
      <c r="N3890" s="21"/>
      <c r="O3890" s="21">
        <f t="shared" si="589"/>
        <v>767</v>
      </c>
      <c r="P3890" s="40">
        <f t="shared" si="590"/>
        <v>2191.4285714285716</v>
      </c>
      <c r="Q3890" s="42"/>
      <c r="R3890" t="str">
        <f t="shared" si="591"/>
        <v>3570 Litre 316 Stainless Steel Slimline Water Tank (1000mm W x 2500mm L x  1560mm H)</v>
      </c>
    </row>
    <row r="3891" spans="2:18" x14ac:dyDescent="0.35">
      <c r="B3891" s="32">
        <v>0.65</v>
      </c>
      <c r="C3891" s="30" t="s">
        <v>23</v>
      </c>
      <c r="D3891" s="30" t="s">
        <v>21</v>
      </c>
      <c r="E3891" s="21">
        <v>1000</v>
      </c>
      <c r="F3891" s="21">
        <v>2600</v>
      </c>
      <c r="G3891" s="21">
        <v>1560</v>
      </c>
      <c r="H3891" s="39">
        <f t="shared" si="586"/>
        <v>3721.7142857142858</v>
      </c>
      <c r="I3891" s="37">
        <f t="shared" si="587"/>
        <v>4000</v>
      </c>
      <c r="J3891" s="37">
        <f t="shared" si="588"/>
        <v>150</v>
      </c>
      <c r="K3891" s="21"/>
      <c r="L3891" s="36">
        <f>L3890+17</f>
        <v>784</v>
      </c>
      <c r="M3891" s="36"/>
      <c r="N3891" s="21"/>
      <c r="O3891" s="21">
        <f t="shared" si="589"/>
        <v>784</v>
      </c>
      <c r="P3891" s="40">
        <f t="shared" si="590"/>
        <v>2240</v>
      </c>
      <c r="Q3891" s="42"/>
      <c r="R3891" t="str">
        <f t="shared" si="591"/>
        <v>3720 Litre 316 Stainless Steel Slimline Water Tank (1000mm W x 2600mm L x  1560mm H)</v>
      </c>
    </row>
    <row r="3892" spans="2:18" x14ac:dyDescent="0.35">
      <c r="B3892" s="32">
        <v>0.65</v>
      </c>
      <c r="C3892" s="30" t="s">
        <v>23</v>
      </c>
      <c r="D3892" s="30" t="s">
        <v>21</v>
      </c>
      <c r="E3892" s="21">
        <v>1000</v>
      </c>
      <c r="F3892" s="21">
        <v>2700</v>
      </c>
      <c r="G3892" s="21">
        <v>1560</v>
      </c>
      <c r="H3892" s="39">
        <f t="shared" si="586"/>
        <v>3877.7142857142858</v>
      </c>
      <c r="I3892" s="37">
        <f t="shared" si="587"/>
        <v>4000</v>
      </c>
      <c r="J3892" s="37">
        <f t="shared" si="588"/>
        <v>150</v>
      </c>
      <c r="K3892" s="21"/>
      <c r="L3892" s="36">
        <f>L3891+17</f>
        <v>801</v>
      </c>
      <c r="M3892" s="36"/>
      <c r="N3892" s="21"/>
      <c r="O3892" s="21">
        <f t="shared" si="589"/>
        <v>801</v>
      </c>
      <c r="P3892" s="40">
        <f t="shared" si="590"/>
        <v>2288.5714285714289</v>
      </c>
      <c r="Q3892" s="42"/>
      <c r="R3892" t="str">
        <f t="shared" si="591"/>
        <v>3880 Litre 316 Stainless Steel Slimline Water Tank (1000mm W x 2700mm L x  1560mm H)</v>
      </c>
    </row>
    <row r="3893" spans="2:18" x14ac:dyDescent="0.35">
      <c r="B3893" s="32">
        <v>0.65</v>
      </c>
      <c r="C3893" s="30" t="s">
        <v>23</v>
      </c>
      <c r="D3893" s="30" t="s">
        <v>21</v>
      </c>
      <c r="E3893" s="21">
        <v>1000</v>
      </c>
      <c r="F3893" s="21">
        <v>2800</v>
      </c>
      <c r="G3893" s="21">
        <v>1560</v>
      </c>
      <c r="H3893" s="39">
        <f t="shared" si="586"/>
        <v>4033.7142857142858</v>
      </c>
      <c r="I3893" s="37">
        <f t="shared" si="587"/>
        <v>4000</v>
      </c>
      <c r="J3893" s="37">
        <f t="shared" si="588"/>
        <v>150</v>
      </c>
      <c r="K3893" s="21"/>
      <c r="L3893" s="36">
        <f>L3892+17</f>
        <v>818</v>
      </c>
      <c r="M3893" s="36"/>
      <c r="N3893" s="21"/>
      <c r="O3893" s="21">
        <f t="shared" si="589"/>
        <v>818</v>
      </c>
      <c r="P3893" s="40">
        <f t="shared" si="590"/>
        <v>2337.1428571428573</v>
      </c>
      <c r="Q3893" s="42"/>
      <c r="R3893" t="str">
        <f t="shared" si="591"/>
        <v>4030 Litre 316 Stainless Steel Slimline Water Tank (1000mm W x 2800mm L x  1560mm H)</v>
      </c>
    </row>
    <row r="3894" spans="2:18" x14ac:dyDescent="0.35">
      <c r="B3894" s="32">
        <v>0.65</v>
      </c>
      <c r="C3894" s="30" t="s">
        <v>23</v>
      </c>
      <c r="D3894" s="30" t="s">
        <v>21</v>
      </c>
      <c r="E3894" s="21">
        <v>1000</v>
      </c>
      <c r="F3894" s="21">
        <v>2900</v>
      </c>
      <c r="G3894" s="21">
        <v>1560</v>
      </c>
      <c r="H3894" s="39">
        <f t="shared" si="586"/>
        <v>4189.7142857142862</v>
      </c>
      <c r="I3894" s="37">
        <f t="shared" si="587"/>
        <v>4000</v>
      </c>
      <c r="J3894" s="37">
        <f t="shared" si="588"/>
        <v>150</v>
      </c>
      <c r="K3894" s="21"/>
      <c r="L3894" s="36">
        <f>L3893+17</f>
        <v>835</v>
      </c>
      <c r="M3894" s="36"/>
      <c r="N3894" s="21"/>
      <c r="O3894" s="21">
        <f t="shared" si="589"/>
        <v>835</v>
      </c>
      <c r="P3894" s="40">
        <f t="shared" si="590"/>
        <v>2385.7142857142858</v>
      </c>
      <c r="Q3894" s="42"/>
      <c r="R3894" t="str">
        <f t="shared" si="591"/>
        <v>4190 Litre 316 Stainless Steel Slimline Water Tank (1000mm W x 2900mm L x  1560mm H)</v>
      </c>
    </row>
    <row r="3895" spans="2:18" x14ac:dyDescent="0.35">
      <c r="B3895" s="32">
        <v>0.65</v>
      </c>
      <c r="C3895" s="30" t="s">
        <v>23</v>
      </c>
      <c r="D3895" s="30" t="s">
        <v>21</v>
      </c>
      <c r="E3895" s="21">
        <v>1000</v>
      </c>
      <c r="F3895" s="21">
        <v>3000</v>
      </c>
      <c r="G3895" s="21">
        <v>1560</v>
      </c>
      <c r="H3895" s="39">
        <f t="shared" si="586"/>
        <v>4345.7142857142862</v>
      </c>
      <c r="I3895" s="37">
        <f t="shared" si="587"/>
        <v>4000</v>
      </c>
      <c r="J3895" s="37">
        <f t="shared" si="588"/>
        <v>150</v>
      </c>
      <c r="K3895" s="21"/>
      <c r="L3895" s="36">
        <f>L3894+17</f>
        <v>852</v>
      </c>
      <c r="M3895" s="36"/>
      <c r="N3895" s="21"/>
      <c r="O3895" s="21">
        <f t="shared" si="589"/>
        <v>852</v>
      </c>
      <c r="P3895" s="40">
        <f t="shared" si="590"/>
        <v>2434.2857142857142</v>
      </c>
      <c r="Q3895" s="42"/>
      <c r="R3895" t="str">
        <f t="shared" si="591"/>
        <v>4350 Litre 316 Stainless Steel Slimline Water Tank (1000mm W x 3000mm L x  1560mm H)</v>
      </c>
    </row>
    <row r="3896" spans="2:18" x14ac:dyDescent="0.35">
      <c r="B3896" s="32">
        <v>0.65</v>
      </c>
      <c r="C3896" s="30" t="s">
        <v>23</v>
      </c>
      <c r="D3896" s="30" t="s">
        <v>21</v>
      </c>
      <c r="E3896" s="21">
        <v>1000</v>
      </c>
      <c r="F3896" s="21">
        <v>3100</v>
      </c>
      <c r="G3896" s="21">
        <v>1560</v>
      </c>
      <c r="H3896" s="39">
        <f t="shared" si="586"/>
        <v>4501.7142857142862</v>
      </c>
      <c r="I3896" s="37">
        <f t="shared" si="587"/>
        <v>5000</v>
      </c>
      <c r="J3896" s="37">
        <f t="shared" si="588"/>
        <v>180</v>
      </c>
      <c r="K3896" s="21"/>
      <c r="L3896" s="36">
        <v>874</v>
      </c>
      <c r="M3896" s="36"/>
      <c r="N3896" s="21"/>
      <c r="O3896" s="21">
        <f t="shared" si="589"/>
        <v>874</v>
      </c>
      <c r="P3896" s="40">
        <f t="shared" si="590"/>
        <v>2497.1428571428573</v>
      </c>
      <c r="Q3896" s="42"/>
      <c r="R3896" t="str">
        <f t="shared" si="591"/>
        <v>4500 Litre 316 Stainless Steel Slimline Water Tank (1000mm W x 3100mm L x  1560mm H)</v>
      </c>
    </row>
    <row r="3897" spans="2:18" x14ac:dyDescent="0.35">
      <c r="B3897" s="32">
        <v>0.65</v>
      </c>
      <c r="C3897" s="30" t="s">
        <v>23</v>
      </c>
      <c r="D3897" s="30" t="s">
        <v>21</v>
      </c>
      <c r="E3897" s="21">
        <v>1000</v>
      </c>
      <c r="F3897" s="21">
        <v>3200</v>
      </c>
      <c r="G3897" s="21">
        <v>1560</v>
      </c>
      <c r="H3897" s="39">
        <f t="shared" si="586"/>
        <v>4657.7142857142862</v>
      </c>
      <c r="I3897" s="37">
        <f t="shared" si="587"/>
        <v>5000</v>
      </c>
      <c r="J3897" s="37">
        <f t="shared" si="588"/>
        <v>180</v>
      </c>
      <c r="K3897" s="21"/>
      <c r="L3897" s="36">
        <f t="shared" ref="L3897:L3902" si="596">L3896+17</f>
        <v>891</v>
      </c>
      <c r="M3897" s="36"/>
      <c r="N3897" s="21"/>
      <c r="O3897" s="21">
        <f t="shared" si="589"/>
        <v>891</v>
      </c>
      <c r="P3897" s="40">
        <f t="shared" si="590"/>
        <v>2545.7142857142858</v>
      </c>
      <c r="Q3897" s="42"/>
      <c r="R3897" t="str">
        <f t="shared" si="591"/>
        <v>4660 Litre 316 Stainless Steel Slimline Water Tank (1000mm W x 3200mm L x  1560mm H)</v>
      </c>
    </row>
    <row r="3898" spans="2:18" x14ac:dyDescent="0.35">
      <c r="B3898" s="32">
        <v>0.65</v>
      </c>
      <c r="C3898" s="30" t="s">
        <v>23</v>
      </c>
      <c r="D3898" s="30" t="s">
        <v>21</v>
      </c>
      <c r="E3898" s="21">
        <v>1000</v>
      </c>
      <c r="F3898" s="21">
        <v>3300</v>
      </c>
      <c r="G3898" s="21">
        <v>1560</v>
      </c>
      <c r="H3898" s="39">
        <f t="shared" si="586"/>
        <v>4813.7142857142862</v>
      </c>
      <c r="I3898" s="37">
        <f t="shared" si="587"/>
        <v>5000</v>
      </c>
      <c r="J3898" s="37">
        <f t="shared" si="588"/>
        <v>180</v>
      </c>
      <c r="K3898" s="21"/>
      <c r="L3898" s="36">
        <f t="shared" si="596"/>
        <v>908</v>
      </c>
      <c r="M3898" s="36"/>
      <c r="N3898" s="21"/>
      <c r="O3898" s="21">
        <f t="shared" si="589"/>
        <v>908</v>
      </c>
      <c r="P3898" s="40">
        <f t="shared" si="590"/>
        <v>2594.2857142857147</v>
      </c>
      <c r="Q3898" s="42"/>
      <c r="R3898" t="str">
        <f t="shared" si="591"/>
        <v>4810 Litre 316 Stainless Steel Slimline Water Tank (1000mm W x 3300mm L x  1560mm H)</v>
      </c>
    </row>
    <row r="3899" spans="2:18" x14ac:dyDescent="0.35">
      <c r="B3899" s="32">
        <v>0.65</v>
      </c>
      <c r="C3899" s="30" t="s">
        <v>23</v>
      </c>
      <c r="D3899" s="30" t="s">
        <v>21</v>
      </c>
      <c r="E3899" s="21">
        <v>1000</v>
      </c>
      <c r="F3899" s="21">
        <v>3400</v>
      </c>
      <c r="G3899" s="21">
        <v>1560</v>
      </c>
      <c r="H3899" s="39">
        <f t="shared" si="586"/>
        <v>4969.7142857142862</v>
      </c>
      <c r="I3899" s="37">
        <f t="shared" si="587"/>
        <v>5000</v>
      </c>
      <c r="J3899" s="37">
        <f t="shared" si="588"/>
        <v>180</v>
      </c>
      <c r="K3899" s="21"/>
      <c r="L3899" s="36">
        <f t="shared" si="596"/>
        <v>925</v>
      </c>
      <c r="M3899" s="36"/>
      <c r="N3899" s="21"/>
      <c r="O3899" s="21">
        <f t="shared" si="589"/>
        <v>925</v>
      </c>
      <c r="P3899" s="40">
        <f t="shared" si="590"/>
        <v>2642.8571428571431</v>
      </c>
      <c r="Q3899" s="42"/>
      <c r="R3899" t="str">
        <f t="shared" si="591"/>
        <v>4970 Litre 316 Stainless Steel Slimline Water Tank (1000mm W x 3400mm L x  1560mm H)</v>
      </c>
    </row>
    <row r="3900" spans="2:18" x14ac:dyDescent="0.35">
      <c r="B3900" s="32">
        <v>0.65</v>
      </c>
      <c r="C3900" s="30" t="s">
        <v>23</v>
      </c>
      <c r="D3900" s="30" t="s">
        <v>21</v>
      </c>
      <c r="E3900" s="21">
        <v>1000</v>
      </c>
      <c r="F3900" s="21">
        <v>3500</v>
      </c>
      <c r="G3900" s="21">
        <v>1560</v>
      </c>
      <c r="H3900" s="39">
        <f t="shared" si="586"/>
        <v>5125.7142857142862</v>
      </c>
      <c r="I3900" s="37">
        <f t="shared" si="587"/>
        <v>5000</v>
      </c>
      <c r="J3900" s="37">
        <f t="shared" si="588"/>
        <v>180</v>
      </c>
      <c r="K3900" s="21"/>
      <c r="L3900" s="36">
        <f t="shared" si="596"/>
        <v>942</v>
      </c>
      <c r="M3900" s="36"/>
      <c r="N3900" s="21"/>
      <c r="O3900" s="21">
        <f t="shared" si="589"/>
        <v>942</v>
      </c>
      <c r="P3900" s="40">
        <f t="shared" si="590"/>
        <v>2691.4285714285716</v>
      </c>
      <c r="Q3900" s="42"/>
      <c r="R3900" t="str">
        <f t="shared" si="591"/>
        <v>5130 Litre 316 Stainless Steel Slimline Water Tank (1000mm W x 3500mm L x  1560mm H)</v>
      </c>
    </row>
    <row r="3901" spans="2:18" x14ac:dyDescent="0.35">
      <c r="B3901" s="32">
        <v>0.65</v>
      </c>
      <c r="C3901" s="30" t="s">
        <v>23</v>
      </c>
      <c r="D3901" s="30" t="s">
        <v>21</v>
      </c>
      <c r="E3901" s="21">
        <v>1000</v>
      </c>
      <c r="F3901" s="21">
        <v>3600</v>
      </c>
      <c r="G3901" s="21">
        <v>1560</v>
      </c>
      <c r="H3901" s="39">
        <f t="shared" si="586"/>
        <v>5281.7142857142862</v>
      </c>
      <c r="I3901" s="37">
        <f t="shared" si="587"/>
        <v>5000</v>
      </c>
      <c r="J3901" s="37">
        <f t="shared" si="588"/>
        <v>180</v>
      </c>
      <c r="K3901" s="21"/>
      <c r="L3901" s="36">
        <f t="shared" si="596"/>
        <v>959</v>
      </c>
      <c r="M3901" s="36"/>
      <c r="N3901" s="21"/>
      <c r="O3901" s="21">
        <f t="shared" si="589"/>
        <v>959</v>
      </c>
      <c r="P3901" s="40">
        <f t="shared" si="590"/>
        <v>2740</v>
      </c>
      <c r="Q3901" s="42"/>
      <c r="R3901" t="str">
        <f t="shared" si="591"/>
        <v>5280 Litre 316 Stainless Steel Slimline Water Tank (1000mm W x 3600mm L x  1560mm H)</v>
      </c>
    </row>
    <row r="3902" spans="2:18" x14ac:dyDescent="0.35">
      <c r="B3902" s="32">
        <v>0.65</v>
      </c>
      <c r="C3902" s="30" t="s">
        <v>23</v>
      </c>
      <c r="D3902" s="30" t="s">
        <v>21</v>
      </c>
      <c r="E3902" s="21">
        <v>1000</v>
      </c>
      <c r="F3902" s="21">
        <v>3700</v>
      </c>
      <c r="G3902" s="21">
        <v>1560</v>
      </c>
      <c r="H3902" s="39">
        <f t="shared" si="586"/>
        <v>5437.7142857142862</v>
      </c>
      <c r="I3902" s="37">
        <f t="shared" si="587"/>
        <v>5000</v>
      </c>
      <c r="J3902" s="37">
        <f t="shared" si="588"/>
        <v>180</v>
      </c>
      <c r="K3902" s="21"/>
      <c r="L3902" s="36">
        <f t="shared" si="596"/>
        <v>976</v>
      </c>
      <c r="M3902" s="36"/>
      <c r="N3902" s="21"/>
      <c r="O3902" s="21">
        <f t="shared" si="589"/>
        <v>976</v>
      </c>
      <c r="P3902" s="40">
        <f t="shared" si="590"/>
        <v>2788.5714285714289</v>
      </c>
      <c r="Q3902" s="42"/>
      <c r="R3902" t="str">
        <f t="shared" si="591"/>
        <v>5440 Litre 316 Stainless Steel Slimline Water Tank (1000mm W x 3700mm L x  1560mm H)</v>
      </c>
    </row>
    <row r="3903" spans="2:18" x14ac:dyDescent="0.35">
      <c r="B3903" s="32">
        <v>0.65</v>
      </c>
      <c r="C3903" s="30" t="s">
        <v>23</v>
      </c>
      <c r="D3903" s="30" t="s">
        <v>21</v>
      </c>
      <c r="E3903" s="21">
        <v>1000</v>
      </c>
      <c r="F3903" s="21">
        <v>3800</v>
      </c>
      <c r="G3903" s="21">
        <v>1560</v>
      </c>
      <c r="H3903" s="39">
        <f t="shared" si="586"/>
        <v>5593.7142857142862</v>
      </c>
      <c r="I3903" s="37">
        <f t="shared" si="587"/>
        <v>6000</v>
      </c>
      <c r="J3903" s="37">
        <f t="shared" si="588"/>
        <v>210</v>
      </c>
      <c r="K3903" s="21"/>
      <c r="L3903" s="36">
        <v>1103</v>
      </c>
      <c r="M3903" s="36"/>
      <c r="N3903" s="21"/>
      <c r="O3903" s="21">
        <f t="shared" si="589"/>
        <v>1103</v>
      </c>
      <c r="P3903" s="40">
        <f t="shared" si="590"/>
        <v>3151.4285714285716</v>
      </c>
      <c r="Q3903" s="42"/>
      <c r="R3903" t="str">
        <f t="shared" si="591"/>
        <v>5590 Litre 316 Stainless Steel Slimline Water Tank (1000mm W x 3800mm L x  1560mm H)</v>
      </c>
    </row>
    <row r="3904" spans="2:18" x14ac:dyDescent="0.35">
      <c r="B3904" s="32">
        <v>0.65</v>
      </c>
      <c r="C3904" s="30" t="s">
        <v>23</v>
      </c>
      <c r="D3904" s="30" t="s">
        <v>21</v>
      </c>
      <c r="E3904" s="21">
        <v>1000</v>
      </c>
      <c r="F3904" s="21">
        <v>3900</v>
      </c>
      <c r="G3904" s="21">
        <v>1560</v>
      </c>
      <c r="H3904" s="39">
        <f t="shared" si="586"/>
        <v>5749.7142857142862</v>
      </c>
      <c r="I3904" s="37">
        <f t="shared" si="587"/>
        <v>6000</v>
      </c>
      <c r="J3904" s="37">
        <f t="shared" si="588"/>
        <v>210</v>
      </c>
      <c r="K3904" s="21"/>
      <c r="L3904" s="36">
        <f>L3903+17</f>
        <v>1120</v>
      </c>
      <c r="M3904" s="36"/>
      <c r="N3904" s="21"/>
      <c r="O3904" s="21">
        <f t="shared" si="589"/>
        <v>1120</v>
      </c>
      <c r="P3904" s="40">
        <f t="shared" si="590"/>
        <v>3200</v>
      </c>
      <c r="Q3904" s="42"/>
      <c r="R3904" t="str">
        <f t="shared" si="591"/>
        <v>5750 Litre 316 Stainless Steel Slimline Water Tank (1000mm W x 3900mm L x  1560mm H)</v>
      </c>
    </row>
    <row r="3905" spans="2:18" x14ac:dyDescent="0.35">
      <c r="B3905" s="32">
        <v>0.65</v>
      </c>
      <c r="C3905" s="30" t="s">
        <v>23</v>
      </c>
      <c r="D3905" s="30" t="s">
        <v>21</v>
      </c>
      <c r="E3905" s="21">
        <v>1000</v>
      </c>
      <c r="F3905" s="21">
        <v>4000</v>
      </c>
      <c r="G3905" s="21">
        <v>1560</v>
      </c>
      <c r="H3905" s="39">
        <f t="shared" si="586"/>
        <v>5905.7142857142862</v>
      </c>
      <c r="I3905" s="37">
        <f t="shared" si="587"/>
        <v>6000</v>
      </c>
      <c r="J3905" s="37">
        <f t="shared" si="588"/>
        <v>210</v>
      </c>
      <c r="K3905" s="21"/>
      <c r="L3905" s="36">
        <v>1139</v>
      </c>
      <c r="M3905" s="36"/>
      <c r="N3905" s="21"/>
      <c r="O3905" s="21">
        <f t="shared" si="589"/>
        <v>1139</v>
      </c>
      <c r="P3905" s="40">
        <f t="shared" si="590"/>
        <v>3254.2857142857147</v>
      </c>
      <c r="Q3905" s="42"/>
      <c r="R3905" t="str">
        <f t="shared" si="591"/>
        <v>5910 Litre 316 Stainless Steel Slimline Water Tank (1000mm W x 4000mm L x  1560mm H)</v>
      </c>
    </row>
    <row r="3906" spans="2:18" x14ac:dyDescent="0.35">
      <c r="B3906" s="32">
        <v>0.65</v>
      </c>
      <c r="C3906" s="30" t="s">
        <v>23</v>
      </c>
      <c r="D3906" s="30" t="s">
        <v>21</v>
      </c>
      <c r="E3906" s="21">
        <v>1050</v>
      </c>
      <c r="F3906" s="21">
        <v>800</v>
      </c>
      <c r="G3906" s="21">
        <v>1560</v>
      </c>
      <c r="H3906" s="39">
        <f t="shared" si="586"/>
        <v>941.85</v>
      </c>
      <c r="I3906" s="37">
        <f t="shared" si="587"/>
        <v>1000</v>
      </c>
      <c r="J3906" s="37">
        <f t="shared" si="588"/>
        <v>90</v>
      </c>
      <c r="K3906" s="21"/>
      <c r="L3906" s="36">
        <v>403</v>
      </c>
      <c r="M3906" s="44"/>
      <c r="N3906" s="21"/>
      <c r="O3906" s="21">
        <f t="shared" si="589"/>
        <v>403</v>
      </c>
      <c r="P3906" s="40">
        <f t="shared" si="590"/>
        <v>1151.4285714285716</v>
      </c>
      <c r="Q3906" s="42"/>
      <c r="R3906" t="str">
        <f t="shared" si="591"/>
        <v>940 Litre 316 Stainless Steel Slimline Water Tank (1050mm W x 800mm L x  1560mm H)</v>
      </c>
    </row>
    <row r="3907" spans="2:18" x14ac:dyDescent="0.35">
      <c r="B3907" s="32">
        <v>0.65</v>
      </c>
      <c r="C3907" s="30" t="s">
        <v>23</v>
      </c>
      <c r="D3907" s="30" t="s">
        <v>21</v>
      </c>
      <c r="E3907" s="21">
        <v>1050</v>
      </c>
      <c r="F3907" s="21">
        <v>900</v>
      </c>
      <c r="G3907" s="21">
        <v>1560</v>
      </c>
      <c r="H3907" s="39">
        <f t="shared" si="586"/>
        <v>1105.6500000000001</v>
      </c>
      <c r="I3907" s="37">
        <f t="shared" si="587"/>
        <v>1000</v>
      </c>
      <c r="J3907" s="37">
        <f t="shared" si="588"/>
        <v>90</v>
      </c>
      <c r="K3907" s="21"/>
      <c r="L3907" s="36">
        <f>L3906+17</f>
        <v>420</v>
      </c>
      <c r="M3907" s="36"/>
      <c r="N3907" s="21"/>
      <c r="O3907" s="21">
        <f t="shared" si="589"/>
        <v>420</v>
      </c>
      <c r="P3907" s="40">
        <f t="shared" si="590"/>
        <v>1200</v>
      </c>
      <c r="Q3907" s="42"/>
      <c r="R3907" t="str">
        <f t="shared" si="591"/>
        <v>1110 Litre 316 Stainless Steel Slimline Water Tank (1050mm W x 900mm L x  1560mm H)</v>
      </c>
    </row>
    <row r="3908" spans="2:18" x14ac:dyDescent="0.35">
      <c r="B3908" s="32">
        <v>0.65</v>
      </c>
      <c r="C3908" s="30" t="s">
        <v>23</v>
      </c>
      <c r="D3908" s="30" t="s">
        <v>21</v>
      </c>
      <c r="E3908" s="21">
        <v>1050</v>
      </c>
      <c r="F3908" s="21">
        <v>1000</v>
      </c>
      <c r="G3908" s="21">
        <v>1560</v>
      </c>
      <c r="H3908" s="39">
        <f t="shared" si="586"/>
        <v>1269.45</v>
      </c>
      <c r="I3908" s="37">
        <f t="shared" si="587"/>
        <v>1000</v>
      </c>
      <c r="J3908" s="37">
        <f t="shared" si="588"/>
        <v>90</v>
      </c>
      <c r="K3908" s="21"/>
      <c r="L3908" s="36">
        <f>L3907+17</f>
        <v>437</v>
      </c>
      <c r="M3908" s="36"/>
      <c r="N3908" s="21"/>
      <c r="O3908" s="21">
        <f t="shared" si="589"/>
        <v>437</v>
      </c>
      <c r="P3908" s="40">
        <f t="shared" si="590"/>
        <v>1248.5714285714287</v>
      </c>
      <c r="Q3908" s="42"/>
      <c r="R3908" t="str">
        <f t="shared" si="591"/>
        <v>1270 Litre 316 Stainless Steel Slimline Water Tank (1050mm W x 1000mm L x  1560mm H)</v>
      </c>
    </row>
    <row r="3909" spans="2:18" x14ac:dyDescent="0.35">
      <c r="B3909" s="32">
        <v>0.65</v>
      </c>
      <c r="C3909" s="30" t="s">
        <v>23</v>
      </c>
      <c r="D3909" s="30" t="s">
        <v>21</v>
      </c>
      <c r="E3909" s="21">
        <v>1050</v>
      </c>
      <c r="F3909" s="21">
        <v>1100</v>
      </c>
      <c r="G3909" s="21">
        <v>1560</v>
      </c>
      <c r="H3909" s="39">
        <f t="shared" si="586"/>
        <v>1433.25</v>
      </c>
      <c r="I3909" s="37">
        <f t="shared" si="587"/>
        <v>1000</v>
      </c>
      <c r="J3909" s="37">
        <f t="shared" si="588"/>
        <v>90</v>
      </c>
      <c r="K3909" s="21"/>
      <c r="L3909" s="36">
        <f>L3908+17</f>
        <v>454</v>
      </c>
      <c r="M3909" s="36"/>
      <c r="N3909" s="21"/>
      <c r="O3909" s="21">
        <f t="shared" si="589"/>
        <v>454</v>
      </c>
      <c r="P3909" s="40">
        <f t="shared" si="590"/>
        <v>1297.1428571428573</v>
      </c>
      <c r="Q3909" s="42"/>
      <c r="R3909" t="str">
        <f t="shared" si="591"/>
        <v>1430 Litre 316 Stainless Steel Slimline Water Tank (1050mm W x 1100mm L x  1560mm H)</v>
      </c>
    </row>
    <row r="3910" spans="2:18" x14ac:dyDescent="0.35">
      <c r="B3910" s="32">
        <v>0.65</v>
      </c>
      <c r="C3910" s="30" t="s">
        <v>23</v>
      </c>
      <c r="D3910" s="30" t="s">
        <v>21</v>
      </c>
      <c r="E3910" s="21">
        <v>1050</v>
      </c>
      <c r="F3910" s="21">
        <v>1200</v>
      </c>
      <c r="G3910" s="21">
        <v>1560</v>
      </c>
      <c r="H3910" s="39">
        <f t="shared" si="586"/>
        <v>1597.05</v>
      </c>
      <c r="I3910" s="37">
        <f t="shared" si="587"/>
        <v>2000</v>
      </c>
      <c r="J3910" s="37">
        <f t="shared" si="588"/>
        <v>120</v>
      </c>
      <c r="K3910" s="21"/>
      <c r="L3910" s="36">
        <v>474</v>
      </c>
      <c r="M3910" s="36"/>
      <c r="N3910" s="21"/>
      <c r="O3910" s="21">
        <f t="shared" si="589"/>
        <v>474</v>
      </c>
      <c r="P3910" s="40">
        <f t="shared" si="590"/>
        <v>1354.2857142857144</v>
      </c>
      <c r="Q3910" s="42"/>
      <c r="R3910" t="str">
        <f t="shared" si="591"/>
        <v>1600 Litre 316 Stainless Steel Slimline Water Tank (1050mm W x 1200mm L x  1560mm H)</v>
      </c>
    </row>
    <row r="3911" spans="2:18" x14ac:dyDescent="0.35">
      <c r="B3911" s="32">
        <v>0.65</v>
      </c>
      <c r="C3911" s="30" t="s">
        <v>23</v>
      </c>
      <c r="D3911" s="30" t="s">
        <v>21</v>
      </c>
      <c r="E3911" s="21">
        <v>1050</v>
      </c>
      <c r="F3911" s="21">
        <v>1300</v>
      </c>
      <c r="G3911" s="21">
        <v>1560</v>
      </c>
      <c r="H3911" s="39">
        <f t="shared" ref="H3911:H3974" si="597">(((22/7*(E3911/2)^2)*G3911)+((F3911-E3911)*G3911*E3911))/1000000</f>
        <v>1760.85</v>
      </c>
      <c r="I3911" s="37">
        <f t="shared" ref="I3911:I3974" si="598">ROUND(H3911,-3)</f>
        <v>2000</v>
      </c>
      <c r="J3911" s="37">
        <f t="shared" ref="J3911:J3974" si="599">IF(I3911&lt;1000,90,IF(I3911=1000,90,IF(I3911=2000,120,IF(I3911=3000,135,IF(I3911=4000,150,IF(I3911=5000,180,IF(I3911=6000,210,IF(I3911=7000,240,IF(I3911=8000,255,IF(I3911=9000,270,IF(I3911=10000,285)))))))))))</f>
        <v>120</v>
      </c>
      <c r="K3911" s="21"/>
      <c r="L3911" s="36">
        <f>L3910+17</f>
        <v>491</v>
      </c>
      <c r="M3911" s="36"/>
      <c r="N3911" s="21"/>
      <c r="O3911" s="21">
        <f t="shared" ref="O3911:O3974" si="600">SUM(K3911:N3911)</f>
        <v>491</v>
      </c>
      <c r="P3911" s="40">
        <f t="shared" ref="P3911:P3974" si="601">O3911/(1-B3911)</f>
        <v>1402.8571428571429</v>
      </c>
      <c r="Q3911" s="42"/>
      <c r="R3911" t="str">
        <f t="shared" ref="R3911:R3974" si="602">ROUND(H3911,-1)&amp;" "&amp;"Litre"&amp;" "&amp;C3911&amp;" "&amp;D3911&amp;" "&amp;"Water Tank"&amp;" ("&amp;E3911&amp;"mm W x "&amp;F3911&amp;"mm L x  "&amp;G3911&amp;"mm H)"</f>
        <v>1760 Litre 316 Stainless Steel Slimline Water Tank (1050mm W x 1300mm L x  1560mm H)</v>
      </c>
    </row>
    <row r="3912" spans="2:18" x14ac:dyDescent="0.35">
      <c r="B3912" s="32">
        <v>0.65</v>
      </c>
      <c r="C3912" s="30" t="s">
        <v>23</v>
      </c>
      <c r="D3912" s="30" t="s">
        <v>21</v>
      </c>
      <c r="E3912" s="21">
        <v>1050</v>
      </c>
      <c r="F3912" s="21">
        <v>1400</v>
      </c>
      <c r="G3912" s="21">
        <v>1560</v>
      </c>
      <c r="H3912" s="39">
        <f t="shared" si="597"/>
        <v>1924.65</v>
      </c>
      <c r="I3912" s="37">
        <f t="shared" si="598"/>
        <v>2000</v>
      </c>
      <c r="J3912" s="37">
        <f t="shared" si="599"/>
        <v>120</v>
      </c>
      <c r="K3912" s="21"/>
      <c r="L3912" s="36">
        <f>L3911+17</f>
        <v>508</v>
      </c>
      <c r="M3912" s="36"/>
      <c r="N3912" s="21"/>
      <c r="O3912" s="21">
        <f t="shared" si="600"/>
        <v>508</v>
      </c>
      <c r="P3912" s="40">
        <f t="shared" si="601"/>
        <v>1451.4285714285716</v>
      </c>
      <c r="Q3912" s="42"/>
      <c r="R3912" t="str">
        <f t="shared" si="602"/>
        <v>1920 Litre 316 Stainless Steel Slimline Water Tank (1050mm W x 1400mm L x  1560mm H)</v>
      </c>
    </row>
    <row r="3913" spans="2:18" x14ac:dyDescent="0.35">
      <c r="B3913" s="32">
        <v>0.65</v>
      </c>
      <c r="C3913" s="30" t="s">
        <v>23</v>
      </c>
      <c r="D3913" s="30" t="s">
        <v>21</v>
      </c>
      <c r="E3913" s="21">
        <v>1050</v>
      </c>
      <c r="F3913" s="21">
        <v>1500</v>
      </c>
      <c r="G3913" s="21">
        <v>1560</v>
      </c>
      <c r="H3913" s="39">
        <f t="shared" si="597"/>
        <v>2088.4499999999998</v>
      </c>
      <c r="I3913" s="37">
        <f t="shared" si="598"/>
        <v>2000</v>
      </c>
      <c r="J3913" s="37">
        <f t="shared" si="599"/>
        <v>120</v>
      </c>
      <c r="K3913" s="21"/>
      <c r="L3913" s="36">
        <f>L3912+17</f>
        <v>525</v>
      </c>
      <c r="M3913" s="36"/>
      <c r="N3913" s="21"/>
      <c r="O3913" s="21">
        <f t="shared" si="600"/>
        <v>525</v>
      </c>
      <c r="P3913" s="40">
        <f t="shared" si="601"/>
        <v>1500</v>
      </c>
      <c r="Q3913" s="42"/>
      <c r="R3913" t="str">
        <f t="shared" si="602"/>
        <v>2090 Litre 316 Stainless Steel Slimline Water Tank (1050mm W x 1500mm L x  1560mm H)</v>
      </c>
    </row>
    <row r="3914" spans="2:18" x14ac:dyDescent="0.35">
      <c r="B3914" s="32">
        <v>0.65</v>
      </c>
      <c r="C3914" s="30" t="s">
        <v>23</v>
      </c>
      <c r="D3914" s="30" t="s">
        <v>21</v>
      </c>
      <c r="E3914" s="21">
        <v>1050</v>
      </c>
      <c r="F3914" s="21">
        <v>1600</v>
      </c>
      <c r="G3914" s="21">
        <v>1560</v>
      </c>
      <c r="H3914" s="39">
        <f t="shared" si="597"/>
        <v>2252.25</v>
      </c>
      <c r="I3914" s="37">
        <f t="shared" si="598"/>
        <v>2000</v>
      </c>
      <c r="J3914" s="37">
        <f t="shared" si="599"/>
        <v>120</v>
      </c>
      <c r="K3914" s="21"/>
      <c r="L3914" s="36">
        <f>L3913+17</f>
        <v>542</v>
      </c>
      <c r="M3914" s="36"/>
      <c r="N3914" s="21"/>
      <c r="O3914" s="21">
        <f t="shared" si="600"/>
        <v>542</v>
      </c>
      <c r="P3914" s="40">
        <f t="shared" si="601"/>
        <v>1548.5714285714287</v>
      </c>
      <c r="Q3914" s="42"/>
      <c r="R3914" t="str">
        <f t="shared" si="602"/>
        <v>2250 Litre 316 Stainless Steel Slimline Water Tank (1050mm W x 1600mm L x  1560mm H)</v>
      </c>
    </row>
    <row r="3915" spans="2:18" x14ac:dyDescent="0.35">
      <c r="B3915" s="32">
        <v>0.65</v>
      </c>
      <c r="C3915" s="30" t="s">
        <v>23</v>
      </c>
      <c r="D3915" s="30" t="s">
        <v>21</v>
      </c>
      <c r="E3915" s="21">
        <v>1050</v>
      </c>
      <c r="F3915" s="21">
        <v>1700</v>
      </c>
      <c r="G3915" s="21">
        <v>1560</v>
      </c>
      <c r="H3915" s="39">
        <f t="shared" si="597"/>
        <v>2416.0500000000002</v>
      </c>
      <c r="I3915" s="37">
        <f t="shared" si="598"/>
        <v>2000</v>
      </c>
      <c r="J3915" s="37">
        <f t="shared" si="599"/>
        <v>120</v>
      </c>
      <c r="K3915" s="21"/>
      <c r="L3915" s="36">
        <f>L3914+17</f>
        <v>559</v>
      </c>
      <c r="M3915" s="36"/>
      <c r="N3915" s="21"/>
      <c r="O3915" s="21">
        <f t="shared" si="600"/>
        <v>559</v>
      </c>
      <c r="P3915" s="40">
        <f t="shared" si="601"/>
        <v>1597.1428571428573</v>
      </c>
      <c r="Q3915" s="42"/>
      <c r="R3915" t="str">
        <f t="shared" si="602"/>
        <v>2420 Litre 316 Stainless Steel Slimline Water Tank (1050mm W x 1700mm L x  1560mm H)</v>
      </c>
    </row>
    <row r="3916" spans="2:18" x14ac:dyDescent="0.35">
      <c r="B3916" s="32">
        <v>0.65</v>
      </c>
      <c r="C3916" s="30" t="s">
        <v>23</v>
      </c>
      <c r="D3916" s="30" t="s">
        <v>21</v>
      </c>
      <c r="E3916" s="21">
        <v>1050</v>
      </c>
      <c r="F3916" s="21">
        <v>1800</v>
      </c>
      <c r="G3916" s="21">
        <v>1560</v>
      </c>
      <c r="H3916" s="39">
        <f t="shared" si="597"/>
        <v>2579.85</v>
      </c>
      <c r="I3916" s="37">
        <f t="shared" si="598"/>
        <v>3000</v>
      </c>
      <c r="J3916" s="37">
        <f t="shared" si="599"/>
        <v>135</v>
      </c>
      <c r="K3916" s="21"/>
      <c r="L3916" s="36">
        <v>647</v>
      </c>
      <c r="M3916" s="36"/>
      <c r="N3916" s="21"/>
      <c r="O3916" s="21">
        <f t="shared" si="600"/>
        <v>647</v>
      </c>
      <c r="P3916" s="40">
        <f t="shared" si="601"/>
        <v>1848.5714285714287</v>
      </c>
      <c r="Q3916" s="42"/>
      <c r="R3916" t="str">
        <f t="shared" si="602"/>
        <v>2580 Litre 316 Stainless Steel Slimline Water Tank (1050mm W x 1800mm L x  1560mm H)</v>
      </c>
    </row>
    <row r="3917" spans="2:18" x14ac:dyDescent="0.35">
      <c r="B3917" s="32">
        <v>0.65</v>
      </c>
      <c r="C3917" s="30" t="s">
        <v>23</v>
      </c>
      <c r="D3917" s="30" t="s">
        <v>21</v>
      </c>
      <c r="E3917" s="21">
        <v>1050</v>
      </c>
      <c r="F3917" s="21">
        <v>1900</v>
      </c>
      <c r="G3917" s="21">
        <v>1560</v>
      </c>
      <c r="H3917" s="39">
        <f t="shared" si="597"/>
        <v>2743.65</v>
      </c>
      <c r="I3917" s="37">
        <f t="shared" si="598"/>
        <v>3000</v>
      </c>
      <c r="J3917" s="37">
        <f t="shared" si="599"/>
        <v>135</v>
      </c>
      <c r="K3917" s="21"/>
      <c r="L3917" s="36">
        <f>L3916+17</f>
        <v>664</v>
      </c>
      <c r="M3917" s="36"/>
      <c r="N3917" s="21"/>
      <c r="O3917" s="21">
        <f t="shared" si="600"/>
        <v>664</v>
      </c>
      <c r="P3917" s="40">
        <f t="shared" si="601"/>
        <v>1897.1428571428573</v>
      </c>
      <c r="Q3917" s="42"/>
      <c r="R3917" t="str">
        <f t="shared" si="602"/>
        <v>2740 Litre 316 Stainless Steel Slimline Water Tank (1050mm W x 1900mm L x  1560mm H)</v>
      </c>
    </row>
    <row r="3918" spans="2:18" x14ac:dyDescent="0.35">
      <c r="B3918" s="32">
        <v>0.65</v>
      </c>
      <c r="C3918" s="30" t="s">
        <v>23</v>
      </c>
      <c r="D3918" s="30" t="s">
        <v>21</v>
      </c>
      <c r="E3918" s="21">
        <v>1050</v>
      </c>
      <c r="F3918" s="21">
        <v>2000</v>
      </c>
      <c r="G3918" s="21">
        <v>1560</v>
      </c>
      <c r="H3918" s="39">
        <f t="shared" si="597"/>
        <v>2907.45</v>
      </c>
      <c r="I3918" s="37">
        <f t="shared" si="598"/>
        <v>3000</v>
      </c>
      <c r="J3918" s="37">
        <f t="shared" si="599"/>
        <v>135</v>
      </c>
      <c r="K3918" s="21"/>
      <c r="L3918" s="36">
        <f>L3917+17</f>
        <v>681</v>
      </c>
      <c r="M3918" s="36"/>
      <c r="N3918" s="21"/>
      <c r="O3918" s="21">
        <f t="shared" si="600"/>
        <v>681</v>
      </c>
      <c r="P3918" s="40">
        <f t="shared" si="601"/>
        <v>1945.7142857142858</v>
      </c>
      <c r="Q3918" s="42"/>
      <c r="R3918" t="str">
        <f t="shared" si="602"/>
        <v>2910 Litre 316 Stainless Steel Slimline Water Tank (1050mm W x 2000mm L x  1560mm H)</v>
      </c>
    </row>
    <row r="3919" spans="2:18" x14ac:dyDescent="0.35">
      <c r="B3919" s="32">
        <v>0.65</v>
      </c>
      <c r="C3919" s="30" t="s">
        <v>23</v>
      </c>
      <c r="D3919" s="30" t="s">
        <v>21</v>
      </c>
      <c r="E3919" s="21">
        <v>1050</v>
      </c>
      <c r="F3919" s="21">
        <v>2100</v>
      </c>
      <c r="G3919" s="21">
        <v>1560</v>
      </c>
      <c r="H3919" s="39">
        <f t="shared" si="597"/>
        <v>3071.25</v>
      </c>
      <c r="I3919" s="37">
        <f t="shared" si="598"/>
        <v>3000</v>
      </c>
      <c r="J3919" s="37">
        <f t="shared" si="599"/>
        <v>135</v>
      </c>
      <c r="K3919" s="21"/>
      <c r="L3919" s="36">
        <f>L3918+17</f>
        <v>698</v>
      </c>
      <c r="M3919" s="36"/>
      <c r="N3919" s="21"/>
      <c r="O3919" s="21">
        <f t="shared" si="600"/>
        <v>698</v>
      </c>
      <c r="P3919" s="40">
        <f t="shared" si="601"/>
        <v>1994.2857142857144</v>
      </c>
      <c r="Q3919" s="42"/>
      <c r="R3919" t="str">
        <f t="shared" si="602"/>
        <v>3070 Litre 316 Stainless Steel Slimline Water Tank (1050mm W x 2100mm L x  1560mm H)</v>
      </c>
    </row>
    <row r="3920" spans="2:18" x14ac:dyDescent="0.35">
      <c r="B3920" s="32">
        <v>0.65</v>
      </c>
      <c r="C3920" s="30" t="s">
        <v>23</v>
      </c>
      <c r="D3920" s="30" t="s">
        <v>21</v>
      </c>
      <c r="E3920" s="21">
        <v>1050</v>
      </c>
      <c r="F3920" s="21">
        <v>2200</v>
      </c>
      <c r="G3920" s="21">
        <v>1560</v>
      </c>
      <c r="H3920" s="39">
        <f t="shared" si="597"/>
        <v>3235.05</v>
      </c>
      <c r="I3920" s="37">
        <f t="shared" si="598"/>
        <v>3000</v>
      </c>
      <c r="J3920" s="37">
        <f t="shared" si="599"/>
        <v>135</v>
      </c>
      <c r="K3920" s="21"/>
      <c r="L3920" s="36">
        <f>L3919+17</f>
        <v>715</v>
      </c>
      <c r="M3920" s="36"/>
      <c r="N3920" s="21"/>
      <c r="O3920" s="21">
        <f t="shared" si="600"/>
        <v>715</v>
      </c>
      <c r="P3920" s="40">
        <f t="shared" si="601"/>
        <v>2042.8571428571429</v>
      </c>
      <c r="Q3920" s="42"/>
      <c r="R3920" t="str">
        <f t="shared" si="602"/>
        <v>3240 Litre 316 Stainless Steel Slimline Water Tank (1050mm W x 2200mm L x  1560mm H)</v>
      </c>
    </row>
    <row r="3921" spans="2:18" x14ac:dyDescent="0.35">
      <c r="B3921" s="32">
        <v>0.65</v>
      </c>
      <c r="C3921" s="30" t="s">
        <v>23</v>
      </c>
      <c r="D3921" s="30" t="s">
        <v>21</v>
      </c>
      <c r="E3921" s="21">
        <v>1050</v>
      </c>
      <c r="F3921" s="21">
        <v>2300</v>
      </c>
      <c r="G3921" s="21">
        <v>1560</v>
      </c>
      <c r="H3921" s="39">
        <f t="shared" si="597"/>
        <v>3398.85</v>
      </c>
      <c r="I3921" s="37">
        <f t="shared" si="598"/>
        <v>3000</v>
      </c>
      <c r="J3921" s="37">
        <f t="shared" si="599"/>
        <v>135</v>
      </c>
      <c r="K3921" s="21"/>
      <c r="L3921" s="36">
        <f>L3920+17</f>
        <v>732</v>
      </c>
      <c r="M3921" s="36"/>
      <c r="N3921" s="21"/>
      <c r="O3921" s="21">
        <f t="shared" si="600"/>
        <v>732</v>
      </c>
      <c r="P3921" s="40">
        <f t="shared" si="601"/>
        <v>2091.4285714285716</v>
      </c>
      <c r="Q3921" s="42"/>
      <c r="R3921" t="str">
        <f t="shared" si="602"/>
        <v>3400 Litre 316 Stainless Steel Slimline Water Tank (1050mm W x 2300mm L x  1560mm H)</v>
      </c>
    </row>
    <row r="3922" spans="2:18" x14ac:dyDescent="0.35">
      <c r="B3922" s="32">
        <v>0.65</v>
      </c>
      <c r="C3922" s="30" t="s">
        <v>23</v>
      </c>
      <c r="D3922" s="30" t="s">
        <v>21</v>
      </c>
      <c r="E3922" s="21">
        <v>1050</v>
      </c>
      <c r="F3922" s="21">
        <v>2400</v>
      </c>
      <c r="G3922" s="21">
        <v>1560</v>
      </c>
      <c r="H3922" s="39">
        <f t="shared" si="597"/>
        <v>3562.65</v>
      </c>
      <c r="I3922" s="37">
        <f t="shared" si="598"/>
        <v>4000</v>
      </c>
      <c r="J3922" s="37">
        <f t="shared" si="599"/>
        <v>150</v>
      </c>
      <c r="K3922" s="21"/>
      <c r="L3922" s="36">
        <v>753</v>
      </c>
      <c r="M3922" s="36"/>
      <c r="N3922" s="21"/>
      <c r="O3922" s="21">
        <f t="shared" si="600"/>
        <v>753</v>
      </c>
      <c r="P3922" s="40">
        <f t="shared" si="601"/>
        <v>2151.4285714285716</v>
      </c>
      <c r="Q3922" s="42"/>
      <c r="R3922" t="str">
        <f t="shared" si="602"/>
        <v>3560 Litre 316 Stainless Steel Slimline Water Tank (1050mm W x 2400mm L x  1560mm H)</v>
      </c>
    </row>
    <row r="3923" spans="2:18" x14ac:dyDescent="0.35">
      <c r="B3923" s="32">
        <v>0.65</v>
      </c>
      <c r="C3923" s="30" t="s">
        <v>23</v>
      </c>
      <c r="D3923" s="30" t="s">
        <v>21</v>
      </c>
      <c r="E3923" s="21">
        <v>1050</v>
      </c>
      <c r="F3923" s="21">
        <v>2500</v>
      </c>
      <c r="G3923" s="21">
        <v>1560</v>
      </c>
      <c r="H3923" s="39">
        <f t="shared" si="597"/>
        <v>3726.45</v>
      </c>
      <c r="I3923" s="37">
        <f t="shared" si="598"/>
        <v>4000</v>
      </c>
      <c r="J3923" s="37">
        <f t="shared" si="599"/>
        <v>150</v>
      </c>
      <c r="K3923" s="21"/>
      <c r="L3923" s="36">
        <f>L3922+17</f>
        <v>770</v>
      </c>
      <c r="M3923" s="36"/>
      <c r="N3923" s="21"/>
      <c r="O3923" s="21">
        <f t="shared" si="600"/>
        <v>770</v>
      </c>
      <c r="P3923" s="40">
        <f t="shared" si="601"/>
        <v>2200</v>
      </c>
      <c r="Q3923" s="42"/>
      <c r="R3923" t="str">
        <f t="shared" si="602"/>
        <v>3730 Litre 316 Stainless Steel Slimline Water Tank (1050mm W x 2500mm L x  1560mm H)</v>
      </c>
    </row>
    <row r="3924" spans="2:18" x14ac:dyDescent="0.35">
      <c r="B3924" s="32">
        <v>0.65</v>
      </c>
      <c r="C3924" s="30" t="s">
        <v>23</v>
      </c>
      <c r="D3924" s="30" t="s">
        <v>21</v>
      </c>
      <c r="E3924" s="21">
        <v>1050</v>
      </c>
      <c r="F3924" s="21">
        <v>2600</v>
      </c>
      <c r="G3924" s="21">
        <v>1560</v>
      </c>
      <c r="H3924" s="39">
        <f t="shared" si="597"/>
        <v>3890.25</v>
      </c>
      <c r="I3924" s="37">
        <f t="shared" si="598"/>
        <v>4000</v>
      </c>
      <c r="J3924" s="37">
        <f t="shared" si="599"/>
        <v>150</v>
      </c>
      <c r="K3924" s="21"/>
      <c r="L3924" s="36">
        <f>L3923+17</f>
        <v>787</v>
      </c>
      <c r="M3924" s="36"/>
      <c r="N3924" s="21"/>
      <c r="O3924" s="21">
        <f t="shared" si="600"/>
        <v>787</v>
      </c>
      <c r="P3924" s="40">
        <f t="shared" si="601"/>
        <v>2248.5714285714289</v>
      </c>
      <c r="Q3924" s="42"/>
      <c r="R3924" t="str">
        <f t="shared" si="602"/>
        <v>3890 Litre 316 Stainless Steel Slimline Water Tank (1050mm W x 2600mm L x  1560mm H)</v>
      </c>
    </row>
    <row r="3925" spans="2:18" x14ac:dyDescent="0.35">
      <c r="B3925" s="32">
        <v>0.65</v>
      </c>
      <c r="C3925" s="30" t="s">
        <v>23</v>
      </c>
      <c r="D3925" s="30" t="s">
        <v>21</v>
      </c>
      <c r="E3925" s="21">
        <v>1050</v>
      </c>
      <c r="F3925" s="21">
        <v>2700</v>
      </c>
      <c r="G3925" s="21">
        <v>1560</v>
      </c>
      <c r="H3925" s="39">
        <f t="shared" si="597"/>
        <v>4054.05</v>
      </c>
      <c r="I3925" s="37">
        <f t="shared" si="598"/>
        <v>4000</v>
      </c>
      <c r="J3925" s="37">
        <f t="shared" si="599"/>
        <v>150</v>
      </c>
      <c r="K3925" s="21"/>
      <c r="L3925" s="36">
        <f>L3924+17</f>
        <v>804</v>
      </c>
      <c r="M3925" s="36"/>
      <c r="N3925" s="21"/>
      <c r="O3925" s="21">
        <f t="shared" si="600"/>
        <v>804</v>
      </c>
      <c r="P3925" s="40">
        <f t="shared" si="601"/>
        <v>2297.1428571428573</v>
      </c>
      <c r="Q3925" s="42"/>
      <c r="R3925" t="str">
        <f t="shared" si="602"/>
        <v>4050 Litre 316 Stainless Steel Slimline Water Tank (1050mm W x 2700mm L x  1560mm H)</v>
      </c>
    </row>
    <row r="3926" spans="2:18" x14ac:dyDescent="0.35">
      <c r="B3926" s="32">
        <v>0.65</v>
      </c>
      <c r="C3926" s="30" t="s">
        <v>23</v>
      </c>
      <c r="D3926" s="30" t="s">
        <v>21</v>
      </c>
      <c r="E3926" s="21">
        <v>1050</v>
      </c>
      <c r="F3926" s="21">
        <v>2800</v>
      </c>
      <c r="G3926" s="21">
        <v>1560</v>
      </c>
      <c r="H3926" s="39">
        <f t="shared" si="597"/>
        <v>4217.8500000000004</v>
      </c>
      <c r="I3926" s="37">
        <f t="shared" si="598"/>
        <v>4000</v>
      </c>
      <c r="J3926" s="37">
        <f t="shared" si="599"/>
        <v>150</v>
      </c>
      <c r="K3926" s="21"/>
      <c r="L3926" s="36">
        <f>L3925+17</f>
        <v>821</v>
      </c>
      <c r="M3926" s="36"/>
      <c r="N3926" s="21"/>
      <c r="O3926" s="21">
        <f t="shared" si="600"/>
        <v>821</v>
      </c>
      <c r="P3926" s="40">
        <f t="shared" si="601"/>
        <v>2345.7142857142858</v>
      </c>
      <c r="Q3926" s="42"/>
      <c r="R3926" t="str">
        <f t="shared" si="602"/>
        <v>4220 Litre 316 Stainless Steel Slimline Water Tank (1050mm W x 2800mm L x  1560mm H)</v>
      </c>
    </row>
    <row r="3927" spans="2:18" x14ac:dyDescent="0.35">
      <c r="B3927" s="32">
        <v>0.65</v>
      </c>
      <c r="C3927" s="30" t="s">
        <v>23</v>
      </c>
      <c r="D3927" s="30" t="s">
        <v>21</v>
      </c>
      <c r="E3927" s="21">
        <v>1050</v>
      </c>
      <c r="F3927" s="21">
        <v>2900</v>
      </c>
      <c r="G3927" s="21">
        <v>1560</v>
      </c>
      <c r="H3927" s="39">
        <f t="shared" si="597"/>
        <v>4381.6499999999996</v>
      </c>
      <c r="I3927" s="37">
        <f t="shared" si="598"/>
        <v>4000</v>
      </c>
      <c r="J3927" s="37">
        <f t="shared" si="599"/>
        <v>150</v>
      </c>
      <c r="K3927" s="21"/>
      <c r="L3927" s="36">
        <f>L3926+17</f>
        <v>838</v>
      </c>
      <c r="M3927" s="36"/>
      <c r="N3927" s="21"/>
      <c r="O3927" s="21">
        <f t="shared" si="600"/>
        <v>838</v>
      </c>
      <c r="P3927" s="40">
        <f t="shared" si="601"/>
        <v>2394.2857142857142</v>
      </c>
      <c r="Q3927" s="42"/>
      <c r="R3927" t="str">
        <f t="shared" si="602"/>
        <v>4380 Litre 316 Stainless Steel Slimline Water Tank (1050mm W x 2900mm L x  1560mm H)</v>
      </c>
    </row>
    <row r="3928" spans="2:18" x14ac:dyDescent="0.35">
      <c r="B3928" s="32">
        <v>0.65</v>
      </c>
      <c r="C3928" s="30" t="s">
        <v>23</v>
      </c>
      <c r="D3928" s="30" t="s">
        <v>21</v>
      </c>
      <c r="E3928" s="21">
        <v>1050</v>
      </c>
      <c r="F3928" s="21">
        <v>3000</v>
      </c>
      <c r="G3928" s="21">
        <v>1560</v>
      </c>
      <c r="H3928" s="39">
        <f t="shared" si="597"/>
        <v>4545.45</v>
      </c>
      <c r="I3928" s="37">
        <f t="shared" si="598"/>
        <v>5000</v>
      </c>
      <c r="J3928" s="37">
        <f t="shared" si="599"/>
        <v>180</v>
      </c>
      <c r="K3928" s="21"/>
      <c r="L3928" s="36">
        <v>859</v>
      </c>
      <c r="M3928" s="36"/>
      <c r="N3928" s="21"/>
      <c r="O3928" s="21">
        <f t="shared" si="600"/>
        <v>859</v>
      </c>
      <c r="P3928" s="40">
        <f t="shared" si="601"/>
        <v>2454.2857142857142</v>
      </c>
      <c r="Q3928" s="42"/>
      <c r="R3928" t="str">
        <f t="shared" si="602"/>
        <v>4550 Litre 316 Stainless Steel Slimline Water Tank (1050mm W x 3000mm L x  1560mm H)</v>
      </c>
    </row>
    <row r="3929" spans="2:18" x14ac:dyDescent="0.35">
      <c r="B3929" s="32">
        <v>0.65</v>
      </c>
      <c r="C3929" s="30" t="s">
        <v>23</v>
      </c>
      <c r="D3929" s="30" t="s">
        <v>21</v>
      </c>
      <c r="E3929" s="21">
        <v>1050</v>
      </c>
      <c r="F3929" s="21">
        <v>3100</v>
      </c>
      <c r="G3929" s="21">
        <v>1560</v>
      </c>
      <c r="H3929" s="39">
        <f t="shared" si="597"/>
        <v>4709.25</v>
      </c>
      <c r="I3929" s="37">
        <f t="shared" si="598"/>
        <v>5000</v>
      </c>
      <c r="J3929" s="37">
        <f t="shared" si="599"/>
        <v>180</v>
      </c>
      <c r="K3929" s="21"/>
      <c r="L3929" s="36">
        <f>L3928+17</f>
        <v>876</v>
      </c>
      <c r="M3929" s="36"/>
      <c r="N3929" s="21"/>
      <c r="O3929" s="21">
        <f t="shared" si="600"/>
        <v>876</v>
      </c>
      <c r="P3929" s="40">
        <f t="shared" si="601"/>
        <v>2502.8571428571431</v>
      </c>
      <c r="Q3929" s="42"/>
      <c r="R3929" t="str">
        <f t="shared" si="602"/>
        <v>4710 Litre 316 Stainless Steel Slimline Water Tank (1050mm W x 3100mm L x  1560mm H)</v>
      </c>
    </row>
    <row r="3930" spans="2:18" x14ac:dyDescent="0.35">
      <c r="B3930" s="32">
        <v>0.65</v>
      </c>
      <c r="C3930" s="30" t="s">
        <v>23</v>
      </c>
      <c r="D3930" s="30" t="s">
        <v>21</v>
      </c>
      <c r="E3930" s="21">
        <v>1050</v>
      </c>
      <c r="F3930" s="21">
        <v>3200</v>
      </c>
      <c r="G3930" s="21">
        <v>1560</v>
      </c>
      <c r="H3930" s="39">
        <f t="shared" si="597"/>
        <v>4873.05</v>
      </c>
      <c r="I3930" s="37">
        <f t="shared" si="598"/>
        <v>5000</v>
      </c>
      <c r="J3930" s="37">
        <f t="shared" si="599"/>
        <v>180</v>
      </c>
      <c r="K3930" s="21"/>
      <c r="L3930" s="36">
        <f>L3929+17</f>
        <v>893</v>
      </c>
      <c r="M3930" s="36"/>
      <c r="N3930" s="21"/>
      <c r="O3930" s="21">
        <f t="shared" si="600"/>
        <v>893</v>
      </c>
      <c r="P3930" s="40">
        <f t="shared" si="601"/>
        <v>2551.4285714285716</v>
      </c>
      <c r="Q3930" s="42"/>
      <c r="R3930" t="str">
        <f t="shared" si="602"/>
        <v>4870 Litre 316 Stainless Steel Slimline Water Tank (1050mm W x 3200mm L x  1560mm H)</v>
      </c>
    </row>
    <row r="3931" spans="2:18" x14ac:dyDescent="0.35">
      <c r="B3931" s="32">
        <v>0.65</v>
      </c>
      <c r="C3931" s="30" t="s">
        <v>23</v>
      </c>
      <c r="D3931" s="30" t="s">
        <v>21</v>
      </c>
      <c r="E3931" s="21">
        <v>1050</v>
      </c>
      <c r="F3931" s="21">
        <v>3300</v>
      </c>
      <c r="G3931" s="21">
        <v>1560</v>
      </c>
      <c r="H3931" s="39">
        <f t="shared" si="597"/>
        <v>5036.8500000000004</v>
      </c>
      <c r="I3931" s="37">
        <f t="shared" si="598"/>
        <v>5000</v>
      </c>
      <c r="J3931" s="37">
        <f t="shared" si="599"/>
        <v>180</v>
      </c>
      <c r="K3931" s="21"/>
      <c r="L3931" s="36">
        <f>L3930+17</f>
        <v>910</v>
      </c>
      <c r="M3931" s="36"/>
      <c r="N3931" s="21"/>
      <c r="O3931" s="21">
        <f t="shared" si="600"/>
        <v>910</v>
      </c>
      <c r="P3931" s="40">
        <f t="shared" si="601"/>
        <v>2600</v>
      </c>
      <c r="Q3931" s="42"/>
      <c r="R3931" t="str">
        <f t="shared" si="602"/>
        <v>5040 Litre 316 Stainless Steel Slimline Water Tank (1050mm W x 3300mm L x  1560mm H)</v>
      </c>
    </row>
    <row r="3932" spans="2:18" x14ac:dyDescent="0.35">
      <c r="B3932" s="32">
        <v>0.65</v>
      </c>
      <c r="C3932" s="30" t="s">
        <v>23</v>
      </c>
      <c r="D3932" s="30" t="s">
        <v>21</v>
      </c>
      <c r="E3932" s="21">
        <v>1050</v>
      </c>
      <c r="F3932" s="21">
        <v>3400</v>
      </c>
      <c r="G3932" s="21">
        <v>1560</v>
      </c>
      <c r="H3932" s="39">
        <f t="shared" si="597"/>
        <v>5200.6499999999996</v>
      </c>
      <c r="I3932" s="37">
        <f t="shared" si="598"/>
        <v>5000</v>
      </c>
      <c r="J3932" s="37">
        <f t="shared" si="599"/>
        <v>180</v>
      </c>
      <c r="K3932" s="21"/>
      <c r="L3932" s="36">
        <f>L3931+17</f>
        <v>927</v>
      </c>
      <c r="M3932" s="36"/>
      <c r="N3932" s="21"/>
      <c r="O3932" s="21">
        <f t="shared" si="600"/>
        <v>927</v>
      </c>
      <c r="P3932" s="40">
        <f t="shared" si="601"/>
        <v>2648.5714285714289</v>
      </c>
      <c r="Q3932" s="42"/>
      <c r="R3932" t="str">
        <f t="shared" si="602"/>
        <v>5200 Litre 316 Stainless Steel Slimline Water Tank (1050mm W x 3400mm L x  1560mm H)</v>
      </c>
    </row>
    <row r="3933" spans="2:18" x14ac:dyDescent="0.35">
      <c r="B3933" s="32">
        <v>0.65</v>
      </c>
      <c r="C3933" s="30" t="s">
        <v>23</v>
      </c>
      <c r="D3933" s="30" t="s">
        <v>21</v>
      </c>
      <c r="E3933" s="21">
        <v>1050</v>
      </c>
      <c r="F3933" s="21">
        <v>3500</v>
      </c>
      <c r="G3933" s="21">
        <v>1560</v>
      </c>
      <c r="H3933" s="39">
        <f t="shared" si="597"/>
        <v>5364.45</v>
      </c>
      <c r="I3933" s="37">
        <f t="shared" si="598"/>
        <v>5000</v>
      </c>
      <c r="J3933" s="37">
        <f t="shared" si="599"/>
        <v>180</v>
      </c>
      <c r="K3933" s="21"/>
      <c r="L3933" s="36">
        <f>L3932+17</f>
        <v>944</v>
      </c>
      <c r="M3933" s="36"/>
      <c r="N3933" s="21"/>
      <c r="O3933" s="21">
        <f t="shared" si="600"/>
        <v>944</v>
      </c>
      <c r="P3933" s="40">
        <f t="shared" si="601"/>
        <v>2697.1428571428573</v>
      </c>
      <c r="Q3933" s="42"/>
      <c r="R3933" t="str">
        <f t="shared" si="602"/>
        <v>5360 Litre 316 Stainless Steel Slimline Water Tank (1050mm W x 3500mm L x  1560mm H)</v>
      </c>
    </row>
    <row r="3934" spans="2:18" x14ac:dyDescent="0.35">
      <c r="B3934" s="32">
        <v>0.65</v>
      </c>
      <c r="C3934" s="30" t="s">
        <v>23</v>
      </c>
      <c r="D3934" s="30" t="s">
        <v>21</v>
      </c>
      <c r="E3934" s="21">
        <v>1050</v>
      </c>
      <c r="F3934" s="21">
        <v>3600</v>
      </c>
      <c r="G3934" s="21">
        <v>1560</v>
      </c>
      <c r="H3934" s="39">
        <f t="shared" si="597"/>
        <v>5528.25</v>
      </c>
      <c r="I3934" s="37">
        <f t="shared" si="598"/>
        <v>6000</v>
      </c>
      <c r="J3934" s="37">
        <f t="shared" si="599"/>
        <v>210</v>
      </c>
      <c r="K3934" s="21"/>
      <c r="L3934" s="36">
        <v>1071</v>
      </c>
      <c r="M3934" s="36"/>
      <c r="N3934" s="21"/>
      <c r="O3934" s="21">
        <f t="shared" si="600"/>
        <v>1071</v>
      </c>
      <c r="P3934" s="40">
        <f t="shared" si="601"/>
        <v>3060</v>
      </c>
      <c r="Q3934" s="42"/>
      <c r="R3934" t="str">
        <f t="shared" si="602"/>
        <v>5530 Litre 316 Stainless Steel Slimline Water Tank (1050mm W x 3600mm L x  1560mm H)</v>
      </c>
    </row>
    <row r="3935" spans="2:18" x14ac:dyDescent="0.35">
      <c r="B3935" s="32">
        <v>0.65</v>
      </c>
      <c r="C3935" s="30" t="s">
        <v>23</v>
      </c>
      <c r="D3935" s="30" t="s">
        <v>21</v>
      </c>
      <c r="E3935" s="21">
        <v>1050</v>
      </c>
      <c r="F3935" s="21">
        <v>3700</v>
      </c>
      <c r="G3935" s="21">
        <v>1560</v>
      </c>
      <c r="H3935" s="39">
        <f t="shared" si="597"/>
        <v>5692.05</v>
      </c>
      <c r="I3935" s="37">
        <f t="shared" si="598"/>
        <v>6000</v>
      </c>
      <c r="J3935" s="37">
        <f t="shared" si="599"/>
        <v>210</v>
      </c>
      <c r="K3935" s="21"/>
      <c r="L3935" s="36">
        <f>L3934+17</f>
        <v>1088</v>
      </c>
      <c r="M3935" s="36"/>
      <c r="N3935" s="21"/>
      <c r="O3935" s="21">
        <f t="shared" si="600"/>
        <v>1088</v>
      </c>
      <c r="P3935" s="40">
        <f t="shared" si="601"/>
        <v>3108.5714285714289</v>
      </c>
      <c r="Q3935" s="42"/>
      <c r="R3935" t="str">
        <f t="shared" si="602"/>
        <v>5690 Litre 316 Stainless Steel Slimline Water Tank (1050mm W x 3700mm L x  1560mm H)</v>
      </c>
    </row>
    <row r="3936" spans="2:18" x14ac:dyDescent="0.35">
      <c r="B3936" s="32">
        <v>0.65</v>
      </c>
      <c r="C3936" s="30" t="s">
        <v>23</v>
      </c>
      <c r="D3936" s="30" t="s">
        <v>21</v>
      </c>
      <c r="E3936" s="21">
        <v>1050</v>
      </c>
      <c r="F3936" s="21">
        <v>3800</v>
      </c>
      <c r="G3936" s="21">
        <v>1560</v>
      </c>
      <c r="H3936" s="39">
        <f t="shared" si="597"/>
        <v>5855.85</v>
      </c>
      <c r="I3936" s="37">
        <f t="shared" si="598"/>
        <v>6000</v>
      </c>
      <c r="J3936" s="37">
        <f t="shared" si="599"/>
        <v>210</v>
      </c>
      <c r="K3936" s="21"/>
      <c r="L3936" s="36">
        <f>L3935+17</f>
        <v>1105</v>
      </c>
      <c r="M3936" s="36"/>
      <c r="N3936" s="21"/>
      <c r="O3936" s="21">
        <f t="shared" si="600"/>
        <v>1105</v>
      </c>
      <c r="P3936" s="40">
        <f t="shared" si="601"/>
        <v>3157.1428571428573</v>
      </c>
      <c r="Q3936" s="42"/>
      <c r="R3936" t="str">
        <f t="shared" si="602"/>
        <v>5860 Litre 316 Stainless Steel Slimline Water Tank (1050mm W x 3800mm L x  1560mm H)</v>
      </c>
    </row>
    <row r="3937" spans="2:18" x14ac:dyDescent="0.35">
      <c r="B3937" s="32">
        <v>0.65</v>
      </c>
      <c r="C3937" s="30" t="s">
        <v>23</v>
      </c>
      <c r="D3937" s="30" t="s">
        <v>21</v>
      </c>
      <c r="E3937" s="21">
        <v>1050</v>
      </c>
      <c r="F3937" s="21">
        <v>3900</v>
      </c>
      <c r="G3937" s="21">
        <v>1560</v>
      </c>
      <c r="H3937" s="39">
        <f t="shared" si="597"/>
        <v>6019.65</v>
      </c>
      <c r="I3937" s="37">
        <f t="shared" si="598"/>
        <v>6000</v>
      </c>
      <c r="J3937" s="37">
        <f t="shared" si="599"/>
        <v>210</v>
      </c>
      <c r="K3937" s="21"/>
      <c r="L3937" s="36">
        <f>L3936+17</f>
        <v>1122</v>
      </c>
      <c r="M3937" s="36"/>
      <c r="N3937" s="21"/>
      <c r="O3937" s="21">
        <f t="shared" si="600"/>
        <v>1122</v>
      </c>
      <c r="P3937" s="40">
        <f t="shared" si="601"/>
        <v>3205.7142857142858</v>
      </c>
      <c r="Q3937" s="42"/>
      <c r="R3937" t="str">
        <f t="shared" si="602"/>
        <v>6020 Litre 316 Stainless Steel Slimline Water Tank (1050mm W x 3900mm L x  1560mm H)</v>
      </c>
    </row>
    <row r="3938" spans="2:18" x14ac:dyDescent="0.35">
      <c r="B3938" s="32">
        <v>0.65</v>
      </c>
      <c r="C3938" s="30" t="s">
        <v>23</v>
      </c>
      <c r="D3938" s="30" t="s">
        <v>21</v>
      </c>
      <c r="E3938" s="21">
        <v>1050</v>
      </c>
      <c r="F3938" s="21">
        <v>4000</v>
      </c>
      <c r="G3938" s="21">
        <v>1560</v>
      </c>
      <c r="H3938" s="39">
        <f t="shared" si="597"/>
        <v>6183.45</v>
      </c>
      <c r="I3938" s="37">
        <f t="shared" si="598"/>
        <v>6000</v>
      </c>
      <c r="J3938" s="37">
        <f t="shared" si="599"/>
        <v>210</v>
      </c>
      <c r="K3938" s="21"/>
      <c r="L3938" s="36">
        <v>1142</v>
      </c>
      <c r="M3938" s="36"/>
      <c r="N3938" s="21"/>
      <c r="O3938" s="21">
        <f t="shared" si="600"/>
        <v>1142</v>
      </c>
      <c r="P3938" s="40">
        <f t="shared" si="601"/>
        <v>3262.8571428571431</v>
      </c>
      <c r="Q3938" s="42"/>
      <c r="R3938" t="str">
        <f t="shared" si="602"/>
        <v>6180 Litre 316 Stainless Steel Slimline Water Tank (1050mm W x 4000mm L x  1560mm H)</v>
      </c>
    </row>
    <row r="3939" spans="2:18" x14ac:dyDescent="0.35">
      <c r="B3939" s="32">
        <v>0.65</v>
      </c>
      <c r="C3939" s="30" t="s">
        <v>23</v>
      </c>
      <c r="D3939" s="30" t="s">
        <v>21</v>
      </c>
      <c r="E3939" s="21">
        <v>1100</v>
      </c>
      <c r="F3939" s="21">
        <v>800</v>
      </c>
      <c r="G3939" s="21">
        <v>1560</v>
      </c>
      <c r="H3939" s="39">
        <f t="shared" si="597"/>
        <v>968.31428571428557</v>
      </c>
      <c r="I3939" s="37">
        <f t="shared" si="598"/>
        <v>1000</v>
      </c>
      <c r="J3939" s="37">
        <f t="shared" si="599"/>
        <v>90</v>
      </c>
      <c r="K3939" s="21"/>
      <c r="L3939" s="36">
        <v>406</v>
      </c>
      <c r="M3939" s="36"/>
      <c r="N3939" s="21"/>
      <c r="O3939" s="21">
        <f t="shared" si="600"/>
        <v>406</v>
      </c>
      <c r="P3939" s="40">
        <f t="shared" si="601"/>
        <v>1160</v>
      </c>
      <c r="Q3939" s="42"/>
      <c r="R3939" t="str">
        <f t="shared" si="602"/>
        <v>970 Litre 316 Stainless Steel Slimline Water Tank (1100mm W x 800mm L x  1560mm H)</v>
      </c>
    </row>
    <row r="3940" spans="2:18" x14ac:dyDescent="0.35">
      <c r="B3940" s="32">
        <v>0.65</v>
      </c>
      <c r="C3940" s="30" t="s">
        <v>23</v>
      </c>
      <c r="D3940" s="30" t="s">
        <v>21</v>
      </c>
      <c r="E3940" s="21">
        <v>1100</v>
      </c>
      <c r="F3940" s="21">
        <v>900</v>
      </c>
      <c r="G3940" s="21">
        <v>1560</v>
      </c>
      <c r="H3940" s="39">
        <f t="shared" si="597"/>
        <v>1139.9142857142856</v>
      </c>
      <c r="I3940" s="37">
        <f t="shared" si="598"/>
        <v>1000</v>
      </c>
      <c r="J3940" s="37">
        <f t="shared" si="599"/>
        <v>90</v>
      </c>
      <c r="K3940" s="21"/>
      <c r="L3940" s="36">
        <f>L3939+17</f>
        <v>423</v>
      </c>
      <c r="M3940" s="36"/>
      <c r="N3940" s="21"/>
      <c r="O3940" s="21">
        <f t="shared" si="600"/>
        <v>423</v>
      </c>
      <c r="P3940" s="40">
        <f t="shared" si="601"/>
        <v>1208.5714285714287</v>
      </c>
      <c r="Q3940" s="42"/>
      <c r="R3940" t="str">
        <f t="shared" si="602"/>
        <v>1140 Litre 316 Stainless Steel Slimline Water Tank (1100mm W x 900mm L x  1560mm H)</v>
      </c>
    </row>
    <row r="3941" spans="2:18" x14ac:dyDescent="0.35">
      <c r="B3941" s="32">
        <v>0.65</v>
      </c>
      <c r="C3941" s="30" t="s">
        <v>23</v>
      </c>
      <c r="D3941" s="30" t="s">
        <v>21</v>
      </c>
      <c r="E3941" s="21">
        <v>1100</v>
      </c>
      <c r="F3941" s="21">
        <v>1000</v>
      </c>
      <c r="G3941" s="21">
        <v>1560</v>
      </c>
      <c r="H3941" s="39">
        <f t="shared" si="597"/>
        <v>1311.5142857142855</v>
      </c>
      <c r="I3941" s="37">
        <f t="shared" si="598"/>
        <v>1000</v>
      </c>
      <c r="J3941" s="37">
        <f t="shared" si="599"/>
        <v>90</v>
      </c>
      <c r="K3941" s="21"/>
      <c r="L3941" s="36">
        <f>L3940+17</f>
        <v>440</v>
      </c>
      <c r="M3941" s="36"/>
      <c r="N3941" s="21"/>
      <c r="O3941" s="21">
        <f t="shared" si="600"/>
        <v>440</v>
      </c>
      <c r="P3941" s="40">
        <f t="shared" si="601"/>
        <v>1257.1428571428571</v>
      </c>
      <c r="Q3941" s="42"/>
      <c r="R3941" t="str">
        <f t="shared" si="602"/>
        <v>1310 Litre 316 Stainless Steel Slimline Water Tank (1100mm W x 1000mm L x  1560mm H)</v>
      </c>
    </row>
    <row r="3942" spans="2:18" x14ac:dyDescent="0.35">
      <c r="B3942" s="32">
        <v>0.65</v>
      </c>
      <c r="C3942" s="30" t="s">
        <v>23</v>
      </c>
      <c r="D3942" s="30" t="s">
        <v>21</v>
      </c>
      <c r="E3942" s="21">
        <v>1100</v>
      </c>
      <c r="F3942" s="21">
        <v>1100</v>
      </c>
      <c r="G3942" s="21">
        <v>1560</v>
      </c>
      <c r="H3942" s="39">
        <f t="shared" si="597"/>
        <v>1483.1142857142856</v>
      </c>
      <c r="I3942" s="37">
        <f t="shared" si="598"/>
        <v>1000</v>
      </c>
      <c r="J3942" s="37">
        <f t="shared" si="599"/>
        <v>90</v>
      </c>
      <c r="K3942" s="21"/>
      <c r="L3942" s="36">
        <f>L3941+17</f>
        <v>457</v>
      </c>
      <c r="M3942" s="36"/>
      <c r="N3942" s="21"/>
      <c r="O3942" s="21">
        <f t="shared" si="600"/>
        <v>457</v>
      </c>
      <c r="P3942" s="40">
        <f t="shared" si="601"/>
        <v>1305.7142857142858</v>
      </c>
      <c r="Q3942" s="42"/>
      <c r="R3942" t="str">
        <f t="shared" si="602"/>
        <v>1480 Litre 316 Stainless Steel Slimline Water Tank (1100mm W x 1100mm L x  1560mm H)</v>
      </c>
    </row>
    <row r="3943" spans="2:18" x14ac:dyDescent="0.35">
      <c r="B3943" s="32">
        <v>0.65</v>
      </c>
      <c r="C3943" s="30" t="s">
        <v>23</v>
      </c>
      <c r="D3943" s="30" t="s">
        <v>21</v>
      </c>
      <c r="E3943" s="21">
        <v>1100</v>
      </c>
      <c r="F3943" s="21">
        <v>1200</v>
      </c>
      <c r="G3943" s="21">
        <v>1560</v>
      </c>
      <c r="H3943" s="39">
        <f t="shared" si="597"/>
        <v>1654.7142857142856</v>
      </c>
      <c r="I3943" s="37">
        <f t="shared" si="598"/>
        <v>2000</v>
      </c>
      <c r="J3943" s="37">
        <f t="shared" si="599"/>
        <v>120</v>
      </c>
      <c r="K3943" s="21"/>
      <c r="L3943" s="36">
        <v>477</v>
      </c>
      <c r="M3943" s="36"/>
      <c r="N3943" s="21"/>
      <c r="O3943" s="21">
        <f t="shared" si="600"/>
        <v>477</v>
      </c>
      <c r="P3943" s="40">
        <f t="shared" si="601"/>
        <v>1362.8571428571429</v>
      </c>
      <c r="Q3943" s="42"/>
      <c r="R3943" t="str">
        <f t="shared" si="602"/>
        <v>1650 Litre 316 Stainless Steel Slimline Water Tank (1100mm W x 1200mm L x  1560mm H)</v>
      </c>
    </row>
    <row r="3944" spans="2:18" x14ac:dyDescent="0.35">
      <c r="B3944" s="32">
        <v>0.65</v>
      </c>
      <c r="C3944" s="30" t="s">
        <v>23</v>
      </c>
      <c r="D3944" s="30" t="s">
        <v>21</v>
      </c>
      <c r="E3944" s="21">
        <v>1100</v>
      </c>
      <c r="F3944" s="21">
        <v>1300</v>
      </c>
      <c r="G3944" s="21">
        <v>1560</v>
      </c>
      <c r="H3944" s="39">
        <f t="shared" si="597"/>
        <v>1826.3142857142857</v>
      </c>
      <c r="I3944" s="37">
        <f t="shared" si="598"/>
        <v>2000</v>
      </c>
      <c r="J3944" s="37">
        <f t="shared" si="599"/>
        <v>120</v>
      </c>
      <c r="K3944" s="21"/>
      <c r="L3944" s="36">
        <f>L3943+17</f>
        <v>494</v>
      </c>
      <c r="M3944" s="36"/>
      <c r="N3944" s="21"/>
      <c r="O3944" s="21">
        <f t="shared" si="600"/>
        <v>494</v>
      </c>
      <c r="P3944" s="40">
        <f t="shared" si="601"/>
        <v>1411.4285714285716</v>
      </c>
      <c r="Q3944" s="42"/>
      <c r="R3944" t="str">
        <f t="shared" si="602"/>
        <v>1830 Litre 316 Stainless Steel Slimline Water Tank (1100mm W x 1300mm L x  1560mm H)</v>
      </c>
    </row>
    <row r="3945" spans="2:18" x14ac:dyDescent="0.35">
      <c r="B3945" s="32">
        <v>0.65</v>
      </c>
      <c r="C3945" s="30" t="s">
        <v>23</v>
      </c>
      <c r="D3945" s="30" t="s">
        <v>21</v>
      </c>
      <c r="E3945" s="21">
        <v>1100</v>
      </c>
      <c r="F3945" s="21">
        <v>1400</v>
      </c>
      <c r="G3945" s="21">
        <v>1560</v>
      </c>
      <c r="H3945" s="39">
        <f t="shared" si="597"/>
        <v>1997.9142857142856</v>
      </c>
      <c r="I3945" s="37">
        <f t="shared" si="598"/>
        <v>2000</v>
      </c>
      <c r="J3945" s="37">
        <f t="shared" si="599"/>
        <v>120</v>
      </c>
      <c r="K3945" s="21"/>
      <c r="L3945" s="36">
        <f>L3944+17</f>
        <v>511</v>
      </c>
      <c r="M3945" s="36"/>
      <c r="N3945" s="21"/>
      <c r="O3945" s="21">
        <f t="shared" si="600"/>
        <v>511</v>
      </c>
      <c r="P3945" s="40">
        <f t="shared" si="601"/>
        <v>1460</v>
      </c>
      <c r="Q3945" s="42"/>
      <c r="R3945" t="str">
        <f t="shared" si="602"/>
        <v>2000 Litre 316 Stainless Steel Slimline Water Tank (1100mm W x 1400mm L x  1560mm H)</v>
      </c>
    </row>
    <row r="3946" spans="2:18" x14ac:dyDescent="0.35">
      <c r="B3946" s="32">
        <v>0.65</v>
      </c>
      <c r="C3946" s="30" t="s">
        <v>23</v>
      </c>
      <c r="D3946" s="30" t="s">
        <v>21</v>
      </c>
      <c r="E3946" s="21">
        <v>1100</v>
      </c>
      <c r="F3946" s="21">
        <v>1500</v>
      </c>
      <c r="G3946" s="21">
        <v>1560</v>
      </c>
      <c r="H3946" s="39">
        <f t="shared" si="597"/>
        <v>2169.514285714286</v>
      </c>
      <c r="I3946" s="37">
        <f t="shared" si="598"/>
        <v>2000</v>
      </c>
      <c r="J3946" s="37">
        <f t="shared" si="599"/>
        <v>120</v>
      </c>
      <c r="K3946" s="21"/>
      <c r="L3946" s="36">
        <f>L3945+17</f>
        <v>528</v>
      </c>
      <c r="M3946" s="36"/>
      <c r="N3946" s="21"/>
      <c r="O3946" s="21">
        <f t="shared" si="600"/>
        <v>528</v>
      </c>
      <c r="P3946" s="40">
        <f t="shared" si="601"/>
        <v>1508.5714285714287</v>
      </c>
      <c r="Q3946" s="42"/>
      <c r="R3946" t="str">
        <f t="shared" si="602"/>
        <v>2170 Litre 316 Stainless Steel Slimline Water Tank (1100mm W x 1500mm L x  1560mm H)</v>
      </c>
    </row>
    <row r="3947" spans="2:18" x14ac:dyDescent="0.35">
      <c r="B3947" s="32">
        <v>0.65</v>
      </c>
      <c r="C3947" s="30" t="s">
        <v>23</v>
      </c>
      <c r="D3947" s="30" t="s">
        <v>21</v>
      </c>
      <c r="E3947" s="21">
        <v>1100</v>
      </c>
      <c r="F3947" s="21">
        <v>1600</v>
      </c>
      <c r="G3947" s="21">
        <v>1560</v>
      </c>
      <c r="H3947" s="39">
        <f t="shared" si="597"/>
        <v>2341.1142857142859</v>
      </c>
      <c r="I3947" s="37">
        <f t="shared" si="598"/>
        <v>2000</v>
      </c>
      <c r="J3947" s="37">
        <f t="shared" si="599"/>
        <v>120</v>
      </c>
      <c r="K3947" s="21"/>
      <c r="L3947" s="36">
        <f>L3946+17</f>
        <v>545</v>
      </c>
      <c r="M3947" s="36"/>
      <c r="N3947" s="21"/>
      <c r="O3947" s="21">
        <f t="shared" si="600"/>
        <v>545</v>
      </c>
      <c r="P3947" s="40">
        <f t="shared" si="601"/>
        <v>1557.1428571428573</v>
      </c>
      <c r="Q3947" s="42"/>
      <c r="R3947" t="str">
        <f t="shared" si="602"/>
        <v>2340 Litre 316 Stainless Steel Slimline Water Tank (1100mm W x 1600mm L x  1560mm H)</v>
      </c>
    </row>
    <row r="3948" spans="2:18" x14ac:dyDescent="0.35">
      <c r="B3948" s="32">
        <v>0.65</v>
      </c>
      <c r="C3948" s="30" t="s">
        <v>23</v>
      </c>
      <c r="D3948" s="30" t="s">
        <v>21</v>
      </c>
      <c r="E3948" s="21">
        <v>1100</v>
      </c>
      <c r="F3948" s="21">
        <v>1700</v>
      </c>
      <c r="G3948" s="21">
        <v>1560</v>
      </c>
      <c r="H3948" s="39">
        <f t="shared" si="597"/>
        <v>2512.7142857142858</v>
      </c>
      <c r="I3948" s="37">
        <f t="shared" si="598"/>
        <v>3000</v>
      </c>
      <c r="J3948" s="37">
        <f t="shared" si="599"/>
        <v>135</v>
      </c>
      <c r="K3948" s="21"/>
      <c r="L3948" s="36">
        <v>632</v>
      </c>
      <c r="M3948" s="36"/>
      <c r="N3948" s="21"/>
      <c r="O3948" s="21">
        <f t="shared" si="600"/>
        <v>632</v>
      </c>
      <c r="P3948" s="40">
        <f t="shared" si="601"/>
        <v>1805.7142857142858</v>
      </c>
      <c r="Q3948" s="42"/>
      <c r="R3948" t="str">
        <f t="shared" si="602"/>
        <v>2510 Litre 316 Stainless Steel Slimline Water Tank (1100mm W x 1700mm L x  1560mm H)</v>
      </c>
    </row>
    <row r="3949" spans="2:18" x14ac:dyDescent="0.35">
      <c r="B3949" s="32">
        <v>0.65</v>
      </c>
      <c r="C3949" s="30" t="s">
        <v>23</v>
      </c>
      <c r="D3949" s="30" t="s">
        <v>21</v>
      </c>
      <c r="E3949" s="21">
        <v>1100</v>
      </c>
      <c r="F3949" s="21">
        <v>1800</v>
      </c>
      <c r="G3949" s="21">
        <v>1560</v>
      </c>
      <c r="H3949" s="39">
        <f t="shared" si="597"/>
        <v>2684.3142857142857</v>
      </c>
      <c r="I3949" s="37">
        <f t="shared" si="598"/>
        <v>3000</v>
      </c>
      <c r="J3949" s="37">
        <f t="shared" si="599"/>
        <v>135</v>
      </c>
      <c r="K3949" s="21"/>
      <c r="L3949" s="36">
        <f>L3948+17</f>
        <v>649</v>
      </c>
      <c r="M3949" s="36"/>
      <c r="N3949" s="21"/>
      <c r="O3949" s="21">
        <f t="shared" si="600"/>
        <v>649</v>
      </c>
      <c r="P3949" s="40">
        <f t="shared" si="601"/>
        <v>1854.2857142857144</v>
      </c>
      <c r="Q3949" s="42"/>
      <c r="R3949" t="str">
        <f t="shared" si="602"/>
        <v>2680 Litre 316 Stainless Steel Slimline Water Tank (1100mm W x 1800mm L x  1560mm H)</v>
      </c>
    </row>
    <row r="3950" spans="2:18" x14ac:dyDescent="0.35">
      <c r="B3950" s="32">
        <v>0.65</v>
      </c>
      <c r="C3950" s="30" t="s">
        <v>23</v>
      </c>
      <c r="D3950" s="30" t="s">
        <v>21</v>
      </c>
      <c r="E3950" s="21">
        <v>1100</v>
      </c>
      <c r="F3950" s="21">
        <v>1900</v>
      </c>
      <c r="G3950" s="21">
        <v>1560</v>
      </c>
      <c r="H3950" s="39">
        <f t="shared" si="597"/>
        <v>2855.9142857142861</v>
      </c>
      <c r="I3950" s="37">
        <f t="shared" si="598"/>
        <v>3000</v>
      </c>
      <c r="J3950" s="37">
        <f t="shared" si="599"/>
        <v>135</v>
      </c>
      <c r="K3950" s="21"/>
      <c r="L3950" s="36">
        <f>L3949+17</f>
        <v>666</v>
      </c>
      <c r="M3950" s="36"/>
      <c r="N3950" s="21"/>
      <c r="O3950" s="21">
        <f t="shared" si="600"/>
        <v>666</v>
      </c>
      <c r="P3950" s="40">
        <f t="shared" si="601"/>
        <v>1902.8571428571429</v>
      </c>
      <c r="Q3950" s="42"/>
      <c r="R3950" t="str">
        <f t="shared" si="602"/>
        <v>2860 Litre 316 Stainless Steel Slimline Water Tank (1100mm W x 1900mm L x  1560mm H)</v>
      </c>
    </row>
    <row r="3951" spans="2:18" x14ac:dyDescent="0.35">
      <c r="B3951" s="32">
        <v>0.65</v>
      </c>
      <c r="C3951" s="30" t="s">
        <v>23</v>
      </c>
      <c r="D3951" s="30" t="s">
        <v>21</v>
      </c>
      <c r="E3951" s="21">
        <v>1100</v>
      </c>
      <c r="F3951" s="21">
        <v>2000</v>
      </c>
      <c r="G3951" s="21">
        <v>1560</v>
      </c>
      <c r="H3951" s="39">
        <f t="shared" si="597"/>
        <v>3027.514285714286</v>
      </c>
      <c r="I3951" s="37">
        <f t="shared" si="598"/>
        <v>3000</v>
      </c>
      <c r="J3951" s="37">
        <f t="shared" si="599"/>
        <v>135</v>
      </c>
      <c r="K3951" s="21"/>
      <c r="L3951" s="36">
        <f>L3950+17</f>
        <v>683</v>
      </c>
      <c r="M3951" s="36"/>
      <c r="N3951" s="21"/>
      <c r="O3951" s="21">
        <f t="shared" si="600"/>
        <v>683</v>
      </c>
      <c r="P3951" s="40">
        <f t="shared" si="601"/>
        <v>1951.4285714285716</v>
      </c>
      <c r="Q3951" s="42"/>
      <c r="R3951" t="str">
        <f t="shared" si="602"/>
        <v>3030 Litre 316 Stainless Steel Slimline Water Tank (1100mm W x 2000mm L x  1560mm H)</v>
      </c>
    </row>
    <row r="3952" spans="2:18" x14ac:dyDescent="0.35">
      <c r="B3952" s="32">
        <v>0.65</v>
      </c>
      <c r="C3952" s="30" t="s">
        <v>23</v>
      </c>
      <c r="D3952" s="30" t="s">
        <v>21</v>
      </c>
      <c r="E3952" s="21">
        <v>1100</v>
      </c>
      <c r="F3952" s="21">
        <v>2100</v>
      </c>
      <c r="G3952" s="21">
        <v>1560</v>
      </c>
      <c r="H3952" s="39">
        <f t="shared" si="597"/>
        <v>3199.1142857142859</v>
      </c>
      <c r="I3952" s="37">
        <f t="shared" si="598"/>
        <v>3000</v>
      </c>
      <c r="J3952" s="37">
        <f t="shared" si="599"/>
        <v>135</v>
      </c>
      <c r="K3952" s="21"/>
      <c r="L3952" s="36">
        <f>L3951+17</f>
        <v>700</v>
      </c>
      <c r="M3952" s="36"/>
      <c r="N3952" s="21"/>
      <c r="O3952" s="21">
        <f t="shared" si="600"/>
        <v>700</v>
      </c>
      <c r="P3952" s="40">
        <f t="shared" si="601"/>
        <v>2000.0000000000002</v>
      </c>
      <c r="Q3952" s="42"/>
      <c r="R3952" t="str">
        <f t="shared" si="602"/>
        <v>3200 Litre 316 Stainless Steel Slimline Water Tank (1100mm W x 2100mm L x  1560mm H)</v>
      </c>
    </row>
    <row r="3953" spans="2:18" x14ac:dyDescent="0.35">
      <c r="B3953" s="32">
        <v>0.65</v>
      </c>
      <c r="C3953" s="30" t="s">
        <v>23</v>
      </c>
      <c r="D3953" s="30" t="s">
        <v>21</v>
      </c>
      <c r="E3953" s="21">
        <v>1100</v>
      </c>
      <c r="F3953" s="21">
        <v>2200</v>
      </c>
      <c r="G3953" s="21">
        <v>1560</v>
      </c>
      <c r="H3953" s="39">
        <f t="shared" si="597"/>
        <v>3370.7142857142858</v>
      </c>
      <c r="I3953" s="37">
        <f t="shared" si="598"/>
        <v>3000</v>
      </c>
      <c r="J3953" s="37">
        <f t="shared" si="599"/>
        <v>135</v>
      </c>
      <c r="K3953" s="21"/>
      <c r="L3953" s="36">
        <f>L3952+17</f>
        <v>717</v>
      </c>
      <c r="M3953" s="36"/>
      <c r="N3953" s="21"/>
      <c r="O3953" s="21">
        <f t="shared" si="600"/>
        <v>717</v>
      </c>
      <c r="P3953" s="40">
        <f t="shared" si="601"/>
        <v>2048.5714285714289</v>
      </c>
      <c r="Q3953" s="42"/>
      <c r="R3953" t="str">
        <f t="shared" si="602"/>
        <v>3370 Litre 316 Stainless Steel Slimline Water Tank (1100mm W x 2200mm L x  1560mm H)</v>
      </c>
    </row>
    <row r="3954" spans="2:18" x14ac:dyDescent="0.35">
      <c r="B3954" s="32">
        <v>0.65</v>
      </c>
      <c r="C3954" s="30" t="s">
        <v>23</v>
      </c>
      <c r="D3954" s="30" t="s">
        <v>21</v>
      </c>
      <c r="E3954" s="21">
        <v>1100</v>
      </c>
      <c r="F3954" s="21">
        <v>2300</v>
      </c>
      <c r="G3954" s="21">
        <v>1560</v>
      </c>
      <c r="H3954" s="39">
        <f t="shared" si="597"/>
        <v>3542.3142857142857</v>
      </c>
      <c r="I3954" s="37">
        <f t="shared" si="598"/>
        <v>4000</v>
      </c>
      <c r="J3954" s="37">
        <f t="shared" si="599"/>
        <v>150</v>
      </c>
      <c r="K3954" s="21"/>
      <c r="L3954" s="36">
        <v>738</v>
      </c>
      <c r="M3954" s="36"/>
      <c r="N3954" s="21"/>
      <c r="O3954" s="21">
        <f t="shared" si="600"/>
        <v>738</v>
      </c>
      <c r="P3954" s="40">
        <f t="shared" si="601"/>
        <v>2108.5714285714289</v>
      </c>
      <c r="Q3954" s="42"/>
      <c r="R3954" t="str">
        <f t="shared" si="602"/>
        <v>3540 Litre 316 Stainless Steel Slimline Water Tank (1100mm W x 2300mm L x  1560mm H)</v>
      </c>
    </row>
    <row r="3955" spans="2:18" x14ac:dyDescent="0.35">
      <c r="B3955" s="32">
        <v>0.65</v>
      </c>
      <c r="C3955" s="30" t="s">
        <v>23</v>
      </c>
      <c r="D3955" s="30" t="s">
        <v>21</v>
      </c>
      <c r="E3955" s="21">
        <v>1100</v>
      </c>
      <c r="F3955" s="21">
        <v>2400</v>
      </c>
      <c r="G3955" s="21">
        <v>1560</v>
      </c>
      <c r="H3955" s="39">
        <f t="shared" si="597"/>
        <v>3713.9142857142861</v>
      </c>
      <c r="I3955" s="37">
        <f t="shared" si="598"/>
        <v>4000</v>
      </c>
      <c r="J3955" s="37">
        <f t="shared" si="599"/>
        <v>150</v>
      </c>
      <c r="K3955" s="21"/>
      <c r="L3955" s="36">
        <f>L3954+17</f>
        <v>755</v>
      </c>
      <c r="M3955" s="36"/>
      <c r="N3955" s="21"/>
      <c r="O3955" s="21">
        <f t="shared" si="600"/>
        <v>755</v>
      </c>
      <c r="P3955" s="40">
        <f t="shared" si="601"/>
        <v>2157.1428571428573</v>
      </c>
      <c r="Q3955" s="42"/>
      <c r="R3955" t="str">
        <f t="shared" si="602"/>
        <v>3710 Litre 316 Stainless Steel Slimline Water Tank (1100mm W x 2400mm L x  1560mm H)</v>
      </c>
    </row>
    <row r="3956" spans="2:18" x14ac:dyDescent="0.35">
      <c r="B3956" s="32">
        <v>0.65</v>
      </c>
      <c r="C3956" s="30" t="s">
        <v>23</v>
      </c>
      <c r="D3956" s="30" t="s">
        <v>21</v>
      </c>
      <c r="E3956" s="21">
        <v>1100</v>
      </c>
      <c r="F3956" s="21">
        <v>2500</v>
      </c>
      <c r="G3956" s="21">
        <v>1560</v>
      </c>
      <c r="H3956" s="39">
        <f t="shared" si="597"/>
        <v>3885.514285714286</v>
      </c>
      <c r="I3956" s="37">
        <f t="shared" si="598"/>
        <v>4000</v>
      </c>
      <c r="J3956" s="37">
        <f t="shared" si="599"/>
        <v>150</v>
      </c>
      <c r="K3956" s="21"/>
      <c r="L3956" s="36">
        <f>L3955+17</f>
        <v>772</v>
      </c>
      <c r="M3956" s="36"/>
      <c r="N3956" s="21"/>
      <c r="O3956" s="21">
        <f t="shared" si="600"/>
        <v>772</v>
      </c>
      <c r="P3956" s="40">
        <f t="shared" si="601"/>
        <v>2205.7142857142858</v>
      </c>
      <c r="Q3956" s="42"/>
      <c r="R3956" t="str">
        <f t="shared" si="602"/>
        <v>3890 Litre 316 Stainless Steel Slimline Water Tank (1100mm W x 2500mm L x  1560mm H)</v>
      </c>
    </row>
    <row r="3957" spans="2:18" x14ac:dyDescent="0.35">
      <c r="B3957" s="32">
        <v>0.65</v>
      </c>
      <c r="C3957" s="30" t="s">
        <v>23</v>
      </c>
      <c r="D3957" s="30" t="s">
        <v>21</v>
      </c>
      <c r="E3957" s="21">
        <v>1100</v>
      </c>
      <c r="F3957" s="21">
        <v>2600</v>
      </c>
      <c r="G3957" s="21">
        <v>1560</v>
      </c>
      <c r="H3957" s="39">
        <f t="shared" si="597"/>
        <v>4057.1142857142859</v>
      </c>
      <c r="I3957" s="37">
        <f t="shared" si="598"/>
        <v>4000</v>
      </c>
      <c r="J3957" s="37">
        <f t="shared" si="599"/>
        <v>150</v>
      </c>
      <c r="K3957" s="21"/>
      <c r="L3957" s="36">
        <f>L3956+17</f>
        <v>789</v>
      </c>
      <c r="M3957" s="36"/>
      <c r="N3957" s="21"/>
      <c r="O3957" s="21">
        <f t="shared" si="600"/>
        <v>789</v>
      </c>
      <c r="P3957" s="40">
        <f t="shared" si="601"/>
        <v>2254.2857142857142</v>
      </c>
      <c r="Q3957" s="42"/>
      <c r="R3957" t="str">
        <f t="shared" si="602"/>
        <v>4060 Litre 316 Stainless Steel Slimline Water Tank (1100mm W x 2600mm L x  1560mm H)</v>
      </c>
    </row>
    <row r="3958" spans="2:18" x14ac:dyDescent="0.35">
      <c r="B3958" s="32">
        <v>0.65</v>
      </c>
      <c r="C3958" s="30" t="s">
        <v>23</v>
      </c>
      <c r="D3958" s="30" t="s">
        <v>21</v>
      </c>
      <c r="E3958" s="21">
        <v>1100</v>
      </c>
      <c r="F3958" s="21">
        <v>2700</v>
      </c>
      <c r="G3958" s="21">
        <v>1560</v>
      </c>
      <c r="H3958" s="39">
        <f t="shared" si="597"/>
        <v>4228.7142857142862</v>
      </c>
      <c r="I3958" s="37">
        <f t="shared" si="598"/>
        <v>4000</v>
      </c>
      <c r="J3958" s="37">
        <f t="shared" si="599"/>
        <v>150</v>
      </c>
      <c r="K3958" s="21"/>
      <c r="L3958" s="36">
        <f>L3957+17</f>
        <v>806</v>
      </c>
      <c r="M3958" s="36"/>
      <c r="N3958" s="21"/>
      <c r="O3958" s="21">
        <f t="shared" si="600"/>
        <v>806</v>
      </c>
      <c r="P3958" s="40">
        <f t="shared" si="601"/>
        <v>2302.8571428571431</v>
      </c>
      <c r="Q3958" s="42"/>
      <c r="R3958" t="str">
        <f t="shared" si="602"/>
        <v>4230 Litre 316 Stainless Steel Slimline Water Tank (1100mm W x 2700mm L x  1560mm H)</v>
      </c>
    </row>
    <row r="3959" spans="2:18" x14ac:dyDescent="0.35">
      <c r="B3959" s="32">
        <v>0.65</v>
      </c>
      <c r="C3959" s="30" t="s">
        <v>23</v>
      </c>
      <c r="D3959" s="30" t="s">
        <v>21</v>
      </c>
      <c r="E3959" s="21">
        <v>1100</v>
      </c>
      <c r="F3959" s="21">
        <v>2800</v>
      </c>
      <c r="G3959" s="21">
        <v>1560</v>
      </c>
      <c r="H3959" s="39">
        <f t="shared" si="597"/>
        <v>4400.3142857142857</v>
      </c>
      <c r="I3959" s="37">
        <f t="shared" si="598"/>
        <v>4000</v>
      </c>
      <c r="J3959" s="37">
        <f t="shared" si="599"/>
        <v>150</v>
      </c>
      <c r="K3959" s="21"/>
      <c r="L3959" s="36">
        <f>L3958+17</f>
        <v>823</v>
      </c>
      <c r="M3959" s="36"/>
      <c r="N3959" s="21"/>
      <c r="O3959" s="21">
        <f t="shared" si="600"/>
        <v>823</v>
      </c>
      <c r="P3959" s="40">
        <f t="shared" si="601"/>
        <v>2351.4285714285716</v>
      </c>
      <c r="Q3959" s="42"/>
      <c r="R3959" t="str">
        <f t="shared" si="602"/>
        <v>4400 Litre 316 Stainless Steel Slimline Water Tank (1100mm W x 2800mm L x  1560mm H)</v>
      </c>
    </row>
    <row r="3960" spans="2:18" x14ac:dyDescent="0.35">
      <c r="B3960" s="32">
        <v>0.65</v>
      </c>
      <c r="C3960" s="30" t="s">
        <v>23</v>
      </c>
      <c r="D3960" s="30" t="s">
        <v>21</v>
      </c>
      <c r="E3960" s="21">
        <v>1100</v>
      </c>
      <c r="F3960" s="21">
        <v>2900</v>
      </c>
      <c r="G3960" s="21">
        <v>1560</v>
      </c>
      <c r="H3960" s="39">
        <f t="shared" si="597"/>
        <v>4571.9142857142861</v>
      </c>
      <c r="I3960" s="37">
        <f t="shared" si="598"/>
        <v>5000</v>
      </c>
      <c r="J3960" s="37">
        <f t="shared" si="599"/>
        <v>180</v>
      </c>
      <c r="K3960" s="21"/>
      <c r="L3960" s="36">
        <v>844</v>
      </c>
      <c r="M3960" s="36"/>
      <c r="N3960" s="21"/>
      <c r="O3960" s="21">
        <f t="shared" si="600"/>
        <v>844</v>
      </c>
      <c r="P3960" s="40">
        <f t="shared" si="601"/>
        <v>2411.4285714285716</v>
      </c>
      <c r="Q3960" s="42"/>
      <c r="R3960" t="str">
        <f t="shared" si="602"/>
        <v>4570 Litre 316 Stainless Steel Slimline Water Tank (1100mm W x 2900mm L x  1560mm H)</v>
      </c>
    </row>
    <row r="3961" spans="2:18" x14ac:dyDescent="0.35">
      <c r="B3961" s="32">
        <v>0.65</v>
      </c>
      <c r="C3961" s="30" t="s">
        <v>23</v>
      </c>
      <c r="D3961" s="30" t="s">
        <v>21</v>
      </c>
      <c r="E3961" s="21">
        <v>1100</v>
      </c>
      <c r="F3961" s="21">
        <v>3000</v>
      </c>
      <c r="G3961" s="21">
        <v>1560</v>
      </c>
      <c r="H3961" s="39">
        <f t="shared" si="597"/>
        <v>4743.5142857142855</v>
      </c>
      <c r="I3961" s="37">
        <f t="shared" si="598"/>
        <v>5000</v>
      </c>
      <c r="J3961" s="37">
        <f t="shared" si="599"/>
        <v>180</v>
      </c>
      <c r="K3961" s="21"/>
      <c r="L3961" s="36">
        <f>L3960+17</f>
        <v>861</v>
      </c>
      <c r="M3961" s="36"/>
      <c r="N3961" s="21"/>
      <c r="O3961" s="21">
        <f t="shared" si="600"/>
        <v>861</v>
      </c>
      <c r="P3961" s="40">
        <f t="shared" si="601"/>
        <v>2460</v>
      </c>
      <c r="Q3961" s="42"/>
      <c r="R3961" t="str">
        <f t="shared" si="602"/>
        <v>4740 Litre 316 Stainless Steel Slimline Water Tank (1100mm W x 3000mm L x  1560mm H)</v>
      </c>
    </row>
    <row r="3962" spans="2:18" x14ac:dyDescent="0.35">
      <c r="B3962" s="32">
        <v>0.65</v>
      </c>
      <c r="C3962" s="30" t="s">
        <v>23</v>
      </c>
      <c r="D3962" s="30" t="s">
        <v>21</v>
      </c>
      <c r="E3962" s="21">
        <v>1100</v>
      </c>
      <c r="F3962" s="21">
        <v>3100</v>
      </c>
      <c r="G3962" s="21">
        <v>1560</v>
      </c>
      <c r="H3962" s="39">
        <f t="shared" si="597"/>
        <v>4915.1142857142859</v>
      </c>
      <c r="I3962" s="37">
        <f t="shared" si="598"/>
        <v>5000</v>
      </c>
      <c r="J3962" s="37">
        <f t="shared" si="599"/>
        <v>180</v>
      </c>
      <c r="K3962" s="21"/>
      <c r="L3962" s="36">
        <f>L3961+17</f>
        <v>878</v>
      </c>
      <c r="M3962" s="36"/>
      <c r="N3962" s="21"/>
      <c r="O3962" s="21">
        <f t="shared" si="600"/>
        <v>878</v>
      </c>
      <c r="P3962" s="40">
        <f t="shared" si="601"/>
        <v>2508.5714285714289</v>
      </c>
      <c r="Q3962" s="42"/>
      <c r="R3962" t="str">
        <f t="shared" si="602"/>
        <v>4920 Litre 316 Stainless Steel Slimline Water Tank (1100mm W x 3100mm L x  1560mm H)</v>
      </c>
    </row>
    <row r="3963" spans="2:18" x14ac:dyDescent="0.35">
      <c r="B3963" s="32">
        <v>0.65</v>
      </c>
      <c r="C3963" s="30" t="s">
        <v>23</v>
      </c>
      <c r="D3963" s="30" t="s">
        <v>21</v>
      </c>
      <c r="E3963" s="21">
        <v>1100</v>
      </c>
      <c r="F3963" s="21">
        <v>3200</v>
      </c>
      <c r="G3963" s="21">
        <v>1560</v>
      </c>
      <c r="H3963" s="39">
        <f t="shared" si="597"/>
        <v>5086.7142857142862</v>
      </c>
      <c r="I3963" s="37">
        <f t="shared" si="598"/>
        <v>5000</v>
      </c>
      <c r="J3963" s="37">
        <f t="shared" si="599"/>
        <v>180</v>
      </c>
      <c r="K3963" s="21"/>
      <c r="L3963" s="36">
        <f>L3962+17</f>
        <v>895</v>
      </c>
      <c r="M3963" s="36"/>
      <c r="N3963" s="21"/>
      <c r="O3963" s="21">
        <f t="shared" si="600"/>
        <v>895</v>
      </c>
      <c r="P3963" s="40">
        <f t="shared" si="601"/>
        <v>2557.1428571428573</v>
      </c>
      <c r="Q3963" s="42"/>
      <c r="R3963" t="str">
        <f t="shared" si="602"/>
        <v>5090 Litre 316 Stainless Steel Slimline Water Tank (1100mm W x 3200mm L x  1560mm H)</v>
      </c>
    </row>
    <row r="3964" spans="2:18" x14ac:dyDescent="0.35">
      <c r="B3964" s="32">
        <v>0.65</v>
      </c>
      <c r="C3964" s="30" t="s">
        <v>23</v>
      </c>
      <c r="D3964" s="30" t="s">
        <v>21</v>
      </c>
      <c r="E3964" s="21">
        <v>1100</v>
      </c>
      <c r="F3964" s="21">
        <v>3300</v>
      </c>
      <c r="G3964" s="21">
        <v>1560</v>
      </c>
      <c r="H3964" s="39">
        <f t="shared" si="597"/>
        <v>5258.3142857142857</v>
      </c>
      <c r="I3964" s="37">
        <f t="shared" si="598"/>
        <v>5000</v>
      </c>
      <c r="J3964" s="37">
        <f t="shared" si="599"/>
        <v>180</v>
      </c>
      <c r="K3964" s="21"/>
      <c r="L3964" s="36">
        <f>L3963+17</f>
        <v>912</v>
      </c>
      <c r="M3964" s="36"/>
      <c r="N3964" s="21"/>
      <c r="O3964" s="21">
        <f t="shared" si="600"/>
        <v>912</v>
      </c>
      <c r="P3964" s="40">
        <f t="shared" si="601"/>
        <v>2605.7142857142858</v>
      </c>
      <c r="Q3964" s="42"/>
      <c r="R3964" t="str">
        <f t="shared" si="602"/>
        <v>5260 Litre 316 Stainless Steel Slimline Water Tank (1100mm W x 3300mm L x  1560mm H)</v>
      </c>
    </row>
    <row r="3965" spans="2:18" x14ac:dyDescent="0.35">
      <c r="B3965" s="32">
        <v>0.65</v>
      </c>
      <c r="C3965" s="30" t="s">
        <v>23</v>
      </c>
      <c r="D3965" s="30" t="s">
        <v>21</v>
      </c>
      <c r="E3965" s="21">
        <v>1100</v>
      </c>
      <c r="F3965" s="21">
        <v>3400</v>
      </c>
      <c r="G3965" s="21">
        <v>1560</v>
      </c>
      <c r="H3965" s="39">
        <f t="shared" si="597"/>
        <v>5429.9142857142861</v>
      </c>
      <c r="I3965" s="37">
        <f t="shared" si="598"/>
        <v>5000</v>
      </c>
      <c r="J3965" s="37">
        <f t="shared" si="599"/>
        <v>180</v>
      </c>
      <c r="K3965" s="21"/>
      <c r="L3965" s="36">
        <f>L3964+17</f>
        <v>929</v>
      </c>
      <c r="M3965" s="36"/>
      <c r="N3965" s="21"/>
      <c r="O3965" s="21">
        <f t="shared" si="600"/>
        <v>929</v>
      </c>
      <c r="P3965" s="40">
        <f t="shared" si="601"/>
        <v>2654.2857142857147</v>
      </c>
      <c r="Q3965" s="42"/>
      <c r="R3965" t="str">
        <f t="shared" si="602"/>
        <v>5430 Litre 316 Stainless Steel Slimline Water Tank (1100mm W x 3400mm L x  1560mm H)</v>
      </c>
    </row>
    <row r="3966" spans="2:18" x14ac:dyDescent="0.35">
      <c r="B3966" s="32">
        <v>0.65</v>
      </c>
      <c r="C3966" s="30" t="s">
        <v>23</v>
      </c>
      <c r="D3966" s="30" t="s">
        <v>21</v>
      </c>
      <c r="E3966" s="21">
        <v>1100</v>
      </c>
      <c r="F3966" s="21">
        <v>3500</v>
      </c>
      <c r="G3966" s="21">
        <v>1560</v>
      </c>
      <c r="H3966" s="39">
        <f t="shared" si="597"/>
        <v>5601.5142857142855</v>
      </c>
      <c r="I3966" s="37">
        <f t="shared" si="598"/>
        <v>6000</v>
      </c>
      <c r="J3966" s="37">
        <f t="shared" si="599"/>
        <v>210</v>
      </c>
      <c r="K3966" s="21"/>
      <c r="L3966" s="36">
        <v>1056</v>
      </c>
      <c r="M3966" s="36"/>
      <c r="N3966" s="21"/>
      <c r="O3966" s="21">
        <f t="shared" si="600"/>
        <v>1056</v>
      </c>
      <c r="P3966" s="40">
        <f t="shared" si="601"/>
        <v>3017.1428571428573</v>
      </c>
      <c r="Q3966" s="42"/>
      <c r="R3966" t="str">
        <f t="shared" si="602"/>
        <v>5600 Litre 316 Stainless Steel Slimline Water Tank (1100mm W x 3500mm L x  1560mm H)</v>
      </c>
    </row>
    <row r="3967" spans="2:18" x14ac:dyDescent="0.35">
      <c r="B3967" s="32">
        <v>0.65</v>
      </c>
      <c r="C3967" s="30" t="s">
        <v>23</v>
      </c>
      <c r="D3967" s="30" t="s">
        <v>21</v>
      </c>
      <c r="E3967" s="21">
        <v>1100</v>
      </c>
      <c r="F3967" s="21">
        <v>3600</v>
      </c>
      <c r="G3967" s="21">
        <v>1560</v>
      </c>
      <c r="H3967" s="39">
        <f t="shared" si="597"/>
        <v>5773.1142857142859</v>
      </c>
      <c r="I3967" s="37">
        <f t="shared" si="598"/>
        <v>6000</v>
      </c>
      <c r="J3967" s="37">
        <f t="shared" si="599"/>
        <v>210</v>
      </c>
      <c r="K3967" s="21"/>
      <c r="L3967" s="36">
        <f>L3966+17</f>
        <v>1073</v>
      </c>
      <c r="M3967" s="36"/>
      <c r="N3967" s="21"/>
      <c r="O3967" s="21">
        <f t="shared" si="600"/>
        <v>1073</v>
      </c>
      <c r="P3967" s="40">
        <f t="shared" si="601"/>
        <v>3065.7142857142858</v>
      </c>
      <c r="Q3967" s="42"/>
      <c r="R3967" t="str">
        <f t="shared" si="602"/>
        <v>5770 Litre 316 Stainless Steel Slimline Water Tank (1100mm W x 3600mm L x  1560mm H)</v>
      </c>
    </row>
    <row r="3968" spans="2:18" x14ac:dyDescent="0.35">
      <c r="B3968" s="32">
        <v>0.65</v>
      </c>
      <c r="C3968" s="30" t="s">
        <v>23</v>
      </c>
      <c r="D3968" s="30" t="s">
        <v>21</v>
      </c>
      <c r="E3968" s="21">
        <v>1100</v>
      </c>
      <c r="F3968" s="21">
        <v>3700</v>
      </c>
      <c r="G3968" s="21">
        <v>1560</v>
      </c>
      <c r="H3968" s="39">
        <f t="shared" si="597"/>
        <v>5944.7142857142862</v>
      </c>
      <c r="I3968" s="37">
        <f t="shared" si="598"/>
        <v>6000</v>
      </c>
      <c r="J3968" s="37">
        <f t="shared" si="599"/>
        <v>210</v>
      </c>
      <c r="K3968" s="21"/>
      <c r="L3968" s="36">
        <f>L3967+17</f>
        <v>1090</v>
      </c>
      <c r="M3968" s="36"/>
      <c r="N3968" s="21"/>
      <c r="O3968" s="21">
        <f t="shared" si="600"/>
        <v>1090</v>
      </c>
      <c r="P3968" s="40">
        <f t="shared" si="601"/>
        <v>3114.2857142857147</v>
      </c>
      <c r="Q3968" s="42"/>
      <c r="R3968" t="str">
        <f t="shared" si="602"/>
        <v>5940 Litre 316 Stainless Steel Slimline Water Tank (1100mm W x 3700mm L x  1560mm H)</v>
      </c>
    </row>
    <row r="3969" spans="2:18" x14ac:dyDescent="0.35">
      <c r="B3969" s="32">
        <v>0.65</v>
      </c>
      <c r="C3969" s="30" t="s">
        <v>23</v>
      </c>
      <c r="D3969" s="30" t="s">
        <v>21</v>
      </c>
      <c r="E3969" s="21">
        <v>1100</v>
      </c>
      <c r="F3969" s="21">
        <v>3800</v>
      </c>
      <c r="G3969" s="21">
        <v>1560</v>
      </c>
      <c r="H3969" s="39">
        <f t="shared" si="597"/>
        <v>6116.3142857142857</v>
      </c>
      <c r="I3969" s="37">
        <f t="shared" si="598"/>
        <v>6000</v>
      </c>
      <c r="J3969" s="37">
        <f t="shared" si="599"/>
        <v>210</v>
      </c>
      <c r="K3969" s="21"/>
      <c r="L3969" s="36">
        <f>L3968+17</f>
        <v>1107</v>
      </c>
      <c r="M3969" s="36"/>
      <c r="N3969" s="21"/>
      <c r="O3969" s="21">
        <f t="shared" si="600"/>
        <v>1107</v>
      </c>
      <c r="P3969" s="40">
        <f t="shared" si="601"/>
        <v>3162.8571428571431</v>
      </c>
      <c r="Q3969" s="42"/>
      <c r="R3969" t="str">
        <f t="shared" si="602"/>
        <v>6120 Litre 316 Stainless Steel Slimline Water Tank (1100mm W x 3800mm L x  1560mm H)</v>
      </c>
    </row>
    <row r="3970" spans="2:18" x14ac:dyDescent="0.35">
      <c r="B3970" s="32">
        <v>0.65</v>
      </c>
      <c r="C3970" s="30" t="s">
        <v>23</v>
      </c>
      <c r="D3970" s="30" t="s">
        <v>21</v>
      </c>
      <c r="E3970" s="21">
        <v>1100</v>
      </c>
      <c r="F3970" s="21">
        <v>3900</v>
      </c>
      <c r="G3970" s="21">
        <v>1560</v>
      </c>
      <c r="H3970" s="39">
        <f t="shared" si="597"/>
        <v>6287.9142857142861</v>
      </c>
      <c r="I3970" s="37">
        <f t="shared" si="598"/>
        <v>6000</v>
      </c>
      <c r="J3970" s="37">
        <f t="shared" si="599"/>
        <v>210</v>
      </c>
      <c r="K3970" s="21"/>
      <c r="L3970" s="36">
        <f>L3969+17</f>
        <v>1124</v>
      </c>
      <c r="M3970" s="36"/>
      <c r="N3970" s="21"/>
      <c r="O3970" s="21">
        <f t="shared" si="600"/>
        <v>1124</v>
      </c>
      <c r="P3970" s="40">
        <f t="shared" si="601"/>
        <v>3211.4285714285716</v>
      </c>
      <c r="Q3970" s="42"/>
      <c r="R3970" t="str">
        <f t="shared" si="602"/>
        <v>6290 Litre 316 Stainless Steel Slimline Water Tank (1100mm W x 3900mm L x  1560mm H)</v>
      </c>
    </row>
    <row r="3971" spans="2:18" x14ac:dyDescent="0.35">
      <c r="B3971" s="32">
        <v>0.65</v>
      </c>
      <c r="C3971" s="30" t="s">
        <v>23</v>
      </c>
      <c r="D3971" s="30" t="s">
        <v>21</v>
      </c>
      <c r="E3971" s="21">
        <v>1100</v>
      </c>
      <c r="F3971" s="21">
        <v>4000</v>
      </c>
      <c r="G3971" s="21">
        <v>1560</v>
      </c>
      <c r="H3971" s="39">
        <f t="shared" si="597"/>
        <v>6459.5142857142855</v>
      </c>
      <c r="I3971" s="37">
        <f t="shared" si="598"/>
        <v>6000</v>
      </c>
      <c r="J3971" s="37">
        <f t="shared" si="599"/>
        <v>210</v>
      </c>
      <c r="K3971" s="21"/>
      <c r="L3971" s="36">
        <v>1145</v>
      </c>
      <c r="M3971" s="36"/>
      <c r="N3971" s="21"/>
      <c r="O3971" s="21">
        <f t="shared" si="600"/>
        <v>1145</v>
      </c>
      <c r="P3971" s="40">
        <f t="shared" si="601"/>
        <v>3271.4285714285716</v>
      </c>
      <c r="Q3971" s="42"/>
      <c r="R3971" t="str">
        <f t="shared" si="602"/>
        <v>6460 Litre 316 Stainless Steel Slimline Water Tank (1100mm W x 4000mm L x  1560mm H)</v>
      </c>
    </row>
    <row r="3972" spans="2:18" x14ac:dyDescent="0.35">
      <c r="B3972" s="32">
        <v>0.65</v>
      </c>
      <c r="C3972" s="30" t="s">
        <v>23</v>
      </c>
      <c r="D3972" s="30" t="s">
        <v>21</v>
      </c>
      <c r="E3972" s="21">
        <v>1150</v>
      </c>
      <c r="F3972" s="21">
        <v>800</v>
      </c>
      <c r="G3972" s="21">
        <v>1560</v>
      </c>
      <c r="H3972" s="39">
        <f t="shared" si="597"/>
        <v>993.10714285714289</v>
      </c>
      <c r="I3972" s="37">
        <f t="shared" si="598"/>
        <v>1000</v>
      </c>
      <c r="J3972" s="37">
        <f t="shared" si="599"/>
        <v>90</v>
      </c>
      <c r="K3972" s="21"/>
      <c r="L3972" s="36">
        <v>409</v>
      </c>
      <c r="M3972" s="44"/>
      <c r="N3972" s="21"/>
      <c r="O3972" s="21">
        <f t="shared" si="600"/>
        <v>409</v>
      </c>
      <c r="P3972" s="40">
        <f t="shared" si="601"/>
        <v>1168.5714285714287</v>
      </c>
      <c r="Q3972" s="42"/>
      <c r="R3972" t="str">
        <f t="shared" si="602"/>
        <v>990 Litre 316 Stainless Steel Slimline Water Tank (1150mm W x 800mm L x  1560mm H)</v>
      </c>
    </row>
    <row r="3973" spans="2:18" x14ac:dyDescent="0.35">
      <c r="B3973" s="32">
        <v>0.65</v>
      </c>
      <c r="C3973" s="30" t="s">
        <v>23</v>
      </c>
      <c r="D3973" s="30" t="s">
        <v>21</v>
      </c>
      <c r="E3973" s="21">
        <v>1150</v>
      </c>
      <c r="F3973" s="21">
        <v>900</v>
      </c>
      <c r="G3973" s="21">
        <v>1560</v>
      </c>
      <c r="H3973" s="39">
        <f t="shared" si="597"/>
        <v>1172.507142857143</v>
      </c>
      <c r="I3973" s="37">
        <f t="shared" si="598"/>
        <v>1000</v>
      </c>
      <c r="J3973" s="37">
        <f t="shared" si="599"/>
        <v>90</v>
      </c>
      <c r="K3973" s="21"/>
      <c r="L3973" s="36">
        <f>L3972+17</f>
        <v>426</v>
      </c>
      <c r="M3973" s="36"/>
      <c r="N3973" s="21"/>
      <c r="O3973" s="21">
        <f t="shared" si="600"/>
        <v>426</v>
      </c>
      <c r="P3973" s="40">
        <f t="shared" si="601"/>
        <v>1217.1428571428571</v>
      </c>
      <c r="Q3973" s="42"/>
      <c r="R3973" t="str">
        <f t="shared" si="602"/>
        <v>1170 Litre 316 Stainless Steel Slimline Water Tank (1150mm W x 900mm L x  1560mm H)</v>
      </c>
    </row>
    <row r="3974" spans="2:18" x14ac:dyDescent="0.35">
      <c r="B3974" s="32">
        <v>0.65</v>
      </c>
      <c r="C3974" s="30" t="s">
        <v>23</v>
      </c>
      <c r="D3974" s="30" t="s">
        <v>21</v>
      </c>
      <c r="E3974" s="21">
        <v>1150</v>
      </c>
      <c r="F3974" s="21">
        <v>1000</v>
      </c>
      <c r="G3974" s="21">
        <v>1560</v>
      </c>
      <c r="H3974" s="39">
        <f t="shared" si="597"/>
        <v>1351.9071428571428</v>
      </c>
      <c r="I3974" s="37">
        <f t="shared" si="598"/>
        <v>1000</v>
      </c>
      <c r="J3974" s="37">
        <f t="shared" si="599"/>
        <v>90</v>
      </c>
      <c r="K3974" s="21"/>
      <c r="L3974" s="36">
        <f>L3973+17</f>
        <v>443</v>
      </c>
      <c r="M3974" s="36"/>
      <c r="N3974" s="21"/>
      <c r="O3974" s="21">
        <f t="shared" si="600"/>
        <v>443</v>
      </c>
      <c r="P3974" s="40">
        <f t="shared" si="601"/>
        <v>1265.7142857142858</v>
      </c>
      <c r="Q3974" s="42"/>
      <c r="R3974" t="str">
        <f t="shared" si="602"/>
        <v>1350 Litre 316 Stainless Steel Slimline Water Tank (1150mm W x 1000mm L x  1560mm H)</v>
      </c>
    </row>
    <row r="3975" spans="2:18" x14ac:dyDescent="0.35">
      <c r="B3975" s="32">
        <v>0.65</v>
      </c>
      <c r="C3975" s="30" t="s">
        <v>23</v>
      </c>
      <c r="D3975" s="30" t="s">
        <v>21</v>
      </c>
      <c r="E3975" s="21">
        <v>1150</v>
      </c>
      <c r="F3975" s="21">
        <v>1100</v>
      </c>
      <c r="G3975" s="21">
        <v>1560</v>
      </c>
      <c r="H3975" s="39">
        <f t="shared" ref="H3975:H4038" si="603">(((22/7*(E3975/2)^2)*G3975)+((F3975-E3975)*G3975*E3975))/1000000</f>
        <v>1531.3071428571429</v>
      </c>
      <c r="I3975" s="37">
        <f t="shared" ref="I3975:I4038" si="604">ROUND(H3975,-3)</f>
        <v>2000</v>
      </c>
      <c r="J3975" s="37">
        <f t="shared" ref="J3975:J4038" si="605">IF(I3975&lt;1000,90,IF(I3975=1000,90,IF(I3975=2000,120,IF(I3975=3000,135,IF(I3975=4000,150,IF(I3975=5000,180,IF(I3975=6000,210,IF(I3975=7000,240,IF(I3975=8000,255,IF(I3975=9000,270,IF(I3975=10000,285)))))))))))</f>
        <v>120</v>
      </c>
      <c r="K3975" s="21"/>
      <c r="L3975" s="36">
        <v>462</v>
      </c>
      <c r="M3975" s="36"/>
      <c r="N3975" s="21"/>
      <c r="O3975" s="21">
        <f t="shared" ref="O3975:O4038" si="606">SUM(K3975:N3975)</f>
        <v>462</v>
      </c>
      <c r="P3975" s="40">
        <f t="shared" ref="P3975:P4038" si="607">O3975/(1-B3975)</f>
        <v>1320</v>
      </c>
      <c r="Q3975" s="42"/>
      <c r="R3975" t="str">
        <f t="shared" ref="R3975:R4038" si="608">ROUND(H3975,-1)&amp;" "&amp;"Litre"&amp;" "&amp;C3975&amp;" "&amp;D3975&amp;" "&amp;"Water Tank"&amp;" ("&amp;E3975&amp;"mm W x "&amp;F3975&amp;"mm L x  "&amp;G3975&amp;"mm H)"</f>
        <v>1530 Litre 316 Stainless Steel Slimline Water Tank (1150mm W x 1100mm L x  1560mm H)</v>
      </c>
    </row>
    <row r="3976" spans="2:18" x14ac:dyDescent="0.35">
      <c r="B3976" s="32">
        <v>0.65</v>
      </c>
      <c r="C3976" s="30" t="s">
        <v>23</v>
      </c>
      <c r="D3976" s="30" t="s">
        <v>21</v>
      </c>
      <c r="E3976" s="21">
        <v>1150</v>
      </c>
      <c r="F3976" s="21">
        <v>1200</v>
      </c>
      <c r="G3976" s="21">
        <v>1560</v>
      </c>
      <c r="H3976" s="39">
        <f t="shared" si="603"/>
        <v>1710.707142857143</v>
      </c>
      <c r="I3976" s="37">
        <f t="shared" si="604"/>
        <v>2000</v>
      </c>
      <c r="J3976" s="37">
        <f t="shared" si="605"/>
        <v>120</v>
      </c>
      <c r="K3976" s="21"/>
      <c r="L3976" s="36">
        <f>L3975+17</f>
        <v>479</v>
      </c>
      <c r="M3976" s="36"/>
      <c r="N3976" s="21"/>
      <c r="O3976" s="21">
        <f t="shared" si="606"/>
        <v>479</v>
      </c>
      <c r="P3976" s="40">
        <f t="shared" si="607"/>
        <v>1368.5714285714287</v>
      </c>
      <c r="Q3976" s="42"/>
      <c r="R3976" t="str">
        <f t="shared" si="608"/>
        <v>1710 Litre 316 Stainless Steel Slimline Water Tank (1150mm W x 1200mm L x  1560mm H)</v>
      </c>
    </row>
    <row r="3977" spans="2:18" x14ac:dyDescent="0.35">
      <c r="B3977" s="32">
        <v>0.65</v>
      </c>
      <c r="C3977" s="30" t="s">
        <v>23</v>
      </c>
      <c r="D3977" s="30" t="s">
        <v>21</v>
      </c>
      <c r="E3977" s="21">
        <v>1150</v>
      </c>
      <c r="F3977" s="21">
        <v>1300</v>
      </c>
      <c r="G3977" s="21">
        <v>1560</v>
      </c>
      <c r="H3977" s="39">
        <f t="shared" si="603"/>
        <v>1890.1071428571429</v>
      </c>
      <c r="I3977" s="37">
        <f t="shared" si="604"/>
        <v>2000</v>
      </c>
      <c r="J3977" s="37">
        <f t="shared" si="605"/>
        <v>120</v>
      </c>
      <c r="K3977" s="21"/>
      <c r="L3977" s="36">
        <f>L3976+17</f>
        <v>496</v>
      </c>
      <c r="M3977" s="36"/>
      <c r="N3977" s="21"/>
      <c r="O3977" s="21">
        <f t="shared" si="606"/>
        <v>496</v>
      </c>
      <c r="P3977" s="40">
        <f t="shared" si="607"/>
        <v>1417.1428571428573</v>
      </c>
      <c r="Q3977" s="42"/>
      <c r="R3977" t="str">
        <f t="shared" si="608"/>
        <v>1890 Litre 316 Stainless Steel Slimline Water Tank (1150mm W x 1300mm L x  1560mm H)</v>
      </c>
    </row>
    <row r="3978" spans="2:18" x14ac:dyDescent="0.35">
      <c r="B3978" s="32">
        <v>0.65</v>
      </c>
      <c r="C3978" s="30" t="s">
        <v>23</v>
      </c>
      <c r="D3978" s="30" t="s">
        <v>21</v>
      </c>
      <c r="E3978" s="21">
        <v>1150</v>
      </c>
      <c r="F3978" s="21">
        <v>1400</v>
      </c>
      <c r="G3978" s="21">
        <v>1560</v>
      </c>
      <c r="H3978" s="39">
        <f t="shared" si="603"/>
        <v>2069.5071428571428</v>
      </c>
      <c r="I3978" s="37">
        <f t="shared" si="604"/>
        <v>2000</v>
      </c>
      <c r="J3978" s="37">
        <f t="shared" si="605"/>
        <v>120</v>
      </c>
      <c r="K3978" s="21"/>
      <c r="L3978" s="36">
        <f>L3977+17</f>
        <v>513</v>
      </c>
      <c r="M3978" s="36"/>
      <c r="N3978" s="21"/>
      <c r="O3978" s="21">
        <f t="shared" si="606"/>
        <v>513</v>
      </c>
      <c r="P3978" s="40">
        <f t="shared" si="607"/>
        <v>1465.7142857142858</v>
      </c>
      <c r="Q3978" s="42"/>
      <c r="R3978" t="str">
        <f t="shared" si="608"/>
        <v>2070 Litre 316 Stainless Steel Slimline Water Tank (1150mm W x 1400mm L x  1560mm H)</v>
      </c>
    </row>
    <row r="3979" spans="2:18" x14ac:dyDescent="0.35">
      <c r="B3979" s="32">
        <v>0.65</v>
      </c>
      <c r="C3979" s="30" t="s">
        <v>23</v>
      </c>
      <c r="D3979" s="30" t="s">
        <v>21</v>
      </c>
      <c r="E3979" s="21">
        <v>1150</v>
      </c>
      <c r="F3979" s="21">
        <v>1500</v>
      </c>
      <c r="G3979" s="21">
        <v>1560</v>
      </c>
      <c r="H3979" s="39">
        <f t="shared" si="603"/>
        <v>2248.9071428571428</v>
      </c>
      <c r="I3979" s="37">
        <f t="shared" si="604"/>
        <v>2000</v>
      </c>
      <c r="J3979" s="37">
        <f t="shared" si="605"/>
        <v>120</v>
      </c>
      <c r="K3979" s="21"/>
      <c r="L3979" s="36">
        <f>L3978+17</f>
        <v>530</v>
      </c>
      <c r="M3979" s="36"/>
      <c r="N3979" s="21"/>
      <c r="O3979" s="21">
        <f t="shared" si="606"/>
        <v>530</v>
      </c>
      <c r="P3979" s="40">
        <f t="shared" si="607"/>
        <v>1514.2857142857144</v>
      </c>
      <c r="Q3979" s="42"/>
      <c r="R3979" t="str">
        <f t="shared" si="608"/>
        <v>2250 Litre 316 Stainless Steel Slimline Water Tank (1150mm W x 1500mm L x  1560mm H)</v>
      </c>
    </row>
    <row r="3980" spans="2:18" x14ac:dyDescent="0.35">
      <c r="B3980" s="32">
        <v>0.65</v>
      </c>
      <c r="C3980" s="30" t="s">
        <v>23</v>
      </c>
      <c r="D3980" s="30" t="s">
        <v>21</v>
      </c>
      <c r="E3980" s="21">
        <v>1150</v>
      </c>
      <c r="F3980" s="21">
        <v>1600</v>
      </c>
      <c r="G3980" s="21">
        <v>1560</v>
      </c>
      <c r="H3980" s="39">
        <f t="shared" si="603"/>
        <v>2428.3071428571429</v>
      </c>
      <c r="I3980" s="37">
        <f t="shared" si="604"/>
        <v>2000</v>
      </c>
      <c r="J3980" s="37">
        <f t="shared" si="605"/>
        <v>120</v>
      </c>
      <c r="K3980" s="21"/>
      <c r="L3980" s="36">
        <f>L3979+17</f>
        <v>547</v>
      </c>
      <c r="M3980" s="36"/>
      <c r="N3980" s="21"/>
      <c r="O3980" s="21">
        <f t="shared" si="606"/>
        <v>547</v>
      </c>
      <c r="P3980" s="40">
        <f t="shared" si="607"/>
        <v>1562.8571428571429</v>
      </c>
      <c r="Q3980" s="42"/>
      <c r="R3980" t="str">
        <f t="shared" si="608"/>
        <v>2430 Litre 316 Stainless Steel Slimline Water Tank (1150mm W x 1600mm L x  1560mm H)</v>
      </c>
    </row>
    <row r="3981" spans="2:18" x14ac:dyDescent="0.35">
      <c r="B3981" s="32">
        <v>0.65</v>
      </c>
      <c r="C3981" s="30" t="s">
        <v>23</v>
      </c>
      <c r="D3981" s="30" t="s">
        <v>21</v>
      </c>
      <c r="E3981" s="21">
        <v>1150</v>
      </c>
      <c r="F3981" s="21">
        <v>1700</v>
      </c>
      <c r="G3981" s="21">
        <v>1560</v>
      </c>
      <c r="H3981" s="39">
        <f t="shared" si="603"/>
        <v>2607.707142857143</v>
      </c>
      <c r="I3981" s="37">
        <f t="shared" si="604"/>
        <v>3000</v>
      </c>
      <c r="J3981" s="37">
        <f t="shared" si="605"/>
        <v>135</v>
      </c>
      <c r="K3981" s="21"/>
      <c r="L3981" s="36">
        <v>635</v>
      </c>
      <c r="M3981" s="36"/>
      <c r="N3981" s="21"/>
      <c r="O3981" s="21">
        <f t="shared" si="606"/>
        <v>635</v>
      </c>
      <c r="P3981" s="40">
        <f t="shared" si="607"/>
        <v>1814.2857142857144</v>
      </c>
      <c r="Q3981" s="42"/>
      <c r="R3981" t="str">
        <f t="shared" si="608"/>
        <v>2610 Litre 316 Stainless Steel Slimline Water Tank (1150mm W x 1700mm L x  1560mm H)</v>
      </c>
    </row>
    <row r="3982" spans="2:18" x14ac:dyDescent="0.35">
      <c r="B3982" s="32">
        <v>0.65</v>
      </c>
      <c r="C3982" s="30" t="s">
        <v>23</v>
      </c>
      <c r="D3982" s="30" t="s">
        <v>21</v>
      </c>
      <c r="E3982" s="21">
        <v>1150</v>
      </c>
      <c r="F3982" s="21">
        <v>1800</v>
      </c>
      <c r="G3982" s="21">
        <v>1560</v>
      </c>
      <c r="H3982" s="39">
        <f t="shared" si="603"/>
        <v>2787.1071428571431</v>
      </c>
      <c r="I3982" s="37">
        <f t="shared" si="604"/>
        <v>3000</v>
      </c>
      <c r="J3982" s="37">
        <f t="shared" si="605"/>
        <v>135</v>
      </c>
      <c r="K3982" s="21"/>
      <c r="L3982" s="36">
        <f>L3981+17</f>
        <v>652</v>
      </c>
      <c r="M3982" s="36"/>
      <c r="N3982" s="21"/>
      <c r="O3982" s="21">
        <f t="shared" si="606"/>
        <v>652</v>
      </c>
      <c r="P3982" s="40">
        <f t="shared" si="607"/>
        <v>1862.8571428571429</v>
      </c>
      <c r="Q3982" s="42"/>
      <c r="R3982" t="str">
        <f t="shared" si="608"/>
        <v>2790 Litre 316 Stainless Steel Slimline Water Tank (1150mm W x 1800mm L x  1560mm H)</v>
      </c>
    </row>
    <row r="3983" spans="2:18" x14ac:dyDescent="0.35">
      <c r="B3983" s="32">
        <v>0.65</v>
      </c>
      <c r="C3983" s="30" t="s">
        <v>23</v>
      </c>
      <c r="D3983" s="30" t="s">
        <v>21</v>
      </c>
      <c r="E3983" s="21">
        <v>1150</v>
      </c>
      <c r="F3983" s="21">
        <v>1900</v>
      </c>
      <c r="G3983" s="21">
        <v>1560</v>
      </c>
      <c r="H3983" s="39">
        <f t="shared" si="603"/>
        <v>2966.5071428571428</v>
      </c>
      <c r="I3983" s="37">
        <f t="shared" si="604"/>
        <v>3000</v>
      </c>
      <c r="J3983" s="37">
        <f t="shared" si="605"/>
        <v>135</v>
      </c>
      <c r="K3983" s="21"/>
      <c r="L3983" s="36">
        <f>L3982+17</f>
        <v>669</v>
      </c>
      <c r="M3983" s="36"/>
      <c r="N3983" s="21"/>
      <c r="O3983" s="21">
        <f t="shared" si="606"/>
        <v>669</v>
      </c>
      <c r="P3983" s="40">
        <f t="shared" si="607"/>
        <v>1911.4285714285716</v>
      </c>
      <c r="Q3983" s="42"/>
      <c r="R3983" t="str">
        <f t="shared" si="608"/>
        <v>2970 Litre 316 Stainless Steel Slimline Water Tank (1150mm W x 1900mm L x  1560mm H)</v>
      </c>
    </row>
    <row r="3984" spans="2:18" x14ac:dyDescent="0.35">
      <c r="B3984" s="32">
        <v>0.65</v>
      </c>
      <c r="C3984" s="30" t="s">
        <v>23</v>
      </c>
      <c r="D3984" s="30" t="s">
        <v>21</v>
      </c>
      <c r="E3984" s="21">
        <v>1150</v>
      </c>
      <c r="F3984" s="21">
        <v>2000</v>
      </c>
      <c r="G3984" s="21">
        <v>1560</v>
      </c>
      <c r="H3984" s="39">
        <f t="shared" si="603"/>
        <v>3145.9071428571428</v>
      </c>
      <c r="I3984" s="37">
        <f t="shared" si="604"/>
        <v>3000</v>
      </c>
      <c r="J3984" s="37">
        <f t="shared" si="605"/>
        <v>135</v>
      </c>
      <c r="K3984" s="21"/>
      <c r="L3984" s="36">
        <f>L3983+17</f>
        <v>686</v>
      </c>
      <c r="M3984" s="36"/>
      <c r="N3984" s="21"/>
      <c r="O3984" s="21">
        <f t="shared" si="606"/>
        <v>686</v>
      </c>
      <c r="P3984" s="40">
        <f t="shared" si="607"/>
        <v>1960.0000000000002</v>
      </c>
      <c r="Q3984" s="42"/>
      <c r="R3984" t="str">
        <f t="shared" si="608"/>
        <v>3150 Litre 316 Stainless Steel Slimline Water Tank (1150mm W x 2000mm L x  1560mm H)</v>
      </c>
    </row>
    <row r="3985" spans="2:18" x14ac:dyDescent="0.35">
      <c r="B3985" s="32">
        <v>0.65</v>
      </c>
      <c r="C3985" s="30" t="s">
        <v>23</v>
      </c>
      <c r="D3985" s="30" t="s">
        <v>21</v>
      </c>
      <c r="E3985" s="21">
        <v>1150</v>
      </c>
      <c r="F3985" s="21">
        <v>2100</v>
      </c>
      <c r="G3985" s="21">
        <v>1560</v>
      </c>
      <c r="H3985" s="39">
        <f t="shared" si="603"/>
        <v>3325.3071428571429</v>
      </c>
      <c r="I3985" s="37">
        <f t="shared" si="604"/>
        <v>3000</v>
      </c>
      <c r="J3985" s="37">
        <f t="shared" si="605"/>
        <v>135</v>
      </c>
      <c r="K3985" s="21"/>
      <c r="L3985" s="36">
        <f>L3984+17</f>
        <v>703</v>
      </c>
      <c r="M3985" s="36"/>
      <c r="N3985" s="21"/>
      <c r="O3985" s="21">
        <f t="shared" si="606"/>
        <v>703</v>
      </c>
      <c r="P3985" s="40">
        <f t="shared" si="607"/>
        <v>2008.5714285714287</v>
      </c>
      <c r="Q3985" s="42"/>
      <c r="R3985" t="str">
        <f t="shared" si="608"/>
        <v>3330 Litre 316 Stainless Steel Slimline Water Tank (1150mm W x 2100mm L x  1560mm H)</v>
      </c>
    </row>
    <row r="3986" spans="2:18" x14ac:dyDescent="0.35">
      <c r="B3986" s="32">
        <v>0.65</v>
      </c>
      <c r="C3986" s="30" t="s">
        <v>23</v>
      </c>
      <c r="D3986" s="30" t="s">
        <v>21</v>
      </c>
      <c r="E3986" s="21">
        <v>1150</v>
      </c>
      <c r="F3986" s="21">
        <v>2200</v>
      </c>
      <c r="G3986" s="21">
        <v>1560</v>
      </c>
      <c r="H3986" s="39">
        <f t="shared" si="603"/>
        <v>3504.707142857143</v>
      </c>
      <c r="I3986" s="37">
        <f t="shared" si="604"/>
        <v>4000</v>
      </c>
      <c r="J3986" s="37">
        <f t="shared" si="605"/>
        <v>150</v>
      </c>
      <c r="K3986" s="21"/>
      <c r="L3986" s="36">
        <v>723</v>
      </c>
      <c r="M3986" s="36"/>
      <c r="N3986" s="21"/>
      <c r="O3986" s="21">
        <f t="shared" si="606"/>
        <v>723</v>
      </c>
      <c r="P3986" s="40">
        <f t="shared" si="607"/>
        <v>2065.7142857142858</v>
      </c>
      <c r="Q3986" s="42"/>
      <c r="R3986" t="str">
        <f t="shared" si="608"/>
        <v>3500 Litre 316 Stainless Steel Slimline Water Tank (1150mm W x 2200mm L x  1560mm H)</v>
      </c>
    </row>
    <row r="3987" spans="2:18" x14ac:dyDescent="0.35">
      <c r="B3987" s="32">
        <v>0.65</v>
      </c>
      <c r="C3987" s="30" t="s">
        <v>23</v>
      </c>
      <c r="D3987" s="30" t="s">
        <v>21</v>
      </c>
      <c r="E3987" s="21">
        <v>1150</v>
      </c>
      <c r="F3987" s="21">
        <v>2300</v>
      </c>
      <c r="G3987" s="21">
        <v>1560</v>
      </c>
      <c r="H3987" s="39">
        <f t="shared" si="603"/>
        <v>3684.1071428571431</v>
      </c>
      <c r="I3987" s="37">
        <f t="shared" si="604"/>
        <v>4000</v>
      </c>
      <c r="J3987" s="37">
        <f t="shared" si="605"/>
        <v>150</v>
      </c>
      <c r="K3987" s="21"/>
      <c r="L3987" s="36">
        <f>L3986+17</f>
        <v>740</v>
      </c>
      <c r="M3987" s="36"/>
      <c r="N3987" s="21"/>
      <c r="O3987" s="21">
        <f t="shared" si="606"/>
        <v>740</v>
      </c>
      <c r="P3987" s="40">
        <f t="shared" si="607"/>
        <v>2114.2857142857142</v>
      </c>
      <c r="Q3987" s="42"/>
      <c r="R3987" t="str">
        <f t="shared" si="608"/>
        <v>3680 Litre 316 Stainless Steel Slimline Water Tank (1150mm W x 2300mm L x  1560mm H)</v>
      </c>
    </row>
    <row r="3988" spans="2:18" x14ac:dyDescent="0.35">
      <c r="B3988" s="32">
        <v>0.65</v>
      </c>
      <c r="C3988" s="30" t="s">
        <v>23</v>
      </c>
      <c r="D3988" s="30" t="s">
        <v>21</v>
      </c>
      <c r="E3988" s="21">
        <v>1150</v>
      </c>
      <c r="F3988" s="21">
        <v>2400</v>
      </c>
      <c r="G3988" s="21">
        <v>1560</v>
      </c>
      <c r="H3988" s="39">
        <f t="shared" si="603"/>
        <v>3863.5071428571428</v>
      </c>
      <c r="I3988" s="37">
        <f t="shared" si="604"/>
        <v>4000</v>
      </c>
      <c r="J3988" s="37">
        <f t="shared" si="605"/>
        <v>150</v>
      </c>
      <c r="K3988" s="21"/>
      <c r="L3988" s="36">
        <f>L3987+17</f>
        <v>757</v>
      </c>
      <c r="M3988" s="36"/>
      <c r="N3988" s="21"/>
      <c r="O3988" s="21">
        <f t="shared" si="606"/>
        <v>757</v>
      </c>
      <c r="P3988" s="40">
        <f t="shared" si="607"/>
        <v>2162.8571428571431</v>
      </c>
      <c r="Q3988" s="42"/>
      <c r="R3988" t="str">
        <f t="shared" si="608"/>
        <v>3860 Litre 316 Stainless Steel Slimline Water Tank (1150mm W x 2400mm L x  1560mm H)</v>
      </c>
    </row>
    <row r="3989" spans="2:18" x14ac:dyDescent="0.35">
      <c r="B3989" s="32">
        <v>0.65</v>
      </c>
      <c r="C3989" s="30" t="s">
        <v>23</v>
      </c>
      <c r="D3989" s="30" t="s">
        <v>21</v>
      </c>
      <c r="E3989" s="21">
        <v>1150</v>
      </c>
      <c r="F3989" s="21">
        <v>2500</v>
      </c>
      <c r="G3989" s="21">
        <v>1560</v>
      </c>
      <c r="H3989" s="39">
        <f t="shared" si="603"/>
        <v>4042.9071428571428</v>
      </c>
      <c r="I3989" s="37">
        <f t="shared" si="604"/>
        <v>4000</v>
      </c>
      <c r="J3989" s="37">
        <f t="shared" si="605"/>
        <v>150</v>
      </c>
      <c r="K3989" s="21"/>
      <c r="L3989" s="36">
        <f>L3988+17</f>
        <v>774</v>
      </c>
      <c r="M3989" s="36"/>
      <c r="N3989" s="21"/>
      <c r="O3989" s="21">
        <f t="shared" si="606"/>
        <v>774</v>
      </c>
      <c r="P3989" s="40">
        <f t="shared" si="607"/>
        <v>2211.4285714285716</v>
      </c>
      <c r="Q3989" s="42"/>
      <c r="R3989" t="str">
        <f t="shared" si="608"/>
        <v>4040 Litre 316 Stainless Steel Slimline Water Tank (1150mm W x 2500mm L x  1560mm H)</v>
      </c>
    </row>
    <row r="3990" spans="2:18" x14ac:dyDescent="0.35">
      <c r="B3990" s="32">
        <v>0.65</v>
      </c>
      <c r="C3990" s="30" t="s">
        <v>23</v>
      </c>
      <c r="D3990" s="30" t="s">
        <v>21</v>
      </c>
      <c r="E3990" s="21">
        <v>1150</v>
      </c>
      <c r="F3990" s="21">
        <v>2600</v>
      </c>
      <c r="G3990" s="21">
        <v>1560</v>
      </c>
      <c r="H3990" s="39">
        <f t="shared" si="603"/>
        <v>4222.3071428571429</v>
      </c>
      <c r="I3990" s="37">
        <f t="shared" si="604"/>
        <v>4000</v>
      </c>
      <c r="J3990" s="37">
        <f t="shared" si="605"/>
        <v>150</v>
      </c>
      <c r="K3990" s="21"/>
      <c r="L3990" s="36">
        <f>L3989+17</f>
        <v>791</v>
      </c>
      <c r="M3990" s="36"/>
      <c r="N3990" s="21"/>
      <c r="O3990" s="21">
        <f t="shared" si="606"/>
        <v>791</v>
      </c>
      <c r="P3990" s="40">
        <f t="shared" si="607"/>
        <v>2260</v>
      </c>
      <c r="Q3990" s="42"/>
      <c r="R3990" t="str">
        <f t="shared" si="608"/>
        <v>4220 Litre 316 Stainless Steel Slimline Water Tank (1150mm W x 2600mm L x  1560mm H)</v>
      </c>
    </row>
    <row r="3991" spans="2:18" x14ac:dyDescent="0.35">
      <c r="B3991" s="32">
        <v>0.65</v>
      </c>
      <c r="C3991" s="30" t="s">
        <v>23</v>
      </c>
      <c r="D3991" s="30" t="s">
        <v>21</v>
      </c>
      <c r="E3991" s="21">
        <v>1150</v>
      </c>
      <c r="F3991" s="21">
        <v>2700</v>
      </c>
      <c r="G3991" s="21">
        <v>1560</v>
      </c>
      <c r="H3991" s="39">
        <f t="shared" si="603"/>
        <v>4401.7071428571435</v>
      </c>
      <c r="I3991" s="37">
        <f t="shared" si="604"/>
        <v>4000</v>
      </c>
      <c r="J3991" s="37">
        <f t="shared" si="605"/>
        <v>150</v>
      </c>
      <c r="K3991" s="21"/>
      <c r="L3991" s="36">
        <f>L3990+17</f>
        <v>808</v>
      </c>
      <c r="M3991" s="36"/>
      <c r="N3991" s="21"/>
      <c r="O3991" s="21">
        <f t="shared" si="606"/>
        <v>808</v>
      </c>
      <c r="P3991" s="40">
        <f t="shared" si="607"/>
        <v>2308.5714285714289</v>
      </c>
      <c r="Q3991" s="42"/>
      <c r="R3991" t="str">
        <f t="shared" si="608"/>
        <v>4400 Litre 316 Stainless Steel Slimline Water Tank (1150mm W x 2700mm L x  1560mm H)</v>
      </c>
    </row>
    <row r="3992" spans="2:18" x14ac:dyDescent="0.35">
      <c r="B3992" s="32">
        <v>0.65</v>
      </c>
      <c r="C3992" s="30" t="s">
        <v>23</v>
      </c>
      <c r="D3992" s="30" t="s">
        <v>21</v>
      </c>
      <c r="E3992" s="21">
        <v>1150</v>
      </c>
      <c r="F3992" s="21">
        <v>2800</v>
      </c>
      <c r="G3992" s="21">
        <v>1560</v>
      </c>
      <c r="H3992" s="39">
        <f t="shared" si="603"/>
        <v>4581.1071428571431</v>
      </c>
      <c r="I3992" s="37">
        <f t="shared" si="604"/>
        <v>5000</v>
      </c>
      <c r="J3992" s="37">
        <f t="shared" si="605"/>
        <v>180</v>
      </c>
      <c r="K3992" s="21"/>
      <c r="L3992" s="36">
        <v>830</v>
      </c>
      <c r="M3992" s="36"/>
      <c r="N3992" s="21"/>
      <c r="O3992" s="21">
        <f t="shared" si="606"/>
        <v>830</v>
      </c>
      <c r="P3992" s="40">
        <f t="shared" si="607"/>
        <v>2371.4285714285716</v>
      </c>
      <c r="Q3992" s="42"/>
      <c r="R3992" t="str">
        <f t="shared" si="608"/>
        <v>4580 Litre 316 Stainless Steel Slimline Water Tank (1150mm W x 2800mm L x  1560mm H)</v>
      </c>
    </row>
    <row r="3993" spans="2:18" x14ac:dyDescent="0.35">
      <c r="B3993" s="32">
        <v>0.65</v>
      </c>
      <c r="C3993" s="30" t="s">
        <v>23</v>
      </c>
      <c r="D3993" s="30" t="s">
        <v>21</v>
      </c>
      <c r="E3993" s="21">
        <v>1150</v>
      </c>
      <c r="F3993" s="21">
        <v>2900</v>
      </c>
      <c r="G3993" s="21">
        <v>1560</v>
      </c>
      <c r="H3993" s="39">
        <f t="shared" si="603"/>
        <v>4760.5071428571437</v>
      </c>
      <c r="I3993" s="37">
        <f t="shared" si="604"/>
        <v>5000</v>
      </c>
      <c r="J3993" s="37">
        <f t="shared" si="605"/>
        <v>180</v>
      </c>
      <c r="K3993" s="21"/>
      <c r="L3993" s="36">
        <f>L3992+17</f>
        <v>847</v>
      </c>
      <c r="M3993" s="36"/>
      <c r="N3993" s="21"/>
      <c r="O3993" s="21">
        <f t="shared" si="606"/>
        <v>847</v>
      </c>
      <c r="P3993" s="40">
        <f t="shared" si="607"/>
        <v>2420</v>
      </c>
      <c r="Q3993" s="42"/>
      <c r="R3993" t="str">
        <f t="shared" si="608"/>
        <v>4760 Litre 316 Stainless Steel Slimline Water Tank (1150mm W x 2900mm L x  1560mm H)</v>
      </c>
    </row>
    <row r="3994" spans="2:18" x14ac:dyDescent="0.35">
      <c r="B3994" s="32">
        <v>0.65</v>
      </c>
      <c r="C3994" s="30" t="s">
        <v>23</v>
      </c>
      <c r="D3994" s="30" t="s">
        <v>21</v>
      </c>
      <c r="E3994" s="21">
        <v>1150</v>
      </c>
      <c r="F3994" s="21">
        <v>3000</v>
      </c>
      <c r="G3994" s="21">
        <v>1560</v>
      </c>
      <c r="H3994" s="39">
        <f t="shared" si="603"/>
        <v>4939.9071428571433</v>
      </c>
      <c r="I3994" s="37">
        <f t="shared" si="604"/>
        <v>5000</v>
      </c>
      <c r="J3994" s="37">
        <f t="shared" si="605"/>
        <v>180</v>
      </c>
      <c r="K3994" s="21"/>
      <c r="L3994" s="36">
        <f>L3993+17</f>
        <v>864</v>
      </c>
      <c r="M3994" s="36"/>
      <c r="N3994" s="21"/>
      <c r="O3994" s="21">
        <f t="shared" si="606"/>
        <v>864</v>
      </c>
      <c r="P3994" s="40">
        <f t="shared" si="607"/>
        <v>2468.5714285714289</v>
      </c>
      <c r="Q3994" s="42"/>
      <c r="R3994" t="str">
        <f t="shared" si="608"/>
        <v>4940 Litre 316 Stainless Steel Slimline Water Tank (1150mm W x 3000mm L x  1560mm H)</v>
      </c>
    </row>
    <row r="3995" spans="2:18" x14ac:dyDescent="0.35">
      <c r="B3995" s="32">
        <v>0.65</v>
      </c>
      <c r="C3995" s="43" t="s">
        <v>23</v>
      </c>
      <c r="D3995" s="43" t="s">
        <v>21</v>
      </c>
      <c r="E3995" s="45">
        <v>1150</v>
      </c>
      <c r="F3995" s="45">
        <v>3100</v>
      </c>
      <c r="G3995" s="45">
        <v>1560</v>
      </c>
      <c r="H3995" s="39">
        <f t="shared" si="603"/>
        <v>5119.3071428571438</v>
      </c>
      <c r="I3995" s="37">
        <f t="shared" si="604"/>
        <v>5000</v>
      </c>
      <c r="J3995" s="37">
        <f t="shared" si="605"/>
        <v>180</v>
      </c>
      <c r="K3995" s="21"/>
      <c r="L3995" s="36">
        <f>L3994+17</f>
        <v>881</v>
      </c>
      <c r="M3995" s="36"/>
      <c r="N3995" s="21"/>
      <c r="O3995" s="21">
        <f t="shared" si="606"/>
        <v>881</v>
      </c>
      <c r="P3995" s="40">
        <f t="shared" si="607"/>
        <v>2517.1428571428573</v>
      </c>
      <c r="Q3995" s="42"/>
      <c r="R3995" t="str">
        <f t="shared" si="608"/>
        <v>5120 Litre 316 Stainless Steel Slimline Water Tank (1150mm W x 3100mm L x  1560mm H)</v>
      </c>
    </row>
    <row r="3996" spans="2:18" x14ac:dyDescent="0.35">
      <c r="B3996" s="32">
        <v>0.65</v>
      </c>
      <c r="C3996" s="30" t="s">
        <v>23</v>
      </c>
      <c r="D3996" s="30" t="s">
        <v>21</v>
      </c>
      <c r="E3996" s="21">
        <v>1150</v>
      </c>
      <c r="F3996" s="21">
        <v>3200</v>
      </c>
      <c r="G3996" s="21">
        <v>1560</v>
      </c>
      <c r="H3996" s="39">
        <f t="shared" si="603"/>
        <v>5298.7071428571435</v>
      </c>
      <c r="I3996" s="37">
        <f t="shared" si="604"/>
        <v>5000</v>
      </c>
      <c r="J3996" s="37">
        <f t="shared" si="605"/>
        <v>180</v>
      </c>
      <c r="K3996" s="21"/>
      <c r="L3996" s="36">
        <f>L3995+17</f>
        <v>898</v>
      </c>
      <c r="M3996" s="36"/>
      <c r="N3996" s="21"/>
      <c r="O3996" s="21">
        <f t="shared" si="606"/>
        <v>898</v>
      </c>
      <c r="P3996" s="40">
        <f t="shared" si="607"/>
        <v>2565.7142857142858</v>
      </c>
      <c r="Q3996" s="42"/>
      <c r="R3996" t="str">
        <f t="shared" si="608"/>
        <v>5300 Litre 316 Stainless Steel Slimline Water Tank (1150mm W x 3200mm L x  1560mm H)</v>
      </c>
    </row>
    <row r="3997" spans="2:18" x14ac:dyDescent="0.35">
      <c r="B3997" s="32">
        <v>0.65</v>
      </c>
      <c r="C3997" s="30" t="s">
        <v>23</v>
      </c>
      <c r="D3997" s="30" t="s">
        <v>21</v>
      </c>
      <c r="E3997" s="21">
        <v>1150</v>
      </c>
      <c r="F3997" s="21">
        <v>3300</v>
      </c>
      <c r="G3997" s="21">
        <v>1560</v>
      </c>
      <c r="H3997" s="39">
        <f t="shared" si="603"/>
        <v>5478.1071428571431</v>
      </c>
      <c r="I3997" s="37">
        <f t="shared" si="604"/>
        <v>5000</v>
      </c>
      <c r="J3997" s="37">
        <f t="shared" si="605"/>
        <v>180</v>
      </c>
      <c r="K3997" s="21"/>
      <c r="L3997" s="36">
        <f>L3996+17</f>
        <v>915</v>
      </c>
      <c r="M3997" s="36"/>
      <c r="N3997" s="21"/>
      <c r="O3997" s="21">
        <f t="shared" si="606"/>
        <v>915</v>
      </c>
      <c r="P3997" s="40">
        <f t="shared" si="607"/>
        <v>2614.2857142857147</v>
      </c>
      <c r="Q3997" s="42"/>
      <c r="R3997" t="str">
        <f t="shared" si="608"/>
        <v>5480 Litre 316 Stainless Steel Slimline Water Tank (1150mm W x 3300mm L x  1560mm H)</v>
      </c>
    </row>
    <row r="3998" spans="2:18" x14ac:dyDescent="0.35">
      <c r="B3998" s="32">
        <v>0.65</v>
      </c>
      <c r="C3998" s="30" t="s">
        <v>23</v>
      </c>
      <c r="D3998" s="30" t="s">
        <v>21</v>
      </c>
      <c r="E3998" s="21">
        <v>1150</v>
      </c>
      <c r="F3998" s="21">
        <v>3400</v>
      </c>
      <c r="G3998" s="21">
        <v>1560</v>
      </c>
      <c r="H3998" s="39">
        <f t="shared" si="603"/>
        <v>5657.5071428571437</v>
      </c>
      <c r="I3998" s="37">
        <f t="shared" si="604"/>
        <v>6000</v>
      </c>
      <c r="J3998" s="37">
        <f t="shared" si="605"/>
        <v>210</v>
      </c>
      <c r="K3998" s="21"/>
      <c r="L3998" s="36">
        <v>1042</v>
      </c>
      <c r="M3998" s="36"/>
      <c r="N3998" s="21"/>
      <c r="O3998" s="21">
        <f t="shared" si="606"/>
        <v>1042</v>
      </c>
      <c r="P3998" s="40">
        <f t="shared" si="607"/>
        <v>2977.1428571428573</v>
      </c>
      <c r="Q3998" s="42"/>
      <c r="R3998" t="str">
        <f t="shared" si="608"/>
        <v>5660 Litre 316 Stainless Steel Slimline Water Tank (1150mm W x 3400mm L x  1560mm H)</v>
      </c>
    </row>
    <row r="3999" spans="2:18" x14ac:dyDescent="0.35">
      <c r="B3999" s="32">
        <v>0.65</v>
      </c>
      <c r="C3999" s="30" t="s">
        <v>23</v>
      </c>
      <c r="D3999" s="30" t="s">
        <v>21</v>
      </c>
      <c r="E3999" s="21">
        <v>1150</v>
      </c>
      <c r="F3999" s="21">
        <v>3500</v>
      </c>
      <c r="G3999" s="21">
        <v>1560</v>
      </c>
      <c r="H3999" s="39">
        <f t="shared" si="603"/>
        <v>5836.9071428571433</v>
      </c>
      <c r="I3999" s="37">
        <f t="shared" si="604"/>
        <v>6000</v>
      </c>
      <c r="J3999" s="37">
        <f t="shared" si="605"/>
        <v>210</v>
      </c>
      <c r="K3999" s="21"/>
      <c r="L3999" s="36">
        <f>L3998+17</f>
        <v>1059</v>
      </c>
      <c r="M3999" s="36"/>
      <c r="N3999" s="21"/>
      <c r="O3999" s="21">
        <f t="shared" si="606"/>
        <v>1059</v>
      </c>
      <c r="P3999" s="40">
        <f t="shared" si="607"/>
        <v>3025.7142857142858</v>
      </c>
      <c r="Q3999" s="42"/>
      <c r="R3999" t="str">
        <f t="shared" si="608"/>
        <v>5840 Litre 316 Stainless Steel Slimline Water Tank (1150mm W x 3500mm L x  1560mm H)</v>
      </c>
    </row>
    <row r="4000" spans="2:18" x14ac:dyDescent="0.35">
      <c r="B4000" s="32">
        <v>0.65</v>
      </c>
      <c r="C4000" s="30" t="s">
        <v>23</v>
      </c>
      <c r="D4000" s="30" t="s">
        <v>21</v>
      </c>
      <c r="E4000" s="21">
        <v>1150</v>
      </c>
      <c r="F4000" s="21">
        <v>3600</v>
      </c>
      <c r="G4000" s="21">
        <v>1560</v>
      </c>
      <c r="H4000" s="39">
        <f t="shared" si="603"/>
        <v>6016.3071428571438</v>
      </c>
      <c r="I4000" s="37">
        <f t="shared" si="604"/>
        <v>6000</v>
      </c>
      <c r="J4000" s="37">
        <f t="shared" si="605"/>
        <v>210</v>
      </c>
      <c r="K4000" s="21"/>
      <c r="L4000" s="36">
        <v>1077</v>
      </c>
      <c r="M4000" s="36"/>
      <c r="N4000" s="21"/>
      <c r="O4000" s="21">
        <f t="shared" si="606"/>
        <v>1077</v>
      </c>
      <c r="P4000" s="40">
        <f t="shared" si="607"/>
        <v>3077.1428571428573</v>
      </c>
      <c r="Q4000" s="42"/>
      <c r="R4000" t="str">
        <f t="shared" si="608"/>
        <v>6020 Litre 316 Stainless Steel Slimline Water Tank (1150mm W x 3600mm L x  1560mm H)</v>
      </c>
    </row>
    <row r="4001" spans="2:18" x14ac:dyDescent="0.35">
      <c r="B4001" s="32">
        <v>0.65</v>
      </c>
      <c r="C4001" s="30" t="s">
        <v>23</v>
      </c>
      <c r="D4001" s="30" t="s">
        <v>21</v>
      </c>
      <c r="E4001" s="21">
        <v>1150</v>
      </c>
      <c r="F4001" s="21">
        <v>3700</v>
      </c>
      <c r="G4001" s="21">
        <v>1560</v>
      </c>
      <c r="H4001" s="39">
        <f t="shared" si="603"/>
        <v>6195.7071428571435</v>
      </c>
      <c r="I4001" s="37">
        <f t="shared" si="604"/>
        <v>6000</v>
      </c>
      <c r="J4001" s="37">
        <f t="shared" si="605"/>
        <v>210</v>
      </c>
      <c r="K4001" s="21"/>
      <c r="L4001" s="36">
        <v>1095</v>
      </c>
      <c r="M4001" s="36"/>
      <c r="N4001" s="21"/>
      <c r="O4001" s="21">
        <f t="shared" si="606"/>
        <v>1095</v>
      </c>
      <c r="P4001" s="40">
        <f t="shared" si="607"/>
        <v>3128.5714285714289</v>
      </c>
      <c r="Q4001" s="42"/>
      <c r="R4001" t="str">
        <f t="shared" si="608"/>
        <v>6200 Litre 316 Stainless Steel Slimline Water Tank (1150mm W x 3700mm L x  1560mm H)</v>
      </c>
    </row>
    <row r="4002" spans="2:18" x14ac:dyDescent="0.35">
      <c r="B4002" s="32">
        <v>0.65</v>
      </c>
      <c r="C4002" s="30" t="s">
        <v>23</v>
      </c>
      <c r="D4002" s="30" t="s">
        <v>21</v>
      </c>
      <c r="E4002" s="21">
        <v>1150</v>
      </c>
      <c r="F4002" s="21">
        <v>3800</v>
      </c>
      <c r="G4002" s="21">
        <v>1560</v>
      </c>
      <c r="H4002" s="39">
        <f t="shared" si="603"/>
        <v>6375.1071428571431</v>
      </c>
      <c r="I4002" s="37">
        <f t="shared" si="604"/>
        <v>6000</v>
      </c>
      <c r="J4002" s="37">
        <f t="shared" si="605"/>
        <v>210</v>
      </c>
      <c r="K4002" s="21"/>
      <c r="L4002" s="36">
        <v>1112</v>
      </c>
      <c r="M4002" s="36"/>
      <c r="N4002" s="21"/>
      <c r="O4002" s="21">
        <f t="shared" si="606"/>
        <v>1112</v>
      </c>
      <c r="P4002" s="40">
        <f t="shared" si="607"/>
        <v>3177.1428571428573</v>
      </c>
      <c r="Q4002" s="42"/>
      <c r="R4002" t="str">
        <f t="shared" si="608"/>
        <v>6380 Litre 316 Stainless Steel Slimline Water Tank (1150mm W x 3800mm L x  1560mm H)</v>
      </c>
    </row>
    <row r="4003" spans="2:18" x14ac:dyDescent="0.35">
      <c r="B4003" s="32">
        <v>0.65</v>
      </c>
      <c r="C4003" s="30" t="s">
        <v>23</v>
      </c>
      <c r="D4003" s="30" t="s">
        <v>21</v>
      </c>
      <c r="E4003" s="21">
        <v>1150</v>
      </c>
      <c r="F4003" s="21">
        <v>3900</v>
      </c>
      <c r="G4003" s="21">
        <v>1560</v>
      </c>
      <c r="H4003" s="39">
        <f t="shared" si="603"/>
        <v>6554.5071428571437</v>
      </c>
      <c r="I4003" s="37">
        <f t="shared" si="604"/>
        <v>7000</v>
      </c>
      <c r="J4003" s="37">
        <f t="shared" si="605"/>
        <v>240</v>
      </c>
      <c r="K4003" s="21"/>
      <c r="L4003" s="36">
        <v>1160</v>
      </c>
      <c r="M4003" s="36"/>
      <c r="N4003" s="21"/>
      <c r="O4003" s="21">
        <f t="shared" si="606"/>
        <v>1160</v>
      </c>
      <c r="P4003" s="40">
        <f t="shared" si="607"/>
        <v>3314.2857142857147</v>
      </c>
      <c r="Q4003" s="42"/>
      <c r="R4003" t="str">
        <f t="shared" si="608"/>
        <v>6550 Litre 316 Stainless Steel Slimline Water Tank (1150mm W x 3900mm L x  1560mm H)</v>
      </c>
    </row>
    <row r="4004" spans="2:18" x14ac:dyDescent="0.35">
      <c r="B4004" s="32">
        <v>0.65</v>
      </c>
      <c r="C4004" s="30" t="s">
        <v>23</v>
      </c>
      <c r="D4004" s="30" t="s">
        <v>21</v>
      </c>
      <c r="E4004" s="21">
        <v>1150</v>
      </c>
      <c r="F4004" s="21">
        <v>4000</v>
      </c>
      <c r="G4004" s="21">
        <v>1560</v>
      </c>
      <c r="H4004" s="39">
        <f t="shared" si="603"/>
        <v>6733.9071428571433</v>
      </c>
      <c r="I4004" s="37">
        <f t="shared" si="604"/>
        <v>7000</v>
      </c>
      <c r="J4004" s="37">
        <f t="shared" si="605"/>
        <v>240</v>
      </c>
      <c r="K4004" s="21"/>
      <c r="L4004" s="50">
        <v>1177</v>
      </c>
      <c r="M4004" s="36"/>
      <c r="N4004" s="21"/>
      <c r="O4004" s="21">
        <f t="shared" si="606"/>
        <v>1177</v>
      </c>
      <c r="P4004" s="40">
        <f t="shared" si="607"/>
        <v>3362.8571428571431</v>
      </c>
      <c r="Q4004" s="42"/>
      <c r="R4004" t="str">
        <f t="shared" si="608"/>
        <v>6730 Litre 316 Stainless Steel Slimline Water Tank (1150mm W x 4000mm L x  1560mm H)</v>
      </c>
    </row>
    <row r="4005" spans="2:18" x14ac:dyDescent="0.35">
      <c r="B4005" s="32">
        <v>0.65</v>
      </c>
      <c r="C4005" s="30" t="s">
        <v>23</v>
      </c>
      <c r="D4005" s="30" t="s">
        <v>21</v>
      </c>
      <c r="E4005" s="21">
        <v>550</v>
      </c>
      <c r="F4005" s="21">
        <v>800</v>
      </c>
      <c r="G4005" s="21">
        <v>1880</v>
      </c>
      <c r="H4005" s="39">
        <f t="shared" si="603"/>
        <v>705.33571428571429</v>
      </c>
      <c r="I4005" s="37">
        <f t="shared" si="604"/>
        <v>1000</v>
      </c>
      <c r="J4005" s="37">
        <f t="shared" si="605"/>
        <v>90</v>
      </c>
      <c r="K4005" s="21"/>
      <c r="L4005" s="36">
        <v>407</v>
      </c>
      <c r="M4005" s="44"/>
      <c r="N4005" s="21"/>
      <c r="O4005" s="21">
        <f t="shared" si="606"/>
        <v>407</v>
      </c>
      <c r="P4005" s="40">
        <f t="shared" si="607"/>
        <v>1162.8571428571429</v>
      </c>
      <c r="Q4005" s="42"/>
      <c r="R4005" t="str">
        <f t="shared" si="608"/>
        <v>710 Litre 316 Stainless Steel Slimline Water Tank (550mm W x 800mm L x  1880mm H)</v>
      </c>
    </row>
    <row r="4006" spans="2:18" x14ac:dyDescent="0.35">
      <c r="B4006" s="32">
        <v>0.65</v>
      </c>
      <c r="C4006" s="30" t="s">
        <v>23</v>
      </c>
      <c r="D4006" s="30" t="s">
        <v>21</v>
      </c>
      <c r="E4006" s="21">
        <v>550</v>
      </c>
      <c r="F4006" s="21">
        <v>900</v>
      </c>
      <c r="G4006" s="21">
        <v>1880</v>
      </c>
      <c r="H4006" s="39">
        <f t="shared" si="603"/>
        <v>808.73571428571427</v>
      </c>
      <c r="I4006" s="37">
        <f t="shared" si="604"/>
        <v>1000</v>
      </c>
      <c r="J4006" s="37">
        <f t="shared" si="605"/>
        <v>90</v>
      </c>
      <c r="K4006" s="21"/>
      <c r="L4006" s="36">
        <f t="shared" ref="L4006:L4012" si="609">L4005+20</f>
        <v>427</v>
      </c>
      <c r="M4006" s="36"/>
      <c r="N4006" s="21"/>
      <c r="O4006" s="21">
        <f t="shared" si="606"/>
        <v>427</v>
      </c>
      <c r="P4006" s="40">
        <f t="shared" si="607"/>
        <v>1220</v>
      </c>
      <c r="Q4006" s="42"/>
      <c r="R4006" t="str">
        <f t="shared" si="608"/>
        <v>810 Litre 316 Stainless Steel Slimline Water Tank (550mm W x 900mm L x  1880mm H)</v>
      </c>
    </row>
    <row r="4007" spans="2:18" x14ac:dyDescent="0.35">
      <c r="B4007" s="32">
        <v>0.65</v>
      </c>
      <c r="C4007" s="30" t="s">
        <v>23</v>
      </c>
      <c r="D4007" s="30" t="s">
        <v>21</v>
      </c>
      <c r="E4007" s="21">
        <v>550</v>
      </c>
      <c r="F4007" s="21">
        <v>1000</v>
      </c>
      <c r="G4007" s="21">
        <v>1880</v>
      </c>
      <c r="H4007" s="39">
        <f t="shared" si="603"/>
        <v>912.13571428571424</v>
      </c>
      <c r="I4007" s="37">
        <f t="shared" si="604"/>
        <v>1000</v>
      </c>
      <c r="J4007" s="37">
        <f t="shared" si="605"/>
        <v>90</v>
      </c>
      <c r="K4007" s="21"/>
      <c r="L4007" s="36">
        <f t="shared" si="609"/>
        <v>447</v>
      </c>
      <c r="M4007" s="36"/>
      <c r="N4007" s="21"/>
      <c r="O4007" s="21">
        <f t="shared" si="606"/>
        <v>447</v>
      </c>
      <c r="P4007" s="40">
        <f t="shared" si="607"/>
        <v>1277.1428571428571</v>
      </c>
      <c r="Q4007" s="42"/>
      <c r="R4007" t="str">
        <f t="shared" si="608"/>
        <v>910 Litre 316 Stainless Steel Slimline Water Tank (550mm W x 1000mm L x  1880mm H)</v>
      </c>
    </row>
    <row r="4008" spans="2:18" x14ac:dyDescent="0.35">
      <c r="B4008" s="32">
        <v>0.65</v>
      </c>
      <c r="C4008" s="30" t="s">
        <v>23</v>
      </c>
      <c r="D4008" s="30" t="s">
        <v>21</v>
      </c>
      <c r="E4008" s="21">
        <v>550</v>
      </c>
      <c r="F4008" s="21">
        <v>1100</v>
      </c>
      <c r="G4008" s="21">
        <v>1880</v>
      </c>
      <c r="H4008" s="39">
        <f t="shared" si="603"/>
        <v>1015.5357142857142</v>
      </c>
      <c r="I4008" s="37">
        <f t="shared" si="604"/>
        <v>1000</v>
      </c>
      <c r="J4008" s="37">
        <f t="shared" si="605"/>
        <v>90</v>
      </c>
      <c r="K4008" s="21"/>
      <c r="L4008" s="36">
        <f t="shared" si="609"/>
        <v>467</v>
      </c>
      <c r="M4008" s="36"/>
      <c r="N4008" s="21"/>
      <c r="O4008" s="21">
        <f t="shared" si="606"/>
        <v>467</v>
      </c>
      <c r="P4008" s="40">
        <f t="shared" si="607"/>
        <v>1334.2857142857144</v>
      </c>
      <c r="Q4008" s="42"/>
      <c r="R4008" t="str">
        <f t="shared" si="608"/>
        <v>1020 Litre 316 Stainless Steel Slimline Water Tank (550mm W x 1100mm L x  1880mm H)</v>
      </c>
    </row>
    <row r="4009" spans="2:18" x14ac:dyDescent="0.35">
      <c r="B4009" s="32">
        <v>0.65</v>
      </c>
      <c r="C4009" s="30" t="s">
        <v>23</v>
      </c>
      <c r="D4009" s="30" t="s">
        <v>21</v>
      </c>
      <c r="E4009" s="21">
        <v>550</v>
      </c>
      <c r="F4009" s="21">
        <v>1200</v>
      </c>
      <c r="G4009" s="21">
        <v>1880</v>
      </c>
      <c r="H4009" s="39">
        <f t="shared" si="603"/>
        <v>1118.9357142857141</v>
      </c>
      <c r="I4009" s="37">
        <f t="shared" si="604"/>
        <v>1000</v>
      </c>
      <c r="J4009" s="37">
        <f t="shared" si="605"/>
        <v>90</v>
      </c>
      <c r="K4009" s="21"/>
      <c r="L4009" s="36">
        <f t="shared" si="609"/>
        <v>487</v>
      </c>
      <c r="M4009" s="36"/>
      <c r="N4009" s="21"/>
      <c r="O4009" s="21">
        <f t="shared" si="606"/>
        <v>487</v>
      </c>
      <c r="P4009" s="40">
        <f t="shared" si="607"/>
        <v>1391.4285714285716</v>
      </c>
      <c r="Q4009" s="42"/>
      <c r="R4009" t="str">
        <f t="shared" si="608"/>
        <v>1120 Litre 316 Stainless Steel Slimline Water Tank (550mm W x 1200mm L x  1880mm H)</v>
      </c>
    </row>
    <row r="4010" spans="2:18" x14ac:dyDescent="0.35">
      <c r="B4010" s="32">
        <v>0.65</v>
      </c>
      <c r="C4010" s="30" t="s">
        <v>23</v>
      </c>
      <c r="D4010" s="30" t="s">
        <v>21</v>
      </c>
      <c r="E4010" s="21">
        <v>550</v>
      </c>
      <c r="F4010" s="21">
        <v>1300</v>
      </c>
      <c r="G4010" s="21">
        <v>1880</v>
      </c>
      <c r="H4010" s="39">
        <f t="shared" si="603"/>
        <v>1222.3357142857142</v>
      </c>
      <c r="I4010" s="37">
        <f t="shared" si="604"/>
        <v>1000</v>
      </c>
      <c r="J4010" s="37">
        <f t="shared" si="605"/>
        <v>90</v>
      </c>
      <c r="K4010" s="21"/>
      <c r="L4010" s="36">
        <f t="shared" si="609"/>
        <v>507</v>
      </c>
      <c r="M4010" s="36"/>
      <c r="N4010" s="21"/>
      <c r="O4010" s="21">
        <f t="shared" si="606"/>
        <v>507</v>
      </c>
      <c r="P4010" s="40">
        <f t="shared" si="607"/>
        <v>1448.5714285714287</v>
      </c>
      <c r="Q4010" s="42"/>
      <c r="R4010" t="str">
        <f t="shared" si="608"/>
        <v>1220 Litre 316 Stainless Steel Slimline Water Tank (550mm W x 1300mm L x  1880mm H)</v>
      </c>
    </row>
    <row r="4011" spans="2:18" x14ac:dyDescent="0.35">
      <c r="B4011" s="32">
        <v>0.65</v>
      </c>
      <c r="C4011" s="30" t="s">
        <v>23</v>
      </c>
      <c r="D4011" s="30" t="s">
        <v>21</v>
      </c>
      <c r="E4011" s="21">
        <v>550</v>
      </c>
      <c r="F4011" s="21">
        <v>1400</v>
      </c>
      <c r="G4011" s="21">
        <v>1880</v>
      </c>
      <c r="H4011" s="39">
        <f t="shared" si="603"/>
        <v>1325.735714285714</v>
      </c>
      <c r="I4011" s="37">
        <f t="shared" si="604"/>
        <v>1000</v>
      </c>
      <c r="J4011" s="37">
        <f t="shared" si="605"/>
        <v>90</v>
      </c>
      <c r="K4011" s="21"/>
      <c r="L4011" s="36">
        <f t="shared" si="609"/>
        <v>527</v>
      </c>
      <c r="M4011" s="36"/>
      <c r="N4011" s="21"/>
      <c r="O4011" s="21">
        <f t="shared" si="606"/>
        <v>527</v>
      </c>
      <c r="P4011" s="40">
        <f t="shared" si="607"/>
        <v>1505.7142857142858</v>
      </c>
      <c r="Q4011" s="42"/>
      <c r="R4011" t="str">
        <f t="shared" si="608"/>
        <v>1330 Litre 316 Stainless Steel Slimline Water Tank (550mm W x 1400mm L x  1880mm H)</v>
      </c>
    </row>
    <row r="4012" spans="2:18" x14ac:dyDescent="0.35">
      <c r="B4012" s="32">
        <v>0.65</v>
      </c>
      <c r="C4012" s="30" t="s">
        <v>23</v>
      </c>
      <c r="D4012" s="30" t="s">
        <v>21</v>
      </c>
      <c r="E4012" s="21">
        <v>550</v>
      </c>
      <c r="F4012" s="21">
        <v>1500</v>
      </c>
      <c r="G4012" s="21">
        <v>1880</v>
      </c>
      <c r="H4012" s="39">
        <f t="shared" si="603"/>
        <v>1429.1357142857141</v>
      </c>
      <c r="I4012" s="37">
        <f t="shared" si="604"/>
        <v>1000</v>
      </c>
      <c r="J4012" s="37">
        <f t="shared" si="605"/>
        <v>90</v>
      </c>
      <c r="K4012" s="21"/>
      <c r="L4012" s="36">
        <f t="shared" si="609"/>
        <v>547</v>
      </c>
      <c r="M4012" s="36"/>
      <c r="N4012" s="21"/>
      <c r="O4012" s="21">
        <f t="shared" si="606"/>
        <v>547</v>
      </c>
      <c r="P4012" s="40">
        <f t="shared" si="607"/>
        <v>1562.8571428571429</v>
      </c>
      <c r="Q4012" s="42"/>
      <c r="R4012" t="str">
        <f t="shared" si="608"/>
        <v>1430 Litre 316 Stainless Steel Slimline Water Tank (550mm W x 1500mm L x  1880mm H)</v>
      </c>
    </row>
    <row r="4013" spans="2:18" x14ac:dyDescent="0.35">
      <c r="B4013" s="32">
        <v>0.65</v>
      </c>
      <c r="C4013" s="30" t="s">
        <v>23</v>
      </c>
      <c r="D4013" s="30" t="s">
        <v>21</v>
      </c>
      <c r="E4013" s="21">
        <v>550</v>
      </c>
      <c r="F4013" s="21">
        <v>1600</v>
      </c>
      <c r="G4013" s="21">
        <v>1880</v>
      </c>
      <c r="H4013" s="39">
        <f t="shared" si="603"/>
        <v>1532.5357142857142</v>
      </c>
      <c r="I4013" s="37">
        <f t="shared" si="604"/>
        <v>2000</v>
      </c>
      <c r="J4013" s="37">
        <f t="shared" si="605"/>
        <v>120</v>
      </c>
      <c r="K4013" s="21"/>
      <c r="L4013" s="36">
        <v>570</v>
      </c>
      <c r="M4013" s="36"/>
      <c r="N4013" s="21"/>
      <c r="O4013" s="21">
        <f t="shared" si="606"/>
        <v>570</v>
      </c>
      <c r="P4013" s="40">
        <f t="shared" si="607"/>
        <v>1628.5714285714287</v>
      </c>
      <c r="Q4013" s="42"/>
      <c r="R4013" t="str">
        <f t="shared" si="608"/>
        <v>1530 Litre 316 Stainless Steel Slimline Water Tank (550mm W x 1600mm L x  1880mm H)</v>
      </c>
    </row>
    <row r="4014" spans="2:18" x14ac:dyDescent="0.35">
      <c r="B4014" s="32">
        <v>0.65</v>
      </c>
      <c r="C4014" s="30" t="s">
        <v>23</v>
      </c>
      <c r="D4014" s="30" t="s">
        <v>21</v>
      </c>
      <c r="E4014" s="21">
        <v>550</v>
      </c>
      <c r="F4014" s="21">
        <v>1700</v>
      </c>
      <c r="G4014" s="21">
        <v>1880</v>
      </c>
      <c r="H4014" s="39">
        <f t="shared" si="603"/>
        <v>1635.9357142857141</v>
      </c>
      <c r="I4014" s="37">
        <f t="shared" si="604"/>
        <v>2000</v>
      </c>
      <c r="J4014" s="37">
        <f t="shared" si="605"/>
        <v>120</v>
      </c>
      <c r="K4014" s="21"/>
      <c r="L4014" s="36">
        <f t="shared" ref="L4014:L4022" si="610">L4013+20</f>
        <v>590</v>
      </c>
      <c r="M4014" s="36"/>
      <c r="N4014" s="21"/>
      <c r="O4014" s="21">
        <f t="shared" si="606"/>
        <v>590</v>
      </c>
      <c r="P4014" s="40">
        <f t="shared" si="607"/>
        <v>1685.7142857142858</v>
      </c>
      <c r="Q4014" s="42"/>
      <c r="R4014" t="str">
        <f t="shared" si="608"/>
        <v>1640 Litre 316 Stainless Steel Slimline Water Tank (550mm W x 1700mm L x  1880mm H)</v>
      </c>
    </row>
    <row r="4015" spans="2:18" x14ac:dyDescent="0.35">
      <c r="B4015" s="32">
        <v>0.65</v>
      </c>
      <c r="C4015" s="30" t="s">
        <v>23</v>
      </c>
      <c r="D4015" s="30" t="s">
        <v>21</v>
      </c>
      <c r="E4015" s="21">
        <v>550</v>
      </c>
      <c r="F4015" s="21">
        <v>1800</v>
      </c>
      <c r="G4015" s="21">
        <v>1880</v>
      </c>
      <c r="H4015" s="39">
        <f t="shared" si="603"/>
        <v>1739.3357142857142</v>
      </c>
      <c r="I4015" s="37">
        <f t="shared" si="604"/>
        <v>2000</v>
      </c>
      <c r="J4015" s="37">
        <f t="shared" si="605"/>
        <v>120</v>
      </c>
      <c r="K4015" s="21"/>
      <c r="L4015" s="36">
        <f t="shared" si="610"/>
        <v>610</v>
      </c>
      <c r="M4015" s="36"/>
      <c r="N4015" s="21"/>
      <c r="O4015" s="21">
        <f t="shared" si="606"/>
        <v>610</v>
      </c>
      <c r="P4015" s="40">
        <f t="shared" si="607"/>
        <v>1742.8571428571429</v>
      </c>
      <c r="Q4015" s="42"/>
      <c r="R4015" t="str">
        <f t="shared" si="608"/>
        <v>1740 Litre 316 Stainless Steel Slimline Water Tank (550mm W x 1800mm L x  1880mm H)</v>
      </c>
    </row>
    <row r="4016" spans="2:18" x14ac:dyDescent="0.35">
      <c r="B4016" s="32">
        <v>0.65</v>
      </c>
      <c r="C4016" s="30" t="s">
        <v>23</v>
      </c>
      <c r="D4016" s="30" t="s">
        <v>21</v>
      </c>
      <c r="E4016" s="21">
        <v>550</v>
      </c>
      <c r="F4016" s="21">
        <v>1900</v>
      </c>
      <c r="G4016" s="21">
        <v>1880</v>
      </c>
      <c r="H4016" s="39">
        <f t="shared" si="603"/>
        <v>1842.735714285714</v>
      </c>
      <c r="I4016" s="37">
        <f t="shared" si="604"/>
        <v>2000</v>
      </c>
      <c r="J4016" s="37">
        <f t="shared" si="605"/>
        <v>120</v>
      </c>
      <c r="K4016" s="21"/>
      <c r="L4016" s="36">
        <f t="shared" si="610"/>
        <v>630</v>
      </c>
      <c r="M4016" s="36"/>
      <c r="N4016" s="21"/>
      <c r="O4016" s="21">
        <f t="shared" si="606"/>
        <v>630</v>
      </c>
      <c r="P4016" s="40">
        <f t="shared" si="607"/>
        <v>1800.0000000000002</v>
      </c>
      <c r="Q4016" s="42"/>
      <c r="R4016" t="str">
        <f t="shared" si="608"/>
        <v>1840 Litre 316 Stainless Steel Slimline Water Tank (550mm W x 1900mm L x  1880mm H)</v>
      </c>
    </row>
    <row r="4017" spans="2:18" x14ac:dyDescent="0.35">
      <c r="B4017" s="32">
        <v>0.65</v>
      </c>
      <c r="C4017" s="30" t="s">
        <v>23</v>
      </c>
      <c r="D4017" s="30" t="s">
        <v>21</v>
      </c>
      <c r="E4017" s="21">
        <v>550</v>
      </c>
      <c r="F4017" s="21">
        <v>2000</v>
      </c>
      <c r="G4017" s="21">
        <v>1880</v>
      </c>
      <c r="H4017" s="39">
        <f t="shared" si="603"/>
        <v>1946.1357142857141</v>
      </c>
      <c r="I4017" s="37">
        <f t="shared" si="604"/>
        <v>2000</v>
      </c>
      <c r="J4017" s="37">
        <f t="shared" si="605"/>
        <v>120</v>
      </c>
      <c r="K4017" s="21"/>
      <c r="L4017" s="36">
        <f t="shared" si="610"/>
        <v>650</v>
      </c>
      <c r="M4017" s="36"/>
      <c r="N4017" s="21"/>
      <c r="O4017" s="21">
        <f t="shared" si="606"/>
        <v>650</v>
      </c>
      <c r="P4017" s="40">
        <f t="shared" si="607"/>
        <v>1857.1428571428573</v>
      </c>
      <c r="Q4017" s="42"/>
      <c r="R4017" t="str">
        <f t="shared" si="608"/>
        <v>1950 Litre 316 Stainless Steel Slimline Water Tank (550mm W x 2000mm L x  1880mm H)</v>
      </c>
    </row>
    <row r="4018" spans="2:18" x14ac:dyDescent="0.35">
      <c r="B4018" s="32">
        <v>0.65</v>
      </c>
      <c r="C4018" s="30" t="s">
        <v>23</v>
      </c>
      <c r="D4018" s="30" t="s">
        <v>21</v>
      </c>
      <c r="E4018" s="21">
        <v>550</v>
      </c>
      <c r="F4018" s="21">
        <v>2100</v>
      </c>
      <c r="G4018" s="21">
        <v>1880</v>
      </c>
      <c r="H4018" s="39">
        <f t="shared" si="603"/>
        <v>2049.5357142857142</v>
      </c>
      <c r="I4018" s="37">
        <f t="shared" si="604"/>
        <v>2000</v>
      </c>
      <c r="J4018" s="37">
        <f t="shared" si="605"/>
        <v>120</v>
      </c>
      <c r="K4018" s="21"/>
      <c r="L4018" s="36">
        <f t="shared" si="610"/>
        <v>670</v>
      </c>
      <c r="M4018" s="36"/>
      <c r="N4018" s="21"/>
      <c r="O4018" s="21">
        <f t="shared" si="606"/>
        <v>670</v>
      </c>
      <c r="P4018" s="40">
        <f t="shared" si="607"/>
        <v>1914.2857142857144</v>
      </c>
      <c r="Q4018" s="42"/>
      <c r="R4018" t="str">
        <f t="shared" si="608"/>
        <v>2050 Litre 316 Stainless Steel Slimline Water Tank (550mm W x 2100mm L x  1880mm H)</v>
      </c>
    </row>
    <row r="4019" spans="2:18" x14ac:dyDescent="0.35">
      <c r="B4019" s="32">
        <v>0.65</v>
      </c>
      <c r="C4019" s="30" t="s">
        <v>23</v>
      </c>
      <c r="D4019" s="30" t="s">
        <v>21</v>
      </c>
      <c r="E4019" s="21">
        <v>550</v>
      </c>
      <c r="F4019" s="21">
        <v>2200</v>
      </c>
      <c r="G4019" s="21">
        <v>1880</v>
      </c>
      <c r="H4019" s="39">
        <f t="shared" si="603"/>
        <v>2152.9357142857143</v>
      </c>
      <c r="I4019" s="37">
        <f t="shared" si="604"/>
        <v>2000</v>
      </c>
      <c r="J4019" s="37">
        <f t="shared" si="605"/>
        <v>120</v>
      </c>
      <c r="K4019" s="21"/>
      <c r="L4019" s="36">
        <f t="shared" si="610"/>
        <v>690</v>
      </c>
      <c r="M4019" s="36"/>
      <c r="N4019" s="21"/>
      <c r="O4019" s="21">
        <f t="shared" si="606"/>
        <v>690</v>
      </c>
      <c r="P4019" s="40">
        <f t="shared" si="607"/>
        <v>1971.4285714285716</v>
      </c>
      <c r="Q4019" s="42"/>
      <c r="R4019" t="str">
        <f t="shared" si="608"/>
        <v>2150 Litre 316 Stainless Steel Slimline Water Tank (550mm W x 2200mm L x  1880mm H)</v>
      </c>
    </row>
    <row r="4020" spans="2:18" x14ac:dyDescent="0.35">
      <c r="B4020" s="32">
        <v>0.65</v>
      </c>
      <c r="C4020" s="30" t="s">
        <v>23</v>
      </c>
      <c r="D4020" s="30" t="s">
        <v>21</v>
      </c>
      <c r="E4020" s="21">
        <v>550</v>
      </c>
      <c r="F4020" s="21">
        <v>2300</v>
      </c>
      <c r="G4020" s="21">
        <v>1880</v>
      </c>
      <c r="H4020" s="39">
        <f t="shared" si="603"/>
        <v>2256.3357142857139</v>
      </c>
      <c r="I4020" s="37">
        <f t="shared" si="604"/>
        <v>2000</v>
      </c>
      <c r="J4020" s="37">
        <f t="shared" si="605"/>
        <v>120</v>
      </c>
      <c r="K4020" s="21"/>
      <c r="L4020" s="36">
        <f t="shared" si="610"/>
        <v>710</v>
      </c>
      <c r="M4020" s="36"/>
      <c r="N4020" s="21"/>
      <c r="O4020" s="21">
        <f t="shared" si="606"/>
        <v>710</v>
      </c>
      <c r="P4020" s="40">
        <f t="shared" si="607"/>
        <v>2028.5714285714287</v>
      </c>
      <c r="Q4020" s="42"/>
      <c r="R4020" t="str">
        <f t="shared" si="608"/>
        <v>2260 Litre 316 Stainless Steel Slimline Water Tank (550mm W x 2300mm L x  1880mm H)</v>
      </c>
    </row>
    <row r="4021" spans="2:18" x14ac:dyDescent="0.35">
      <c r="B4021" s="32">
        <v>0.65</v>
      </c>
      <c r="C4021" s="30" t="s">
        <v>23</v>
      </c>
      <c r="D4021" s="30" t="s">
        <v>21</v>
      </c>
      <c r="E4021" s="21">
        <v>550</v>
      </c>
      <c r="F4021" s="21">
        <v>2400</v>
      </c>
      <c r="G4021" s="21">
        <v>1880</v>
      </c>
      <c r="H4021" s="39">
        <f t="shared" si="603"/>
        <v>2359.735714285714</v>
      </c>
      <c r="I4021" s="37">
        <f t="shared" si="604"/>
        <v>2000</v>
      </c>
      <c r="J4021" s="37">
        <f t="shared" si="605"/>
        <v>120</v>
      </c>
      <c r="K4021" s="21"/>
      <c r="L4021" s="36">
        <f t="shared" si="610"/>
        <v>730</v>
      </c>
      <c r="M4021" s="36"/>
      <c r="N4021" s="21"/>
      <c r="O4021" s="21">
        <f t="shared" si="606"/>
        <v>730</v>
      </c>
      <c r="P4021" s="40">
        <f t="shared" si="607"/>
        <v>2085.7142857142858</v>
      </c>
      <c r="Q4021" s="42"/>
      <c r="R4021" t="str">
        <f t="shared" si="608"/>
        <v>2360 Litre 316 Stainless Steel Slimline Water Tank (550mm W x 2400mm L x  1880mm H)</v>
      </c>
    </row>
    <row r="4022" spans="2:18" x14ac:dyDescent="0.35">
      <c r="B4022" s="32">
        <v>0.65</v>
      </c>
      <c r="C4022" s="30" t="s">
        <v>23</v>
      </c>
      <c r="D4022" s="30" t="s">
        <v>21</v>
      </c>
      <c r="E4022" s="21">
        <v>550</v>
      </c>
      <c r="F4022" s="21">
        <v>2500</v>
      </c>
      <c r="G4022" s="21">
        <v>1880</v>
      </c>
      <c r="H4022" s="39">
        <f t="shared" si="603"/>
        <v>2463.1357142857141</v>
      </c>
      <c r="I4022" s="37">
        <f t="shared" si="604"/>
        <v>2000</v>
      </c>
      <c r="J4022" s="37">
        <f t="shared" si="605"/>
        <v>120</v>
      </c>
      <c r="K4022" s="21"/>
      <c r="L4022" s="36">
        <f t="shared" si="610"/>
        <v>750</v>
      </c>
      <c r="M4022" s="36"/>
      <c r="N4022" s="21"/>
      <c r="O4022" s="21">
        <f t="shared" si="606"/>
        <v>750</v>
      </c>
      <c r="P4022" s="40">
        <f t="shared" si="607"/>
        <v>2142.8571428571431</v>
      </c>
      <c r="Q4022" s="42"/>
      <c r="R4022" t="str">
        <f t="shared" si="608"/>
        <v>2460 Litre 316 Stainless Steel Slimline Water Tank (550mm W x 2500mm L x  1880mm H)</v>
      </c>
    </row>
    <row r="4023" spans="2:18" x14ac:dyDescent="0.35">
      <c r="B4023" s="32">
        <v>0.65</v>
      </c>
      <c r="C4023" s="30" t="s">
        <v>23</v>
      </c>
      <c r="D4023" s="30" t="s">
        <v>21</v>
      </c>
      <c r="E4023" s="21">
        <v>550</v>
      </c>
      <c r="F4023" s="21">
        <v>2600</v>
      </c>
      <c r="G4023" s="21">
        <v>1880</v>
      </c>
      <c r="H4023" s="39">
        <f t="shared" si="603"/>
        <v>2566.5357142857142</v>
      </c>
      <c r="I4023" s="37">
        <f t="shared" si="604"/>
        <v>3000</v>
      </c>
      <c r="J4023" s="37">
        <f t="shared" si="605"/>
        <v>135</v>
      </c>
      <c r="K4023" s="21"/>
      <c r="L4023" s="36">
        <v>840</v>
      </c>
      <c r="M4023" s="36"/>
      <c r="N4023" s="21"/>
      <c r="O4023" s="21">
        <f t="shared" si="606"/>
        <v>840</v>
      </c>
      <c r="P4023" s="40">
        <f t="shared" si="607"/>
        <v>2400</v>
      </c>
      <c r="Q4023" s="42"/>
      <c r="R4023" t="str">
        <f t="shared" si="608"/>
        <v>2570 Litre 316 Stainless Steel Slimline Water Tank (550mm W x 2600mm L x  1880mm H)</v>
      </c>
    </row>
    <row r="4024" spans="2:18" x14ac:dyDescent="0.35">
      <c r="B4024" s="32">
        <v>0.65</v>
      </c>
      <c r="C4024" s="30" t="s">
        <v>23</v>
      </c>
      <c r="D4024" s="30" t="s">
        <v>21</v>
      </c>
      <c r="E4024" s="21">
        <v>550</v>
      </c>
      <c r="F4024" s="21">
        <v>2700</v>
      </c>
      <c r="G4024" s="21">
        <v>1880</v>
      </c>
      <c r="H4024" s="39">
        <f t="shared" si="603"/>
        <v>2669.9357142857143</v>
      </c>
      <c r="I4024" s="37">
        <f t="shared" si="604"/>
        <v>3000</v>
      </c>
      <c r="J4024" s="37">
        <f t="shared" si="605"/>
        <v>135</v>
      </c>
      <c r="K4024" s="21"/>
      <c r="L4024" s="36">
        <f>L4023+20</f>
        <v>860</v>
      </c>
      <c r="M4024" s="36"/>
      <c r="N4024" s="21"/>
      <c r="O4024" s="21">
        <f t="shared" si="606"/>
        <v>860</v>
      </c>
      <c r="P4024" s="40">
        <f t="shared" si="607"/>
        <v>2457.1428571428573</v>
      </c>
      <c r="Q4024" s="42"/>
      <c r="R4024" t="str">
        <f t="shared" si="608"/>
        <v>2670 Litre 316 Stainless Steel Slimline Water Tank (550mm W x 2700mm L x  1880mm H)</v>
      </c>
    </row>
    <row r="4025" spans="2:18" x14ac:dyDescent="0.35">
      <c r="B4025" s="32">
        <v>0.65</v>
      </c>
      <c r="C4025" s="30" t="s">
        <v>23</v>
      </c>
      <c r="D4025" s="30" t="s">
        <v>21</v>
      </c>
      <c r="E4025" s="21">
        <v>550</v>
      </c>
      <c r="F4025" s="21">
        <v>2800</v>
      </c>
      <c r="G4025" s="21">
        <v>1880</v>
      </c>
      <c r="H4025" s="39">
        <f t="shared" si="603"/>
        <v>2773.3357142857139</v>
      </c>
      <c r="I4025" s="37">
        <f t="shared" si="604"/>
        <v>3000</v>
      </c>
      <c r="J4025" s="37">
        <f t="shared" si="605"/>
        <v>135</v>
      </c>
      <c r="K4025" s="21"/>
      <c r="L4025" s="36">
        <f>L4024+20</f>
        <v>880</v>
      </c>
      <c r="M4025" s="36"/>
      <c r="N4025" s="21"/>
      <c r="O4025" s="21">
        <f t="shared" si="606"/>
        <v>880</v>
      </c>
      <c r="P4025" s="40">
        <f t="shared" si="607"/>
        <v>2514.2857142857142</v>
      </c>
      <c r="Q4025" s="42"/>
      <c r="R4025" t="str">
        <f t="shared" si="608"/>
        <v>2770 Litre 316 Stainless Steel Slimline Water Tank (550mm W x 2800mm L x  1880mm H)</v>
      </c>
    </row>
    <row r="4026" spans="2:18" x14ac:dyDescent="0.35">
      <c r="B4026" s="32">
        <v>0.65</v>
      </c>
      <c r="C4026" s="30" t="s">
        <v>23</v>
      </c>
      <c r="D4026" s="30" t="s">
        <v>21</v>
      </c>
      <c r="E4026" s="21">
        <v>550</v>
      </c>
      <c r="F4026" s="21">
        <v>2900</v>
      </c>
      <c r="G4026" s="21">
        <v>1880</v>
      </c>
      <c r="H4026" s="39">
        <f t="shared" si="603"/>
        <v>2876.735714285714</v>
      </c>
      <c r="I4026" s="37">
        <f t="shared" si="604"/>
        <v>3000</v>
      </c>
      <c r="J4026" s="37">
        <f t="shared" si="605"/>
        <v>135</v>
      </c>
      <c r="K4026" s="21"/>
      <c r="L4026" s="36">
        <f>L4025+20</f>
        <v>900</v>
      </c>
      <c r="M4026" s="36"/>
      <c r="N4026" s="21"/>
      <c r="O4026" s="21">
        <f t="shared" si="606"/>
        <v>900</v>
      </c>
      <c r="P4026" s="40">
        <f t="shared" si="607"/>
        <v>2571.4285714285716</v>
      </c>
      <c r="Q4026" s="42"/>
      <c r="R4026" t="str">
        <f t="shared" si="608"/>
        <v>2880 Litre 316 Stainless Steel Slimline Water Tank (550mm W x 2900mm L x  1880mm H)</v>
      </c>
    </row>
    <row r="4027" spans="2:18" x14ac:dyDescent="0.35">
      <c r="B4027" s="32">
        <v>0.65</v>
      </c>
      <c r="C4027" s="30" t="s">
        <v>23</v>
      </c>
      <c r="D4027" s="30" t="s">
        <v>21</v>
      </c>
      <c r="E4027" s="21">
        <v>550</v>
      </c>
      <c r="F4027" s="21">
        <v>3000</v>
      </c>
      <c r="G4027" s="21">
        <v>1880</v>
      </c>
      <c r="H4027" s="39">
        <f t="shared" si="603"/>
        <v>2980.1357142857141</v>
      </c>
      <c r="I4027" s="37">
        <f t="shared" si="604"/>
        <v>3000</v>
      </c>
      <c r="J4027" s="37">
        <f t="shared" si="605"/>
        <v>135</v>
      </c>
      <c r="K4027" s="21"/>
      <c r="L4027" s="36">
        <v>921</v>
      </c>
      <c r="M4027" s="36"/>
      <c r="N4027" s="21"/>
      <c r="O4027" s="21">
        <f t="shared" si="606"/>
        <v>921</v>
      </c>
      <c r="P4027" s="40">
        <f t="shared" si="607"/>
        <v>2631.4285714285716</v>
      </c>
      <c r="Q4027" s="42"/>
      <c r="R4027" t="str">
        <f t="shared" si="608"/>
        <v>2980 Litre 316 Stainless Steel Slimline Water Tank (550mm W x 3000mm L x  1880mm H)</v>
      </c>
    </row>
    <row r="4028" spans="2:18" x14ac:dyDescent="0.35">
      <c r="B4028" s="32">
        <v>0.65</v>
      </c>
      <c r="C4028" s="30" t="s">
        <v>23</v>
      </c>
      <c r="D4028" s="30" t="s">
        <v>21</v>
      </c>
      <c r="E4028" s="21">
        <v>600</v>
      </c>
      <c r="F4028" s="21">
        <v>800</v>
      </c>
      <c r="G4028" s="21">
        <v>1880</v>
      </c>
      <c r="H4028" s="39">
        <f t="shared" si="603"/>
        <v>757.37142857142851</v>
      </c>
      <c r="I4028" s="37">
        <f t="shared" si="604"/>
        <v>1000</v>
      </c>
      <c r="J4028" s="37">
        <f t="shared" si="605"/>
        <v>90</v>
      </c>
      <c r="K4028" s="21"/>
      <c r="L4028" s="36">
        <v>411</v>
      </c>
      <c r="M4028" s="36"/>
      <c r="N4028" s="21"/>
      <c r="O4028" s="21">
        <f t="shared" si="606"/>
        <v>411</v>
      </c>
      <c r="P4028" s="40">
        <f t="shared" si="607"/>
        <v>1174.2857142857144</v>
      </c>
      <c r="Q4028" s="42"/>
      <c r="R4028" t="str">
        <f t="shared" si="608"/>
        <v>760 Litre 316 Stainless Steel Slimline Water Tank (600mm W x 800mm L x  1880mm H)</v>
      </c>
    </row>
    <row r="4029" spans="2:18" x14ac:dyDescent="0.35">
      <c r="B4029" s="32">
        <v>0.65</v>
      </c>
      <c r="C4029" s="30" t="s">
        <v>23</v>
      </c>
      <c r="D4029" s="30" t="s">
        <v>21</v>
      </c>
      <c r="E4029" s="21">
        <v>600</v>
      </c>
      <c r="F4029" s="21">
        <v>900</v>
      </c>
      <c r="G4029" s="21">
        <v>1880</v>
      </c>
      <c r="H4029" s="39">
        <f t="shared" si="603"/>
        <v>870.17142857142858</v>
      </c>
      <c r="I4029" s="37">
        <f t="shared" si="604"/>
        <v>1000</v>
      </c>
      <c r="J4029" s="37">
        <f t="shared" si="605"/>
        <v>90</v>
      </c>
      <c r="K4029" s="21"/>
      <c r="L4029" s="36">
        <f t="shared" ref="L4029:L4034" si="611">L4028+20</f>
        <v>431</v>
      </c>
      <c r="M4029" s="36"/>
      <c r="N4029" s="21"/>
      <c r="O4029" s="21">
        <f t="shared" si="606"/>
        <v>431</v>
      </c>
      <c r="P4029" s="40">
        <f t="shared" si="607"/>
        <v>1231.4285714285716</v>
      </c>
      <c r="Q4029" s="42"/>
      <c r="R4029" t="str">
        <f t="shared" si="608"/>
        <v>870 Litre 316 Stainless Steel Slimline Water Tank (600mm W x 900mm L x  1880mm H)</v>
      </c>
    </row>
    <row r="4030" spans="2:18" x14ac:dyDescent="0.35">
      <c r="B4030" s="32">
        <v>0.65</v>
      </c>
      <c r="C4030" s="30" t="s">
        <v>23</v>
      </c>
      <c r="D4030" s="30" t="s">
        <v>21</v>
      </c>
      <c r="E4030" s="21">
        <v>600</v>
      </c>
      <c r="F4030" s="21">
        <v>1000</v>
      </c>
      <c r="G4030" s="21">
        <v>1880</v>
      </c>
      <c r="H4030" s="39">
        <f t="shared" si="603"/>
        <v>982.97142857142853</v>
      </c>
      <c r="I4030" s="37">
        <f t="shared" si="604"/>
        <v>1000</v>
      </c>
      <c r="J4030" s="37">
        <f t="shared" si="605"/>
        <v>90</v>
      </c>
      <c r="K4030" s="21"/>
      <c r="L4030" s="36">
        <f t="shared" si="611"/>
        <v>451</v>
      </c>
      <c r="M4030" s="36"/>
      <c r="N4030" s="21"/>
      <c r="O4030" s="21">
        <f t="shared" si="606"/>
        <v>451</v>
      </c>
      <c r="P4030" s="40">
        <f t="shared" si="607"/>
        <v>1288.5714285714287</v>
      </c>
      <c r="Q4030" s="42"/>
      <c r="R4030" t="str">
        <f t="shared" si="608"/>
        <v>980 Litre 316 Stainless Steel Slimline Water Tank (600mm W x 1000mm L x  1880mm H)</v>
      </c>
    </row>
    <row r="4031" spans="2:18" x14ac:dyDescent="0.35">
      <c r="B4031" s="32">
        <v>0.65</v>
      </c>
      <c r="C4031" s="30" t="s">
        <v>23</v>
      </c>
      <c r="D4031" s="30" t="s">
        <v>21</v>
      </c>
      <c r="E4031" s="21">
        <v>600</v>
      </c>
      <c r="F4031" s="21">
        <v>1100</v>
      </c>
      <c r="G4031" s="21">
        <v>1880</v>
      </c>
      <c r="H4031" s="39">
        <f t="shared" si="603"/>
        <v>1095.7714285714285</v>
      </c>
      <c r="I4031" s="37">
        <f t="shared" si="604"/>
        <v>1000</v>
      </c>
      <c r="J4031" s="37">
        <f t="shared" si="605"/>
        <v>90</v>
      </c>
      <c r="K4031" s="21"/>
      <c r="L4031" s="36">
        <f t="shared" si="611"/>
        <v>471</v>
      </c>
      <c r="M4031" s="36"/>
      <c r="N4031" s="21"/>
      <c r="O4031" s="21">
        <f t="shared" si="606"/>
        <v>471</v>
      </c>
      <c r="P4031" s="40">
        <f t="shared" si="607"/>
        <v>1345.7142857142858</v>
      </c>
      <c r="Q4031" s="42"/>
      <c r="R4031" t="str">
        <f t="shared" si="608"/>
        <v>1100 Litre 316 Stainless Steel Slimline Water Tank (600mm W x 1100mm L x  1880mm H)</v>
      </c>
    </row>
    <row r="4032" spans="2:18" x14ac:dyDescent="0.35">
      <c r="B4032" s="32">
        <v>0.65</v>
      </c>
      <c r="C4032" s="30" t="s">
        <v>23</v>
      </c>
      <c r="D4032" s="30" t="s">
        <v>21</v>
      </c>
      <c r="E4032" s="21">
        <v>600</v>
      </c>
      <c r="F4032" s="21">
        <v>1200</v>
      </c>
      <c r="G4032" s="21">
        <v>1880</v>
      </c>
      <c r="H4032" s="39">
        <f t="shared" si="603"/>
        <v>1208.5714285714284</v>
      </c>
      <c r="I4032" s="37">
        <f t="shared" si="604"/>
        <v>1000</v>
      </c>
      <c r="J4032" s="37">
        <f t="shared" si="605"/>
        <v>90</v>
      </c>
      <c r="K4032" s="21"/>
      <c r="L4032" s="36">
        <f t="shared" si="611"/>
        <v>491</v>
      </c>
      <c r="M4032" s="36"/>
      <c r="N4032" s="21"/>
      <c r="O4032" s="21">
        <f t="shared" si="606"/>
        <v>491</v>
      </c>
      <c r="P4032" s="40">
        <f t="shared" si="607"/>
        <v>1402.8571428571429</v>
      </c>
      <c r="Q4032" s="42"/>
      <c r="R4032" t="str">
        <f t="shared" si="608"/>
        <v>1210 Litre 316 Stainless Steel Slimline Water Tank (600mm W x 1200mm L x  1880mm H)</v>
      </c>
    </row>
    <row r="4033" spans="2:18" x14ac:dyDescent="0.35">
      <c r="B4033" s="32">
        <v>0.65</v>
      </c>
      <c r="C4033" s="30" t="s">
        <v>23</v>
      </c>
      <c r="D4033" s="30" t="s">
        <v>21</v>
      </c>
      <c r="E4033" s="21">
        <v>600</v>
      </c>
      <c r="F4033" s="21">
        <v>1300</v>
      </c>
      <c r="G4033" s="21">
        <v>1880</v>
      </c>
      <c r="H4033" s="39">
        <f t="shared" si="603"/>
        <v>1321.3714285714286</v>
      </c>
      <c r="I4033" s="37">
        <f t="shared" si="604"/>
        <v>1000</v>
      </c>
      <c r="J4033" s="37">
        <f t="shared" si="605"/>
        <v>90</v>
      </c>
      <c r="K4033" s="21"/>
      <c r="L4033" s="36">
        <f t="shared" si="611"/>
        <v>511</v>
      </c>
      <c r="M4033" s="36"/>
      <c r="N4033" s="21"/>
      <c r="O4033" s="21">
        <f t="shared" si="606"/>
        <v>511</v>
      </c>
      <c r="P4033" s="40">
        <f t="shared" si="607"/>
        <v>1460</v>
      </c>
      <c r="Q4033" s="42"/>
      <c r="R4033" t="str">
        <f t="shared" si="608"/>
        <v>1320 Litre 316 Stainless Steel Slimline Water Tank (600mm W x 1300mm L x  1880mm H)</v>
      </c>
    </row>
    <row r="4034" spans="2:18" x14ac:dyDescent="0.35">
      <c r="B4034" s="32">
        <v>0.65</v>
      </c>
      <c r="C4034" s="30" t="s">
        <v>23</v>
      </c>
      <c r="D4034" s="30" t="s">
        <v>21</v>
      </c>
      <c r="E4034" s="21">
        <v>600</v>
      </c>
      <c r="F4034" s="21">
        <v>1400</v>
      </c>
      <c r="G4034" s="21">
        <v>1880</v>
      </c>
      <c r="H4034" s="39">
        <f t="shared" si="603"/>
        <v>1434.1714285714286</v>
      </c>
      <c r="I4034" s="37">
        <f t="shared" si="604"/>
        <v>1000</v>
      </c>
      <c r="J4034" s="37">
        <f t="shared" si="605"/>
        <v>90</v>
      </c>
      <c r="K4034" s="21"/>
      <c r="L4034" s="36">
        <f t="shared" si="611"/>
        <v>531</v>
      </c>
      <c r="M4034" s="36"/>
      <c r="N4034" s="21"/>
      <c r="O4034" s="21">
        <f t="shared" si="606"/>
        <v>531</v>
      </c>
      <c r="P4034" s="40">
        <f t="shared" si="607"/>
        <v>1517.1428571428573</v>
      </c>
      <c r="Q4034" s="42"/>
      <c r="R4034" t="str">
        <f t="shared" si="608"/>
        <v>1430 Litre 316 Stainless Steel Slimline Water Tank (600mm W x 1400mm L x  1880mm H)</v>
      </c>
    </row>
    <row r="4035" spans="2:18" x14ac:dyDescent="0.35">
      <c r="B4035" s="32">
        <v>0.65</v>
      </c>
      <c r="C4035" s="30" t="s">
        <v>23</v>
      </c>
      <c r="D4035" s="30" t="s">
        <v>21</v>
      </c>
      <c r="E4035" s="21">
        <v>600</v>
      </c>
      <c r="F4035" s="21">
        <v>1500</v>
      </c>
      <c r="G4035" s="21">
        <v>1880</v>
      </c>
      <c r="H4035" s="39">
        <f t="shared" si="603"/>
        <v>1546.9714285714285</v>
      </c>
      <c r="I4035" s="37">
        <f t="shared" si="604"/>
        <v>2000</v>
      </c>
      <c r="J4035" s="37">
        <f t="shared" si="605"/>
        <v>120</v>
      </c>
      <c r="K4035" s="21"/>
      <c r="L4035" s="36">
        <v>553</v>
      </c>
      <c r="M4035" s="36"/>
      <c r="N4035" s="21"/>
      <c r="O4035" s="21">
        <f t="shared" si="606"/>
        <v>553</v>
      </c>
      <c r="P4035" s="40">
        <f t="shared" si="607"/>
        <v>1580</v>
      </c>
      <c r="Q4035" s="42"/>
      <c r="R4035" t="str">
        <f t="shared" si="608"/>
        <v>1550 Litre 316 Stainless Steel Slimline Water Tank (600mm W x 1500mm L x  1880mm H)</v>
      </c>
    </row>
    <row r="4036" spans="2:18" x14ac:dyDescent="0.35">
      <c r="B4036" s="32">
        <v>0.65</v>
      </c>
      <c r="C4036" s="30" t="s">
        <v>23</v>
      </c>
      <c r="D4036" s="30" t="s">
        <v>21</v>
      </c>
      <c r="E4036" s="21">
        <v>600</v>
      </c>
      <c r="F4036" s="21">
        <v>1600</v>
      </c>
      <c r="G4036" s="21">
        <v>1880</v>
      </c>
      <c r="H4036" s="39">
        <f t="shared" si="603"/>
        <v>1659.7714285714285</v>
      </c>
      <c r="I4036" s="37">
        <f t="shared" si="604"/>
        <v>2000</v>
      </c>
      <c r="J4036" s="37">
        <f t="shared" si="605"/>
        <v>120</v>
      </c>
      <c r="K4036" s="21"/>
      <c r="L4036" s="36">
        <f t="shared" ref="L4036:L4043" si="612">L4035+20</f>
        <v>573</v>
      </c>
      <c r="M4036" s="36"/>
      <c r="N4036" s="21"/>
      <c r="O4036" s="21">
        <f t="shared" si="606"/>
        <v>573</v>
      </c>
      <c r="P4036" s="40">
        <f t="shared" si="607"/>
        <v>1637.1428571428573</v>
      </c>
      <c r="Q4036" s="42"/>
      <c r="R4036" t="str">
        <f t="shared" si="608"/>
        <v>1660 Litre 316 Stainless Steel Slimline Water Tank (600mm W x 1600mm L x  1880mm H)</v>
      </c>
    </row>
    <row r="4037" spans="2:18" x14ac:dyDescent="0.35">
      <c r="B4037" s="32">
        <v>0.65</v>
      </c>
      <c r="C4037" s="30" t="s">
        <v>23</v>
      </c>
      <c r="D4037" s="30" t="s">
        <v>21</v>
      </c>
      <c r="E4037" s="21">
        <v>600</v>
      </c>
      <c r="F4037" s="21">
        <v>1700</v>
      </c>
      <c r="G4037" s="21">
        <v>1880</v>
      </c>
      <c r="H4037" s="39">
        <f t="shared" si="603"/>
        <v>1772.5714285714284</v>
      </c>
      <c r="I4037" s="37">
        <f t="shared" si="604"/>
        <v>2000</v>
      </c>
      <c r="J4037" s="37">
        <f t="shared" si="605"/>
        <v>120</v>
      </c>
      <c r="K4037" s="21"/>
      <c r="L4037" s="36">
        <f t="shared" si="612"/>
        <v>593</v>
      </c>
      <c r="M4037" s="36"/>
      <c r="N4037" s="21"/>
      <c r="O4037" s="21">
        <f t="shared" si="606"/>
        <v>593</v>
      </c>
      <c r="P4037" s="40">
        <f t="shared" si="607"/>
        <v>1694.2857142857144</v>
      </c>
      <c r="Q4037" s="42"/>
      <c r="R4037" t="str">
        <f t="shared" si="608"/>
        <v>1770 Litre 316 Stainless Steel Slimline Water Tank (600mm W x 1700mm L x  1880mm H)</v>
      </c>
    </row>
    <row r="4038" spans="2:18" x14ac:dyDescent="0.35">
      <c r="B4038" s="32">
        <v>0.65</v>
      </c>
      <c r="C4038" s="30" t="s">
        <v>23</v>
      </c>
      <c r="D4038" s="30" t="s">
        <v>21</v>
      </c>
      <c r="E4038" s="21">
        <v>600</v>
      </c>
      <c r="F4038" s="21">
        <v>1800</v>
      </c>
      <c r="G4038" s="21">
        <v>1880</v>
      </c>
      <c r="H4038" s="39">
        <f t="shared" si="603"/>
        <v>1885.3714285714286</v>
      </c>
      <c r="I4038" s="37">
        <f t="shared" si="604"/>
        <v>2000</v>
      </c>
      <c r="J4038" s="37">
        <f t="shared" si="605"/>
        <v>120</v>
      </c>
      <c r="K4038" s="21"/>
      <c r="L4038" s="36">
        <f t="shared" si="612"/>
        <v>613</v>
      </c>
      <c r="M4038" s="36"/>
      <c r="N4038" s="21"/>
      <c r="O4038" s="21">
        <f t="shared" si="606"/>
        <v>613</v>
      </c>
      <c r="P4038" s="40">
        <f t="shared" si="607"/>
        <v>1751.4285714285716</v>
      </c>
      <c r="Q4038" s="42"/>
      <c r="R4038" t="str">
        <f t="shared" si="608"/>
        <v>1890 Litre 316 Stainless Steel Slimline Water Tank (600mm W x 1800mm L x  1880mm H)</v>
      </c>
    </row>
    <row r="4039" spans="2:18" x14ac:dyDescent="0.35">
      <c r="B4039" s="32">
        <v>0.65</v>
      </c>
      <c r="C4039" s="30" t="s">
        <v>23</v>
      </c>
      <c r="D4039" s="30" t="s">
        <v>21</v>
      </c>
      <c r="E4039" s="21">
        <v>600</v>
      </c>
      <c r="F4039" s="21">
        <v>1900</v>
      </c>
      <c r="G4039" s="21">
        <v>1880</v>
      </c>
      <c r="H4039" s="39">
        <f t="shared" ref="H4039:H4102" si="613">(((22/7*(E4039/2)^2)*G4039)+((F4039-E4039)*G4039*E4039))/1000000</f>
        <v>1998.1714285714286</v>
      </c>
      <c r="I4039" s="37">
        <f t="shared" ref="I4039:I4102" si="614">ROUND(H4039,-3)</f>
        <v>2000</v>
      </c>
      <c r="J4039" s="37">
        <f t="shared" ref="J4039:J4102" si="615">IF(I4039&lt;1000,90,IF(I4039=1000,90,IF(I4039=2000,120,IF(I4039=3000,135,IF(I4039=4000,150,IF(I4039=5000,180,IF(I4039=6000,210,IF(I4039=7000,240,IF(I4039=8000,255,IF(I4039=9000,270,IF(I4039=10000,285)))))))))))</f>
        <v>120</v>
      </c>
      <c r="K4039" s="21"/>
      <c r="L4039" s="36">
        <f t="shared" si="612"/>
        <v>633</v>
      </c>
      <c r="M4039" s="36"/>
      <c r="N4039" s="21"/>
      <c r="O4039" s="21">
        <f t="shared" ref="O4039:O4102" si="616">SUM(K4039:N4039)</f>
        <v>633</v>
      </c>
      <c r="P4039" s="40">
        <f t="shared" ref="P4039:P4102" si="617">O4039/(1-B4039)</f>
        <v>1808.5714285714287</v>
      </c>
      <c r="Q4039" s="42"/>
      <c r="R4039" t="str">
        <f t="shared" ref="R4039:R4102" si="618">ROUND(H4039,-1)&amp;" "&amp;"Litre"&amp;" "&amp;C4039&amp;" "&amp;D4039&amp;" "&amp;"Water Tank"&amp;" ("&amp;E4039&amp;"mm W x "&amp;F4039&amp;"mm L x  "&amp;G4039&amp;"mm H)"</f>
        <v>2000 Litre 316 Stainless Steel Slimline Water Tank (600mm W x 1900mm L x  1880mm H)</v>
      </c>
    </row>
    <row r="4040" spans="2:18" x14ac:dyDescent="0.35">
      <c r="B4040" s="32">
        <v>0.65</v>
      </c>
      <c r="C4040" s="30" t="s">
        <v>23</v>
      </c>
      <c r="D4040" s="30" t="s">
        <v>21</v>
      </c>
      <c r="E4040" s="21">
        <v>600</v>
      </c>
      <c r="F4040" s="21">
        <v>2000</v>
      </c>
      <c r="G4040" s="21">
        <v>1880</v>
      </c>
      <c r="H4040" s="39">
        <f t="shared" si="613"/>
        <v>2110.9714285714285</v>
      </c>
      <c r="I4040" s="37">
        <f t="shared" si="614"/>
        <v>2000</v>
      </c>
      <c r="J4040" s="37">
        <f t="shared" si="615"/>
        <v>120</v>
      </c>
      <c r="K4040" s="21"/>
      <c r="L4040" s="36">
        <f t="shared" si="612"/>
        <v>653</v>
      </c>
      <c r="M4040" s="36"/>
      <c r="N4040" s="21"/>
      <c r="O4040" s="21">
        <f t="shared" si="616"/>
        <v>653</v>
      </c>
      <c r="P4040" s="40">
        <f t="shared" si="617"/>
        <v>1865.7142857142858</v>
      </c>
      <c r="Q4040" s="42"/>
      <c r="R4040" t="str">
        <f t="shared" si="618"/>
        <v>2110 Litre 316 Stainless Steel Slimline Water Tank (600mm W x 2000mm L x  1880mm H)</v>
      </c>
    </row>
    <row r="4041" spans="2:18" x14ac:dyDescent="0.35">
      <c r="B4041" s="32">
        <v>0.65</v>
      </c>
      <c r="C4041" s="30" t="s">
        <v>23</v>
      </c>
      <c r="D4041" s="30" t="s">
        <v>21</v>
      </c>
      <c r="E4041" s="21">
        <v>600</v>
      </c>
      <c r="F4041" s="21">
        <v>2100</v>
      </c>
      <c r="G4041" s="21">
        <v>1880</v>
      </c>
      <c r="H4041" s="39">
        <f t="shared" si="613"/>
        <v>2223.7714285714283</v>
      </c>
      <c r="I4041" s="37">
        <f t="shared" si="614"/>
        <v>2000</v>
      </c>
      <c r="J4041" s="37">
        <f t="shared" si="615"/>
        <v>120</v>
      </c>
      <c r="K4041" s="21"/>
      <c r="L4041" s="36">
        <f t="shared" si="612"/>
        <v>673</v>
      </c>
      <c r="M4041" s="36"/>
      <c r="N4041" s="21"/>
      <c r="O4041" s="21">
        <f t="shared" si="616"/>
        <v>673</v>
      </c>
      <c r="P4041" s="40">
        <f t="shared" si="617"/>
        <v>1922.8571428571429</v>
      </c>
      <c r="Q4041" s="42"/>
      <c r="R4041" t="str">
        <f t="shared" si="618"/>
        <v>2220 Litre 316 Stainless Steel Slimline Water Tank (600mm W x 2100mm L x  1880mm H)</v>
      </c>
    </row>
    <row r="4042" spans="2:18" x14ac:dyDescent="0.35">
      <c r="B4042" s="32">
        <v>0.65</v>
      </c>
      <c r="C4042" s="30" t="s">
        <v>23</v>
      </c>
      <c r="D4042" s="30" t="s">
        <v>21</v>
      </c>
      <c r="E4042" s="21">
        <v>600</v>
      </c>
      <c r="F4042" s="21">
        <v>2200</v>
      </c>
      <c r="G4042" s="21">
        <v>1880</v>
      </c>
      <c r="H4042" s="39">
        <f t="shared" si="613"/>
        <v>2336.5714285714284</v>
      </c>
      <c r="I4042" s="37">
        <f t="shared" si="614"/>
        <v>2000</v>
      </c>
      <c r="J4042" s="37">
        <f t="shared" si="615"/>
        <v>120</v>
      </c>
      <c r="K4042" s="21"/>
      <c r="L4042" s="36">
        <f t="shared" si="612"/>
        <v>693</v>
      </c>
      <c r="M4042" s="36"/>
      <c r="N4042" s="21"/>
      <c r="O4042" s="21">
        <f t="shared" si="616"/>
        <v>693</v>
      </c>
      <c r="P4042" s="40">
        <f t="shared" si="617"/>
        <v>1980.0000000000002</v>
      </c>
      <c r="Q4042" s="42"/>
      <c r="R4042" t="str">
        <f t="shared" si="618"/>
        <v>2340 Litre 316 Stainless Steel Slimline Water Tank (600mm W x 2200mm L x  1880mm H)</v>
      </c>
    </row>
    <row r="4043" spans="2:18" x14ac:dyDescent="0.35">
      <c r="B4043" s="32">
        <v>0.65</v>
      </c>
      <c r="C4043" s="30" t="s">
        <v>23</v>
      </c>
      <c r="D4043" s="30" t="s">
        <v>21</v>
      </c>
      <c r="E4043" s="21">
        <v>600</v>
      </c>
      <c r="F4043" s="21">
        <v>2300</v>
      </c>
      <c r="G4043" s="21">
        <v>1880</v>
      </c>
      <c r="H4043" s="39">
        <f t="shared" si="613"/>
        <v>2449.3714285714282</v>
      </c>
      <c r="I4043" s="37">
        <f t="shared" si="614"/>
        <v>2000</v>
      </c>
      <c r="J4043" s="37">
        <f t="shared" si="615"/>
        <v>120</v>
      </c>
      <c r="K4043" s="21"/>
      <c r="L4043" s="36">
        <f t="shared" si="612"/>
        <v>713</v>
      </c>
      <c r="M4043" s="36"/>
      <c r="N4043" s="21"/>
      <c r="O4043" s="21">
        <f t="shared" si="616"/>
        <v>713</v>
      </c>
      <c r="P4043" s="40">
        <f t="shared" si="617"/>
        <v>2037.1428571428573</v>
      </c>
      <c r="Q4043" s="42"/>
      <c r="R4043" t="str">
        <f t="shared" si="618"/>
        <v>2450 Litre 316 Stainless Steel Slimline Water Tank (600mm W x 2300mm L x  1880mm H)</v>
      </c>
    </row>
    <row r="4044" spans="2:18" x14ac:dyDescent="0.35">
      <c r="B4044" s="32">
        <v>0.65</v>
      </c>
      <c r="C4044" s="30" t="s">
        <v>23</v>
      </c>
      <c r="D4044" s="30" t="s">
        <v>21</v>
      </c>
      <c r="E4044" s="21">
        <v>600</v>
      </c>
      <c r="F4044" s="21">
        <v>2400</v>
      </c>
      <c r="G4044" s="21">
        <v>1880</v>
      </c>
      <c r="H4044" s="39">
        <f t="shared" si="613"/>
        <v>2562.1714285714284</v>
      </c>
      <c r="I4044" s="37">
        <f t="shared" si="614"/>
        <v>3000</v>
      </c>
      <c r="J4044" s="37">
        <f t="shared" si="615"/>
        <v>135</v>
      </c>
      <c r="K4044" s="21"/>
      <c r="L4044" s="36">
        <v>803</v>
      </c>
      <c r="M4044" s="36"/>
      <c r="N4044" s="21"/>
      <c r="O4044" s="21">
        <f t="shared" si="616"/>
        <v>803</v>
      </c>
      <c r="P4044" s="40">
        <f t="shared" si="617"/>
        <v>2294.2857142857142</v>
      </c>
      <c r="Q4044" s="42"/>
      <c r="R4044" t="str">
        <f t="shared" si="618"/>
        <v>2560 Litre 316 Stainless Steel Slimline Water Tank (600mm W x 2400mm L x  1880mm H)</v>
      </c>
    </row>
    <row r="4045" spans="2:18" x14ac:dyDescent="0.35">
      <c r="B4045" s="32">
        <v>0.65</v>
      </c>
      <c r="C4045" s="30" t="s">
        <v>23</v>
      </c>
      <c r="D4045" s="30" t="s">
        <v>21</v>
      </c>
      <c r="E4045" s="21">
        <v>600</v>
      </c>
      <c r="F4045" s="21">
        <v>2500</v>
      </c>
      <c r="G4045" s="21">
        <v>1880</v>
      </c>
      <c r="H4045" s="39">
        <f t="shared" si="613"/>
        <v>2674.9714285714281</v>
      </c>
      <c r="I4045" s="37">
        <f t="shared" si="614"/>
        <v>3000</v>
      </c>
      <c r="J4045" s="37">
        <f t="shared" si="615"/>
        <v>135</v>
      </c>
      <c r="K4045" s="21"/>
      <c r="L4045" s="36">
        <f>L4044+20</f>
        <v>823</v>
      </c>
      <c r="M4045" s="36"/>
      <c r="N4045" s="21"/>
      <c r="O4045" s="21">
        <f t="shared" si="616"/>
        <v>823</v>
      </c>
      <c r="P4045" s="40">
        <f t="shared" si="617"/>
        <v>2351.4285714285716</v>
      </c>
      <c r="Q4045" s="42"/>
      <c r="R4045" t="str">
        <f t="shared" si="618"/>
        <v>2670 Litre 316 Stainless Steel Slimline Water Tank (600mm W x 2500mm L x  1880mm H)</v>
      </c>
    </row>
    <row r="4046" spans="2:18" x14ac:dyDescent="0.35">
      <c r="B4046" s="32">
        <v>0.65</v>
      </c>
      <c r="C4046" s="30" t="s">
        <v>23</v>
      </c>
      <c r="D4046" s="30" t="s">
        <v>21</v>
      </c>
      <c r="E4046" s="21">
        <v>600</v>
      </c>
      <c r="F4046" s="21">
        <v>2600</v>
      </c>
      <c r="G4046" s="21">
        <v>1880</v>
      </c>
      <c r="H4046" s="39">
        <f t="shared" si="613"/>
        <v>2787.7714285714283</v>
      </c>
      <c r="I4046" s="37">
        <f t="shared" si="614"/>
        <v>3000</v>
      </c>
      <c r="J4046" s="37">
        <f t="shared" si="615"/>
        <v>135</v>
      </c>
      <c r="K4046" s="21"/>
      <c r="L4046" s="36">
        <f>L4045+20</f>
        <v>843</v>
      </c>
      <c r="M4046" s="36"/>
      <c r="N4046" s="21"/>
      <c r="O4046" s="21">
        <f t="shared" si="616"/>
        <v>843</v>
      </c>
      <c r="P4046" s="40">
        <f t="shared" si="617"/>
        <v>2408.5714285714289</v>
      </c>
      <c r="Q4046" s="42"/>
      <c r="R4046" t="str">
        <f t="shared" si="618"/>
        <v>2790 Litre 316 Stainless Steel Slimline Water Tank (600mm W x 2600mm L x  1880mm H)</v>
      </c>
    </row>
    <row r="4047" spans="2:18" x14ac:dyDescent="0.35">
      <c r="B4047" s="32">
        <v>0.65</v>
      </c>
      <c r="C4047" s="30" t="s">
        <v>23</v>
      </c>
      <c r="D4047" s="30" t="s">
        <v>21</v>
      </c>
      <c r="E4047" s="21">
        <v>600</v>
      </c>
      <c r="F4047" s="21">
        <v>2700</v>
      </c>
      <c r="G4047" s="21">
        <v>1880</v>
      </c>
      <c r="H4047" s="39">
        <f t="shared" si="613"/>
        <v>2900.5714285714284</v>
      </c>
      <c r="I4047" s="37">
        <f t="shared" si="614"/>
        <v>3000</v>
      </c>
      <c r="J4047" s="37">
        <f t="shared" si="615"/>
        <v>135</v>
      </c>
      <c r="K4047" s="21"/>
      <c r="L4047" s="36">
        <f>L4046+20</f>
        <v>863</v>
      </c>
      <c r="M4047" s="36"/>
      <c r="N4047" s="21"/>
      <c r="O4047" s="21">
        <f t="shared" si="616"/>
        <v>863</v>
      </c>
      <c r="P4047" s="40">
        <f t="shared" si="617"/>
        <v>2465.7142857142858</v>
      </c>
      <c r="Q4047" s="42"/>
      <c r="R4047" t="str">
        <f t="shared" si="618"/>
        <v>2900 Litre 316 Stainless Steel Slimline Water Tank (600mm W x 2700mm L x  1880mm H)</v>
      </c>
    </row>
    <row r="4048" spans="2:18" x14ac:dyDescent="0.35">
      <c r="B4048" s="32">
        <v>0.65</v>
      </c>
      <c r="C4048" s="30" t="s">
        <v>23</v>
      </c>
      <c r="D4048" s="30" t="s">
        <v>21</v>
      </c>
      <c r="E4048" s="21">
        <v>600</v>
      </c>
      <c r="F4048" s="21">
        <v>2800</v>
      </c>
      <c r="G4048" s="21">
        <v>1880</v>
      </c>
      <c r="H4048" s="39">
        <f t="shared" si="613"/>
        <v>3013.3714285714282</v>
      </c>
      <c r="I4048" s="37">
        <f t="shared" si="614"/>
        <v>3000</v>
      </c>
      <c r="J4048" s="37">
        <f t="shared" si="615"/>
        <v>135</v>
      </c>
      <c r="K4048" s="21">
        <v>30</v>
      </c>
      <c r="L4048" s="36">
        <f>L4047+20</f>
        <v>883</v>
      </c>
      <c r="M4048" s="36"/>
      <c r="N4048" s="21"/>
      <c r="O4048" s="21">
        <f t="shared" si="616"/>
        <v>913</v>
      </c>
      <c r="P4048" s="40">
        <f t="shared" si="617"/>
        <v>2608.5714285714289</v>
      </c>
      <c r="Q4048" s="42"/>
      <c r="R4048" t="str">
        <f t="shared" si="618"/>
        <v>3010 Litre 316 Stainless Steel Slimline Water Tank (600mm W x 2800mm L x  1880mm H)</v>
      </c>
    </row>
    <row r="4049" spans="2:18" x14ac:dyDescent="0.35">
      <c r="B4049" s="32">
        <v>0.65</v>
      </c>
      <c r="C4049" s="30" t="s">
        <v>23</v>
      </c>
      <c r="D4049" s="30" t="s">
        <v>21</v>
      </c>
      <c r="E4049" s="21">
        <v>600</v>
      </c>
      <c r="F4049" s="21">
        <v>2900</v>
      </c>
      <c r="G4049" s="21">
        <v>1880</v>
      </c>
      <c r="H4049" s="39">
        <f t="shared" si="613"/>
        <v>3126.1714285714284</v>
      </c>
      <c r="I4049" s="37">
        <f t="shared" si="614"/>
        <v>3000</v>
      </c>
      <c r="J4049" s="37">
        <f t="shared" si="615"/>
        <v>135</v>
      </c>
      <c r="K4049" s="21">
        <v>30</v>
      </c>
      <c r="L4049" s="36">
        <f>L4048+20</f>
        <v>903</v>
      </c>
      <c r="M4049" s="36"/>
      <c r="N4049" s="21"/>
      <c r="O4049" s="21">
        <f t="shared" si="616"/>
        <v>933</v>
      </c>
      <c r="P4049" s="40">
        <f t="shared" si="617"/>
        <v>2665.7142857142858</v>
      </c>
      <c r="Q4049" s="42"/>
      <c r="R4049" t="str">
        <f t="shared" si="618"/>
        <v>3130 Litre 316 Stainless Steel Slimline Water Tank (600mm W x 2900mm L x  1880mm H)</v>
      </c>
    </row>
    <row r="4050" spans="2:18" x14ac:dyDescent="0.35">
      <c r="B4050" s="32">
        <v>0.65</v>
      </c>
      <c r="C4050" s="30" t="s">
        <v>23</v>
      </c>
      <c r="D4050" s="30" t="s">
        <v>21</v>
      </c>
      <c r="E4050" s="21">
        <v>600</v>
      </c>
      <c r="F4050" s="21">
        <v>3000</v>
      </c>
      <c r="G4050" s="21">
        <v>1880</v>
      </c>
      <c r="H4050" s="39">
        <f t="shared" si="613"/>
        <v>3238.9714285714281</v>
      </c>
      <c r="I4050" s="37">
        <f t="shared" si="614"/>
        <v>3000</v>
      </c>
      <c r="J4050" s="37">
        <f t="shared" si="615"/>
        <v>135</v>
      </c>
      <c r="K4050" s="21">
        <v>30</v>
      </c>
      <c r="L4050" s="36">
        <v>925</v>
      </c>
      <c r="M4050" s="36"/>
      <c r="N4050" s="21"/>
      <c r="O4050" s="21">
        <f t="shared" si="616"/>
        <v>955</v>
      </c>
      <c r="P4050" s="40">
        <f t="shared" si="617"/>
        <v>2728.5714285714289</v>
      </c>
      <c r="Q4050" s="42"/>
      <c r="R4050" t="str">
        <f t="shared" si="618"/>
        <v>3240 Litre 316 Stainless Steel Slimline Water Tank (600mm W x 3000mm L x  1880mm H)</v>
      </c>
    </row>
    <row r="4051" spans="2:18" x14ac:dyDescent="0.35">
      <c r="B4051" s="32">
        <v>0.65</v>
      </c>
      <c r="C4051" s="30" t="s">
        <v>23</v>
      </c>
      <c r="D4051" s="30" t="s">
        <v>21</v>
      </c>
      <c r="E4051" s="21">
        <v>650</v>
      </c>
      <c r="F4051" s="21">
        <v>800</v>
      </c>
      <c r="G4051" s="21">
        <v>1880</v>
      </c>
      <c r="H4051" s="39">
        <f t="shared" si="613"/>
        <v>807.39285714285711</v>
      </c>
      <c r="I4051" s="37">
        <f t="shared" si="614"/>
        <v>1000</v>
      </c>
      <c r="J4051" s="37">
        <f t="shared" si="615"/>
        <v>90</v>
      </c>
      <c r="K4051" s="21"/>
      <c r="L4051" s="36">
        <f t="shared" ref="L4051:L4056" si="619">L4050+20</f>
        <v>945</v>
      </c>
      <c r="M4051" s="44"/>
      <c r="N4051" s="21"/>
      <c r="O4051" s="21">
        <f t="shared" si="616"/>
        <v>945</v>
      </c>
      <c r="P4051" s="40">
        <f t="shared" si="617"/>
        <v>2700</v>
      </c>
      <c r="Q4051" s="42"/>
      <c r="R4051" t="str">
        <f t="shared" si="618"/>
        <v>810 Litre 316 Stainless Steel Slimline Water Tank (650mm W x 800mm L x  1880mm H)</v>
      </c>
    </row>
    <row r="4052" spans="2:18" x14ac:dyDescent="0.35">
      <c r="B4052" s="32">
        <v>0.65</v>
      </c>
      <c r="C4052" s="30" t="s">
        <v>23</v>
      </c>
      <c r="D4052" s="30" t="s">
        <v>21</v>
      </c>
      <c r="E4052" s="21">
        <v>650</v>
      </c>
      <c r="F4052" s="21">
        <v>900</v>
      </c>
      <c r="G4052" s="21">
        <v>1880</v>
      </c>
      <c r="H4052" s="39">
        <f t="shared" si="613"/>
        <v>929.59285714285704</v>
      </c>
      <c r="I4052" s="37">
        <f t="shared" si="614"/>
        <v>1000</v>
      </c>
      <c r="J4052" s="37">
        <f t="shared" si="615"/>
        <v>90</v>
      </c>
      <c r="K4052" s="21"/>
      <c r="L4052" s="36">
        <f t="shared" si="619"/>
        <v>965</v>
      </c>
      <c r="M4052" s="36"/>
      <c r="N4052" s="21"/>
      <c r="O4052" s="21">
        <f t="shared" si="616"/>
        <v>965</v>
      </c>
      <c r="P4052" s="40">
        <f t="shared" si="617"/>
        <v>2757.1428571428573</v>
      </c>
      <c r="Q4052" s="42"/>
      <c r="R4052" t="str">
        <f t="shared" si="618"/>
        <v>930 Litre 316 Stainless Steel Slimline Water Tank (650mm W x 900mm L x  1880mm H)</v>
      </c>
    </row>
    <row r="4053" spans="2:18" x14ac:dyDescent="0.35">
      <c r="B4053" s="32">
        <v>0.65</v>
      </c>
      <c r="C4053" s="30" t="s">
        <v>23</v>
      </c>
      <c r="D4053" s="30" t="s">
        <v>21</v>
      </c>
      <c r="E4053" s="21">
        <v>650</v>
      </c>
      <c r="F4053" s="21">
        <v>1000</v>
      </c>
      <c r="G4053" s="21">
        <v>1880</v>
      </c>
      <c r="H4053" s="39">
        <f t="shared" si="613"/>
        <v>1051.792857142857</v>
      </c>
      <c r="I4053" s="37">
        <f t="shared" si="614"/>
        <v>1000</v>
      </c>
      <c r="J4053" s="37">
        <f t="shared" si="615"/>
        <v>90</v>
      </c>
      <c r="K4053" s="21"/>
      <c r="L4053" s="36">
        <f t="shared" si="619"/>
        <v>985</v>
      </c>
      <c r="M4053" s="36"/>
      <c r="N4053" s="21"/>
      <c r="O4053" s="21">
        <f t="shared" si="616"/>
        <v>985</v>
      </c>
      <c r="P4053" s="40">
        <f t="shared" si="617"/>
        <v>2814.2857142857147</v>
      </c>
      <c r="Q4053" s="42"/>
      <c r="R4053" t="str">
        <f t="shared" si="618"/>
        <v>1050 Litre 316 Stainless Steel Slimline Water Tank (650mm W x 1000mm L x  1880mm H)</v>
      </c>
    </row>
    <row r="4054" spans="2:18" x14ac:dyDescent="0.35">
      <c r="B4054" s="32">
        <v>0.65</v>
      </c>
      <c r="C4054" s="30" t="s">
        <v>23</v>
      </c>
      <c r="D4054" s="30" t="s">
        <v>21</v>
      </c>
      <c r="E4054" s="21">
        <v>650</v>
      </c>
      <c r="F4054" s="21">
        <v>1100</v>
      </c>
      <c r="G4054" s="21">
        <v>1880</v>
      </c>
      <c r="H4054" s="39">
        <f t="shared" si="613"/>
        <v>1173.992857142857</v>
      </c>
      <c r="I4054" s="37">
        <f t="shared" si="614"/>
        <v>1000</v>
      </c>
      <c r="J4054" s="37">
        <f t="shared" si="615"/>
        <v>90</v>
      </c>
      <c r="K4054" s="21"/>
      <c r="L4054" s="36">
        <f t="shared" si="619"/>
        <v>1005</v>
      </c>
      <c r="M4054" s="36"/>
      <c r="N4054" s="21"/>
      <c r="O4054" s="21">
        <f t="shared" si="616"/>
        <v>1005</v>
      </c>
      <c r="P4054" s="40">
        <f t="shared" si="617"/>
        <v>2871.4285714285716</v>
      </c>
      <c r="Q4054" s="42"/>
      <c r="R4054" t="str">
        <f t="shared" si="618"/>
        <v>1170 Litre 316 Stainless Steel Slimline Water Tank (650mm W x 1100mm L x  1880mm H)</v>
      </c>
    </row>
    <row r="4055" spans="2:18" x14ac:dyDescent="0.35">
      <c r="B4055" s="32">
        <v>0.65</v>
      </c>
      <c r="C4055" s="30" t="s">
        <v>23</v>
      </c>
      <c r="D4055" s="30" t="s">
        <v>21</v>
      </c>
      <c r="E4055" s="21">
        <v>650</v>
      </c>
      <c r="F4055" s="21">
        <v>1200</v>
      </c>
      <c r="G4055" s="21">
        <v>1880</v>
      </c>
      <c r="H4055" s="39">
        <f t="shared" si="613"/>
        <v>1296.1928571428571</v>
      </c>
      <c r="I4055" s="37">
        <f t="shared" si="614"/>
        <v>1000</v>
      </c>
      <c r="J4055" s="37">
        <f t="shared" si="615"/>
        <v>90</v>
      </c>
      <c r="K4055" s="21"/>
      <c r="L4055" s="36">
        <f t="shared" si="619"/>
        <v>1025</v>
      </c>
      <c r="M4055" s="36"/>
      <c r="N4055" s="21"/>
      <c r="O4055" s="21">
        <f t="shared" si="616"/>
        <v>1025</v>
      </c>
      <c r="P4055" s="40">
        <f t="shared" si="617"/>
        <v>2928.5714285714289</v>
      </c>
      <c r="Q4055" s="42"/>
      <c r="R4055" t="str">
        <f t="shared" si="618"/>
        <v>1300 Litre 316 Stainless Steel Slimline Water Tank (650mm W x 1200mm L x  1880mm H)</v>
      </c>
    </row>
    <row r="4056" spans="2:18" x14ac:dyDescent="0.35">
      <c r="B4056" s="32">
        <v>0.65</v>
      </c>
      <c r="C4056" s="30" t="s">
        <v>23</v>
      </c>
      <c r="D4056" s="30" t="s">
        <v>21</v>
      </c>
      <c r="E4056" s="21">
        <v>650</v>
      </c>
      <c r="F4056" s="21">
        <v>1300</v>
      </c>
      <c r="G4056" s="21">
        <v>1880</v>
      </c>
      <c r="H4056" s="39">
        <f t="shared" si="613"/>
        <v>1418.3928571428571</v>
      </c>
      <c r="I4056" s="37">
        <f t="shared" si="614"/>
        <v>1000</v>
      </c>
      <c r="J4056" s="37">
        <f t="shared" si="615"/>
        <v>90</v>
      </c>
      <c r="K4056" s="21"/>
      <c r="L4056" s="36">
        <f t="shared" si="619"/>
        <v>1045</v>
      </c>
      <c r="M4056" s="36"/>
      <c r="N4056" s="21"/>
      <c r="O4056" s="21">
        <f t="shared" si="616"/>
        <v>1045</v>
      </c>
      <c r="P4056" s="40">
        <f t="shared" si="617"/>
        <v>2985.7142857142858</v>
      </c>
      <c r="Q4056" s="42"/>
      <c r="R4056" t="str">
        <f t="shared" si="618"/>
        <v>1420 Litre 316 Stainless Steel Slimline Water Tank (650mm W x 1300mm L x  1880mm H)</v>
      </c>
    </row>
    <row r="4057" spans="2:18" x14ac:dyDescent="0.35">
      <c r="B4057" s="32">
        <v>0.65</v>
      </c>
      <c r="C4057" s="30" t="s">
        <v>23</v>
      </c>
      <c r="D4057" s="30" t="s">
        <v>21</v>
      </c>
      <c r="E4057" s="21">
        <v>650</v>
      </c>
      <c r="F4057" s="21">
        <v>1400</v>
      </c>
      <c r="G4057" s="21">
        <v>1880</v>
      </c>
      <c r="H4057" s="39">
        <f t="shared" si="613"/>
        <v>1540.5928571428572</v>
      </c>
      <c r="I4057" s="37">
        <f t="shared" si="614"/>
        <v>2000</v>
      </c>
      <c r="J4057" s="37">
        <f t="shared" si="615"/>
        <v>120</v>
      </c>
      <c r="K4057" s="21"/>
      <c r="L4057" s="36">
        <v>537</v>
      </c>
      <c r="M4057" s="36"/>
      <c r="N4057" s="21"/>
      <c r="O4057" s="21">
        <f t="shared" si="616"/>
        <v>537</v>
      </c>
      <c r="P4057" s="40">
        <f t="shared" si="617"/>
        <v>1534.2857142857144</v>
      </c>
      <c r="Q4057" s="42"/>
      <c r="R4057" t="str">
        <f t="shared" si="618"/>
        <v>1540 Litre 316 Stainless Steel Slimline Water Tank (650mm W x 1400mm L x  1880mm H)</v>
      </c>
    </row>
    <row r="4058" spans="2:18" x14ac:dyDescent="0.35">
      <c r="B4058" s="32">
        <v>0.65</v>
      </c>
      <c r="C4058" s="30" t="s">
        <v>23</v>
      </c>
      <c r="D4058" s="30" t="s">
        <v>21</v>
      </c>
      <c r="E4058" s="21">
        <v>650</v>
      </c>
      <c r="F4058" s="21">
        <v>1500</v>
      </c>
      <c r="G4058" s="21">
        <v>1880</v>
      </c>
      <c r="H4058" s="39">
        <f t="shared" si="613"/>
        <v>1662.792857142857</v>
      </c>
      <c r="I4058" s="37">
        <f t="shared" si="614"/>
        <v>2000</v>
      </c>
      <c r="J4058" s="37">
        <f t="shared" si="615"/>
        <v>120</v>
      </c>
      <c r="K4058" s="21"/>
      <c r="L4058" s="36">
        <f t="shared" ref="L4058:L4064" si="620">L4057+20</f>
        <v>557</v>
      </c>
      <c r="M4058" s="36"/>
      <c r="N4058" s="21"/>
      <c r="O4058" s="21">
        <f t="shared" si="616"/>
        <v>557</v>
      </c>
      <c r="P4058" s="40">
        <f t="shared" si="617"/>
        <v>1591.4285714285716</v>
      </c>
      <c r="Q4058" s="42"/>
      <c r="R4058" t="str">
        <f t="shared" si="618"/>
        <v>1660 Litre 316 Stainless Steel Slimline Water Tank (650mm W x 1500mm L x  1880mm H)</v>
      </c>
    </row>
    <row r="4059" spans="2:18" x14ac:dyDescent="0.35">
      <c r="B4059" s="32">
        <v>0.65</v>
      </c>
      <c r="C4059" s="30" t="s">
        <v>23</v>
      </c>
      <c r="D4059" s="30" t="s">
        <v>21</v>
      </c>
      <c r="E4059" s="21">
        <v>650</v>
      </c>
      <c r="F4059" s="21">
        <v>1600</v>
      </c>
      <c r="G4059" s="21">
        <v>1880</v>
      </c>
      <c r="H4059" s="39">
        <f t="shared" si="613"/>
        <v>1784.992857142857</v>
      </c>
      <c r="I4059" s="37">
        <f t="shared" si="614"/>
        <v>2000</v>
      </c>
      <c r="J4059" s="37">
        <f t="shared" si="615"/>
        <v>120</v>
      </c>
      <c r="K4059" s="21"/>
      <c r="L4059" s="36">
        <f t="shared" si="620"/>
        <v>577</v>
      </c>
      <c r="M4059" s="36"/>
      <c r="N4059" s="21"/>
      <c r="O4059" s="21">
        <f t="shared" si="616"/>
        <v>577</v>
      </c>
      <c r="P4059" s="40">
        <f t="shared" si="617"/>
        <v>1648.5714285714287</v>
      </c>
      <c r="Q4059" s="42"/>
      <c r="R4059" t="str">
        <f t="shared" si="618"/>
        <v>1780 Litre 316 Stainless Steel Slimline Water Tank (650mm W x 1600mm L x  1880mm H)</v>
      </c>
    </row>
    <row r="4060" spans="2:18" x14ac:dyDescent="0.35">
      <c r="B4060" s="32">
        <v>0.65</v>
      </c>
      <c r="C4060" s="30" t="s">
        <v>23</v>
      </c>
      <c r="D4060" s="30" t="s">
        <v>21</v>
      </c>
      <c r="E4060" s="21">
        <v>650</v>
      </c>
      <c r="F4060" s="21">
        <v>1700</v>
      </c>
      <c r="G4060" s="21">
        <v>1880</v>
      </c>
      <c r="H4060" s="39">
        <f t="shared" si="613"/>
        <v>1907.1928571428571</v>
      </c>
      <c r="I4060" s="37">
        <f t="shared" si="614"/>
        <v>2000</v>
      </c>
      <c r="J4060" s="37">
        <f t="shared" si="615"/>
        <v>120</v>
      </c>
      <c r="K4060" s="21"/>
      <c r="L4060" s="36">
        <f t="shared" si="620"/>
        <v>597</v>
      </c>
      <c r="M4060" s="36"/>
      <c r="N4060" s="21"/>
      <c r="O4060" s="21">
        <f t="shared" si="616"/>
        <v>597</v>
      </c>
      <c r="P4060" s="40">
        <f t="shared" si="617"/>
        <v>1705.7142857142858</v>
      </c>
      <c r="Q4060" s="42"/>
      <c r="R4060" t="str">
        <f t="shared" si="618"/>
        <v>1910 Litre 316 Stainless Steel Slimline Water Tank (650mm W x 1700mm L x  1880mm H)</v>
      </c>
    </row>
    <row r="4061" spans="2:18" x14ac:dyDescent="0.35">
      <c r="B4061" s="32">
        <v>0.65</v>
      </c>
      <c r="C4061" s="30" t="s">
        <v>23</v>
      </c>
      <c r="D4061" s="30" t="s">
        <v>21</v>
      </c>
      <c r="E4061" s="21">
        <v>650</v>
      </c>
      <c r="F4061" s="21">
        <v>1800</v>
      </c>
      <c r="G4061" s="21">
        <v>1880</v>
      </c>
      <c r="H4061" s="39">
        <f t="shared" si="613"/>
        <v>2029.3928571428571</v>
      </c>
      <c r="I4061" s="37">
        <f t="shared" si="614"/>
        <v>2000</v>
      </c>
      <c r="J4061" s="37">
        <f t="shared" si="615"/>
        <v>120</v>
      </c>
      <c r="K4061" s="21"/>
      <c r="L4061" s="36">
        <f t="shared" si="620"/>
        <v>617</v>
      </c>
      <c r="M4061" s="36"/>
      <c r="N4061" s="21"/>
      <c r="O4061" s="21">
        <f t="shared" si="616"/>
        <v>617</v>
      </c>
      <c r="P4061" s="40">
        <f t="shared" si="617"/>
        <v>1762.8571428571429</v>
      </c>
      <c r="Q4061" s="42"/>
      <c r="R4061" t="str">
        <f t="shared" si="618"/>
        <v>2030 Litre 316 Stainless Steel Slimline Water Tank (650mm W x 1800mm L x  1880mm H)</v>
      </c>
    </row>
    <row r="4062" spans="2:18" x14ac:dyDescent="0.35">
      <c r="B4062" s="32">
        <v>0.65</v>
      </c>
      <c r="C4062" s="30" t="s">
        <v>23</v>
      </c>
      <c r="D4062" s="30" t="s">
        <v>21</v>
      </c>
      <c r="E4062" s="21">
        <v>650</v>
      </c>
      <c r="F4062" s="21">
        <v>1900</v>
      </c>
      <c r="G4062" s="21">
        <v>1880</v>
      </c>
      <c r="H4062" s="39">
        <f t="shared" si="613"/>
        <v>2151.5928571428572</v>
      </c>
      <c r="I4062" s="37">
        <f t="shared" si="614"/>
        <v>2000</v>
      </c>
      <c r="J4062" s="37">
        <f t="shared" si="615"/>
        <v>120</v>
      </c>
      <c r="K4062" s="21"/>
      <c r="L4062" s="36">
        <f t="shared" si="620"/>
        <v>637</v>
      </c>
      <c r="M4062" s="36"/>
      <c r="N4062" s="21"/>
      <c r="O4062" s="21">
        <f t="shared" si="616"/>
        <v>637</v>
      </c>
      <c r="P4062" s="40">
        <f t="shared" si="617"/>
        <v>1820.0000000000002</v>
      </c>
      <c r="Q4062" s="42"/>
      <c r="R4062" t="str">
        <f t="shared" si="618"/>
        <v>2150 Litre 316 Stainless Steel Slimline Water Tank (650mm W x 1900mm L x  1880mm H)</v>
      </c>
    </row>
    <row r="4063" spans="2:18" x14ac:dyDescent="0.35">
      <c r="B4063" s="32">
        <v>0.65</v>
      </c>
      <c r="C4063" s="30" t="s">
        <v>23</v>
      </c>
      <c r="D4063" s="30" t="s">
        <v>21</v>
      </c>
      <c r="E4063" s="21">
        <v>650</v>
      </c>
      <c r="F4063" s="21">
        <v>2000</v>
      </c>
      <c r="G4063" s="21">
        <v>1880</v>
      </c>
      <c r="H4063" s="39">
        <f t="shared" si="613"/>
        <v>2273.792857142857</v>
      </c>
      <c r="I4063" s="37">
        <f t="shared" si="614"/>
        <v>2000</v>
      </c>
      <c r="J4063" s="37">
        <f t="shared" si="615"/>
        <v>120</v>
      </c>
      <c r="K4063" s="21"/>
      <c r="L4063" s="36">
        <f t="shared" si="620"/>
        <v>657</v>
      </c>
      <c r="M4063" s="36"/>
      <c r="N4063" s="21"/>
      <c r="O4063" s="21">
        <f t="shared" si="616"/>
        <v>657</v>
      </c>
      <c r="P4063" s="40">
        <f t="shared" si="617"/>
        <v>1877.1428571428573</v>
      </c>
      <c r="Q4063" s="42"/>
      <c r="R4063" t="str">
        <f t="shared" si="618"/>
        <v>2270 Litre 316 Stainless Steel Slimline Water Tank (650mm W x 2000mm L x  1880mm H)</v>
      </c>
    </row>
    <row r="4064" spans="2:18" x14ac:dyDescent="0.35">
      <c r="B4064" s="32">
        <v>0.65</v>
      </c>
      <c r="C4064" s="30" t="s">
        <v>23</v>
      </c>
      <c r="D4064" s="30" t="s">
        <v>21</v>
      </c>
      <c r="E4064" s="21">
        <v>650</v>
      </c>
      <c r="F4064" s="21">
        <v>2100</v>
      </c>
      <c r="G4064" s="21">
        <v>1880</v>
      </c>
      <c r="H4064" s="39">
        <f t="shared" si="613"/>
        <v>2395.9928571428572</v>
      </c>
      <c r="I4064" s="37">
        <f t="shared" si="614"/>
        <v>2000</v>
      </c>
      <c r="J4064" s="37">
        <f t="shared" si="615"/>
        <v>120</v>
      </c>
      <c r="K4064" s="21"/>
      <c r="L4064" s="36">
        <f t="shared" si="620"/>
        <v>677</v>
      </c>
      <c r="M4064" s="36"/>
      <c r="N4064" s="21"/>
      <c r="O4064" s="21">
        <f t="shared" si="616"/>
        <v>677</v>
      </c>
      <c r="P4064" s="40">
        <f t="shared" si="617"/>
        <v>1934.2857142857144</v>
      </c>
      <c r="Q4064" s="42"/>
      <c r="R4064" t="str">
        <f t="shared" si="618"/>
        <v>2400 Litre 316 Stainless Steel Slimline Water Tank (650mm W x 2100mm L x  1880mm H)</v>
      </c>
    </row>
    <row r="4065" spans="2:18" x14ac:dyDescent="0.35">
      <c r="B4065" s="32">
        <v>0.65</v>
      </c>
      <c r="C4065" s="30" t="s">
        <v>23</v>
      </c>
      <c r="D4065" s="30" t="s">
        <v>21</v>
      </c>
      <c r="E4065" s="21">
        <v>650</v>
      </c>
      <c r="F4065" s="21">
        <v>2200</v>
      </c>
      <c r="G4065" s="21">
        <v>1880</v>
      </c>
      <c r="H4065" s="39">
        <f t="shared" si="613"/>
        <v>2518.1928571428571</v>
      </c>
      <c r="I4065" s="37">
        <f t="shared" si="614"/>
        <v>3000</v>
      </c>
      <c r="J4065" s="37">
        <f t="shared" si="615"/>
        <v>135</v>
      </c>
      <c r="K4065" s="21"/>
      <c r="L4065" s="36">
        <v>766</v>
      </c>
      <c r="M4065" s="36"/>
      <c r="N4065" s="21"/>
      <c r="O4065" s="21">
        <f t="shared" si="616"/>
        <v>766</v>
      </c>
      <c r="P4065" s="40">
        <f t="shared" si="617"/>
        <v>2188.5714285714289</v>
      </c>
      <c r="Q4065" s="42"/>
      <c r="R4065" t="str">
        <f t="shared" si="618"/>
        <v>2520 Litre 316 Stainless Steel Slimline Water Tank (650mm W x 2200mm L x  1880mm H)</v>
      </c>
    </row>
    <row r="4066" spans="2:18" x14ac:dyDescent="0.35">
      <c r="B4066" s="32">
        <v>0.65</v>
      </c>
      <c r="C4066" s="30" t="s">
        <v>23</v>
      </c>
      <c r="D4066" s="30" t="s">
        <v>21</v>
      </c>
      <c r="E4066" s="21">
        <v>650</v>
      </c>
      <c r="F4066" s="21">
        <v>2300</v>
      </c>
      <c r="G4066" s="21">
        <v>1880</v>
      </c>
      <c r="H4066" s="39">
        <f t="shared" si="613"/>
        <v>2640.3928571428569</v>
      </c>
      <c r="I4066" s="37">
        <f t="shared" si="614"/>
        <v>3000</v>
      </c>
      <c r="J4066" s="37">
        <f t="shared" si="615"/>
        <v>135</v>
      </c>
      <c r="K4066" s="21"/>
      <c r="L4066" s="36">
        <f t="shared" ref="L4066:L4072" si="621">L4065+20</f>
        <v>786</v>
      </c>
      <c r="M4066" s="36"/>
      <c r="N4066" s="21"/>
      <c r="O4066" s="21">
        <f t="shared" si="616"/>
        <v>786</v>
      </c>
      <c r="P4066" s="40">
        <f t="shared" si="617"/>
        <v>2245.7142857142858</v>
      </c>
      <c r="Q4066" s="42"/>
      <c r="R4066" t="str">
        <f t="shared" si="618"/>
        <v>2640 Litre 316 Stainless Steel Slimline Water Tank (650mm W x 2300mm L x  1880mm H)</v>
      </c>
    </row>
    <row r="4067" spans="2:18" x14ac:dyDescent="0.35">
      <c r="B4067" s="32">
        <v>0.65</v>
      </c>
      <c r="C4067" s="30" t="s">
        <v>23</v>
      </c>
      <c r="D4067" s="30" t="s">
        <v>21</v>
      </c>
      <c r="E4067" s="21">
        <v>650</v>
      </c>
      <c r="F4067" s="21">
        <v>2400</v>
      </c>
      <c r="G4067" s="21">
        <v>1880</v>
      </c>
      <c r="H4067" s="39">
        <f t="shared" si="613"/>
        <v>2762.5928571428572</v>
      </c>
      <c r="I4067" s="37">
        <f t="shared" si="614"/>
        <v>3000</v>
      </c>
      <c r="J4067" s="37">
        <f t="shared" si="615"/>
        <v>135</v>
      </c>
      <c r="K4067" s="21"/>
      <c r="L4067" s="36">
        <f t="shared" si="621"/>
        <v>806</v>
      </c>
      <c r="M4067" s="36"/>
      <c r="N4067" s="21"/>
      <c r="O4067" s="21">
        <f t="shared" si="616"/>
        <v>806</v>
      </c>
      <c r="P4067" s="40">
        <f t="shared" si="617"/>
        <v>2302.8571428571431</v>
      </c>
      <c r="Q4067" s="42"/>
      <c r="R4067" t="str">
        <f t="shared" si="618"/>
        <v>2760 Litre 316 Stainless Steel Slimline Water Tank (650mm W x 2400mm L x  1880mm H)</v>
      </c>
    </row>
    <row r="4068" spans="2:18" x14ac:dyDescent="0.35">
      <c r="B4068" s="32">
        <v>0.65</v>
      </c>
      <c r="C4068" s="30" t="s">
        <v>23</v>
      </c>
      <c r="D4068" s="30" t="s">
        <v>21</v>
      </c>
      <c r="E4068" s="21">
        <v>650</v>
      </c>
      <c r="F4068" s="21">
        <v>2500</v>
      </c>
      <c r="G4068" s="21">
        <v>1880</v>
      </c>
      <c r="H4068" s="39">
        <f t="shared" si="613"/>
        <v>2884.792857142857</v>
      </c>
      <c r="I4068" s="37">
        <f t="shared" si="614"/>
        <v>3000</v>
      </c>
      <c r="J4068" s="37">
        <f t="shared" si="615"/>
        <v>135</v>
      </c>
      <c r="K4068" s="21"/>
      <c r="L4068" s="36">
        <f t="shared" si="621"/>
        <v>826</v>
      </c>
      <c r="M4068" s="36"/>
      <c r="N4068" s="21"/>
      <c r="O4068" s="21">
        <f t="shared" si="616"/>
        <v>826</v>
      </c>
      <c r="P4068" s="40">
        <f t="shared" si="617"/>
        <v>2360</v>
      </c>
      <c r="Q4068" s="42"/>
      <c r="R4068" t="str">
        <f t="shared" si="618"/>
        <v>2880 Litre 316 Stainless Steel Slimline Water Tank (650mm W x 2500mm L x  1880mm H)</v>
      </c>
    </row>
    <row r="4069" spans="2:18" x14ac:dyDescent="0.35">
      <c r="B4069" s="32">
        <v>0.65</v>
      </c>
      <c r="C4069" s="30" t="s">
        <v>23</v>
      </c>
      <c r="D4069" s="30" t="s">
        <v>21</v>
      </c>
      <c r="E4069" s="21">
        <v>650</v>
      </c>
      <c r="F4069" s="21">
        <v>2600</v>
      </c>
      <c r="G4069" s="21">
        <v>1880</v>
      </c>
      <c r="H4069" s="39">
        <f t="shared" si="613"/>
        <v>3006.9928571428572</v>
      </c>
      <c r="I4069" s="37">
        <f t="shared" si="614"/>
        <v>3000</v>
      </c>
      <c r="J4069" s="37">
        <f t="shared" si="615"/>
        <v>135</v>
      </c>
      <c r="K4069" s="21">
        <v>30</v>
      </c>
      <c r="L4069" s="36">
        <f t="shared" si="621"/>
        <v>846</v>
      </c>
      <c r="M4069" s="36"/>
      <c r="N4069" s="21"/>
      <c r="O4069" s="21">
        <f t="shared" si="616"/>
        <v>876</v>
      </c>
      <c r="P4069" s="40">
        <f t="shared" si="617"/>
        <v>2502.8571428571431</v>
      </c>
      <c r="Q4069" s="42"/>
      <c r="R4069" t="str">
        <f t="shared" si="618"/>
        <v>3010 Litre 316 Stainless Steel Slimline Water Tank (650mm W x 2600mm L x  1880mm H)</v>
      </c>
    </row>
    <row r="4070" spans="2:18" x14ac:dyDescent="0.35">
      <c r="B4070" s="32">
        <v>0.65</v>
      </c>
      <c r="C4070" s="30" t="s">
        <v>23</v>
      </c>
      <c r="D4070" s="30" t="s">
        <v>21</v>
      </c>
      <c r="E4070" s="21">
        <v>650</v>
      </c>
      <c r="F4070" s="21">
        <v>2700</v>
      </c>
      <c r="G4070" s="21">
        <v>1880</v>
      </c>
      <c r="H4070" s="39">
        <f t="shared" si="613"/>
        <v>3129.1928571428571</v>
      </c>
      <c r="I4070" s="37">
        <f t="shared" si="614"/>
        <v>3000</v>
      </c>
      <c r="J4070" s="37">
        <f t="shared" si="615"/>
        <v>135</v>
      </c>
      <c r="K4070" s="21">
        <v>30</v>
      </c>
      <c r="L4070" s="36">
        <f t="shared" si="621"/>
        <v>866</v>
      </c>
      <c r="M4070" s="36"/>
      <c r="N4070" s="21"/>
      <c r="O4070" s="21">
        <f t="shared" si="616"/>
        <v>896</v>
      </c>
      <c r="P4070" s="40">
        <f t="shared" si="617"/>
        <v>2560</v>
      </c>
      <c r="Q4070" s="42"/>
      <c r="R4070" t="str">
        <f t="shared" si="618"/>
        <v>3130 Litre 316 Stainless Steel Slimline Water Tank (650mm W x 2700mm L x  1880mm H)</v>
      </c>
    </row>
    <row r="4071" spans="2:18" x14ac:dyDescent="0.35">
      <c r="B4071" s="32">
        <v>0.65</v>
      </c>
      <c r="C4071" s="43" t="s">
        <v>23</v>
      </c>
      <c r="D4071" s="43" t="s">
        <v>21</v>
      </c>
      <c r="E4071" s="45">
        <v>650</v>
      </c>
      <c r="F4071" s="45">
        <v>2800</v>
      </c>
      <c r="G4071" s="45">
        <v>1880</v>
      </c>
      <c r="H4071" s="39">
        <f t="shared" si="613"/>
        <v>3251.3928571428569</v>
      </c>
      <c r="I4071" s="37">
        <f t="shared" si="614"/>
        <v>3000</v>
      </c>
      <c r="J4071" s="37">
        <f t="shared" si="615"/>
        <v>135</v>
      </c>
      <c r="K4071" s="21">
        <v>30</v>
      </c>
      <c r="L4071" s="36">
        <f t="shared" si="621"/>
        <v>886</v>
      </c>
      <c r="M4071" s="36"/>
      <c r="N4071" s="21"/>
      <c r="O4071" s="21">
        <f t="shared" si="616"/>
        <v>916</v>
      </c>
      <c r="P4071" s="40">
        <f t="shared" si="617"/>
        <v>2617.1428571428573</v>
      </c>
      <c r="Q4071" s="42"/>
      <c r="R4071" t="str">
        <f t="shared" si="618"/>
        <v>3250 Litre 316 Stainless Steel Slimline Water Tank (650mm W x 2800mm L x  1880mm H)</v>
      </c>
    </row>
    <row r="4072" spans="2:18" x14ac:dyDescent="0.35">
      <c r="B4072" s="32">
        <v>0.65</v>
      </c>
      <c r="C4072" s="30" t="s">
        <v>23</v>
      </c>
      <c r="D4072" s="30" t="s">
        <v>21</v>
      </c>
      <c r="E4072" s="21">
        <v>650</v>
      </c>
      <c r="F4072" s="21">
        <v>2900</v>
      </c>
      <c r="G4072" s="21">
        <v>1880</v>
      </c>
      <c r="H4072" s="39">
        <f t="shared" si="613"/>
        <v>3373.5928571428572</v>
      </c>
      <c r="I4072" s="37">
        <f t="shared" si="614"/>
        <v>3000</v>
      </c>
      <c r="J4072" s="37">
        <f t="shared" si="615"/>
        <v>135</v>
      </c>
      <c r="K4072" s="21">
        <v>30</v>
      </c>
      <c r="L4072" s="36">
        <f t="shared" si="621"/>
        <v>906</v>
      </c>
      <c r="M4072" s="36"/>
      <c r="N4072" s="21"/>
      <c r="O4072" s="21">
        <f t="shared" si="616"/>
        <v>936</v>
      </c>
      <c r="P4072" s="40">
        <f t="shared" si="617"/>
        <v>2674.2857142857147</v>
      </c>
      <c r="Q4072" s="42"/>
      <c r="R4072" t="str">
        <f t="shared" si="618"/>
        <v>3370 Litre 316 Stainless Steel Slimline Water Tank (650mm W x 2900mm L x  1880mm H)</v>
      </c>
    </row>
    <row r="4073" spans="2:18" x14ac:dyDescent="0.35">
      <c r="B4073" s="32">
        <v>0.65</v>
      </c>
      <c r="C4073" s="30" t="s">
        <v>23</v>
      </c>
      <c r="D4073" s="30" t="s">
        <v>21</v>
      </c>
      <c r="E4073" s="21">
        <v>650</v>
      </c>
      <c r="F4073" s="21">
        <v>3000</v>
      </c>
      <c r="G4073" s="21">
        <v>1880</v>
      </c>
      <c r="H4073" s="39">
        <f t="shared" si="613"/>
        <v>3495.792857142857</v>
      </c>
      <c r="I4073" s="37">
        <f t="shared" si="614"/>
        <v>3000</v>
      </c>
      <c r="J4073" s="37">
        <f t="shared" si="615"/>
        <v>135</v>
      </c>
      <c r="K4073" s="21">
        <v>30</v>
      </c>
      <c r="L4073" s="36">
        <v>929</v>
      </c>
      <c r="M4073" s="36"/>
      <c r="N4073" s="21"/>
      <c r="O4073" s="21">
        <f t="shared" si="616"/>
        <v>959</v>
      </c>
      <c r="P4073" s="40">
        <f t="shared" si="617"/>
        <v>2740</v>
      </c>
      <c r="Q4073" s="42"/>
      <c r="R4073" t="str">
        <f t="shared" si="618"/>
        <v>3500 Litre 316 Stainless Steel Slimline Water Tank (650mm W x 3000mm L x  1880mm H)</v>
      </c>
    </row>
    <row r="4074" spans="2:18" x14ac:dyDescent="0.35">
      <c r="B4074" s="32">
        <v>0.65</v>
      </c>
      <c r="C4074" s="30" t="s">
        <v>23</v>
      </c>
      <c r="D4074" s="30" t="s">
        <v>21</v>
      </c>
      <c r="E4074" s="21">
        <v>700</v>
      </c>
      <c r="F4074" s="21">
        <v>800</v>
      </c>
      <c r="G4074" s="21">
        <v>1880</v>
      </c>
      <c r="H4074" s="39">
        <f t="shared" si="613"/>
        <v>855.4</v>
      </c>
      <c r="I4074" s="37">
        <f t="shared" si="614"/>
        <v>1000</v>
      </c>
      <c r="J4074" s="37">
        <f t="shared" si="615"/>
        <v>90</v>
      </c>
      <c r="K4074" s="21"/>
      <c r="L4074" s="36">
        <v>418</v>
      </c>
      <c r="M4074" s="36"/>
      <c r="N4074" s="21"/>
      <c r="O4074" s="21">
        <f t="shared" si="616"/>
        <v>418</v>
      </c>
      <c r="P4074" s="40">
        <f t="shared" si="617"/>
        <v>1194.2857142857144</v>
      </c>
      <c r="Q4074" s="42"/>
      <c r="R4074" t="str">
        <f t="shared" si="618"/>
        <v>860 Litre 316 Stainless Steel Slimline Water Tank (700mm W x 800mm L x  1880mm H)</v>
      </c>
    </row>
    <row r="4075" spans="2:18" x14ac:dyDescent="0.35">
      <c r="B4075" s="32">
        <v>0.65</v>
      </c>
      <c r="C4075" s="30" t="s">
        <v>23</v>
      </c>
      <c r="D4075" s="30" t="s">
        <v>21</v>
      </c>
      <c r="E4075" s="21">
        <v>700</v>
      </c>
      <c r="F4075" s="21">
        <v>900</v>
      </c>
      <c r="G4075" s="21">
        <v>1880</v>
      </c>
      <c r="H4075" s="39">
        <f t="shared" si="613"/>
        <v>987</v>
      </c>
      <c r="I4075" s="37">
        <f t="shared" si="614"/>
        <v>1000</v>
      </c>
      <c r="J4075" s="37">
        <f t="shared" si="615"/>
        <v>90</v>
      </c>
      <c r="K4075" s="21"/>
      <c r="L4075" s="36">
        <f>L4074+20</f>
        <v>438</v>
      </c>
      <c r="M4075" s="36"/>
      <c r="N4075" s="21"/>
      <c r="O4075" s="21">
        <f t="shared" si="616"/>
        <v>438</v>
      </c>
      <c r="P4075" s="40">
        <f t="shared" si="617"/>
        <v>1251.4285714285716</v>
      </c>
      <c r="Q4075" s="42"/>
      <c r="R4075" t="str">
        <f t="shared" si="618"/>
        <v>990 Litre 316 Stainless Steel Slimline Water Tank (700mm W x 900mm L x  1880mm H)</v>
      </c>
    </row>
    <row r="4076" spans="2:18" x14ac:dyDescent="0.35">
      <c r="B4076" s="32">
        <v>0.65</v>
      </c>
      <c r="C4076" s="30" t="s">
        <v>23</v>
      </c>
      <c r="D4076" s="30" t="s">
        <v>21</v>
      </c>
      <c r="E4076" s="21">
        <v>700</v>
      </c>
      <c r="F4076" s="21">
        <v>1000</v>
      </c>
      <c r="G4076" s="21">
        <v>1880</v>
      </c>
      <c r="H4076" s="39">
        <f t="shared" si="613"/>
        <v>1118.5999999999999</v>
      </c>
      <c r="I4076" s="37">
        <f t="shared" si="614"/>
        <v>1000</v>
      </c>
      <c r="J4076" s="37">
        <f t="shared" si="615"/>
        <v>90</v>
      </c>
      <c r="K4076" s="21"/>
      <c r="L4076" s="36">
        <f>L4075+20</f>
        <v>458</v>
      </c>
      <c r="M4076" s="36"/>
      <c r="N4076" s="21"/>
      <c r="O4076" s="21">
        <f t="shared" si="616"/>
        <v>458</v>
      </c>
      <c r="P4076" s="40">
        <f t="shared" si="617"/>
        <v>1308.5714285714287</v>
      </c>
      <c r="Q4076" s="42"/>
      <c r="R4076" t="str">
        <f t="shared" si="618"/>
        <v>1120 Litre 316 Stainless Steel Slimline Water Tank (700mm W x 1000mm L x  1880mm H)</v>
      </c>
    </row>
    <row r="4077" spans="2:18" x14ac:dyDescent="0.35">
      <c r="B4077" s="32">
        <v>0.65</v>
      </c>
      <c r="C4077" s="30" t="s">
        <v>23</v>
      </c>
      <c r="D4077" s="30" t="s">
        <v>21</v>
      </c>
      <c r="E4077" s="21">
        <v>700</v>
      </c>
      <c r="F4077" s="21">
        <v>1100</v>
      </c>
      <c r="G4077" s="21">
        <v>1880</v>
      </c>
      <c r="H4077" s="39">
        <f t="shared" si="613"/>
        <v>1250.2</v>
      </c>
      <c r="I4077" s="37">
        <f t="shared" si="614"/>
        <v>1000</v>
      </c>
      <c r="J4077" s="37">
        <f t="shared" si="615"/>
        <v>90</v>
      </c>
      <c r="K4077" s="21"/>
      <c r="L4077" s="36">
        <f>L4076+20</f>
        <v>478</v>
      </c>
      <c r="M4077" s="36"/>
      <c r="N4077" s="21"/>
      <c r="O4077" s="21">
        <f t="shared" si="616"/>
        <v>478</v>
      </c>
      <c r="P4077" s="40">
        <f t="shared" si="617"/>
        <v>1365.7142857142858</v>
      </c>
      <c r="Q4077" s="42"/>
      <c r="R4077" t="str">
        <f t="shared" si="618"/>
        <v>1250 Litre 316 Stainless Steel Slimline Water Tank (700mm W x 1100mm L x  1880mm H)</v>
      </c>
    </row>
    <row r="4078" spans="2:18" x14ac:dyDescent="0.35">
      <c r="B4078" s="32">
        <v>0.65</v>
      </c>
      <c r="C4078" s="30" t="s">
        <v>23</v>
      </c>
      <c r="D4078" s="30" t="s">
        <v>21</v>
      </c>
      <c r="E4078" s="21">
        <v>700</v>
      </c>
      <c r="F4078" s="21">
        <v>1200</v>
      </c>
      <c r="G4078" s="21">
        <v>1880</v>
      </c>
      <c r="H4078" s="39">
        <f t="shared" si="613"/>
        <v>1381.8</v>
      </c>
      <c r="I4078" s="37">
        <f t="shared" si="614"/>
        <v>1000</v>
      </c>
      <c r="J4078" s="37">
        <f t="shared" si="615"/>
        <v>90</v>
      </c>
      <c r="K4078" s="21"/>
      <c r="L4078" s="36">
        <f>L4077+20</f>
        <v>498</v>
      </c>
      <c r="M4078" s="36"/>
      <c r="N4078" s="21"/>
      <c r="O4078" s="21">
        <f t="shared" si="616"/>
        <v>498</v>
      </c>
      <c r="P4078" s="40">
        <f t="shared" si="617"/>
        <v>1422.8571428571429</v>
      </c>
      <c r="Q4078" s="42"/>
      <c r="R4078" t="str">
        <f t="shared" si="618"/>
        <v>1380 Litre 316 Stainless Steel Slimline Water Tank (700mm W x 1200mm L x  1880mm H)</v>
      </c>
    </row>
    <row r="4079" spans="2:18" x14ac:dyDescent="0.35">
      <c r="B4079" s="32">
        <v>0.65</v>
      </c>
      <c r="C4079" s="30" t="s">
        <v>23</v>
      </c>
      <c r="D4079" s="30" t="s">
        <v>21</v>
      </c>
      <c r="E4079" s="21">
        <v>700</v>
      </c>
      <c r="F4079" s="21">
        <v>1300</v>
      </c>
      <c r="G4079" s="21">
        <v>1880</v>
      </c>
      <c r="H4079" s="39">
        <f t="shared" si="613"/>
        <v>1513.4</v>
      </c>
      <c r="I4079" s="37">
        <f t="shared" si="614"/>
        <v>2000</v>
      </c>
      <c r="J4079" s="37">
        <f t="shared" si="615"/>
        <v>120</v>
      </c>
      <c r="K4079" s="21"/>
      <c r="L4079" s="36">
        <v>520</v>
      </c>
      <c r="M4079" s="36"/>
      <c r="N4079" s="21"/>
      <c r="O4079" s="21">
        <f t="shared" si="616"/>
        <v>520</v>
      </c>
      <c r="P4079" s="40">
        <f t="shared" si="617"/>
        <v>1485.7142857142858</v>
      </c>
      <c r="Q4079" s="42"/>
      <c r="R4079" t="str">
        <f t="shared" si="618"/>
        <v>1510 Litre 316 Stainless Steel Slimline Water Tank (700mm W x 1300mm L x  1880mm H)</v>
      </c>
    </row>
    <row r="4080" spans="2:18" x14ac:dyDescent="0.35">
      <c r="B4080" s="32">
        <v>0.65</v>
      </c>
      <c r="C4080" s="30" t="s">
        <v>23</v>
      </c>
      <c r="D4080" s="30" t="s">
        <v>21</v>
      </c>
      <c r="E4080" s="21">
        <v>700</v>
      </c>
      <c r="F4080" s="21">
        <v>1400</v>
      </c>
      <c r="G4080" s="21">
        <v>1880</v>
      </c>
      <c r="H4080" s="39">
        <f t="shared" si="613"/>
        <v>1645</v>
      </c>
      <c r="I4080" s="37">
        <f t="shared" si="614"/>
        <v>2000</v>
      </c>
      <c r="J4080" s="37">
        <f t="shared" si="615"/>
        <v>120</v>
      </c>
      <c r="K4080" s="21"/>
      <c r="L4080" s="36">
        <f t="shared" ref="L4080:L4086" si="622">L4079+20</f>
        <v>540</v>
      </c>
      <c r="M4080" s="36"/>
      <c r="N4080" s="21"/>
      <c r="O4080" s="21">
        <f t="shared" si="616"/>
        <v>540</v>
      </c>
      <c r="P4080" s="40">
        <f t="shared" si="617"/>
        <v>1542.8571428571429</v>
      </c>
      <c r="Q4080" s="42"/>
      <c r="R4080" t="str">
        <f t="shared" si="618"/>
        <v>1650 Litre 316 Stainless Steel Slimline Water Tank (700mm W x 1400mm L x  1880mm H)</v>
      </c>
    </row>
    <row r="4081" spans="2:18" x14ac:dyDescent="0.35">
      <c r="B4081" s="32">
        <v>0.65</v>
      </c>
      <c r="C4081" s="30" t="s">
        <v>23</v>
      </c>
      <c r="D4081" s="30" t="s">
        <v>21</v>
      </c>
      <c r="E4081" s="21">
        <v>700</v>
      </c>
      <c r="F4081" s="21">
        <v>1500</v>
      </c>
      <c r="G4081" s="21">
        <v>1880</v>
      </c>
      <c r="H4081" s="39">
        <f t="shared" si="613"/>
        <v>1776.6</v>
      </c>
      <c r="I4081" s="37">
        <f t="shared" si="614"/>
        <v>2000</v>
      </c>
      <c r="J4081" s="37">
        <f t="shared" si="615"/>
        <v>120</v>
      </c>
      <c r="K4081" s="21"/>
      <c r="L4081" s="36">
        <f t="shared" si="622"/>
        <v>560</v>
      </c>
      <c r="M4081" s="36"/>
      <c r="N4081" s="21"/>
      <c r="O4081" s="21">
        <f t="shared" si="616"/>
        <v>560</v>
      </c>
      <c r="P4081" s="40">
        <f t="shared" si="617"/>
        <v>1600</v>
      </c>
      <c r="Q4081" s="42"/>
      <c r="R4081" t="str">
        <f t="shared" si="618"/>
        <v>1780 Litre 316 Stainless Steel Slimline Water Tank (700mm W x 1500mm L x  1880mm H)</v>
      </c>
    </row>
    <row r="4082" spans="2:18" x14ac:dyDescent="0.35">
      <c r="B4082" s="32">
        <v>0.65</v>
      </c>
      <c r="C4082" s="30" t="s">
        <v>23</v>
      </c>
      <c r="D4082" s="30" t="s">
        <v>21</v>
      </c>
      <c r="E4082" s="21">
        <v>700</v>
      </c>
      <c r="F4082" s="21">
        <v>1600</v>
      </c>
      <c r="G4082" s="21">
        <v>1880</v>
      </c>
      <c r="H4082" s="39">
        <f t="shared" si="613"/>
        <v>1908.2</v>
      </c>
      <c r="I4082" s="37">
        <f t="shared" si="614"/>
        <v>2000</v>
      </c>
      <c r="J4082" s="37">
        <f t="shared" si="615"/>
        <v>120</v>
      </c>
      <c r="K4082" s="21"/>
      <c r="L4082" s="36">
        <f t="shared" si="622"/>
        <v>580</v>
      </c>
      <c r="M4082" s="36"/>
      <c r="N4082" s="21"/>
      <c r="O4082" s="21">
        <f t="shared" si="616"/>
        <v>580</v>
      </c>
      <c r="P4082" s="40">
        <f t="shared" si="617"/>
        <v>1657.1428571428573</v>
      </c>
      <c r="Q4082" s="42"/>
      <c r="R4082" t="str">
        <f t="shared" si="618"/>
        <v>1910 Litre 316 Stainless Steel Slimline Water Tank (700mm W x 1600mm L x  1880mm H)</v>
      </c>
    </row>
    <row r="4083" spans="2:18" x14ac:dyDescent="0.35">
      <c r="B4083" s="32">
        <v>0.65</v>
      </c>
      <c r="C4083" s="30" t="s">
        <v>23</v>
      </c>
      <c r="D4083" s="30" t="s">
        <v>21</v>
      </c>
      <c r="E4083" s="21">
        <v>700</v>
      </c>
      <c r="F4083" s="21">
        <v>1700</v>
      </c>
      <c r="G4083" s="21">
        <v>1880</v>
      </c>
      <c r="H4083" s="39">
        <f t="shared" si="613"/>
        <v>2039.8</v>
      </c>
      <c r="I4083" s="37">
        <f t="shared" si="614"/>
        <v>2000</v>
      </c>
      <c r="J4083" s="37">
        <f t="shared" si="615"/>
        <v>120</v>
      </c>
      <c r="K4083" s="21"/>
      <c r="L4083" s="36">
        <f t="shared" si="622"/>
        <v>600</v>
      </c>
      <c r="M4083" s="36"/>
      <c r="N4083" s="21"/>
      <c r="O4083" s="21">
        <f t="shared" si="616"/>
        <v>600</v>
      </c>
      <c r="P4083" s="40">
        <f t="shared" si="617"/>
        <v>1714.2857142857144</v>
      </c>
      <c r="Q4083" s="42"/>
      <c r="R4083" t="str">
        <f t="shared" si="618"/>
        <v>2040 Litre 316 Stainless Steel Slimline Water Tank (700mm W x 1700mm L x  1880mm H)</v>
      </c>
    </row>
    <row r="4084" spans="2:18" x14ac:dyDescent="0.35">
      <c r="B4084" s="32">
        <v>0.65</v>
      </c>
      <c r="C4084" s="30" t="s">
        <v>23</v>
      </c>
      <c r="D4084" s="30" t="s">
        <v>21</v>
      </c>
      <c r="E4084" s="21">
        <v>700</v>
      </c>
      <c r="F4084" s="21">
        <v>1800</v>
      </c>
      <c r="G4084" s="21">
        <v>1880</v>
      </c>
      <c r="H4084" s="39">
        <f t="shared" si="613"/>
        <v>2171.4</v>
      </c>
      <c r="I4084" s="37">
        <f t="shared" si="614"/>
        <v>2000</v>
      </c>
      <c r="J4084" s="37">
        <f t="shared" si="615"/>
        <v>120</v>
      </c>
      <c r="K4084" s="21"/>
      <c r="L4084" s="36">
        <f t="shared" si="622"/>
        <v>620</v>
      </c>
      <c r="M4084" s="36"/>
      <c r="N4084" s="21"/>
      <c r="O4084" s="21">
        <f t="shared" si="616"/>
        <v>620</v>
      </c>
      <c r="P4084" s="40">
        <f t="shared" si="617"/>
        <v>1771.4285714285716</v>
      </c>
      <c r="Q4084" s="42"/>
      <c r="R4084" t="str">
        <f t="shared" si="618"/>
        <v>2170 Litre 316 Stainless Steel Slimline Water Tank (700mm W x 1800mm L x  1880mm H)</v>
      </c>
    </row>
    <row r="4085" spans="2:18" x14ac:dyDescent="0.35">
      <c r="B4085" s="32">
        <v>0.65</v>
      </c>
      <c r="C4085" s="30" t="s">
        <v>23</v>
      </c>
      <c r="D4085" s="30" t="s">
        <v>21</v>
      </c>
      <c r="E4085" s="21">
        <v>700</v>
      </c>
      <c r="F4085" s="21">
        <v>1900</v>
      </c>
      <c r="G4085" s="21">
        <v>1880</v>
      </c>
      <c r="H4085" s="39">
        <f t="shared" si="613"/>
        <v>2303</v>
      </c>
      <c r="I4085" s="37">
        <f t="shared" si="614"/>
        <v>2000</v>
      </c>
      <c r="J4085" s="37">
        <f t="shared" si="615"/>
        <v>120</v>
      </c>
      <c r="K4085" s="21"/>
      <c r="L4085" s="36">
        <f t="shared" si="622"/>
        <v>640</v>
      </c>
      <c r="M4085" s="36"/>
      <c r="N4085" s="21"/>
      <c r="O4085" s="21">
        <f t="shared" si="616"/>
        <v>640</v>
      </c>
      <c r="P4085" s="40">
        <f t="shared" si="617"/>
        <v>1828.5714285714287</v>
      </c>
      <c r="Q4085" s="42"/>
      <c r="R4085" t="str">
        <f t="shared" si="618"/>
        <v>2300 Litre 316 Stainless Steel Slimline Water Tank (700mm W x 1900mm L x  1880mm H)</v>
      </c>
    </row>
    <row r="4086" spans="2:18" x14ac:dyDescent="0.35">
      <c r="B4086" s="32">
        <v>0.65</v>
      </c>
      <c r="C4086" s="30" t="s">
        <v>23</v>
      </c>
      <c r="D4086" s="30" t="s">
        <v>21</v>
      </c>
      <c r="E4086" s="21">
        <v>700</v>
      </c>
      <c r="F4086" s="21">
        <v>2000</v>
      </c>
      <c r="G4086" s="21">
        <v>1880</v>
      </c>
      <c r="H4086" s="39">
        <f t="shared" si="613"/>
        <v>2434.6</v>
      </c>
      <c r="I4086" s="37">
        <f t="shared" si="614"/>
        <v>2000</v>
      </c>
      <c r="J4086" s="37">
        <f t="shared" si="615"/>
        <v>120</v>
      </c>
      <c r="K4086" s="21"/>
      <c r="L4086" s="36">
        <f t="shared" si="622"/>
        <v>660</v>
      </c>
      <c r="M4086" s="36"/>
      <c r="N4086" s="21"/>
      <c r="O4086" s="21">
        <f t="shared" si="616"/>
        <v>660</v>
      </c>
      <c r="P4086" s="40">
        <f t="shared" si="617"/>
        <v>1885.7142857142858</v>
      </c>
      <c r="Q4086" s="42"/>
      <c r="R4086" t="str">
        <f t="shared" si="618"/>
        <v>2430 Litre 316 Stainless Steel Slimline Water Tank (700mm W x 2000mm L x  1880mm H)</v>
      </c>
    </row>
    <row r="4087" spans="2:18" x14ac:dyDescent="0.35">
      <c r="B4087" s="32">
        <v>0.65</v>
      </c>
      <c r="C4087" s="30" t="s">
        <v>23</v>
      </c>
      <c r="D4087" s="30" t="s">
        <v>21</v>
      </c>
      <c r="E4087" s="21">
        <v>700</v>
      </c>
      <c r="F4087" s="21">
        <v>2100</v>
      </c>
      <c r="G4087" s="21">
        <v>1880</v>
      </c>
      <c r="H4087" s="39">
        <f t="shared" si="613"/>
        <v>2566.1999999999998</v>
      </c>
      <c r="I4087" s="37">
        <f t="shared" si="614"/>
        <v>3000</v>
      </c>
      <c r="J4087" s="37">
        <f t="shared" si="615"/>
        <v>135</v>
      </c>
      <c r="K4087" s="21"/>
      <c r="L4087" s="36">
        <v>750</v>
      </c>
      <c r="M4087" s="36"/>
      <c r="N4087" s="21"/>
      <c r="O4087" s="21">
        <f t="shared" si="616"/>
        <v>750</v>
      </c>
      <c r="P4087" s="40">
        <f t="shared" si="617"/>
        <v>2142.8571428571431</v>
      </c>
      <c r="Q4087" s="42"/>
      <c r="R4087" t="str">
        <f t="shared" si="618"/>
        <v>2570 Litre 316 Stainless Steel Slimline Water Tank (700mm W x 2100mm L x  1880mm H)</v>
      </c>
    </row>
    <row r="4088" spans="2:18" x14ac:dyDescent="0.35">
      <c r="B4088" s="32">
        <v>0.65</v>
      </c>
      <c r="C4088" s="30" t="s">
        <v>23</v>
      </c>
      <c r="D4088" s="30" t="s">
        <v>21</v>
      </c>
      <c r="E4088" s="21">
        <v>700</v>
      </c>
      <c r="F4088" s="21">
        <v>2200</v>
      </c>
      <c r="G4088" s="21">
        <v>1880</v>
      </c>
      <c r="H4088" s="39">
        <f t="shared" si="613"/>
        <v>2697.8</v>
      </c>
      <c r="I4088" s="37">
        <f t="shared" si="614"/>
        <v>3000</v>
      </c>
      <c r="J4088" s="37">
        <f t="shared" si="615"/>
        <v>135</v>
      </c>
      <c r="K4088" s="21"/>
      <c r="L4088" s="36">
        <f t="shared" ref="L4088:L4094" si="623">L4087+20</f>
        <v>770</v>
      </c>
      <c r="M4088" s="36"/>
      <c r="N4088" s="21"/>
      <c r="O4088" s="21">
        <f t="shared" si="616"/>
        <v>770</v>
      </c>
      <c r="P4088" s="40">
        <f t="shared" si="617"/>
        <v>2200</v>
      </c>
      <c r="Q4088" s="42"/>
      <c r="R4088" t="str">
        <f t="shared" si="618"/>
        <v>2700 Litre 316 Stainless Steel Slimline Water Tank (700mm W x 2200mm L x  1880mm H)</v>
      </c>
    </row>
    <row r="4089" spans="2:18" x14ac:dyDescent="0.35">
      <c r="B4089" s="32">
        <v>0.65</v>
      </c>
      <c r="C4089" s="30" t="s">
        <v>23</v>
      </c>
      <c r="D4089" s="30" t="s">
        <v>21</v>
      </c>
      <c r="E4089" s="21">
        <v>700</v>
      </c>
      <c r="F4089" s="21">
        <v>2300</v>
      </c>
      <c r="G4089" s="21">
        <v>1880</v>
      </c>
      <c r="H4089" s="39">
        <f t="shared" si="613"/>
        <v>2829.4</v>
      </c>
      <c r="I4089" s="37">
        <f t="shared" si="614"/>
        <v>3000</v>
      </c>
      <c r="J4089" s="37">
        <f t="shared" si="615"/>
        <v>135</v>
      </c>
      <c r="K4089" s="21"/>
      <c r="L4089" s="36">
        <f t="shared" si="623"/>
        <v>790</v>
      </c>
      <c r="M4089" s="36"/>
      <c r="N4089" s="21"/>
      <c r="O4089" s="21">
        <f t="shared" si="616"/>
        <v>790</v>
      </c>
      <c r="P4089" s="40">
        <f t="shared" si="617"/>
        <v>2257.1428571428573</v>
      </c>
      <c r="Q4089" s="42"/>
      <c r="R4089" t="str">
        <f t="shared" si="618"/>
        <v>2830 Litre 316 Stainless Steel Slimline Water Tank (700mm W x 2300mm L x  1880mm H)</v>
      </c>
    </row>
    <row r="4090" spans="2:18" x14ac:dyDescent="0.35">
      <c r="B4090" s="32">
        <v>0.65</v>
      </c>
      <c r="C4090" s="30" t="s">
        <v>23</v>
      </c>
      <c r="D4090" s="30" t="s">
        <v>21</v>
      </c>
      <c r="E4090" s="21">
        <v>700</v>
      </c>
      <c r="F4090" s="21">
        <v>2400</v>
      </c>
      <c r="G4090" s="21">
        <v>1880</v>
      </c>
      <c r="H4090" s="39">
        <f t="shared" si="613"/>
        <v>2961</v>
      </c>
      <c r="I4090" s="37">
        <f t="shared" si="614"/>
        <v>3000</v>
      </c>
      <c r="J4090" s="37">
        <f t="shared" si="615"/>
        <v>135</v>
      </c>
      <c r="K4090" s="21"/>
      <c r="L4090" s="36">
        <f t="shared" si="623"/>
        <v>810</v>
      </c>
      <c r="M4090" s="36"/>
      <c r="N4090" s="21"/>
      <c r="O4090" s="21">
        <f t="shared" si="616"/>
        <v>810</v>
      </c>
      <c r="P4090" s="40">
        <f t="shared" si="617"/>
        <v>2314.2857142857142</v>
      </c>
      <c r="Q4090" s="42"/>
      <c r="R4090" t="str">
        <f t="shared" si="618"/>
        <v>2960 Litre 316 Stainless Steel Slimline Water Tank (700mm W x 2400mm L x  1880mm H)</v>
      </c>
    </row>
    <row r="4091" spans="2:18" x14ac:dyDescent="0.35">
      <c r="B4091" s="32">
        <v>0.65</v>
      </c>
      <c r="C4091" s="30" t="s">
        <v>23</v>
      </c>
      <c r="D4091" s="30" t="s">
        <v>21</v>
      </c>
      <c r="E4091" s="21">
        <v>700</v>
      </c>
      <c r="F4091" s="21">
        <v>2500</v>
      </c>
      <c r="G4091" s="21">
        <v>1880</v>
      </c>
      <c r="H4091" s="39">
        <f t="shared" si="613"/>
        <v>3092.6</v>
      </c>
      <c r="I4091" s="37">
        <f t="shared" si="614"/>
        <v>3000</v>
      </c>
      <c r="J4091" s="37">
        <f t="shared" si="615"/>
        <v>135</v>
      </c>
      <c r="K4091" s="21">
        <v>30</v>
      </c>
      <c r="L4091" s="36">
        <f t="shared" si="623"/>
        <v>830</v>
      </c>
      <c r="M4091" s="36"/>
      <c r="N4091" s="21"/>
      <c r="O4091" s="21">
        <f t="shared" si="616"/>
        <v>860</v>
      </c>
      <c r="P4091" s="40">
        <f t="shared" si="617"/>
        <v>2457.1428571428573</v>
      </c>
      <c r="Q4091" s="42"/>
      <c r="R4091" t="str">
        <f t="shared" si="618"/>
        <v>3090 Litre 316 Stainless Steel Slimline Water Tank (700mm W x 2500mm L x  1880mm H)</v>
      </c>
    </row>
    <row r="4092" spans="2:18" x14ac:dyDescent="0.35">
      <c r="B4092" s="32">
        <v>0.65</v>
      </c>
      <c r="C4092" s="30" t="s">
        <v>23</v>
      </c>
      <c r="D4092" s="30" t="s">
        <v>21</v>
      </c>
      <c r="E4092" s="21">
        <v>700</v>
      </c>
      <c r="F4092" s="21">
        <v>2600</v>
      </c>
      <c r="G4092" s="21">
        <v>1880</v>
      </c>
      <c r="H4092" s="39">
        <f t="shared" si="613"/>
        <v>3224.2</v>
      </c>
      <c r="I4092" s="37">
        <f t="shared" si="614"/>
        <v>3000</v>
      </c>
      <c r="J4092" s="37">
        <f t="shared" si="615"/>
        <v>135</v>
      </c>
      <c r="K4092" s="21">
        <v>30</v>
      </c>
      <c r="L4092" s="36">
        <f t="shared" si="623"/>
        <v>850</v>
      </c>
      <c r="M4092" s="36"/>
      <c r="N4092" s="21"/>
      <c r="O4092" s="21">
        <f t="shared" si="616"/>
        <v>880</v>
      </c>
      <c r="P4092" s="40">
        <f t="shared" si="617"/>
        <v>2514.2857142857142</v>
      </c>
      <c r="Q4092" s="42"/>
      <c r="R4092" t="str">
        <f t="shared" si="618"/>
        <v>3220 Litre 316 Stainless Steel Slimline Water Tank (700mm W x 2600mm L x  1880mm H)</v>
      </c>
    </row>
    <row r="4093" spans="2:18" x14ac:dyDescent="0.35">
      <c r="B4093" s="32">
        <v>0.65</v>
      </c>
      <c r="C4093" s="30" t="s">
        <v>23</v>
      </c>
      <c r="D4093" s="30" t="s">
        <v>21</v>
      </c>
      <c r="E4093" s="21">
        <v>700</v>
      </c>
      <c r="F4093" s="21">
        <v>2700</v>
      </c>
      <c r="G4093" s="21">
        <v>1880</v>
      </c>
      <c r="H4093" s="39">
        <f t="shared" si="613"/>
        <v>3355.8</v>
      </c>
      <c r="I4093" s="37">
        <f t="shared" si="614"/>
        <v>3000</v>
      </c>
      <c r="J4093" s="37">
        <f t="shared" si="615"/>
        <v>135</v>
      </c>
      <c r="K4093" s="21">
        <v>30</v>
      </c>
      <c r="L4093" s="36">
        <f t="shared" si="623"/>
        <v>870</v>
      </c>
      <c r="M4093" s="36"/>
      <c r="N4093" s="21"/>
      <c r="O4093" s="21">
        <f t="shared" si="616"/>
        <v>900</v>
      </c>
      <c r="P4093" s="40">
        <f t="shared" si="617"/>
        <v>2571.4285714285716</v>
      </c>
      <c r="Q4093" s="42"/>
      <c r="R4093" t="str">
        <f t="shared" si="618"/>
        <v>3360 Litre 316 Stainless Steel Slimline Water Tank (700mm W x 2700mm L x  1880mm H)</v>
      </c>
    </row>
    <row r="4094" spans="2:18" x14ac:dyDescent="0.35">
      <c r="B4094" s="32">
        <v>0.65</v>
      </c>
      <c r="C4094" s="30" t="s">
        <v>23</v>
      </c>
      <c r="D4094" s="30" t="s">
        <v>21</v>
      </c>
      <c r="E4094" s="21">
        <v>700</v>
      </c>
      <c r="F4094" s="21">
        <v>2800</v>
      </c>
      <c r="G4094" s="21">
        <v>1880</v>
      </c>
      <c r="H4094" s="39">
        <f t="shared" si="613"/>
        <v>3487.4</v>
      </c>
      <c r="I4094" s="37">
        <f t="shared" si="614"/>
        <v>3000</v>
      </c>
      <c r="J4094" s="37">
        <f t="shared" si="615"/>
        <v>135</v>
      </c>
      <c r="K4094" s="21">
        <v>30</v>
      </c>
      <c r="L4094" s="36">
        <f t="shared" si="623"/>
        <v>890</v>
      </c>
      <c r="M4094" s="36"/>
      <c r="N4094" s="21"/>
      <c r="O4094" s="21">
        <f t="shared" si="616"/>
        <v>920</v>
      </c>
      <c r="P4094" s="40">
        <f t="shared" si="617"/>
        <v>2628.5714285714289</v>
      </c>
      <c r="Q4094" s="42"/>
      <c r="R4094" t="str">
        <f t="shared" si="618"/>
        <v>3490 Litre 316 Stainless Steel Slimline Water Tank (700mm W x 2800mm L x  1880mm H)</v>
      </c>
    </row>
    <row r="4095" spans="2:18" x14ac:dyDescent="0.35">
      <c r="B4095" s="32">
        <v>0.65</v>
      </c>
      <c r="C4095" s="30" t="s">
        <v>23</v>
      </c>
      <c r="D4095" s="30" t="s">
        <v>21</v>
      </c>
      <c r="E4095" s="21">
        <v>700</v>
      </c>
      <c r="F4095" s="21">
        <v>2900</v>
      </c>
      <c r="G4095" s="21">
        <v>1880</v>
      </c>
      <c r="H4095" s="39">
        <f t="shared" si="613"/>
        <v>3619</v>
      </c>
      <c r="I4095" s="37">
        <f t="shared" si="614"/>
        <v>4000</v>
      </c>
      <c r="J4095" s="37">
        <f t="shared" si="615"/>
        <v>150</v>
      </c>
      <c r="K4095" s="21">
        <v>30</v>
      </c>
      <c r="L4095" s="36">
        <v>913</v>
      </c>
      <c r="M4095" s="36"/>
      <c r="N4095" s="21"/>
      <c r="O4095" s="21">
        <f t="shared" si="616"/>
        <v>943</v>
      </c>
      <c r="P4095" s="40">
        <f t="shared" si="617"/>
        <v>2694.2857142857147</v>
      </c>
      <c r="Q4095" s="42"/>
      <c r="R4095" t="str">
        <f t="shared" si="618"/>
        <v>3620 Litre 316 Stainless Steel Slimline Water Tank (700mm W x 2900mm L x  1880mm H)</v>
      </c>
    </row>
    <row r="4096" spans="2:18" x14ac:dyDescent="0.35">
      <c r="B4096" s="32">
        <v>0.65</v>
      </c>
      <c r="C4096" s="30" t="s">
        <v>23</v>
      </c>
      <c r="D4096" s="30" t="s">
        <v>21</v>
      </c>
      <c r="E4096" s="21">
        <v>700</v>
      </c>
      <c r="F4096" s="21">
        <v>3000</v>
      </c>
      <c r="G4096" s="21">
        <v>1880</v>
      </c>
      <c r="H4096" s="39">
        <f t="shared" si="613"/>
        <v>3750.6</v>
      </c>
      <c r="I4096" s="37">
        <f t="shared" si="614"/>
        <v>4000</v>
      </c>
      <c r="J4096" s="37">
        <f t="shared" si="615"/>
        <v>150</v>
      </c>
      <c r="K4096" s="21">
        <v>30</v>
      </c>
      <c r="L4096" s="36">
        <f t="shared" ref="L4096:L4101" si="624">L4095+20</f>
        <v>933</v>
      </c>
      <c r="M4096" s="36"/>
      <c r="N4096" s="21"/>
      <c r="O4096" s="21">
        <f t="shared" si="616"/>
        <v>963</v>
      </c>
      <c r="P4096" s="40">
        <f t="shared" si="617"/>
        <v>2751.4285714285716</v>
      </c>
      <c r="Q4096" s="42"/>
      <c r="R4096" t="str">
        <f t="shared" si="618"/>
        <v>3750 Litre 316 Stainless Steel Slimline Water Tank (700mm W x 3000mm L x  1880mm H)</v>
      </c>
    </row>
    <row r="4097" spans="2:18" x14ac:dyDescent="0.35">
      <c r="B4097" s="32">
        <v>0.65</v>
      </c>
      <c r="C4097" s="30" t="s">
        <v>23</v>
      </c>
      <c r="D4097" s="30" t="s">
        <v>21</v>
      </c>
      <c r="E4097" s="21">
        <v>700</v>
      </c>
      <c r="F4097" s="21">
        <v>3100</v>
      </c>
      <c r="G4097" s="21">
        <v>1880</v>
      </c>
      <c r="H4097" s="39">
        <f t="shared" si="613"/>
        <v>3882.2</v>
      </c>
      <c r="I4097" s="37">
        <f t="shared" si="614"/>
        <v>4000</v>
      </c>
      <c r="J4097" s="37">
        <f t="shared" si="615"/>
        <v>150</v>
      </c>
      <c r="K4097" s="21">
        <v>30</v>
      </c>
      <c r="L4097" s="36">
        <f t="shared" si="624"/>
        <v>953</v>
      </c>
      <c r="M4097" s="36"/>
      <c r="N4097" s="21"/>
      <c r="O4097" s="21">
        <f t="shared" si="616"/>
        <v>983</v>
      </c>
      <c r="P4097" s="40">
        <f t="shared" si="617"/>
        <v>2808.5714285714289</v>
      </c>
      <c r="Q4097" s="42"/>
      <c r="R4097" t="str">
        <f t="shared" si="618"/>
        <v>3880 Litre 316 Stainless Steel Slimline Water Tank (700mm W x 3100mm L x  1880mm H)</v>
      </c>
    </row>
    <row r="4098" spans="2:18" x14ac:dyDescent="0.35">
      <c r="B4098" s="32">
        <v>0.65</v>
      </c>
      <c r="C4098" s="30" t="s">
        <v>23</v>
      </c>
      <c r="D4098" s="30" t="s">
        <v>21</v>
      </c>
      <c r="E4098" s="21">
        <v>700</v>
      </c>
      <c r="F4098" s="21">
        <v>3200</v>
      </c>
      <c r="G4098" s="21">
        <v>1880</v>
      </c>
      <c r="H4098" s="39">
        <f t="shared" si="613"/>
        <v>4013.8</v>
      </c>
      <c r="I4098" s="37">
        <f t="shared" si="614"/>
        <v>4000</v>
      </c>
      <c r="J4098" s="37">
        <f t="shared" si="615"/>
        <v>150</v>
      </c>
      <c r="K4098" s="21">
        <v>45</v>
      </c>
      <c r="L4098" s="36">
        <f t="shared" si="624"/>
        <v>973</v>
      </c>
      <c r="M4098" s="36"/>
      <c r="N4098" s="21"/>
      <c r="O4098" s="21">
        <f t="shared" si="616"/>
        <v>1018</v>
      </c>
      <c r="P4098" s="40">
        <f t="shared" si="617"/>
        <v>2908.5714285714289</v>
      </c>
      <c r="Q4098" s="42"/>
      <c r="R4098" t="str">
        <f t="shared" si="618"/>
        <v>4010 Litre 316 Stainless Steel Slimline Water Tank (700mm W x 3200mm L x  1880mm H)</v>
      </c>
    </row>
    <row r="4099" spans="2:18" x14ac:dyDescent="0.35">
      <c r="B4099" s="32">
        <v>0.65</v>
      </c>
      <c r="C4099" s="30" t="s">
        <v>23</v>
      </c>
      <c r="D4099" s="30" t="s">
        <v>21</v>
      </c>
      <c r="E4099" s="21">
        <v>700</v>
      </c>
      <c r="F4099" s="21">
        <v>3300</v>
      </c>
      <c r="G4099" s="21">
        <v>1880</v>
      </c>
      <c r="H4099" s="39">
        <f t="shared" si="613"/>
        <v>4145.3999999999996</v>
      </c>
      <c r="I4099" s="37">
        <f t="shared" si="614"/>
        <v>4000</v>
      </c>
      <c r="J4099" s="37">
        <f t="shared" si="615"/>
        <v>150</v>
      </c>
      <c r="K4099" s="21">
        <v>45</v>
      </c>
      <c r="L4099" s="36">
        <f t="shared" si="624"/>
        <v>993</v>
      </c>
      <c r="M4099" s="36"/>
      <c r="N4099" s="21"/>
      <c r="O4099" s="21">
        <f t="shared" si="616"/>
        <v>1038</v>
      </c>
      <c r="P4099" s="40">
        <f t="shared" si="617"/>
        <v>2965.7142857142858</v>
      </c>
      <c r="Q4099" s="42"/>
      <c r="R4099" t="str">
        <f t="shared" si="618"/>
        <v>4150 Litre 316 Stainless Steel Slimline Water Tank (700mm W x 3300mm L x  1880mm H)</v>
      </c>
    </row>
    <row r="4100" spans="2:18" x14ac:dyDescent="0.35">
      <c r="B4100" s="32">
        <v>0.65</v>
      </c>
      <c r="C4100" s="30" t="s">
        <v>23</v>
      </c>
      <c r="D4100" s="30" t="s">
        <v>21</v>
      </c>
      <c r="E4100" s="21">
        <v>700</v>
      </c>
      <c r="F4100" s="21">
        <v>3400</v>
      </c>
      <c r="G4100" s="21">
        <v>1880</v>
      </c>
      <c r="H4100" s="39">
        <f t="shared" si="613"/>
        <v>4277</v>
      </c>
      <c r="I4100" s="37">
        <f t="shared" si="614"/>
        <v>4000</v>
      </c>
      <c r="J4100" s="37">
        <f t="shared" si="615"/>
        <v>150</v>
      </c>
      <c r="K4100" s="21">
        <v>45</v>
      </c>
      <c r="L4100" s="36">
        <f t="shared" si="624"/>
        <v>1013</v>
      </c>
      <c r="M4100" s="36"/>
      <c r="N4100" s="21"/>
      <c r="O4100" s="21">
        <f t="shared" si="616"/>
        <v>1058</v>
      </c>
      <c r="P4100" s="40">
        <f t="shared" si="617"/>
        <v>3022.8571428571431</v>
      </c>
      <c r="Q4100" s="42"/>
      <c r="R4100" t="str">
        <f t="shared" si="618"/>
        <v>4280 Litre 316 Stainless Steel Slimline Water Tank (700mm W x 3400mm L x  1880mm H)</v>
      </c>
    </row>
    <row r="4101" spans="2:18" x14ac:dyDescent="0.35">
      <c r="B4101" s="32">
        <v>0.65</v>
      </c>
      <c r="C4101" s="30" t="s">
        <v>23</v>
      </c>
      <c r="D4101" s="30" t="s">
        <v>21</v>
      </c>
      <c r="E4101" s="21">
        <v>700</v>
      </c>
      <c r="F4101" s="21">
        <v>3500</v>
      </c>
      <c r="G4101" s="21">
        <v>1880</v>
      </c>
      <c r="H4101" s="39">
        <f t="shared" si="613"/>
        <v>4408.6000000000004</v>
      </c>
      <c r="I4101" s="37">
        <f t="shared" si="614"/>
        <v>4000</v>
      </c>
      <c r="J4101" s="37">
        <f t="shared" si="615"/>
        <v>150</v>
      </c>
      <c r="K4101" s="21">
        <v>45</v>
      </c>
      <c r="L4101" s="36">
        <f t="shared" si="624"/>
        <v>1033</v>
      </c>
      <c r="M4101" s="36"/>
      <c r="N4101" s="21"/>
      <c r="O4101" s="21">
        <f t="shared" si="616"/>
        <v>1078</v>
      </c>
      <c r="P4101" s="40">
        <f t="shared" si="617"/>
        <v>3080</v>
      </c>
      <c r="Q4101" s="42"/>
      <c r="R4101" t="str">
        <f t="shared" si="618"/>
        <v>4410 Litre 316 Stainless Steel Slimline Water Tank (700mm W x 3500mm L x  1880mm H)</v>
      </c>
    </row>
    <row r="4102" spans="2:18" x14ac:dyDescent="0.35">
      <c r="B4102" s="32">
        <v>0.65</v>
      </c>
      <c r="C4102" s="30" t="s">
        <v>23</v>
      </c>
      <c r="D4102" s="30" t="s">
        <v>21</v>
      </c>
      <c r="E4102" s="21">
        <v>700</v>
      </c>
      <c r="F4102" s="21">
        <v>3600</v>
      </c>
      <c r="G4102" s="21">
        <v>1880</v>
      </c>
      <c r="H4102" s="39">
        <f t="shared" si="613"/>
        <v>4540.2</v>
      </c>
      <c r="I4102" s="37">
        <f t="shared" si="614"/>
        <v>5000</v>
      </c>
      <c r="J4102" s="37">
        <f t="shared" si="615"/>
        <v>180</v>
      </c>
      <c r="K4102" s="21">
        <v>45</v>
      </c>
      <c r="L4102" s="36">
        <v>1055</v>
      </c>
      <c r="M4102" s="36"/>
      <c r="N4102" s="21"/>
      <c r="O4102" s="21">
        <f t="shared" si="616"/>
        <v>1100</v>
      </c>
      <c r="P4102" s="40">
        <f t="shared" si="617"/>
        <v>3142.8571428571431</v>
      </c>
      <c r="Q4102" s="42"/>
      <c r="R4102" t="str">
        <f t="shared" si="618"/>
        <v>4540 Litre 316 Stainless Steel Slimline Water Tank (700mm W x 3600mm L x  1880mm H)</v>
      </c>
    </row>
    <row r="4103" spans="2:18" x14ac:dyDescent="0.35">
      <c r="B4103" s="32">
        <v>0.65</v>
      </c>
      <c r="C4103" s="30" t="s">
        <v>23</v>
      </c>
      <c r="D4103" s="30" t="s">
        <v>21</v>
      </c>
      <c r="E4103" s="21">
        <v>700</v>
      </c>
      <c r="F4103" s="21">
        <v>3700</v>
      </c>
      <c r="G4103" s="21">
        <v>1880</v>
      </c>
      <c r="H4103" s="39">
        <f t="shared" ref="H4103:H4166" si="625">(((22/7*(E4103/2)^2)*G4103)+((F4103-E4103)*G4103*E4103))/1000000</f>
        <v>4671.8</v>
      </c>
      <c r="I4103" s="37">
        <f t="shared" ref="I4103:I4166" si="626">ROUND(H4103,-3)</f>
        <v>5000</v>
      </c>
      <c r="J4103" s="37">
        <f t="shared" ref="J4103:J4166" si="627">IF(I4103&lt;1000,90,IF(I4103=1000,90,IF(I4103=2000,120,IF(I4103=3000,135,IF(I4103=4000,150,IF(I4103=5000,180,IF(I4103=6000,210,IF(I4103=7000,240,IF(I4103=8000,255,IF(I4103=9000,270,IF(I4103=10000,285)))))))))))</f>
        <v>180</v>
      </c>
      <c r="K4103" s="21">
        <v>45</v>
      </c>
      <c r="L4103" s="36">
        <f>L4102+20</f>
        <v>1075</v>
      </c>
      <c r="M4103" s="36"/>
      <c r="N4103" s="21"/>
      <c r="O4103" s="21">
        <f t="shared" ref="O4103:O4166" si="628">SUM(K4103:N4103)</f>
        <v>1120</v>
      </c>
      <c r="P4103" s="40">
        <f t="shared" ref="P4103:P4166" si="629">O4103/(1-B4103)</f>
        <v>3200</v>
      </c>
      <c r="Q4103" s="42"/>
      <c r="R4103" t="str">
        <f t="shared" ref="R4103:R4166" si="630">ROUND(H4103,-1)&amp;" "&amp;"Litre"&amp;" "&amp;C4103&amp;" "&amp;D4103&amp;" "&amp;"Water Tank"&amp;" ("&amp;E4103&amp;"mm W x "&amp;F4103&amp;"mm L x  "&amp;G4103&amp;"mm H)"</f>
        <v>4670 Litre 316 Stainless Steel Slimline Water Tank (700mm W x 3700mm L x  1880mm H)</v>
      </c>
    </row>
    <row r="4104" spans="2:18" x14ac:dyDescent="0.35">
      <c r="B4104" s="32">
        <v>0.65</v>
      </c>
      <c r="C4104" s="30" t="s">
        <v>23</v>
      </c>
      <c r="D4104" s="30" t="s">
        <v>21</v>
      </c>
      <c r="E4104" s="21">
        <v>700</v>
      </c>
      <c r="F4104" s="21">
        <v>3800</v>
      </c>
      <c r="G4104" s="21">
        <v>1880</v>
      </c>
      <c r="H4104" s="39">
        <f t="shared" si="625"/>
        <v>4803.3999999999996</v>
      </c>
      <c r="I4104" s="37">
        <f t="shared" si="626"/>
        <v>5000</v>
      </c>
      <c r="J4104" s="37">
        <f t="shared" si="627"/>
        <v>180</v>
      </c>
      <c r="K4104" s="21">
        <v>45</v>
      </c>
      <c r="L4104" s="36">
        <f>L4103+20</f>
        <v>1095</v>
      </c>
      <c r="M4104" s="36"/>
      <c r="N4104" s="21"/>
      <c r="O4104" s="21">
        <f t="shared" si="628"/>
        <v>1140</v>
      </c>
      <c r="P4104" s="40">
        <f t="shared" si="629"/>
        <v>3257.1428571428573</v>
      </c>
      <c r="Q4104" s="42"/>
      <c r="R4104" t="str">
        <f t="shared" si="630"/>
        <v>4800 Litre 316 Stainless Steel Slimline Water Tank (700mm W x 3800mm L x  1880mm H)</v>
      </c>
    </row>
    <row r="4105" spans="2:18" x14ac:dyDescent="0.35">
      <c r="B4105" s="32">
        <v>0.65</v>
      </c>
      <c r="C4105" s="30" t="s">
        <v>23</v>
      </c>
      <c r="D4105" s="30" t="s">
        <v>21</v>
      </c>
      <c r="E4105" s="21">
        <v>700</v>
      </c>
      <c r="F4105" s="21">
        <v>3900</v>
      </c>
      <c r="G4105" s="21">
        <v>1880</v>
      </c>
      <c r="H4105" s="39">
        <f t="shared" si="625"/>
        <v>4935</v>
      </c>
      <c r="I4105" s="37">
        <f t="shared" si="626"/>
        <v>5000</v>
      </c>
      <c r="J4105" s="37">
        <f t="shared" si="627"/>
        <v>180</v>
      </c>
      <c r="K4105" s="21">
        <v>45</v>
      </c>
      <c r="L4105" s="36">
        <f>L4104+20</f>
        <v>1115</v>
      </c>
      <c r="M4105" s="36"/>
      <c r="N4105" s="21"/>
      <c r="O4105" s="21">
        <f t="shared" si="628"/>
        <v>1160</v>
      </c>
      <c r="P4105" s="40">
        <f t="shared" si="629"/>
        <v>3314.2857142857147</v>
      </c>
      <c r="Q4105" s="42"/>
      <c r="R4105" t="str">
        <f t="shared" si="630"/>
        <v>4940 Litre 316 Stainless Steel Slimline Water Tank (700mm W x 3900mm L x  1880mm H)</v>
      </c>
    </row>
    <row r="4106" spans="2:18" x14ac:dyDescent="0.35">
      <c r="B4106" s="32">
        <v>0.65</v>
      </c>
      <c r="C4106" s="43" t="s">
        <v>23</v>
      </c>
      <c r="D4106" s="43" t="s">
        <v>21</v>
      </c>
      <c r="E4106" s="45">
        <v>700</v>
      </c>
      <c r="F4106" s="45">
        <v>4000</v>
      </c>
      <c r="G4106" s="45">
        <v>1880</v>
      </c>
      <c r="H4106" s="39">
        <f t="shared" si="625"/>
        <v>5066.6000000000004</v>
      </c>
      <c r="I4106" s="37">
        <f t="shared" si="626"/>
        <v>5000</v>
      </c>
      <c r="J4106" s="37">
        <f t="shared" si="627"/>
        <v>180</v>
      </c>
      <c r="K4106" s="21">
        <v>75</v>
      </c>
      <c r="L4106" s="36">
        <v>1136</v>
      </c>
      <c r="M4106" s="36"/>
      <c r="N4106" s="21"/>
      <c r="O4106" s="21">
        <f t="shared" si="628"/>
        <v>1211</v>
      </c>
      <c r="P4106" s="40">
        <f t="shared" si="629"/>
        <v>3460</v>
      </c>
      <c r="Q4106" s="42"/>
      <c r="R4106" t="str">
        <f t="shared" si="630"/>
        <v>5070 Litre 316 Stainless Steel Slimline Water Tank (700mm W x 4000mm L x  1880mm H)</v>
      </c>
    </row>
    <row r="4107" spans="2:18" x14ac:dyDescent="0.35">
      <c r="B4107" s="32">
        <v>0.65</v>
      </c>
      <c r="C4107" s="30" t="s">
        <v>23</v>
      </c>
      <c r="D4107" s="30" t="s">
        <v>21</v>
      </c>
      <c r="E4107" s="21">
        <v>750</v>
      </c>
      <c r="F4107" s="21">
        <v>800</v>
      </c>
      <c r="G4107" s="21">
        <v>1880</v>
      </c>
      <c r="H4107" s="39">
        <f t="shared" si="625"/>
        <v>901.39285714285711</v>
      </c>
      <c r="I4107" s="37">
        <f t="shared" si="626"/>
        <v>1000</v>
      </c>
      <c r="J4107" s="37">
        <f t="shared" si="627"/>
        <v>90</v>
      </c>
      <c r="K4107" s="21"/>
      <c r="L4107" s="36">
        <v>422</v>
      </c>
      <c r="M4107" s="44"/>
      <c r="N4107" s="21"/>
      <c r="O4107" s="21">
        <f t="shared" si="628"/>
        <v>422</v>
      </c>
      <c r="P4107" s="40">
        <f t="shared" si="629"/>
        <v>1205.7142857142858</v>
      </c>
      <c r="Q4107" s="42"/>
      <c r="R4107" t="str">
        <f t="shared" si="630"/>
        <v>900 Litre 316 Stainless Steel Slimline Water Tank (750mm W x 800mm L x  1880mm H)</v>
      </c>
    </row>
    <row r="4108" spans="2:18" x14ac:dyDescent="0.35">
      <c r="B4108" s="32">
        <v>0.65</v>
      </c>
      <c r="C4108" s="30" t="s">
        <v>23</v>
      </c>
      <c r="D4108" s="30" t="s">
        <v>21</v>
      </c>
      <c r="E4108" s="21">
        <v>750</v>
      </c>
      <c r="F4108" s="21">
        <v>900</v>
      </c>
      <c r="G4108" s="21">
        <v>1880</v>
      </c>
      <c r="H4108" s="39">
        <f t="shared" si="625"/>
        <v>1042.3928571428571</v>
      </c>
      <c r="I4108" s="37">
        <f t="shared" si="626"/>
        <v>1000</v>
      </c>
      <c r="J4108" s="37">
        <f t="shared" si="627"/>
        <v>90</v>
      </c>
      <c r="K4108" s="21"/>
      <c r="L4108" s="36">
        <f>L4107+20</f>
        <v>442</v>
      </c>
      <c r="M4108" s="36"/>
      <c r="N4108" s="21"/>
      <c r="O4108" s="21">
        <f t="shared" si="628"/>
        <v>442</v>
      </c>
      <c r="P4108" s="40">
        <f t="shared" si="629"/>
        <v>1262.8571428571429</v>
      </c>
      <c r="Q4108" s="42"/>
      <c r="R4108" t="str">
        <f t="shared" si="630"/>
        <v>1040 Litre 316 Stainless Steel Slimline Water Tank (750mm W x 900mm L x  1880mm H)</v>
      </c>
    </row>
    <row r="4109" spans="2:18" x14ac:dyDescent="0.35">
      <c r="B4109" s="32">
        <v>0.65</v>
      </c>
      <c r="C4109" s="30" t="s">
        <v>23</v>
      </c>
      <c r="D4109" s="30" t="s">
        <v>21</v>
      </c>
      <c r="E4109" s="21">
        <v>750</v>
      </c>
      <c r="F4109" s="21">
        <v>1000</v>
      </c>
      <c r="G4109" s="21">
        <v>1880</v>
      </c>
      <c r="H4109" s="39">
        <f t="shared" si="625"/>
        <v>1183.3928571428571</v>
      </c>
      <c r="I4109" s="37">
        <f t="shared" si="626"/>
        <v>1000</v>
      </c>
      <c r="J4109" s="37">
        <f t="shared" si="627"/>
        <v>90</v>
      </c>
      <c r="K4109" s="21"/>
      <c r="L4109" s="36">
        <f>L4108+20</f>
        <v>462</v>
      </c>
      <c r="M4109" s="36"/>
      <c r="N4109" s="21"/>
      <c r="O4109" s="21">
        <f t="shared" si="628"/>
        <v>462</v>
      </c>
      <c r="P4109" s="40">
        <f t="shared" si="629"/>
        <v>1320</v>
      </c>
      <c r="Q4109" s="42"/>
      <c r="R4109" t="str">
        <f t="shared" si="630"/>
        <v>1180 Litre 316 Stainless Steel Slimline Water Tank (750mm W x 1000mm L x  1880mm H)</v>
      </c>
    </row>
    <row r="4110" spans="2:18" x14ac:dyDescent="0.35">
      <c r="B4110" s="32">
        <v>0.65</v>
      </c>
      <c r="C4110" s="30" t="s">
        <v>23</v>
      </c>
      <c r="D4110" s="30" t="s">
        <v>21</v>
      </c>
      <c r="E4110" s="21">
        <v>750</v>
      </c>
      <c r="F4110" s="21">
        <v>1100</v>
      </c>
      <c r="G4110" s="21">
        <v>1880</v>
      </c>
      <c r="H4110" s="39">
        <f t="shared" si="625"/>
        <v>1324.3928571428571</v>
      </c>
      <c r="I4110" s="37">
        <f t="shared" si="626"/>
        <v>1000</v>
      </c>
      <c r="J4110" s="37">
        <f t="shared" si="627"/>
        <v>90</v>
      </c>
      <c r="K4110" s="21"/>
      <c r="L4110" s="36">
        <f>L4109+20</f>
        <v>482</v>
      </c>
      <c r="M4110" s="36"/>
      <c r="N4110" s="21"/>
      <c r="O4110" s="21">
        <f t="shared" si="628"/>
        <v>482</v>
      </c>
      <c r="P4110" s="40">
        <f t="shared" si="629"/>
        <v>1377.1428571428573</v>
      </c>
      <c r="Q4110" s="42"/>
      <c r="R4110" t="str">
        <f t="shared" si="630"/>
        <v>1320 Litre 316 Stainless Steel Slimline Water Tank (750mm W x 1100mm L x  1880mm H)</v>
      </c>
    </row>
    <row r="4111" spans="2:18" x14ac:dyDescent="0.35">
      <c r="B4111" s="32">
        <v>0.65</v>
      </c>
      <c r="C4111" s="30" t="s">
        <v>23</v>
      </c>
      <c r="D4111" s="30" t="s">
        <v>21</v>
      </c>
      <c r="E4111" s="21">
        <v>750</v>
      </c>
      <c r="F4111" s="21">
        <v>1200</v>
      </c>
      <c r="G4111" s="21">
        <v>1880</v>
      </c>
      <c r="H4111" s="39">
        <f t="shared" si="625"/>
        <v>1465.3928571428571</v>
      </c>
      <c r="I4111" s="37">
        <f t="shared" si="626"/>
        <v>1000</v>
      </c>
      <c r="J4111" s="37">
        <f t="shared" si="627"/>
        <v>90</v>
      </c>
      <c r="K4111" s="21"/>
      <c r="L4111" s="36">
        <f>L4110+20</f>
        <v>502</v>
      </c>
      <c r="M4111" s="36"/>
      <c r="N4111" s="21"/>
      <c r="O4111" s="21">
        <f t="shared" si="628"/>
        <v>502</v>
      </c>
      <c r="P4111" s="40">
        <f t="shared" si="629"/>
        <v>1434.2857142857144</v>
      </c>
      <c r="Q4111" s="42"/>
      <c r="R4111" t="str">
        <f t="shared" si="630"/>
        <v>1470 Litre 316 Stainless Steel Slimline Water Tank (750mm W x 1200mm L x  1880mm H)</v>
      </c>
    </row>
    <row r="4112" spans="2:18" x14ac:dyDescent="0.35">
      <c r="B4112" s="32">
        <v>0.65</v>
      </c>
      <c r="C4112" s="30" t="s">
        <v>23</v>
      </c>
      <c r="D4112" s="30" t="s">
        <v>21</v>
      </c>
      <c r="E4112" s="21">
        <v>750</v>
      </c>
      <c r="F4112" s="21">
        <v>1300</v>
      </c>
      <c r="G4112" s="21">
        <v>1880</v>
      </c>
      <c r="H4112" s="39">
        <f t="shared" si="625"/>
        <v>1606.3928571428571</v>
      </c>
      <c r="I4112" s="37">
        <f t="shared" si="626"/>
        <v>2000</v>
      </c>
      <c r="J4112" s="37">
        <f t="shared" si="627"/>
        <v>120</v>
      </c>
      <c r="K4112" s="21"/>
      <c r="L4112" s="36">
        <v>524</v>
      </c>
      <c r="M4112" s="36"/>
      <c r="N4112" s="21"/>
      <c r="O4112" s="21">
        <f t="shared" si="628"/>
        <v>524</v>
      </c>
      <c r="P4112" s="40">
        <f t="shared" si="629"/>
        <v>1497.1428571428573</v>
      </c>
      <c r="Q4112" s="42"/>
      <c r="R4112" t="str">
        <f t="shared" si="630"/>
        <v>1610 Litre 316 Stainless Steel Slimline Water Tank (750mm W x 1300mm L x  1880mm H)</v>
      </c>
    </row>
    <row r="4113" spans="2:18" x14ac:dyDescent="0.35">
      <c r="B4113" s="32">
        <v>0.65</v>
      </c>
      <c r="C4113" s="30" t="s">
        <v>23</v>
      </c>
      <c r="D4113" s="30" t="s">
        <v>21</v>
      </c>
      <c r="E4113" s="21">
        <v>750</v>
      </c>
      <c r="F4113" s="21">
        <v>1400</v>
      </c>
      <c r="G4113" s="21">
        <v>1880</v>
      </c>
      <c r="H4113" s="39">
        <f t="shared" si="625"/>
        <v>1747.3928571428571</v>
      </c>
      <c r="I4113" s="37">
        <f t="shared" si="626"/>
        <v>2000</v>
      </c>
      <c r="J4113" s="37">
        <f t="shared" si="627"/>
        <v>120</v>
      </c>
      <c r="K4113" s="21"/>
      <c r="L4113" s="36">
        <f t="shared" ref="L4113:L4118" si="631">L4112+20</f>
        <v>544</v>
      </c>
      <c r="M4113" s="36"/>
      <c r="N4113" s="21"/>
      <c r="O4113" s="21">
        <f t="shared" si="628"/>
        <v>544</v>
      </c>
      <c r="P4113" s="40">
        <f t="shared" si="629"/>
        <v>1554.2857142857144</v>
      </c>
      <c r="Q4113" s="42"/>
      <c r="R4113" t="str">
        <f t="shared" si="630"/>
        <v>1750 Litre 316 Stainless Steel Slimline Water Tank (750mm W x 1400mm L x  1880mm H)</v>
      </c>
    </row>
    <row r="4114" spans="2:18" x14ac:dyDescent="0.35">
      <c r="B4114" s="32">
        <v>0.65</v>
      </c>
      <c r="C4114" s="30" t="s">
        <v>23</v>
      </c>
      <c r="D4114" s="30" t="s">
        <v>21</v>
      </c>
      <c r="E4114" s="21">
        <v>750</v>
      </c>
      <c r="F4114" s="21">
        <v>1500</v>
      </c>
      <c r="G4114" s="21">
        <v>1880</v>
      </c>
      <c r="H4114" s="39">
        <f t="shared" si="625"/>
        <v>1888.3928571428571</v>
      </c>
      <c r="I4114" s="37">
        <f t="shared" si="626"/>
        <v>2000</v>
      </c>
      <c r="J4114" s="37">
        <f t="shared" si="627"/>
        <v>120</v>
      </c>
      <c r="K4114" s="21"/>
      <c r="L4114" s="36">
        <f t="shared" si="631"/>
        <v>564</v>
      </c>
      <c r="M4114" s="36"/>
      <c r="N4114" s="21"/>
      <c r="O4114" s="21">
        <f t="shared" si="628"/>
        <v>564</v>
      </c>
      <c r="P4114" s="40">
        <f t="shared" si="629"/>
        <v>1611.4285714285716</v>
      </c>
      <c r="Q4114" s="42"/>
      <c r="R4114" t="str">
        <f t="shared" si="630"/>
        <v>1890 Litre 316 Stainless Steel Slimline Water Tank (750mm W x 1500mm L x  1880mm H)</v>
      </c>
    </row>
    <row r="4115" spans="2:18" x14ac:dyDescent="0.35">
      <c r="B4115" s="32">
        <v>0.65</v>
      </c>
      <c r="C4115" s="30" t="s">
        <v>23</v>
      </c>
      <c r="D4115" s="30" t="s">
        <v>21</v>
      </c>
      <c r="E4115" s="21">
        <v>750</v>
      </c>
      <c r="F4115" s="21">
        <v>1600</v>
      </c>
      <c r="G4115" s="21">
        <v>1880</v>
      </c>
      <c r="H4115" s="39">
        <f t="shared" si="625"/>
        <v>2029.3928571428571</v>
      </c>
      <c r="I4115" s="37">
        <f t="shared" si="626"/>
        <v>2000</v>
      </c>
      <c r="J4115" s="37">
        <f t="shared" si="627"/>
        <v>120</v>
      </c>
      <c r="K4115" s="21"/>
      <c r="L4115" s="36">
        <f t="shared" si="631"/>
        <v>584</v>
      </c>
      <c r="M4115" s="36"/>
      <c r="N4115" s="21"/>
      <c r="O4115" s="21">
        <f t="shared" si="628"/>
        <v>584</v>
      </c>
      <c r="P4115" s="40">
        <f t="shared" si="629"/>
        <v>1668.5714285714287</v>
      </c>
      <c r="Q4115" s="42"/>
      <c r="R4115" t="str">
        <f t="shared" si="630"/>
        <v>2030 Litre 316 Stainless Steel Slimline Water Tank (750mm W x 1600mm L x  1880mm H)</v>
      </c>
    </row>
    <row r="4116" spans="2:18" x14ac:dyDescent="0.35">
      <c r="B4116" s="32">
        <v>0.65</v>
      </c>
      <c r="C4116" s="30" t="s">
        <v>23</v>
      </c>
      <c r="D4116" s="30" t="s">
        <v>21</v>
      </c>
      <c r="E4116" s="21">
        <v>750</v>
      </c>
      <c r="F4116" s="21">
        <v>1700</v>
      </c>
      <c r="G4116" s="21">
        <v>1880</v>
      </c>
      <c r="H4116" s="39">
        <f t="shared" si="625"/>
        <v>2170.3928571428569</v>
      </c>
      <c r="I4116" s="37">
        <f t="shared" si="626"/>
        <v>2000</v>
      </c>
      <c r="J4116" s="37">
        <f t="shared" si="627"/>
        <v>120</v>
      </c>
      <c r="K4116" s="21"/>
      <c r="L4116" s="36">
        <f t="shared" si="631"/>
        <v>604</v>
      </c>
      <c r="M4116" s="36"/>
      <c r="N4116" s="21"/>
      <c r="O4116" s="21">
        <f t="shared" si="628"/>
        <v>604</v>
      </c>
      <c r="P4116" s="40">
        <f t="shared" si="629"/>
        <v>1725.7142857142858</v>
      </c>
      <c r="Q4116" s="42"/>
      <c r="R4116" t="str">
        <f t="shared" si="630"/>
        <v>2170 Litre 316 Stainless Steel Slimline Water Tank (750mm W x 1700mm L x  1880mm H)</v>
      </c>
    </row>
    <row r="4117" spans="2:18" x14ac:dyDescent="0.35">
      <c r="B4117" s="32">
        <v>0.65</v>
      </c>
      <c r="C4117" s="30" t="s">
        <v>23</v>
      </c>
      <c r="D4117" s="30" t="s">
        <v>21</v>
      </c>
      <c r="E4117" s="21">
        <v>750</v>
      </c>
      <c r="F4117" s="21">
        <v>1800</v>
      </c>
      <c r="G4117" s="21">
        <v>1880</v>
      </c>
      <c r="H4117" s="39">
        <f t="shared" si="625"/>
        <v>2311.3928571428569</v>
      </c>
      <c r="I4117" s="37">
        <f t="shared" si="626"/>
        <v>2000</v>
      </c>
      <c r="J4117" s="37">
        <f t="shared" si="627"/>
        <v>120</v>
      </c>
      <c r="K4117" s="21"/>
      <c r="L4117" s="36">
        <f t="shared" si="631"/>
        <v>624</v>
      </c>
      <c r="M4117" s="36"/>
      <c r="N4117" s="21"/>
      <c r="O4117" s="21">
        <f t="shared" si="628"/>
        <v>624</v>
      </c>
      <c r="P4117" s="40">
        <f t="shared" si="629"/>
        <v>1782.8571428571429</v>
      </c>
      <c r="Q4117" s="42"/>
      <c r="R4117" t="str">
        <f t="shared" si="630"/>
        <v>2310 Litre 316 Stainless Steel Slimline Water Tank (750mm W x 1800mm L x  1880mm H)</v>
      </c>
    </row>
    <row r="4118" spans="2:18" x14ac:dyDescent="0.35">
      <c r="B4118" s="32">
        <v>0.65</v>
      </c>
      <c r="C4118" s="30" t="s">
        <v>23</v>
      </c>
      <c r="D4118" s="30" t="s">
        <v>21</v>
      </c>
      <c r="E4118" s="21">
        <v>750</v>
      </c>
      <c r="F4118" s="21">
        <v>1900</v>
      </c>
      <c r="G4118" s="21">
        <v>1880</v>
      </c>
      <c r="H4118" s="39">
        <f t="shared" si="625"/>
        <v>2452.3928571428569</v>
      </c>
      <c r="I4118" s="37">
        <f t="shared" si="626"/>
        <v>2000</v>
      </c>
      <c r="J4118" s="37">
        <f t="shared" si="627"/>
        <v>120</v>
      </c>
      <c r="K4118" s="21"/>
      <c r="L4118" s="36">
        <f t="shared" si="631"/>
        <v>644</v>
      </c>
      <c r="M4118" s="36"/>
      <c r="N4118" s="21"/>
      <c r="O4118" s="21">
        <f t="shared" si="628"/>
        <v>644</v>
      </c>
      <c r="P4118" s="40">
        <f t="shared" si="629"/>
        <v>1840.0000000000002</v>
      </c>
      <c r="Q4118" s="42"/>
      <c r="R4118" t="str">
        <f t="shared" si="630"/>
        <v>2450 Litre 316 Stainless Steel Slimline Water Tank (750mm W x 1900mm L x  1880mm H)</v>
      </c>
    </row>
    <row r="4119" spans="2:18" x14ac:dyDescent="0.35">
      <c r="B4119" s="32">
        <v>0.65</v>
      </c>
      <c r="C4119" s="30" t="s">
        <v>23</v>
      </c>
      <c r="D4119" s="30" t="s">
        <v>21</v>
      </c>
      <c r="E4119" s="21">
        <v>750</v>
      </c>
      <c r="F4119" s="21">
        <v>2000</v>
      </c>
      <c r="G4119" s="21">
        <v>1880</v>
      </c>
      <c r="H4119" s="39">
        <f t="shared" si="625"/>
        <v>2593.3928571428569</v>
      </c>
      <c r="I4119" s="37">
        <f t="shared" si="626"/>
        <v>3000</v>
      </c>
      <c r="J4119" s="37">
        <f t="shared" si="627"/>
        <v>135</v>
      </c>
      <c r="K4119" s="21"/>
      <c r="L4119" s="36">
        <v>733</v>
      </c>
      <c r="M4119" s="36"/>
      <c r="N4119" s="21"/>
      <c r="O4119" s="21">
        <f t="shared" si="628"/>
        <v>733</v>
      </c>
      <c r="P4119" s="40">
        <f t="shared" si="629"/>
        <v>2094.2857142857142</v>
      </c>
      <c r="Q4119" s="42"/>
      <c r="R4119" t="str">
        <f t="shared" si="630"/>
        <v>2590 Litre 316 Stainless Steel Slimline Water Tank (750mm W x 2000mm L x  1880mm H)</v>
      </c>
    </row>
    <row r="4120" spans="2:18" x14ac:dyDescent="0.35">
      <c r="B4120" s="32">
        <v>0.65</v>
      </c>
      <c r="C4120" s="30" t="s">
        <v>23</v>
      </c>
      <c r="D4120" s="30" t="s">
        <v>21</v>
      </c>
      <c r="E4120" s="21">
        <v>750</v>
      </c>
      <c r="F4120" s="21">
        <v>2100</v>
      </c>
      <c r="G4120" s="21">
        <v>1880</v>
      </c>
      <c r="H4120" s="39">
        <f t="shared" si="625"/>
        <v>2734.3928571428569</v>
      </c>
      <c r="I4120" s="37">
        <f t="shared" si="626"/>
        <v>3000</v>
      </c>
      <c r="J4120" s="37">
        <f t="shared" si="627"/>
        <v>135</v>
      </c>
      <c r="K4120" s="21"/>
      <c r="L4120" s="36">
        <f t="shared" ref="L4120:L4125" si="632">L4119+20</f>
        <v>753</v>
      </c>
      <c r="M4120" s="36"/>
      <c r="N4120" s="21"/>
      <c r="O4120" s="21">
        <f t="shared" si="628"/>
        <v>753</v>
      </c>
      <c r="P4120" s="40">
        <f t="shared" si="629"/>
        <v>2151.4285714285716</v>
      </c>
      <c r="Q4120" s="42"/>
      <c r="R4120" t="str">
        <f t="shared" si="630"/>
        <v>2730 Litre 316 Stainless Steel Slimline Water Tank (750mm W x 2100mm L x  1880mm H)</v>
      </c>
    </row>
    <row r="4121" spans="2:18" x14ac:dyDescent="0.35">
      <c r="B4121" s="32">
        <v>0.65</v>
      </c>
      <c r="C4121" s="30" t="s">
        <v>23</v>
      </c>
      <c r="D4121" s="30" t="s">
        <v>21</v>
      </c>
      <c r="E4121" s="21">
        <v>750</v>
      </c>
      <c r="F4121" s="21">
        <v>2200</v>
      </c>
      <c r="G4121" s="21">
        <v>1880</v>
      </c>
      <c r="H4121" s="39">
        <f t="shared" si="625"/>
        <v>2875.3928571428569</v>
      </c>
      <c r="I4121" s="37">
        <f t="shared" si="626"/>
        <v>3000</v>
      </c>
      <c r="J4121" s="37">
        <f t="shared" si="627"/>
        <v>135</v>
      </c>
      <c r="K4121" s="21"/>
      <c r="L4121" s="36">
        <f t="shared" si="632"/>
        <v>773</v>
      </c>
      <c r="M4121" s="36"/>
      <c r="N4121" s="21"/>
      <c r="O4121" s="21">
        <f t="shared" si="628"/>
        <v>773</v>
      </c>
      <c r="P4121" s="40">
        <f t="shared" si="629"/>
        <v>2208.5714285714289</v>
      </c>
      <c r="Q4121" s="42"/>
      <c r="R4121" t="str">
        <f t="shared" si="630"/>
        <v>2880 Litre 316 Stainless Steel Slimline Water Tank (750mm W x 2200mm L x  1880mm H)</v>
      </c>
    </row>
    <row r="4122" spans="2:18" x14ac:dyDescent="0.35">
      <c r="B4122" s="32">
        <v>0.65</v>
      </c>
      <c r="C4122" s="30" t="s">
        <v>23</v>
      </c>
      <c r="D4122" s="30" t="s">
        <v>21</v>
      </c>
      <c r="E4122" s="21">
        <v>750</v>
      </c>
      <c r="F4122" s="21">
        <v>2300</v>
      </c>
      <c r="G4122" s="21">
        <v>1880</v>
      </c>
      <c r="H4122" s="39">
        <f t="shared" si="625"/>
        <v>3016.3928571428569</v>
      </c>
      <c r="I4122" s="37">
        <f t="shared" si="626"/>
        <v>3000</v>
      </c>
      <c r="J4122" s="37">
        <f t="shared" si="627"/>
        <v>135</v>
      </c>
      <c r="K4122" s="21">
        <v>30</v>
      </c>
      <c r="L4122" s="36">
        <f t="shared" si="632"/>
        <v>793</v>
      </c>
      <c r="M4122" s="36"/>
      <c r="N4122" s="21"/>
      <c r="O4122" s="21">
        <f t="shared" si="628"/>
        <v>823</v>
      </c>
      <c r="P4122" s="40">
        <f t="shared" si="629"/>
        <v>2351.4285714285716</v>
      </c>
      <c r="Q4122" s="42"/>
      <c r="R4122" t="str">
        <f t="shared" si="630"/>
        <v>3020 Litre 316 Stainless Steel Slimline Water Tank (750mm W x 2300mm L x  1880mm H)</v>
      </c>
    </row>
    <row r="4123" spans="2:18" x14ac:dyDescent="0.35">
      <c r="B4123" s="32">
        <v>0.65</v>
      </c>
      <c r="C4123" s="30" t="s">
        <v>23</v>
      </c>
      <c r="D4123" s="30" t="s">
        <v>21</v>
      </c>
      <c r="E4123" s="21">
        <v>750</v>
      </c>
      <c r="F4123" s="21">
        <v>2400</v>
      </c>
      <c r="G4123" s="21">
        <v>1880</v>
      </c>
      <c r="H4123" s="39">
        <f t="shared" si="625"/>
        <v>3157.3928571428569</v>
      </c>
      <c r="I4123" s="37">
        <f t="shared" si="626"/>
        <v>3000</v>
      </c>
      <c r="J4123" s="37">
        <f t="shared" si="627"/>
        <v>135</v>
      </c>
      <c r="K4123" s="21">
        <v>30</v>
      </c>
      <c r="L4123" s="36">
        <f t="shared" si="632"/>
        <v>813</v>
      </c>
      <c r="M4123" s="36"/>
      <c r="N4123" s="21"/>
      <c r="O4123" s="21">
        <f t="shared" si="628"/>
        <v>843</v>
      </c>
      <c r="P4123" s="40">
        <f t="shared" si="629"/>
        <v>2408.5714285714289</v>
      </c>
      <c r="Q4123" s="42"/>
      <c r="R4123" t="str">
        <f t="shared" si="630"/>
        <v>3160 Litre 316 Stainless Steel Slimline Water Tank (750mm W x 2400mm L x  1880mm H)</v>
      </c>
    </row>
    <row r="4124" spans="2:18" x14ac:dyDescent="0.35">
      <c r="B4124" s="32">
        <v>0.65</v>
      </c>
      <c r="C4124" s="30" t="s">
        <v>23</v>
      </c>
      <c r="D4124" s="30" t="s">
        <v>21</v>
      </c>
      <c r="E4124" s="21">
        <v>750</v>
      </c>
      <c r="F4124" s="21">
        <v>2500</v>
      </c>
      <c r="G4124" s="21">
        <v>1880</v>
      </c>
      <c r="H4124" s="39">
        <f t="shared" si="625"/>
        <v>3298.3928571428569</v>
      </c>
      <c r="I4124" s="37">
        <f t="shared" si="626"/>
        <v>3000</v>
      </c>
      <c r="J4124" s="37">
        <f t="shared" si="627"/>
        <v>135</v>
      </c>
      <c r="K4124" s="21">
        <v>30</v>
      </c>
      <c r="L4124" s="36">
        <f t="shared" si="632"/>
        <v>833</v>
      </c>
      <c r="M4124" s="36"/>
      <c r="N4124" s="21"/>
      <c r="O4124" s="21">
        <f t="shared" si="628"/>
        <v>863</v>
      </c>
      <c r="P4124" s="40">
        <f t="shared" si="629"/>
        <v>2465.7142857142858</v>
      </c>
      <c r="Q4124" s="42"/>
      <c r="R4124" t="str">
        <f t="shared" si="630"/>
        <v>3300 Litre 316 Stainless Steel Slimline Water Tank (750mm W x 2500mm L x  1880mm H)</v>
      </c>
    </row>
    <row r="4125" spans="2:18" x14ac:dyDescent="0.35">
      <c r="B4125" s="32">
        <v>0.65</v>
      </c>
      <c r="C4125" s="30" t="s">
        <v>23</v>
      </c>
      <c r="D4125" s="30" t="s">
        <v>21</v>
      </c>
      <c r="E4125" s="21">
        <v>750</v>
      </c>
      <c r="F4125" s="21">
        <v>2600</v>
      </c>
      <c r="G4125" s="21">
        <v>1880</v>
      </c>
      <c r="H4125" s="39">
        <f t="shared" si="625"/>
        <v>3439.3928571428569</v>
      </c>
      <c r="I4125" s="37">
        <f t="shared" si="626"/>
        <v>3000</v>
      </c>
      <c r="J4125" s="37">
        <f t="shared" si="627"/>
        <v>135</v>
      </c>
      <c r="K4125" s="21">
        <v>30</v>
      </c>
      <c r="L4125" s="36">
        <f t="shared" si="632"/>
        <v>853</v>
      </c>
      <c r="M4125" s="36"/>
      <c r="N4125" s="21"/>
      <c r="O4125" s="21">
        <f t="shared" si="628"/>
        <v>883</v>
      </c>
      <c r="P4125" s="40">
        <f t="shared" si="629"/>
        <v>2522.8571428571431</v>
      </c>
      <c r="Q4125" s="42"/>
      <c r="R4125" t="str">
        <f t="shared" si="630"/>
        <v>3440 Litre 316 Stainless Steel Slimline Water Tank (750mm W x 2600mm L x  1880mm H)</v>
      </c>
    </row>
    <row r="4126" spans="2:18" x14ac:dyDescent="0.35">
      <c r="B4126" s="32">
        <v>0.65</v>
      </c>
      <c r="C4126" s="30" t="s">
        <v>23</v>
      </c>
      <c r="D4126" s="30" t="s">
        <v>21</v>
      </c>
      <c r="E4126" s="21">
        <v>750</v>
      </c>
      <c r="F4126" s="21">
        <v>2700</v>
      </c>
      <c r="G4126" s="21">
        <v>1880</v>
      </c>
      <c r="H4126" s="39">
        <f t="shared" si="625"/>
        <v>3580.3928571428569</v>
      </c>
      <c r="I4126" s="37">
        <f t="shared" si="626"/>
        <v>4000</v>
      </c>
      <c r="J4126" s="37">
        <f t="shared" si="627"/>
        <v>150</v>
      </c>
      <c r="K4126" s="21">
        <v>30</v>
      </c>
      <c r="L4126" s="36">
        <v>876</v>
      </c>
      <c r="M4126" s="36"/>
      <c r="N4126" s="21"/>
      <c r="O4126" s="21">
        <f t="shared" si="628"/>
        <v>906</v>
      </c>
      <c r="P4126" s="40">
        <f t="shared" si="629"/>
        <v>2588.5714285714289</v>
      </c>
      <c r="Q4126" s="42"/>
      <c r="R4126" t="str">
        <f t="shared" si="630"/>
        <v>3580 Litre 316 Stainless Steel Slimline Water Tank (750mm W x 2700mm L x  1880mm H)</v>
      </c>
    </row>
    <row r="4127" spans="2:18" x14ac:dyDescent="0.35">
      <c r="B4127" s="32">
        <v>0.65</v>
      </c>
      <c r="C4127" s="30" t="s">
        <v>23</v>
      </c>
      <c r="D4127" s="30" t="s">
        <v>21</v>
      </c>
      <c r="E4127" s="21">
        <v>750</v>
      </c>
      <c r="F4127" s="21">
        <v>2800</v>
      </c>
      <c r="G4127" s="21">
        <v>1880</v>
      </c>
      <c r="H4127" s="39">
        <f t="shared" si="625"/>
        <v>3721.3928571428569</v>
      </c>
      <c r="I4127" s="37">
        <f t="shared" si="626"/>
        <v>4000</v>
      </c>
      <c r="J4127" s="37">
        <f t="shared" si="627"/>
        <v>150</v>
      </c>
      <c r="K4127" s="21">
        <v>30</v>
      </c>
      <c r="L4127" s="36">
        <f t="shared" ref="L4127:L4132" si="633">L4126+20</f>
        <v>896</v>
      </c>
      <c r="M4127" s="36"/>
      <c r="N4127" s="21"/>
      <c r="O4127" s="21">
        <f t="shared" si="628"/>
        <v>926</v>
      </c>
      <c r="P4127" s="40">
        <f t="shared" si="629"/>
        <v>2645.7142857142858</v>
      </c>
      <c r="Q4127" s="42"/>
      <c r="R4127" t="str">
        <f t="shared" si="630"/>
        <v>3720 Litre 316 Stainless Steel Slimline Water Tank (750mm W x 2800mm L x  1880mm H)</v>
      </c>
    </row>
    <row r="4128" spans="2:18" x14ac:dyDescent="0.35">
      <c r="B4128" s="32">
        <v>0.65</v>
      </c>
      <c r="C4128" s="30" t="s">
        <v>23</v>
      </c>
      <c r="D4128" s="30" t="s">
        <v>21</v>
      </c>
      <c r="E4128" s="21">
        <v>750</v>
      </c>
      <c r="F4128" s="21">
        <v>2900</v>
      </c>
      <c r="G4128" s="21">
        <v>1880</v>
      </c>
      <c r="H4128" s="39">
        <f t="shared" si="625"/>
        <v>3862.3928571428569</v>
      </c>
      <c r="I4128" s="37">
        <f t="shared" si="626"/>
        <v>4000</v>
      </c>
      <c r="J4128" s="37">
        <f t="shared" si="627"/>
        <v>150</v>
      </c>
      <c r="K4128" s="21">
        <v>30</v>
      </c>
      <c r="L4128" s="36">
        <f t="shared" si="633"/>
        <v>916</v>
      </c>
      <c r="M4128" s="36"/>
      <c r="N4128" s="21"/>
      <c r="O4128" s="21">
        <f t="shared" si="628"/>
        <v>946</v>
      </c>
      <c r="P4128" s="40">
        <f t="shared" si="629"/>
        <v>2702.8571428571431</v>
      </c>
      <c r="Q4128" s="42"/>
      <c r="R4128" t="str">
        <f t="shared" si="630"/>
        <v>3860 Litre 316 Stainless Steel Slimline Water Tank (750mm W x 2900mm L x  1880mm H)</v>
      </c>
    </row>
    <row r="4129" spans="2:18" x14ac:dyDescent="0.35">
      <c r="B4129" s="32">
        <v>0.65</v>
      </c>
      <c r="C4129" s="30" t="s">
        <v>23</v>
      </c>
      <c r="D4129" s="30" t="s">
        <v>21</v>
      </c>
      <c r="E4129" s="21">
        <v>750</v>
      </c>
      <c r="F4129" s="21">
        <v>3000</v>
      </c>
      <c r="G4129" s="21">
        <v>1880</v>
      </c>
      <c r="H4129" s="39">
        <f t="shared" si="625"/>
        <v>4003.3928571428569</v>
      </c>
      <c r="I4129" s="37">
        <f t="shared" si="626"/>
        <v>4000</v>
      </c>
      <c r="J4129" s="37">
        <f t="shared" si="627"/>
        <v>150</v>
      </c>
      <c r="K4129" s="21">
        <v>45</v>
      </c>
      <c r="L4129" s="36">
        <f t="shared" si="633"/>
        <v>936</v>
      </c>
      <c r="M4129" s="36"/>
      <c r="N4129" s="21"/>
      <c r="O4129" s="21">
        <f t="shared" si="628"/>
        <v>981</v>
      </c>
      <c r="P4129" s="40">
        <f t="shared" si="629"/>
        <v>2802.8571428571431</v>
      </c>
      <c r="Q4129" s="42"/>
      <c r="R4129" t="str">
        <f t="shared" si="630"/>
        <v>4000 Litre 316 Stainless Steel Slimline Water Tank (750mm W x 3000mm L x  1880mm H)</v>
      </c>
    </row>
    <row r="4130" spans="2:18" x14ac:dyDescent="0.35">
      <c r="B4130" s="32">
        <v>0.65</v>
      </c>
      <c r="C4130" s="30" t="s">
        <v>23</v>
      </c>
      <c r="D4130" s="30" t="s">
        <v>21</v>
      </c>
      <c r="E4130" s="21">
        <v>750</v>
      </c>
      <c r="F4130" s="21">
        <v>3100</v>
      </c>
      <c r="G4130" s="21">
        <v>1880</v>
      </c>
      <c r="H4130" s="39">
        <f t="shared" si="625"/>
        <v>4144.3928571428569</v>
      </c>
      <c r="I4130" s="37">
        <f t="shared" si="626"/>
        <v>4000</v>
      </c>
      <c r="J4130" s="37">
        <f t="shared" si="627"/>
        <v>150</v>
      </c>
      <c r="K4130" s="21">
        <v>45</v>
      </c>
      <c r="L4130" s="36">
        <f t="shared" si="633"/>
        <v>956</v>
      </c>
      <c r="M4130" s="36"/>
      <c r="N4130" s="21"/>
      <c r="O4130" s="21">
        <f t="shared" si="628"/>
        <v>1001</v>
      </c>
      <c r="P4130" s="40">
        <f t="shared" si="629"/>
        <v>2860</v>
      </c>
      <c r="Q4130" s="42"/>
      <c r="R4130" t="str">
        <f t="shared" si="630"/>
        <v>4140 Litre 316 Stainless Steel Slimline Water Tank (750mm W x 3100mm L x  1880mm H)</v>
      </c>
    </row>
    <row r="4131" spans="2:18" x14ac:dyDescent="0.35">
      <c r="B4131" s="32">
        <v>0.65</v>
      </c>
      <c r="C4131" s="30" t="s">
        <v>23</v>
      </c>
      <c r="D4131" s="30" t="s">
        <v>21</v>
      </c>
      <c r="E4131" s="21">
        <v>750</v>
      </c>
      <c r="F4131" s="21">
        <v>3200</v>
      </c>
      <c r="G4131" s="21">
        <v>1880</v>
      </c>
      <c r="H4131" s="39">
        <f t="shared" si="625"/>
        <v>4285.3928571428569</v>
      </c>
      <c r="I4131" s="37">
        <f t="shared" si="626"/>
        <v>4000</v>
      </c>
      <c r="J4131" s="37">
        <f t="shared" si="627"/>
        <v>150</v>
      </c>
      <c r="K4131" s="21">
        <v>45</v>
      </c>
      <c r="L4131" s="36">
        <f t="shared" si="633"/>
        <v>976</v>
      </c>
      <c r="M4131" s="36"/>
      <c r="N4131" s="21"/>
      <c r="O4131" s="21">
        <f t="shared" si="628"/>
        <v>1021</v>
      </c>
      <c r="P4131" s="40">
        <f t="shared" si="629"/>
        <v>2917.1428571428573</v>
      </c>
      <c r="Q4131" s="42"/>
      <c r="R4131" t="str">
        <f t="shared" si="630"/>
        <v>4290 Litre 316 Stainless Steel Slimline Water Tank (750mm W x 3200mm L x  1880mm H)</v>
      </c>
    </row>
    <row r="4132" spans="2:18" x14ac:dyDescent="0.35">
      <c r="B4132" s="32">
        <v>0.65</v>
      </c>
      <c r="C4132" s="30" t="s">
        <v>23</v>
      </c>
      <c r="D4132" s="30" t="s">
        <v>21</v>
      </c>
      <c r="E4132" s="21">
        <v>750</v>
      </c>
      <c r="F4132" s="21">
        <v>3300</v>
      </c>
      <c r="G4132" s="21">
        <v>1880</v>
      </c>
      <c r="H4132" s="39">
        <f t="shared" si="625"/>
        <v>4426.3928571428569</v>
      </c>
      <c r="I4132" s="37">
        <f t="shared" si="626"/>
        <v>4000</v>
      </c>
      <c r="J4132" s="37">
        <f t="shared" si="627"/>
        <v>150</v>
      </c>
      <c r="K4132" s="21">
        <v>45</v>
      </c>
      <c r="L4132" s="36">
        <f t="shared" si="633"/>
        <v>996</v>
      </c>
      <c r="M4132" s="36"/>
      <c r="N4132" s="21"/>
      <c r="O4132" s="21">
        <f t="shared" si="628"/>
        <v>1041</v>
      </c>
      <c r="P4132" s="40">
        <f t="shared" si="629"/>
        <v>2974.2857142857147</v>
      </c>
      <c r="Q4132" s="42"/>
      <c r="R4132" t="str">
        <f t="shared" si="630"/>
        <v>4430 Litre 316 Stainless Steel Slimline Water Tank (750mm W x 3300mm L x  1880mm H)</v>
      </c>
    </row>
    <row r="4133" spans="2:18" x14ac:dyDescent="0.35">
      <c r="B4133" s="32">
        <v>0.65</v>
      </c>
      <c r="C4133" s="30" t="s">
        <v>23</v>
      </c>
      <c r="D4133" s="30" t="s">
        <v>21</v>
      </c>
      <c r="E4133" s="21">
        <v>750</v>
      </c>
      <c r="F4133" s="21">
        <v>3400</v>
      </c>
      <c r="G4133" s="21">
        <v>1880</v>
      </c>
      <c r="H4133" s="39">
        <f t="shared" si="625"/>
        <v>4567.3928571428569</v>
      </c>
      <c r="I4133" s="37">
        <f t="shared" si="626"/>
        <v>5000</v>
      </c>
      <c r="J4133" s="37">
        <f t="shared" si="627"/>
        <v>180</v>
      </c>
      <c r="K4133" s="21">
        <v>45</v>
      </c>
      <c r="L4133" s="36">
        <v>1018</v>
      </c>
      <c r="M4133" s="36"/>
      <c r="N4133" s="21"/>
      <c r="O4133" s="21">
        <f t="shared" si="628"/>
        <v>1063</v>
      </c>
      <c r="P4133" s="40">
        <f t="shared" si="629"/>
        <v>3037.1428571428573</v>
      </c>
      <c r="Q4133" s="42"/>
      <c r="R4133" t="str">
        <f t="shared" si="630"/>
        <v>4570 Litre 316 Stainless Steel Slimline Water Tank (750mm W x 3400mm L x  1880mm H)</v>
      </c>
    </row>
    <row r="4134" spans="2:18" x14ac:dyDescent="0.35">
      <c r="B4134" s="32">
        <v>0.65</v>
      </c>
      <c r="C4134" s="30" t="s">
        <v>23</v>
      </c>
      <c r="D4134" s="30" t="s">
        <v>21</v>
      </c>
      <c r="E4134" s="21">
        <v>750</v>
      </c>
      <c r="F4134" s="21">
        <v>3500</v>
      </c>
      <c r="G4134" s="21">
        <v>1880</v>
      </c>
      <c r="H4134" s="39">
        <f t="shared" si="625"/>
        <v>4708.3928571428569</v>
      </c>
      <c r="I4134" s="37">
        <f t="shared" si="626"/>
        <v>5000</v>
      </c>
      <c r="J4134" s="37">
        <f t="shared" si="627"/>
        <v>180</v>
      </c>
      <c r="K4134" s="21">
        <v>45</v>
      </c>
      <c r="L4134" s="36">
        <f>L4133+20</f>
        <v>1038</v>
      </c>
      <c r="M4134" s="36"/>
      <c r="N4134" s="21"/>
      <c r="O4134" s="21">
        <f t="shared" si="628"/>
        <v>1083</v>
      </c>
      <c r="P4134" s="40">
        <f t="shared" si="629"/>
        <v>3094.2857142857147</v>
      </c>
      <c r="Q4134" s="42"/>
      <c r="R4134" t="str">
        <f t="shared" si="630"/>
        <v>4710 Litre 316 Stainless Steel Slimline Water Tank (750mm W x 3500mm L x  1880mm H)</v>
      </c>
    </row>
    <row r="4135" spans="2:18" x14ac:dyDescent="0.35">
      <c r="B4135" s="32">
        <v>0.65</v>
      </c>
      <c r="C4135" s="30" t="s">
        <v>23</v>
      </c>
      <c r="D4135" s="30" t="s">
        <v>21</v>
      </c>
      <c r="E4135" s="21">
        <v>750</v>
      </c>
      <c r="F4135" s="21">
        <v>3600</v>
      </c>
      <c r="G4135" s="21">
        <v>1880</v>
      </c>
      <c r="H4135" s="39">
        <f t="shared" si="625"/>
        <v>4849.3928571428569</v>
      </c>
      <c r="I4135" s="37">
        <f t="shared" si="626"/>
        <v>5000</v>
      </c>
      <c r="J4135" s="37">
        <f t="shared" si="627"/>
        <v>180</v>
      </c>
      <c r="K4135" s="21">
        <v>45</v>
      </c>
      <c r="L4135" s="36">
        <f>L4134+20</f>
        <v>1058</v>
      </c>
      <c r="M4135" s="36"/>
      <c r="N4135" s="21"/>
      <c r="O4135" s="21">
        <f t="shared" si="628"/>
        <v>1103</v>
      </c>
      <c r="P4135" s="40">
        <f t="shared" si="629"/>
        <v>3151.4285714285716</v>
      </c>
      <c r="Q4135" s="42"/>
      <c r="R4135" t="str">
        <f t="shared" si="630"/>
        <v>4850 Litre 316 Stainless Steel Slimline Water Tank (750mm W x 3600mm L x  1880mm H)</v>
      </c>
    </row>
    <row r="4136" spans="2:18" x14ac:dyDescent="0.35">
      <c r="B4136" s="32">
        <v>0.65</v>
      </c>
      <c r="C4136" s="30" t="s">
        <v>23</v>
      </c>
      <c r="D4136" s="30" t="s">
        <v>21</v>
      </c>
      <c r="E4136" s="21">
        <v>750</v>
      </c>
      <c r="F4136" s="21">
        <v>3700</v>
      </c>
      <c r="G4136" s="21">
        <v>1880</v>
      </c>
      <c r="H4136" s="39">
        <f t="shared" si="625"/>
        <v>4990.3928571428569</v>
      </c>
      <c r="I4136" s="37">
        <f t="shared" si="626"/>
        <v>5000</v>
      </c>
      <c r="J4136" s="37">
        <f t="shared" si="627"/>
        <v>180</v>
      </c>
      <c r="K4136" s="21">
        <v>45</v>
      </c>
      <c r="L4136" s="36">
        <f>L4135+20</f>
        <v>1078</v>
      </c>
      <c r="M4136" s="36"/>
      <c r="N4136" s="21"/>
      <c r="O4136" s="21">
        <f t="shared" si="628"/>
        <v>1123</v>
      </c>
      <c r="P4136" s="40">
        <f t="shared" si="629"/>
        <v>3208.5714285714289</v>
      </c>
      <c r="Q4136" s="42"/>
      <c r="R4136" t="str">
        <f t="shared" si="630"/>
        <v>4990 Litre 316 Stainless Steel Slimline Water Tank (750mm W x 3700mm L x  1880mm H)</v>
      </c>
    </row>
    <row r="4137" spans="2:18" x14ac:dyDescent="0.35">
      <c r="B4137" s="32">
        <v>0.65</v>
      </c>
      <c r="C4137" s="30" t="s">
        <v>23</v>
      </c>
      <c r="D4137" s="30" t="s">
        <v>21</v>
      </c>
      <c r="E4137" s="21">
        <v>750</v>
      </c>
      <c r="F4137" s="21">
        <v>3800</v>
      </c>
      <c r="G4137" s="21">
        <v>1880</v>
      </c>
      <c r="H4137" s="39">
        <f t="shared" si="625"/>
        <v>5131.3928571428569</v>
      </c>
      <c r="I4137" s="37">
        <f t="shared" si="626"/>
        <v>5000</v>
      </c>
      <c r="J4137" s="37">
        <f t="shared" si="627"/>
        <v>180</v>
      </c>
      <c r="K4137" s="21">
        <v>75</v>
      </c>
      <c r="L4137" s="36">
        <f>L4136+20</f>
        <v>1098</v>
      </c>
      <c r="M4137" s="36"/>
      <c r="N4137" s="21"/>
      <c r="O4137" s="21">
        <f t="shared" si="628"/>
        <v>1173</v>
      </c>
      <c r="P4137" s="40">
        <f t="shared" si="629"/>
        <v>3351.4285714285716</v>
      </c>
      <c r="Q4137" s="42"/>
      <c r="R4137" t="str">
        <f t="shared" si="630"/>
        <v>5130 Litre 316 Stainless Steel Slimline Water Tank (750mm W x 3800mm L x  1880mm H)</v>
      </c>
    </row>
    <row r="4138" spans="2:18" x14ac:dyDescent="0.35">
      <c r="B4138" s="32">
        <v>0.65</v>
      </c>
      <c r="C4138" s="30" t="s">
        <v>23</v>
      </c>
      <c r="D4138" s="30" t="s">
        <v>21</v>
      </c>
      <c r="E4138" s="21">
        <v>750</v>
      </c>
      <c r="F4138" s="21">
        <v>3900</v>
      </c>
      <c r="G4138" s="21">
        <v>1880</v>
      </c>
      <c r="H4138" s="39">
        <f t="shared" si="625"/>
        <v>5272.3928571428569</v>
      </c>
      <c r="I4138" s="37">
        <f t="shared" si="626"/>
        <v>5000</v>
      </c>
      <c r="J4138" s="37">
        <f t="shared" si="627"/>
        <v>180</v>
      </c>
      <c r="K4138" s="21">
        <v>75</v>
      </c>
      <c r="L4138" s="36">
        <f>L4137+20</f>
        <v>1118</v>
      </c>
      <c r="M4138" s="36"/>
      <c r="N4138" s="21"/>
      <c r="O4138" s="21">
        <f t="shared" si="628"/>
        <v>1193</v>
      </c>
      <c r="P4138" s="40">
        <f t="shared" si="629"/>
        <v>3408.5714285714289</v>
      </c>
      <c r="Q4138" s="42"/>
      <c r="R4138" t="str">
        <f t="shared" si="630"/>
        <v>5270 Litre 316 Stainless Steel Slimline Water Tank (750mm W x 3900mm L x  1880mm H)</v>
      </c>
    </row>
    <row r="4139" spans="2:18" x14ac:dyDescent="0.35">
      <c r="B4139" s="32">
        <v>0.65</v>
      </c>
      <c r="C4139" s="30" t="s">
        <v>23</v>
      </c>
      <c r="D4139" s="30" t="s">
        <v>21</v>
      </c>
      <c r="E4139" s="21">
        <v>750</v>
      </c>
      <c r="F4139" s="21">
        <v>4000</v>
      </c>
      <c r="G4139" s="21">
        <v>1880</v>
      </c>
      <c r="H4139" s="39">
        <f t="shared" si="625"/>
        <v>5413.3928571428569</v>
      </c>
      <c r="I4139" s="37">
        <f t="shared" si="626"/>
        <v>5000</v>
      </c>
      <c r="J4139" s="37">
        <f t="shared" si="627"/>
        <v>180</v>
      </c>
      <c r="K4139" s="21">
        <v>75</v>
      </c>
      <c r="L4139" s="36">
        <v>1140</v>
      </c>
      <c r="M4139" s="36"/>
      <c r="N4139" s="21"/>
      <c r="O4139" s="21">
        <f t="shared" si="628"/>
        <v>1215</v>
      </c>
      <c r="P4139" s="40">
        <f t="shared" si="629"/>
        <v>3471.4285714285716</v>
      </c>
      <c r="Q4139" s="42"/>
      <c r="R4139" t="str">
        <f t="shared" si="630"/>
        <v>5410 Litre 316 Stainless Steel Slimline Water Tank (750mm W x 4000mm L x  1880mm H)</v>
      </c>
    </row>
    <row r="4140" spans="2:18" x14ac:dyDescent="0.35">
      <c r="B4140" s="32">
        <v>0.65</v>
      </c>
      <c r="C4140" s="30" t="s">
        <v>23</v>
      </c>
      <c r="D4140" s="30" t="s">
        <v>21</v>
      </c>
      <c r="E4140" s="21">
        <v>800</v>
      </c>
      <c r="F4140" s="21">
        <v>800</v>
      </c>
      <c r="G4140" s="21">
        <v>1880</v>
      </c>
      <c r="H4140" s="39">
        <f t="shared" si="625"/>
        <v>945.37142857142851</v>
      </c>
      <c r="I4140" s="37">
        <f t="shared" si="626"/>
        <v>1000</v>
      </c>
      <c r="J4140" s="37">
        <f t="shared" si="627"/>
        <v>90</v>
      </c>
      <c r="K4140" s="21"/>
      <c r="L4140" s="36">
        <v>426</v>
      </c>
      <c r="M4140" s="36"/>
      <c r="N4140" s="21"/>
      <c r="O4140" s="21">
        <f t="shared" si="628"/>
        <v>426</v>
      </c>
      <c r="P4140" s="40">
        <f t="shared" si="629"/>
        <v>1217.1428571428571</v>
      </c>
      <c r="Q4140" s="42"/>
      <c r="R4140" t="str">
        <f t="shared" si="630"/>
        <v>950 Litre 316 Stainless Steel Slimline Water Tank (800mm W x 800mm L x  1880mm H)</v>
      </c>
    </row>
    <row r="4141" spans="2:18" x14ac:dyDescent="0.35">
      <c r="B4141" s="32">
        <v>0.65</v>
      </c>
      <c r="C4141" s="30" t="s">
        <v>23</v>
      </c>
      <c r="D4141" s="30" t="s">
        <v>21</v>
      </c>
      <c r="E4141" s="21">
        <v>800</v>
      </c>
      <c r="F4141" s="21">
        <v>900</v>
      </c>
      <c r="G4141" s="21">
        <v>1880</v>
      </c>
      <c r="H4141" s="39">
        <f t="shared" si="625"/>
        <v>1095.7714285714285</v>
      </c>
      <c r="I4141" s="37">
        <f t="shared" si="626"/>
        <v>1000</v>
      </c>
      <c r="J4141" s="37">
        <f t="shared" si="627"/>
        <v>90</v>
      </c>
      <c r="K4141" s="21"/>
      <c r="L4141" s="36">
        <f>L4140+20</f>
        <v>446</v>
      </c>
      <c r="M4141" s="36"/>
      <c r="N4141" s="21"/>
      <c r="O4141" s="21">
        <f t="shared" si="628"/>
        <v>446</v>
      </c>
      <c r="P4141" s="40">
        <f t="shared" si="629"/>
        <v>1274.2857142857144</v>
      </c>
      <c r="Q4141" s="42"/>
      <c r="R4141" t="str">
        <f t="shared" si="630"/>
        <v>1100 Litre 316 Stainless Steel Slimline Water Tank (800mm W x 900mm L x  1880mm H)</v>
      </c>
    </row>
    <row r="4142" spans="2:18" x14ac:dyDescent="0.35">
      <c r="B4142" s="32">
        <v>0.65</v>
      </c>
      <c r="C4142" s="30" t="s">
        <v>23</v>
      </c>
      <c r="D4142" s="30" t="s">
        <v>21</v>
      </c>
      <c r="E4142" s="21">
        <v>800</v>
      </c>
      <c r="F4142" s="21">
        <v>1000</v>
      </c>
      <c r="G4142" s="21">
        <v>1880</v>
      </c>
      <c r="H4142" s="39">
        <f t="shared" si="625"/>
        <v>1246.1714285714286</v>
      </c>
      <c r="I4142" s="37">
        <f t="shared" si="626"/>
        <v>1000</v>
      </c>
      <c r="J4142" s="37">
        <f t="shared" si="627"/>
        <v>90</v>
      </c>
      <c r="K4142" s="21"/>
      <c r="L4142" s="36">
        <f>L4141+20</f>
        <v>466</v>
      </c>
      <c r="M4142" s="36"/>
      <c r="N4142" s="21"/>
      <c r="O4142" s="21">
        <f t="shared" si="628"/>
        <v>466</v>
      </c>
      <c r="P4142" s="40">
        <f t="shared" si="629"/>
        <v>1331.4285714285716</v>
      </c>
      <c r="Q4142" s="42"/>
      <c r="R4142" t="str">
        <f t="shared" si="630"/>
        <v>1250 Litre 316 Stainless Steel Slimline Water Tank (800mm W x 1000mm L x  1880mm H)</v>
      </c>
    </row>
    <row r="4143" spans="2:18" x14ac:dyDescent="0.35">
      <c r="B4143" s="32">
        <v>0.65</v>
      </c>
      <c r="C4143" s="30" t="s">
        <v>23</v>
      </c>
      <c r="D4143" s="30" t="s">
        <v>21</v>
      </c>
      <c r="E4143" s="21">
        <v>800</v>
      </c>
      <c r="F4143" s="21">
        <v>1100</v>
      </c>
      <c r="G4143" s="21">
        <v>1880</v>
      </c>
      <c r="H4143" s="39">
        <f t="shared" si="625"/>
        <v>1396.5714285714284</v>
      </c>
      <c r="I4143" s="37">
        <f t="shared" si="626"/>
        <v>1000</v>
      </c>
      <c r="J4143" s="37">
        <f t="shared" si="627"/>
        <v>90</v>
      </c>
      <c r="K4143" s="21"/>
      <c r="L4143" s="36">
        <f>L4142+20</f>
        <v>486</v>
      </c>
      <c r="M4143" s="36"/>
      <c r="N4143" s="21"/>
      <c r="O4143" s="21">
        <f t="shared" si="628"/>
        <v>486</v>
      </c>
      <c r="P4143" s="40">
        <f t="shared" si="629"/>
        <v>1388.5714285714287</v>
      </c>
      <c r="Q4143" s="42"/>
      <c r="R4143" t="str">
        <f t="shared" si="630"/>
        <v>1400 Litre 316 Stainless Steel Slimline Water Tank (800mm W x 1100mm L x  1880mm H)</v>
      </c>
    </row>
    <row r="4144" spans="2:18" x14ac:dyDescent="0.35">
      <c r="B4144" s="32">
        <v>0.65</v>
      </c>
      <c r="C4144" s="30" t="s">
        <v>23</v>
      </c>
      <c r="D4144" s="30" t="s">
        <v>21</v>
      </c>
      <c r="E4144" s="21">
        <v>800</v>
      </c>
      <c r="F4144" s="21">
        <v>1200</v>
      </c>
      <c r="G4144" s="21">
        <v>1880</v>
      </c>
      <c r="H4144" s="39">
        <f t="shared" si="625"/>
        <v>1546.9714285714285</v>
      </c>
      <c r="I4144" s="37">
        <f t="shared" si="626"/>
        <v>2000</v>
      </c>
      <c r="J4144" s="37">
        <f t="shared" si="627"/>
        <v>120</v>
      </c>
      <c r="K4144" s="21"/>
      <c r="L4144" s="36">
        <v>507</v>
      </c>
      <c r="M4144" s="36"/>
      <c r="N4144" s="21"/>
      <c r="O4144" s="21">
        <f t="shared" si="628"/>
        <v>507</v>
      </c>
      <c r="P4144" s="40">
        <f t="shared" si="629"/>
        <v>1448.5714285714287</v>
      </c>
      <c r="Q4144" s="42"/>
      <c r="R4144" t="str">
        <f t="shared" si="630"/>
        <v>1550 Litre 316 Stainless Steel Slimline Water Tank (800mm W x 1200mm L x  1880mm H)</v>
      </c>
    </row>
    <row r="4145" spans="2:18" x14ac:dyDescent="0.35">
      <c r="B4145" s="32">
        <v>0.65</v>
      </c>
      <c r="C4145" s="30" t="s">
        <v>23</v>
      </c>
      <c r="D4145" s="30" t="s">
        <v>21</v>
      </c>
      <c r="E4145" s="21">
        <v>800</v>
      </c>
      <c r="F4145" s="21">
        <v>1300</v>
      </c>
      <c r="G4145" s="21">
        <v>1880</v>
      </c>
      <c r="H4145" s="39">
        <f t="shared" si="625"/>
        <v>1697.3714285714286</v>
      </c>
      <c r="I4145" s="37">
        <f t="shared" si="626"/>
        <v>2000</v>
      </c>
      <c r="J4145" s="37">
        <f t="shared" si="627"/>
        <v>120</v>
      </c>
      <c r="K4145" s="21"/>
      <c r="L4145" s="36">
        <f t="shared" ref="L4145:L4150" si="634">L4144+20</f>
        <v>527</v>
      </c>
      <c r="M4145" s="36"/>
      <c r="N4145" s="21"/>
      <c r="O4145" s="21">
        <f t="shared" si="628"/>
        <v>527</v>
      </c>
      <c r="P4145" s="40">
        <f t="shared" si="629"/>
        <v>1505.7142857142858</v>
      </c>
      <c r="Q4145" s="42"/>
      <c r="R4145" t="str">
        <f t="shared" si="630"/>
        <v>1700 Litre 316 Stainless Steel Slimline Water Tank (800mm W x 1300mm L x  1880mm H)</v>
      </c>
    </row>
    <row r="4146" spans="2:18" x14ac:dyDescent="0.35">
      <c r="B4146" s="32">
        <v>0.65</v>
      </c>
      <c r="C4146" s="30" t="s">
        <v>23</v>
      </c>
      <c r="D4146" s="30" t="s">
        <v>21</v>
      </c>
      <c r="E4146" s="21">
        <v>800</v>
      </c>
      <c r="F4146" s="21">
        <v>1400</v>
      </c>
      <c r="G4146" s="21">
        <v>1880</v>
      </c>
      <c r="H4146" s="39">
        <f t="shared" si="625"/>
        <v>1847.7714285714285</v>
      </c>
      <c r="I4146" s="37">
        <f t="shared" si="626"/>
        <v>2000</v>
      </c>
      <c r="J4146" s="37">
        <f t="shared" si="627"/>
        <v>120</v>
      </c>
      <c r="K4146" s="21"/>
      <c r="L4146" s="36">
        <f t="shared" si="634"/>
        <v>547</v>
      </c>
      <c r="M4146" s="36"/>
      <c r="N4146" s="21"/>
      <c r="O4146" s="21">
        <f t="shared" si="628"/>
        <v>547</v>
      </c>
      <c r="P4146" s="40">
        <f t="shared" si="629"/>
        <v>1562.8571428571429</v>
      </c>
      <c r="Q4146" s="42"/>
      <c r="R4146" t="str">
        <f t="shared" si="630"/>
        <v>1850 Litre 316 Stainless Steel Slimline Water Tank (800mm W x 1400mm L x  1880mm H)</v>
      </c>
    </row>
    <row r="4147" spans="2:18" x14ac:dyDescent="0.35">
      <c r="B4147" s="32">
        <v>0.65</v>
      </c>
      <c r="C4147" s="30" t="s">
        <v>23</v>
      </c>
      <c r="D4147" s="30" t="s">
        <v>21</v>
      </c>
      <c r="E4147" s="21">
        <v>800</v>
      </c>
      <c r="F4147" s="21">
        <v>1500</v>
      </c>
      <c r="G4147" s="21">
        <v>1880</v>
      </c>
      <c r="H4147" s="39">
        <f t="shared" si="625"/>
        <v>1998.1714285714286</v>
      </c>
      <c r="I4147" s="37">
        <f t="shared" si="626"/>
        <v>2000</v>
      </c>
      <c r="J4147" s="37">
        <f t="shared" si="627"/>
        <v>120</v>
      </c>
      <c r="K4147" s="21"/>
      <c r="L4147" s="36">
        <f t="shared" si="634"/>
        <v>567</v>
      </c>
      <c r="M4147" s="36"/>
      <c r="N4147" s="21"/>
      <c r="O4147" s="21">
        <f t="shared" si="628"/>
        <v>567</v>
      </c>
      <c r="P4147" s="40">
        <f t="shared" si="629"/>
        <v>1620</v>
      </c>
      <c r="Q4147" s="42"/>
      <c r="R4147" t="str">
        <f t="shared" si="630"/>
        <v>2000 Litre 316 Stainless Steel Slimline Water Tank (800mm W x 1500mm L x  1880mm H)</v>
      </c>
    </row>
    <row r="4148" spans="2:18" x14ac:dyDescent="0.35">
      <c r="B4148" s="32">
        <v>0.65</v>
      </c>
      <c r="C4148" s="43" t="s">
        <v>23</v>
      </c>
      <c r="D4148" s="43" t="s">
        <v>21</v>
      </c>
      <c r="E4148" s="45">
        <v>800</v>
      </c>
      <c r="F4148" s="45">
        <v>1600</v>
      </c>
      <c r="G4148" s="45">
        <v>1880</v>
      </c>
      <c r="H4148" s="39">
        <f t="shared" si="625"/>
        <v>2148.5714285714284</v>
      </c>
      <c r="I4148" s="37">
        <f t="shared" si="626"/>
        <v>2000</v>
      </c>
      <c r="J4148" s="37">
        <f t="shared" si="627"/>
        <v>120</v>
      </c>
      <c r="K4148" s="21"/>
      <c r="L4148" s="36">
        <f t="shared" si="634"/>
        <v>587</v>
      </c>
      <c r="M4148" s="36"/>
      <c r="N4148" s="21"/>
      <c r="O4148" s="21">
        <f t="shared" si="628"/>
        <v>587</v>
      </c>
      <c r="P4148" s="40">
        <f t="shared" si="629"/>
        <v>1677.1428571428573</v>
      </c>
      <c r="Q4148" s="42"/>
      <c r="R4148" t="str">
        <f t="shared" si="630"/>
        <v>2150 Litre 316 Stainless Steel Slimline Water Tank (800mm W x 1600mm L x  1880mm H)</v>
      </c>
    </row>
    <row r="4149" spans="2:18" x14ac:dyDescent="0.35">
      <c r="B4149" s="32">
        <v>0.65</v>
      </c>
      <c r="C4149" s="30" t="s">
        <v>23</v>
      </c>
      <c r="D4149" s="30" t="s">
        <v>21</v>
      </c>
      <c r="E4149" s="21">
        <v>800</v>
      </c>
      <c r="F4149" s="21">
        <v>1700</v>
      </c>
      <c r="G4149" s="21">
        <v>1880</v>
      </c>
      <c r="H4149" s="39">
        <f t="shared" si="625"/>
        <v>2298.9714285714281</v>
      </c>
      <c r="I4149" s="37">
        <f t="shared" si="626"/>
        <v>2000</v>
      </c>
      <c r="J4149" s="37">
        <f t="shared" si="627"/>
        <v>120</v>
      </c>
      <c r="K4149" s="21"/>
      <c r="L4149" s="36">
        <f t="shared" si="634"/>
        <v>607</v>
      </c>
      <c r="M4149" s="36"/>
      <c r="N4149" s="21"/>
      <c r="O4149" s="21">
        <f t="shared" si="628"/>
        <v>607</v>
      </c>
      <c r="P4149" s="40">
        <f t="shared" si="629"/>
        <v>1734.2857142857144</v>
      </c>
      <c r="Q4149" s="42"/>
      <c r="R4149" t="str">
        <f t="shared" si="630"/>
        <v>2300 Litre 316 Stainless Steel Slimline Water Tank (800mm W x 1700mm L x  1880mm H)</v>
      </c>
    </row>
    <row r="4150" spans="2:18" x14ac:dyDescent="0.35">
      <c r="B4150" s="32">
        <v>0.65</v>
      </c>
      <c r="C4150" s="30" t="s">
        <v>23</v>
      </c>
      <c r="D4150" s="30" t="s">
        <v>21</v>
      </c>
      <c r="E4150" s="21">
        <v>800</v>
      </c>
      <c r="F4150" s="21">
        <v>1800</v>
      </c>
      <c r="G4150" s="21">
        <v>1880</v>
      </c>
      <c r="H4150" s="39">
        <f t="shared" si="625"/>
        <v>2449.3714285714282</v>
      </c>
      <c r="I4150" s="37">
        <f t="shared" si="626"/>
        <v>2000</v>
      </c>
      <c r="J4150" s="37">
        <f t="shared" si="627"/>
        <v>120</v>
      </c>
      <c r="K4150" s="21"/>
      <c r="L4150" s="36">
        <f t="shared" si="634"/>
        <v>627</v>
      </c>
      <c r="M4150" s="36"/>
      <c r="N4150" s="21"/>
      <c r="O4150" s="21">
        <f t="shared" si="628"/>
        <v>627</v>
      </c>
      <c r="P4150" s="40">
        <f t="shared" si="629"/>
        <v>1791.4285714285716</v>
      </c>
      <c r="Q4150" s="42"/>
      <c r="R4150" t="str">
        <f t="shared" si="630"/>
        <v>2450 Litre 316 Stainless Steel Slimline Water Tank (800mm W x 1800mm L x  1880mm H)</v>
      </c>
    </row>
    <row r="4151" spans="2:18" x14ac:dyDescent="0.35">
      <c r="B4151" s="32">
        <v>0.65</v>
      </c>
      <c r="C4151" s="30" t="s">
        <v>23</v>
      </c>
      <c r="D4151" s="30" t="s">
        <v>21</v>
      </c>
      <c r="E4151" s="21">
        <v>800</v>
      </c>
      <c r="F4151" s="21">
        <v>1900</v>
      </c>
      <c r="G4151" s="21">
        <v>1880</v>
      </c>
      <c r="H4151" s="39">
        <f t="shared" si="625"/>
        <v>2599.7714285714283</v>
      </c>
      <c r="I4151" s="37">
        <f t="shared" si="626"/>
        <v>3000</v>
      </c>
      <c r="J4151" s="37">
        <f t="shared" si="627"/>
        <v>135</v>
      </c>
      <c r="K4151" s="21"/>
      <c r="L4151" s="36">
        <v>717</v>
      </c>
      <c r="M4151" s="36"/>
      <c r="N4151" s="21"/>
      <c r="O4151" s="21">
        <f t="shared" si="628"/>
        <v>717</v>
      </c>
      <c r="P4151" s="40">
        <f t="shared" si="629"/>
        <v>2048.5714285714289</v>
      </c>
      <c r="Q4151" s="42"/>
      <c r="R4151" t="str">
        <f t="shared" si="630"/>
        <v>2600 Litre 316 Stainless Steel Slimline Water Tank (800mm W x 1900mm L x  1880mm H)</v>
      </c>
    </row>
    <row r="4152" spans="2:18" x14ac:dyDescent="0.35">
      <c r="B4152" s="32">
        <v>0.65</v>
      </c>
      <c r="C4152" s="30" t="s">
        <v>23</v>
      </c>
      <c r="D4152" s="30" t="s">
        <v>21</v>
      </c>
      <c r="E4152" s="21">
        <v>800</v>
      </c>
      <c r="F4152" s="21">
        <v>2000</v>
      </c>
      <c r="G4152" s="21">
        <v>1880</v>
      </c>
      <c r="H4152" s="39">
        <f t="shared" si="625"/>
        <v>2750.1714285714284</v>
      </c>
      <c r="I4152" s="37">
        <f t="shared" si="626"/>
        <v>3000</v>
      </c>
      <c r="J4152" s="37">
        <f t="shared" si="627"/>
        <v>135</v>
      </c>
      <c r="K4152" s="21"/>
      <c r="L4152" s="36">
        <f>L4151+20</f>
        <v>737</v>
      </c>
      <c r="M4152" s="36"/>
      <c r="N4152" s="21"/>
      <c r="O4152" s="21">
        <f t="shared" si="628"/>
        <v>737</v>
      </c>
      <c r="P4152" s="40">
        <f t="shared" si="629"/>
        <v>2105.7142857142858</v>
      </c>
      <c r="Q4152" s="42"/>
      <c r="R4152" t="str">
        <f t="shared" si="630"/>
        <v>2750 Litre 316 Stainless Steel Slimline Water Tank (800mm W x 2000mm L x  1880mm H)</v>
      </c>
    </row>
    <row r="4153" spans="2:18" x14ac:dyDescent="0.35">
      <c r="B4153" s="32">
        <v>0.65</v>
      </c>
      <c r="C4153" s="30" t="s">
        <v>23</v>
      </c>
      <c r="D4153" s="30" t="s">
        <v>21</v>
      </c>
      <c r="E4153" s="21">
        <v>800</v>
      </c>
      <c r="F4153" s="21">
        <v>2100</v>
      </c>
      <c r="G4153" s="21">
        <v>1880</v>
      </c>
      <c r="H4153" s="39">
        <f t="shared" si="625"/>
        <v>2900.5714285714284</v>
      </c>
      <c r="I4153" s="37">
        <f t="shared" si="626"/>
        <v>3000</v>
      </c>
      <c r="J4153" s="37">
        <f t="shared" si="627"/>
        <v>135</v>
      </c>
      <c r="K4153" s="21"/>
      <c r="L4153" s="36">
        <f>L4152+20</f>
        <v>757</v>
      </c>
      <c r="M4153" s="36"/>
      <c r="N4153" s="21"/>
      <c r="O4153" s="21">
        <f t="shared" si="628"/>
        <v>757</v>
      </c>
      <c r="P4153" s="40">
        <f t="shared" si="629"/>
        <v>2162.8571428571431</v>
      </c>
      <c r="Q4153" s="42"/>
      <c r="R4153" t="str">
        <f t="shared" si="630"/>
        <v>2900 Litre 316 Stainless Steel Slimline Water Tank (800mm W x 2100mm L x  1880mm H)</v>
      </c>
    </row>
    <row r="4154" spans="2:18" x14ac:dyDescent="0.35">
      <c r="B4154" s="32">
        <v>0.65</v>
      </c>
      <c r="C4154" s="30" t="s">
        <v>23</v>
      </c>
      <c r="D4154" s="30" t="s">
        <v>21</v>
      </c>
      <c r="E4154" s="21">
        <v>800</v>
      </c>
      <c r="F4154" s="21">
        <v>2200</v>
      </c>
      <c r="G4154" s="21">
        <v>1880</v>
      </c>
      <c r="H4154" s="39">
        <f t="shared" si="625"/>
        <v>3050.9714285714281</v>
      </c>
      <c r="I4154" s="37">
        <f t="shared" si="626"/>
        <v>3000</v>
      </c>
      <c r="J4154" s="37">
        <f t="shared" si="627"/>
        <v>135</v>
      </c>
      <c r="K4154" s="21"/>
      <c r="L4154" s="36">
        <f>L4153+20</f>
        <v>777</v>
      </c>
      <c r="M4154" s="36"/>
      <c r="N4154" s="21"/>
      <c r="O4154" s="21">
        <f t="shared" si="628"/>
        <v>777</v>
      </c>
      <c r="P4154" s="40">
        <f t="shared" si="629"/>
        <v>2220</v>
      </c>
      <c r="Q4154" s="42"/>
      <c r="R4154" t="str">
        <f t="shared" si="630"/>
        <v>3050 Litre 316 Stainless Steel Slimline Water Tank (800mm W x 2200mm L x  1880mm H)</v>
      </c>
    </row>
    <row r="4155" spans="2:18" x14ac:dyDescent="0.35">
      <c r="B4155" s="32">
        <v>0.65</v>
      </c>
      <c r="C4155" s="30" t="s">
        <v>23</v>
      </c>
      <c r="D4155" s="30" t="s">
        <v>21</v>
      </c>
      <c r="E4155" s="21">
        <v>800</v>
      </c>
      <c r="F4155" s="21">
        <v>2300</v>
      </c>
      <c r="G4155" s="21">
        <v>1880</v>
      </c>
      <c r="H4155" s="39">
        <f t="shared" si="625"/>
        <v>3201.3714285714282</v>
      </c>
      <c r="I4155" s="37">
        <f t="shared" si="626"/>
        <v>3000</v>
      </c>
      <c r="J4155" s="37">
        <f t="shared" si="627"/>
        <v>135</v>
      </c>
      <c r="K4155" s="21"/>
      <c r="L4155" s="36">
        <f>L4154+20</f>
        <v>797</v>
      </c>
      <c r="M4155" s="36"/>
      <c r="N4155" s="21"/>
      <c r="O4155" s="21">
        <f t="shared" si="628"/>
        <v>797</v>
      </c>
      <c r="P4155" s="40">
        <f t="shared" si="629"/>
        <v>2277.1428571428573</v>
      </c>
      <c r="Q4155" s="42"/>
      <c r="R4155" t="str">
        <f t="shared" si="630"/>
        <v>3200 Litre 316 Stainless Steel Slimline Water Tank (800mm W x 2300mm L x  1880mm H)</v>
      </c>
    </row>
    <row r="4156" spans="2:18" x14ac:dyDescent="0.35">
      <c r="B4156" s="32">
        <v>0.65</v>
      </c>
      <c r="C4156" s="30" t="s">
        <v>23</v>
      </c>
      <c r="D4156" s="30" t="s">
        <v>21</v>
      </c>
      <c r="E4156" s="21">
        <v>800</v>
      </c>
      <c r="F4156" s="21">
        <v>2400</v>
      </c>
      <c r="G4156" s="21">
        <v>1880</v>
      </c>
      <c r="H4156" s="39">
        <f t="shared" si="625"/>
        <v>3351.7714285714283</v>
      </c>
      <c r="I4156" s="37">
        <f t="shared" si="626"/>
        <v>3000</v>
      </c>
      <c r="J4156" s="37">
        <f t="shared" si="627"/>
        <v>135</v>
      </c>
      <c r="K4156" s="21"/>
      <c r="L4156" s="36">
        <f>L4155+20</f>
        <v>817</v>
      </c>
      <c r="M4156" s="36"/>
      <c r="N4156" s="21"/>
      <c r="O4156" s="21">
        <f t="shared" si="628"/>
        <v>817</v>
      </c>
      <c r="P4156" s="40">
        <f t="shared" si="629"/>
        <v>2334.2857142857142</v>
      </c>
      <c r="Q4156" s="42"/>
      <c r="R4156" t="str">
        <f t="shared" si="630"/>
        <v>3350 Litre 316 Stainless Steel Slimline Water Tank (800mm W x 2400mm L x  1880mm H)</v>
      </c>
    </row>
    <row r="4157" spans="2:18" x14ac:dyDescent="0.35">
      <c r="B4157" s="32">
        <v>0.65</v>
      </c>
      <c r="C4157" s="30" t="s">
        <v>23</v>
      </c>
      <c r="D4157" s="30" t="s">
        <v>21</v>
      </c>
      <c r="E4157" s="21">
        <v>800</v>
      </c>
      <c r="F4157" s="21">
        <v>2500</v>
      </c>
      <c r="G4157" s="21">
        <v>1880</v>
      </c>
      <c r="H4157" s="39">
        <f t="shared" si="625"/>
        <v>3502.1714285714284</v>
      </c>
      <c r="I4157" s="37">
        <f t="shared" si="626"/>
        <v>4000</v>
      </c>
      <c r="J4157" s="37">
        <f t="shared" si="627"/>
        <v>150</v>
      </c>
      <c r="K4157" s="21"/>
      <c r="L4157" s="36">
        <v>839</v>
      </c>
      <c r="M4157" s="36"/>
      <c r="N4157" s="21"/>
      <c r="O4157" s="21">
        <f t="shared" si="628"/>
        <v>839</v>
      </c>
      <c r="P4157" s="40">
        <f t="shared" si="629"/>
        <v>2397.1428571428573</v>
      </c>
      <c r="Q4157" s="42"/>
      <c r="R4157" t="str">
        <f t="shared" si="630"/>
        <v>3500 Litre 316 Stainless Steel Slimline Water Tank (800mm W x 2500mm L x  1880mm H)</v>
      </c>
    </row>
    <row r="4158" spans="2:18" x14ac:dyDescent="0.35">
      <c r="B4158" s="32">
        <v>0.65</v>
      </c>
      <c r="C4158" s="30" t="s">
        <v>23</v>
      </c>
      <c r="D4158" s="30" t="s">
        <v>21</v>
      </c>
      <c r="E4158" s="21">
        <v>800</v>
      </c>
      <c r="F4158" s="21">
        <v>2600</v>
      </c>
      <c r="G4158" s="21">
        <v>1880</v>
      </c>
      <c r="H4158" s="39">
        <f t="shared" si="625"/>
        <v>3652.5714285714284</v>
      </c>
      <c r="I4158" s="37">
        <f t="shared" si="626"/>
        <v>4000</v>
      </c>
      <c r="J4158" s="37">
        <f t="shared" si="627"/>
        <v>150</v>
      </c>
      <c r="K4158" s="21"/>
      <c r="L4158" s="36">
        <f t="shared" ref="L4158:L4163" si="635">L4157+20</f>
        <v>859</v>
      </c>
      <c r="M4158" s="36"/>
      <c r="N4158" s="21"/>
      <c r="O4158" s="21">
        <f t="shared" si="628"/>
        <v>859</v>
      </c>
      <c r="P4158" s="40">
        <f t="shared" si="629"/>
        <v>2454.2857142857142</v>
      </c>
      <c r="Q4158" s="42"/>
      <c r="R4158" t="str">
        <f t="shared" si="630"/>
        <v>3650 Litre 316 Stainless Steel Slimline Water Tank (800mm W x 2600mm L x  1880mm H)</v>
      </c>
    </row>
    <row r="4159" spans="2:18" x14ac:dyDescent="0.35">
      <c r="B4159" s="32">
        <v>0.65</v>
      </c>
      <c r="C4159" s="30" t="s">
        <v>23</v>
      </c>
      <c r="D4159" s="30" t="s">
        <v>21</v>
      </c>
      <c r="E4159" s="21">
        <v>800</v>
      </c>
      <c r="F4159" s="21">
        <v>2700</v>
      </c>
      <c r="G4159" s="21">
        <v>1880</v>
      </c>
      <c r="H4159" s="39">
        <f t="shared" si="625"/>
        <v>3802.9714285714281</v>
      </c>
      <c r="I4159" s="37">
        <f t="shared" si="626"/>
        <v>4000</v>
      </c>
      <c r="J4159" s="37">
        <f t="shared" si="627"/>
        <v>150</v>
      </c>
      <c r="K4159" s="21"/>
      <c r="L4159" s="36">
        <f t="shared" si="635"/>
        <v>879</v>
      </c>
      <c r="M4159" s="36"/>
      <c r="N4159" s="21"/>
      <c r="O4159" s="21">
        <f t="shared" si="628"/>
        <v>879</v>
      </c>
      <c r="P4159" s="40">
        <f t="shared" si="629"/>
        <v>2511.4285714285716</v>
      </c>
      <c r="Q4159" s="42"/>
      <c r="R4159" t="str">
        <f t="shared" si="630"/>
        <v>3800 Litre 316 Stainless Steel Slimline Water Tank (800mm W x 2700mm L x  1880mm H)</v>
      </c>
    </row>
    <row r="4160" spans="2:18" x14ac:dyDescent="0.35">
      <c r="B4160" s="32">
        <v>0.65</v>
      </c>
      <c r="C4160" s="30" t="s">
        <v>23</v>
      </c>
      <c r="D4160" s="30" t="s">
        <v>21</v>
      </c>
      <c r="E4160" s="21">
        <v>800</v>
      </c>
      <c r="F4160" s="21">
        <v>2800</v>
      </c>
      <c r="G4160" s="21">
        <v>1880</v>
      </c>
      <c r="H4160" s="39">
        <f t="shared" si="625"/>
        <v>3953.3714285714282</v>
      </c>
      <c r="I4160" s="37">
        <f t="shared" si="626"/>
        <v>4000</v>
      </c>
      <c r="J4160" s="37">
        <f t="shared" si="627"/>
        <v>150</v>
      </c>
      <c r="K4160" s="21"/>
      <c r="L4160" s="36">
        <f t="shared" si="635"/>
        <v>899</v>
      </c>
      <c r="M4160" s="36"/>
      <c r="N4160" s="21"/>
      <c r="O4160" s="21">
        <f t="shared" si="628"/>
        <v>899</v>
      </c>
      <c r="P4160" s="40">
        <f t="shared" si="629"/>
        <v>2568.5714285714289</v>
      </c>
      <c r="Q4160" s="42"/>
      <c r="R4160" t="str">
        <f t="shared" si="630"/>
        <v>3950 Litre 316 Stainless Steel Slimline Water Tank (800mm W x 2800mm L x  1880mm H)</v>
      </c>
    </row>
    <row r="4161" spans="2:18" x14ac:dyDescent="0.35">
      <c r="B4161" s="32">
        <v>0.65</v>
      </c>
      <c r="C4161" s="30" t="s">
        <v>23</v>
      </c>
      <c r="D4161" s="30" t="s">
        <v>21</v>
      </c>
      <c r="E4161" s="21">
        <v>800</v>
      </c>
      <c r="F4161" s="21">
        <v>2900</v>
      </c>
      <c r="G4161" s="21">
        <v>1880</v>
      </c>
      <c r="H4161" s="39">
        <f t="shared" si="625"/>
        <v>4103.7714285714283</v>
      </c>
      <c r="I4161" s="37">
        <f t="shared" si="626"/>
        <v>4000</v>
      </c>
      <c r="J4161" s="37">
        <f t="shared" si="627"/>
        <v>150</v>
      </c>
      <c r="K4161" s="21"/>
      <c r="L4161" s="36">
        <f t="shared" si="635"/>
        <v>919</v>
      </c>
      <c r="M4161" s="36"/>
      <c r="N4161" s="21"/>
      <c r="O4161" s="21">
        <f t="shared" si="628"/>
        <v>919</v>
      </c>
      <c r="P4161" s="40">
        <f t="shared" si="629"/>
        <v>2625.7142857142858</v>
      </c>
      <c r="Q4161" s="42"/>
      <c r="R4161" t="str">
        <f t="shared" si="630"/>
        <v>4100 Litre 316 Stainless Steel Slimline Water Tank (800mm W x 2900mm L x  1880mm H)</v>
      </c>
    </row>
    <row r="4162" spans="2:18" x14ac:dyDescent="0.35">
      <c r="B4162" s="32">
        <v>0.65</v>
      </c>
      <c r="C4162" s="30" t="s">
        <v>23</v>
      </c>
      <c r="D4162" s="30" t="s">
        <v>21</v>
      </c>
      <c r="E4162" s="21">
        <v>800</v>
      </c>
      <c r="F4162" s="21">
        <v>3000</v>
      </c>
      <c r="G4162" s="21">
        <v>1880</v>
      </c>
      <c r="H4162" s="39">
        <f t="shared" si="625"/>
        <v>4254.1714285714279</v>
      </c>
      <c r="I4162" s="37">
        <f t="shared" si="626"/>
        <v>4000</v>
      </c>
      <c r="J4162" s="37">
        <f t="shared" si="627"/>
        <v>150</v>
      </c>
      <c r="K4162" s="21"/>
      <c r="L4162" s="36">
        <f t="shared" si="635"/>
        <v>939</v>
      </c>
      <c r="M4162" s="36"/>
      <c r="N4162" s="21"/>
      <c r="O4162" s="21">
        <f t="shared" si="628"/>
        <v>939</v>
      </c>
      <c r="P4162" s="40">
        <f t="shared" si="629"/>
        <v>2682.8571428571431</v>
      </c>
      <c r="Q4162" s="42"/>
      <c r="R4162" t="str">
        <f t="shared" si="630"/>
        <v>4250 Litre 316 Stainless Steel Slimline Water Tank (800mm W x 3000mm L x  1880mm H)</v>
      </c>
    </row>
    <row r="4163" spans="2:18" x14ac:dyDescent="0.35">
      <c r="B4163" s="32">
        <v>0.65</v>
      </c>
      <c r="C4163" s="30" t="s">
        <v>23</v>
      </c>
      <c r="D4163" s="30" t="s">
        <v>21</v>
      </c>
      <c r="E4163" s="21">
        <v>800</v>
      </c>
      <c r="F4163" s="21">
        <v>3100</v>
      </c>
      <c r="G4163" s="21">
        <v>1880</v>
      </c>
      <c r="H4163" s="39">
        <f t="shared" si="625"/>
        <v>4404.5714285714284</v>
      </c>
      <c r="I4163" s="37">
        <f t="shared" si="626"/>
        <v>4000</v>
      </c>
      <c r="J4163" s="37">
        <f t="shared" si="627"/>
        <v>150</v>
      </c>
      <c r="K4163" s="21"/>
      <c r="L4163" s="36">
        <f t="shared" si="635"/>
        <v>959</v>
      </c>
      <c r="M4163" s="36"/>
      <c r="N4163" s="21"/>
      <c r="O4163" s="21">
        <f t="shared" si="628"/>
        <v>959</v>
      </c>
      <c r="P4163" s="40">
        <f t="shared" si="629"/>
        <v>2740</v>
      </c>
      <c r="Q4163" s="42"/>
      <c r="R4163" t="str">
        <f t="shared" si="630"/>
        <v>4400 Litre 316 Stainless Steel Slimline Water Tank (800mm W x 3100mm L x  1880mm H)</v>
      </c>
    </row>
    <row r="4164" spans="2:18" x14ac:dyDescent="0.35">
      <c r="B4164" s="32">
        <v>0.65</v>
      </c>
      <c r="C4164" s="30" t="s">
        <v>23</v>
      </c>
      <c r="D4164" s="30" t="s">
        <v>21</v>
      </c>
      <c r="E4164" s="21">
        <v>800</v>
      </c>
      <c r="F4164" s="21">
        <v>3200</v>
      </c>
      <c r="G4164" s="21">
        <v>1880</v>
      </c>
      <c r="H4164" s="39">
        <f t="shared" si="625"/>
        <v>4554.9714285714281</v>
      </c>
      <c r="I4164" s="37">
        <f t="shared" si="626"/>
        <v>5000</v>
      </c>
      <c r="J4164" s="37">
        <f t="shared" si="627"/>
        <v>180</v>
      </c>
      <c r="K4164" s="21"/>
      <c r="L4164" s="36">
        <v>981</v>
      </c>
      <c r="M4164" s="36"/>
      <c r="N4164" s="21"/>
      <c r="O4164" s="21">
        <f t="shared" si="628"/>
        <v>981</v>
      </c>
      <c r="P4164" s="40">
        <f t="shared" si="629"/>
        <v>2802.8571428571431</v>
      </c>
      <c r="Q4164" s="42"/>
      <c r="R4164" t="str">
        <f t="shared" si="630"/>
        <v>4550 Litre 316 Stainless Steel Slimline Water Tank (800mm W x 3200mm L x  1880mm H)</v>
      </c>
    </row>
    <row r="4165" spans="2:18" x14ac:dyDescent="0.35">
      <c r="B4165" s="32">
        <v>0.65</v>
      </c>
      <c r="C4165" s="30" t="s">
        <v>23</v>
      </c>
      <c r="D4165" s="30" t="s">
        <v>21</v>
      </c>
      <c r="E4165" s="21">
        <v>800</v>
      </c>
      <c r="F4165" s="21">
        <v>3300</v>
      </c>
      <c r="G4165" s="21">
        <v>1880</v>
      </c>
      <c r="H4165" s="39">
        <f t="shared" si="625"/>
        <v>4705.3714285714286</v>
      </c>
      <c r="I4165" s="37">
        <f t="shared" si="626"/>
        <v>5000</v>
      </c>
      <c r="J4165" s="37">
        <f t="shared" si="627"/>
        <v>180</v>
      </c>
      <c r="K4165" s="21"/>
      <c r="L4165" s="36">
        <f t="shared" ref="L4165:L4170" si="636">L4164+20</f>
        <v>1001</v>
      </c>
      <c r="M4165" s="36"/>
      <c r="N4165" s="21"/>
      <c r="O4165" s="21">
        <f t="shared" si="628"/>
        <v>1001</v>
      </c>
      <c r="P4165" s="40">
        <f t="shared" si="629"/>
        <v>2860</v>
      </c>
      <c r="Q4165" s="42"/>
      <c r="R4165" t="str">
        <f t="shared" si="630"/>
        <v>4710 Litre 316 Stainless Steel Slimline Water Tank (800mm W x 3300mm L x  1880mm H)</v>
      </c>
    </row>
    <row r="4166" spans="2:18" x14ac:dyDescent="0.35">
      <c r="B4166" s="32">
        <v>0.65</v>
      </c>
      <c r="C4166" s="30" t="s">
        <v>23</v>
      </c>
      <c r="D4166" s="30" t="s">
        <v>21</v>
      </c>
      <c r="E4166" s="21">
        <v>800</v>
      </c>
      <c r="F4166" s="21">
        <v>3400</v>
      </c>
      <c r="G4166" s="21">
        <v>1880</v>
      </c>
      <c r="H4166" s="39">
        <f t="shared" si="625"/>
        <v>4855.7714285714283</v>
      </c>
      <c r="I4166" s="37">
        <f t="shared" si="626"/>
        <v>5000</v>
      </c>
      <c r="J4166" s="37">
        <f t="shared" si="627"/>
        <v>180</v>
      </c>
      <c r="K4166" s="21"/>
      <c r="L4166" s="36">
        <f t="shared" si="636"/>
        <v>1021</v>
      </c>
      <c r="M4166" s="36"/>
      <c r="N4166" s="21"/>
      <c r="O4166" s="21">
        <f t="shared" si="628"/>
        <v>1021</v>
      </c>
      <c r="P4166" s="40">
        <f t="shared" si="629"/>
        <v>2917.1428571428573</v>
      </c>
      <c r="Q4166" s="42"/>
      <c r="R4166" t="str">
        <f t="shared" si="630"/>
        <v>4860 Litre 316 Stainless Steel Slimline Water Tank (800mm W x 3400mm L x  1880mm H)</v>
      </c>
    </row>
    <row r="4167" spans="2:18" x14ac:dyDescent="0.35">
      <c r="B4167" s="32">
        <v>0.65</v>
      </c>
      <c r="C4167" s="30" t="s">
        <v>23</v>
      </c>
      <c r="D4167" s="30" t="s">
        <v>21</v>
      </c>
      <c r="E4167" s="21">
        <v>800</v>
      </c>
      <c r="F4167" s="21">
        <v>3500</v>
      </c>
      <c r="G4167" s="21">
        <v>1880</v>
      </c>
      <c r="H4167" s="39">
        <f t="shared" ref="H4167:H4230" si="637">(((22/7*(E4167/2)^2)*G4167)+((F4167-E4167)*G4167*E4167))/1000000</f>
        <v>5006.1714285714279</v>
      </c>
      <c r="I4167" s="37">
        <f t="shared" ref="I4167:I4230" si="638">ROUND(H4167,-3)</f>
        <v>5000</v>
      </c>
      <c r="J4167" s="37">
        <f t="shared" ref="J4167:J4230" si="639">IF(I4167&lt;1000,90,IF(I4167=1000,90,IF(I4167=2000,120,IF(I4167=3000,135,IF(I4167=4000,150,IF(I4167=5000,180,IF(I4167=6000,210,IF(I4167=7000,240,IF(I4167=8000,255,IF(I4167=9000,270,IF(I4167=10000,285)))))))))))</f>
        <v>180</v>
      </c>
      <c r="K4167" s="21">
        <v>75</v>
      </c>
      <c r="L4167" s="36">
        <f t="shared" si="636"/>
        <v>1041</v>
      </c>
      <c r="M4167" s="36"/>
      <c r="N4167" s="21"/>
      <c r="O4167" s="21">
        <f t="shared" ref="O4167:O4230" si="640">SUM(K4167:N4167)</f>
        <v>1116</v>
      </c>
      <c r="P4167" s="40">
        <f t="shared" ref="P4167:P4230" si="641">O4167/(1-B4167)</f>
        <v>3188.5714285714289</v>
      </c>
      <c r="Q4167" s="42"/>
      <c r="R4167" t="str">
        <f t="shared" ref="R4167:R4230" si="642">ROUND(H4167,-1)&amp;" "&amp;"Litre"&amp;" "&amp;C4167&amp;" "&amp;D4167&amp;" "&amp;"Water Tank"&amp;" ("&amp;E4167&amp;"mm W x "&amp;F4167&amp;"mm L x  "&amp;G4167&amp;"mm H)"</f>
        <v>5010 Litre 316 Stainless Steel Slimline Water Tank (800mm W x 3500mm L x  1880mm H)</v>
      </c>
    </row>
    <row r="4168" spans="2:18" x14ac:dyDescent="0.35">
      <c r="B4168" s="32">
        <v>0.65</v>
      </c>
      <c r="C4168" s="30" t="s">
        <v>23</v>
      </c>
      <c r="D4168" s="30" t="s">
        <v>21</v>
      </c>
      <c r="E4168" s="21">
        <v>800</v>
      </c>
      <c r="F4168" s="21">
        <v>3600</v>
      </c>
      <c r="G4168" s="21">
        <v>1880</v>
      </c>
      <c r="H4168" s="39">
        <f t="shared" si="637"/>
        <v>5156.5714285714284</v>
      </c>
      <c r="I4168" s="37">
        <f t="shared" si="638"/>
        <v>5000</v>
      </c>
      <c r="J4168" s="37">
        <f t="shared" si="639"/>
        <v>180</v>
      </c>
      <c r="K4168" s="21">
        <v>75</v>
      </c>
      <c r="L4168" s="36">
        <f t="shared" si="636"/>
        <v>1061</v>
      </c>
      <c r="M4168" s="36"/>
      <c r="N4168" s="21"/>
      <c r="O4168" s="21">
        <f t="shared" si="640"/>
        <v>1136</v>
      </c>
      <c r="P4168" s="40">
        <f t="shared" si="641"/>
        <v>3245.7142857142858</v>
      </c>
      <c r="Q4168" s="42"/>
      <c r="R4168" t="str">
        <f t="shared" si="642"/>
        <v>5160 Litre 316 Stainless Steel Slimline Water Tank (800mm W x 3600mm L x  1880mm H)</v>
      </c>
    </row>
    <row r="4169" spans="2:18" x14ac:dyDescent="0.35">
      <c r="B4169" s="32">
        <v>0.65</v>
      </c>
      <c r="C4169" s="30" t="s">
        <v>23</v>
      </c>
      <c r="D4169" s="30" t="s">
        <v>21</v>
      </c>
      <c r="E4169" s="21">
        <v>800</v>
      </c>
      <c r="F4169" s="21">
        <v>3700</v>
      </c>
      <c r="G4169" s="21">
        <v>1880</v>
      </c>
      <c r="H4169" s="39">
        <f t="shared" si="637"/>
        <v>5306.9714285714281</v>
      </c>
      <c r="I4169" s="37">
        <f t="shared" si="638"/>
        <v>5000</v>
      </c>
      <c r="J4169" s="37">
        <f t="shared" si="639"/>
        <v>180</v>
      </c>
      <c r="K4169" s="21">
        <v>75</v>
      </c>
      <c r="L4169" s="36">
        <f t="shared" si="636"/>
        <v>1081</v>
      </c>
      <c r="M4169" s="36"/>
      <c r="N4169" s="21"/>
      <c r="O4169" s="21">
        <f t="shared" si="640"/>
        <v>1156</v>
      </c>
      <c r="P4169" s="40">
        <f t="shared" si="641"/>
        <v>3302.8571428571431</v>
      </c>
      <c r="Q4169" s="42"/>
      <c r="R4169" t="str">
        <f t="shared" si="642"/>
        <v>5310 Litre 316 Stainless Steel Slimline Water Tank (800mm W x 3700mm L x  1880mm H)</v>
      </c>
    </row>
    <row r="4170" spans="2:18" x14ac:dyDescent="0.35">
      <c r="B4170" s="32">
        <v>0.65</v>
      </c>
      <c r="C4170" s="30" t="s">
        <v>23</v>
      </c>
      <c r="D4170" s="30" t="s">
        <v>21</v>
      </c>
      <c r="E4170" s="21">
        <v>800</v>
      </c>
      <c r="F4170" s="21">
        <v>3800</v>
      </c>
      <c r="G4170" s="21">
        <v>1880</v>
      </c>
      <c r="H4170" s="39">
        <f t="shared" si="637"/>
        <v>5457.3714285714286</v>
      </c>
      <c r="I4170" s="37">
        <f t="shared" si="638"/>
        <v>5000</v>
      </c>
      <c r="J4170" s="37">
        <f t="shared" si="639"/>
        <v>180</v>
      </c>
      <c r="K4170" s="21">
        <v>75</v>
      </c>
      <c r="L4170" s="36">
        <f t="shared" si="636"/>
        <v>1101</v>
      </c>
      <c r="M4170" s="36"/>
      <c r="N4170" s="21"/>
      <c r="O4170" s="21">
        <f t="shared" si="640"/>
        <v>1176</v>
      </c>
      <c r="P4170" s="40">
        <f t="shared" si="641"/>
        <v>3360</v>
      </c>
      <c r="Q4170" s="42"/>
      <c r="R4170" t="str">
        <f t="shared" si="642"/>
        <v>5460 Litre 316 Stainless Steel Slimline Water Tank (800mm W x 3800mm L x  1880mm H)</v>
      </c>
    </row>
    <row r="4171" spans="2:18" x14ac:dyDescent="0.35">
      <c r="B4171" s="32">
        <v>0.65</v>
      </c>
      <c r="C4171" s="30" t="s">
        <v>23</v>
      </c>
      <c r="D4171" s="30" t="s">
        <v>21</v>
      </c>
      <c r="E4171" s="21">
        <v>800</v>
      </c>
      <c r="F4171" s="21">
        <v>3900</v>
      </c>
      <c r="G4171" s="21">
        <v>1880</v>
      </c>
      <c r="H4171" s="39">
        <f t="shared" si="637"/>
        <v>5607.7714285714283</v>
      </c>
      <c r="I4171" s="37">
        <f t="shared" si="638"/>
        <v>6000</v>
      </c>
      <c r="J4171" s="37">
        <f t="shared" si="639"/>
        <v>210</v>
      </c>
      <c r="K4171" s="21">
        <v>75</v>
      </c>
      <c r="L4171" s="36">
        <v>1230</v>
      </c>
      <c r="M4171" s="36"/>
      <c r="N4171" s="21"/>
      <c r="O4171" s="21">
        <f t="shared" si="640"/>
        <v>1305</v>
      </c>
      <c r="P4171" s="40">
        <f t="shared" si="641"/>
        <v>3728.5714285714289</v>
      </c>
      <c r="Q4171" s="42"/>
      <c r="R4171" t="str">
        <f t="shared" si="642"/>
        <v>5610 Litre 316 Stainless Steel Slimline Water Tank (800mm W x 3900mm L x  1880mm H)</v>
      </c>
    </row>
    <row r="4172" spans="2:18" x14ac:dyDescent="0.35">
      <c r="B4172" s="32">
        <v>0.65</v>
      </c>
      <c r="C4172" s="30" t="s">
        <v>23</v>
      </c>
      <c r="D4172" s="30" t="s">
        <v>21</v>
      </c>
      <c r="E4172" s="21">
        <v>800</v>
      </c>
      <c r="F4172" s="21">
        <v>4000</v>
      </c>
      <c r="G4172" s="21">
        <v>1880</v>
      </c>
      <c r="H4172" s="39">
        <f t="shared" si="637"/>
        <v>5758.1714285714279</v>
      </c>
      <c r="I4172" s="37">
        <f t="shared" si="638"/>
        <v>6000</v>
      </c>
      <c r="J4172" s="37">
        <f t="shared" si="639"/>
        <v>210</v>
      </c>
      <c r="K4172" s="21">
        <v>75</v>
      </c>
      <c r="L4172" s="36">
        <v>1250</v>
      </c>
      <c r="M4172" s="36"/>
      <c r="N4172" s="21"/>
      <c r="O4172" s="21">
        <f t="shared" si="640"/>
        <v>1325</v>
      </c>
      <c r="P4172" s="40">
        <f t="shared" si="641"/>
        <v>3785.7142857142858</v>
      </c>
      <c r="Q4172" s="42"/>
      <c r="R4172" t="str">
        <f t="shared" si="642"/>
        <v>5760 Litre 316 Stainless Steel Slimline Water Tank (800mm W x 4000mm L x  1880mm H)</v>
      </c>
    </row>
    <row r="4173" spans="2:18" x14ac:dyDescent="0.35">
      <c r="B4173" s="32">
        <v>0.65</v>
      </c>
      <c r="C4173" s="30" t="s">
        <v>23</v>
      </c>
      <c r="D4173" s="30" t="s">
        <v>21</v>
      </c>
      <c r="E4173" s="21">
        <v>850</v>
      </c>
      <c r="F4173" s="21">
        <v>800</v>
      </c>
      <c r="G4173" s="21">
        <v>1880</v>
      </c>
      <c r="H4173" s="39">
        <f t="shared" si="637"/>
        <v>987.33571428571418</v>
      </c>
      <c r="I4173" s="37">
        <f t="shared" si="638"/>
        <v>1000</v>
      </c>
      <c r="J4173" s="37">
        <f t="shared" si="639"/>
        <v>90</v>
      </c>
      <c r="K4173" s="21"/>
      <c r="L4173" s="36">
        <v>430</v>
      </c>
      <c r="M4173" s="44"/>
      <c r="N4173" s="21"/>
      <c r="O4173" s="21">
        <f t="shared" si="640"/>
        <v>430</v>
      </c>
      <c r="P4173" s="40">
        <f t="shared" si="641"/>
        <v>1228.5714285714287</v>
      </c>
      <c r="Q4173" s="42"/>
      <c r="R4173" t="str">
        <f t="shared" si="642"/>
        <v>990 Litre 316 Stainless Steel Slimline Water Tank (850mm W x 800mm L x  1880mm H)</v>
      </c>
    </row>
    <row r="4174" spans="2:18" x14ac:dyDescent="0.35">
      <c r="B4174" s="32">
        <v>0.65</v>
      </c>
      <c r="C4174" s="30" t="s">
        <v>23</v>
      </c>
      <c r="D4174" s="30" t="s">
        <v>21</v>
      </c>
      <c r="E4174" s="21">
        <v>850</v>
      </c>
      <c r="F4174" s="21">
        <v>900</v>
      </c>
      <c r="G4174" s="21">
        <v>1880</v>
      </c>
      <c r="H4174" s="39">
        <f t="shared" si="637"/>
        <v>1147.1357142857141</v>
      </c>
      <c r="I4174" s="37">
        <f t="shared" si="638"/>
        <v>1000</v>
      </c>
      <c r="J4174" s="37">
        <f t="shared" si="639"/>
        <v>90</v>
      </c>
      <c r="K4174" s="21"/>
      <c r="L4174" s="36">
        <v>450</v>
      </c>
      <c r="M4174" s="36"/>
      <c r="N4174" s="21"/>
      <c r="O4174" s="21">
        <f t="shared" si="640"/>
        <v>450</v>
      </c>
      <c r="P4174" s="40">
        <f t="shared" si="641"/>
        <v>1285.7142857142858</v>
      </c>
      <c r="Q4174" s="42"/>
      <c r="R4174" t="str">
        <f t="shared" si="642"/>
        <v>1150 Litre 316 Stainless Steel Slimline Water Tank (850mm W x 900mm L x  1880mm H)</v>
      </c>
    </row>
    <row r="4175" spans="2:18" x14ac:dyDescent="0.35">
      <c r="B4175" s="32">
        <v>0.65</v>
      </c>
      <c r="C4175" s="30" t="s">
        <v>23</v>
      </c>
      <c r="D4175" s="30" t="s">
        <v>21</v>
      </c>
      <c r="E4175" s="21">
        <v>850</v>
      </c>
      <c r="F4175" s="21">
        <v>1000</v>
      </c>
      <c r="G4175" s="21">
        <v>1880</v>
      </c>
      <c r="H4175" s="39">
        <f t="shared" si="637"/>
        <v>1306.9357142857141</v>
      </c>
      <c r="I4175" s="37">
        <f t="shared" si="638"/>
        <v>1000</v>
      </c>
      <c r="J4175" s="37">
        <f t="shared" si="639"/>
        <v>90</v>
      </c>
      <c r="K4175" s="21"/>
      <c r="L4175" s="36">
        <f>L4174+20</f>
        <v>470</v>
      </c>
      <c r="M4175" s="36"/>
      <c r="N4175" s="21"/>
      <c r="O4175" s="21">
        <f t="shared" si="640"/>
        <v>470</v>
      </c>
      <c r="P4175" s="40">
        <f t="shared" si="641"/>
        <v>1342.8571428571429</v>
      </c>
      <c r="Q4175" s="42"/>
      <c r="R4175" t="str">
        <f t="shared" si="642"/>
        <v>1310 Litre 316 Stainless Steel Slimline Water Tank (850mm W x 1000mm L x  1880mm H)</v>
      </c>
    </row>
    <row r="4176" spans="2:18" x14ac:dyDescent="0.35">
      <c r="B4176" s="32">
        <v>0.65</v>
      </c>
      <c r="C4176" s="30" t="s">
        <v>23</v>
      </c>
      <c r="D4176" s="30" t="s">
        <v>21</v>
      </c>
      <c r="E4176" s="21">
        <v>850</v>
      </c>
      <c r="F4176" s="21">
        <v>1100</v>
      </c>
      <c r="G4176" s="21">
        <v>1880</v>
      </c>
      <c r="H4176" s="39">
        <f t="shared" si="637"/>
        <v>1466.735714285714</v>
      </c>
      <c r="I4176" s="37">
        <f t="shared" si="638"/>
        <v>1000</v>
      </c>
      <c r="J4176" s="37">
        <f t="shared" si="639"/>
        <v>90</v>
      </c>
      <c r="K4176" s="21"/>
      <c r="L4176" s="36">
        <f>L4175+20</f>
        <v>490</v>
      </c>
      <c r="M4176" s="36"/>
      <c r="N4176" s="21"/>
      <c r="O4176" s="21">
        <f t="shared" si="640"/>
        <v>490</v>
      </c>
      <c r="P4176" s="40">
        <f t="shared" si="641"/>
        <v>1400</v>
      </c>
      <c r="Q4176" s="42"/>
      <c r="R4176" t="str">
        <f t="shared" si="642"/>
        <v>1470 Litre 316 Stainless Steel Slimline Water Tank (850mm W x 1100mm L x  1880mm H)</v>
      </c>
    </row>
    <row r="4177" spans="2:18" x14ac:dyDescent="0.35">
      <c r="B4177" s="32">
        <v>0.65</v>
      </c>
      <c r="C4177" s="30" t="s">
        <v>23</v>
      </c>
      <c r="D4177" s="30" t="s">
        <v>21</v>
      </c>
      <c r="E4177" s="21">
        <v>850</v>
      </c>
      <c r="F4177" s="21">
        <v>1200</v>
      </c>
      <c r="G4177" s="21">
        <v>1880</v>
      </c>
      <c r="H4177" s="39">
        <f t="shared" si="637"/>
        <v>1626.5357142857142</v>
      </c>
      <c r="I4177" s="37">
        <f t="shared" si="638"/>
        <v>2000</v>
      </c>
      <c r="J4177" s="37">
        <f t="shared" si="639"/>
        <v>120</v>
      </c>
      <c r="K4177" s="21"/>
      <c r="L4177" s="36">
        <v>511</v>
      </c>
      <c r="M4177" s="36"/>
      <c r="N4177" s="21"/>
      <c r="O4177" s="21">
        <f t="shared" si="640"/>
        <v>511</v>
      </c>
      <c r="P4177" s="40">
        <f t="shared" si="641"/>
        <v>1460</v>
      </c>
      <c r="Q4177" s="42"/>
      <c r="R4177" t="str">
        <f t="shared" si="642"/>
        <v>1630 Litre 316 Stainless Steel Slimline Water Tank (850mm W x 1200mm L x  1880mm H)</v>
      </c>
    </row>
    <row r="4178" spans="2:18" x14ac:dyDescent="0.35">
      <c r="B4178" s="32">
        <v>0.65</v>
      </c>
      <c r="C4178" s="30" t="s">
        <v>23</v>
      </c>
      <c r="D4178" s="30" t="s">
        <v>21</v>
      </c>
      <c r="E4178" s="21">
        <v>850</v>
      </c>
      <c r="F4178" s="21">
        <v>1300</v>
      </c>
      <c r="G4178" s="21">
        <v>1880</v>
      </c>
      <c r="H4178" s="39">
        <f t="shared" si="637"/>
        <v>1786.3357142857142</v>
      </c>
      <c r="I4178" s="37">
        <f t="shared" si="638"/>
        <v>2000</v>
      </c>
      <c r="J4178" s="37">
        <f t="shared" si="639"/>
        <v>120</v>
      </c>
      <c r="K4178" s="21"/>
      <c r="L4178" s="36">
        <v>532</v>
      </c>
      <c r="M4178" s="36"/>
      <c r="N4178" s="21"/>
      <c r="O4178" s="21">
        <f t="shared" si="640"/>
        <v>532</v>
      </c>
      <c r="P4178" s="40">
        <f t="shared" si="641"/>
        <v>1520</v>
      </c>
      <c r="Q4178" s="42"/>
      <c r="R4178" t="str">
        <f t="shared" si="642"/>
        <v>1790 Litre 316 Stainless Steel Slimline Water Tank (850mm W x 1300mm L x  1880mm H)</v>
      </c>
    </row>
    <row r="4179" spans="2:18" x14ac:dyDescent="0.35">
      <c r="B4179" s="32">
        <v>0.65</v>
      </c>
      <c r="C4179" s="30" t="s">
        <v>23</v>
      </c>
      <c r="D4179" s="30" t="s">
        <v>21</v>
      </c>
      <c r="E4179" s="21">
        <v>850</v>
      </c>
      <c r="F4179" s="21">
        <v>1400</v>
      </c>
      <c r="G4179" s="21">
        <v>1880</v>
      </c>
      <c r="H4179" s="39">
        <f t="shared" si="637"/>
        <v>1946.1357142857141</v>
      </c>
      <c r="I4179" s="37">
        <f t="shared" si="638"/>
        <v>2000</v>
      </c>
      <c r="J4179" s="37">
        <f t="shared" si="639"/>
        <v>120</v>
      </c>
      <c r="K4179" s="21"/>
      <c r="L4179" s="36">
        <v>552</v>
      </c>
      <c r="M4179" s="36"/>
      <c r="N4179" s="21"/>
      <c r="O4179" s="21">
        <f t="shared" si="640"/>
        <v>552</v>
      </c>
      <c r="P4179" s="40">
        <f t="shared" si="641"/>
        <v>1577.1428571428573</v>
      </c>
      <c r="Q4179" s="42"/>
      <c r="R4179" t="str">
        <f t="shared" si="642"/>
        <v>1950 Litre 316 Stainless Steel Slimline Water Tank (850mm W x 1400mm L x  1880mm H)</v>
      </c>
    </row>
    <row r="4180" spans="2:18" x14ac:dyDescent="0.35">
      <c r="B4180" s="32">
        <v>0.65</v>
      </c>
      <c r="C4180" s="30" t="s">
        <v>23</v>
      </c>
      <c r="D4180" s="30" t="s">
        <v>21</v>
      </c>
      <c r="E4180" s="21">
        <v>850</v>
      </c>
      <c r="F4180" s="21">
        <v>1500</v>
      </c>
      <c r="G4180" s="21">
        <v>1880</v>
      </c>
      <c r="H4180" s="39">
        <f t="shared" si="637"/>
        <v>2105.9357142857143</v>
      </c>
      <c r="I4180" s="37">
        <f t="shared" si="638"/>
        <v>2000</v>
      </c>
      <c r="J4180" s="37">
        <f t="shared" si="639"/>
        <v>120</v>
      </c>
      <c r="K4180" s="21"/>
      <c r="L4180" s="36">
        <f>L4179+20</f>
        <v>572</v>
      </c>
      <c r="M4180" s="36"/>
      <c r="N4180" s="21"/>
      <c r="O4180" s="21">
        <f t="shared" si="640"/>
        <v>572</v>
      </c>
      <c r="P4180" s="40">
        <f t="shared" si="641"/>
        <v>1634.2857142857144</v>
      </c>
      <c r="Q4180" s="42"/>
      <c r="R4180" t="str">
        <f t="shared" si="642"/>
        <v>2110 Litre 316 Stainless Steel Slimline Water Tank (850mm W x 1500mm L x  1880mm H)</v>
      </c>
    </row>
    <row r="4181" spans="2:18" x14ac:dyDescent="0.35">
      <c r="B4181" s="32">
        <v>0.65</v>
      </c>
      <c r="C4181" s="30" t="s">
        <v>23</v>
      </c>
      <c r="D4181" s="30" t="s">
        <v>21</v>
      </c>
      <c r="E4181" s="21">
        <v>850</v>
      </c>
      <c r="F4181" s="21">
        <v>1600</v>
      </c>
      <c r="G4181" s="21">
        <v>1880</v>
      </c>
      <c r="H4181" s="39">
        <f t="shared" si="637"/>
        <v>2265.735714285714</v>
      </c>
      <c r="I4181" s="37">
        <f t="shared" si="638"/>
        <v>2000</v>
      </c>
      <c r="J4181" s="37">
        <f t="shared" si="639"/>
        <v>120</v>
      </c>
      <c r="K4181" s="21"/>
      <c r="L4181" s="36">
        <f>L4180+20</f>
        <v>592</v>
      </c>
      <c r="M4181" s="36"/>
      <c r="N4181" s="21"/>
      <c r="O4181" s="21">
        <f t="shared" si="640"/>
        <v>592</v>
      </c>
      <c r="P4181" s="40">
        <f t="shared" si="641"/>
        <v>1691.4285714285716</v>
      </c>
      <c r="Q4181" s="42"/>
      <c r="R4181" t="str">
        <f t="shared" si="642"/>
        <v>2270 Litre 316 Stainless Steel Slimline Water Tank (850mm W x 1600mm L x  1880mm H)</v>
      </c>
    </row>
    <row r="4182" spans="2:18" x14ac:dyDescent="0.35">
      <c r="B4182" s="32">
        <v>0.65</v>
      </c>
      <c r="C4182" s="30" t="s">
        <v>23</v>
      </c>
      <c r="D4182" s="30" t="s">
        <v>21</v>
      </c>
      <c r="E4182" s="21">
        <v>850</v>
      </c>
      <c r="F4182" s="21">
        <v>1700</v>
      </c>
      <c r="G4182" s="21">
        <v>1880</v>
      </c>
      <c r="H4182" s="39">
        <f t="shared" si="637"/>
        <v>2425.5357142857142</v>
      </c>
      <c r="I4182" s="37">
        <f t="shared" si="638"/>
        <v>2000</v>
      </c>
      <c r="J4182" s="37">
        <f t="shared" si="639"/>
        <v>120</v>
      </c>
      <c r="K4182" s="21"/>
      <c r="L4182" s="36">
        <f>L4181+20</f>
        <v>612</v>
      </c>
      <c r="M4182" s="36"/>
      <c r="N4182" s="21"/>
      <c r="O4182" s="21">
        <f t="shared" si="640"/>
        <v>612</v>
      </c>
      <c r="P4182" s="40">
        <f t="shared" si="641"/>
        <v>1748.5714285714287</v>
      </c>
      <c r="Q4182" s="42"/>
      <c r="R4182" t="str">
        <f t="shared" si="642"/>
        <v>2430 Litre 316 Stainless Steel Slimline Water Tank (850mm W x 1700mm L x  1880mm H)</v>
      </c>
    </row>
    <row r="4183" spans="2:18" x14ac:dyDescent="0.35">
      <c r="B4183" s="32">
        <v>0.65</v>
      </c>
      <c r="C4183" s="30" t="s">
        <v>23</v>
      </c>
      <c r="D4183" s="30" t="s">
        <v>21</v>
      </c>
      <c r="E4183" s="21">
        <v>850</v>
      </c>
      <c r="F4183" s="21">
        <v>1800</v>
      </c>
      <c r="G4183" s="21">
        <v>1880</v>
      </c>
      <c r="H4183" s="39">
        <f t="shared" si="637"/>
        <v>2585.3357142857139</v>
      </c>
      <c r="I4183" s="37">
        <f t="shared" si="638"/>
        <v>3000</v>
      </c>
      <c r="J4183" s="37">
        <f t="shared" si="639"/>
        <v>135</v>
      </c>
      <c r="K4183" s="21"/>
      <c r="L4183" s="36">
        <v>700</v>
      </c>
      <c r="M4183" s="36"/>
      <c r="N4183" s="21"/>
      <c r="O4183" s="21">
        <f t="shared" si="640"/>
        <v>700</v>
      </c>
      <c r="P4183" s="40">
        <f t="shared" si="641"/>
        <v>2000.0000000000002</v>
      </c>
      <c r="Q4183" s="42"/>
      <c r="R4183" t="str">
        <f t="shared" si="642"/>
        <v>2590 Litre 316 Stainless Steel Slimline Water Tank (850mm W x 1800mm L x  1880mm H)</v>
      </c>
    </row>
    <row r="4184" spans="2:18" x14ac:dyDescent="0.35">
      <c r="B4184" s="32">
        <v>0.65</v>
      </c>
      <c r="C4184" s="30" t="s">
        <v>23</v>
      </c>
      <c r="D4184" s="30" t="s">
        <v>21</v>
      </c>
      <c r="E4184" s="21">
        <v>850</v>
      </c>
      <c r="F4184" s="21">
        <v>1900</v>
      </c>
      <c r="G4184" s="21">
        <v>1880</v>
      </c>
      <c r="H4184" s="39">
        <f t="shared" si="637"/>
        <v>2745.1357142857141</v>
      </c>
      <c r="I4184" s="37">
        <f t="shared" si="638"/>
        <v>3000</v>
      </c>
      <c r="J4184" s="37">
        <f t="shared" si="639"/>
        <v>135</v>
      </c>
      <c r="K4184" s="21"/>
      <c r="L4184" s="36">
        <f>L4183+20</f>
        <v>720</v>
      </c>
      <c r="M4184" s="36"/>
      <c r="N4184" s="21"/>
      <c r="O4184" s="21">
        <f t="shared" si="640"/>
        <v>720</v>
      </c>
      <c r="P4184" s="40">
        <f t="shared" si="641"/>
        <v>2057.1428571428573</v>
      </c>
      <c r="Q4184" s="42"/>
      <c r="R4184" t="str">
        <f t="shared" si="642"/>
        <v>2750 Litre 316 Stainless Steel Slimline Water Tank (850mm W x 1900mm L x  1880mm H)</v>
      </c>
    </row>
    <row r="4185" spans="2:18" x14ac:dyDescent="0.35">
      <c r="B4185" s="32">
        <v>0.65</v>
      </c>
      <c r="C4185" s="30" t="s">
        <v>23</v>
      </c>
      <c r="D4185" s="30" t="s">
        <v>21</v>
      </c>
      <c r="E4185" s="21">
        <v>850</v>
      </c>
      <c r="F4185" s="21">
        <v>2000</v>
      </c>
      <c r="G4185" s="21">
        <v>1880</v>
      </c>
      <c r="H4185" s="39">
        <f t="shared" si="637"/>
        <v>2904.9357142857143</v>
      </c>
      <c r="I4185" s="37">
        <f t="shared" si="638"/>
        <v>3000</v>
      </c>
      <c r="J4185" s="37">
        <f t="shared" si="639"/>
        <v>135</v>
      </c>
      <c r="K4185" s="21"/>
      <c r="L4185" s="36">
        <f>L4184+20</f>
        <v>740</v>
      </c>
      <c r="M4185" s="36"/>
      <c r="N4185" s="21"/>
      <c r="O4185" s="21">
        <f t="shared" si="640"/>
        <v>740</v>
      </c>
      <c r="P4185" s="40">
        <f t="shared" si="641"/>
        <v>2114.2857142857142</v>
      </c>
      <c r="Q4185" s="42"/>
      <c r="R4185" t="str">
        <f t="shared" si="642"/>
        <v>2900 Litre 316 Stainless Steel Slimline Water Tank (850mm W x 2000mm L x  1880mm H)</v>
      </c>
    </row>
    <row r="4186" spans="2:18" x14ac:dyDescent="0.35">
      <c r="B4186" s="32">
        <v>0.65</v>
      </c>
      <c r="C4186" s="43" t="s">
        <v>23</v>
      </c>
      <c r="D4186" s="43" t="s">
        <v>21</v>
      </c>
      <c r="E4186" s="45">
        <v>850</v>
      </c>
      <c r="F4186" s="45">
        <v>2100</v>
      </c>
      <c r="G4186" s="45">
        <v>1880</v>
      </c>
      <c r="H4186" s="39">
        <f t="shared" si="637"/>
        <v>3064.735714285714</v>
      </c>
      <c r="I4186" s="37">
        <f t="shared" si="638"/>
        <v>3000</v>
      </c>
      <c r="J4186" s="37">
        <f t="shared" si="639"/>
        <v>135</v>
      </c>
      <c r="K4186" s="21"/>
      <c r="L4186" s="36">
        <f>L4185+20</f>
        <v>760</v>
      </c>
      <c r="M4186" s="36"/>
      <c r="N4186" s="21"/>
      <c r="O4186" s="21">
        <f t="shared" si="640"/>
        <v>760</v>
      </c>
      <c r="P4186" s="40">
        <f t="shared" si="641"/>
        <v>2171.4285714285716</v>
      </c>
      <c r="Q4186" s="42"/>
      <c r="R4186" t="str">
        <f t="shared" si="642"/>
        <v>3060 Litre 316 Stainless Steel Slimline Water Tank (850mm W x 2100mm L x  1880mm H)</v>
      </c>
    </row>
    <row r="4187" spans="2:18" x14ac:dyDescent="0.35">
      <c r="B4187" s="32">
        <v>0.65</v>
      </c>
      <c r="C4187" s="30" t="s">
        <v>23</v>
      </c>
      <c r="D4187" s="30" t="s">
        <v>21</v>
      </c>
      <c r="E4187" s="21">
        <v>850</v>
      </c>
      <c r="F4187" s="21">
        <v>2200</v>
      </c>
      <c r="G4187" s="21">
        <v>1880</v>
      </c>
      <c r="H4187" s="39">
        <f t="shared" si="637"/>
        <v>3224.5357142857142</v>
      </c>
      <c r="I4187" s="37">
        <f t="shared" si="638"/>
        <v>3000</v>
      </c>
      <c r="J4187" s="37">
        <f t="shared" si="639"/>
        <v>135</v>
      </c>
      <c r="K4187" s="21"/>
      <c r="L4187" s="36">
        <f>L4186+20</f>
        <v>780</v>
      </c>
      <c r="M4187" s="36"/>
      <c r="N4187" s="21"/>
      <c r="O4187" s="21">
        <f t="shared" si="640"/>
        <v>780</v>
      </c>
      <c r="P4187" s="40">
        <f t="shared" si="641"/>
        <v>2228.5714285714289</v>
      </c>
      <c r="Q4187" s="42"/>
      <c r="R4187" t="str">
        <f t="shared" si="642"/>
        <v>3220 Litre 316 Stainless Steel Slimline Water Tank (850mm W x 2200mm L x  1880mm H)</v>
      </c>
    </row>
    <row r="4188" spans="2:18" x14ac:dyDescent="0.35">
      <c r="B4188" s="32">
        <v>0.65</v>
      </c>
      <c r="C4188" s="30" t="s">
        <v>23</v>
      </c>
      <c r="D4188" s="30" t="s">
        <v>21</v>
      </c>
      <c r="E4188" s="21">
        <v>850</v>
      </c>
      <c r="F4188" s="21">
        <v>2300</v>
      </c>
      <c r="G4188" s="21">
        <v>1880</v>
      </c>
      <c r="H4188" s="39">
        <f t="shared" si="637"/>
        <v>3384.3357142857139</v>
      </c>
      <c r="I4188" s="37">
        <f t="shared" si="638"/>
        <v>3000</v>
      </c>
      <c r="J4188" s="37">
        <f t="shared" si="639"/>
        <v>135</v>
      </c>
      <c r="K4188" s="21"/>
      <c r="L4188" s="36">
        <f>L4187+20</f>
        <v>800</v>
      </c>
      <c r="M4188" s="36"/>
      <c r="N4188" s="21"/>
      <c r="O4188" s="21">
        <f t="shared" si="640"/>
        <v>800</v>
      </c>
      <c r="P4188" s="40">
        <f t="shared" si="641"/>
        <v>2285.7142857142858</v>
      </c>
      <c r="Q4188" s="42"/>
      <c r="R4188" t="str">
        <f t="shared" si="642"/>
        <v>3380 Litre 316 Stainless Steel Slimline Water Tank (850mm W x 2300mm L x  1880mm H)</v>
      </c>
    </row>
    <row r="4189" spans="2:18" x14ac:dyDescent="0.35">
      <c r="B4189" s="32">
        <v>0.65</v>
      </c>
      <c r="C4189" s="30" t="s">
        <v>23</v>
      </c>
      <c r="D4189" s="30" t="s">
        <v>21</v>
      </c>
      <c r="E4189" s="21">
        <v>850</v>
      </c>
      <c r="F4189" s="21">
        <v>2400</v>
      </c>
      <c r="G4189" s="21">
        <v>1880</v>
      </c>
      <c r="H4189" s="39">
        <f t="shared" si="637"/>
        <v>3544.1357142857141</v>
      </c>
      <c r="I4189" s="37">
        <f t="shared" si="638"/>
        <v>4000</v>
      </c>
      <c r="J4189" s="37">
        <f t="shared" si="639"/>
        <v>150</v>
      </c>
      <c r="K4189" s="21"/>
      <c r="L4189" s="36">
        <v>822</v>
      </c>
      <c r="M4189" s="36"/>
      <c r="N4189" s="21"/>
      <c r="O4189" s="21">
        <f t="shared" si="640"/>
        <v>822</v>
      </c>
      <c r="P4189" s="40">
        <f t="shared" si="641"/>
        <v>2348.5714285714289</v>
      </c>
      <c r="Q4189" s="42"/>
      <c r="R4189" t="str">
        <f t="shared" si="642"/>
        <v>3540 Litre 316 Stainless Steel Slimline Water Tank (850mm W x 2400mm L x  1880mm H)</v>
      </c>
    </row>
    <row r="4190" spans="2:18" x14ac:dyDescent="0.35">
      <c r="B4190" s="32">
        <v>0.65</v>
      </c>
      <c r="C4190" s="30" t="s">
        <v>23</v>
      </c>
      <c r="D4190" s="30" t="s">
        <v>21</v>
      </c>
      <c r="E4190" s="21">
        <v>850</v>
      </c>
      <c r="F4190" s="21">
        <v>2500</v>
      </c>
      <c r="G4190" s="21">
        <v>1880</v>
      </c>
      <c r="H4190" s="39">
        <f t="shared" si="637"/>
        <v>3703.9357142857143</v>
      </c>
      <c r="I4190" s="37">
        <f t="shared" si="638"/>
        <v>4000</v>
      </c>
      <c r="J4190" s="37">
        <f t="shared" si="639"/>
        <v>150</v>
      </c>
      <c r="K4190" s="21"/>
      <c r="L4190" s="36">
        <f>L4189+20</f>
        <v>842</v>
      </c>
      <c r="M4190" s="36"/>
      <c r="N4190" s="21"/>
      <c r="O4190" s="21">
        <f t="shared" si="640"/>
        <v>842</v>
      </c>
      <c r="P4190" s="40">
        <f t="shared" si="641"/>
        <v>2405.7142857142858</v>
      </c>
      <c r="Q4190" s="42"/>
      <c r="R4190" t="str">
        <f t="shared" si="642"/>
        <v>3700 Litre 316 Stainless Steel Slimline Water Tank (850mm W x 2500mm L x  1880mm H)</v>
      </c>
    </row>
    <row r="4191" spans="2:18" x14ac:dyDescent="0.35">
      <c r="B4191" s="32">
        <v>0.65</v>
      </c>
      <c r="C4191" s="30" t="s">
        <v>23</v>
      </c>
      <c r="D4191" s="30" t="s">
        <v>21</v>
      </c>
      <c r="E4191" s="21">
        <v>850</v>
      </c>
      <c r="F4191" s="21">
        <v>2600</v>
      </c>
      <c r="G4191" s="21">
        <v>1880</v>
      </c>
      <c r="H4191" s="39">
        <f t="shared" si="637"/>
        <v>3863.735714285714</v>
      </c>
      <c r="I4191" s="37">
        <f t="shared" si="638"/>
        <v>4000</v>
      </c>
      <c r="J4191" s="37">
        <f t="shared" si="639"/>
        <v>150</v>
      </c>
      <c r="K4191" s="21"/>
      <c r="L4191" s="36">
        <f>L4190+20</f>
        <v>862</v>
      </c>
      <c r="M4191" s="36"/>
      <c r="N4191" s="21"/>
      <c r="O4191" s="21">
        <f t="shared" si="640"/>
        <v>862</v>
      </c>
      <c r="P4191" s="40">
        <f t="shared" si="641"/>
        <v>2462.8571428571431</v>
      </c>
      <c r="Q4191" s="42"/>
      <c r="R4191" t="str">
        <f t="shared" si="642"/>
        <v>3860 Litre 316 Stainless Steel Slimline Water Tank (850mm W x 2600mm L x  1880mm H)</v>
      </c>
    </row>
    <row r="4192" spans="2:18" x14ac:dyDescent="0.35">
      <c r="B4192" s="32">
        <v>0.65</v>
      </c>
      <c r="C4192" s="30" t="s">
        <v>23</v>
      </c>
      <c r="D4192" s="30" t="s">
        <v>21</v>
      </c>
      <c r="E4192" s="21">
        <v>850</v>
      </c>
      <c r="F4192" s="21">
        <v>2700</v>
      </c>
      <c r="G4192" s="21">
        <v>1880</v>
      </c>
      <c r="H4192" s="39">
        <f t="shared" si="637"/>
        <v>4023.5357142857142</v>
      </c>
      <c r="I4192" s="37">
        <f t="shared" si="638"/>
        <v>4000</v>
      </c>
      <c r="J4192" s="37">
        <f t="shared" si="639"/>
        <v>150</v>
      </c>
      <c r="K4192" s="21"/>
      <c r="L4192" s="36">
        <f>L4191+20</f>
        <v>882</v>
      </c>
      <c r="M4192" s="36"/>
      <c r="N4192" s="21"/>
      <c r="O4192" s="21">
        <f t="shared" si="640"/>
        <v>882</v>
      </c>
      <c r="P4192" s="40">
        <f t="shared" si="641"/>
        <v>2520</v>
      </c>
      <c r="Q4192" s="42"/>
      <c r="R4192" t="str">
        <f t="shared" si="642"/>
        <v>4020 Litre 316 Stainless Steel Slimline Water Tank (850mm W x 2700mm L x  1880mm H)</v>
      </c>
    </row>
    <row r="4193" spans="2:18" x14ac:dyDescent="0.35">
      <c r="B4193" s="32">
        <v>0.65</v>
      </c>
      <c r="C4193" s="30" t="s">
        <v>23</v>
      </c>
      <c r="D4193" s="30" t="s">
        <v>21</v>
      </c>
      <c r="E4193" s="21">
        <v>850</v>
      </c>
      <c r="F4193" s="21">
        <v>2800</v>
      </c>
      <c r="G4193" s="21">
        <v>1880</v>
      </c>
      <c r="H4193" s="39">
        <f t="shared" si="637"/>
        <v>4183.3357142857139</v>
      </c>
      <c r="I4193" s="37">
        <f t="shared" si="638"/>
        <v>4000</v>
      </c>
      <c r="J4193" s="37">
        <f t="shared" si="639"/>
        <v>150</v>
      </c>
      <c r="K4193" s="21"/>
      <c r="L4193" s="36">
        <f>L4192+20</f>
        <v>902</v>
      </c>
      <c r="M4193" s="36"/>
      <c r="N4193" s="21"/>
      <c r="O4193" s="21">
        <f t="shared" si="640"/>
        <v>902</v>
      </c>
      <c r="P4193" s="40">
        <f t="shared" si="641"/>
        <v>2577.1428571428573</v>
      </c>
      <c r="Q4193" s="42"/>
      <c r="R4193" t="str">
        <f t="shared" si="642"/>
        <v>4180 Litre 316 Stainless Steel Slimline Water Tank (850mm W x 2800mm L x  1880mm H)</v>
      </c>
    </row>
    <row r="4194" spans="2:18" x14ac:dyDescent="0.35">
      <c r="B4194" s="32">
        <v>0.65</v>
      </c>
      <c r="C4194" s="30" t="s">
        <v>23</v>
      </c>
      <c r="D4194" s="30" t="s">
        <v>21</v>
      </c>
      <c r="E4194" s="21">
        <v>850</v>
      </c>
      <c r="F4194" s="21">
        <v>2900</v>
      </c>
      <c r="G4194" s="21">
        <v>1880</v>
      </c>
      <c r="H4194" s="39">
        <f t="shared" si="637"/>
        <v>4343.1357142857141</v>
      </c>
      <c r="I4194" s="37">
        <f t="shared" si="638"/>
        <v>4000</v>
      </c>
      <c r="J4194" s="37">
        <f t="shared" si="639"/>
        <v>150</v>
      </c>
      <c r="K4194" s="21"/>
      <c r="L4194" s="36">
        <f>L4193+20</f>
        <v>922</v>
      </c>
      <c r="M4194" s="36"/>
      <c r="N4194" s="21"/>
      <c r="O4194" s="21">
        <f t="shared" si="640"/>
        <v>922</v>
      </c>
      <c r="P4194" s="40">
        <f t="shared" si="641"/>
        <v>2634.2857142857147</v>
      </c>
      <c r="Q4194" s="42"/>
      <c r="R4194" t="str">
        <f t="shared" si="642"/>
        <v>4340 Litre 316 Stainless Steel Slimline Water Tank (850mm W x 2900mm L x  1880mm H)</v>
      </c>
    </row>
    <row r="4195" spans="2:18" x14ac:dyDescent="0.35">
      <c r="B4195" s="32">
        <v>0.65</v>
      </c>
      <c r="C4195" s="30" t="s">
        <v>23</v>
      </c>
      <c r="D4195" s="30" t="s">
        <v>21</v>
      </c>
      <c r="E4195" s="21">
        <v>850</v>
      </c>
      <c r="F4195" s="21">
        <v>3000</v>
      </c>
      <c r="G4195" s="21">
        <v>1880</v>
      </c>
      <c r="H4195" s="39">
        <f t="shared" si="637"/>
        <v>4502.9357142857143</v>
      </c>
      <c r="I4195" s="37">
        <f t="shared" si="638"/>
        <v>5000</v>
      </c>
      <c r="J4195" s="37">
        <f t="shared" si="639"/>
        <v>180</v>
      </c>
      <c r="K4195" s="21"/>
      <c r="L4195" s="36">
        <v>944</v>
      </c>
      <c r="M4195" s="36"/>
      <c r="N4195" s="21"/>
      <c r="O4195" s="21">
        <f t="shared" si="640"/>
        <v>944</v>
      </c>
      <c r="P4195" s="40">
        <f t="shared" si="641"/>
        <v>2697.1428571428573</v>
      </c>
      <c r="Q4195" s="42"/>
      <c r="R4195" t="str">
        <f t="shared" si="642"/>
        <v>4500 Litre 316 Stainless Steel Slimline Water Tank (850mm W x 3000mm L x  1880mm H)</v>
      </c>
    </row>
    <row r="4196" spans="2:18" x14ac:dyDescent="0.35">
      <c r="B4196" s="32">
        <v>0.65</v>
      </c>
      <c r="C4196" s="30" t="s">
        <v>23</v>
      </c>
      <c r="D4196" s="30" t="s">
        <v>21</v>
      </c>
      <c r="E4196" s="21">
        <v>850</v>
      </c>
      <c r="F4196" s="21">
        <v>3100</v>
      </c>
      <c r="G4196" s="21">
        <v>1880</v>
      </c>
      <c r="H4196" s="39">
        <f t="shared" si="637"/>
        <v>4662.7357142857145</v>
      </c>
      <c r="I4196" s="37">
        <f t="shared" si="638"/>
        <v>5000</v>
      </c>
      <c r="J4196" s="37">
        <f t="shared" si="639"/>
        <v>180</v>
      </c>
      <c r="K4196" s="21"/>
      <c r="L4196" s="36">
        <f t="shared" ref="L4196:L4201" si="643">L4195+20</f>
        <v>964</v>
      </c>
      <c r="M4196" s="36"/>
      <c r="N4196" s="21"/>
      <c r="O4196" s="21">
        <f t="shared" si="640"/>
        <v>964</v>
      </c>
      <c r="P4196" s="40">
        <f t="shared" si="641"/>
        <v>2754.2857142857147</v>
      </c>
      <c r="Q4196" s="42"/>
      <c r="R4196" t="str">
        <f t="shared" si="642"/>
        <v>4660 Litre 316 Stainless Steel Slimline Water Tank (850mm W x 3100mm L x  1880mm H)</v>
      </c>
    </row>
    <row r="4197" spans="2:18" x14ac:dyDescent="0.35">
      <c r="B4197" s="32">
        <v>0.65</v>
      </c>
      <c r="C4197" s="30" t="s">
        <v>23</v>
      </c>
      <c r="D4197" s="30" t="s">
        <v>21</v>
      </c>
      <c r="E4197" s="21">
        <v>850</v>
      </c>
      <c r="F4197" s="21">
        <v>3200</v>
      </c>
      <c r="G4197" s="21">
        <v>1880</v>
      </c>
      <c r="H4197" s="39">
        <f t="shared" si="637"/>
        <v>4822.5357142857138</v>
      </c>
      <c r="I4197" s="37">
        <f t="shared" si="638"/>
        <v>5000</v>
      </c>
      <c r="J4197" s="37">
        <f t="shared" si="639"/>
        <v>180</v>
      </c>
      <c r="K4197" s="21"/>
      <c r="L4197" s="36">
        <f t="shared" si="643"/>
        <v>984</v>
      </c>
      <c r="M4197" s="36"/>
      <c r="N4197" s="21"/>
      <c r="O4197" s="21">
        <f t="shared" si="640"/>
        <v>984</v>
      </c>
      <c r="P4197" s="40">
        <f t="shared" si="641"/>
        <v>2811.4285714285716</v>
      </c>
      <c r="Q4197" s="42"/>
      <c r="R4197" t="str">
        <f t="shared" si="642"/>
        <v>4820 Litre 316 Stainless Steel Slimline Water Tank (850mm W x 3200mm L x  1880mm H)</v>
      </c>
    </row>
    <row r="4198" spans="2:18" x14ac:dyDescent="0.35">
      <c r="B4198" s="32">
        <v>0.65</v>
      </c>
      <c r="C4198" s="30" t="s">
        <v>23</v>
      </c>
      <c r="D4198" s="30" t="s">
        <v>21</v>
      </c>
      <c r="E4198" s="21">
        <v>850</v>
      </c>
      <c r="F4198" s="21">
        <v>3300</v>
      </c>
      <c r="G4198" s="21">
        <v>1880</v>
      </c>
      <c r="H4198" s="39">
        <f t="shared" si="637"/>
        <v>4982.3357142857139</v>
      </c>
      <c r="I4198" s="37">
        <f t="shared" si="638"/>
        <v>5000</v>
      </c>
      <c r="J4198" s="37">
        <f t="shared" si="639"/>
        <v>180</v>
      </c>
      <c r="K4198" s="21"/>
      <c r="L4198" s="36">
        <f t="shared" si="643"/>
        <v>1004</v>
      </c>
      <c r="M4198" s="36"/>
      <c r="N4198" s="21"/>
      <c r="O4198" s="21">
        <f t="shared" si="640"/>
        <v>1004</v>
      </c>
      <c r="P4198" s="40">
        <f t="shared" si="641"/>
        <v>2868.5714285714289</v>
      </c>
      <c r="Q4198" s="42"/>
      <c r="R4198" t="str">
        <f t="shared" si="642"/>
        <v>4980 Litre 316 Stainless Steel Slimline Water Tank (850mm W x 3300mm L x  1880mm H)</v>
      </c>
    </row>
    <row r="4199" spans="2:18" x14ac:dyDescent="0.35">
      <c r="B4199" s="32">
        <v>0.65</v>
      </c>
      <c r="C4199" s="30" t="s">
        <v>23</v>
      </c>
      <c r="D4199" s="30" t="s">
        <v>21</v>
      </c>
      <c r="E4199" s="21">
        <v>850</v>
      </c>
      <c r="F4199" s="21">
        <v>3400</v>
      </c>
      <c r="G4199" s="21">
        <v>1880</v>
      </c>
      <c r="H4199" s="39">
        <f t="shared" si="637"/>
        <v>5142.1357142857141</v>
      </c>
      <c r="I4199" s="37">
        <f t="shared" si="638"/>
        <v>5000</v>
      </c>
      <c r="J4199" s="37">
        <f t="shared" si="639"/>
        <v>180</v>
      </c>
      <c r="K4199" s="21"/>
      <c r="L4199" s="36">
        <f t="shared" si="643"/>
        <v>1024</v>
      </c>
      <c r="M4199" s="36"/>
      <c r="N4199" s="21"/>
      <c r="O4199" s="21">
        <f t="shared" si="640"/>
        <v>1024</v>
      </c>
      <c r="P4199" s="40">
        <f t="shared" si="641"/>
        <v>2925.7142857142858</v>
      </c>
      <c r="Q4199" s="42"/>
      <c r="R4199" t="str">
        <f t="shared" si="642"/>
        <v>5140 Litre 316 Stainless Steel Slimline Water Tank (850mm W x 3400mm L x  1880mm H)</v>
      </c>
    </row>
    <row r="4200" spans="2:18" x14ac:dyDescent="0.35">
      <c r="B4200" s="32">
        <v>0.65</v>
      </c>
      <c r="C4200" s="30" t="s">
        <v>23</v>
      </c>
      <c r="D4200" s="30" t="s">
        <v>21</v>
      </c>
      <c r="E4200" s="21">
        <v>850</v>
      </c>
      <c r="F4200" s="21">
        <v>3500</v>
      </c>
      <c r="G4200" s="21">
        <v>1880</v>
      </c>
      <c r="H4200" s="39">
        <f t="shared" si="637"/>
        <v>5301.9357142857143</v>
      </c>
      <c r="I4200" s="37">
        <f t="shared" si="638"/>
        <v>5000</v>
      </c>
      <c r="J4200" s="37">
        <f t="shared" si="639"/>
        <v>180</v>
      </c>
      <c r="K4200" s="21"/>
      <c r="L4200" s="36">
        <f t="shared" si="643"/>
        <v>1044</v>
      </c>
      <c r="M4200" s="36"/>
      <c r="N4200" s="21"/>
      <c r="O4200" s="21">
        <f t="shared" si="640"/>
        <v>1044</v>
      </c>
      <c r="P4200" s="40">
        <f t="shared" si="641"/>
        <v>2982.8571428571431</v>
      </c>
      <c r="Q4200" s="42"/>
      <c r="R4200" t="str">
        <f t="shared" si="642"/>
        <v>5300 Litre 316 Stainless Steel Slimline Water Tank (850mm W x 3500mm L x  1880mm H)</v>
      </c>
    </row>
    <row r="4201" spans="2:18" x14ac:dyDescent="0.35">
      <c r="B4201" s="32">
        <v>0.65</v>
      </c>
      <c r="C4201" s="30" t="s">
        <v>23</v>
      </c>
      <c r="D4201" s="30" t="s">
        <v>21</v>
      </c>
      <c r="E4201" s="21">
        <v>850</v>
      </c>
      <c r="F4201" s="21">
        <v>3600</v>
      </c>
      <c r="G4201" s="21">
        <v>1880</v>
      </c>
      <c r="H4201" s="39">
        <f t="shared" si="637"/>
        <v>5461.7357142857145</v>
      </c>
      <c r="I4201" s="37">
        <f t="shared" si="638"/>
        <v>5000</v>
      </c>
      <c r="J4201" s="37">
        <f t="shared" si="639"/>
        <v>180</v>
      </c>
      <c r="K4201" s="21"/>
      <c r="L4201" s="36">
        <f t="shared" si="643"/>
        <v>1064</v>
      </c>
      <c r="M4201" s="36"/>
      <c r="N4201" s="21"/>
      <c r="O4201" s="21">
        <f t="shared" si="640"/>
        <v>1064</v>
      </c>
      <c r="P4201" s="40">
        <f t="shared" si="641"/>
        <v>3040</v>
      </c>
      <c r="Q4201" s="42"/>
      <c r="R4201" t="str">
        <f t="shared" si="642"/>
        <v>5460 Litre 316 Stainless Steel Slimline Water Tank (850mm W x 3600mm L x  1880mm H)</v>
      </c>
    </row>
    <row r="4202" spans="2:18" x14ac:dyDescent="0.35">
      <c r="B4202" s="32">
        <v>0.65</v>
      </c>
      <c r="C4202" s="30" t="s">
        <v>23</v>
      </c>
      <c r="D4202" s="30" t="s">
        <v>21</v>
      </c>
      <c r="E4202" s="21">
        <v>850</v>
      </c>
      <c r="F4202" s="21">
        <v>3700</v>
      </c>
      <c r="G4202" s="21">
        <v>1880</v>
      </c>
      <c r="H4202" s="39">
        <f t="shared" si="637"/>
        <v>5621.5357142857138</v>
      </c>
      <c r="I4202" s="37">
        <f t="shared" si="638"/>
        <v>6000</v>
      </c>
      <c r="J4202" s="37">
        <f t="shared" si="639"/>
        <v>210</v>
      </c>
      <c r="K4202" s="21"/>
      <c r="L4202" s="36">
        <v>1193</v>
      </c>
      <c r="M4202" s="36"/>
      <c r="N4202" s="21"/>
      <c r="O4202" s="21">
        <f t="shared" si="640"/>
        <v>1193</v>
      </c>
      <c r="P4202" s="40">
        <f t="shared" si="641"/>
        <v>3408.5714285714289</v>
      </c>
      <c r="Q4202" s="42"/>
      <c r="R4202" t="str">
        <f t="shared" si="642"/>
        <v>5620 Litre 316 Stainless Steel Slimline Water Tank (850mm W x 3700mm L x  1880mm H)</v>
      </c>
    </row>
    <row r="4203" spans="2:18" x14ac:dyDescent="0.35">
      <c r="B4203" s="32">
        <v>0.65</v>
      </c>
      <c r="C4203" s="30" t="s">
        <v>23</v>
      </c>
      <c r="D4203" s="30" t="s">
        <v>21</v>
      </c>
      <c r="E4203" s="21">
        <v>850</v>
      </c>
      <c r="F4203" s="21">
        <v>3800</v>
      </c>
      <c r="G4203" s="21">
        <v>1880</v>
      </c>
      <c r="H4203" s="39">
        <f t="shared" si="637"/>
        <v>5781.3357142857139</v>
      </c>
      <c r="I4203" s="37">
        <f t="shared" si="638"/>
        <v>6000</v>
      </c>
      <c r="J4203" s="37">
        <f t="shared" si="639"/>
        <v>210</v>
      </c>
      <c r="K4203" s="21"/>
      <c r="L4203" s="36">
        <f>L4202+20</f>
        <v>1213</v>
      </c>
      <c r="M4203" s="36"/>
      <c r="N4203" s="21"/>
      <c r="O4203" s="21">
        <f t="shared" si="640"/>
        <v>1213</v>
      </c>
      <c r="P4203" s="40">
        <f t="shared" si="641"/>
        <v>3465.7142857142858</v>
      </c>
      <c r="Q4203" s="42"/>
      <c r="R4203" t="str">
        <f t="shared" si="642"/>
        <v>5780 Litre 316 Stainless Steel Slimline Water Tank (850mm W x 3800mm L x  1880mm H)</v>
      </c>
    </row>
    <row r="4204" spans="2:18" x14ac:dyDescent="0.35">
      <c r="B4204" s="32">
        <v>0.65</v>
      </c>
      <c r="C4204" s="30" t="s">
        <v>23</v>
      </c>
      <c r="D4204" s="30" t="s">
        <v>21</v>
      </c>
      <c r="E4204" s="21">
        <v>850</v>
      </c>
      <c r="F4204" s="21">
        <v>3900</v>
      </c>
      <c r="G4204" s="21">
        <v>1880</v>
      </c>
      <c r="H4204" s="39">
        <f t="shared" si="637"/>
        <v>5941.1357142857141</v>
      </c>
      <c r="I4204" s="37">
        <f t="shared" si="638"/>
        <v>6000</v>
      </c>
      <c r="J4204" s="37">
        <f t="shared" si="639"/>
        <v>210</v>
      </c>
      <c r="K4204" s="21"/>
      <c r="L4204" s="36">
        <f>L4203+20</f>
        <v>1233</v>
      </c>
      <c r="M4204" s="36"/>
      <c r="N4204" s="21"/>
      <c r="O4204" s="21">
        <f t="shared" si="640"/>
        <v>1233</v>
      </c>
      <c r="P4204" s="40">
        <f t="shared" si="641"/>
        <v>3522.8571428571431</v>
      </c>
      <c r="Q4204" s="42"/>
      <c r="R4204" t="str">
        <f t="shared" si="642"/>
        <v>5940 Litre 316 Stainless Steel Slimline Water Tank (850mm W x 3900mm L x  1880mm H)</v>
      </c>
    </row>
    <row r="4205" spans="2:18" x14ac:dyDescent="0.35">
      <c r="B4205" s="32">
        <v>0.65</v>
      </c>
      <c r="C4205" s="30" t="s">
        <v>23</v>
      </c>
      <c r="D4205" s="30" t="s">
        <v>21</v>
      </c>
      <c r="E4205" s="21">
        <v>850</v>
      </c>
      <c r="F4205" s="21">
        <v>4000</v>
      </c>
      <c r="G4205" s="21">
        <v>1880</v>
      </c>
      <c r="H4205" s="39">
        <f t="shared" si="637"/>
        <v>6100.9357142857143</v>
      </c>
      <c r="I4205" s="37">
        <f t="shared" si="638"/>
        <v>6000</v>
      </c>
      <c r="J4205" s="37">
        <f t="shared" si="639"/>
        <v>210</v>
      </c>
      <c r="K4205" s="36">
        <v>90</v>
      </c>
      <c r="L4205" s="36">
        <v>1254</v>
      </c>
      <c r="M4205" s="36"/>
      <c r="N4205" s="21"/>
      <c r="O4205" s="21">
        <f t="shared" si="640"/>
        <v>1344</v>
      </c>
      <c r="P4205" s="40">
        <f t="shared" si="641"/>
        <v>3840.0000000000005</v>
      </c>
      <c r="Q4205" s="42"/>
      <c r="R4205" t="str">
        <f t="shared" si="642"/>
        <v>6100 Litre 316 Stainless Steel Slimline Water Tank (850mm W x 4000mm L x  1880mm H)</v>
      </c>
    </row>
    <row r="4206" spans="2:18" x14ac:dyDescent="0.35">
      <c r="B4206" s="32">
        <v>0.65</v>
      </c>
      <c r="C4206" s="30" t="s">
        <v>23</v>
      </c>
      <c r="D4206" s="30" t="s">
        <v>21</v>
      </c>
      <c r="E4206" s="21">
        <v>900</v>
      </c>
      <c r="F4206" s="21">
        <v>800</v>
      </c>
      <c r="G4206" s="21">
        <v>1880</v>
      </c>
      <c r="H4206" s="39">
        <f t="shared" si="637"/>
        <v>1027.2857142857142</v>
      </c>
      <c r="I4206" s="37">
        <f t="shared" si="638"/>
        <v>1000</v>
      </c>
      <c r="J4206" s="37">
        <f t="shared" si="639"/>
        <v>90</v>
      </c>
      <c r="K4206" s="21"/>
      <c r="L4206" s="36">
        <v>434</v>
      </c>
      <c r="M4206" s="44"/>
      <c r="N4206" s="21"/>
      <c r="O4206" s="21">
        <f t="shared" si="640"/>
        <v>434</v>
      </c>
      <c r="P4206" s="40">
        <f t="shared" si="641"/>
        <v>1240</v>
      </c>
      <c r="Q4206" s="42"/>
      <c r="R4206" t="str">
        <f t="shared" si="642"/>
        <v>1030 Litre 316 Stainless Steel Slimline Water Tank (900mm W x 800mm L x  1880mm H)</v>
      </c>
    </row>
    <row r="4207" spans="2:18" x14ac:dyDescent="0.35">
      <c r="B4207" s="32">
        <v>0.65</v>
      </c>
      <c r="C4207" s="30" t="s">
        <v>23</v>
      </c>
      <c r="D4207" s="30" t="s">
        <v>21</v>
      </c>
      <c r="E4207" s="21">
        <v>900</v>
      </c>
      <c r="F4207" s="21">
        <v>900</v>
      </c>
      <c r="G4207" s="21">
        <v>1880</v>
      </c>
      <c r="H4207" s="39">
        <f t="shared" si="637"/>
        <v>1196.485714285714</v>
      </c>
      <c r="I4207" s="37">
        <f t="shared" si="638"/>
        <v>1000</v>
      </c>
      <c r="J4207" s="37">
        <f t="shared" si="639"/>
        <v>90</v>
      </c>
      <c r="K4207" s="21"/>
      <c r="L4207" s="36">
        <f>L4206+20</f>
        <v>454</v>
      </c>
      <c r="M4207" s="36"/>
      <c r="N4207" s="21"/>
      <c r="O4207" s="21">
        <f t="shared" si="640"/>
        <v>454</v>
      </c>
      <c r="P4207" s="40">
        <f t="shared" si="641"/>
        <v>1297.1428571428573</v>
      </c>
      <c r="Q4207" s="42"/>
      <c r="R4207" t="str">
        <f t="shared" si="642"/>
        <v>1200 Litre 316 Stainless Steel Slimline Water Tank (900mm W x 900mm L x  1880mm H)</v>
      </c>
    </row>
    <row r="4208" spans="2:18" x14ac:dyDescent="0.35">
      <c r="B4208" s="32">
        <v>0.65</v>
      </c>
      <c r="C4208" s="30" t="s">
        <v>23</v>
      </c>
      <c r="D4208" s="30" t="s">
        <v>21</v>
      </c>
      <c r="E4208" s="21">
        <v>900</v>
      </c>
      <c r="F4208" s="21">
        <v>1000</v>
      </c>
      <c r="G4208" s="21">
        <v>1880</v>
      </c>
      <c r="H4208" s="39">
        <f t="shared" si="637"/>
        <v>1365.6857142857141</v>
      </c>
      <c r="I4208" s="37">
        <f t="shared" si="638"/>
        <v>1000</v>
      </c>
      <c r="J4208" s="37">
        <f t="shared" si="639"/>
        <v>90</v>
      </c>
      <c r="K4208" s="21"/>
      <c r="L4208" s="36">
        <f>L4207+20</f>
        <v>474</v>
      </c>
      <c r="M4208" s="36"/>
      <c r="N4208" s="21"/>
      <c r="O4208" s="21">
        <f t="shared" si="640"/>
        <v>474</v>
      </c>
      <c r="P4208" s="40">
        <f t="shared" si="641"/>
        <v>1354.2857142857144</v>
      </c>
      <c r="Q4208" s="42"/>
      <c r="R4208" t="str">
        <f t="shared" si="642"/>
        <v>1370 Litre 316 Stainless Steel Slimline Water Tank (900mm W x 1000mm L x  1880mm H)</v>
      </c>
    </row>
    <row r="4209" spans="2:18" x14ac:dyDescent="0.35">
      <c r="B4209" s="32">
        <v>0.65</v>
      </c>
      <c r="C4209" s="30" t="s">
        <v>23</v>
      </c>
      <c r="D4209" s="30" t="s">
        <v>21</v>
      </c>
      <c r="E4209" s="21">
        <v>900</v>
      </c>
      <c r="F4209" s="21">
        <v>1100</v>
      </c>
      <c r="G4209" s="21">
        <v>1880</v>
      </c>
      <c r="H4209" s="39">
        <f t="shared" si="637"/>
        <v>1534.8857142857141</v>
      </c>
      <c r="I4209" s="37">
        <f t="shared" si="638"/>
        <v>2000</v>
      </c>
      <c r="J4209" s="37">
        <f t="shared" si="639"/>
        <v>120</v>
      </c>
      <c r="K4209" s="21"/>
      <c r="L4209" s="36">
        <v>495</v>
      </c>
      <c r="M4209" s="36"/>
      <c r="N4209" s="21"/>
      <c r="O4209" s="21">
        <f t="shared" si="640"/>
        <v>495</v>
      </c>
      <c r="P4209" s="40">
        <f t="shared" si="641"/>
        <v>1414.2857142857144</v>
      </c>
      <c r="Q4209" s="42"/>
      <c r="R4209" t="str">
        <f t="shared" si="642"/>
        <v>1530 Litre 316 Stainless Steel Slimline Water Tank (900mm W x 1100mm L x  1880mm H)</v>
      </c>
    </row>
    <row r="4210" spans="2:18" x14ac:dyDescent="0.35">
      <c r="B4210" s="32">
        <v>0.65</v>
      </c>
      <c r="C4210" s="30" t="s">
        <v>23</v>
      </c>
      <c r="D4210" s="30" t="s">
        <v>21</v>
      </c>
      <c r="E4210" s="21">
        <v>900</v>
      </c>
      <c r="F4210" s="21">
        <v>1200</v>
      </c>
      <c r="G4210" s="21">
        <v>1880</v>
      </c>
      <c r="H4210" s="39">
        <f t="shared" si="637"/>
        <v>1704.0857142857142</v>
      </c>
      <c r="I4210" s="37">
        <f t="shared" si="638"/>
        <v>2000</v>
      </c>
      <c r="J4210" s="37">
        <f t="shared" si="639"/>
        <v>120</v>
      </c>
      <c r="K4210" s="21"/>
      <c r="L4210" s="36">
        <f>L4209+20</f>
        <v>515</v>
      </c>
      <c r="M4210" s="36"/>
      <c r="N4210" s="21"/>
      <c r="O4210" s="21">
        <f t="shared" si="640"/>
        <v>515</v>
      </c>
      <c r="P4210" s="40">
        <f t="shared" si="641"/>
        <v>1471.4285714285716</v>
      </c>
      <c r="Q4210" s="42"/>
      <c r="R4210" t="str">
        <f t="shared" si="642"/>
        <v>1700 Litre 316 Stainless Steel Slimline Water Tank (900mm W x 1200mm L x  1880mm H)</v>
      </c>
    </row>
    <row r="4211" spans="2:18" x14ac:dyDescent="0.35">
      <c r="B4211" s="32">
        <v>0.65</v>
      </c>
      <c r="C4211" s="30" t="s">
        <v>23</v>
      </c>
      <c r="D4211" s="30" t="s">
        <v>21</v>
      </c>
      <c r="E4211" s="21">
        <v>900</v>
      </c>
      <c r="F4211" s="21">
        <v>1300</v>
      </c>
      <c r="G4211" s="21">
        <v>1880</v>
      </c>
      <c r="H4211" s="39">
        <f t="shared" si="637"/>
        <v>1873.2857142857142</v>
      </c>
      <c r="I4211" s="37">
        <f t="shared" si="638"/>
        <v>2000</v>
      </c>
      <c r="J4211" s="37">
        <f t="shared" si="639"/>
        <v>120</v>
      </c>
      <c r="K4211" s="21"/>
      <c r="L4211" s="36">
        <f>L4210+20</f>
        <v>535</v>
      </c>
      <c r="M4211" s="36"/>
      <c r="N4211" s="21"/>
      <c r="O4211" s="21">
        <f t="shared" si="640"/>
        <v>535</v>
      </c>
      <c r="P4211" s="40">
        <f t="shared" si="641"/>
        <v>1528.5714285714287</v>
      </c>
      <c r="Q4211" s="42"/>
      <c r="R4211" t="str">
        <f t="shared" si="642"/>
        <v>1870 Litre 316 Stainless Steel Slimline Water Tank (900mm W x 1300mm L x  1880mm H)</v>
      </c>
    </row>
    <row r="4212" spans="2:18" x14ac:dyDescent="0.35">
      <c r="B4212" s="32">
        <v>0.65</v>
      </c>
      <c r="C4212" s="30" t="s">
        <v>23</v>
      </c>
      <c r="D4212" s="30" t="s">
        <v>21</v>
      </c>
      <c r="E4212" s="21">
        <v>900</v>
      </c>
      <c r="F4212" s="21">
        <v>1400</v>
      </c>
      <c r="G4212" s="21">
        <v>1880</v>
      </c>
      <c r="H4212" s="39">
        <f t="shared" si="637"/>
        <v>2042.485714285714</v>
      </c>
      <c r="I4212" s="37">
        <f t="shared" si="638"/>
        <v>2000</v>
      </c>
      <c r="J4212" s="37">
        <f t="shared" si="639"/>
        <v>120</v>
      </c>
      <c r="K4212" s="21"/>
      <c r="L4212" s="36">
        <f>L4211+20</f>
        <v>555</v>
      </c>
      <c r="M4212" s="36"/>
      <c r="N4212" s="21"/>
      <c r="O4212" s="21">
        <f t="shared" si="640"/>
        <v>555</v>
      </c>
      <c r="P4212" s="40">
        <f t="shared" si="641"/>
        <v>1585.7142857142858</v>
      </c>
      <c r="Q4212" s="42"/>
      <c r="R4212" t="str">
        <f t="shared" si="642"/>
        <v>2040 Litre 316 Stainless Steel Slimline Water Tank (900mm W x 1400mm L x  1880mm H)</v>
      </c>
    </row>
    <row r="4213" spans="2:18" x14ac:dyDescent="0.35">
      <c r="B4213" s="32">
        <v>0.65</v>
      </c>
      <c r="C4213" s="30" t="s">
        <v>23</v>
      </c>
      <c r="D4213" s="30" t="s">
        <v>21</v>
      </c>
      <c r="E4213" s="21">
        <v>900</v>
      </c>
      <c r="F4213" s="21">
        <v>1500</v>
      </c>
      <c r="G4213" s="21">
        <v>1880</v>
      </c>
      <c r="H4213" s="39">
        <f t="shared" si="637"/>
        <v>2211.6857142857143</v>
      </c>
      <c r="I4213" s="37">
        <f t="shared" si="638"/>
        <v>2000</v>
      </c>
      <c r="J4213" s="37">
        <f t="shared" si="639"/>
        <v>120</v>
      </c>
      <c r="K4213" s="21"/>
      <c r="L4213" s="36">
        <f>L4212+20</f>
        <v>575</v>
      </c>
      <c r="M4213" s="36"/>
      <c r="N4213" s="21"/>
      <c r="O4213" s="21">
        <f t="shared" si="640"/>
        <v>575</v>
      </c>
      <c r="P4213" s="40">
        <f t="shared" si="641"/>
        <v>1642.8571428571429</v>
      </c>
      <c r="Q4213" s="42"/>
      <c r="R4213" t="str">
        <f t="shared" si="642"/>
        <v>2210 Litre 316 Stainless Steel Slimline Water Tank (900mm W x 1500mm L x  1880mm H)</v>
      </c>
    </row>
    <row r="4214" spans="2:18" x14ac:dyDescent="0.35">
      <c r="B4214" s="32">
        <v>0.65</v>
      </c>
      <c r="C4214" s="30" t="s">
        <v>23</v>
      </c>
      <c r="D4214" s="30" t="s">
        <v>21</v>
      </c>
      <c r="E4214" s="21">
        <v>900</v>
      </c>
      <c r="F4214" s="21">
        <v>1600</v>
      </c>
      <c r="G4214" s="21">
        <v>1880</v>
      </c>
      <c r="H4214" s="39">
        <f t="shared" si="637"/>
        <v>2380.8857142857141</v>
      </c>
      <c r="I4214" s="37">
        <f t="shared" si="638"/>
        <v>2000</v>
      </c>
      <c r="J4214" s="37">
        <f t="shared" si="639"/>
        <v>120</v>
      </c>
      <c r="K4214" s="21"/>
      <c r="L4214" s="36">
        <f>L4213+20</f>
        <v>595</v>
      </c>
      <c r="M4214" s="36"/>
      <c r="N4214" s="21"/>
      <c r="O4214" s="21">
        <f t="shared" si="640"/>
        <v>595</v>
      </c>
      <c r="P4214" s="40">
        <f t="shared" si="641"/>
        <v>1700</v>
      </c>
      <c r="Q4214" s="42"/>
      <c r="R4214" t="str">
        <f t="shared" si="642"/>
        <v>2380 Litre 316 Stainless Steel Slimline Water Tank (900mm W x 1600mm L x  1880mm H)</v>
      </c>
    </row>
    <row r="4215" spans="2:18" x14ac:dyDescent="0.35">
      <c r="B4215" s="32">
        <v>0.65</v>
      </c>
      <c r="C4215" s="30" t="s">
        <v>23</v>
      </c>
      <c r="D4215" s="30" t="s">
        <v>21</v>
      </c>
      <c r="E4215" s="21">
        <v>900</v>
      </c>
      <c r="F4215" s="21">
        <v>1700</v>
      </c>
      <c r="G4215" s="21">
        <v>1880</v>
      </c>
      <c r="H4215" s="39">
        <f t="shared" si="637"/>
        <v>2550.0857142857139</v>
      </c>
      <c r="I4215" s="37">
        <f t="shared" si="638"/>
        <v>3000</v>
      </c>
      <c r="J4215" s="37">
        <f t="shared" si="639"/>
        <v>135</v>
      </c>
      <c r="K4215" s="21"/>
      <c r="L4215" s="36">
        <v>683</v>
      </c>
      <c r="M4215" s="36"/>
      <c r="N4215" s="21"/>
      <c r="O4215" s="21">
        <f t="shared" si="640"/>
        <v>683</v>
      </c>
      <c r="P4215" s="40">
        <f t="shared" si="641"/>
        <v>1951.4285714285716</v>
      </c>
      <c r="Q4215" s="42"/>
      <c r="R4215" t="str">
        <f t="shared" si="642"/>
        <v>2550 Litre 316 Stainless Steel Slimline Water Tank (900mm W x 1700mm L x  1880mm H)</v>
      </c>
    </row>
    <row r="4216" spans="2:18" x14ac:dyDescent="0.35">
      <c r="B4216" s="32">
        <v>0.65</v>
      </c>
      <c r="C4216" s="30" t="s">
        <v>23</v>
      </c>
      <c r="D4216" s="30" t="s">
        <v>21</v>
      </c>
      <c r="E4216" s="21">
        <v>900</v>
      </c>
      <c r="F4216" s="21">
        <v>1800</v>
      </c>
      <c r="G4216" s="21">
        <v>1880</v>
      </c>
      <c r="H4216" s="39">
        <f t="shared" si="637"/>
        <v>2719.2857142857142</v>
      </c>
      <c r="I4216" s="37">
        <f t="shared" si="638"/>
        <v>3000</v>
      </c>
      <c r="J4216" s="37">
        <f t="shared" si="639"/>
        <v>135</v>
      </c>
      <c r="K4216" s="21"/>
      <c r="L4216" s="36">
        <f>L4215+20</f>
        <v>703</v>
      </c>
      <c r="M4216" s="36"/>
      <c r="N4216" s="21"/>
      <c r="O4216" s="21">
        <f t="shared" si="640"/>
        <v>703</v>
      </c>
      <c r="P4216" s="40">
        <f t="shared" si="641"/>
        <v>2008.5714285714287</v>
      </c>
      <c r="Q4216" s="42"/>
      <c r="R4216" t="str">
        <f t="shared" si="642"/>
        <v>2720 Litre 316 Stainless Steel Slimline Water Tank (900mm W x 1800mm L x  1880mm H)</v>
      </c>
    </row>
    <row r="4217" spans="2:18" x14ac:dyDescent="0.35">
      <c r="B4217" s="32">
        <v>0.65</v>
      </c>
      <c r="C4217" s="30" t="s">
        <v>23</v>
      </c>
      <c r="D4217" s="30" t="s">
        <v>21</v>
      </c>
      <c r="E4217" s="21">
        <v>900</v>
      </c>
      <c r="F4217" s="21">
        <v>1900</v>
      </c>
      <c r="G4217" s="21">
        <v>1880</v>
      </c>
      <c r="H4217" s="39">
        <f t="shared" si="637"/>
        <v>2888.485714285714</v>
      </c>
      <c r="I4217" s="37">
        <f t="shared" si="638"/>
        <v>3000</v>
      </c>
      <c r="J4217" s="37">
        <f t="shared" si="639"/>
        <v>135</v>
      </c>
      <c r="K4217" s="21"/>
      <c r="L4217" s="36">
        <f>L4216+20</f>
        <v>723</v>
      </c>
      <c r="M4217" s="36"/>
      <c r="N4217" s="21"/>
      <c r="O4217" s="21">
        <f t="shared" si="640"/>
        <v>723</v>
      </c>
      <c r="P4217" s="40">
        <f t="shared" si="641"/>
        <v>2065.7142857142858</v>
      </c>
      <c r="Q4217" s="42"/>
      <c r="R4217" t="str">
        <f t="shared" si="642"/>
        <v>2890 Litre 316 Stainless Steel Slimline Water Tank (900mm W x 1900mm L x  1880mm H)</v>
      </c>
    </row>
    <row r="4218" spans="2:18" x14ac:dyDescent="0.35">
      <c r="B4218" s="32">
        <v>0.65</v>
      </c>
      <c r="C4218" s="30" t="s">
        <v>23</v>
      </c>
      <c r="D4218" s="30" t="s">
        <v>21</v>
      </c>
      <c r="E4218" s="21">
        <v>900</v>
      </c>
      <c r="F4218" s="21">
        <v>2000</v>
      </c>
      <c r="G4218" s="21">
        <v>1880</v>
      </c>
      <c r="H4218" s="39">
        <f t="shared" si="637"/>
        <v>3057.6857142857143</v>
      </c>
      <c r="I4218" s="37">
        <f t="shared" si="638"/>
        <v>3000</v>
      </c>
      <c r="J4218" s="37">
        <f t="shared" si="639"/>
        <v>135</v>
      </c>
      <c r="K4218" s="21"/>
      <c r="L4218" s="36">
        <f>L4217+20</f>
        <v>743</v>
      </c>
      <c r="M4218" s="36"/>
      <c r="N4218" s="21"/>
      <c r="O4218" s="21">
        <f t="shared" si="640"/>
        <v>743</v>
      </c>
      <c r="P4218" s="40">
        <f t="shared" si="641"/>
        <v>2122.8571428571431</v>
      </c>
      <c r="Q4218" s="42"/>
      <c r="R4218" t="str">
        <f t="shared" si="642"/>
        <v>3060 Litre 316 Stainless Steel Slimline Water Tank (900mm W x 2000mm L x  1880mm H)</v>
      </c>
    </row>
    <row r="4219" spans="2:18" x14ac:dyDescent="0.35">
      <c r="B4219" s="32">
        <v>0.65</v>
      </c>
      <c r="C4219" s="30" t="s">
        <v>23</v>
      </c>
      <c r="D4219" s="30" t="s">
        <v>21</v>
      </c>
      <c r="E4219" s="21">
        <v>900</v>
      </c>
      <c r="F4219" s="21">
        <v>2100</v>
      </c>
      <c r="G4219" s="21">
        <v>1880</v>
      </c>
      <c r="H4219" s="39">
        <f t="shared" si="637"/>
        <v>3226.8857142857141</v>
      </c>
      <c r="I4219" s="37">
        <f t="shared" si="638"/>
        <v>3000</v>
      </c>
      <c r="J4219" s="37">
        <f t="shared" si="639"/>
        <v>135</v>
      </c>
      <c r="K4219" s="21"/>
      <c r="L4219" s="36">
        <f>L4218+20</f>
        <v>763</v>
      </c>
      <c r="M4219" s="36"/>
      <c r="N4219" s="21"/>
      <c r="O4219" s="21">
        <f t="shared" si="640"/>
        <v>763</v>
      </c>
      <c r="P4219" s="40">
        <f t="shared" si="641"/>
        <v>2180</v>
      </c>
      <c r="Q4219" s="42"/>
      <c r="R4219" t="str">
        <f t="shared" si="642"/>
        <v>3230 Litre 316 Stainless Steel Slimline Water Tank (900mm W x 2100mm L x  1880mm H)</v>
      </c>
    </row>
    <row r="4220" spans="2:18" x14ac:dyDescent="0.35">
      <c r="B4220" s="32">
        <v>0.65</v>
      </c>
      <c r="C4220" s="30" t="s">
        <v>23</v>
      </c>
      <c r="D4220" s="30" t="s">
        <v>21</v>
      </c>
      <c r="E4220" s="21">
        <v>900</v>
      </c>
      <c r="F4220" s="21">
        <v>2200</v>
      </c>
      <c r="G4220" s="21">
        <v>1880</v>
      </c>
      <c r="H4220" s="39">
        <f t="shared" si="637"/>
        <v>3396.0857142857139</v>
      </c>
      <c r="I4220" s="37">
        <f t="shared" si="638"/>
        <v>3000</v>
      </c>
      <c r="J4220" s="37">
        <f t="shared" si="639"/>
        <v>135</v>
      </c>
      <c r="K4220" s="21"/>
      <c r="L4220" s="36">
        <f>L4219+20</f>
        <v>783</v>
      </c>
      <c r="M4220" s="36"/>
      <c r="N4220" s="21"/>
      <c r="O4220" s="21">
        <f t="shared" si="640"/>
        <v>783</v>
      </c>
      <c r="P4220" s="40">
        <f t="shared" si="641"/>
        <v>2237.1428571428573</v>
      </c>
      <c r="Q4220" s="42"/>
      <c r="R4220" t="str">
        <f t="shared" si="642"/>
        <v>3400 Litre 316 Stainless Steel Slimline Water Tank (900mm W x 2200mm L x  1880mm H)</v>
      </c>
    </row>
    <row r="4221" spans="2:18" x14ac:dyDescent="0.35">
      <c r="B4221" s="32">
        <v>0.65</v>
      </c>
      <c r="C4221" s="30" t="s">
        <v>23</v>
      </c>
      <c r="D4221" s="30" t="s">
        <v>21</v>
      </c>
      <c r="E4221" s="21">
        <v>900</v>
      </c>
      <c r="F4221" s="21">
        <v>2300</v>
      </c>
      <c r="G4221" s="21">
        <v>1880</v>
      </c>
      <c r="H4221" s="39">
        <f t="shared" si="637"/>
        <v>3565.2857142857142</v>
      </c>
      <c r="I4221" s="37">
        <f t="shared" si="638"/>
        <v>4000</v>
      </c>
      <c r="J4221" s="37">
        <f t="shared" si="639"/>
        <v>150</v>
      </c>
      <c r="K4221" s="21"/>
      <c r="L4221" s="36">
        <v>806</v>
      </c>
      <c r="M4221" s="36"/>
      <c r="N4221" s="21"/>
      <c r="O4221" s="21">
        <f t="shared" si="640"/>
        <v>806</v>
      </c>
      <c r="P4221" s="40">
        <f t="shared" si="641"/>
        <v>2302.8571428571431</v>
      </c>
      <c r="Q4221" s="42"/>
      <c r="R4221" t="str">
        <f t="shared" si="642"/>
        <v>3570 Litre 316 Stainless Steel Slimline Water Tank (900mm W x 2300mm L x  1880mm H)</v>
      </c>
    </row>
    <row r="4222" spans="2:18" x14ac:dyDescent="0.35">
      <c r="B4222" s="32">
        <v>0.65</v>
      </c>
      <c r="C4222" s="30" t="s">
        <v>23</v>
      </c>
      <c r="D4222" s="30" t="s">
        <v>21</v>
      </c>
      <c r="E4222" s="21">
        <v>900</v>
      </c>
      <c r="F4222" s="21">
        <v>2400</v>
      </c>
      <c r="G4222" s="21">
        <v>1880</v>
      </c>
      <c r="H4222" s="39">
        <f t="shared" si="637"/>
        <v>3734.485714285714</v>
      </c>
      <c r="I4222" s="37">
        <f t="shared" si="638"/>
        <v>4000</v>
      </c>
      <c r="J4222" s="37">
        <f t="shared" si="639"/>
        <v>150</v>
      </c>
      <c r="K4222" s="21"/>
      <c r="L4222" s="36">
        <f>L4221+20</f>
        <v>826</v>
      </c>
      <c r="M4222" s="36"/>
      <c r="N4222" s="21"/>
      <c r="O4222" s="21">
        <f t="shared" si="640"/>
        <v>826</v>
      </c>
      <c r="P4222" s="40">
        <f t="shared" si="641"/>
        <v>2360</v>
      </c>
      <c r="Q4222" s="42"/>
      <c r="R4222" t="str">
        <f t="shared" si="642"/>
        <v>3730 Litre 316 Stainless Steel Slimline Water Tank (900mm W x 2400mm L x  1880mm H)</v>
      </c>
    </row>
    <row r="4223" spans="2:18" x14ac:dyDescent="0.35">
      <c r="B4223" s="32">
        <v>0.65</v>
      </c>
      <c r="C4223" s="30" t="s">
        <v>23</v>
      </c>
      <c r="D4223" s="30" t="s">
        <v>21</v>
      </c>
      <c r="E4223" s="21">
        <v>900</v>
      </c>
      <c r="F4223" s="21">
        <v>2500</v>
      </c>
      <c r="G4223" s="21">
        <v>1880</v>
      </c>
      <c r="H4223" s="39">
        <f t="shared" si="637"/>
        <v>3903.6857142857143</v>
      </c>
      <c r="I4223" s="37">
        <f t="shared" si="638"/>
        <v>4000</v>
      </c>
      <c r="J4223" s="37">
        <f t="shared" si="639"/>
        <v>150</v>
      </c>
      <c r="K4223" s="21"/>
      <c r="L4223" s="36">
        <f>L4222+20</f>
        <v>846</v>
      </c>
      <c r="M4223" s="36"/>
      <c r="N4223" s="21"/>
      <c r="O4223" s="21">
        <f t="shared" si="640"/>
        <v>846</v>
      </c>
      <c r="P4223" s="40">
        <f t="shared" si="641"/>
        <v>2417.1428571428573</v>
      </c>
      <c r="Q4223" s="42"/>
      <c r="R4223" t="str">
        <f t="shared" si="642"/>
        <v>3900 Litre 316 Stainless Steel Slimline Water Tank (900mm W x 2500mm L x  1880mm H)</v>
      </c>
    </row>
    <row r="4224" spans="2:18" x14ac:dyDescent="0.35">
      <c r="B4224" s="32">
        <v>0.65</v>
      </c>
      <c r="C4224" s="30" t="s">
        <v>23</v>
      </c>
      <c r="D4224" s="30" t="s">
        <v>21</v>
      </c>
      <c r="E4224" s="21">
        <v>900</v>
      </c>
      <c r="F4224" s="21">
        <v>2600</v>
      </c>
      <c r="G4224" s="21">
        <v>1880</v>
      </c>
      <c r="H4224" s="39">
        <f t="shared" si="637"/>
        <v>4072.8857142857141</v>
      </c>
      <c r="I4224" s="37">
        <f t="shared" si="638"/>
        <v>4000</v>
      </c>
      <c r="J4224" s="37">
        <f t="shared" si="639"/>
        <v>150</v>
      </c>
      <c r="K4224" s="21"/>
      <c r="L4224" s="36">
        <f>L4223+20</f>
        <v>866</v>
      </c>
      <c r="M4224" s="36"/>
      <c r="N4224" s="21"/>
      <c r="O4224" s="21">
        <f t="shared" si="640"/>
        <v>866</v>
      </c>
      <c r="P4224" s="40">
        <f t="shared" si="641"/>
        <v>2474.2857142857142</v>
      </c>
      <c r="Q4224" s="42"/>
      <c r="R4224" t="str">
        <f t="shared" si="642"/>
        <v>4070 Litre 316 Stainless Steel Slimline Water Tank (900mm W x 2600mm L x  1880mm H)</v>
      </c>
    </row>
    <row r="4225" spans="2:18" x14ac:dyDescent="0.35">
      <c r="B4225" s="32">
        <v>0.65</v>
      </c>
      <c r="C4225" s="30" t="s">
        <v>23</v>
      </c>
      <c r="D4225" s="30" t="s">
        <v>21</v>
      </c>
      <c r="E4225" s="21">
        <v>900</v>
      </c>
      <c r="F4225" s="21">
        <v>2700</v>
      </c>
      <c r="G4225" s="21">
        <v>1880</v>
      </c>
      <c r="H4225" s="39">
        <f t="shared" si="637"/>
        <v>4242.0857142857139</v>
      </c>
      <c r="I4225" s="37">
        <f t="shared" si="638"/>
        <v>4000</v>
      </c>
      <c r="J4225" s="37">
        <f t="shared" si="639"/>
        <v>150</v>
      </c>
      <c r="K4225" s="21"/>
      <c r="L4225" s="36">
        <f>L4224+20</f>
        <v>886</v>
      </c>
      <c r="M4225" s="36"/>
      <c r="N4225" s="21"/>
      <c r="O4225" s="21">
        <f t="shared" si="640"/>
        <v>886</v>
      </c>
      <c r="P4225" s="40">
        <f t="shared" si="641"/>
        <v>2531.4285714285716</v>
      </c>
      <c r="Q4225" s="42"/>
      <c r="R4225" t="str">
        <f t="shared" si="642"/>
        <v>4240 Litre 316 Stainless Steel Slimline Water Tank (900mm W x 2700mm L x  1880mm H)</v>
      </c>
    </row>
    <row r="4226" spans="2:18" x14ac:dyDescent="0.35">
      <c r="B4226" s="32">
        <v>0.65</v>
      </c>
      <c r="C4226" s="30" t="s">
        <v>23</v>
      </c>
      <c r="D4226" s="30" t="s">
        <v>21</v>
      </c>
      <c r="E4226" s="21">
        <v>900</v>
      </c>
      <c r="F4226" s="21">
        <v>2800</v>
      </c>
      <c r="G4226" s="21">
        <v>1880</v>
      </c>
      <c r="H4226" s="39">
        <f t="shared" si="637"/>
        <v>4411.2857142857138</v>
      </c>
      <c r="I4226" s="37">
        <f t="shared" si="638"/>
        <v>4000</v>
      </c>
      <c r="J4226" s="37">
        <f t="shared" si="639"/>
        <v>150</v>
      </c>
      <c r="K4226" s="21"/>
      <c r="L4226" s="36">
        <f>L4225+20</f>
        <v>906</v>
      </c>
      <c r="M4226" s="36"/>
      <c r="N4226" s="21"/>
      <c r="O4226" s="21">
        <f t="shared" si="640"/>
        <v>906</v>
      </c>
      <c r="P4226" s="40">
        <f t="shared" si="641"/>
        <v>2588.5714285714289</v>
      </c>
      <c r="Q4226" s="42"/>
      <c r="R4226" t="str">
        <f t="shared" si="642"/>
        <v>4410 Litre 316 Stainless Steel Slimline Water Tank (900mm W x 2800mm L x  1880mm H)</v>
      </c>
    </row>
    <row r="4227" spans="2:18" x14ac:dyDescent="0.35">
      <c r="B4227" s="32">
        <v>0.65</v>
      </c>
      <c r="C4227" s="30" t="s">
        <v>23</v>
      </c>
      <c r="D4227" s="30" t="s">
        <v>21</v>
      </c>
      <c r="E4227" s="21">
        <v>900</v>
      </c>
      <c r="F4227" s="21">
        <v>2900</v>
      </c>
      <c r="G4227" s="21">
        <v>1880</v>
      </c>
      <c r="H4227" s="39">
        <f t="shared" si="637"/>
        <v>4580.4857142857145</v>
      </c>
      <c r="I4227" s="37">
        <f t="shared" si="638"/>
        <v>5000</v>
      </c>
      <c r="J4227" s="37">
        <f t="shared" si="639"/>
        <v>180</v>
      </c>
      <c r="K4227" s="21"/>
      <c r="L4227" s="36">
        <v>928</v>
      </c>
      <c r="M4227" s="36"/>
      <c r="N4227" s="21"/>
      <c r="O4227" s="21">
        <f t="shared" si="640"/>
        <v>928</v>
      </c>
      <c r="P4227" s="40">
        <f t="shared" si="641"/>
        <v>2651.4285714285716</v>
      </c>
      <c r="Q4227" s="42"/>
      <c r="R4227" t="str">
        <f t="shared" si="642"/>
        <v>4580 Litre 316 Stainless Steel Slimline Water Tank (900mm W x 2900mm L x  1880mm H)</v>
      </c>
    </row>
    <row r="4228" spans="2:18" x14ac:dyDescent="0.35">
      <c r="B4228" s="32">
        <v>0.65</v>
      </c>
      <c r="C4228" s="30" t="s">
        <v>23</v>
      </c>
      <c r="D4228" s="30" t="s">
        <v>21</v>
      </c>
      <c r="E4228" s="21">
        <v>900</v>
      </c>
      <c r="F4228" s="21">
        <v>3000</v>
      </c>
      <c r="G4228" s="21">
        <v>1880</v>
      </c>
      <c r="H4228" s="39">
        <f t="shared" si="637"/>
        <v>4749.6857142857143</v>
      </c>
      <c r="I4228" s="37">
        <f t="shared" si="638"/>
        <v>5000</v>
      </c>
      <c r="J4228" s="37">
        <f t="shared" si="639"/>
        <v>180</v>
      </c>
      <c r="K4228" s="21"/>
      <c r="L4228" s="36">
        <f>L4227+20</f>
        <v>948</v>
      </c>
      <c r="M4228" s="36"/>
      <c r="N4228" s="21"/>
      <c r="O4228" s="21">
        <f t="shared" si="640"/>
        <v>948</v>
      </c>
      <c r="P4228" s="40">
        <f t="shared" si="641"/>
        <v>2708.5714285714289</v>
      </c>
      <c r="Q4228" s="42"/>
      <c r="R4228" t="str">
        <f t="shared" si="642"/>
        <v>4750 Litre 316 Stainless Steel Slimline Water Tank (900mm W x 3000mm L x  1880mm H)</v>
      </c>
    </row>
    <row r="4229" spans="2:18" x14ac:dyDescent="0.35">
      <c r="B4229" s="32">
        <v>0.65</v>
      </c>
      <c r="C4229" s="30" t="s">
        <v>23</v>
      </c>
      <c r="D4229" s="30" t="s">
        <v>21</v>
      </c>
      <c r="E4229" s="21">
        <v>900</v>
      </c>
      <c r="F4229" s="21">
        <v>3100</v>
      </c>
      <c r="G4229" s="21">
        <v>1880</v>
      </c>
      <c r="H4229" s="39">
        <f t="shared" si="637"/>
        <v>4918.8857142857141</v>
      </c>
      <c r="I4229" s="37">
        <f t="shared" si="638"/>
        <v>5000</v>
      </c>
      <c r="J4229" s="37">
        <f t="shared" si="639"/>
        <v>180</v>
      </c>
      <c r="K4229" s="21"/>
      <c r="L4229" s="36">
        <f>L4228+20</f>
        <v>968</v>
      </c>
      <c r="M4229" s="36"/>
      <c r="N4229" s="21"/>
      <c r="O4229" s="21">
        <f t="shared" si="640"/>
        <v>968</v>
      </c>
      <c r="P4229" s="40">
        <f t="shared" si="641"/>
        <v>2765.7142857142858</v>
      </c>
      <c r="Q4229" s="42"/>
      <c r="R4229" t="str">
        <f t="shared" si="642"/>
        <v>4920 Litre 316 Stainless Steel Slimline Water Tank (900mm W x 3100mm L x  1880mm H)</v>
      </c>
    </row>
    <row r="4230" spans="2:18" x14ac:dyDescent="0.35">
      <c r="B4230" s="32">
        <v>0.65</v>
      </c>
      <c r="C4230" s="30" t="s">
        <v>23</v>
      </c>
      <c r="D4230" s="30" t="s">
        <v>21</v>
      </c>
      <c r="E4230" s="21">
        <v>900</v>
      </c>
      <c r="F4230" s="21">
        <v>3200</v>
      </c>
      <c r="G4230" s="21">
        <v>1880</v>
      </c>
      <c r="H4230" s="39">
        <f t="shared" si="637"/>
        <v>5088.0857142857139</v>
      </c>
      <c r="I4230" s="37">
        <f t="shared" si="638"/>
        <v>5000</v>
      </c>
      <c r="J4230" s="37">
        <f t="shared" si="639"/>
        <v>180</v>
      </c>
      <c r="K4230" s="21"/>
      <c r="L4230" s="36">
        <f>L4229+20</f>
        <v>988</v>
      </c>
      <c r="M4230" s="36"/>
      <c r="N4230" s="21"/>
      <c r="O4230" s="21">
        <f t="shared" si="640"/>
        <v>988</v>
      </c>
      <c r="P4230" s="40">
        <f t="shared" si="641"/>
        <v>2822.8571428571431</v>
      </c>
      <c r="Q4230" s="42"/>
      <c r="R4230" t="str">
        <f t="shared" si="642"/>
        <v>5090 Litre 316 Stainless Steel Slimline Water Tank (900mm W x 3200mm L x  1880mm H)</v>
      </c>
    </row>
    <row r="4231" spans="2:18" x14ac:dyDescent="0.35">
      <c r="B4231" s="32">
        <v>0.65</v>
      </c>
      <c r="C4231" s="30" t="s">
        <v>23</v>
      </c>
      <c r="D4231" s="30" t="s">
        <v>21</v>
      </c>
      <c r="E4231" s="21">
        <v>900</v>
      </c>
      <c r="F4231" s="21">
        <v>3300</v>
      </c>
      <c r="G4231" s="21">
        <v>1880</v>
      </c>
      <c r="H4231" s="39">
        <f t="shared" ref="H4231:H4294" si="644">(((22/7*(E4231/2)^2)*G4231)+((F4231-E4231)*G4231*E4231))/1000000</f>
        <v>5257.2857142857138</v>
      </c>
      <c r="I4231" s="37">
        <f t="shared" ref="I4231:I4294" si="645">ROUND(H4231,-3)</f>
        <v>5000</v>
      </c>
      <c r="J4231" s="37">
        <f t="shared" ref="J4231:J4294" si="646">IF(I4231&lt;1000,90,IF(I4231=1000,90,IF(I4231=2000,120,IF(I4231=3000,135,IF(I4231=4000,150,IF(I4231=5000,180,IF(I4231=6000,210,IF(I4231=7000,240,IF(I4231=8000,255,IF(I4231=9000,270,IF(I4231=10000,285)))))))))))</f>
        <v>180</v>
      </c>
      <c r="K4231" s="21"/>
      <c r="L4231" s="36">
        <f>L4230+20</f>
        <v>1008</v>
      </c>
      <c r="M4231" s="36"/>
      <c r="N4231" s="21"/>
      <c r="O4231" s="21">
        <f t="shared" ref="O4231:O4294" si="647">SUM(K4231:N4231)</f>
        <v>1008</v>
      </c>
      <c r="P4231" s="40">
        <f t="shared" ref="P4231:P4294" si="648">O4231/(1-B4231)</f>
        <v>2880</v>
      </c>
      <c r="Q4231" s="42"/>
      <c r="R4231" t="str">
        <f t="shared" ref="R4231:R4294" si="649">ROUND(H4231,-1)&amp;" "&amp;"Litre"&amp;" "&amp;C4231&amp;" "&amp;D4231&amp;" "&amp;"Water Tank"&amp;" ("&amp;E4231&amp;"mm W x "&amp;F4231&amp;"mm L x  "&amp;G4231&amp;"mm H)"</f>
        <v>5260 Litre 316 Stainless Steel Slimline Water Tank (900mm W x 3300mm L x  1880mm H)</v>
      </c>
    </row>
    <row r="4232" spans="2:18" x14ac:dyDescent="0.35">
      <c r="B4232" s="32">
        <v>0.65</v>
      </c>
      <c r="C4232" s="30" t="s">
        <v>23</v>
      </c>
      <c r="D4232" s="30" t="s">
        <v>21</v>
      </c>
      <c r="E4232" s="21">
        <v>900</v>
      </c>
      <c r="F4232" s="21">
        <v>3400</v>
      </c>
      <c r="G4232" s="21">
        <v>1880</v>
      </c>
      <c r="H4232" s="39">
        <f t="shared" si="644"/>
        <v>5426.4857142857145</v>
      </c>
      <c r="I4232" s="37">
        <f t="shared" si="645"/>
        <v>5000</v>
      </c>
      <c r="J4232" s="37">
        <f t="shared" si="646"/>
        <v>180</v>
      </c>
      <c r="K4232" s="21"/>
      <c r="L4232" s="36">
        <f>L4231+20</f>
        <v>1028</v>
      </c>
      <c r="M4232" s="36"/>
      <c r="N4232" s="21"/>
      <c r="O4232" s="21">
        <f t="shared" si="647"/>
        <v>1028</v>
      </c>
      <c r="P4232" s="40">
        <f t="shared" si="648"/>
        <v>2937.1428571428573</v>
      </c>
      <c r="Q4232" s="42"/>
      <c r="R4232" t="str">
        <f t="shared" si="649"/>
        <v>5430 Litre 316 Stainless Steel Slimline Water Tank (900mm W x 3400mm L x  1880mm H)</v>
      </c>
    </row>
    <row r="4233" spans="2:18" x14ac:dyDescent="0.35">
      <c r="B4233" s="32">
        <v>0.65</v>
      </c>
      <c r="C4233" s="30" t="s">
        <v>23</v>
      </c>
      <c r="D4233" s="30" t="s">
        <v>21</v>
      </c>
      <c r="E4233" s="21">
        <v>900</v>
      </c>
      <c r="F4233" s="21">
        <v>3500</v>
      </c>
      <c r="G4233" s="21">
        <v>1880</v>
      </c>
      <c r="H4233" s="39">
        <f t="shared" si="644"/>
        <v>5595.6857142857143</v>
      </c>
      <c r="I4233" s="37">
        <f t="shared" si="645"/>
        <v>6000</v>
      </c>
      <c r="J4233" s="37">
        <f t="shared" si="646"/>
        <v>210</v>
      </c>
      <c r="K4233" s="21"/>
      <c r="L4233" s="36">
        <v>1156</v>
      </c>
      <c r="M4233" s="36"/>
      <c r="N4233" s="21"/>
      <c r="O4233" s="21">
        <f t="shared" si="647"/>
        <v>1156</v>
      </c>
      <c r="P4233" s="40">
        <f t="shared" si="648"/>
        <v>3302.8571428571431</v>
      </c>
      <c r="Q4233" s="42"/>
      <c r="R4233" t="str">
        <f t="shared" si="649"/>
        <v>5600 Litre 316 Stainless Steel Slimline Water Tank (900mm W x 3500mm L x  1880mm H)</v>
      </c>
    </row>
    <row r="4234" spans="2:18" x14ac:dyDescent="0.35">
      <c r="B4234" s="32">
        <v>0.65</v>
      </c>
      <c r="C4234" s="30" t="s">
        <v>23</v>
      </c>
      <c r="D4234" s="30" t="s">
        <v>21</v>
      </c>
      <c r="E4234" s="21">
        <v>900</v>
      </c>
      <c r="F4234" s="21">
        <v>3600</v>
      </c>
      <c r="G4234" s="21">
        <v>1880</v>
      </c>
      <c r="H4234" s="39">
        <f t="shared" si="644"/>
        <v>5764.8857142857141</v>
      </c>
      <c r="I4234" s="37">
        <f t="shared" si="645"/>
        <v>6000</v>
      </c>
      <c r="J4234" s="37">
        <f t="shared" si="646"/>
        <v>210</v>
      </c>
      <c r="K4234" s="21"/>
      <c r="L4234" s="36">
        <f>L4233+20</f>
        <v>1176</v>
      </c>
      <c r="M4234" s="36"/>
      <c r="N4234" s="21"/>
      <c r="O4234" s="21">
        <f t="shared" si="647"/>
        <v>1176</v>
      </c>
      <c r="P4234" s="40">
        <f t="shared" si="648"/>
        <v>3360</v>
      </c>
      <c r="Q4234" s="42"/>
      <c r="R4234" t="str">
        <f t="shared" si="649"/>
        <v>5760 Litre 316 Stainless Steel Slimline Water Tank (900mm W x 3600mm L x  1880mm H)</v>
      </c>
    </row>
    <row r="4235" spans="2:18" x14ac:dyDescent="0.35">
      <c r="B4235" s="32">
        <v>0.65</v>
      </c>
      <c r="C4235" s="30" t="s">
        <v>23</v>
      </c>
      <c r="D4235" s="30" t="s">
        <v>21</v>
      </c>
      <c r="E4235" s="21">
        <v>900</v>
      </c>
      <c r="F4235" s="21">
        <v>3700</v>
      </c>
      <c r="G4235" s="21">
        <v>1880</v>
      </c>
      <c r="H4235" s="39">
        <f t="shared" si="644"/>
        <v>5934.0857142857139</v>
      </c>
      <c r="I4235" s="37">
        <f t="shared" si="645"/>
        <v>6000</v>
      </c>
      <c r="J4235" s="37">
        <f t="shared" si="646"/>
        <v>210</v>
      </c>
      <c r="K4235" s="21"/>
      <c r="L4235" s="36">
        <f>L4234+20</f>
        <v>1196</v>
      </c>
      <c r="M4235" s="36"/>
      <c r="N4235" s="21"/>
      <c r="O4235" s="21">
        <f t="shared" si="647"/>
        <v>1196</v>
      </c>
      <c r="P4235" s="40">
        <f t="shared" si="648"/>
        <v>3417.1428571428573</v>
      </c>
      <c r="Q4235" s="42"/>
      <c r="R4235" t="str">
        <f t="shared" si="649"/>
        <v>5930 Litre 316 Stainless Steel Slimline Water Tank (900mm W x 3700mm L x  1880mm H)</v>
      </c>
    </row>
    <row r="4236" spans="2:18" x14ac:dyDescent="0.35">
      <c r="B4236" s="32">
        <v>0.65</v>
      </c>
      <c r="C4236" s="30" t="s">
        <v>23</v>
      </c>
      <c r="D4236" s="30" t="s">
        <v>21</v>
      </c>
      <c r="E4236" s="21">
        <v>900</v>
      </c>
      <c r="F4236" s="21">
        <v>3800</v>
      </c>
      <c r="G4236" s="21">
        <v>1880</v>
      </c>
      <c r="H4236" s="39">
        <f t="shared" si="644"/>
        <v>6103.2857142857138</v>
      </c>
      <c r="I4236" s="37">
        <f t="shared" si="645"/>
        <v>6000</v>
      </c>
      <c r="J4236" s="37">
        <f t="shared" si="646"/>
        <v>210</v>
      </c>
      <c r="K4236" s="21"/>
      <c r="L4236" s="36">
        <f>L4235+20</f>
        <v>1216</v>
      </c>
      <c r="M4236" s="36"/>
      <c r="N4236" s="21"/>
      <c r="O4236" s="21">
        <f t="shared" si="647"/>
        <v>1216</v>
      </c>
      <c r="P4236" s="40">
        <f t="shared" si="648"/>
        <v>3474.2857142857147</v>
      </c>
      <c r="Q4236" s="42"/>
      <c r="R4236" t="str">
        <f t="shared" si="649"/>
        <v>6100 Litre 316 Stainless Steel Slimline Water Tank (900mm W x 3800mm L x  1880mm H)</v>
      </c>
    </row>
    <row r="4237" spans="2:18" x14ac:dyDescent="0.35">
      <c r="B4237" s="32">
        <v>0.65</v>
      </c>
      <c r="C4237" s="30" t="s">
        <v>23</v>
      </c>
      <c r="D4237" s="30" t="s">
        <v>21</v>
      </c>
      <c r="E4237" s="21">
        <v>900</v>
      </c>
      <c r="F4237" s="21">
        <v>3900</v>
      </c>
      <c r="G4237" s="21">
        <v>1880</v>
      </c>
      <c r="H4237" s="39">
        <f t="shared" si="644"/>
        <v>6272.4857142857145</v>
      </c>
      <c r="I4237" s="37">
        <f t="shared" si="645"/>
        <v>6000</v>
      </c>
      <c r="J4237" s="37">
        <f t="shared" si="646"/>
        <v>210</v>
      </c>
      <c r="K4237" s="21"/>
      <c r="L4237" s="36">
        <f>L4236+20</f>
        <v>1236</v>
      </c>
      <c r="M4237" s="36"/>
      <c r="N4237" s="21"/>
      <c r="O4237" s="21">
        <f t="shared" si="647"/>
        <v>1236</v>
      </c>
      <c r="P4237" s="40">
        <f t="shared" si="648"/>
        <v>3531.4285714285716</v>
      </c>
      <c r="Q4237" s="42"/>
      <c r="R4237" t="str">
        <f t="shared" si="649"/>
        <v>6270 Litre 316 Stainless Steel Slimline Water Tank (900mm W x 3900mm L x  1880mm H)</v>
      </c>
    </row>
    <row r="4238" spans="2:18" x14ac:dyDescent="0.35">
      <c r="B4238" s="32">
        <v>0.65</v>
      </c>
      <c r="C4238" s="30" t="s">
        <v>23</v>
      </c>
      <c r="D4238" s="30" t="s">
        <v>21</v>
      </c>
      <c r="E4238" s="21">
        <v>900</v>
      </c>
      <c r="F4238" s="21">
        <v>4000</v>
      </c>
      <c r="G4238" s="21">
        <v>1880</v>
      </c>
      <c r="H4238" s="39">
        <f t="shared" si="644"/>
        <v>6441.6857142857143</v>
      </c>
      <c r="I4238" s="37">
        <f t="shared" si="645"/>
        <v>6000</v>
      </c>
      <c r="J4238" s="37">
        <f t="shared" si="646"/>
        <v>210</v>
      </c>
      <c r="K4238" s="21"/>
      <c r="L4238" s="36">
        <v>1258</v>
      </c>
      <c r="M4238" s="36"/>
      <c r="N4238" s="21"/>
      <c r="O4238" s="21">
        <f t="shared" si="647"/>
        <v>1258</v>
      </c>
      <c r="P4238" s="40">
        <f t="shared" si="648"/>
        <v>3594.2857142857147</v>
      </c>
      <c r="Q4238" s="42"/>
      <c r="R4238" t="str">
        <f t="shared" si="649"/>
        <v>6440 Litre 316 Stainless Steel Slimline Water Tank (900mm W x 4000mm L x  1880mm H)</v>
      </c>
    </row>
    <row r="4239" spans="2:18" x14ac:dyDescent="0.35">
      <c r="B4239" s="32">
        <v>0.65</v>
      </c>
      <c r="C4239" s="30" t="s">
        <v>23</v>
      </c>
      <c r="D4239" s="30" t="s">
        <v>21</v>
      </c>
      <c r="E4239" s="21">
        <v>950</v>
      </c>
      <c r="F4239" s="21">
        <v>800</v>
      </c>
      <c r="G4239" s="21">
        <v>1880</v>
      </c>
      <c r="H4239" s="39">
        <f t="shared" si="644"/>
        <v>1065.2214285714285</v>
      </c>
      <c r="I4239" s="37">
        <f t="shared" si="645"/>
        <v>1000</v>
      </c>
      <c r="J4239" s="37">
        <f t="shared" si="646"/>
        <v>90</v>
      </c>
      <c r="K4239" s="21"/>
      <c r="L4239" s="36">
        <v>437</v>
      </c>
      <c r="M4239" s="36"/>
      <c r="N4239" s="21"/>
      <c r="O4239" s="21">
        <f t="shared" si="647"/>
        <v>437</v>
      </c>
      <c r="P4239" s="40">
        <f t="shared" si="648"/>
        <v>1248.5714285714287</v>
      </c>
      <c r="Q4239" s="42"/>
      <c r="R4239" t="str">
        <f t="shared" si="649"/>
        <v>1070 Litre 316 Stainless Steel Slimline Water Tank (950mm W x 800mm L x  1880mm H)</v>
      </c>
    </row>
    <row r="4240" spans="2:18" x14ac:dyDescent="0.35">
      <c r="B4240" s="32">
        <v>0.65</v>
      </c>
      <c r="C4240" s="30" t="s">
        <v>23</v>
      </c>
      <c r="D4240" s="30" t="s">
        <v>21</v>
      </c>
      <c r="E4240" s="21">
        <v>950</v>
      </c>
      <c r="F4240" s="21">
        <v>900</v>
      </c>
      <c r="G4240" s="21">
        <v>1880</v>
      </c>
      <c r="H4240" s="39">
        <f t="shared" si="644"/>
        <v>1243.8214285714284</v>
      </c>
      <c r="I4240" s="37">
        <f t="shared" si="645"/>
        <v>1000</v>
      </c>
      <c r="J4240" s="37">
        <f t="shared" si="646"/>
        <v>90</v>
      </c>
      <c r="K4240" s="21"/>
      <c r="L4240" s="36">
        <f>L4239+20</f>
        <v>457</v>
      </c>
      <c r="M4240" s="36"/>
      <c r="N4240" s="21"/>
      <c r="O4240" s="21">
        <f t="shared" si="647"/>
        <v>457</v>
      </c>
      <c r="P4240" s="40">
        <f t="shared" si="648"/>
        <v>1305.7142857142858</v>
      </c>
      <c r="Q4240" s="42"/>
      <c r="R4240" t="str">
        <f t="shared" si="649"/>
        <v>1240 Litre 316 Stainless Steel Slimline Water Tank (950mm W x 900mm L x  1880mm H)</v>
      </c>
    </row>
    <row r="4241" spans="2:18" x14ac:dyDescent="0.35">
      <c r="B4241" s="32">
        <v>0.65</v>
      </c>
      <c r="C4241" s="30" t="s">
        <v>23</v>
      </c>
      <c r="D4241" s="30" t="s">
        <v>21</v>
      </c>
      <c r="E4241" s="21">
        <v>950</v>
      </c>
      <c r="F4241" s="21">
        <v>1000</v>
      </c>
      <c r="G4241" s="21">
        <v>1880</v>
      </c>
      <c r="H4241" s="39">
        <f t="shared" si="644"/>
        <v>1422.4214285714286</v>
      </c>
      <c r="I4241" s="37">
        <f t="shared" si="645"/>
        <v>1000</v>
      </c>
      <c r="J4241" s="37">
        <f t="shared" si="646"/>
        <v>90</v>
      </c>
      <c r="K4241" s="21"/>
      <c r="L4241" s="36">
        <f>L4240+20</f>
        <v>477</v>
      </c>
      <c r="M4241" s="36"/>
      <c r="N4241" s="21"/>
      <c r="O4241" s="21">
        <f t="shared" si="647"/>
        <v>477</v>
      </c>
      <c r="P4241" s="40">
        <f t="shared" si="648"/>
        <v>1362.8571428571429</v>
      </c>
      <c r="Q4241" s="42"/>
      <c r="R4241" t="str">
        <f t="shared" si="649"/>
        <v>1420 Litre 316 Stainless Steel Slimline Water Tank (950mm W x 1000mm L x  1880mm H)</v>
      </c>
    </row>
    <row r="4242" spans="2:18" x14ac:dyDescent="0.35">
      <c r="B4242" s="32">
        <v>0.65</v>
      </c>
      <c r="C4242" s="30" t="s">
        <v>23</v>
      </c>
      <c r="D4242" s="30" t="s">
        <v>21</v>
      </c>
      <c r="E4242" s="21">
        <v>950</v>
      </c>
      <c r="F4242" s="21">
        <v>1100</v>
      </c>
      <c r="G4242" s="21">
        <v>1880</v>
      </c>
      <c r="H4242" s="39">
        <f t="shared" si="644"/>
        <v>1601.0214285714285</v>
      </c>
      <c r="I4242" s="37">
        <f t="shared" si="645"/>
        <v>2000</v>
      </c>
      <c r="J4242" s="37">
        <f t="shared" si="646"/>
        <v>120</v>
      </c>
      <c r="K4242" s="21"/>
      <c r="L4242" s="36">
        <v>499</v>
      </c>
      <c r="M4242" s="36"/>
      <c r="N4242" s="21"/>
      <c r="O4242" s="21">
        <f t="shared" si="647"/>
        <v>499</v>
      </c>
      <c r="P4242" s="40">
        <f t="shared" si="648"/>
        <v>1425.7142857142858</v>
      </c>
      <c r="Q4242" s="42"/>
      <c r="R4242" t="str">
        <f t="shared" si="649"/>
        <v>1600 Litre 316 Stainless Steel Slimline Water Tank (950mm W x 1100mm L x  1880mm H)</v>
      </c>
    </row>
    <row r="4243" spans="2:18" x14ac:dyDescent="0.35">
      <c r="B4243" s="32">
        <v>0.65</v>
      </c>
      <c r="C4243" s="30" t="s">
        <v>23</v>
      </c>
      <c r="D4243" s="30" t="s">
        <v>21</v>
      </c>
      <c r="E4243" s="21">
        <v>950</v>
      </c>
      <c r="F4243" s="21">
        <v>1200</v>
      </c>
      <c r="G4243" s="21">
        <v>1880</v>
      </c>
      <c r="H4243" s="39">
        <f t="shared" si="644"/>
        <v>1779.6214285714286</v>
      </c>
      <c r="I4243" s="37">
        <f t="shared" si="645"/>
        <v>2000</v>
      </c>
      <c r="J4243" s="37">
        <f t="shared" si="646"/>
        <v>120</v>
      </c>
      <c r="K4243" s="21"/>
      <c r="L4243" s="36">
        <f>L4242+20</f>
        <v>519</v>
      </c>
      <c r="M4243" s="36"/>
      <c r="N4243" s="21"/>
      <c r="O4243" s="21">
        <f t="shared" si="647"/>
        <v>519</v>
      </c>
      <c r="P4243" s="40">
        <f t="shared" si="648"/>
        <v>1482.8571428571429</v>
      </c>
      <c r="Q4243" s="42"/>
      <c r="R4243" t="str">
        <f t="shared" si="649"/>
        <v>1780 Litre 316 Stainless Steel Slimline Water Tank (950mm W x 1200mm L x  1880mm H)</v>
      </c>
    </row>
    <row r="4244" spans="2:18" x14ac:dyDescent="0.35">
      <c r="B4244" s="32">
        <v>0.65</v>
      </c>
      <c r="C4244" s="30" t="s">
        <v>23</v>
      </c>
      <c r="D4244" s="30" t="s">
        <v>21</v>
      </c>
      <c r="E4244" s="21">
        <v>950</v>
      </c>
      <c r="F4244" s="21">
        <v>1300</v>
      </c>
      <c r="G4244" s="21">
        <v>1880</v>
      </c>
      <c r="H4244" s="39">
        <f t="shared" si="644"/>
        <v>1958.2214285714285</v>
      </c>
      <c r="I4244" s="37">
        <f t="shared" si="645"/>
        <v>2000</v>
      </c>
      <c r="J4244" s="37">
        <f t="shared" si="646"/>
        <v>120</v>
      </c>
      <c r="K4244" s="21"/>
      <c r="L4244" s="36">
        <f>L4243+20</f>
        <v>539</v>
      </c>
      <c r="M4244" s="36"/>
      <c r="N4244" s="21"/>
      <c r="O4244" s="21">
        <f t="shared" si="647"/>
        <v>539</v>
      </c>
      <c r="P4244" s="40">
        <f t="shared" si="648"/>
        <v>1540</v>
      </c>
      <c r="Q4244" s="42"/>
      <c r="R4244" t="str">
        <f t="shared" si="649"/>
        <v>1960 Litre 316 Stainless Steel Slimline Water Tank (950mm W x 1300mm L x  1880mm H)</v>
      </c>
    </row>
    <row r="4245" spans="2:18" x14ac:dyDescent="0.35">
      <c r="B4245" s="32">
        <v>0.65</v>
      </c>
      <c r="C4245" s="30" t="s">
        <v>23</v>
      </c>
      <c r="D4245" s="30" t="s">
        <v>21</v>
      </c>
      <c r="E4245" s="21">
        <v>950</v>
      </c>
      <c r="F4245" s="21">
        <v>1400</v>
      </c>
      <c r="G4245" s="21">
        <v>1880</v>
      </c>
      <c r="H4245" s="39">
        <f t="shared" si="644"/>
        <v>2136.8214285714284</v>
      </c>
      <c r="I4245" s="37">
        <f t="shared" si="645"/>
        <v>2000</v>
      </c>
      <c r="J4245" s="37">
        <f t="shared" si="646"/>
        <v>120</v>
      </c>
      <c r="K4245" s="21"/>
      <c r="L4245" s="36">
        <f>L4244+20</f>
        <v>559</v>
      </c>
      <c r="M4245" s="36"/>
      <c r="N4245" s="21"/>
      <c r="O4245" s="21">
        <f t="shared" si="647"/>
        <v>559</v>
      </c>
      <c r="P4245" s="40">
        <f t="shared" si="648"/>
        <v>1597.1428571428573</v>
      </c>
      <c r="Q4245" s="42"/>
      <c r="R4245" t="str">
        <f t="shared" si="649"/>
        <v>2140 Litre 316 Stainless Steel Slimline Water Tank (950mm W x 1400mm L x  1880mm H)</v>
      </c>
    </row>
    <row r="4246" spans="2:18" x14ac:dyDescent="0.35">
      <c r="B4246" s="32">
        <v>0.65</v>
      </c>
      <c r="C4246" s="30" t="s">
        <v>23</v>
      </c>
      <c r="D4246" s="30" t="s">
        <v>21</v>
      </c>
      <c r="E4246" s="21">
        <v>950</v>
      </c>
      <c r="F4246" s="21">
        <v>1500</v>
      </c>
      <c r="G4246" s="21">
        <v>1880</v>
      </c>
      <c r="H4246" s="39">
        <f t="shared" si="644"/>
        <v>2315.4214285714284</v>
      </c>
      <c r="I4246" s="37">
        <f t="shared" si="645"/>
        <v>2000</v>
      </c>
      <c r="J4246" s="37">
        <f t="shared" si="646"/>
        <v>120</v>
      </c>
      <c r="K4246" s="21"/>
      <c r="L4246" s="36">
        <f>L4245+20</f>
        <v>579</v>
      </c>
      <c r="M4246" s="36"/>
      <c r="N4246" s="21"/>
      <c r="O4246" s="21">
        <f t="shared" si="647"/>
        <v>579</v>
      </c>
      <c r="P4246" s="40">
        <f t="shared" si="648"/>
        <v>1654.2857142857144</v>
      </c>
      <c r="Q4246" s="42"/>
      <c r="R4246" t="str">
        <f t="shared" si="649"/>
        <v>2320 Litre 316 Stainless Steel Slimline Water Tank (950mm W x 1500mm L x  1880mm H)</v>
      </c>
    </row>
    <row r="4247" spans="2:18" x14ac:dyDescent="0.35">
      <c r="B4247" s="32">
        <v>0.65</v>
      </c>
      <c r="C4247" s="30" t="s">
        <v>23</v>
      </c>
      <c r="D4247" s="30" t="s">
        <v>21</v>
      </c>
      <c r="E4247" s="21">
        <v>950</v>
      </c>
      <c r="F4247" s="21">
        <v>1600</v>
      </c>
      <c r="G4247" s="21">
        <v>1880</v>
      </c>
      <c r="H4247" s="39">
        <f t="shared" si="644"/>
        <v>2494.0214285714283</v>
      </c>
      <c r="I4247" s="37">
        <f t="shared" si="645"/>
        <v>2000</v>
      </c>
      <c r="J4247" s="37">
        <f t="shared" si="646"/>
        <v>120</v>
      </c>
      <c r="K4247" s="21"/>
      <c r="L4247" s="36">
        <f>L4246+20</f>
        <v>599</v>
      </c>
      <c r="M4247" s="36"/>
      <c r="N4247" s="21"/>
      <c r="O4247" s="21">
        <f t="shared" si="647"/>
        <v>599</v>
      </c>
      <c r="P4247" s="40">
        <f t="shared" si="648"/>
        <v>1711.4285714285716</v>
      </c>
      <c r="Q4247" s="42"/>
      <c r="R4247" t="str">
        <f t="shared" si="649"/>
        <v>2490 Litre 316 Stainless Steel Slimline Water Tank (950mm W x 1600mm L x  1880mm H)</v>
      </c>
    </row>
    <row r="4248" spans="2:18" x14ac:dyDescent="0.35">
      <c r="B4248" s="32">
        <v>0.65</v>
      </c>
      <c r="C4248" s="30" t="s">
        <v>23</v>
      </c>
      <c r="D4248" s="30" t="s">
        <v>21</v>
      </c>
      <c r="E4248" s="21">
        <v>950</v>
      </c>
      <c r="F4248" s="21">
        <v>1700</v>
      </c>
      <c r="G4248" s="21">
        <v>1880</v>
      </c>
      <c r="H4248" s="39">
        <f t="shared" si="644"/>
        <v>2672.6214285714282</v>
      </c>
      <c r="I4248" s="37">
        <f t="shared" si="645"/>
        <v>3000</v>
      </c>
      <c r="J4248" s="37">
        <f t="shared" si="646"/>
        <v>135</v>
      </c>
      <c r="K4248" s="21"/>
      <c r="L4248" s="36">
        <v>687</v>
      </c>
      <c r="M4248" s="36"/>
      <c r="N4248" s="21"/>
      <c r="O4248" s="21">
        <f t="shared" si="647"/>
        <v>687</v>
      </c>
      <c r="P4248" s="40">
        <f t="shared" si="648"/>
        <v>1962.8571428571429</v>
      </c>
      <c r="Q4248" s="42"/>
      <c r="R4248" t="str">
        <f t="shared" si="649"/>
        <v>2670 Litre 316 Stainless Steel Slimline Water Tank (950mm W x 1700mm L x  1880mm H)</v>
      </c>
    </row>
    <row r="4249" spans="2:18" x14ac:dyDescent="0.35">
      <c r="B4249" s="32">
        <v>0.65</v>
      </c>
      <c r="C4249" s="30" t="s">
        <v>23</v>
      </c>
      <c r="D4249" s="30" t="s">
        <v>21</v>
      </c>
      <c r="E4249" s="21">
        <v>950</v>
      </c>
      <c r="F4249" s="21">
        <v>1800</v>
      </c>
      <c r="G4249" s="21">
        <v>1880</v>
      </c>
      <c r="H4249" s="39">
        <f t="shared" si="644"/>
        <v>2851.2214285714281</v>
      </c>
      <c r="I4249" s="37">
        <f t="shared" si="645"/>
        <v>3000</v>
      </c>
      <c r="J4249" s="37">
        <f t="shared" si="646"/>
        <v>135</v>
      </c>
      <c r="K4249" s="21"/>
      <c r="L4249" s="36">
        <f>L4248+20</f>
        <v>707</v>
      </c>
      <c r="M4249" s="36"/>
      <c r="N4249" s="21"/>
      <c r="O4249" s="21">
        <f t="shared" si="647"/>
        <v>707</v>
      </c>
      <c r="P4249" s="40">
        <f t="shared" si="648"/>
        <v>2020.0000000000002</v>
      </c>
      <c r="Q4249" s="42"/>
      <c r="R4249" t="str">
        <f t="shared" si="649"/>
        <v>2850 Litre 316 Stainless Steel Slimline Water Tank (950mm W x 1800mm L x  1880mm H)</v>
      </c>
    </row>
    <row r="4250" spans="2:18" x14ac:dyDescent="0.35">
      <c r="B4250" s="32">
        <v>0.65</v>
      </c>
      <c r="C4250" s="30" t="s">
        <v>23</v>
      </c>
      <c r="D4250" s="30" t="s">
        <v>21</v>
      </c>
      <c r="E4250" s="21">
        <v>950</v>
      </c>
      <c r="F4250" s="21">
        <v>1900</v>
      </c>
      <c r="G4250" s="21">
        <v>1880</v>
      </c>
      <c r="H4250" s="39">
        <f t="shared" si="644"/>
        <v>3029.8214285714284</v>
      </c>
      <c r="I4250" s="37">
        <f t="shared" si="645"/>
        <v>3000</v>
      </c>
      <c r="J4250" s="37">
        <f t="shared" si="646"/>
        <v>135</v>
      </c>
      <c r="K4250" s="21"/>
      <c r="L4250" s="36">
        <f>L4249+20</f>
        <v>727</v>
      </c>
      <c r="M4250" s="36"/>
      <c r="N4250" s="21"/>
      <c r="O4250" s="21">
        <f t="shared" si="647"/>
        <v>727</v>
      </c>
      <c r="P4250" s="40">
        <f t="shared" si="648"/>
        <v>2077.1428571428573</v>
      </c>
      <c r="Q4250" s="42"/>
      <c r="R4250" t="str">
        <f t="shared" si="649"/>
        <v>3030 Litre 316 Stainless Steel Slimline Water Tank (950mm W x 1900mm L x  1880mm H)</v>
      </c>
    </row>
    <row r="4251" spans="2:18" x14ac:dyDescent="0.35">
      <c r="B4251" s="32">
        <v>0.65</v>
      </c>
      <c r="C4251" s="30" t="s">
        <v>23</v>
      </c>
      <c r="D4251" s="30" t="s">
        <v>21</v>
      </c>
      <c r="E4251" s="21">
        <v>950</v>
      </c>
      <c r="F4251" s="21">
        <v>2000</v>
      </c>
      <c r="G4251" s="21">
        <v>1880</v>
      </c>
      <c r="H4251" s="39">
        <f t="shared" si="644"/>
        <v>3208.4214285714284</v>
      </c>
      <c r="I4251" s="37">
        <f t="shared" si="645"/>
        <v>3000</v>
      </c>
      <c r="J4251" s="37">
        <f t="shared" si="646"/>
        <v>135</v>
      </c>
      <c r="K4251" s="21"/>
      <c r="L4251" s="36">
        <f>L4250+20</f>
        <v>747</v>
      </c>
      <c r="M4251" s="36"/>
      <c r="N4251" s="21"/>
      <c r="O4251" s="21">
        <f t="shared" si="647"/>
        <v>747</v>
      </c>
      <c r="P4251" s="40">
        <f t="shared" si="648"/>
        <v>2134.2857142857142</v>
      </c>
      <c r="Q4251" s="42"/>
      <c r="R4251" t="str">
        <f t="shared" si="649"/>
        <v>3210 Litre 316 Stainless Steel Slimline Water Tank (950mm W x 2000mm L x  1880mm H)</v>
      </c>
    </row>
    <row r="4252" spans="2:18" x14ac:dyDescent="0.35">
      <c r="B4252" s="32">
        <v>0.65</v>
      </c>
      <c r="C4252" s="30" t="s">
        <v>23</v>
      </c>
      <c r="D4252" s="30" t="s">
        <v>21</v>
      </c>
      <c r="E4252" s="21">
        <v>950</v>
      </c>
      <c r="F4252" s="21">
        <v>2100</v>
      </c>
      <c r="G4252" s="21">
        <v>1880</v>
      </c>
      <c r="H4252" s="39">
        <f t="shared" si="644"/>
        <v>3387.0214285714283</v>
      </c>
      <c r="I4252" s="37">
        <f t="shared" si="645"/>
        <v>3000</v>
      </c>
      <c r="J4252" s="37">
        <f t="shared" si="646"/>
        <v>135</v>
      </c>
      <c r="K4252" s="21"/>
      <c r="L4252" s="36">
        <f>L4251+20</f>
        <v>767</v>
      </c>
      <c r="M4252" s="36"/>
      <c r="N4252" s="21"/>
      <c r="O4252" s="21">
        <f t="shared" si="647"/>
        <v>767</v>
      </c>
      <c r="P4252" s="40">
        <f t="shared" si="648"/>
        <v>2191.4285714285716</v>
      </c>
      <c r="Q4252" s="42"/>
      <c r="R4252" t="str">
        <f t="shared" si="649"/>
        <v>3390 Litre 316 Stainless Steel Slimline Water Tank (950mm W x 2100mm L x  1880mm H)</v>
      </c>
    </row>
    <row r="4253" spans="2:18" x14ac:dyDescent="0.35">
      <c r="B4253" s="32">
        <v>0.65</v>
      </c>
      <c r="C4253" s="30" t="s">
        <v>23</v>
      </c>
      <c r="D4253" s="30" t="s">
        <v>21</v>
      </c>
      <c r="E4253" s="21">
        <v>950</v>
      </c>
      <c r="F4253" s="21">
        <v>2200</v>
      </c>
      <c r="G4253" s="21">
        <v>1880</v>
      </c>
      <c r="H4253" s="39">
        <f t="shared" si="644"/>
        <v>3565.6214285714282</v>
      </c>
      <c r="I4253" s="37">
        <f t="shared" si="645"/>
        <v>4000</v>
      </c>
      <c r="J4253" s="37">
        <f t="shared" si="646"/>
        <v>150</v>
      </c>
      <c r="K4253" s="21"/>
      <c r="L4253" s="36">
        <v>789</v>
      </c>
      <c r="M4253" s="36"/>
      <c r="N4253" s="21"/>
      <c r="O4253" s="21">
        <f t="shared" si="647"/>
        <v>789</v>
      </c>
      <c r="P4253" s="40">
        <f t="shared" si="648"/>
        <v>2254.2857142857142</v>
      </c>
      <c r="Q4253" s="42"/>
      <c r="R4253" t="str">
        <f t="shared" si="649"/>
        <v>3570 Litre 316 Stainless Steel Slimline Water Tank (950mm W x 2200mm L x  1880mm H)</v>
      </c>
    </row>
    <row r="4254" spans="2:18" x14ac:dyDescent="0.35">
      <c r="B4254" s="32">
        <v>0.65</v>
      </c>
      <c r="C4254" s="30" t="s">
        <v>23</v>
      </c>
      <c r="D4254" s="30" t="s">
        <v>21</v>
      </c>
      <c r="E4254" s="21">
        <v>950</v>
      </c>
      <c r="F4254" s="21">
        <v>2300</v>
      </c>
      <c r="G4254" s="21">
        <v>1880</v>
      </c>
      <c r="H4254" s="39">
        <f t="shared" si="644"/>
        <v>3744.2214285714281</v>
      </c>
      <c r="I4254" s="37">
        <f t="shared" si="645"/>
        <v>4000</v>
      </c>
      <c r="J4254" s="37">
        <f t="shared" si="646"/>
        <v>150</v>
      </c>
      <c r="K4254" s="21"/>
      <c r="L4254" s="36">
        <f>L4253+20</f>
        <v>809</v>
      </c>
      <c r="M4254" s="36"/>
      <c r="N4254" s="21"/>
      <c r="O4254" s="21">
        <f t="shared" si="647"/>
        <v>809</v>
      </c>
      <c r="P4254" s="40">
        <f t="shared" si="648"/>
        <v>2311.4285714285716</v>
      </c>
      <c r="Q4254" s="42"/>
      <c r="R4254" t="str">
        <f t="shared" si="649"/>
        <v>3740 Litre 316 Stainless Steel Slimline Water Tank (950mm W x 2300mm L x  1880mm H)</v>
      </c>
    </row>
    <row r="4255" spans="2:18" x14ac:dyDescent="0.35">
      <c r="B4255" s="32">
        <v>0.65</v>
      </c>
      <c r="C4255" s="30" t="s">
        <v>23</v>
      </c>
      <c r="D4255" s="30" t="s">
        <v>21</v>
      </c>
      <c r="E4255" s="21">
        <v>950</v>
      </c>
      <c r="F4255" s="21">
        <v>2400</v>
      </c>
      <c r="G4255" s="21">
        <v>1880</v>
      </c>
      <c r="H4255" s="39">
        <f t="shared" si="644"/>
        <v>3922.8214285714284</v>
      </c>
      <c r="I4255" s="37">
        <f t="shared" si="645"/>
        <v>4000</v>
      </c>
      <c r="J4255" s="37">
        <f t="shared" si="646"/>
        <v>150</v>
      </c>
      <c r="K4255" s="21"/>
      <c r="L4255" s="36">
        <f>L4254+20</f>
        <v>829</v>
      </c>
      <c r="M4255" s="36"/>
      <c r="N4255" s="21"/>
      <c r="O4255" s="21">
        <f t="shared" si="647"/>
        <v>829</v>
      </c>
      <c r="P4255" s="40">
        <f t="shared" si="648"/>
        <v>2368.5714285714289</v>
      </c>
      <c r="Q4255" s="42"/>
      <c r="R4255" t="str">
        <f t="shared" si="649"/>
        <v>3920 Litre 316 Stainless Steel Slimline Water Tank (950mm W x 2400mm L x  1880mm H)</v>
      </c>
    </row>
    <row r="4256" spans="2:18" x14ac:dyDescent="0.35">
      <c r="B4256" s="32">
        <v>0.65</v>
      </c>
      <c r="C4256" s="30" t="s">
        <v>23</v>
      </c>
      <c r="D4256" s="30" t="s">
        <v>21</v>
      </c>
      <c r="E4256" s="21">
        <v>950</v>
      </c>
      <c r="F4256" s="21">
        <v>2500</v>
      </c>
      <c r="G4256" s="21">
        <v>1880</v>
      </c>
      <c r="H4256" s="39">
        <f t="shared" si="644"/>
        <v>4101.4214285714279</v>
      </c>
      <c r="I4256" s="37">
        <f t="shared" si="645"/>
        <v>4000</v>
      </c>
      <c r="J4256" s="37">
        <f t="shared" si="646"/>
        <v>150</v>
      </c>
      <c r="K4256" s="21"/>
      <c r="L4256" s="36">
        <f>L4255+20</f>
        <v>849</v>
      </c>
      <c r="M4256" s="36"/>
      <c r="N4256" s="21"/>
      <c r="O4256" s="21">
        <f t="shared" si="647"/>
        <v>849</v>
      </c>
      <c r="P4256" s="40">
        <f t="shared" si="648"/>
        <v>2425.7142857142858</v>
      </c>
      <c r="Q4256" s="42"/>
      <c r="R4256" t="str">
        <f t="shared" si="649"/>
        <v>4100 Litre 316 Stainless Steel Slimline Water Tank (950mm W x 2500mm L x  1880mm H)</v>
      </c>
    </row>
    <row r="4257" spans="2:18" x14ac:dyDescent="0.35">
      <c r="B4257" s="32">
        <v>0.65</v>
      </c>
      <c r="C4257" s="30" t="s">
        <v>23</v>
      </c>
      <c r="D4257" s="30" t="s">
        <v>21</v>
      </c>
      <c r="E4257" s="21">
        <v>950</v>
      </c>
      <c r="F4257" s="21">
        <v>2600</v>
      </c>
      <c r="G4257" s="21">
        <v>1880</v>
      </c>
      <c r="H4257" s="39">
        <f t="shared" si="644"/>
        <v>4280.0214285714283</v>
      </c>
      <c r="I4257" s="37">
        <f t="shared" si="645"/>
        <v>4000</v>
      </c>
      <c r="J4257" s="37">
        <f t="shared" si="646"/>
        <v>150</v>
      </c>
      <c r="K4257" s="21"/>
      <c r="L4257" s="36">
        <f>L4256+20</f>
        <v>869</v>
      </c>
      <c r="M4257" s="36"/>
      <c r="N4257" s="21"/>
      <c r="O4257" s="21">
        <f t="shared" si="647"/>
        <v>869</v>
      </c>
      <c r="P4257" s="40">
        <f t="shared" si="648"/>
        <v>2482.8571428571431</v>
      </c>
      <c r="Q4257" s="42"/>
      <c r="R4257" t="str">
        <f t="shared" si="649"/>
        <v>4280 Litre 316 Stainless Steel Slimline Water Tank (950mm W x 2600mm L x  1880mm H)</v>
      </c>
    </row>
    <row r="4258" spans="2:18" x14ac:dyDescent="0.35">
      <c r="B4258" s="32">
        <v>0.65</v>
      </c>
      <c r="C4258" s="30" t="s">
        <v>23</v>
      </c>
      <c r="D4258" s="30" t="s">
        <v>21</v>
      </c>
      <c r="E4258" s="21">
        <v>950</v>
      </c>
      <c r="F4258" s="21">
        <v>2700</v>
      </c>
      <c r="G4258" s="21">
        <v>1880</v>
      </c>
      <c r="H4258" s="39">
        <f t="shared" si="644"/>
        <v>4458.6214285714286</v>
      </c>
      <c r="I4258" s="37">
        <f t="shared" si="645"/>
        <v>4000</v>
      </c>
      <c r="J4258" s="37">
        <f t="shared" si="646"/>
        <v>150</v>
      </c>
      <c r="K4258" s="21"/>
      <c r="L4258" s="36">
        <f>L4257+20</f>
        <v>889</v>
      </c>
      <c r="M4258" s="36"/>
      <c r="N4258" s="21"/>
      <c r="O4258" s="21">
        <f t="shared" si="647"/>
        <v>889</v>
      </c>
      <c r="P4258" s="40">
        <f t="shared" si="648"/>
        <v>2540</v>
      </c>
      <c r="Q4258" s="42"/>
      <c r="R4258" t="str">
        <f t="shared" si="649"/>
        <v>4460 Litre 316 Stainless Steel Slimline Water Tank (950mm W x 2700mm L x  1880mm H)</v>
      </c>
    </row>
    <row r="4259" spans="2:18" x14ac:dyDescent="0.35">
      <c r="B4259" s="32">
        <v>0.65</v>
      </c>
      <c r="C4259" s="30" t="s">
        <v>23</v>
      </c>
      <c r="D4259" s="30" t="s">
        <v>21</v>
      </c>
      <c r="E4259" s="21">
        <v>950</v>
      </c>
      <c r="F4259" s="21">
        <v>2800</v>
      </c>
      <c r="G4259" s="21">
        <v>1880</v>
      </c>
      <c r="H4259" s="39">
        <f t="shared" si="644"/>
        <v>4637.2214285714281</v>
      </c>
      <c r="I4259" s="37">
        <f t="shared" si="645"/>
        <v>5000</v>
      </c>
      <c r="J4259" s="37">
        <f t="shared" si="646"/>
        <v>180</v>
      </c>
      <c r="K4259" s="21"/>
      <c r="L4259" s="36">
        <v>911</v>
      </c>
      <c r="M4259" s="36"/>
      <c r="N4259" s="21"/>
      <c r="O4259" s="21">
        <f t="shared" si="647"/>
        <v>911</v>
      </c>
      <c r="P4259" s="40">
        <f t="shared" si="648"/>
        <v>2602.8571428571431</v>
      </c>
      <c r="Q4259" s="42"/>
      <c r="R4259" t="str">
        <f t="shared" si="649"/>
        <v>4640 Litre 316 Stainless Steel Slimline Water Tank (950mm W x 2800mm L x  1880mm H)</v>
      </c>
    </row>
    <row r="4260" spans="2:18" x14ac:dyDescent="0.35">
      <c r="B4260" s="32">
        <v>0.65</v>
      </c>
      <c r="C4260" s="30" t="s">
        <v>23</v>
      </c>
      <c r="D4260" s="30" t="s">
        <v>21</v>
      </c>
      <c r="E4260" s="21">
        <v>950</v>
      </c>
      <c r="F4260" s="21">
        <v>2900</v>
      </c>
      <c r="G4260" s="21">
        <v>1880</v>
      </c>
      <c r="H4260" s="39">
        <f t="shared" si="644"/>
        <v>4815.8214285714284</v>
      </c>
      <c r="I4260" s="37">
        <f t="shared" si="645"/>
        <v>5000</v>
      </c>
      <c r="J4260" s="37">
        <f t="shared" si="646"/>
        <v>180</v>
      </c>
      <c r="K4260" s="21"/>
      <c r="L4260" s="36">
        <f>L4259+20</f>
        <v>931</v>
      </c>
      <c r="M4260" s="36"/>
      <c r="N4260" s="21"/>
      <c r="O4260" s="21">
        <f t="shared" si="647"/>
        <v>931</v>
      </c>
      <c r="P4260" s="40">
        <f t="shared" si="648"/>
        <v>2660</v>
      </c>
      <c r="Q4260" s="42"/>
      <c r="R4260" t="str">
        <f t="shared" si="649"/>
        <v>4820 Litre 316 Stainless Steel Slimline Water Tank (950mm W x 2900mm L x  1880mm H)</v>
      </c>
    </row>
    <row r="4261" spans="2:18" x14ac:dyDescent="0.35">
      <c r="B4261" s="32">
        <v>0.65</v>
      </c>
      <c r="C4261" s="30" t="s">
        <v>23</v>
      </c>
      <c r="D4261" s="30" t="s">
        <v>21</v>
      </c>
      <c r="E4261" s="21">
        <v>950</v>
      </c>
      <c r="F4261" s="21">
        <v>3000</v>
      </c>
      <c r="G4261" s="21">
        <v>1880</v>
      </c>
      <c r="H4261" s="39">
        <f t="shared" si="644"/>
        <v>4994.4214285714279</v>
      </c>
      <c r="I4261" s="37">
        <f t="shared" si="645"/>
        <v>5000</v>
      </c>
      <c r="J4261" s="37">
        <f t="shared" si="646"/>
        <v>180</v>
      </c>
      <c r="K4261" s="21"/>
      <c r="L4261" s="36">
        <f>L4260+20</f>
        <v>951</v>
      </c>
      <c r="M4261" s="36"/>
      <c r="N4261" s="21"/>
      <c r="O4261" s="21">
        <f t="shared" si="647"/>
        <v>951</v>
      </c>
      <c r="P4261" s="40">
        <f t="shared" si="648"/>
        <v>2717.1428571428573</v>
      </c>
      <c r="Q4261" s="42"/>
      <c r="R4261" t="str">
        <f t="shared" si="649"/>
        <v>4990 Litre 316 Stainless Steel Slimline Water Tank (950mm W x 3000mm L x  1880mm H)</v>
      </c>
    </row>
    <row r="4262" spans="2:18" x14ac:dyDescent="0.35">
      <c r="B4262" s="32">
        <v>0.65</v>
      </c>
      <c r="C4262" s="30" t="s">
        <v>23</v>
      </c>
      <c r="D4262" s="30" t="s">
        <v>21</v>
      </c>
      <c r="E4262" s="21">
        <v>950</v>
      </c>
      <c r="F4262" s="21">
        <v>3100</v>
      </c>
      <c r="G4262" s="21">
        <v>1880</v>
      </c>
      <c r="H4262" s="39">
        <f t="shared" si="644"/>
        <v>5173.0214285714283</v>
      </c>
      <c r="I4262" s="37">
        <f t="shared" si="645"/>
        <v>5000</v>
      </c>
      <c r="J4262" s="37">
        <f t="shared" si="646"/>
        <v>180</v>
      </c>
      <c r="K4262" s="21"/>
      <c r="L4262" s="36">
        <f>L4261+20</f>
        <v>971</v>
      </c>
      <c r="M4262" s="36"/>
      <c r="N4262" s="21"/>
      <c r="O4262" s="21">
        <f t="shared" si="647"/>
        <v>971</v>
      </c>
      <c r="P4262" s="40">
        <f t="shared" si="648"/>
        <v>2774.2857142857147</v>
      </c>
      <c r="Q4262" s="42"/>
      <c r="R4262" t="str">
        <f t="shared" si="649"/>
        <v>5170 Litre 316 Stainless Steel Slimline Water Tank (950mm W x 3100mm L x  1880mm H)</v>
      </c>
    </row>
    <row r="4263" spans="2:18" x14ac:dyDescent="0.35">
      <c r="B4263" s="32">
        <v>0.65</v>
      </c>
      <c r="C4263" s="43" t="s">
        <v>23</v>
      </c>
      <c r="D4263" s="43" t="s">
        <v>21</v>
      </c>
      <c r="E4263" s="45">
        <v>950</v>
      </c>
      <c r="F4263" s="45">
        <v>3200</v>
      </c>
      <c r="G4263" s="45">
        <v>1880</v>
      </c>
      <c r="H4263" s="39">
        <f t="shared" si="644"/>
        <v>5351.6214285714286</v>
      </c>
      <c r="I4263" s="37">
        <f t="shared" si="645"/>
        <v>5000</v>
      </c>
      <c r="J4263" s="37">
        <f t="shared" si="646"/>
        <v>180</v>
      </c>
      <c r="K4263" s="21"/>
      <c r="L4263" s="36">
        <f>L4262+20</f>
        <v>991</v>
      </c>
      <c r="M4263" s="36"/>
      <c r="N4263" s="21"/>
      <c r="O4263" s="21">
        <f t="shared" si="647"/>
        <v>991</v>
      </c>
      <c r="P4263" s="40">
        <f t="shared" si="648"/>
        <v>2831.4285714285716</v>
      </c>
      <c r="Q4263" s="42"/>
      <c r="R4263" t="str">
        <f t="shared" si="649"/>
        <v>5350 Litre 316 Stainless Steel Slimline Water Tank (950mm W x 3200mm L x  1880mm H)</v>
      </c>
    </row>
    <row r="4264" spans="2:18" x14ac:dyDescent="0.35">
      <c r="B4264" s="32">
        <v>0.65</v>
      </c>
      <c r="C4264" s="30" t="s">
        <v>23</v>
      </c>
      <c r="D4264" s="30" t="s">
        <v>21</v>
      </c>
      <c r="E4264" s="21">
        <v>950</v>
      </c>
      <c r="F4264" s="21">
        <v>3300</v>
      </c>
      <c r="G4264" s="21">
        <v>1880</v>
      </c>
      <c r="H4264" s="39">
        <f t="shared" si="644"/>
        <v>5530.2214285714281</v>
      </c>
      <c r="I4264" s="37">
        <f t="shared" si="645"/>
        <v>6000</v>
      </c>
      <c r="J4264" s="37">
        <f t="shared" si="646"/>
        <v>210</v>
      </c>
      <c r="K4264" s="21"/>
      <c r="L4264" s="36">
        <v>1119</v>
      </c>
      <c r="M4264" s="36"/>
      <c r="N4264" s="21"/>
      <c r="O4264" s="21">
        <f t="shared" si="647"/>
        <v>1119</v>
      </c>
      <c r="P4264" s="40">
        <f t="shared" si="648"/>
        <v>3197.1428571428573</v>
      </c>
      <c r="Q4264" s="42"/>
      <c r="R4264" t="str">
        <f t="shared" si="649"/>
        <v>5530 Litre 316 Stainless Steel Slimline Water Tank (950mm W x 3300mm L x  1880mm H)</v>
      </c>
    </row>
    <row r="4265" spans="2:18" x14ac:dyDescent="0.35">
      <c r="B4265" s="32">
        <v>0.65</v>
      </c>
      <c r="C4265" s="30" t="s">
        <v>23</v>
      </c>
      <c r="D4265" s="30" t="s">
        <v>21</v>
      </c>
      <c r="E4265" s="21">
        <v>950</v>
      </c>
      <c r="F4265" s="21">
        <v>3400</v>
      </c>
      <c r="G4265" s="21">
        <v>1880</v>
      </c>
      <c r="H4265" s="39">
        <f t="shared" si="644"/>
        <v>5708.8214285714284</v>
      </c>
      <c r="I4265" s="37">
        <f t="shared" si="645"/>
        <v>6000</v>
      </c>
      <c r="J4265" s="37">
        <f t="shared" si="646"/>
        <v>210</v>
      </c>
      <c r="K4265" s="21"/>
      <c r="L4265" s="36">
        <f>L4264+20</f>
        <v>1139</v>
      </c>
      <c r="M4265" s="36"/>
      <c r="N4265" s="21"/>
      <c r="O4265" s="21">
        <f t="shared" si="647"/>
        <v>1139</v>
      </c>
      <c r="P4265" s="40">
        <f t="shared" si="648"/>
        <v>3254.2857142857147</v>
      </c>
      <c r="Q4265" s="42"/>
      <c r="R4265" t="str">
        <f t="shared" si="649"/>
        <v>5710 Litre 316 Stainless Steel Slimline Water Tank (950mm W x 3400mm L x  1880mm H)</v>
      </c>
    </row>
    <row r="4266" spans="2:18" x14ac:dyDescent="0.35">
      <c r="B4266" s="32">
        <v>0.65</v>
      </c>
      <c r="C4266" s="30" t="s">
        <v>23</v>
      </c>
      <c r="D4266" s="30" t="s">
        <v>21</v>
      </c>
      <c r="E4266" s="21">
        <v>950</v>
      </c>
      <c r="F4266" s="21">
        <v>3500</v>
      </c>
      <c r="G4266" s="21">
        <v>1880</v>
      </c>
      <c r="H4266" s="39">
        <f t="shared" si="644"/>
        <v>5887.4214285714279</v>
      </c>
      <c r="I4266" s="37">
        <f t="shared" si="645"/>
        <v>6000</v>
      </c>
      <c r="J4266" s="37">
        <f t="shared" si="646"/>
        <v>210</v>
      </c>
      <c r="K4266" s="21"/>
      <c r="L4266" s="36">
        <f>L4265+20</f>
        <v>1159</v>
      </c>
      <c r="M4266" s="36"/>
      <c r="N4266" s="21"/>
      <c r="O4266" s="21">
        <f t="shared" si="647"/>
        <v>1159</v>
      </c>
      <c r="P4266" s="40">
        <f t="shared" si="648"/>
        <v>3311.4285714285716</v>
      </c>
      <c r="Q4266" s="42"/>
      <c r="R4266" t="str">
        <f t="shared" si="649"/>
        <v>5890 Litre 316 Stainless Steel Slimline Water Tank (950mm W x 3500mm L x  1880mm H)</v>
      </c>
    </row>
    <row r="4267" spans="2:18" x14ac:dyDescent="0.35">
      <c r="B4267" s="32">
        <v>0.65</v>
      </c>
      <c r="C4267" s="30" t="s">
        <v>23</v>
      </c>
      <c r="D4267" s="30" t="s">
        <v>21</v>
      </c>
      <c r="E4267" s="21">
        <v>950</v>
      </c>
      <c r="F4267" s="21">
        <v>3600</v>
      </c>
      <c r="G4267" s="21">
        <v>1880</v>
      </c>
      <c r="H4267" s="39">
        <f t="shared" si="644"/>
        <v>6066.0214285714283</v>
      </c>
      <c r="I4267" s="37">
        <f t="shared" si="645"/>
        <v>6000</v>
      </c>
      <c r="J4267" s="37">
        <f t="shared" si="646"/>
        <v>210</v>
      </c>
      <c r="K4267" s="21"/>
      <c r="L4267" s="36">
        <f>L4266+20</f>
        <v>1179</v>
      </c>
      <c r="M4267" s="36"/>
      <c r="N4267" s="21"/>
      <c r="O4267" s="21">
        <f t="shared" si="647"/>
        <v>1179</v>
      </c>
      <c r="P4267" s="40">
        <f t="shared" si="648"/>
        <v>3368.5714285714289</v>
      </c>
      <c r="Q4267" s="42"/>
      <c r="R4267" t="str">
        <f t="shared" si="649"/>
        <v>6070 Litre 316 Stainless Steel Slimline Water Tank (950mm W x 3600mm L x  1880mm H)</v>
      </c>
    </row>
    <row r="4268" spans="2:18" x14ac:dyDescent="0.35">
      <c r="B4268" s="32">
        <v>0.65</v>
      </c>
      <c r="C4268" s="30" t="s">
        <v>23</v>
      </c>
      <c r="D4268" s="30" t="s">
        <v>21</v>
      </c>
      <c r="E4268" s="21">
        <v>950</v>
      </c>
      <c r="F4268" s="21">
        <v>3700</v>
      </c>
      <c r="G4268" s="21">
        <v>1880</v>
      </c>
      <c r="H4268" s="39">
        <f t="shared" si="644"/>
        <v>6244.6214285714286</v>
      </c>
      <c r="I4268" s="37">
        <f t="shared" si="645"/>
        <v>6000</v>
      </c>
      <c r="J4268" s="37">
        <f t="shared" si="646"/>
        <v>210</v>
      </c>
      <c r="K4268" s="21"/>
      <c r="L4268" s="36">
        <f>L4267+20</f>
        <v>1199</v>
      </c>
      <c r="M4268" s="36"/>
      <c r="N4268" s="21"/>
      <c r="O4268" s="21">
        <f t="shared" si="647"/>
        <v>1199</v>
      </c>
      <c r="P4268" s="40">
        <f t="shared" si="648"/>
        <v>3425.7142857142858</v>
      </c>
      <c r="Q4268" s="42"/>
      <c r="R4268" t="str">
        <f t="shared" si="649"/>
        <v>6240 Litre 316 Stainless Steel Slimline Water Tank (950mm W x 3700mm L x  1880mm H)</v>
      </c>
    </row>
    <row r="4269" spans="2:18" x14ac:dyDescent="0.35">
      <c r="B4269" s="32">
        <v>0.65</v>
      </c>
      <c r="C4269" s="30" t="s">
        <v>23</v>
      </c>
      <c r="D4269" s="30" t="s">
        <v>21</v>
      </c>
      <c r="E4269" s="21">
        <v>950</v>
      </c>
      <c r="F4269" s="21">
        <v>3800</v>
      </c>
      <c r="G4269" s="21">
        <v>1880</v>
      </c>
      <c r="H4269" s="39">
        <f t="shared" si="644"/>
        <v>6423.2214285714281</v>
      </c>
      <c r="I4269" s="37">
        <f t="shared" si="645"/>
        <v>6000</v>
      </c>
      <c r="J4269" s="37">
        <f t="shared" si="646"/>
        <v>210</v>
      </c>
      <c r="K4269" s="21"/>
      <c r="L4269" s="36">
        <f>L4268+20</f>
        <v>1219</v>
      </c>
      <c r="M4269" s="36"/>
      <c r="N4269" s="21"/>
      <c r="O4269" s="21">
        <f t="shared" si="647"/>
        <v>1219</v>
      </c>
      <c r="P4269" s="40">
        <f t="shared" si="648"/>
        <v>3482.8571428571431</v>
      </c>
      <c r="Q4269" s="42"/>
      <c r="R4269" t="str">
        <f t="shared" si="649"/>
        <v>6420 Litre 316 Stainless Steel Slimline Water Tank (950mm W x 3800mm L x  1880mm H)</v>
      </c>
    </row>
    <row r="4270" spans="2:18" x14ac:dyDescent="0.35">
      <c r="B4270" s="32">
        <v>0.65</v>
      </c>
      <c r="C4270" s="30" t="s">
        <v>23</v>
      </c>
      <c r="D4270" s="30" t="s">
        <v>21</v>
      </c>
      <c r="E4270" s="21">
        <v>950</v>
      </c>
      <c r="F4270" s="21">
        <v>3900</v>
      </c>
      <c r="G4270" s="21">
        <v>1880</v>
      </c>
      <c r="H4270" s="39">
        <f t="shared" si="644"/>
        <v>6601.8214285714284</v>
      </c>
      <c r="I4270" s="37">
        <f t="shared" si="645"/>
        <v>7000</v>
      </c>
      <c r="J4270" s="37">
        <f t="shared" si="646"/>
        <v>240</v>
      </c>
      <c r="K4270" s="21"/>
      <c r="L4270" s="36">
        <v>1270</v>
      </c>
      <c r="M4270" s="36"/>
      <c r="N4270" s="21"/>
      <c r="O4270" s="21">
        <f t="shared" si="647"/>
        <v>1270</v>
      </c>
      <c r="P4270" s="40">
        <f t="shared" si="648"/>
        <v>3628.5714285714289</v>
      </c>
      <c r="Q4270" s="42"/>
      <c r="R4270" t="str">
        <f t="shared" si="649"/>
        <v>6600 Litre 316 Stainless Steel Slimline Water Tank (950mm W x 3900mm L x  1880mm H)</v>
      </c>
    </row>
    <row r="4271" spans="2:18" x14ac:dyDescent="0.35">
      <c r="B4271" s="32">
        <v>0.65</v>
      </c>
      <c r="C4271" s="30" t="s">
        <v>23</v>
      </c>
      <c r="D4271" s="30" t="s">
        <v>21</v>
      </c>
      <c r="E4271" s="21">
        <v>950</v>
      </c>
      <c r="F4271" s="21">
        <v>4000</v>
      </c>
      <c r="G4271" s="21">
        <v>1880</v>
      </c>
      <c r="H4271" s="39">
        <f t="shared" si="644"/>
        <v>6780.4214285714279</v>
      </c>
      <c r="I4271" s="37">
        <f t="shared" si="645"/>
        <v>7000</v>
      </c>
      <c r="J4271" s="37">
        <f t="shared" si="646"/>
        <v>240</v>
      </c>
      <c r="K4271" s="21"/>
      <c r="L4271" s="36">
        <v>1291</v>
      </c>
      <c r="M4271" s="36"/>
      <c r="N4271" s="21"/>
      <c r="O4271" s="21">
        <f t="shared" si="647"/>
        <v>1291</v>
      </c>
      <c r="P4271" s="40">
        <f t="shared" si="648"/>
        <v>3688.5714285714289</v>
      </c>
      <c r="Q4271" s="42"/>
      <c r="R4271" t="str">
        <f t="shared" si="649"/>
        <v>6780 Litre 316 Stainless Steel Slimline Water Tank (950mm W x 4000mm L x  1880mm H)</v>
      </c>
    </row>
    <row r="4272" spans="2:18" x14ac:dyDescent="0.35">
      <c r="B4272" s="32">
        <v>0.65</v>
      </c>
      <c r="C4272" s="30" t="s">
        <v>23</v>
      </c>
      <c r="D4272" s="30" t="s">
        <v>21</v>
      </c>
      <c r="E4272" s="21">
        <v>1000</v>
      </c>
      <c r="F4272" s="21">
        <v>800</v>
      </c>
      <c r="G4272" s="21">
        <v>1880</v>
      </c>
      <c r="H4272" s="39">
        <f t="shared" si="644"/>
        <v>1101.1428571428571</v>
      </c>
      <c r="I4272" s="37">
        <f t="shared" si="645"/>
        <v>1000</v>
      </c>
      <c r="J4272" s="37">
        <f t="shared" si="646"/>
        <v>90</v>
      </c>
      <c r="K4272" s="21"/>
      <c r="L4272" s="36">
        <v>441</v>
      </c>
      <c r="M4272" s="44"/>
      <c r="N4272" s="21"/>
      <c r="O4272" s="21">
        <f t="shared" si="647"/>
        <v>441</v>
      </c>
      <c r="P4272" s="40">
        <f t="shared" si="648"/>
        <v>1260</v>
      </c>
      <c r="Q4272" s="42"/>
      <c r="R4272" t="str">
        <f t="shared" si="649"/>
        <v>1100 Litre 316 Stainless Steel Slimline Water Tank (1000mm W x 800mm L x  1880mm H)</v>
      </c>
    </row>
    <row r="4273" spans="2:18" x14ac:dyDescent="0.35">
      <c r="B4273" s="32">
        <v>0.65</v>
      </c>
      <c r="C4273" s="30" t="s">
        <v>23</v>
      </c>
      <c r="D4273" s="30" t="s">
        <v>21</v>
      </c>
      <c r="E4273" s="21">
        <v>1000</v>
      </c>
      <c r="F4273" s="21">
        <v>900</v>
      </c>
      <c r="G4273" s="21">
        <v>1880</v>
      </c>
      <c r="H4273" s="39">
        <f t="shared" si="644"/>
        <v>1289.1428571428571</v>
      </c>
      <c r="I4273" s="37">
        <f t="shared" si="645"/>
        <v>1000</v>
      </c>
      <c r="J4273" s="37">
        <f t="shared" si="646"/>
        <v>90</v>
      </c>
      <c r="K4273" s="21"/>
      <c r="L4273" s="36">
        <f>L4272+20</f>
        <v>461</v>
      </c>
      <c r="M4273" s="36"/>
      <c r="N4273" s="21"/>
      <c r="O4273" s="21">
        <f t="shared" si="647"/>
        <v>461</v>
      </c>
      <c r="P4273" s="40">
        <f t="shared" si="648"/>
        <v>1317.1428571428573</v>
      </c>
      <c r="Q4273" s="42"/>
      <c r="R4273" t="str">
        <f t="shared" si="649"/>
        <v>1290 Litre 316 Stainless Steel Slimline Water Tank (1000mm W x 900mm L x  1880mm H)</v>
      </c>
    </row>
    <row r="4274" spans="2:18" x14ac:dyDescent="0.35">
      <c r="B4274" s="32">
        <v>0.65</v>
      </c>
      <c r="C4274" s="30" t="s">
        <v>23</v>
      </c>
      <c r="D4274" s="30" t="s">
        <v>21</v>
      </c>
      <c r="E4274" s="21">
        <v>1000</v>
      </c>
      <c r="F4274" s="21">
        <v>1000</v>
      </c>
      <c r="G4274" s="21">
        <v>1880</v>
      </c>
      <c r="H4274" s="39">
        <f t="shared" si="644"/>
        <v>1477.1428571428571</v>
      </c>
      <c r="I4274" s="37">
        <f t="shared" si="645"/>
        <v>1000</v>
      </c>
      <c r="J4274" s="37">
        <f t="shared" si="646"/>
        <v>90</v>
      </c>
      <c r="K4274" s="21"/>
      <c r="L4274" s="36">
        <f>L4273+20</f>
        <v>481</v>
      </c>
      <c r="M4274" s="36"/>
      <c r="N4274" s="21"/>
      <c r="O4274" s="21">
        <f t="shared" si="647"/>
        <v>481</v>
      </c>
      <c r="P4274" s="40">
        <f t="shared" si="648"/>
        <v>1374.2857142857144</v>
      </c>
      <c r="Q4274" s="42"/>
      <c r="R4274" t="str">
        <f t="shared" si="649"/>
        <v>1480 Litre 316 Stainless Steel Slimline Water Tank (1000mm W x 1000mm L x  1880mm H)</v>
      </c>
    </row>
    <row r="4275" spans="2:18" x14ac:dyDescent="0.35">
      <c r="B4275" s="32">
        <v>0.65</v>
      </c>
      <c r="C4275" s="30" t="s">
        <v>23</v>
      </c>
      <c r="D4275" s="30" t="s">
        <v>21</v>
      </c>
      <c r="E4275" s="21">
        <v>1000</v>
      </c>
      <c r="F4275" s="21">
        <v>1100</v>
      </c>
      <c r="G4275" s="21">
        <v>1880</v>
      </c>
      <c r="H4275" s="39">
        <f t="shared" si="644"/>
        <v>1665.1428571428571</v>
      </c>
      <c r="I4275" s="37">
        <f t="shared" si="645"/>
        <v>2000</v>
      </c>
      <c r="J4275" s="37">
        <f t="shared" si="646"/>
        <v>120</v>
      </c>
      <c r="K4275" s="21"/>
      <c r="L4275" s="36">
        <v>502</v>
      </c>
      <c r="M4275" s="36"/>
      <c r="N4275" s="21"/>
      <c r="O4275" s="21">
        <f t="shared" si="647"/>
        <v>502</v>
      </c>
      <c r="P4275" s="40">
        <f t="shared" si="648"/>
        <v>1434.2857142857144</v>
      </c>
      <c r="Q4275" s="42"/>
      <c r="R4275" t="str">
        <f t="shared" si="649"/>
        <v>1670 Litre 316 Stainless Steel Slimline Water Tank (1000mm W x 1100mm L x  1880mm H)</v>
      </c>
    </row>
    <row r="4276" spans="2:18" x14ac:dyDescent="0.35">
      <c r="B4276" s="32">
        <v>0.65</v>
      </c>
      <c r="C4276" s="30" t="s">
        <v>23</v>
      </c>
      <c r="D4276" s="30" t="s">
        <v>21</v>
      </c>
      <c r="E4276" s="21">
        <v>1000</v>
      </c>
      <c r="F4276" s="21">
        <v>1200</v>
      </c>
      <c r="G4276" s="21">
        <v>1880</v>
      </c>
      <c r="H4276" s="39">
        <f t="shared" si="644"/>
        <v>1853.1428571428571</v>
      </c>
      <c r="I4276" s="37">
        <f t="shared" si="645"/>
        <v>2000</v>
      </c>
      <c r="J4276" s="37">
        <f t="shared" si="646"/>
        <v>120</v>
      </c>
      <c r="K4276" s="21"/>
      <c r="L4276" s="36">
        <f>L4275+20</f>
        <v>522</v>
      </c>
      <c r="M4276" s="36"/>
      <c r="N4276" s="21"/>
      <c r="O4276" s="21">
        <f t="shared" si="647"/>
        <v>522</v>
      </c>
      <c r="P4276" s="40">
        <f t="shared" si="648"/>
        <v>1491.4285714285716</v>
      </c>
      <c r="Q4276" s="42"/>
      <c r="R4276" t="str">
        <f t="shared" si="649"/>
        <v>1850 Litre 316 Stainless Steel Slimline Water Tank (1000mm W x 1200mm L x  1880mm H)</v>
      </c>
    </row>
    <row r="4277" spans="2:18" x14ac:dyDescent="0.35">
      <c r="B4277" s="32">
        <v>0.65</v>
      </c>
      <c r="C4277" s="30" t="s">
        <v>23</v>
      </c>
      <c r="D4277" s="30" t="s">
        <v>21</v>
      </c>
      <c r="E4277" s="21">
        <v>1000</v>
      </c>
      <c r="F4277" s="21">
        <v>1300</v>
      </c>
      <c r="G4277" s="21">
        <v>1880</v>
      </c>
      <c r="H4277" s="39">
        <f t="shared" si="644"/>
        <v>2041.1428571428571</v>
      </c>
      <c r="I4277" s="37">
        <f t="shared" si="645"/>
        <v>2000</v>
      </c>
      <c r="J4277" s="37">
        <f t="shared" si="646"/>
        <v>120</v>
      </c>
      <c r="K4277" s="21"/>
      <c r="L4277" s="36">
        <f>L4276+20</f>
        <v>542</v>
      </c>
      <c r="M4277" s="36"/>
      <c r="N4277" s="21"/>
      <c r="O4277" s="21">
        <f t="shared" si="647"/>
        <v>542</v>
      </c>
      <c r="P4277" s="40">
        <f t="shared" si="648"/>
        <v>1548.5714285714287</v>
      </c>
      <c r="Q4277" s="42"/>
      <c r="R4277" t="str">
        <f t="shared" si="649"/>
        <v>2040 Litre 316 Stainless Steel Slimline Water Tank (1000mm W x 1300mm L x  1880mm H)</v>
      </c>
    </row>
    <row r="4278" spans="2:18" x14ac:dyDescent="0.35">
      <c r="B4278" s="32">
        <v>0.65</v>
      </c>
      <c r="C4278" s="30" t="s">
        <v>23</v>
      </c>
      <c r="D4278" s="30" t="s">
        <v>21</v>
      </c>
      <c r="E4278" s="21">
        <v>1000</v>
      </c>
      <c r="F4278" s="21">
        <v>1400</v>
      </c>
      <c r="G4278" s="21">
        <v>1880</v>
      </c>
      <c r="H4278" s="39">
        <f t="shared" si="644"/>
        <v>2229.1428571428569</v>
      </c>
      <c r="I4278" s="37">
        <f t="shared" si="645"/>
        <v>2000</v>
      </c>
      <c r="J4278" s="37">
        <f t="shared" si="646"/>
        <v>120</v>
      </c>
      <c r="K4278" s="21"/>
      <c r="L4278" s="36">
        <f>L4277+20</f>
        <v>562</v>
      </c>
      <c r="M4278" s="36"/>
      <c r="N4278" s="21"/>
      <c r="O4278" s="21">
        <f t="shared" si="647"/>
        <v>562</v>
      </c>
      <c r="P4278" s="40">
        <f t="shared" si="648"/>
        <v>1605.7142857142858</v>
      </c>
      <c r="Q4278" s="42"/>
      <c r="R4278" t="str">
        <f t="shared" si="649"/>
        <v>2230 Litre 316 Stainless Steel Slimline Water Tank (1000mm W x 1400mm L x  1880mm H)</v>
      </c>
    </row>
    <row r="4279" spans="2:18" x14ac:dyDescent="0.35">
      <c r="B4279" s="32">
        <v>0.65</v>
      </c>
      <c r="C4279" s="30" t="s">
        <v>23</v>
      </c>
      <c r="D4279" s="30" t="s">
        <v>21</v>
      </c>
      <c r="E4279" s="21">
        <v>1000</v>
      </c>
      <c r="F4279" s="21">
        <v>1500</v>
      </c>
      <c r="G4279" s="21">
        <v>1880</v>
      </c>
      <c r="H4279" s="39">
        <f t="shared" si="644"/>
        <v>2417.1428571428569</v>
      </c>
      <c r="I4279" s="37">
        <f t="shared" si="645"/>
        <v>2000</v>
      </c>
      <c r="J4279" s="37">
        <f t="shared" si="646"/>
        <v>120</v>
      </c>
      <c r="K4279" s="21"/>
      <c r="L4279" s="36">
        <f>L4278+20</f>
        <v>582</v>
      </c>
      <c r="M4279" s="36"/>
      <c r="N4279" s="21"/>
      <c r="O4279" s="21">
        <f t="shared" si="647"/>
        <v>582</v>
      </c>
      <c r="P4279" s="40">
        <f t="shared" si="648"/>
        <v>1662.8571428571429</v>
      </c>
      <c r="Q4279" s="42"/>
      <c r="R4279" t="str">
        <f t="shared" si="649"/>
        <v>2420 Litre 316 Stainless Steel Slimline Water Tank (1000mm W x 1500mm L x  1880mm H)</v>
      </c>
    </row>
    <row r="4280" spans="2:18" x14ac:dyDescent="0.35">
      <c r="B4280" s="32">
        <v>0.65</v>
      </c>
      <c r="C4280" s="30" t="s">
        <v>23</v>
      </c>
      <c r="D4280" s="30" t="s">
        <v>21</v>
      </c>
      <c r="E4280" s="21">
        <v>1000</v>
      </c>
      <c r="F4280" s="21">
        <v>1600</v>
      </c>
      <c r="G4280" s="21">
        <v>1880</v>
      </c>
      <c r="H4280" s="39">
        <f t="shared" si="644"/>
        <v>2605.1428571428569</v>
      </c>
      <c r="I4280" s="37">
        <f t="shared" si="645"/>
        <v>3000</v>
      </c>
      <c r="J4280" s="37">
        <f t="shared" si="646"/>
        <v>135</v>
      </c>
      <c r="K4280" s="21"/>
      <c r="L4280" s="36">
        <v>671</v>
      </c>
      <c r="M4280" s="36"/>
      <c r="N4280" s="21"/>
      <c r="O4280" s="21">
        <f t="shared" si="647"/>
        <v>671</v>
      </c>
      <c r="P4280" s="40">
        <f t="shared" si="648"/>
        <v>1917.1428571428573</v>
      </c>
      <c r="Q4280" s="42"/>
      <c r="R4280" t="str">
        <f t="shared" si="649"/>
        <v>2610 Litre 316 Stainless Steel Slimline Water Tank (1000mm W x 1600mm L x  1880mm H)</v>
      </c>
    </row>
    <row r="4281" spans="2:18" x14ac:dyDescent="0.35">
      <c r="B4281" s="32">
        <v>0.65</v>
      </c>
      <c r="C4281" s="30" t="s">
        <v>23</v>
      </c>
      <c r="D4281" s="30" t="s">
        <v>21</v>
      </c>
      <c r="E4281" s="21">
        <v>1000</v>
      </c>
      <c r="F4281" s="21">
        <v>1700</v>
      </c>
      <c r="G4281" s="21">
        <v>1880</v>
      </c>
      <c r="H4281" s="39">
        <f t="shared" si="644"/>
        <v>2793.1428571428569</v>
      </c>
      <c r="I4281" s="37">
        <f t="shared" si="645"/>
        <v>3000</v>
      </c>
      <c r="J4281" s="37">
        <f t="shared" si="646"/>
        <v>135</v>
      </c>
      <c r="K4281" s="21"/>
      <c r="L4281" s="36">
        <f>L4280+20</f>
        <v>691</v>
      </c>
      <c r="M4281" s="36"/>
      <c r="N4281" s="21"/>
      <c r="O4281" s="21">
        <f t="shared" si="647"/>
        <v>691</v>
      </c>
      <c r="P4281" s="40">
        <f t="shared" si="648"/>
        <v>1974.2857142857144</v>
      </c>
      <c r="Q4281" s="42"/>
      <c r="R4281" t="str">
        <f t="shared" si="649"/>
        <v>2790 Litre 316 Stainless Steel Slimline Water Tank (1000mm W x 1700mm L x  1880mm H)</v>
      </c>
    </row>
    <row r="4282" spans="2:18" x14ac:dyDescent="0.35">
      <c r="B4282" s="32">
        <v>0.65</v>
      </c>
      <c r="C4282" s="30" t="s">
        <v>23</v>
      </c>
      <c r="D4282" s="30" t="s">
        <v>21</v>
      </c>
      <c r="E4282" s="21">
        <v>1000</v>
      </c>
      <c r="F4282" s="21">
        <v>1800</v>
      </c>
      <c r="G4282" s="21">
        <v>1880</v>
      </c>
      <c r="H4282" s="39">
        <f t="shared" si="644"/>
        <v>2981.1428571428569</v>
      </c>
      <c r="I4282" s="37">
        <f t="shared" si="645"/>
        <v>3000</v>
      </c>
      <c r="J4282" s="37">
        <f t="shared" si="646"/>
        <v>135</v>
      </c>
      <c r="K4282" s="21"/>
      <c r="L4282" s="36">
        <f>L4281+20</f>
        <v>711</v>
      </c>
      <c r="M4282" s="36"/>
      <c r="N4282" s="21"/>
      <c r="O4282" s="21">
        <f t="shared" si="647"/>
        <v>711</v>
      </c>
      <c r="P4282" s="40">
        <f t="shared" si="648"/>
        <v>2031.4285714285716</v>
      </c>
      <c r="Q4282" s="42"/>
      <c r="R4282" t="str">
        <f t="shared" si="649"/>
        <v>2980 Litre 316 Stainless Steel Slimline Water Tank (1000mm W x 1800mm L x  1880mm H)</v>
      </c>
    </row>
    <row r="4283" spans="2:18" x14ac:dyDescent="0.35">
      <c r="B4283" s="32">
        <v>0.65</v>
      </c>
      <c r="C4283" s="30" t="s">
        <v>23</v>
      </c>
      <c r="D4283" s="30" t="s">
        <v>21</v>
      </c>
      <c r="E4283" s="21">
        <v>1000</v>
      </c>
      <c r="F4283" s="21">
        <v>1900</v>
      </c>
      <c r="G4283" s="21">
        <v>1880</v>
      </c>
      <c r="H4283" s="39">
        <f t="shared" si="644"/>
        <v>3169.1428571428569</v>
      </c>
      <c r="I4283" s="37">
        <f t="shared" si="645"/>
        <v>3000</v>
      </c>
      <c r="J4283" s="37">
        <f t="shared" si="646"/>
        <v>135</v>
      </c>
      <c r="K4283" s="21"/>
      <c r="L4283" s="36">
        <f>L4282+20</f>
        <v>731</v>
      </c>
      <c r="M4283" s="36"/>
      <c r="N4283" s="21"/>
      <c r="O4283" s="21">
        <f t="shared" si="647"/>
        <v>731</v>
      </c>
      <c r="P4283" s="40">
        <f t="shared" si="648"/>
        <v>2088.5714285714289</v>
      </c>
      <c r="Q4283" s="42"/>
      <c r="R4283" t="str">
        <f t="shared" si="649"/>
        <v>3170 Litre 316 Stainless Steel Slimline Water Tank (1000mm W x 1900mm L x  1880mm H)</v>
      </c>
    </row>
    <row r="4284" spans="2:18" x14ac:dyDescent="0.35">
      <c r="B4284" s="32">
        <v>0.65</v>
      </c>
      <c r="C4284" s="30" t="s">
        <v>23</v>
      </c>
      <c r="D4284" s="30" t="s">
        <v>21</v>
      </c>
      <c r="E4284" s="21">
        <v>1000</v>
      </c>
      <c r="F4284" s="21">
        <v>2000</v>
      </c>
      <c r="G4284" s="21">
        <v>1880</v>
      </c>
      <c r="H4284" s="39">
        <f t="shared" si="644"/>
        <v>3357.1428571428569</v>
      </c>
      <c r="I4284" s="37">
        <f t="shared" si="645"/>
        <v>3000</v>
      </c>
      <c r="J4284" s="37">
        <f t="shared" si="646"/>
        <v>135</v>
      </c>
      <c r="K4284" s="21"/>
      <c r="L4284" s="36">
        <f>L4283+20</f>
        <v>751</v>
      </c>
      <c r="M4284" s="36"/>
      <c r="N4284" s="21"/>
      <c r="O4284" s="21">
        <f t="shared" si="647"/>
        <v>751</v>
      </c>
      <c r="P4284" s="40">
        <f t="shared" si="648"/>
        <v>2145.7142857142858</v>
      </c>
      <c r="Q4284" s="42"/>
      <c r="R4284" t="str">
        <f t="shared" si="649"/>
        <v>3360 Litre 316 Stainless Steel Slimline Water Tank (1000mm W x 2000mm L x  1880mm H)</v>
      </c>
    </row>
    <row r="4285" spans="2:18" x14ac:dyDescent="0.35">
      <c r="B4285" s="32">
        <v>0.65</v>
      </c>
      <c r="C4285" s="30" t="s">
        <v>23</v>
      </c>
      <c r="D4285" s="30" t="s">
        <v>21</v>
      </c>
      <c r="E4285" s="21">
        <v>1000</v>
      </c>
      <c r="F4285" s="21">
        <v>2100</v>
      </c>
      <c r="G4285" s="21">
        <v>1880</v>
      </c>
      <c r="H4285" s="39">
        <f t="shared" si="644"/>
        <v>3545.1428571428569</v>
      </c>
      <c r="I4285" s="37">
        <f t="shared" si="645"/>
        <v>4000</v>
      </c>
      <c r="J4285" s="37">
        <f t="shared" si="646"/>
        <v>150</v>
      </c>
      <c r="K4285" s="21"/>
      <c r="L4285" s="36">
        <v>772</v>
      </c>
      <c r="M4285" s="36"/>
      <c r="N4285" s="21"/>
      <c r="O4285" s="21">
        <f t="shared" si="647"/>
        <v>772</v>
      </c>
      <c r="P4285" s="40">
        <f t="shared" si="648"/>
        <v>2205.7142857142858</v>
      </c>
      <c r="Q4285" s="42"/>
      <c r="R4285" t="str">
        <f t="shared" si="649"/>
        <v>3550 Litre 316 Stainless Steel Slimline Water Tank (1000mm W x 2100mm L x  1880mm H)</v>
      </c>
    </row>
    <row r="4286" spans="2:18" x14ac:dyDescent="0.35">
      <c r="B4286" s="32">
        <v>0.65</v>
      </c>
      <c r="C4286" s="30" t="s">
        <v>23</v>
      </c>
      <c r="D4286" s="30" t="s">
        <v>21</v>
      </c>
      <c r="E4286" s="21">
        <v>1000</v>
      </c>
      <c r="F4286" s="21">
        <v>2200</v>
      </c>
      <c r="G4286" s="21">
        <v>1880</v>
      </c>
      <c r="H4286" s="39">
        <f t="shared" si="644"/>
        <v>3733.1428571428569</v>
      </c>
      <c r="I4286" s="37">
        <f t="shared" si="645"/>
        <v>4000</v>
      </c>
      <c r="J4286" s="37">
        <f t="shared" si="646"/>
        <v>150</v>
      </c>
      <c r="K4286" s="21"/>
      <c r="L4286" s="36">
        <f>L4285+20</f>
        <v>792</v>
      </c>
      <c r="M4286" s="36"/>
      <c r="N4286" s="21"/>
      <c r="O4286" s="21">
        <f t="shared" si="647"/>
        <v>792</v>
      </c>
      <c r="P4286" s="40">
        <f t="shared" si="648"/>
        <v>2262.8571428571431</v>
      </c>
      <c r="Q4286" s="42"/>
      <c r="R4286" t="str">
        <f t="shared" si="649"/>
        <v>3730 Litre 316 Stainless Steel Slimline Water Tank (1000mm W x 2200mm L x  1880mm H)</v>
      </c>
    </row>
    <row r="4287" spans="2:18" x14ac:dyDescent="0.35">
      <c r="B4287" s="32">
        <v>0.65</v>
      </c>
      <c r="C4287" s="30" t="s">
        <v>23</v>
      </c>
      <c r="D4287" s="30" t="s">
        <v>21</v>
      </c>
      <c r="E4287" s="21">
        <v>1000</v>
      </c>
      <c r="F4287" s="21">
        <v>2300</v>
      </c>
      <c r="G4287" s="21">
        <v>1880</v>
      </c>
      <c r="H4287" s="39">
        <f t="shared" si="644"/>
        <v>3921.1428571428569</v>
      </c>
      <c r="I4287" s="37">
        <f t="shared" si="645"/>
        <v>4000</v>
      </c>
      <c r="J4287" s="37">
        <f t="shared" si="646"/>
        <v>150</v>
      </c>
      <c r="K4287" s="21"/>
      <c r="L4287" s="36">
        <f>L4286+20</f>
        <v>812</v>
      </c>
      <c r="M4287" s="36"/>
      <c r="N4287" s="21"/>
      <c r="O4287" s="21">
        <f t="shared" si="647"/>
        <v>812</v>
      </c>
      <c r="P4287" s="40">
        <f t="shared" si="648"/>
        <v>2320</v>
      </c>
      <c r="Q4287" s="42"/>
      <c r="R4287" t="str">
        <f t="shared" si="649"/>
        <v>3920 Litre 316 Stainless Steel Slimline Water Tank (1000mm W x 2300mm L x  1880mm H)</v>
      </c>
    </row>
    <row r="4288" spans="2:18" x14ac:dyDescent="0.35">
      <c r="B4288" s="32">
        <v>0.65</v>
      </c>
      <c r="C4288" s="30" t="s">
        <v>23</v>
      </c>
      <c r="D4288" s="30" t="s">
        <v>21</v>
      </c>
      <c r="E4288" s="21">
        <v>1000</v>
      </c>
      <c r="F4288" s="21">
        <v>2400</v>
      </c>
      <c r="G4288" s="21">
        <v>1880</v>
      </c>
      <c r="H4288" s="39">
        <f t="shared" si="644"/>
        <v>4109.1428571428569</v>
      </c>
      <c r="I4288" s="37">
        <f t="shared" si="645"/>
        <v>4000</v>
      </c>
      <c r="J4288" s="37">
        <f t="shared" si="646"/>
        <v>150</v>
      </c>
      <c r="K4288" s="21"/>
      <c r="L4288" s="36">
        <f>L4287+20</f>
        <v>832</v>
      </c>
      <c r="M4288" s="36"/>
      <c r="N4288" s="21"/>
      <c r="O4288" s="21">
        <f t="shared" si="647"/>
        <v>832</v>
      </c>
      <c r="P4288" s="40">
        <f t="shared" si="648"/>
        <v>2377.1428571428573</v>
      </c>
      <c r="Q4288" s="42"/>
      <c r="R4288" t="str">
        <f t="shared" si="649"/>
        <v>4110 Litre 316 Stainless Steel Slimline Water Tank (1000mm W x 2400mm L x  1880mm H)</v>
      </c>
    </row>
    <row r="4289" spans="2:18" x14ac:dyDescent="0.35">
      <c r="B4289" s="32">
        <v>0.65</v>
      </c>
      <c r="C4289" s="30" t="s">
        <v>23</v>
      </c>
      <c r="D4289" s="30" t="s">
        <v>21</v>
      </c>
      <c r="E4289" s="21">
        <v>1000</v>
      </c>
      <c r="F4289" s="21">
        <v>2500</v>
      </c>
      <c r="G4289" s="21">
        <v>1880</v>
      </c>
      <c r="H4289" s="39">
        <f t="shared" si="644"/>
        <v>4297.1428571428569</v>
      </c>
      <c r="I4289" s="37">
        <f t="shared" si="645"/>
        <v>4000</v>
      </c>
      <c r="J4289" s="37">
        <f t="shared" si="646"/>
        <v>150</v>
      </c>
      <c r="K4289" s="21"/>
      <c r="L4289" s="36">
        <f>L4288+20</f>
        <v>852</v>
      </c>
      <c r="M4289" s="36"/>
      <c r="N4289" s="21"/>
      <c r="O4289" s="21">
        <f t="shared" si="647"/>
        <v>852</v>
      </c>
      <c r="P4289" s="40">
        <f t="shared" si="648"/>
        <v>2434.2857142857142</v>
      </c>
      <c r="Q4289" s="42"/>
      <c r="R4289" t="str">
        <f t="shared" si="649"/>
        <v>4300 Litre 316 Stainless Steel Slimline Water Tank (1000mm W x 2500mm L x  1880mm H)</v>
      </c>
    </row>
    <row r="4290" spans="2:18" x14ac:dyDescent="0.35">
      <c r="B4290" s="32">
        <v>0.65</v>
      </c>
      <c r="C4290" s="30" t="s">
        <v>23</v>
      </c>
      <c r="D4290" s="30" t="s">
        <v>21</v>
      </c>
      <c r="E4290" s="21">
        <v>1000</v>
      </c>
      <c r="F4290" s="21">
        <v>2600</v>
      </c>
      <c r="G4290" s="21">
        <v>1880</v>
      </c>
      <c r="H4290" s="39">
        <f t="shared" si="644"/>
        <v>4485.1428571428569</v>
      </c>
      <c r="I4290" s="37">
        <f t="shared" si="645"/>
        <v>4000</v>
      </c>
      <c r="J4290" s="37">
        <f t="shared" si="646"/>
        <v>150</v>
      </c>
      <c r="K4290" s="21"/>
      <c r="L4290" s="36">
        <f>L4289+20</f>
        <v>872</v>
      </c>
      <c r="M4290" s="36"/>
      <c r="N4290" s="21"/>
      <c r="O4290" s="21">
        <f t="shared" si="647"/>
        <v>872</v>
      </c>
      <c r="P4290" s="40">
        <f t="shared" si="648"/>
        <v>2491.4285714285716</v>
      </c>
      <c r="Q4290" s="42"/>
      <c r="R4290" t="str">
        <f t="shared" si="649"/>
        <v>4490 Litre 316 Stainless Steel Slimline Water Tank (1000mm W x 2600mm L x  1880mm H)</v>
      </c>
    </row>
    <row r="4291" spans="2:18" x14ac:dyDescent="0.35">
      <c r="B4291" s="32">
        <v>0.65</v>
      </c>
      <c r="C4291" s="30" t="s">
        <v>23</v>
      </c>
      <c r="D4291" s="30" t="s">
        <v>21</v>
      </c>
      <c r="E4291" s="21">
        <v>1000</v>
      </c>
      <c r="F4291" s="21">
        <v>2700</v>
      </c>
      <c r="G4291" s="21">
        <v>1880</v>
      </c>
      <c r="H4291" s="39">
        <f t="shared" si="644"/>
        <v>4673.1428571428569</v>
      </c>
      <c r="I4291" s="37">
        <f t="shared" si="645"/>
        <v>5000</v>
      </c>
      <c r="J4291" s="37">
        <f t="shared" si="646"/>
        <v>180</v>
      </c>
      <c r="K4291" s="21"/>
      <c r="L4291" s="36">
        <v>895</v>
      </c>
      <c r="M4291" s="36"/>
      <c r="N4291" s="21"/>
      <c r="O4291" s="21">
        <f t="shared" si="647"/>
        <v>895</v>
      </c>
      <c r="P4291" s="40">
        <f t="shared" si="648"/>
        <v>2557.1428571428573</v>
      </c>
      <c r="Q4291" s="42"/>
      <c r="R4291" t="str">
        <f t="shared" si="649"/>
        <v>4670 Litre 316 Stainless Steel Slimline Water Tank (1000mm W x 2700mm L x  1880mm H)</v>
      </c>
    </row>
    <row r="4292" spans="2:18" x14ac:dyDescent="0.35">
      <c r="B4292" s="32">
        <v>0.65</v>
      </c>
      <c r="C4292" s="30" t="s">
        <v>23</v>
      </c>
      <c r="D4292" s="30" t="s">
        <v>21</v>
      </c>
      <c r="E4292" s="21">
        <v>1000</v>
      </c>
      <c r="F4292" s="21">
        <v>2800</v>
      </c>
      <c r="G4292" s="21">
        <v>1880</v>
      </c>
      <c r="H4292" s="39">
        <f t="shared" si="644"/>
        <v>4861.1428571428569</v>
      </c>
      <c r="I4292" s="37">
        <f t="shared" si="645"/>
        <v>5000</v>
      </c>
      <c r="J4292" s="37">
        <f t="shared" si="646"/>
        <v>180</v>
      </c>
      <c r="K4292" s="21"/>
      <c r="L4292" s="36">
        <f>L4291+20</f>
        <v>915</v>
      </c>
      <c r="M4292" s="36"/>
      <c r="N4292" s="21"/>
      <c r="O4292" s="21">
        <f t="shared" si="647"/>
        <v>915</v>
      </c>
      <c r="P4292" s="40">
        <f t="shared" si="648"/>
        <v>2614.2857142857147</v>
      </c>
      <c r="Q4292" s="42"/>
      <c r="R4292" t="str">
        <f t="shared" si="649"/>
        <v>4860 Litre 316 Stainless Steel Slimline Water Tank (1000mm W x 2800mm L x  1880mm H)</v>
      </c>
    </row>
    <row r="4293" spans="2:18" x14ac:dyDescent="0.35">
      <c r="B4293" s="32">
        <v>0.65</v>
      </c>
      <c r="C4293" s="30" t="s">
        <v>23</v>
      </c>
      <c r="D4293" s="30" t="s">
        <v>21</v>
      </c>
      <c r="E4293" s="21">
        <v>1000</v>
      </c>
      <c r="F4293" s="21">
        <v>2900</v>
      </c>
      <c r="G4293" s="21">
        <v>1880</v>
      </c>
      <c r="H4293" s="39">
        <f t="shared" si="644"/>
        <v>5049.1428571428569</v>
      </c>
      <c r="I4293" s="37">
        <f t="shared" si="645"/>
        <v>5000</v>
      </c>
      <c r="J4293" s="37">
        <f t="shared" si="646"/>
        <v>180</v>
      </c>
      <c r="K4293" s="21"/>
      <c r="L4293" s="36">
        <f>L4292+20</f>
        <v>935</v>
      </c>
      <c r="M4293" s="36"/>
      <c r="N4293" s="21"/>
      <c r="O4293" s="21">
        <f t="shared" si="647"/>
        <v>935</v>
      </c>
      <c r="P4293" s="40">
        <f t="shared" si="648"/>
        <v>2671.4285714285716</v>
      </c>
      <c r="Q4293" s="42"/>
      <c r="R4293" t="str">
        <f t="shared" si="649"/>
        <v>5050 Litre 316 Stainless Steel Slimline Water Tank (1000mm W x 2900mm L x  1880mm H)</v>
      </c>
    </row>
    <row r="4294" spans="2:18" x14ac:dyDescent="0.35">
      <c r="B4294" s="32">
        <v>0.65</v>
      </c>
      <c r="C4294" s="30" t="s">
        <v>23</v>
      </c>
      <c r="D4294" s="30" t="s">
        <v>21</v>
      </c>
      <c r="E4294" s="21">
        <v>1000</v>
      </c>
      <c r="F4294" s="21">
        <v>3000</v>
      </c>
      <c r="G4294" s="21">
        <v>1880</v>
      </c>
      <c r="H4294" s="39">
        <f t="shared" si="644"/>
        <v>5237.1428571428569</v>
      </c>
      <c r="I4294" s="37">
        <f t="shared" si="645"/>
        <v>5000</v>
      </c>
      <c r="J4294" s="37">
        <f t="shared" si="646"/>
        <v>180</v>
      </c>
      <c r="K4294" s="21"/>
      <c r="L4294" s="36">
        <f>L4293+20</f>
        <v>955</v>
      </c>
      <c r="M4294" s="36"/>
      <c r="N4294" s="21"/>
      <c r="O4294" s="21">
        <f t="shared" si="647"/>
        <v>955</v>
      </c>
      <c r="P4294" s="40">
        <f t="shared" si="648"/>
        <v>2728.5714285714289</v>
      </c>
      <c r="Q4294" s="42"/>
      <c r="R4294" t="str">
        <f t="shared" si="649"/>
        <v>5240 Litre 316 Stainless Steel Slimline Water Tank (1000mm W x 3000mm L x  1880mm H)</v>
      </c>
    </row>
    <row r="4295" spans="2:18" x14ac:dyDescent="0.35">
      <c r="B4295" s="32">
        <v>0.65</v>
      </c>
      <c r="C4295" s="30" t="s">
        <v>23</v>
      </c>
      <c r="D4295" s="30" t="s">
        <v>21</v>
      </c>
      <c r="E4295" s="21">
        <v>1000</v>
      </c>
      <c r="F4295" s="21">
        <v>3100</v>
      </c>
      <c r="G4295" s="21">
        <v>1880</v>
      </c>
      <c r="H4295" s="39">
        <f t="shared" ref="H4295:H4358" si="650">(((22/7*(E4295/2)^2)*G4295)+((F4295-E4295)*G4295*E4295))/1000000</f>
        <v>5425.1428571428569</v>
      </c>
      <c r="I4295" s="37">
        <f t="shared" ref="I4295:I4358" si="651">ROUND(H4295,-3)</f>
        <v>5000</v>
      </c>
      <c r="J4295" s="37">
        <f t="shared" ref="J4295:J4358" si="652">IF(I4295&lt;1000,90,IF(I4295=1000,90,IF(I4295=2000,120,IF(I4295=3000,135,IF(I4295=4000,150,IF(I4295=5000,180,IF(I4295=6000,210,IF(I4295=7000,240,IF(I4295=8000,255,IF(I4295=9000,270,IF(I4295=10000,285)))))))))))</f>
        <v>180</v>
      </c>
      <c r="K4295" s="21"/>
      <c r="L4295" s="36">
        <f>L4294+20</f>
        <v>975</v>
      </c>
      <c r="M4295" s="36"/>
      <c r="N4295" s="21"/>
      <c r="O4295" s="21">
        <f t="shared" ref="O4295:O4358" si="653">SUM(K4295:N4295)</f>
        <v>975</v>
      </c>
      <c r="P4295" s="40">
        <f t="shared" ref="P4295:P4358" si="654">O4295/(1-B4295)</f>
        <v>2785.7142857142858</v>
      </c>
      <c r="Q4295" s="42"/>
      <c r="R4295" t="str">
        <f t="shared" ref="R4295:R4358" si="655">ROUND(H4295,-1)&amp;" "&amp;"Litre"&amp;" "&amp;C4295&amp;" "&amp;D4295&amp;" "&amp;"Water Tank"&amp;" ("&amp;E4295&amp;"mm W x "&amp;F4295&amp;"mm L x  "&amp;G4295&amp;"mm H)"</f>
        <v>5430 Litre 316 Stainless Steel Slimline Water Tank (1000mm W x 3100mm L x  1880mm H)</v>
      </c>
    </row>
    <row r="4296" spans="2:18" x14ac:dyDescent="0.35">
      <c r="B4296" s="32">
        <v>0.65</v>
      </c>
      <c r="C4296" s="30" t="s">
        <v>23</v>
      </c>
      <c r="D4296" s="30" t="s">
        <v>21</v>
      </c>
      <c r="E4296" s="21">
        <v>1000</v>
      </c>
      <c r="F4296" s="21">
        <v>3200</v>
      </c>
      <c r="G4296" s="21">
        <v>1880</v>
      </c>
      <c r="H4296" s="39">
        <f t="shared" si="650"/>
        <v>5613.1428571428569</v>
      </c>
      <c r="I4296" s="37">
        <f t="shared" si="651"/>
        <v>6000</v>
      </c>
      <c r="J4296" s="37">
        <f t="shared" si="652"/>
        <v>210</v>
      </c>
      <c r="K4296" s="21"/>
      <c r="L4296" s="36">
        <v>1102</v>
      </c>
      <c r="M4296" s="36"/>
      <c r="N4296" s="21"/>
      <c r="O4296" s="21">
        <f t="shared" si="653"/>
        <v>1102</v>
      </c>
      <c r="P4296" s="40">
        <f t="shared" si="654"/>
        <v>3148.5714285714289</v>
      </c>
      <c r="Q4296" s="42"/>
      <c r="R4296" t="str">
        <f t="shared" si="655"/>
        <v>5610 Litre 316 Stainless Steel Slimline Water Tank (1000mm W x 3200mm L x  1880mm H)</v>
      </c>
    </row>
    <row r="4297" spans="2:18" x14ac:dyDescent="0.35">
      <c r="B4297" s="32">
        <v>0.65</v>
      </c>
      <c r="C4297" s="30" t="s">
        <v>23</v>
      </c>
      <c r="D4297" s="30" t="s">
        <v>21</v>
      </c>
      <c r="E4297" s="21">
        <v>1000</v>
      </c>
      <c r="F4297" s="21">
        <v>3300</v>
      </c>
      <c r="G4297" s="21">
        <v>1880</v>
      </c>
      <c r="H4297" s="39">
        <f t="shared" si="650"/>
        <v>5801.1428571428569</v>
      </c>
      <c r="I4297" s="37">
        <f t="shared" si="651"/>
        <v>6000</v>
      </c>
      <c r="J4297" s="37">
        <f t="shared" si="652"/>
        <v>210</v>
      </c>
      <c r="K4297" s="21"/>
      <c r="L4297" s="36">
        <f>L4296+20</f>
        <v>1122</v>
      </c>
      <c r="M4297" s="36"/>
      <c r="N4297" s="21"/>
      <c r="O4297" s="21">
        <f t="shared" si="653"/>
        <v>1122</v>
      </c>
      <c r="P4297" s="40">
        <f t="shared" si="654"/>
        <v>3205.7142857142858</v>
      </c>
      <c r="Q4297" s="42"/>
      <c r="R4297" t="str">
        <f t="shared" si="655"/>
        <v>5800 Litre 316 Stainless Steel Slimline Water Tank (1000mm W x 3300mm L x  1880mm H)</v>
      </c>
    </row>
    <row r="4298" spans="2:18" x14ac:dyDescent="0.35">
      <c r="B4298" s="32">
        <v>0.65</v>
      </c>
      <c r="C4298" s="30" t="s">
        <v>23</v>
      </c>
      <c r="D4298" s="30" t="s">
        <v>21</v>
      </c>
      <c r="E4298" s="21">
        <v>1000</v>
      </c>
      <c r="F4298" s="21">
        <v>3400</v>
      </c>
      <c r="G4298" s="21">
        <v>1880</v>
      </c>
      <c r="H4298" s="39">
        <f t="shared" si="650"/>
        <v>5989.1428571428569</v>
      </c>
      <c r="I4298" s="37">
        <f t="shared" si="651"/>
        <v>6000</v>
      </c>
      <c r="J4298" s="37">
        <f t="shared" si="652"/>
        <v>210</v>
      </c>
      <c r="K4298" s="21"/>
      <c r="L4298" s="36">
        <f>L4297+20</f>
        <v>1142</v>
      </c>
      <c r="M4298" s="36"/>
      <c r="N4298" s="21"/>
      <c r="O4298" s="21">
        <f t="shared" si="653"/>
        <v>1142</v>
      </c>
      <c r="P4298" s="40">
        <f t="shared" si="654"/>
        <v>3262.8571428571431</v>
      </c>
      <c r="Q4298" s="42"/>
      <c r="R4298" t="str">
        <f t="shared" si="655"/>
        <v>5990 Litre 316 Stainless Steel Slimline Water Tank (1000mm W x 3400mm L x  1880mm H)</v>
      </c>
    </row>
    <row r="4299" spans="2:18" x14ac:dyDescent="0.35">
      <c r="B4299" s="32">
        <v>0.65</v>
      </c>
      <c r="C4299" s="30" t="s">
        <v>23</v>
      </c>
      <c r="D4299" s="30" t="s">
        <v>21</v>
      </c>
      <c r="E4299" s="21">
        <v>1000</v>
      </c>
      <c r="F4299" s="21">
        <v>3500</v>
      </c>
      <c r="G4299" s="21">
        <v>1880</v>
      </c>
      <c r="H4299" s="39">
        <f t="shared" si="650"/>
        <v>6177.1428571428569</v>
      </c>
      <c r="I4299" s="37">
        <f t="shared" si="651"/>
        <v>6000</v>
      </c>
      <c r="J4299" s="37">
        <f t="shared" si="652"/>
        <v>210</v>
      </c>
      <c r="K4299" s="21"/>
      <c r="L4299" s="36">
        <f>L4298+20</f>
        <v>1162</v>
      </c>
      <c r="M4299" s="36"/>
      <c r="N4299" s="21"/>
      <c r="O4299" s="21">
        <f t="shared" si="653"/>
        <v>1162</v>
      </c>
      <c r="P4299" s="40">
        <f t="shared" si="654"/>
        <v>3320</v>
      </c>
      <c r="Q4299" s="42"/>
      <c r="R4299" t="str">
        <f t="shared" si="655"/>
        <v>6180 Litre 316 Stainless Steel Slimline Water Tank (1000mm W x 3500mm L x  1880mm H)</v>
      </c>
    </row>
    <row r="4300" spans="2:18" x14ac:dyDescent="0.35">
      <c r="B4300" s="32">
        <v>0.65</v>
      </c>
      <c r="C4300" s="30" t="s">
        <v>23</v>
      </c>
      <c r="D4300" s="30" t="s">
        <v>21</v>
      </c>
      <c r="E4300" s="21">
        <v>1000</v>
      </c>
      <c r="F4300" s="21">
        <v>3600</v>
      </c>
      <c r="G4300" s="21">
        <v>1880</v>
      </c>
      <c r="H4300" s="39">
        <f t="shared" si="650"/>
        <v>6365.1428571428569</v>
      </c>
      <c r="I4300" s="37">
        <f t="shared" si="651"/>
        <v>6000</v>
      </c>
      <c r="J4300" s="37">
        <f t="shared" si="652"/>
        <v>210</v>
      </c>
      <c r="K4300" s="21"/>
      <c r="L4300" s="36">
        <f>L4299+20</f>
        <v>1182</v>
      </c>
      <c r="M4300" s="36"/>
      <c r="N4300" s="21"/>
      <c r="O4300" s="21">
        <f t="shared" si="653"/>
        <v>1182</v>
      </c>
      <c r="P4300" s="40">
        <f t="shared" si="654"/>
        <v>3377.1428571428573</v>
      </c>
      <c r="Q4300" s="42"/>
      <c r="R4300" t="str">
        <f t="shared" si="655"/>
        <v>6370 Litre 316 Stainless Steel Slimline Water Tank (1000mm W x 3600mm L x  1880mm H)</v>
      </c>
    </row>
    <row r="4301" spans="2:18" x14ac:dyDescent="0.35">
      <c r="B4301" s="32">
        <v>0.65</v>
      </c>
      <c r="C4301" s="30" t="s">
        <v>23</v>
      </c>
      <c r="D4301" s="30" t="s">
        <v>21</v>
      </c>
      <c r="E4301" s="21">
        <v>1000</v>
      </c>
      <c r="F4301" s="21">
        <v>3700</v>
      </c>
      <c r="G4301" s="21">
        <v>1880</v>
      </c>
      <c r="H4301" s="39">
        <f t="shared" si="650"/>
        <v>6553.1428571428569</v>
      </c>
      <c r="I4301" s="37">
        <f t="shared" si="651"/>
        <v>7000</v>
      </c>
      <c r="J4301" s="37">
        <f t="shared" si="652"/>
        <v>240</v>
      </c>
      <c r="K4301" s="21"/>
      <c r="L4301" s="36">
        <v>1233</v>
      </c>
      <c r="M4301" s="36"/>
      <c r="N4301" s="21"/>
      <c r="O4301" s="21">
        <f t="shared" si="653"/>
        <v>1233</v>
      </c>
      <c r="P4301" s="40">
        <f t="shared" si="654"/>
        <v>3522.8571428571431</v>
      </c>
      <c r="Q4301" s="42"/>
      <c r="R4301" t="str">
        <f t="shared" si="655"/>
        <v>6550 Litre 316 Stainless Steel Slimline Water Tank (1000mm W x 3700mm L x  1880mm H)</v>
      </c>
    </row>
    <row r="4302" spans="2:18" x14ac:dyDescent="0.35">
      <c r="B4302" s="32">
        <v>0.65</v>
      </c>
      <c r="C4302" s="30" t="s">
        <v>23</v>
      </c>
      <c r="D4302" s="30" t="s">
        <v>21</v>
      </c>
      <c r="E4302" s="21">
        <v>1000</v>
      </c>
      <c r="F4302" s="21">
        <v>3800</v>
      </c>
      <c r="G4302" s="21">
        <v>1880</v>
      </c>
      <c r="H4302" s="39">
        <f t="shared" si="650"/>
        <v>6741.1428571428569</v>
      </c>
      <c r="I4302" s="37">
        <f t="shared" si="651"/>
        <v>7000</v>
      </c>
      <c r="J4302" s="37">
        <f t="shared" si="652"/>
        <v>240</v>
      </c>
      <c r="K4302" s="21"/>
      <c r="L4302" s="36">
        <f>L4301+20</f>
        <v>1253</v>
      </c>
      <c r="M4302" s="36"/>
      <c r="N4302" s="21"/>
      <c r="O4302" s="21">
        <f t="shared" si="653"/>
        <v>1253</v>
      </c>
      <c r="P4302" s="40">
        <f t="shared" si="654"/>
        <v>3580</v>
      </c>
      <c r="Q4302" s="42"/>
      <c r="R4302" t="str">
        <f t="shared" si="655"/>
        <v>6740 Litre 316 Stainless Steel Slimline Water Tank (1000mm W x 3800mm L x  1880mm H)</v>
      </c>
    </row>
    <row r="4303" spans="2:18" x14ac:dyDescent="0.35">
      <c r="B4303" s="32">
        <v>0.65</v>
      </c>
      <c r="C4303" s="30" t="s">
        <v>23</v>
      </c>
      <c r="D4303" s="30" t="s">
        <v>21</v>
      </c>
      <c r="E4303" s="21">
        <v>1000</v>
      </c>
      <c r="F4303" s="21">
        <v>3900</v>
      </c>
      <c r="G4303" s="21">
        <v>1880</v>
      </c>
      <c r="H4303" s="39">
        <f t="shared" si="650"/>
        <v>6929.1428571428569</v>
      </c>
      <c r="I4303" s="37">
        <f t="shared" si="651"/>
        <v>7000</v>
      </c>
      <c r="J4303" s="37">
        <f t="shared" si="652"/>
        <v>240</v>
      </c>
      <c r="K4303" s="21"/>
      <c r="L4303" s="36">
        <f>L4302+20</f>
        <v>1273</v>
      </c>
      <c r="M4303" s="36"/>
      <c r="N4303" s="21"/>
      <c r="O4303" s="21">
        <f t="shared" si="653"/>
        <v>1273</v>
      </c>
      <c r="P4303" s="40">
        <f t="shared" si="654"/>
        <v>3637.1428571428573</v>
      </c>
      <c r="Q4303" s="42"/>
      <c r="R4303" t="str">
        <f t="shared" si="655"/>
        <v>6930 Litre 316 Stainless Steel Slimline Water Tank (1000mm W x 3900mm L x  1880mm H)</v>
      </c>
    </row>
    <row r="4304" spans="2:18" x14ac:dyDescent="0.35">
      <c r="B4304" s="32">
        <v>0.65</v>
      </c>
      <c r="C4304" s="30" t="s">
        <v>23</v>
      </c>
      <c r="D4304" s="30" t="s">
        <v>21</v>
      </c>
      <c r="E4304" s="21">
        <v>1000</v>
      </c>
      <c r="F4304" s="21">
        <v>4000</v>
      </c>
      <c r="G4304" s="21">
        <v>1880</v>
      </c>
      <c r="H4304" s="39">
        <f t="shared" si="650"/>
        <v>7117.1428571428569</v>
      </c>
      <c r="I4304" s="37">
        <f t="shared" si="651"/>
        <v>7000</v>
      </c>
      <c r="J4304" s="37">
        <f t="shared" si="652"/>
        <v>240</v>
      </c>
      <c r="K4304" s="21"/>
      <c r="L4304" s="36">
        <v>1295</v>
      </c>
      <c r="M4304" s="36"/>
      <c r="N4304" s="21"/>
      <c r="O4304" s="21">
        <f t="shared" si="653"/>
        <v>1295</v>
      </c>
      <c r="P4304" s="40">
        <f t="shared" si="654"/>
        <v>3700.0000000000005</v>
      </c>
      <c r="Q4304" s="42"/>
      <c r="R4304" t="str">
        <f t="shared" si="655"/>
        <v>7120 Litre 316 Stainless Steel Slimline Water Tank (1000mm W x 4000mm L x  1880mm H)</v>
      </c>
    </row>
    <row r="4305" spans="2:18" x14ac:dyDescent="0.35">
      <c r="B4305" s="32">
        <v>0.65</v>
      </c>
      <c r="C4305" s="30" t="s">
        <v>23</v>
      </c>
      <c r="D4305" s="30" t="s">
        <v>21</v>
      </c>
      <c r="E4305" s="21">
        <v>1050</v>
      </c>
      <c r="F4305" s="21">
        <v>800</v>
      </c>
      <c r="G4305" s="21">
        <v>1880</v>
      </c>
      <c r="H4305" s="39">
        <f t="shared" si="650"/>
        <v>1135.05</v>
      </c>
      <c r="I4305" s="37">
        <f t="shared" si="651"/>
        <v>1000</v>
      </c>
      <c r="J4305" s="37">
        <f t="shared" si="652"/>
        <v>90</v>
      </c>
      <c r="K4305" s="21"/>
      <c r="L4305" s="36">
        <v>445</v>
      </c>
      <c r="M4305" s="44"/>
      <c r="N4305" s="21"/>
      <c r="O4305" s="21">
        <f t="shared" si="653"/>
        <v>445</v>
      </c>
      <c r="P4305" s="40">
        <f t="shared" si="654"/>
        <v>1271.4285714285716</v>
      </c>
      <c r="Q4305" s="42"/>
      <c r="R4305" t="str">
        <f t="shared" si="655"/>
        <v>1140 Litre 316 Stainless Steel Slimline Water Tank (1050mm W x 800mm L x  1880mm H)</v>
      </c>
    </row>
    <row r="4306" spans="2:18" x14ac:dyDescent="0.35">
      <c r="B4306" s="32">
        <v>0.65</v>
      </c>
      <c r="C4306" s="30" t="s">
        <v>23</v>
      </c>
      <c r="D4306" s="30" t="s">
        <v>21</v>
      </c>
      <c r="E4306" s="21">
        <v>1050</v>
      </c>
      <c r="F4306" s="21">
        <v>900</v>
      </c>
      <c r="G4306" s="21">
        <v>1880</v>
      </c>
      <c r="H4306" s="39">
        <f t="shared" si="650"/>
        <v>1332.45</v>
      </c>
      <c r="I4306" s="37">
        <f t="shared" si="651"/>
        <v>1000</v>
      </c>
      <c r="J4306" s="37">
        <f t="shared" si="652"/>
        <v>90</v>
      </c>
      <c r="K4306" s="21"/>
      <c r="L4306" s="36">
        <f>L4305+20</f>
        <v>465</v>
      </c>
      <c r="M4306" s="36"/>
      <c r="N4306" s="21"/>
      <c r="O4306" s="21">
        <f t="shared" si="653"/>
        <v>465</v>
      </c>
      <c r="P4306" s="40">
        <f t="shared" si="654"/>
        <v>1328.5714285714287</v>
      </c>
      <c r="Q4306" s="42"/>
      <c r="R4306" t="str">
        <f t="shared" si="655"/>
        <v>1330 Litre 316 Stainless Steel Slimline Water Tank (1050mm W x 900mm L x  1880mm H)</v>
      </c>
    </row>
    <row r="4307" spans="2:18" x14ac:dyDescent="0.35">
      <c r="B4307" s="32">
        <v>0.65</v>
      </c>
      <c r="C4307" s="30" t="s">
        <v>23</v>
      </c>
      <c r="D4307" s="30" t="s">
        <v>21</v>
      </c>
      <c r="E4307" s="21">
        <v>1050</v>
      </c>
      <c r="F4307" s="21">
        <v>1000</v>
      </c>
      <c r="G4307" s="21">
        <v>1880</v>
      </c>
      <c r="H4307" s="39">
        <f t="shared" si="650"/>
        <v>1529.85</v>
      </c>
      <c r="I4307" s="37">
        <f t="shared" si="651"/>
        <v>2000</v>
      </c>
      <c r="J4307" s="37">
        <f t="shared" si="652"/>
        <v>120</v>
      </c>
      <c r="K4307" s="21"/>
      <c r="L4307" s="36">
        <v>486</v>
      </c>
      <c r="M4307" s="36"/>
      <c r="N4307" s="21"/>
      <c r="O4307" s="21">
        <f t="shared" si="653"/>
        <v>486</v>
      </c>
      <c r="P4307" s="40">
        <f t="shared" si="654"/>
        <v>1388.5714285714287</v>
      </c>
      <c r="Q4307" s="42"/>
      <c r="R4307" t="str">
        <f t="shared" si="655"/>
        <v>1530 Litre 316 Stainless Steel Slimline Water Tank (1050mm W x 1000mm L x  1880mm H)</v>
      </c>
    </row>
    <row r="4308" spans="2:18" x14ac:dyDescent="0.35">
      <c r="B4308" s="32">
        <v>0.65</v>
      </c>
      <c r="C4308" s="30" t="s">
        <v>23</v>
      </c>
      <c r="D4308" s="30" t="s">
        <v>21</v>
      </c>
      <c r="E4308" s="21">
        <v>1050</v>
      </c>
      <c r="F4308" s="21">
        <v>1100</v>
      </c>
      <c r="G4308" s="21">
        <v>1880</v>
      </c>
      <c r="H4308" s="39">
        <f t="shared" si="650"/>
        <v>1727.25</v>
      </c>
      <c r="I4308" s="37">
        <f t="shared" si="651"/>
        <v>2000</v>
      </c>
      <c r="J4308" s="37">
        <f t="shared" si="652"/>
        <v>120</v>
      </c>
      <c r="K4308" s="21"/>
      <c r="L4308" s="36">
        <f>L4307+20</f>
        <v>506</v>
      </c>
      <c r="M4308" s="36"/>
      <c r="N4308" s="21"/>
      <c r="O4308" s="21">
        <f t="shared" si="653"/>
        <v>506</v>
      </c>
      <c r="P4308" s="40">
        <f t="shared" si="654"/>
        <v>1445.7142857142858</v>
      </c>
      <c r="Q4308" s="42"/>
      <c r="R4308" t="str">
        <f t="shared" si="655"/>
        <v>1730 Litre 316 Stainless Steel Slimline Water Tank (1050mm W x 1100mm L x  1880mm H)</v>
      </c>
    </row>
    <row r="4309" spans="2:18" x14ac:dyDescent="0.35">
      <c r="B4309" s="32">
        <v>0.65</v>
      </c>
      <c r="C4309" s="30" t="s">
        <v>23</v>
      </c>
      <c r="D4309" s="30" t="s">
        <v>21</v>
      </c>
      <c r="E4309" s="21">
        <v>1050</v>
      </c>
      <c r="F4309" s="21">
        <v>1200</v>
      </c>
      <c r="G4309" s="21">
        <v>1880</v>
      </c>
      <c r="H4309" s="39">
        <f t="shared" si="650"/>
        <v>1924.65</v>
      </c>
      <c r="I4309" s="37">
        <f t="shared" si="651"/>
        <v>2000</v>
      </c>
      <c r="J4309" s="37">
        <f t="shared" si="652"/>
        <v>120</v>
      </c>
      <c r="K4309" s="21"/>
      <c r="L4309" s="36">
        <f>L4308+20</f>
        <v>526</v>
      </c>
      <c r="M4309" s="36"/>
      <c r="N4309" s="21"/>
      <c r="O4309" s="21">
        <f t="shared" si="653"/>
        <v>526</v>
      </c>
      <c r="P4309" s="40">
        <f t="shared" si="654"/>
        <v>1502.8571428571429</v>
      </c>
      <c r="Q4309" s="42"/>
      <c r="R4309" t="str">
        <f t="shared" si="655"/>
        <v>1920 Litre 316 Stainless Steel Slimline Water Tank (1050mm W x 1200mm L x  1880mm H)</v>
      </c>
    </row>
    <row r="4310" spans="2:18" x14ac:dyDescent="0.35">
      <c r="B4310" s="32">
        <v>0.65</v>
      </c>
      <c r="C4310" s="30" t="s">
        <v>23</v>
      </c>
      <c r="D4310" s="30" t="s">
        <v>21</v>
      </c>
      <c r="E4310" s="21">
        <v>1050</v>
      </c>
      <c r="F4310" s="21">
        <v>1300</v>
      </c>
      <c r="G4310" s="21">
        <v>1880</v>
      </c>
      <c r="H4310" s="39">
        <f t="shared" si="650"/>
        <v>2122.0500000000002</v>
      </c>
      <c r="I4310" s="37">
        <f t="shared" si="651"/>
        <v>2000</v>
      </c>
      <c r="J4310" s="37">
        <f t="shared" si="652"/>
        <v>120</v>
      </c>
      <c r="K4310" s="21"/>
      <c r="L4310" s="36">
        <f>L4309+20</f>
        <v>546</v>
      </c>
      <c r="M4310" s="36"/>
      <c r="N4310" s="21"/>
      <c r="O4310" s="21">
        <f t="shared" si="653"/>
        <v>546</v>
      </c>
      <c r="P4310" s="40">
        <f t="shared" si="654"/>
        <v>1560</v>
      </c>
      <c r="Q4310" s="42"/>
      <c r="R4310" t="str">
        <f t="shared" si="655"/>
        <v>2120 Litre 316 Stainless Steel Slimline Water Tank (1050mm W x 1300mm L x  1880mm H)</v>
      </c>
    </row>
    <row r="4311" spans="2:18" x14ac:dyDescent="0.35">
      <c r="B4311" s="32">
        <v>0.65</v>
      </c>
      <c r="C4311" s="30" t="s">
        <v>23</v>
      </c>
      <c r="D4311" s="30" t="s">
        <v>21</v>
      </c>
      <c r="E4311" s="21">
        <v>1050</v>
      </c>
      <c r="F4311" s="21">
        <v>1400</v>
      </c>
      <c r="G4311" s="21">
        <v>1880</v>
      </c>
      <c r="H4311" s="39">
        <f t="shared" si="650"/>
        <v>2319.4499999999998</v>
      </c>
      <c r="I4311" s="37">
        <f t="shared" si="651"/>
        <v>2000</v>
      </c>
      <c r="J4311" s="37">
        <f t="shared" si="652"/>
        <v>120</v>
      </c>
      <c r="K4311" s="21"/>
      <c r="L4311" s="36">
        <f>L4310+20</f>
        <v>566</v>
      </c>
      <c r="M4311" s="36"/>
      <c r="N4311" s="21"/>
      <c r="O4311" s="21">
        <f t="shared" si="653"/>
        <v>566</v>
      </c>
      <c r="P4311" s="40">
        <f t="shared" si="654"/>
        <v>1617.1428571428573</v>
      </c>
      <c r="Q4311" s="42"/>
      <c r="R4311" t="str">
        <f t="shared" si="655"/>
        <v>2320 Litre 316 Stainless Steel Slimline Water Tank (1050mm W x 1400mm L x  1880mm H)</v>
      </c>
    </row>
    <row r="4312" spans="2:18" x14ac:dyDescent="0.35">
      <c r="B4312" s="32">
        <v>0.65</v>
      </c>
      <c r="C4312" s="30" t="s">
        <v>23</v>
      </c>
      <c r="D4312" s="30" t="s">
        <v>21</v>
      </c>
      <c r="E4312" s="21">
        <v>1050</v>
      </c>
      <c r="F4312" s="21">
        <v>1500</v>
      </c>
      <c r="G4312" s="21">
        <v>1880</v>
      </c>
      <c r="H4312" s="39">
        <f t="shared" si="650"/>
        <v>2516.85</v>
      </c>
      <c r="I4312" s="37">
        <f t="shared" si="651"/>
        <v>3000</v>
      </c>
      <c r="J4312" s="37">
        <f t="shared" si="652"/>
        <v>135</v>
      </c>
      <c r="K4312" s="21"/>
      <c r="L4312" s="36">
        <v>654</v>
      </c>
      <c r="M4312" s="36"/>
      <c r="N4312" s="21"/>
      <c r="O4312" s="21">
        <f t="shared" si="653"/>
        <v>654</v>
      </c>
      <c r="P4312" s="40">
        <f t="shared" si="654"/>
        <v>1868.5714285714287</v>
      </c>
      <c r="Q4312" s="42"/>
      <c r="R4312" t="str">
        <f t="shared" si="655"/>
        <v>2520 Litre 316 Stainless Steel Slimline Water Tank (1050mm W x 1500mm L x  1880mm H)</v>
      </c>
    </row>
    <row r="4313" spans="2:18" x14ac:dyDescent="0.35">
      <c r="B4313" s="32">
        <v>0.65</v>
      </c>
      <c r="C4313" s="30" t="s">
        <v>23</v>
      </c>
      <c r="D4313" s="30" t="s">
        <v>21</v>
      </c>
      <c r="E4313" s="21">
        <v>1050</v>
      </c>
      <c r="F4313" s="21">
        <v>1600</v>
      </c>
      <c r="G4313" s="21">
        <v>1880</v>
      </c>
      <c r="H4313" s="39">
        <f t="shared" si="650"/>
        <v>2714.25</v>
      </c>
      <c r="I4313" s="37">
        <f t="shared" si="651"/>
        <v>3000</v>
      </c>
      <c r="J4313" s="37">
        <f t="shared" si="652"/>
        <v>135</v>
      </c>
      <c r="K4313" s="21"/>
      <c r="L4313" s="36">
        <f>L4312+20</f>
        <v>674</v>
      </c>
      <c r="M4313" s="36"/>
      <c r="N4313" s="21"/>
      <c r="O4313" s="21">
        <f t="shared" si="653"/>
        <v>674</v>
      </c>
      <c r="P4313" s="40">
        <f t="shared" si="654"/>
        <v>1925.7142857142858</v>
      </c>
      <c r="Q4313" s="42"/>
      <c r="R4313" t="str">
        <f t="shared" si="655"/>
        <v>2710 Litre 316 Stainless Steel Slimline Water Tank (1050mm W x 1600mm L x  1880mm H)</v>
      </c>
    </row>
    <row r="4314" spans="2:18" x14ac:dyDescent="0.35">
      <c r="B4314" s="32">
        <v>0.65</v>
      </c>
      <c r="C4314" s="30" t="s">
        <v>23</v>
      </c>
      <c r="D4314" s="30" t="s">
        <v>21</v>
      </c>
      <c r="E4314" s="21">
        <v>1050</v>
      </c>
      <c r="F4314" s="21">
        <v>1700</v>
      </c>
      <c r="G4314" s="21">
        <v>1880</v>
      </c>
      <c r="H4314" s="39">
        <f t="shared" si="650"/>
        <v>2911.65</v>
      </c>
      <c r="I4314" s="37">
        <f t="shared" si="651"/>
        <v>3000</v>
      </c>
      <c r="J4314" s="37">
        <f t="shared" si="652"/>
        <v>135</v>
      </c>
      <c r="K4314" s="21"/>
      <c r="L4314" s="36">
        <f>L4313+20</f>
        <v>694</v>
      </c>
      <c r="M4314" s="36"/>
      <c r="N4314" s="21"/>
      <c r="O4314" s="21">
        <f t="shared" si="653"/>
        <v>694</v>
      </c>
      <c r="P4314" s="40">
        <f t="shared" si="654"/>
        <v>1982.8571428571429</v>
      </c>
      <c r="Q4314" s="42"/>
      <c r="R4314" t="str">
        <f t="shared" si="655"/>
        <v>2910 Litre 316 Stainless Steel Slimline Water Tank (1050mm W x 1700mm L x  1880mm H)</v>
      </c>
    </row>
    <row r="4315" spans="2:18" x14ac:dyDescent="0.35">
      <c r="B4315" s="32">
        <v>0.65</v>
      </c>
      <c r="C4315" s="30" t="s">
        <v>23</v>
      </c>
      <c r="D4315" s="30" t="s">
        <v>21</v>
      </c>
      <c r="E4315" s="21">
        <v>1050</v>
      </c>
      <c r="F4315" s="21">
        <v>1800</v>
      </c>
      <c r="G4315" s="21">
        <v>1880</v>
      </c>
      <c r="H4315" s="39">
        <f t="shared" si="650"/>
        <v>3109.05</v>
      </c>
      <c r="I4315" s="37">
        <f t="shared" si="651"/>
        <v>3000</v>
      </c>
      <c r="J4315" s="37">
        <f t="shared" si="652"/>
        <v>135</v>
      </c>
      <c r="K4315" s="21"/>
      <c r="L4315" s="36">
        <f>L4314+20</f>
        <v>714</v>
      </c>
      <c r="M4315" s="36"/>
      <c r="N4315" s="21"/>
      <c r="O4315" s="21">
        <f t="shared" si="653"/>
        <v>714</v>
      </c>
      <c r="P4315" s="40">
        <f t="shared" si="654"/>
        <v>2040.0000000000002</v>
      </c>
      <c r="Q4315" s="42"/>
      <c r="R4315" t="str">
        <f t="shared" si="655"/>
        <v>3110 Litre 316 Stainless Steel Slimline Water Tank (1050mm W x 1800mm L x  1880mm H)</v>
      </c>
    </row>
    <row r="4316" spans="2:18" x14ac:dyDescent="0.35">
      <c r="B4316" s="32">
        <v>0.65</v>
      </c>
      <c r="C4316" s="30" t="s">
        <v>23</v>
      </c>
      <c r="D4316" s="30" t="s">
        <v>21</v>
      </c>
      <c r="E4316" s="21">
        <v>1050</v>
      </c>
      <c r="F4316" s="21">
        <v>1900</v>
      </c>
      <c r="G4316" s="21">
        <v>1880</v>
      </c>
      <c r="H4316" s="39">
        <f t="shared" si="650"/>
        <v>3306.45</v>
      </c>
      <c r="I4316" s="37">
        <f t="shared" si="651"/>
        <v>3000</v>
      </c>
      <c r="J4316" s="37">
        <f t="shared" si="652"/>
        <v>135</v>
      </c>
      <c r="K4316" s="21"/>
      <c r="L4316" s="36">
        <f>L4315+20</f>
        <v>734</v>
      </c>
      <c r="M4316" s="36"/>
      <c r="N4316" s="21"/>
      <c r="O4316" s="21">
        <f t="shared" si="653"/>
        <v>734</v>
      </c>
      <c r="P4316" s="40">
        <f t="shared" si="654"/>
        <v>2097.1428571428573</v>
      </c>
      <c r="Q4316" s="42"/>
      <c r="R4316" t="str">
        <f t="shared" si="655"/>
        <v>3310 Litre 316 Stainless Steel Slimline Water Tank (1050mm W x 1900mm L x  1880mm H)</v>
      </c>
    </row>
    <row r="4317" spans="2:18" x14ac:dyDescent="0.35">
      <c r="B4317" s="32">
        <v>0.65</v>
      </c>
      <c r="C4317" s="30" t="s">
        <v>23</v>
      </c>
      <c r="D4317" s="30" t="s">
        <v>21</v>
      </c>
      <c r="E4317" s="21">
        <v>1050</v>
      </c>
      <c r="F4317" s="21">
        <v>2000</v>
      </c>
      <c r="G4317" s="21">
        <v>1880</v>
      </c>
      <c r="H4317" s="39">
        <f t="shared" si="650"/>
        <v>3503.85</v>
      </c>
      <c r="I4317" s="37">
        <f t="shared" si="651"/>
        <v>4000</v>
      </c>
      <c r="J4317" s="37">
        <f t="shared" si="652"/>
        <v>150</v>
      </c>
      <c r="K4317" s="21"/>
      <c r="L4317" s="36">
        <v>756</v>
      </c>
      <c r="M4317" s="36"/>
      <c r="N4317" s="21"/>
      <c r="O4317" s="21">
        <f t="shared" si="653"/>
        <v>756</v>
      </c>
      <c r="P4317" s="40">
        <f t="shared" si="654"/>
        <v>2160</v>
      </c>
      <c r="Q4317" s="42"/>
      <c r="R4317" t="str">
        <f t="shared" si="655"/>
        <v>3500 Litre 316 Stainless Steel Slimline Water Tank (1050mm W x 2000mm L x  1880mm H)</v>
      </c>
    </row>
    <row r="4318" spans="2:18" x14ac:dyDescent="0.35">
      <c r="B4318" s="32">
        <v>0.65</v>
      </c>
      <c r="C4318" s="30" t="s">
        <v>23</v>
      </c>
      <c r="D4318" s="30" t="s">
        <v>21</v>
      </c>
      <c r="E4318" s="21">
        <v>1050</v>
      </c>
      <c r="F4318" s="21">
        <v>2100</v>
      </c>
      <c r="G4318" s="21">
        <v>1880</v>
      </c>
      <c r="H4318" s="39">
        <f t="shared" si="650"/>
        <v>3701.25</v>
      </c>
      <c r="I4318" s="37">
        <f t="shared" si="651"/>
        <v>4000</v>
      </c>
      <c r="J4318" s="37">
        <f t="shared" si="652"/>
        <v>150</v>
      </c>
      <c r="K4318" s="21"/>
      <c r="L4318" s="36">
        <f>L4317+20</f>
        <v>776</v>
      </c>
      <c r="M4318" s="36"/>
      <c r="N4318" s="21"/>
      <c r="O4318" s="21">
        <f t="shared" si="653"/>
        <v>776</v>
      </c>
      <c r="P4318" s="40">
        <f t="shared" si="654"/>
        <v>2217.1428571428573</v>
      </c>
      <c r="Q4318" s="42"/>
      <c r="R4318" t="str">
        <f t="shared" si="655"/>
        <v>3700 Litre 316 Stainless Steel Slimline Water Tank (1050mm W x 2100mm L x  1880mm H)</v>
      </c>
    </row>
    <row r="4319" spans="2:18" x14ac:dyDescent="0.35">
      <c r="B4319" s="32">
        <v>0.65</v>
      </c>
      <c r="C4319" s="30" t="s">
        <v>23</v>
      </c>
      <c r="D4319" s="30" t="s">
        <v>21</v>
      </c>
      <c r="E4319" s="21">
        <v>1050</v>
      </c>
      <c r="F4319" s="21">
        <v>2200</v>
      </c>
      <c r="G4319" s="21">
        <v>1880</v>
      </c>
      <c r="H4319" s="39">
        <f t="shared" si="650"/>
        <v>3898.65</v>
      </c>
      <c r="I4319" s="37">
        <f t="shared" si="651"/>
        <v>4000</v>
      </c>
      <c r="J4319" s="37">
        <f t="shared" si="652"/>
        <v>150</v>
      </c>
      <c r="K4319" s="21"/>
      <c r="L4319" s="36">
        <f>L4318+20</f>
        <v>796</v>
      </c>
      <c r="M4319" s="36"/>
      <c r="N4319" s="21"/>
      <c r="O4319" s="21">
        <f t="shared" si="653"/>
        <v>796</v>
      </c>
      <c r="P4319" s="40">
        <f t="shared" si="654"/>
        <v>2274.2857142857142</v>
      </c>
      <c r="Q4319" s="42"/>
      <c r="R4319" t="str">
        <f t="shared" si="655"/>
        <v>3900 Litre 316 Stainless Steel Slimline Water Tank (1050mm W x 2200mm L x  1880mm H)</v>
      </c>
    </row>
    <row r="4320" spans="2:18" x14ac:dyDescent="0.35">
      <c r="B4320" s="32">
        <v>0.65</v>
      </c>
      <c r="C4320" s="30" t="s">
        <v>23</v>
      </c>
      <c r="D4320" s="30" t="s">
        <v>21</v>
      </c>
      <c r="E4320" s="21">
        <v>1050</v>
      </c>
      <c r="F4320" s="21">
        <v>2300</v>
      </c>
      <c r="G4320" s="21">
        <v>1880</v>
      </c>
      <c r="H4320" s="39">
        <f t="shared" si="650"/>
        <v>4096.05</v>
      </c>
      <c r="I4320" s="37">
        <f t="shared" si="651"/>
        <v>4000</v>
      </c>
      <c r="J4320" s="37">
        <f t="shared" si="652"/>
        <v>150</v>
      </c>
      <c r="K4320" s="21"/>
      <c r="L4320" s="36">
        <f>L4319+20</f>
        <v>816</v>
      </c>
      <c r="M4320" s="36"/>
      <c r="N4320" s="21"/>
      <c r="O4320" s="21">
        <f t="shared" si="653"/>
        <v>816</v>
      </c>
      <c r="P4320" s="40">
        <f t="shared" si="654"/>
        <v>2331.4285714285716</v>
      </c>
      <c r="Q4320" s="42"/>
      <c r="R4320" t="str">
        <f t="shared" si="655"/>
        <v>4100 Litre 316 Stainless Steel Slimline Water Tank (1050mm W x 2300mm L x  1880mm H)</v>
      </c>
    </row>
    <row r="4321" spans="2:18" x14ac:dyDescent="0.35">
      <c r="B4321" s="32">
        <v>0.65</v>
      </c>
      <c r="C4321" s="30" t="s">
        <v>23</v>
      </c>
      <c r="D4321" s="30" t="s">
        <v>21</v>
      </c>
      <c r="E4321" s="21">
        <v>1050</v>
      </c>
      <c r="F4321" s="21">
        <v>2400</v>
      </c>
      <c r="G4321" s="21">
        <v>1880</v>
      </c>
      <c r="H4321" s="39">
        <f t="shared" si="650"/>
        <v>4293.45</v>
      </c>
      <c r="I4321" s="37">
        <f t="shared" si="651"/>
        <v>4000</v>
      </c>
      <c r="J4321" s="37">
        <f t="shared" si="652"/>
        <v>150</v>
      </c>
      <c r="K4321" s="21"/>
      <c r="L4321" s="36">
        <f>L4320+20</f>
        <v>836</v>
      </c>
      <c r="M4321" s="36"/>
      <c r="N4321" s="21"/>
      <c r="O4321" s="21">
        <f t="shared" si="653"/>
        <v>836</v>
      </c>
      <c r="P4321" s="40">
        <f t="shared" si="654"/>
        <v>2388.5714285714289</v>
      </c>
      <c r="Q4321" s="42"/>
      <c r="R4321" t="str">
        <f t="shared" si="655"/>
        <v>4290 Litre 316 Stainless Steel Slimline Water Tank (1050mm W x 2400mm L x  1880mm H)</v>
      </c>
    </row>
    <row r="4322" spans="2:18" x14ac:dyDescent="0.35">
      <c r="B4322" s="32">
        <v>0.65</v>
      </c>
      <c r="C4322" s="30" t="s">
        <v>23</v>
      </c>
      <c r="D4322" s="30" t="s">
        <v>21</v>
      </c>
      <c r="E4322" s="21">
        <v>1050</v>
      </c>
      <c r="F4322" s="21">
        <v>2500</v>
      </c>
      <c r="G4322" s="21">
        <v>1880</v>
      </c>
      <c r="H4322" s="39">
        <f t="shared" si="650"/>
        <v>4490.8500000000004</v>
      </c>
      <c r="I4322" s="37">
        <f t="shared" si="651"/>
        <v>4000</v>
      </c>
      <c r="J4322" s="37">
        <f t="shared" si="652"/>
        <v>150</v>
      </c>
      <c r="K4322" s="21"/>
      <c r="L4322" s="36">
        <f>L4321+20</f>
        <v>856</v>
      </c>
      <c r="M4322" s="36"/>
      <c r="N4322" s="21"/>
      <c r="O4322" s="21">
        <f t="shared" si="653"/>
        <v>856</v>
      </c>
      <c r="P4322" s="40">
        <f t="shared" si="654"/>
        <v>2445.7142857142858</v>
      </c>
      <c r="Q4322" s="42"/>
      <c r="R4322" t="str">
        <f t="shared" si="655"/>
        <v>4490 Litre 316 Stainless Steel Slimline Water Tank (1050mm W x 2500mm L x  1880mm H)</v>
      </c>
    </row>
    <row r="4323" spans="2:18" x14ac:dyDescent="0.35">
      <c r="B4323" s="32">
        <v>0.65</v>
      </c>
      <c r="C4323" s="30" t="s">
        <v>23</v>
      </c>
      <c r="D4323" s="30" t="s">
        <v>21</v>
      </c>
      <c r="E4323" s="21">
        <v>1050</v>
      </c>
      <c r="F4323" s="21">
        <v>2600</v>
      </c>
      <c r="G4323" s="21">
        <v>1880</v>
      </c>
      <c r="H4323" s="39">
        <f t="shared" si="650"/>
        <v>4688.25</v>
      </c>
      <c r="I4323" s="37">
        <f t="shared" si="651"/>
        <v>5000</v>
      </c>
      <c r="J4323" s="37">
        <f t="shared" si="652"/>
        <v>180</v>
      </c>
      <c r="K4323" s="21"/>
      <c r="L4323" s="36">
        <v>878</v>
      </c>
      <c r="M4323" s="36"/>
      <c r="N4323" s="21"/>
      <c r="O4323" s="21">
        <f t="shared" si="653"/>
        <v>878</v>
      </c>
      <c r="P4323" s="40">
        <f t="shared" si="654"/>
        <v>2508.5714285714289</v>
      </c>
      <c r="Q4323" s="42"/>
      <c r="R4323" t="str">
        <f t="shared" si="655"/>
        <v>4690 Litre 316 Stainless Steel Slimline Water Tank (1050mm W x 2600mm L x  1880mm H)</v>
      </c>
    </row>
    <row r="4324" spans="2:18" x14ac:dyDescent="0.35">
      <c r="B4324" s="32">
        <v>0.65</v>
      </c>
      <c r="C4324" s="30" t="s">
        <v>23</v>
      </c>
      <c r="D4324" s="30" t="s">
        <v>21</v>
      </c>
      <c r="E4324" s="21">
        <v>1050</v>
      </c>
      <c r="F4324" s="21">
        <v>2700</v>
      </c>
      <c r="G4324" s="21">
        <v>1880</v>
      </c>
      <c r="H4324" s="39">
        <f t="shared" si="650"/>
        <v>4885.6499999999996</v>
      </c>
      <c r="I4324" s="37">
        <f t="shared" si="651"/>
        <v>5000</v>
      </c>
      <c r="J4324" s="37">
        <f t="shared" si="652"/>
        <v>180</v>
      </c>
      <c r="K4324" s="21"/>
      <c r="L4324" s="36">
        <f>L4323+20</f>
        <v>898</v>
      </c>
      <c r="M4324" s="36"/>
      <c r="N4324" s="21"/>
      <c r="O4324" s="21">
        <f t="shared" si="653"/>
        <v>898</v>
      </c>
      <c r="P4324" s="40">
        <f t="shared" si="654"/>
        <v>2565.7142857142858</v>
      </c>
      <c r="Q4324" s="42"/>
      <c r="R4324" t="str">
        <f t="shared" si="655"/>
        <v>4890 Litre 316 Stainless Steel Slimline Water Tank (1050mm W x 2700mm L x  1880mm H)</v>
      </c>
    </row>
    <row r="4325" spans="2:18" x14ac:dyDescent="0.35">
      <c r="B4325" s="32">
        <v>0.65</v>
      </c>
      <c r="C4325" s="30" t="s">
        <v>23</v>
      </c>
      <c r="D4325" s="30" t="s">
        <v>21</v>
      </c>
      <c r="E4325" s="21">
        <v>1050</v>
      </c>
      <c r="F4325" s="21">
        <v>2800</v>
      </c>
      <c r="G4325" s="21">
        <v>1880</v>
      </c>
      <c r="H4325" s="39">
        <f t="shared" si="650"/>
        <v>5083.05</v>
      </c>
      <c r="I4325" s="37">
        <f t="shared" si="651"/>
        <v>5000</v>
      </c>
      <c r="J4325" s="37">
        <f t="shared" si="652"/>
        <v>180</v>
      </c>
      <c r="K4325" s="21"/>
      <c r="L4325" s="36">
        <f>L4324+20</f>
        <v>918</v>
      </c>
      <c r="M4325" s="36"/>
      <c r="N4325" s="21"/>
      <c r="O4325" s="21">
        <f t="shared" si="653"/>
        <v>918</v>
      </c>
      <c r="P4325" s="40">
        <f t="shared" si="654"/>
        <v>2622.8571428571431</v>
      </c>
      <c r="Q4325" s="42"/>
      <c r="R4325" t="str">
        <f t="shared" si="655"/>
        <v>5080 Litre 316 Stainless Steel Slimline Water Tank (1050mm W x 2800mm L x  1880mm H)</v>
      </c>
    </row>
    <row r="4326" spans="2:18" x14ac:dyDescent="0.35">
      <c r="B4326" s="32">
        <v>0.65</v>
      </c>
      <c r="C4326" s="30" t="s">
        <v>23</v>
      </c>
      <c r="D4326" s="30" t="s">
        <v>21</v>
      </c>
      <c r="E4326" s="21">
        <v>1050</v>
      </c>
      <c r="F4326" s="21">
        <v>2900</v>
      </c>
      <c r="G4326" s="21">
        <v>1880</v>
      </c>
      <c r="H4326" s="39">
        <f t="shared" si="650"/>
        <v>5280.45</v>
      </c>
      <c r="I4326" s="37">
        <f t="shared" si="651"/>
        <v>5000</v>
      </c>
      <c r="J4326" s="37">
        <f t="shared" si="652"/>
        <v>180</v>
      </c>
      <c r="K4326" s="21"/>
      <c r="L4326" s="36">
        <f>L4325+20</f>
        <v>938</v>
      </c>
      <c r="M4326" s="36"/>
      <c r="N4326" s="21"/>
      <c r="O4326" s="21">
        <f t="shared" si="653"/>
        <v>938</v>
      </c>
      <c r="P4326" s="40">
        <f t="shared" si="654"/>
        <v>2680</v>
      </c>
      <c r="Q4326" s="42"/>
      <c r="R4326" t="str">
        <f t="shared" si="655"/>
        <v>5280 Litre 316 Stainless Steel Slimline Water Tank (1050mm W x 2900mm L x  1880mm H)</v>
      </c>
    </row>
    <row r="4327" spans="2:18" x14ac:dyDescent="0.35">
      <c r="B4327" s="32">
        <v>0.65</v>
      </c>
      <c r="C4327" s="30" t="s">
        <v>23</v>
      </c>
      <c r="D4327" s="30" t="s">
        <v>21</v>
      </c>
      <c r="E4327" s="21">
        <v>1050</v>
      </c>
      <c r="F4327" s="21">
        <v>3000</v>
      </c>
      <c r="G4327" s="21">
        <v>1880</v>
      </c>
      <c r="H4327" s="39">
        <f t="shared" si="650"/>
        <v>5477.85</v>
      </c>
      <c r="I4327" s="37">
        <f t="shared" si="651"/>
        <v>5000</v>
      </c>
      <c r="J4327" s="37">
        <f t="shared" si="652"/>
        <v>180</v>
      </c>
      <c r="K4327" s="21"/>
      <c r="L4327" s="36">
        <f>L4326+20</f>
        <v>958</v>
      </c>
      <c r="M4327" s="36"/>
      <c r="N4327" s="21"/>
      <c r="O4327" s="21">
        <f t="shared" si="653"/>
        <v>958</v>
      </c>
      <c r="P4327" s="40">
        <f t="shared" si="654"/>
        <v>2737.1428571428573</v>
      </c>
      <c r="Q4327" s="42"/>
      <c r="R4327" t="str">
        <f t="shared" si="655"/>
        <v>5480 Litre 316 Stainless Steel Slimline Water Tank (1050mm W x 3000mm L x  1880mm H)</v>
      </c>
    </row>
    <row r="4328" spans="2:18" x14ac:dyDescent="0.35">
      <c r="B4328" s="32">
        <v>0.65</v>
      </c>
      <c r="C4328" s="30" t="s">
        <v>23</v>
      </c>
      <c r="D4328" s="30" t="s">
        <v>21</v>
      </c>
      <c r="E4328" s="21">
        <v>1050</v>
      </c>
      <c r="F4328" s="21">
        <v>3100</v>
      </c>
      <c r="G4328" s="21">
        <v>1880</v>
      </c>
      <c r="H4328" s="39">
        <f t="shared" si="650"/>
        <v>5675.25</v>
      </c>
      <c r="I4328" s="37">
        <f t="shared" si="651"/>
        <v>6000</v>
      </c>
      <c r="J4328" s="37">
        <f t="shared" si="652"/>
        <v>210</v>
      </c>
      <c r="K4328" s="21"/>
      <c r="L4328" s="36">
        <v>1086</v>
      </c>
      <c r="M4328" s="36"/>
      <c r="N4328" s="21"/>
      <c r="O4328" s="21">
        <f t="shared" si="653"/>
        <v>1086</v>
      </c>
      <c r="P4328" s="40">
        <f t="shared" si="654"/>
        <v>3102.8571428571431</v>
      </c>
      <c r="Q4328" s="42"/>
      <c r="R4328" t="str">
        <f t="shared" si="655"/>
        <v>5680 Litre 316 Stainless Steel Slimline Water Tank (1050mm W x 3100mm L x  1880mm H)</v>
      </c>
    </row>
    <row r="4329" spans="2:18" x14ac:dyDescent="0.35">
      <c r="B4329" s="32">
        <v>0.65</v>
      </c>
      <c r="C4329" s="30" t="s">
        <v>23</v>
      </c>
      <c r="D4329" s="30" t="s">
        <v>21</v>
      </c>
      <c r="E4329" s="21">
        <v>1050</v>
      </c>
      <c r="F4329" s="21">
        <v>3200</v>
      </c>
      <c r="G4329" s="21">
        <v>1880</v>
      </c>
      <c r="H4329" s="39">
        <f t="shared" si="650"/>
        <v>5872.65</v>
      </c>
      <c r="I4329" s="37">
        <f t="shared" si="651"/>
        <v>6000</v>
      </c>
      <c r="J4329" s="37">
        <f t="shared" si="652"/>
        <v>210</v>
      </c>
      <c r="K4329" s="21"/>
      <c r="L4329" s="36">
        <f>L4328+20</f>
        <v>1106</v>
      </c>
      <c r="M4329" s="36"/>
      <c r="N4329" s="21"/>
      <c r="O4329" s="21">
        <f t="shared" si="653"/>
        <v>1106</v>
      </c>
      <c r="P4329" s="40">
        <f t="shared" si="654"/>
        <v>3160</v>
      </c>
      <c r="Q4329" s="42"/>
      <c r="R4329" t="str">
        <f t="shared" si="655"/>
        <v>5870 Litre 316 Stainless Steel Slimline Water Tank (1050mm W x 3200mm L x  1880mm H)</v>
      </c>
    </row>
    <row r="4330" spans="2:18" x14ac:dyDescent="0.35">
      <c r="B4330" s="32">
        <v>0.65</v>
      </c>
      <c r="C4330" s="30" t="s">
        <v>23</v>
      </c>
      <c r="D4330" s="30" t="s">
        <v>21</v>
      </c>
      <c r="E4330" s="21">
        <v>1050</v>
      </c>
      <c r="F4330" s="21">
        <v>3300</v>
      </c>
      <c r="G4330" s="21">
        <v>1880</v>
      </c>
      <c r="H4330" s="39">
        <f t="shared" si="650"/>
        <v>6070.05</v>
      </c>
      <c r="I4330" s="37">
        <f t="shared" si="651"/>
        <v>6000</v>
      </c>
      <c r="J4330" s="37">
        <f t="shared" si="652"/>
        <v>210</v>
      </c>
      <c r="K4330" s="21"/>
      <c r="L4330" s="36">
        <f>L4329+20</f>
        <v>1126</v>
      </c>
      <c r="M4330" s="36"/>
      <c r="N4330" s="21"/>
      <c r="O4330" s="21">
        <f t="shared" si="653"/>
        <v>1126</v>
      </c>
      <c r="P4330" s="40">
        <f t="shared" si="654"/>
        <v>3217.1428571428573</v>
      </c>
      <c r="Q4330" s="42"/>
      <c r="R4330" t="str">
        <f t="shared" si="655"/>
        <v>6070 Litre 316 Stainless Steel Slimline Water Tank (1050mm W x 3300mm L x  1880mm H)</v>
      </c>
    </row>
    <row r="4331" spans="2:18" x14ac:dyDescent="0.35">
      <c r="B4331" s="32">
        <v>0.65</v>
      </c>
      <c r="C4331" s="30" t="s">
        <v>23</v>
      </c>
      <c r="D4331" s="30" t="s">
        <v>21</v>
      </c>
      <c r="E4331" s="21">
        <v>1050</v>
      </c>
      <c r="F4331" s="21">
        <v>3400</v>
      </c>
      <c r="G4331" s="21">
        <v>1880</v>
      </c>
      <c r="H4331" s="39">
        <f t="shared" si="650"/>
        <v>6267.45</v>
      </c>
      <c r="I4331" s="37">
        <f t="shared" si="651"/>
        <v>6000</v>
      </c>
      <c r="J4331" s="37">
        <f t="shared" si="652"/>
        <v>210</v>
      </c>
      <c r="K4331" s="21"/>
      <c r="L4331" s="36">
        <f>L4330+20</f>
        <v>1146</v>
      </c>
      <c r="M4331" s="36"/>
      <c r="N4331" s="21"/>
      <c r="O4331" s="21">
        <f t="shared" si="653"/>
        <v>1146</v>
      </c>
      <c r="P4331" s="40">
        <f t="shared" si="654"/>
        <v>3274.2857142857147</v>
      </c>
      <c r="Q4331" s="42"/>
      <c r="R4331" t="str">
        <f t="shared" si="655"/>
        <v>6270 Litre 316 Stainless Steel Slimline Water Tank (1050mm W x 3400mm L x  1880mm H)</v>
      </c>
    </row>
    <row r="4332" spans="2:18" x14ac:dyDescent="0.35">
      <c r="B4332" s="32">
        <v>0.65</v>
      </c>
      <c r="C4332" s="30" t="s">
        <v>23</v>
      </c>
      <c r="D4332" s="30" t="s">
        <v>21</v>
      </c>
      <c r="E4332" s="21">
        <v>1050</v>
      </c>
      <c r="F4332" s="21">
        <v>3500</v>
      </c>
      <c r="G4332" s="21">
        <v>1880</v>
      </c>
      <c r="H4332" s="39">
        <f t="shared" si="650"/>
        <v>6464.85</v>
      </c>
      <c r="I4332" s="37">
        <f t="shared" si="651"/>
        <v>6000</v>
      </c>
      <c r="J4332" s="37">
        <f t="shared" si="652"/>
        <v>210</v>
      </c>
      <c r="K4332" s="21"/>
      <c r="L4332" s="36">
        <f>L4331+20</f>
        <v>1166</v>
      </c>
      <c r="M4332" s="36"/>
      <c r="N4332" s="21"/>
      <c r="O4332" s="21">
        <f t="shared" si="653"/>
        <v>1166</v>
      </c>
      <c r="P4332" s="40">
        <f t="shared" si="654"/>
        <v>3331.4285714285716</v>
      </c>
      <c r="Q4332" s="42"/>
      <c r="R4332" t="str">
        <f t="shared" si="655"/>
        <v>6460 Litre 316 Stainless Steel Slimline Water Tank (1050mm W x 3500mm L x  1880mm H)</v>
      </c>
    </row>
    <row r="4333" spans="2:18" x14ac:dyDescent="0.35">
      <c r="B4333" s="32">
        <v>0.65</v>
      </c>
      <c r="C4333" s="30" t="s">
        <v>23</v>
      </c>
      <c r="D4333" s="30" t="s">
        <v>21</v>
      </c>
      <c r="E4333" s="21">
        <v>1050</v>
      </c>
      <c r="F4333" s="21">
        <v>3600</v>
      </c>
      <c r="G4333" s="21">
        <v>1880</v>
      </c>
      <c r="H4333" s="39">
        <f t="shared" si="650"/>
        <v>6662.25</v>
      </c>
      <c r="I4333" s="37">
        <f t="shared" si="651"/>
        <v>7000</v>
      </c>
      <c r="J4333" s="37">
        <f t="shared" si="652"/>
        <v>240</v>
      </c>
      <c r="K4333" s="21"/>
      <c r="L4333" s="36">
        <v>1217</v>
      </c>
      <c r="M4333" s="36"/>
      <c r="N4333" s="21"/>
      <c r="O4333" s="21">
        <f t="shared" si="653"/>
        <v>1217</v>
      </c>
      <c r="P4333" s="40">
        <f t="shared" si="654"/>
        <v>3477.1428571428573</v>
      </c>
      <c r="Q4333" s="42"/>
      <c r="R4333" t="str">
        <f t="shared" si="655"/>
        <v>6660 Litre 316 Stainless Steel Slimline Water Tank (1050mm W x 3600mm L x  1880mm H)</v>
      </c>
    </row>
    <row r="4334" spans="2:18" x14ac:dyDescent="0.35">
      <c r="B4334" s="32">
        <v>0.65</v>
      </c>
      <c r="C4334" s="30" t="s">
        <v>23</v>
      </c>
      <c r="D4334" s="30" t="s">
        <v>21</v>
      </c>
      <c r="E4334" s="21">
        <v>1050</v>
      </c>
      <c r="F4334" s="21">
        <v>3700</v>
      </c>
      <c r="G4334" s="21">
        <v>1880</v>
      </c>
      <c r="H4334" s="39">
        <f t="shared" si="650"/>
        <v>6859.65</v>
      </c>
      <c r="I4334" s="37">
        <f t="shared" si="651"/>
        <v>7000</v>
      </c>
      <c r="J4334" s="37">
        <f t="shared" si="652"/>
        <v>240</v>
      </c>
      <c r="K4334" s="21"/>
      <c r="L4334" s="36">
        <f>L4333+20</f>
        <v>1237</v>
      </c>
      <c r="M4334" s="36"/>
      <c r="N4334" s="21"/>
      <c r="O4334" s="21">
        <f t="shared" si="653"/>
        <v>1237</v>
      </c>
      <c r="P4334" s="40">
        <f t="shared" si="654"/>
        <v>3534.2857142857147</v>
      </c>
      <c r="Q4334" s="42"/>
      <c r="R4334" t="str">
        <f t="shared" si="655"/>
        <v>6860 Litre 316 Stainless Steel Slimline Water Tank (1050mm W x 3700mm L x  1880mm H)</v>
      </c>
    </row>
    <row r="4335" spans="2:18" x14ac:dyDescent="0.35">
      <c r="B4335" s="32">
        <v>0.65</v>
      </c>
      <c r="C4335" s="30" t="s">
        <v>23</v>
      </c>
      <c r="D4335" s="30" t="s">
        <v>21</v>
      </c>
      <c r="E4335" s="21">
        <v>1050</v>
      </c>
      <c r="F4335" s="21">
        <v>3800</v>
      </c>
      <c r="G4335" s="21">
        <v>1880</v>
      </c>
      <c r="H4335" s="39">
        <f t="shared" si="650"/>
        <v>7057.05</v>
      </c>
      <c r="I4335" s="37">
        <f t="shared" si="651"/>
        <v>7000</v>
      </c>
      <c r="J4335" s="37">
        <f t="shared" si="652"/>
        <v>240</v>
      </c>
      <c r="K4335" s="21"/>
      <c r="L4335" s="36">
        <f>L4334+20</f>
        <v>1257</v>
      </c>
      <c r="M4335" s="36"/>
      <c r="N4335" s="21"/>
      <c r="O4335" s="21">
        <f t="shared" si="653"/>
        <v>1257</v>
      </c>
      <c r="P4335" s="40">
        <f t="shared" si="654"/>
        <v>3591.4285714285716</v>
      </c>
      <c r="Q4335" s="42"/>
      <c r="R4335" t="str">
        <f t="shared" si="655"/>
        <v>7060 Litre 316 Stainless Steel Slimline Water Tank (1050mm W x 3800mm L x  1880mm H)</v>
      </c>
    </row>
    <row r="4336" spans="2:18" x14ac:dyDescent="0.35">
      <c r="B4336" s="32">
        <v>0.65</v>
      </c>
      <c r="C4336" s="30" t="s">
        <v>23</v>
      </c>
      <c r="D4336" s="30" t="s">
        <v>21</v>
      </c>
      <c r="E4336" s="21">
        <v>1050</v>
      </c>
      <c r="F4336" s="21">
        <v>3900</v>
      </c>
      <c r="G4336" s="21">
        <v>1880</v>
      </c>
      <c r="H4336" s="39">
        <f t="shared" si="650"/>
        <v>7254.45</v>
      </c>
      <c r="I4336" s="37">
        <f t="shared" si="651"/>
        <v>7000</v>
      </c>
      <c r="J4336" s="37">
        <f t="shared" si="652"/>
        <v>240</v>
      </c>
      <c r="K4336" s="21"/>
      <c r="L4336" s="36">
        <f>L4335+20</f>
        <v>1277</v>
      </c>
      <c r="M4336" s="36"/>
      <c r="N4336" s="21"/>
      <c r="O4336" s="21">
        <f t="shared" si="653"/>
        <v>1277</v>
      </c>
      <c r="P4336" s="40">
        <f t="shared" si="654"/>
        <v>3648.5714285714289</v>
      </c>
      <c r="Q4336" s="42"/>
      <c r="R4336" t="str">
        <f t="shared" si="655"/>
        <v>7250 Litre 316 Stainless Steel Slimline Water Tank (1050mm W x 3900mm L x  1880mm H)</v>
      </c>
    </row>
    <row r="4337" spans="2:18" x14ac:dyDescent="0.35">
      <c r="B4337" s="32">
        <v>0.65</v>
      </c>
      <c r="C4337" s="30" t="s">
        <v>23</v>
      </c>
      <c r="D4337" s="30" t="s">
        <v>21</v>
      </c>
      <c r="E4337" s="21">
        <v>1050</v>
      </c>
      <c r="F4337" s="21">
        <v>4000</v>
      </c>
      <c r="G4337" s="21">
        <v>1880</v>
      </c>
      <c r="H4337" s="39">
        <f t="shared" si="650"/>
        <v>7451.85</v>
      </c>
      <c r="I4337" s="37">
        <f t="shared" si="651"/>
        <v>7000</v>
      </c>
      <c r="J4337" s="37">
        <f t="shared" si="652"/>
        <v>240</v>
      </c>
      <c r="K4337" s="21"/>
      <c r="L4337" s="36">
        <v>1298</v>
      </c>
      <c r="M4337" s="36"/>
      <c r="N4337" s="21"/>
      <c r="O4337" s="21">
        <f t="shared" si="653"/>
        <v>1298</v>
      </c>
      <c r="P4337" s="40">
        <f t="shared" si="654"/>
        <v>3708.5714285714289</v>
      </c>
      <c r="Q4337" s="42"/>
      <c r="R4337" t="str">
        <f t="shared" si="655"/>
        <v>7450 Litre 316 Stainless Steel Slimline Water Tank (1050mm W x 4000mm L x  1880mm H)</v>
      </c>
    </row>
    <row r="4338" spans="2:18" x14ac:dyDescent="0.35">
      <c r="B4338" s="32">
        <v>0.65</v>
      </c>
      <c r="C4338" s="30" t="s">
        <v>23</v>
      </c>
      <c r="D4338" s="30" t="s">
        <v>21</v>
      </c>
      <c r="E4338" s="21">
        <v>1100</v>
      </c>
      <c r="F4338" s="21">
        <v>800</v>
      </c>
      <c r="G4338" s="21">
        <v>1880</v>
      </c>
      <c r="H4338" s="39">
        <f t="shared" si="650"/>
        <v>1166.9428571428571</v>
      </c>
      <c r="I4338" s="37">
        <f t="shared" si="651"/>
        <v>1000</v>
      </c>
      <c r="J4338" s="37">
        <f t="shared" si="652"/>
        <v>90</v>
      </c>
      <c r="K4338" s="21"/>
      <c r="L4338" s="36">
        <v>449</v>
      </c>
      <c r="M4338" s="44"/>
      <c r="N4338" s="21"/>
      <c r="O4338" s="21">
        <f t="shared" si="653"/>
        <v>449</v>
      </c>
      <c r="P4338" s="40">
        <f t="shared" si="654"/>
        <v>1282.8571428571429</v>
      </c>
      <c r="Q4338" s="42"/>
      <c r="R4338" t="str">
        <f t="shared" si="655"/>
        <v>1170 Litre 316 Stainless Steel Slimline Water Tank (1100mm W x 800mm L x  1880mm H)</v>
      </c>
    </row>
    <row r="4339" spans="2:18" x14ac:dyDescent="0.35">
      <c r="B4339" s="32">
        <v>0.65</v>
      </c>
      <c r="C4339" s="30" t="s">
        <v>23</v>
      </c>
      <c r="D4339" s="30" t="s">
        <v>21</v>
      </c>
      <c r="E4339" s="21">
        <v>1100</v>
      </c>
      <c r="F4339" s="21">
        <v>900</v>
      </c>
      <c r="G4339" s="21">
        <v>1880</v>
      </c>
      <c r="H4339" s="39">
        <f t="shared" si="650"/>
        <v>1373.742857142857</v>
      </c>
      <c r="I4339" s="37">
        <f t="shared" si="651"/>
        <v>1000</v>
      </c>
      <c r="J4339" s="37">
        <f t="shared" si="652"/>
        <v>90</v>
      </c>
      <c r="K4339" s="21"/>
      <c r="L4339" s="36">
        <f>L4338+20</f>
        <v>469</v>
      </c>
      <c r="M4339" s="36"/>
      <c r="N4339" s="21"/>
      <c r="O4339" s="21">
        <f t="shared" si="653"/>
        <v>469</v>
      </c>
      <c r="P4339" s="40">
        <f t="shared" si="654"/>
        <v>1340</v>
      </c>
      <c r="Q4339" s="42"/>
      <c r="R4339" t="str">
        <f t="shared" si="655"/>
        <v>1370 Litre 316 Stainless Steel Slimline Water Tank (1100mm W x 900mm L x  1880mm H)</v>
      </c>
    </row>
    <row r="4340" spans="2:18" x14ac:dyDescent="0.35">
      <c r="B4340" s="32">
        <v>0.65</v>
      </c>
      <c r="C4340" s="30" t="s">
        <v>23</v>
      </c>
      <c r="D4340" s="30" t="s">
        <v>21</v>
      </c>
      <c r="E4340" s="21">
        <v>1100</v>
      </c>
      <c r="F4340" s="21">
        <v>1000</v>
      </c>
      <c r="G4340" s="21">
        <v>1880</v>
      </c>
      <c r="H4340" s="39">
        <f t="shared" si="650"/>
        <v>1580.542857142857</v>
      </c>
      <c r="I4340" s="37">
        <f t="shared" si="651"/>
        <v>2000</v>
      </c>
      <c r="J4340" s="37">
        <f t="shared" si="652"/>
        <v>120</v>
      </c>
      <c r="K4340" s="21"/>
      <c r="L4340" s="36">
        <v>490</v>
      </c>
      <c r="M4340" s="36"/>
      <c r="N4340" s="21"/>
      <c r="O4340" s="21">
        <f t="shared" si="653"/>
        <v>490</v>
      </c>
      <c r="P4340" s="40">
        <f t="shared" si="654"/>
        <v>1400</v>
      </c>
      <c r="Q4340" s="42"/>
      <c r="R4340" t="str">
        <f t="shared" si="655"/>
        <v>1580 Litre 316 Stainless Steel Slimline Water Tank (1100mm W x 1000mm L x  1880mm H)</v>
      </c>
    </row>
    <row r="4341" spans="2:18" x14ac:dyDescent="0.35">
      <c r="B4341" s="32">
        <v>0.65</v>
      </c>
      <c r="C4341" s="30" t="s">
        <v>23</v>
      </c>
      <c r="D4341" s="30" t="s">
        <v>21</v>
      </c>
      <c r="E4341" s="21">
        <v>1100</v>
      </c>
      <c r="F4341" s="21">
        <v>1100</v>
      </c>
      <c r="G4341" s="21">
        <v>1880</v>
      </c>
      <c r="H4341" s="39">
        <f t="shared" si="650"/>
        <v>1787.3428571428572</v>
      </c>
      <c r="I4341" s="37">
        <f t="shared" si="651"/>
        <v>2000</v>
      </c>
      <c r="J4341" s="37">
        <f t="shared" si="652"/>
        <v>120</v>
      </c>
      <c r="K4341" s="21"/>
      <c r="L4341" s="36">
        <f>L4340+20</f>
        <v>510</v>
      </c>
      <c r="M4341" s="36"/>
      <c r="N4341" s="21"/>
      <c r="O4341" s="21">
        <f t="shared" si="653"/>
        <v>510</v>
      </c>
      <c r="P4341" s="40">
        <f t="shared" si="654"/>
        <v>1457.1428571428573</v>
      </c>
      <c r="Q4341" s="42"/>
      <c r="R4341" t="str">
        <f t="shared" si="655"/>
        <v>1790 Litre 316 Stainless Steel Slimline Water Tank (1100mm W x 1100mm L x  1880mm H)</v>
      </c>
    </row>
    <row r="4342" spans="2:18" x14ac:dyDescent="0.35">
      <c r="B4342" s="32">
        <v>0.65</v>
      </c>
      <c r="C4342" s="30" t="s">
        <v>23</v>
      </c>
      <c r="D4342" s="30" t="s">
        <v>21</v>
      </c>
      <c r="E4342" s="21">
        <v>1100</v>
      </c>
      <c r="F4342" s="21">
        <v>1200</v>
      </c>
      <c r="G4342" s="21">
        <v>1880</v>
      </c>
      <c r="H4342" s="39">
        <f t="shared" si="650"/>
        <v>1994.1428571428571</v>
      </c>
      <c r="I4342" s="37">
        <f t="shared" si="651"/>
        <v>2000</v>
      </c>
      <c r="J4342" s="37">
        <f t="shared" si="652"/>
        <v>120</v>
      </c>
      <c r="K4342" s="21"/>
      <c r="L4342" s="36">
        <f>L4341+20</f>
        <v>530</v>
      </c>
      <c r="M4342" s="36"/>
      <c r="N4342" s="21"/>
      <c r="O4342" s="21">
        <f t="shared" si="653"/>
        <v>530</v>
      </c>
      <c r="P4342" s="40">
        <f t="shared" si="654"/>
        <v>1514.2857142857144</v>
      </c>
      <c r="Q4342" s="42"/>
      <c r="R4342" t="str">
        <f t="shared" si="655"/>
        <v>1990 Litre 316 Stainless Steel Slimline Water Tank (1100mm W x 1200mm L x  1880mm H)</v>
      </c>
    </row>
    <row r="4343" spans="2:18" x14ac:dyDescent="0.35">
      <c r="B4343" s="32">
        <v>0.65</v>
      </c>
      <c r="C4343" s="30" t="s">
        <v>23</v>
      </c>
      <c r="D4343" s="30" t="s">
        <v>21</v>
      </c>
      <c r="E4343" s="21">
        <v>1100</v>
      </c>
      <c r="F4343" s="21">
        <v>1300</v>
      </c>
      <c r="G4343" s="21">
        <v>1880</v>
      </c>
      <c r="H4343" s="39">
        <f t="shared" si="650"/>
        <v>2200.9428571428571</v>
      </c>
      <c r="I4343" s="37">
        <f t="shared" si="651"/>
        <v>2000</v>
      </c>
      <c r="J4343" s="37">
        <f t="shared" si="652"/>
        <v>120</v>
      </c>
      <c r="K4343" s="21"/>
      <c r="L4343" s="36">
        <f>L4342+20</f>
        <v>550</v>
      </c>
      <c r="M4343" s="44"/>
      <c r="N4343" s="21"/>
      <c r="O4343" s="21">
        <f t="shared" si="653"/>
        <v>550</v>
      </c>
      <c r="P4343" s="40">
        <f t="shared" si="654"/>
        <v>1571.4285714285716</v>
      </c>
      <c r="Q4343" s="42"/>
      <c r="R4343" t="str">
        <f t="shared" si="655"/>
        <v>2200 Litre 316 Stainless Steel Slimline Water Tank (1100mm W x 1300mm L x  1880mm H)</v>
      </c>
    </row>
    <row r="4344" spans="2:18" x14ac:dyDescent="0.35">
      <c r="B4344" s="32">
        <v>0.65</v>
      </c>
      <c r="C4344" s="30" t="s">
        <v>23</v>
      </c>
      <c r="D4344" s="30" t="s">
        <v>21</v>
      </c>
      <c r="E4344" s="21">
        <v>1100</v>
      </c>
      <c r="F4344" s="21">
        <v>1400</v>
      </c>
      <c r="G4344" s="21">
        <v>1880</v>
      </c>
      <c r="H4344" s="39">
        <f t="shared" si="650"/>
        <v>2407.7428571428572</v>
      </c>
      <c r="I4344" s="37">
        <f t="shared" si="651"/>
        <v>2000</v>
      </c>
      <c r="J4344" s="37">
        <f t="shared" si="652"/>
        <v>120</v>
      </c>
      <c r="K4344" s="21"/>
      <c r="L4344" s="36">
        <f>L4343+20</f>
        <v>570</v>
      </c>
      <c r="M4344" s="36"/>
      <c r="N4344" s="21"/>
      <c r="O4344" s="21">
        <f t="shared" si="653"/>
        <v>570</v>
      </c>
      <c r="P4344" s="40">
        <f t="shared" si="654"/>
        <v>1628.5714285714287</v>
      </c>
      <c r="Q4344" s="42"/>
      <c r="R4344" t="str">
        <f t="shared" si="655"/>
        <v>2410 Litre 316 Stainless Steel Slimline Water Tank (1100mm W x 1400mm L x  1880mm H)</v>
      </c>
    </row>
    <row r="4345" spans="2:18" x14ac:dyDescent="0.35">
      <c r="B4345" s="32">
        <v>0.65</v>
      </c>
      <c r="C4345" s="30" t="s">
        <v>23</v>
      </c>
      <c r="D4345" s="30" t="s">
        <v>21</v>
      </c>
      <c r="E4345" s="21">
        <v>1100</v>
      </c>
      <c r="F4345" s="21">
        <v>1500</v>
      </c>
      <c r="G4345" s="21">
        <v>1880</v>
      </c>
      <c r="H4345" s="39">
        <f t="shared" si="650"/>
        <v>2614.542857142857</v>
      </c>
      <c r="I4345" s="37">
        <f t="shared" si="651"/>
        <v>3000</v>
      </c>
      <c r="J4345" s="37">
        <f t="shared" si="652"/>
        <v>135</v>
      </c>
      <c r="K4345" s="21"/>
      <c r="L4345" s="36">
        <v>658</v>
      </c>
      <c r="M4345" s="36"/>
      <c r="N4345" s="21"/>
      <c r="O4345" s="21">
        <f t="shared" si="653"/>
        <v>658</v>
      </c>
      <c r="P4345" s="40">
        <f t="shared" si="654"/>
        <v>1880.0000000000002</v>
      </c>
      <c r="Q4345" s="42"/>
      <c r="R4345" t="str">
        <f t="shared" si="655"/>
        <v>2610 Litre 316 Stainless Steel Slimline Water Tank (1100mm W x 1500mm L x  1880mm H)</v>
      </c>
    </row>
    <row r="4346" spans="2:18" x14ac:dyDescent="0.35">
      <c r="B4346" s="32">
        <v>0.65</v>
      </c>
      <c r="C4346" s="30" t="s">
        <v>23</v>
      </c>
      <c r="D4346" s="30" t="s">
        <v>21</v>
      </c>
      <c r="E4346" s="21">
        <v>1100</v>
      </c>
      <c r="F4346" s="21">
        <v>1600</v>
      </c>
      <c r="G4346" s="21">
        <v>1880</v>
      </c>
      <c r="H4346" s="39">
        <f t="shared" si="650"/>
        <v>2821.3428571428572</v>
      </c>
      <c r="I4346" s="37">
        <f t="shared" si="651"/>
        <v>3000</v>
      </c>
      <c r="J4346" s="37">
        <f t="shared" si="652"/>
        <v>135</v>
      </c>
      <c r="K4346" s="21"/>
      <c r="L4346" s="36">
        <f>L4345+20</f>
        <v>678</v>
      </c>
      <c r="M4346" s="36"/>
      <c r="N4346" s="21"/>
      <c r="O4346" s="21">
        <f t="shared" si="653"/>
        <v>678</v>
      </c>
      <c r="P4346" s="40">
        <f t="shared" si="654"/>
        <v>1937.1428571428573</v>
      </c>
      <c r="Q4346" s="42"/>
      <c r="R4346" t="str">
        <f t="shared" si="655"/>
        <v>2820 Litre 316 Stainless Steel Slimline Water Tank (1100mm W x 1600mm L x  1880mm H)</v>
      </c>
    </row>
    <row r="4347" spans="2:18" x14ac:dyDescent="0.35">
      <c r="B4347" s="32">
        <v>0.65</v>
      </c>
      <c r="C4347" s="30" t="s">
        <v>23</v>
      </c>
      <c r="D4347" s="30" t="s">
        <v>21</v>
      </c>
      <c r="E4347" s="21">
        <v>1100</v>
      </c>
      <c r="F4347" s="21">
        <v>1700</v>
      </c>
      <c r="G4347" s="21">
        <v>1880</v>
      </c>
      <c r="H4347" s="39">
        <f t="shared" si="650"/>
        <v>3028.1428571428569</v>
      </c>
      <c r="I4347" s="37">
        <f t="shared" si="651"/>
        <v>3000</v>
      </c>
      <c r="J4347" s="37">
        <f t="shared" si="652"/>
        <v>135</v>
      </c>
      <c r="K4347" s="21"/>
      <c r="L4347" s="36">
        <f>L4346+20</f>
        <v>698</v>
      </c>
      <c r="M4347" s="36"/>
      <c r="N4347" s="21"/>
      <c r="O4347" s="21">
        <f t="shared" si="653"/>
        <v>698</v>
      </c>
      <c r="P4347" s="40">
        <f t="shared" si="654"/>
        <v>1994.2857142857144</v>
      </c>
      <c r="Q4347" s="42"/>
      <c r="R4347" t="str">
        <f t="shared" si="655"/>
        <v>3030 Litre 316 Stainless Steel Slimline Water Tank (1100mm W x 1700mm L x  1880mm H)</v>
      </c>
    </row>
    <row r="4348" spans="2:18" x14ac:dyDescent="0.35">
      <c r="B4348" s="32">
        <v>0.65</v>
      </c>
      <c r="C4348" s="30" t="s">
        <v>23</v>
      </c>
      <c r="D4348" s="30" t="s">
        <v>21</v>
      </c>
      <c r="E4348" s="21">
        <v>1100</v>
      </c>
      <c r="F4348" s="21">
        <v>1800</v>
      </c>
      <c r="G4348" s="21">
        <v>1880</v>
      </c>
      <c r="H4348" s="39">
        <f t="shared" si="650"/>
        <v>3234.9428571428571</v>
      </c>
      <c r="I4348" s="37">
        <f t="shared" si="651"/>
        <v>3000</v>
      </c>
      <c r="J4348" s="37">
        <f t="shared" si="652"/>
        <v>135</v>
      </c>
      <c r="K4348" s="21"/>
      <c r="L4348" s="36">
        <f>L4347+20</f>
        <v>718</v>
      </c>
      <c r="M4348" s="36"/>
      <c r="N4348" s="21"/>
      <c r="O4348" s="21">
        <f t="shared" si="653"/>
        <v>718</v>
      </c>
      <c r="P4348" s="40">
        <f t="shared" si="654"/>
        <v>2051.4285714285716</v>
      </c>
      <c r="Q4348" s="42"/>
      <c r="R4348" t="str">
        <f t="shared" si="655"/>
        <v>3230 Litre 316 Stainless Steel Slimline Water Tank (1100mm W x 1800mm L x  1880mm H)</v>
      </c>
    </row>
    <row r="4349" spans="2:18" x14ac:dyDescent="0.35">
      <c r="B4349" s="32">
        <v>0.65</v>
      </c>
      <c r="C4349" s="30" t="s">
        <v>23</v>
      </c>
      <c r="D4349" s="30" t="s">
        <v>21</v>
      </c>
      <c r="E4349" s="21">
        <v>1100</v>
      </c>
      <c r="F4349" s="21">
        <v>1900</v>
      </c>
      <c r="G4349" s="21">
        <v>1880</v>
      </c>
      <c r="H4349" s="39">
        <f t="shared" si="650"/>
        <v>3441.7428571428572</v>
      </c>
      <c r="I4349" s="37">
        <f t="shared" si="651"/>
        <v>3000</v>
      </c>
      <c r="J4349" s="37">
        <f t="shared" si="652"/>
        <v>135</v>
      </c>
      <c r="K4349" s="21"/>
      <c r="L4349" s="36">
        <f>L4348+20</f>
        <v>738</v>
      </c>
      <c r="M4349" s="36"/>
      <c r="N4349" s="21"/>
      <c r="O4349" s="21">
        <f t="shared" si="653"/>
        <v>738</v>
      </c>
      <c r="P4349" s="40">
        <f t="shared" si="654"/>
        <v>2108.5714285714289</v>
      </c>
      <c r="Q4349" s="42"/>
      <c r="R4349" t="str">
        <f t="shared" si="655"/>
        <v>3440 Litre 316 Stainless Steel Slimline Water Tank (1100mm W x 1900mm L x  1880mm H)</v>
      </c>
    </row>
    <row r="4350" spans="2:18" x14ac:dyDescent="0.35">
      <c r="B4350" s="32">
        <v>0.65</v>
      </c>
      <c r="C4350" s="30" t="s">
        <v>23</v>
      </c>
      <c r="D4350" s="30" t="s">
        <v>21</v>
      </c>
      <c r="E4350" s="21">
        <v>1100</v>
      </c>
      <c r="F4350" s="21">
        <v>2000</v>
      </c>
      <c r="G4350" s="21">
        <v>1880</v>
      </c>
      <c r="H4350" s="39">
        <f t="shared" si="650"/>
        <v>3648.542857142857</v>
      </c>
      <c r="I4350" s="37">
        <f t="shared" si="651"/>
        <v>4000</v>
      </c>
      <c r="J4350" s="37">
        <f t="shared" si="652"/>
        <v>150</v>
      </c>
      <c r="K4350" s="21"/>
      <c r="L4350" s="36">
        <v>760</v>
      </c>
      <c r="M4350" s="36"/>
      <c r="N4350" s="21"/>
      <c r="O4350" s="21">
        <f t="shared" si="653"/>
        <v>760</v>
      </c>
      <c r="P4350" s="40">
        <f t="shared" si="654"/>
        <v>2171.4285714285716</v>
      </c>
      <c r="Q4350" s="42"/>
      <c r="R4350" t="str">
        <f t="shared" si="655"/>
        <v>3650 Litre 316 Stainless Steel Slimline Water Tank (1100mm W x 2000mm L x  1880mm H)</v>
      </c>
    </row>
    <row r="4351" spans="2:18" x14ac:dyDescent="0.35">
      <c r="B4351" s="32">
        <v>0.65</v>
      </c>
      <c r="C4351" s="30" t="s">
        <v>23</v>
      </c>
      <c r="D4351" s="30" t="s">
        <v>21</v>
      </c>
      <c r="E4351" s="21">
        <v>1100</v>
      </c>
      <c r="F4351" s="21">
        <v>2100</v>
      </c>
      <c r="G4351" s="21">
        <v>1880</v>
      </c>
      <c r="H4351" s="39">
        <f t="shared" si="650"/>
        <v>3855.3428571428572</v>
      </c>
      <c r="I4351" s="37">
        <f t="shared" si="651"/>
        <v>4000</v>
      </c>
      <c r="J4351" s="37">
        <f t="shared" si="652"/>
        <v>150</v>
      </c>
      <c r="K4351" s="21"/>
      <c r="L4351" s="36">
        <f>L4350+20</f>
        <v>780</v>
      </c>
      <c r="M4351" s="36"/>
      <c r="N4351" s="21"/>
      <c r="O4351" s="21">
        <f t="shared" si="653"/>
        <v>780</v>
      </c>
      <c r="P4351" s="40">
        <f t="shared" si="654"/>
        <v>2228.5714285714289</v>
      </c>
      <c r="Q4351" s="42"/>
      <c r="R4351" t="str">
        <f t="shared" si="655"/>
        <v>3860 Litre 316 Stainless Steel Slimline Water Tank (1100mm W x 2100mm L x  1880mm H)</v>
      </c>
    </row>
    <row r="4352" spans="2:18" x14ac:dyDescent="0.35">
      <c r="B4352" s="32">
        <v>0.65</v>
      </c>
      <c r="C4352" s="30" t="s">
        <v>23</v>
      </c>
      <c r="D4352" s="30" t="s">
        <v>21</v>
      </c>
      <c r="E4352" s="21">
        <v>1100</v>
      </c>
      <c r="F4352" s="21">
        <v>2200</v>
      </c>
      <c r="G4352" s="21">
        <v>1880</v>
      </c>
      <c r="H4352" s="39">
        <f t="shared" si="650"/>
        <v>4062.1428571428569</v>
      </c>
      <c r="I4352" s="37">
        <f t="shared" si="651"/>
        <v>4000</v>
      </c>
      <c r="J4352" s="37">
        <f t="shared" si="652"/>
        <v>150</v>
      </c>
      <c r="K4352" s="21"/>
      <c r="L4352" s="36">
        <f>L4351+20</f>
        <v>800</v>
      </c>
      <c r="M4352" s="36"/>
      <c r="N4352" s="21"/>
      <c r="O4352" s="21">
        <f t="shared" si="653"/>
        <v>800</v>
      </c>
      <c r="P4352" s="40">
        <f t="shared" si="654"/>
        <v>2285.7142857142858</v>
      </c>
      <c r="Q4352" s="42"/>
      <c r="R4352" t="str">
        <f t="shared" si="655"/>
        <v>4060 Litre 316 Stainless Steel Slimline Water Tank (1100mm W x 2200mm L x  1880mm H)</v>
      </c>
    </row>
    <row r="4353" spans="2:18" x14ac:dyDescent="0.35">
      <c r="B4353" s="32">
        <v>0.65</v>
      </c>
      <c r="C4353" s="30" t="s">
        <v>23</v>
      </c>
      <c r="D4353" s="30" t="s">
        <v>21</v>
      </c>
      <c r="E4353" s="21">
        <v>1100</v>
      </c>
      <c r="F4353" s="21">
        <v>2300</v>
      </c>
      <c r="G4353" s="21">
        <v>1880</v>
      </c>
      <c r="H4353" s="39">
        <f t="shared" si="650"/>
        <v>4268.9428571428571</v>
      </c>
      <c r="I4353" s="37">
        <f t="shared" si="651"/>
        <v>4000</v>
      </c>
      <c r="J4353" s="37">
        <f t="shared" si="652"/>
        <v>150</v>
      </c>
      <c r="K4353" s="21"/>
      <c r="L4353" s="36">
        <f>L4352+20</f>
        <v>820</v>
      </c>
      <c r="M4353" s="36"/>
      <c r="N4353" s="21"/>
      <c r="O4353" s="21">
        <f t="shared" si="653"/>
        <v>820</v>
      </c>
      <c r="P4353" s="40">
        <f t="shared" si="654"/>
        <v>2342.8571428571431</v>
      </c>
      <c r="Q4353" s="42"/>
      <c r="R4353" t="str">
        <f t="shared" si="655"/>
        <v>4270 Litre 316 Stainless Steel Slimline Water Tank (1100mm W x 2300mm L x  1880mm H)</v>
      </c>
    </row>
    <row r="4354" spans="2:18" x14ac:dyDescent="0.35">
      <c r="B4354" s="32">
        <v>0.65</v>
      </c>
      <c r="C4354" s="30" t="s">
        <v>23</v>
      </c>
      <c r="D4354" s="30" t="s">
        <v>21</v>
      </c>
      <c r="E4354" s="21">
        <v>1100</v>
      </c>
      <c r="F4354" s="21">
        <v>2400</v>
      </c>
      <c r="G4354" s="21">
        <v>1880</v>
      </c>
      <c r="H4354" s="39">
        <f t="shared" si="650"/>
        <v>4475.7428571428563</v>
      </c>
      <c r="I4354" s="37">
        <f t="shared" si="651"/>
        <v>4000</v>
      </c>
      <c r="J4354" s="37">
        <f t="shared" si="652"/>
        <v>150</v>
      </c>
      <c r="K4354" s="21"/>
      <c r="L4354" s="36">
        <f>L4353+20</f>
        <v>840</v>
      </c>
      <c r="M4354" s="36"/>
      <c r="N4354" s="21"/>
      <c r="O4354" s="21">
        <f t="shared" si="653"/>
        <v>840</v>
      </c>
      <c r="P4354" s="40">
        <f t="shared" si="654"/>
        <v>2400</v>
      </c>
      <c r="Q4354" s="42"/>
      <c r="R4354" t="str">
        <f t="shared" si="655"/>
        <v>4480 Litre 316 Stainless Steel Slimline Water Tank (1100mm W x 2400mm L x  1880mm H)</v>
      </c>
    </row>
    <row r="4355" spans="2:18" x14ac:dyDescent="0.35">
      <c r="B4355" s="32">
        <v>0.65</v>
      </c>
      <c r="C4355" s="30" t="s">
        <v>23</v>
      </c>
      <c r="D4355" s="30" t="s">
        <v>21</v>
      </c>
      <c r="E4355" s="21">
        <v>1100</v>
      </c>
      <c r="F4355" s="21">
        <v>2500</v>
      </c>
      <c r="G4355" s="21">
        <v>1880</v>
      </c>
      <c r="H4355" s="39">
        <f t="shared" si="650"/>
        <v>4682.5428571428565</v>
      </c>
      <c r="I4355" s="37">
        <f t="shared" si="651"/>
        <v>5000</v>
      </c>
      <c r="J4355" s="37">
        <f t="shared" si="652"/>
        <v>180</v>
      </c>
      <c r="K4355" s="21"/>
      <c r="L4355" s="36">
        <v>861</v>
      </c>
      <c r="M4355" s="36"/>
      <c r="N4355" s="21"/>
      <c r="O4355" s="21">
        <f t="shared" si="653"/>
        <v>861</v>
      </c>
      <c r="P4355" s="40">
        <f t="shared" si="654"/>
        <v>2460</v>
      </c>
      <c r="Q4355" s="42"/>
      <c r="R4355" t="str">
        <f t="shared" si="655"/>
        <v>4680 Litre 316 Stainless Steel Slimline Water Tank (1100mm W x 2500mm L x  1880mm H)</v>
      </c>
    </row>
    <row r="4356" spans="2:18" x14ac:dyDescent="0.35">
      <c r="B4356" s="32">
        <v>0.65</v>
      </c>
      <c r="C4356" s="30" t="s">
        <v>23</v>
      </c>
      <c r="D4356" s="30" t="s">
        <v>21</v>
      </c>
      <c r="E4356" s="21">
        <v>1100</v>
      </c>
      <c r="F4356" s="21">
        <v>2600</v>
      </c>
      <c r="G4356" s="21">
        <v>1880</v>
      </c>
      <c r="H4356" s="39">
        <f t="shared" si="650"/>
        <v>4889.3428571428567</v>
      </c>
      <c r="I4356" s="37">
        <f t="shared" si="651"/>
        <v>5000</v>
      </c>
      <c r="J4356" s="37">
        <f t="shared" si="652"/>
        <v>180</v>
      </c>
      <c r="K4356" s="21"/>
      <c r="L4356" s="36">
        <f>L4355+20</f>
        <v>881</v>
      </c>
      <c r="M4356" s="36"/>
      <c r="N4356" s="21"/>
      <c r="O4356" s="21">
        <f t="shared" si="653"/>
        <v>881</v>
      </c>
      <c r="P4356" s="40">
        <f t="shared" si="654"/>
        <v>2517.1428571428573</v>
      </c>
      <c r="Q4356" s="42"/>
      <c r="R4356" t="str">
        <f t="shared" si="655"/>
        <v>4890 Litre 316 Stainless Steel Slimline Water Tank (1100mm W x 2600mm L x  1880mm H)</v>
      </c>
    </row>
    <row r="4357" spans="2:18" x14ac:dyDescent="0.35">
      <c r="B4357" s="32">
        <v>0.65</v>
      </c>
      <c r="C4357" s="30" t="s">
        <v>23</v>
      </c>
      <c r="D4357" s="30" t="s">
        <v>21</v>
      </c>
      <c r="E4357" s="21">
        <v>1100</v>
      </c>
      <c r="F4357" s="21">
        <v>2700</v>
      </c>
      <c r="G4357" s="21">
        <v>1880</v>
      </c>
      <c r="H4357" s="39">
        <f t="shared" si="650"/>
        <v>5096.1428571428569</v>
      </c>
      <c r="I4357" s="37">
        <f t="shared" si="651"/>
        <v>5000</v>
      </c>
      <c r="J4357" s="37">
        <f t="shared" si="652"/>
        <v>180</v>
      </c>
      <c r="K4357" s="21"/>
      <c r="L4357" s="36">
        <f>L4356+20</f>
        <v>901</v>
      </c>
      <c r="M4357" s="36"/>
      <c r="N4357" s="21"/>
      <c r="O4357" s="21">
        <f t="shared" si="653"/>
        <v>901</v>
      </c>
      <c r="P4357" s="40">
        <f t="shared" si="654"/>
        <v>2574.2857142857147</v>
      </c>
      <c r="Q4357" s="42"/>
      <c r="R4357" t="str">
        <f t="shared" si="655"/>
        <v>5100 Litre 316 Stainless Steel Slimline Water Tank (1100mm W x 2700mm L x  1880mm H)</v>
      </c>
    </row>
    <row r="4358" spans="2:18" x14ac:dyDescent="0.35">
      <c r="B4358" s="32">
        <v>0.65</v>
      </c>
      <c r="C4358" s="30" t="s">
        <v>23</v>
      </c>
      <c r="D4358" s="30" t="s">
        <v>21</v>
      </c>
      <c r="E4358" s="21">
        <v>1100</v>
      </c>
      <c r="F4358" s="21">
        <v>2800</v>
      </c>
      <c r="G4358" s="21">
        <v>1880</v>
      </c>
      <c r="H4358" s="39">
        <f t="shared" si="650"/>
        <v>5302.9428571428562</v>
      </c>
      <c r="I4358" s="37">
        <f t="shared" si="651"/>
        <v>5000</v>
      </c>
      <c r="J4358" s="37">
        <f t="shared" si="652"/>
        <v>180</v>
      </c>
      <c r="K4358" s="21"/>
      <c r="L4358" s="36">
        <f>L4357+20</f>
        <v>921</v>
      </c>
      <c r="M4358" s="36"/>
      <c r="N4358" s="21"/>
      <c r="O4358" s="21">
        <f t="shared" si="653"/>
        <v>921</v>
      </c>
      <c r="P4358" s="40">
        <f t="shared" si="654"/>
        <v>2631.4285714285716</v>
      </c>
      <c r="Q4358" s="42"/>
      <c r="R4358" t="str">
        <f t="shared" si="655"/>
        <v>5300 Litre 316 Stainless Steel Slimline Water Tank (1100mm W x 2800mm L x  1880mm H)</v>
      </c>
    </row>
    <row r="4359" spans="2:18" x14ac:dyDescent="0.35">
      <c r="B4359" s="32">
        <v>0.65</v>
      </c>
      <c r="C4359" s="30" t="s">
        <v>23</v>
      </c>
      <c r="D4359" s="30" t="s">
        <v>21</v>
      </c>
      <c r="E4359" s="21">
        <v>1100</v>
      </c>
      <c r="F4359" s="21">
        <v>2900</v>
      </c>
      <c r="G4359" s="21">
        <v>1880</v>
      </c>
      <c r="H4359" s="39">
        <f t="shared" ref="H4359:H4422" si="656">(((22/7*(E4359/2)^2)*G4359)+((F4359-E4359)*G4359*E4359))/1000000</f>
        <v>5509.7428571428563</v>
      </c>
      <c r="I4359" s="37">
        <f t="shared" ref="I4359:I4422" si="657">ROUND(H4359,-3)</f>
        <v>6000</v>
      </c>
      <c r="J4359" s="37">
        <f t="shared" ref="J4359:J4422" si="658">IF(I4359&lt;1000,90,IF(I4359=1000,90,IF(I4359=2000,120,IF(I4359=3000,135,IF(I4359=4000,150,IF(I4359=5000,180,IF(I4359=6000,210,IF(I4359=7000,240,IF(I4359=8000,255,IF(I4359=9000,270,IF(I4359=10000,285)))))))))))</f>
        <v>210</v>
      </c>
      <c r="K4359" s="21"/>
      <c r="L4359" s="36">
        <v>1049</v>
      </c>
      <c r="M4359" s="36"/>
      <c r="N4359" s="21"/>
      <c r="O4359" s="21">
        <f t="shared" ref="O4359:O4422" si="659">SUM(K4359:N4359)</f>
        <v>1049</v>
      </c>
      <c r="P4359" s="40">
        <f t="shared" ref="P4359:P4422" si="660">O4359/(1-B4359)</f>
        <v>2997.1428571428573</v>
      </c>
      <c r="Q4359" s="42"/>
      <c r="R4359" t="str">
        <f t="shared" ref="R4359:R4422" si="661">ROUND(H4359,-1)&amp;" "&amp;"Litre"&amp;" "&amp;C4359&amp;" "&amp;D4359&amp;" "&amp;"Water Tank"&amp;" ("&amp;E4359&amp;"mm W x "&amp;F4359&amp;"mm L x  "&amp;G4359&amp;"mm H)"</f>
        <v>5510 Litre 316 Stainless Steel Slimline Water Tank (1100mm W x 2900mm L x  1880mm H)</v>
      </c>
    </row>
    <row r="4360" spans="2:18" x14ac:dyDescent="0.35">
      <c r="B4360" s="32">
        <v>0.65</v>
      </c>
      <c r="C4360" s="30" t="s">
        <v>23</v>
      </c>
      <c r="D4360" s="30" t="s">
        <v>21</v>
      </c>
      <c r="E4360" s="21">
        <v>1100</v>
      </c>
      <c r="F4360" s="21">
        <v>3000</v>
      </c>
      <c r="G4360" s="21">
        <v>1880</v>
      </c>
      <c r="H4360" s="39">
        <f t="shared" si="656"/>
        <v>5716.5428571428565</v>
      </c>
      <c r="I4360" s="37">
        <f t="shared" si="657"/>
        <v>6000</v>
      </c>
      <c r="J4360" s="37">
        <f t="shared" si="658"/>
        <v>210</v>
      </c>
      <c r="K4360" s="21"/>
      <c r="L4360" s="36">
        <f>L4359+20</f>
        <v>1069</v>
      </c>
      <c r="M4360" s="36"/>
      <c r="N4360" s="21"/>
      <c r="O4360" s="21">
        <f t="shared" si="659"/>
        <v>1069</v>
      </c>
      <c r="P4360" s="40">
        <f t="shared" si="660"/>
        <v>3054.2857142857147</v>
      </c>
      <c r="Q4360" s="42"/>
      <c r="R4360" t="str">
        <f t="shared" si="661"/>
        <v>5720 Litre 316 Stainless Steel Slimline Water Tank (1100mm W x 3000mm L x  1880mm H)</v>
      </c>
    </row>
    <row r="4361" spans="2:18" x14ac:dyDescent="0.35">
      <c r="B4361" s="32">
        <v>0.65</v>
      </c>
      <c r="C4361" s="30" t="s">
        <v>23</v>
      </c>
      <c r="D4361" s="30" t="s">
        <v>21</v>
      </c>
      <c r="E4361" s="21">
        <v>1100</v>
      </c>
      <c r="F4361" s="21">
        <v>3100</v>
      </c>
      <c r="G4361" s="21">
        <v>1880</v>
      </c>
      <c r="H4361" s="39">
        <f t="shared" si="656"/>
        <v>5923.3428571428567</v>
      </c>
      <c r="I4361" s="37">
        <f t="shared" si="657"/>
        <v>6000</v>
      </c>
      <c r="J4361" s="37">
        <f t="shared" si="658"/>
        <v>210</v>
      </c>
      <c r="K4361" s="21"/>
      <c r="L4361" s="36">
        <f>L4360+20</f>
        <v>1089</v>
      </c>
      <c r="M4361" s="36"/>
      <c r="N4361" s="21"/>
      <c r="O4361" s="21">
        <f t="shared" si="659"/>
        <v>1089</v>
      </c>
      <c r="P4361" s="40">
        <f t="shared" si="660"/>
        <v>3111.4285714285716</v>
      </c>
      <c r="Q4361" s="42"/>
      <c r="R4361" t="str">
        <f t="shared" si="661"/>
        <v>5920 Litre 316 Stainless Steel Slimline Water Tank (1100mm W x 3100mm L x  1880mm H)</v>
      </c>
    </row>
    <row r="4362" spans="2:18" x14ac:dyDescent="0.35">
      <c r="B4362" s="32">
        <v>0.65</v>
      </c>
      <c r="C4362" s="30" t="s">
        <v>23</v>
      </c>
      <c r="D4362" s="30" t="s">
        <v>21</v>
      </c>
      <c r="E4362" s="21">
        <v>1100</v>
      </c>
      <c r="F4362" s="21">
        <v>3200</v>
      </c>
      <c r="G4362" s="21">
        <v>1880</v>
      </c>
      <c r="H4362" s="39">
        <f t="shared" si="656"/>
        <v>6130.1428571428569</v>
      </c>
      <c r="I4362" s="37">
        <f t="shared" si="657"/>
        <v>6000</v>
      </c>
      <c r="J4362" s="37">
        <f t="shared" si="658"/>
        <v>210</v>
      </c>
      <c r="K4362" s="21"/>
      <c r="L4362" s="36">
        <f>L4361+20</f>
        <v>1109</v>
      </c>
      <c r="M4362" s="36"/>
      <c r="N4362" s="21"/>
      <c r="O4362" s="21">
        <f t="shared" si="659"/>
        <v>1109</v>
      </c>
      <c r="P4362" s="40">
        <f t="shared" si="660"/>
        <v>3168.5714285714289</v>
      </c>
      <c r="Q4362" s="42"/>
      <c r="R4362" t="str">
        <f t="shared" si="661"/>
        <v>6130 Litre 316 Stainless Steel Slimline Water Tank (1100mm W x 3200mm L x  1880mm H)</v>
      </c>
    </row>
    <row r="4363" spans="2:18" x14ac:dyDescent="0.35">
      <c r="B4363" s="32">
        <v>0.65</v>
      </c>
      <c r="C4363" s="30" t="s">
        <v>23</v>
      </c>
      <c r="D4363" s="30" t="s">
        <v>21</v>
      </c>
      <c r="E4363" s="21">
        <v>1100</v>
      </c>
      <c r="F4363" s="21">
        <v>3300</v>
      </c>
      <c r="G4363" s="21">
        <v>1880</v>
      </c>
      <c r="H4363" s="39">
        <f t="shared" si="656"/>
        <v>6336.9428571428562</v>
      </c>
      <c r="I4363" s="37">
        <f t="shared" si="657"/>
        <v>6000</v>
      </c>
      <c r="J4363" s="37">
        <f t="shared" si="658"/>
        <v>210</v>
      </c>
      <c r="K4363" s="21"/>
      <c r="L4363" s="36">
        <f>L4362+20</f>
        <v>1129</v>
      </c>
      <c r="M4363" s="36"/>
      <c r="N4363" s="21"/>
      <c r="O4363" s="21">
        <f t="shared" si="659"/>
        <v>1129</v>
      </c>
      <c r="P4363" s="40">
        <f t="shared" si="660"/>
        <v>3225.7142857142858</v>
      </c>
      <c r="Q4363" s="42"/>
      <c r="R4363" t="str">
        <f t="shared" si="661"/>
        <v>6340 Litre 316 Stainless Steel Slimline Water Tank (1100mm W x 3300mm L x  1880mm H)</v>
      </c>
    </row>
    <row r="4364" spans="2:18" x14ac:dyDescent="0.35">
      <c r="B4364" s="32">
        <v>0.65</v>
      </c>
      <c r="C4364" s="30" t="s">
        <v>23</v>
      </c>
      <c r="D4364" s="30" t="s">
        <v>21</v>
      </c>
      <c r="E4364" s="21">
        <v>1100</v>
      </c>
      <c r="F4364" s="21">
        <v>3400</v>
      </c>
      <c r="G4364" s="21">
        <v>1880</v>
      </c>
      <c r="H4364" s="39">
        <f t="shared" si="656"/>
        <v>6543.7428571428563</v>
      </c>
      <c r="I4364" s="37">
        <f t="shared" si="657"/>
        <v>7000</v>
      </c>
      <c r="J4364" s="37">
        <f t="shared" si="658"/>
        <v>240</v>
      </c>
      <c r="K4364" s="21"/>
      <c r="L4364" s="36">
        <v>1180</v>
      </c>
      <c r="M4364" s="36"/>
      <c r="N4364" s="21"/>
      <c r="O4364" s="21">
        <f t="shared" si="659"/>
        <v>1180</v>
      </c>
      <c r="P4364" s="40">
        <f t="shared" si="660"/>
        <v>3371.4285714285716</v>
      </c>
      <c r="Q4364" s="42"/>
      <c r="R4364" t="str">
        <f t="shared" si="661"/>
        <v>6540 Litre 316 Stainless Steel Slimline Water Tank (1100mm W x 3400mm L x  1880mm H)</v>
      </c>
    </row>
    <row r="4365" spans="2:18" x14ac:dyDescent="0.35">
      <c r="B4365" s="32">
        <v>0.65</v>
      </c>
      <c r="C4365" s="30" t="s">
        <v>23</v>
      </c>
      <c r="D4365" s="30" t="s">
        <v>21</v>
      </c>
      <c r="E4365" s="21">
        <v>1100</v>
      </c>
      <c r="F4365" s="21">
        <v>3500</v>
      </c>
      <c r="G4365" s="21">
        <v>1880</v>
      </c>
      <c r="H4365" s="39">
        <f t="shared" si="656"/>
        <v>6750.5428571428565</v>
      </c>
      <c r="I4365" s="37">
        <f t="shared" si="657"/>
        <v>7000</v>
      </c>
      <c r="J4365" s="37">
        <f t="shared" si="658"/>
        <v>240</v>
      </c>
      <c r="K4365" s="21"/>
      <c r="L4365" s="36">
        <f>L4364+20</f>
        <v>1200</v>
      </c>
      <c r="M4365" s="36"/>
      <c r="N4365" s="21"/>
      <c r="O4365" s="21">
        <f t="shared" si="659"/>
        <v>1200</v>
      </c>
      <c r="P4365" s="40">
        <f t="shared" si="660"/>
        <v>3428.5714285714289</v>
      </c>
      <c r="Q4365" s="42"/>
      <c r="R4365" t="str">
        <f t="shared" si="661"/>
        <v>6750 Litre 316 Stainless Steel Slimline Water Tank (1100mm W x 3500mm L x  1880mm H)</v>
      </c>
    </row>
    <row r="4366" spans="2:18" x14ac:dyDescent="0.35">
      <c r="B4366" s="32">
        <v>0.65</v>
      </c>
      <c r="C4366" s="30" t="s">
        <v>23</v>
      </c>
      <c r="D4366" s="30" t="s">
        <v>21</v>
      </c>
      <c r="E4366" s="21">
        <v>1100</v>
      </c>
      <c r="F4366" s="21">
        <v>3600</v>
      </c>
      <c r="G4366" s="21">
        <v>1880</v>
      </c>
      <c r="H4366" s="39">
        <f t="shared" si="656"/>
        <v>6957.3428571428567</v>
      </c>
      <c r="I4366" s="37">
        <f t="shared" si="657"/>
        <v>7000</v>
      </c>
      <c r="J4366" s="37">
        <f t="shared" si="658"/>
        <v>240</v>
      </c>
      <c r="K4366" s="21"/>
      <c r="L4366" s="36">
        <f>L4365+20</f>
        <v>1220</v>
      </c>
      <c r="M4366" s="36"/>
      <c r="N4366" s="21"/>
      <c r="O4366" s="21">
        <f t="shared" si="659"/>
        <v>1220</v>
      </c>
      <c r="P4366" s="40">
        <f t="shared" si="660"/>
        <v>3485.7142857142858</v>
      </c>
      <c r="Q4366" s="42"/>
      <c r="R4366" t="str">
        <f t="shared" si="661"/>
        <v>6960 Litre 316 Stainless Steel Slimline Water Tank (1100mm W x 3600mm L x  1880mm H)</v>
      </c>
    </row>
    <row r="4367" spans="2:18" x14ac:dyDescent="0.35">
      <c r="B4367" s="32">
        <v>0.65</v>
      </c>
      <c r="C4367" s="30" t="s">
        <v>23</v>
      </c>
      <c r="D4367" s="30" t="s">
        <v>21</v>
      </c>
      <c r="E4367" s="21">
        <v>1100</v>
      </c>
      <c r="F4367" s="21">
        <v>3700</v>
      </c>
      <c r="G4367" s="21">
        <v>1880</v>
      </c>
      <c r="H4367" s="39">
        <f t="shared" si="656"/>
        <v>7164.1428571428569</v>
      </c>
      <c r="I4367" s="37">
        <f t="shared" si="657"/>
        <v>7000</v>
      </c>
      <c r="J4367" s="37">
        <f t="shared" si="658"/>
        <v>240</v>
      </c>
      <c r="K4367" s="21"/>
      <c r="L4367" s="36">
        <f>L4366+20</f>
        <v>1240</v>
      </c>
      <c r="M4367" s="36"/>
      <c r="N4367" s="21"/>
      <c r="O4367" s="21">
        <f t="shared" si="659"/>
        <v>1240</v>
      </c>
      <c r="P4367" s="40">
        <f t="shared" si="660"/>
        <v>3542.8571428571431</v>
      </c>
      <c r="Q4367" s="42"/>
      <c r="R4367" t="str">
        <f t="shared" si="661"/>
        <v>7160 Litre 316 Stainless Steel Slimline Water Tank (1100mm W x 3700mm L x  1880mm H)</v>
      </c>
    </row>
    <row r="4368" spans="2:18" x14ac:dyDescent="0.35">
      <c r="B4368" s="32">
        <v>0.65</v>
      </c>
      <c r="C4368" s="30" t="s">
        <v>23</v>
      </c>
      <c r="D4368" s="30" t="s">
        <v>21</v>
      </c>
      <c r="E4368" s="21">
        <v>1100</v>
      </c>
      <c r="F4368" s="21">
        <v>3800</v>
      </c>
      <c r="G4368" s="21">
        <v>1880</v>
      </c>
      <c r="H4368" s="39">
        <f t="shared" si="656"/>
        <v>7370.9428571428562</v>
      </c>
      <c r="I4368" s="37">
        <f t="shared" si="657"/>
        <v>7000</v>
      </c>
      <c r="J4368" s="37">
        <f t="shared" si="658"/>
        <v>240</v>
      </c>
      <c r="K4368" s="21"/>
      <c r="L4368" s="36">
        <f>L4367+20</f>
        <v>1260</v>
      </c>
      <c r="M4368" s="36"/>
      <c r="N4368" s="21"/>
      <c r="O4368" s="21">
        <f t="shared" si="659"/>
        <v>1260</v>
      </c>
      <c r="P4368" s="40">
        <f t="shared" si="660"/>
        <v>3600.0000000000005</v>
      </c>
      <c r="Q4368" s="42"/>
      <c r="R4368" t="str">
        <f t="shared" si="661"/>
        <v>7370 Litre 316 Stainless Steel Slimline Water Tank (1100mm W x 3800mm L x  1880mm H)</v>
      </c>
    </row>
    <row r="4369" spans="2:18" x14ac:dyDescent="0.35">
      <c r="B4369" s="32">
        <v>0.65</v>
      </c>
      <c r="C4369" s="30" t="s">
        <v>23</v>
      </c>
      <c r="D4369" s="30" t="s">
        <v>21</v>
      </c>
      <c r="E4369" s="21">
        <v>1100</v>
      </c>
      <c r="F4369" s="21">
        <v>3900</v>
      </c>
      <c r="G4369" s="21">
        <v>1880</v>
      </c>
      <c r="H4369" s="39">
        <f t="shared" si="656"/>
        <v>7577.7428571428563</v>
      </c>
      <c r="I4369" s="37">
        <f t="shared" si="657"/>
        <v>8000</v>
      </c>
      <c r="J4369" s="37">
        <f t="shared" si="658"/>
        <v>255</v>
      </c>
      <c r="K4369" s="21"/>
      <c r="L4369" s="36">
        <v>1307</v>
      </c>
      <c r="M4369" s="36"/>
      <c r="N4369" s="21"/>
      <c r="O4369" s="21">
        <f t="shared" si="659"/>
        <v>1307</v>
      </c>
      <c r="P4369" s="40">
        <f t="shared" si="660"/>
        <v>3734.2857142857147</v>
      </c>
      <c r="Q4369" s="42"/>
      <c r="R4369" t="str">
        <f t="shared" si="661"/>
        <v>7580 Litre 316 Stainless Steel Slimline Water Tank (1100mm W x 3900mm L x  1880mm H)</v>
      </c>
    </row>
    <row r="4370" spans="2:18" x14ac:dyDescent="0.35">
      <c r="B4370" s="32">
        <v>0.65</v>
      </c>
      <c r="C4370" s="30" t="s">
        <v>23</v>
      </c>
      <c r="D4370" s="30" t="s">
        <v>21</v>
      </c>
      <c r="E4370" s="21">
        <v>1100</v>
      </c>
      <c r="F4370" s="21">
        <v>4000</v>
      </c>
      <c r="G4370" s="21">
        <v>1880</v>
      </c>
      <c r="H4370" s="39">
        <f t="shared" si="656"/>
        <v>7784.5428571428565</v>
      </c>
      <c r="I4370" s="37">
        <f t="shared" si="657"/>
        <v>8000</v>
      </c>
      <c r="J4370" s="37">
        <f t="shared" si="658"/>
        <v>255</v>
      </c>
      <c r="K4370" s="21"/>
      <c r="L4370" s="36">
        <v>1328</v>
      </c>
      <c r="M4370" s="36"/>
      <c r="N4370" s="21"/>
      <c r="O4370" s="21">
        <f t="shared" si="659"/>
        <v>1328</v>
      </c>
      <c r="P4370" s="40">
        <f t="shared" si="660"/>
        <v>3794.2857142857147</v>
      </c>
      <c r="Q4370" s="42"/>
      <c r="R4370" t="str">
        <f t="shared" si="661"/>
        <v>7780 Litre 316 Stainless Steel Slimline Water Tank (1100mm W x 4000mm L x  1880mm H)</v>
      </c>
    </row>
    <row r="4371" spans="2:18" x14ac:dyDescent="0.35">
      <c r="B4371" s="32">
        <v>0.65</v>
      </c>
      <c r="C4371" s="30" t="s">
        <v>23</v>
      </c>
      <c r="D4371" s="30" t="s">
        <v>21</v>
      </c>
      <c r="E4371" s="21">
        <v>1150</v>
      </c>
      <c r="F4371" s="21">
        <v>800</v>
      </c>
      <c r="G4371" s="21">
        <v>1880</v>
      </c>
      <c r="H4371" s="39">
        <f t="shared" si="656"/>
        <v>1196.8214285714284</v>
      </c>
      <c r="I4371" s="37">
        <f t="shared" si="657"/>
        <v>1000</v>
      </c>
      <c r="J4371" s="37">
        <f t="shared" si="658"/>
        <v>90</v>
      </c>
      <c r="K4371" s="21"/>
      <c r="L4371" s="36">
        <v>453</v>
      </c>
      <c r="M4371" s="36"/>
      <c r="N4371" s="21"/>
      <c r="O4371" s="21">
        <f t="shared" si="659"/>
        <v>453</v>
      </c>
      <c r="P4371" s="40">
        <f t="shared" si="660"/>
        <v>1294.2857142857144</v>
      </c>
      <c r="Q4371" s="42"/>
      <c r="R4371" t="str">
        <f t="shared" si="661"/>
        <v>1200 Litre 316 Stainless Steel Slimline Water Tank (1150mm W x 800mm L x  1880mm H)</v>
      </c>
    </row>
    <row r="4372" spans="2:18" x14ac:dyDescent="0.35">
      <c r="B4372" s="32">
        <v>0.65</v>
      </c>
      <c r="C4372" s="30" t="s">
        <v>23</v>
      </c>
      <c r="D4372" s="30" t="s">
        <v>21</v>
      </c>
      <c r="E4372" s="21">
        <v>1150</v>
      </c>
      <c r="F4372" s="21">
        <v>900</v>
      </c>
      <c r="G4372" s="21">
        <v>1880</v>
      </c>
      <c r="H4372" s="39">
        <f t="shared" si="656"/>
        <v>1413.0214285714285</v>
      </c>
      <c r="I4372" s="37">
        <f t="shared" si="657"/>
        <v>1000</v>
      </c>
      <c r="J4372" s="37">
        <f t="shared" si="658"/>
        <v>90</v>
      </c>
      <c r="K4372" s="21"/>
      <c r="L4372" s="36">
        <f>L4371+20</f>
        <v>473</v>
      </c>
      <c r="M4372" s="36"/>
      <c r="N4372" s="21"/>
      <c r="O4372" s="21">
        <f t="shared" si="659"/>
        <v>473</v>
      </c>
      <c r="P4372" s="40">
        <f t="shared" si="660"/>
        <v>1351.4285714285716</v>
      </c>
      <c r="Q4372" s="42"/>
      <c r="R4372" t="str">
        <f t="shared" si="661"/>
        <v>1410 Litre 316 Stainless Steel Slimline Water Tank (1150mm W x 900mm L x  1880mm H)</v>
      </c>
    </row>
    <row r="4373" spans="2:18" x14ac:dyDescent="0.35">
      <c r="B4373" s="32">
        <v>0.65</v>
      </c>
      <c r="C4373" s="30" t="s">
        <v>23</v>
      </c>
      <c r="D4373" s="30" t="s">
        <v>21</v>
      </c>
      <c r="E4373" s="21">
        <v>1150</v>
      </c>
      <c r="F4373" s="21">
        <v>1000</v>
      </c>
      <c r="G4373" s="21">
        <v>1880</v>
      </c>
      <c r="H4373" s="39">
        <f t="shared" si="656"/>
        <v>1629.2214285714285</v>
      </c>
      <c r="I4373" s="37">
        <f t="shared" si="657"/>
        <v>2000</v>
      </c>
      <c r="J4373" s="37">
        <f t="shared" si="658"/>
        <v>120</v>
      </c>
      <c r="K4373" s="21"/>
      <c r="L4373" s="36">
        <v>493</v>
      </c>
      <c r="M4373" s="36"/>
      <c r="N4373" s="21"/>
      <c r="O4373" s="21">
        <f t="shared" si="659"/>
        <v>493</v>
      </c>
      <c r="P4373" s="40">
        <f t="shared" si="660"/>
        <v>1408.5714285714287</v>
      </c>
      <c r="Q4373" s="42"/>
      <c r="R4373" t="str">
        <f t="shared" si="661"/>
        <v>1630 Litre 316 Stainless Steel Slimline Water Tank (1150mm W x 1000mm L x  1880mm H)</v>
      </c>
    </row>
    <row r="4374" spans="2:18" x14ac:dyDescent="0.35">
      <c r="B4374" s="32">
        <v>0.65</v>
      </c>
      <c r="C4374" s="30" t="s">
        <v>23</v>
      </c>
      <c r="D4374" s="30" t="s">
        <v>21</v>
      </c>
      <c r="E4374" s="21">
        <v>1150</v>
      </c>
      <c r="F4374" s="21">
        <v>1100</v>
      </c>
      <c r="G4374" s="21">
        <v>1880</v>
      </c>
      <c r="H4374" s="39">
        <f t="shared" si="656"/>
        <v>1845.4214285714286</v>
      </c>
      <c r="I4374" s="37">
        <f t="shared" si="657"/>
        <v>2000</v>
      </c>
      <c r="J4374" s="37">
        <f t="shared" si="658"/>
        <v>120</v>
      </c>
      <c r="K4374" s="21"/>
      <c r="L4374" s="36">
        <f>L4373+20</f>
        <v>513</v>
      </c>
      <c r="M4374" s="36"/>
      <c r="N4374" s="21"/>
      <c r="O4374" s="21">
        <f t="shared" si="659"/>
        <v>513</v>
      </c>
      <c r="P4374" s="40">
        <f t="shared" si="660"/>
        <v>1465.7142857142858</v>
      </c>
      <c r="Q4374" s="42"/>
      <c r="R4374" t="str">
        <f t="shared" si="661"/>
        <v>1850 Litre 316 Stainless Steel Slimline Water Tank (1150mm W x 1100mm L x  1880mm H)</v>
      </c>
    </row>
    <row r="4375" spans="2:18" x14ac:dyDescent="0.35">
      <c r="B4375" s="32">
        <v>0.65</v>
      </c>
      <c r="C4375" s="30" t="s">
        <v>23</v>
      </c>
      <c r="D4375" s="30" t="s">
        <v>21</v>
      </c>
      <c r="E4375" s="21">
        <v>1150</v>
      </c>
      <c r="F4375" s="21">
        <v>1200</v>
      </c>
      <c r="G4375" s="21">
        <v>1880</v>
      </c>
      <c r="H4375" s="39">
        <f t="shared" si="656"/>
        <v>2061.6214285714286</v>
      </c>
      <c r="I4375" s="37">
        <f t="shared" si="657"/>
        <v>2000</v>
      </c>
      <c r="J4375" s="37">
        <f t="shared" si="658"/>
        <v>120</v>
      </c>
      <c r="K4375" s="21"/>
      <c r="L4375" s="36">
        <f>L4374+20</f>
        <v>533</v>
      </c>
      <c r="M4375" s="36"/>
      <c r="N4375" s="21"/>
      <c r="O4375" s="21">
        <f t="shared" si="659"/>
        <v>533</v>
      </c>
      <c r="P4375" s="40">
        <f t="shared" si="660"/>
        <v>1522.8571428571429</v>
      </c>
      <c r="Q4375" s="42"/>
      <c r="R4375" t="str">
        <f t="shared" si="661"/>
        <v>2060 Litre 316 Stainless Steel Slimline Water Tank (1150mm W x 1200mm L x  1880mm H)</v>
      </c>
    </row>
    <row r="4376" spans="2:18" x14ac:dyDescent="0.35">
      <c r="B4376" s="32">
        <v>0.65</v>
      </c>
      <c r="C4376" s="30" t="s">
        <v>23</v>
      </c>
      <c r="D4376" s="30" t="s">
        <v>21</v>
      </c>
      <c r="E4376" s="21">
        <v>1150</v>
      </c>
      <c r="F4376" s="21">
        <v>1300</v>
      </c>
      <c r="G4376" s="21">
        <v>1880</v>
      </c>
      <c r="H4376" s="39">
        <f t="shared" si="656"/>
        <v>2277.8214285714284</v>
      </c>
      <c r="I4376" s="37">
        <f t="shared" si="657"/>
        <v>2000</v>
      </c>
      <c r="J4376" s="37">
        <f t="shared" si="658"/>
        <v>120</v>
      </c>
      <c r="K4376" s="21"/>
      <c r="L4376" s="36">
        <f>L4375+20</f>
        <v>553</v>
      </c>
      <c r="M4376" s="36"/>
      <c r="N4376" s="21"/>
      <c r="O4376" s="21">
        <f t="shared" si="659"/>
        <v>553</v>
      </c>
      <c r="P4376" s="40">
        <f t="shared" si="660"/>
        <v>1580</v>
      </c>
      <c r="Q4376" s="42"/>
      <c r="R4376" t="str">
        <f t="shared" si="661"/>
        <v>2280 Litre 316 Stainless Steel Slimline Water Tank (1150mm W x 1300mm L x  1880mm H)</v>
      </c>
    </row>
    <row r="4377" spans="2:18" x14ac:dyDescent="0.35">
      <c r="B4377" s="32">
        <v>0.65</v>
      </c>
      <c r="C4377" s="30" t="s">
        <v>23</v>
      </c>
      <c r="D4377" s="30" t="s">
        <v>21</v>
      </c>
      <c r="E4377" s="21">
        <v>1150</v>
      </c>
      <c r="F4377" s="21">
        <v>1400</v>
      </c>
      <c r="G4377" s="21">
        <v>1880</v>
      </c>
      <c r="H4377" s="39">
        <f t="shared" si="656"/>
        <v>2494.0214285714283</v>
      </c>
      <c r="I4377" s="37">
        <f t="shared" si="657"/>
        <v>2000</v>
      </c>
      <c r="J4377" s="37">
        <f t="shared" si="658"/>
        <v>120</v>
      </c>
      <c r="K4377" s="21"/>
      <c r="L4377" s="36">
        <f>L4376+20</f>
        <v>573</v>
      </c>
      <c r="M4377" s="36"/>
      <c r="N4377" s="21"/>
      <c r="O4377" s="21">
        <f t="shared" si="659"/>
        <v>573</v>
      </c>
      <c r="P4377" s="40">
        <f t="shared" si="660"/>
        <v>1637.1428571428573</v>
      </c>
      <c r="Q4377" s="42"/>
      <c r="R4377" t="str">
        <f t="shared" si="661"/>
        <v>2490 Litre 316 Stainless Steel Slimline Water Tank (1150mm W x 1400mm L x  1880mm H)</v>
      </c>
    </row>
    <row r="4378" spans="2:18" x14ac:dyDescent="0.35">
      <c r="B4378" s="32">
        <v>0.65</v>
      </c>
      <c r="C4378" s="30" t="s">
        <v>23</v>
      </c>
      <c r="D4378" s="30" t="s">
        <v>21</v>
      </c>
      <c r="E4378" s="21">
        <v>1150</v>
      </c>
      <c r="F4378" s="21">
        <v>1500</v>
      </c>
      <c r="G4378" s="21">
        <v>1880</v>
      </c>
      <c r="H4378" s="39">
        <f t="shared" si="656"/>
        <v>2710.2214285714281</v>
      </c>
      <c r="I4378" s="37">
        <f t="shared" si="657"/>
        <v>3000</v>
      </c>
      <c r="J4378" s="37">
        <f t="shared" si="658"/>
        <v>135</v>
      </c>
      <c r="K4378" s="21"/>
      <c r="L4378" s="36">
        <v>662</v>
      </c>
      <c r="M4378" s="36"/>
      <c r="N4378" s="21"/>
      <c r="O4378" s="21">
        <f t="shared" si="659"/>
        <v>662</v>
      </c>
      <c r="P4378" s="40">
        <f t="shared" si="660"/>
        <v>1891.4285714285716</v>
      </c>
      <c r="Q4378" s="42"/>
      <c r="R4378" t="str">
        <f t="shared" si="661"/>
        <v>2710 Litre 316 Stainless Steel Slimline Water Tank (1150mm W x 1500mm L x  1880mm H)</v>
      </c>
    </row>
    <row r="4379" spans="2:18" x14ac:dyDescent="0.35">
      <c r="B4379" s="32">
        <v>0.65</v>
      </c>
      <c r="C4379" s="30" t="s">
        <v>23</v>
      </c>
      <c r="D4379" s="30" t="s">
        <v>21</v>
      </c>
      <c r="E4379" s="21">
        <v>1150</v>
      </c>
      <c r="F4379" s="21">
        <v>1600</v>
      </c>
      <c r="G4379" s="21">
        <v>1880</v>
      </c>
      <c r="H4379" s="39">
        <f t="shared" si="656"/>
        <v>2926.4214285714284</v>
      </c>
      <c r="I4379" s="37">
        <f t="shared" si="657"/>
        <v>3000</v>
      </c>
      <c r="J4379" s="37">
        <f t="shared" si="658"/>
        <v>135</v>
      </c>
      <c r="K4379" s="21"/>
      <c r="L4379" s="36">
        <f>L4378+20</f>
        <v>682</v>
      </c>
      <c r="M4379" s="36"/>
      <c r="N4379" s="21"/>
      <c r="O4379" s="21">
        <f t="shared" si="659"/>
        <v>682</v>
      </c>
      <c r="P4379" s="40">
        <f t="shared" si="660"/>
        <v>1948.5714285714287</v>
      </c>
      <c r="Q4379" s="42"/>
      <c r="R4379" t="str">
        <f t="shared" si="661"/>
        <v>2930 Litre 316 Stainless Steel Slimline Water Tank (1150mm W x 1600mm L x  1880mm H)</v>
      </c>
    </row>
    <row r="4380" spans="2:18" x14ac:dyDescent="0.35">
      <c r="B4380" s="32">
        <v>0.65</v>
      </c>
      <c r="C4380" s="30" t="s">
        <v>23</v>
      </c>
      <c r="D4380" s="30" t="s">
        <v>21</v>
      </c>
      <c r="E4380" s="21">
        <v>1150</v>
      </c>
      <c r="F4380" s="21">
        <v>1700</v>
      </c>
      <c r="G4380" s="21">
        <v>1880</v>
      </c>
      <c r="H4380" s="39">
        <f t="shared" si="656"/>
        <v>3142.6214285714282</v>
      </c>
      <c r="I4380" s="37">
        <f t="shared" si="657"/>
        <v>3000</v>
      </c>
      <c r="J4380" s="37">
        <f t="shared" si="658"/>
        <v>135</v>
      </c>
      <c r="K4380" s="21"/>
      <c r="L4380" s="36">
        <f>L4379+20</f>
        <v>702</v>
      </c>
      <c r="M4380" s="36"/>
      <c r="N4380" s="21"/>
      <c r="O4380" s="21">
        <f t="shared" si="659"/>
        <v>702</v>
      </c>
      <c r="P4380" s="40">
        <f t="shared" si="660"/>
        <v>2005.7142857142858</v>
      </c>
      <c r="Q4380" s="42"/>
      <c r="R4380" t="str">
        <f t="shared" si="661"/>
        <v>3140 Litre 316 Stainless Steel Slimline Water Tank (1150mm W x 1700mm L x  1880mm H)</v>
      </c>
    </row>
    <row r="4381" spans="2:18" x14ac:dyDescent="0.35">
      <c r="B4381" s="32">
        <v>0.65</v>
      </c>
      <c r="C4381" s="30" t="s">
        <v>23</v>
      </c>
      <c r="D4381" s="30" t="s">
        <v>21</v>
      </c>
      <c r="E4381" s="21">
        <v>1150</v>
      </c>
      <c r="F4381" s="21">
        <v>1800</v>
      </c>
      <c r="G4381" s="21">
        <v>1880</v>
      </c>
      <c r="H4381" s="39">
        <f t="shared" si="656"/>
        <v>3358.8214285714284</v>
      </c>
      <c r="I4381" s="37">
        <f t="shared" si="657"/>
        <v>3000</v>
      </c>
      <c r="J4381" s="37">
        <f t="shared" si="658"/>
        <v>135</v>
      </c>
      <c r="K4381" s="21"/>
      <c r="L4381" s="36">
        <f>L4380+20</f>
        <v>722</v>
      </c>
      <c r="M4381" s="36"/>
      <c r="N4381" s="21"/>
      <c r="O4381" s="21">
        <f t="shared" si="659"/>
        <v>722</v>
      </c>
      <c r="P4381" s="40">
        <f t="shared" si="660"/>
        <v>2062.8571428571431</v>
      </c>
      <c r="Q4381" s="42"/>
      <c r="R4381" t="str">
        <f t="shared" si="661"/>
        <v>3360 Litre 316 Stainless Steel Slimline Water Tank (1150mm W x 1800mm L x  1880mm H)</v>
      </c>
    </row>
    <row r="4382" spans="2:18" x14ac:dyDescent="0.35">
      <c r="B4382" s="32">
        <v>0.65</v>
      </c>
      <c r="C4382" s="30" t="s">
        <v>23</v>
      </c>
      <c r="D4382" s="30" t="s">
        <v>21</v>
      </c>
      <c r="E4382" s="21">
        <v>1150</v>
      </c>
      <c r="F4382" s="21">
        <v>1900</v>
      </c>
      <c r="G4382" s="21">
        <v>1880</v>
      </c>
      <c r="H4382" s="39">
        <f t="shared" si="656"/>
        <v>3575.0214285714283</v>
      </c>
      <c r="I4382" s="37">
        <f t="shared" si="657"/>
        <v>4000</v>
      </c>
      <c r="J4382" s="37">
        <f t="shared" si="658"/>
        <v>150</v>
      </c>
      <c r="K4382" s="21"/>
      <c r="L4382" s="36">
        <v>743</v>
      </c>
      <c r="M4382" s="36"/>
      <c r="N4382" s="21"/>
      <c r="O4382" s="21">
        <f t="shared" si="659"/>
        <v>743</v>
      </c>
      <c r="P4382" s="40">
        <f t="shared" si="660"/>
        <v>2122.8571428571431</v>
      </c>
      <c r="Q4382" s="42"/>
      <c r="R4382" t="str">
        <f t="shared" si="661"/>
        <v>3580 Litre 316 Stainless Steel Slimline Water Tank (1150mm W x 1900mm L x  1880mm H)</v>
      </c>
    </row>
    <row r="4383" spans="2:18" x14ac:dyDescent="0.35">
      <c r="B4383" s="32">
        <v>0.65</v>
      </c>
      <c r="C4383" s="30" t="s">
        <v>23</v>
      </c>
      <c r="D4383" s="30" t="s">
        <v>21</v>
      </c>
      <c r="E4383" s="21">
        <v>1150</v>
      </c>
      <c r="F4383" s="21">
        <v>2000</v>
      </c>
      <c r="G4383" s="21">
        <v>1880</v>
      </c>
      <c r="H4383" s="39">
        <f t="shared" si="656"/>
        <v>3791.2214285714281</v>
      </c>
      <c r="I4383" s="37">
        <f t="shared" si="657"/>
        <v>4000</v>
      </c>
      <c r="J4383" s="37">
        <f t="shared" si="658"/>
        <v>150</v>
      </c>
      <c r="K4383" s="21"/>
      <c r="L4383" s="36">
        <f>L4382+20</f>
        <v>763</v>
      </c>
      <c r="M4383" s="36"/>
      <c r="N4383" s="21"/>
      <c r="O4383" s="21">
        <f t="shared" si="659"/>
        <v>763</v>
      </c>
      <c r="P4383" s="40">
        <f t="shared" si="660"/>
        <v>2180</v>
      </c>
      <c r="Q4383" s="42"/>
      <c r="R4383" t="str">
        <f t="shared" si="661"/>
        <v>3790 Litre 316 Stainless Steel Slimline Water Tank (1150mm W x 2000mm L x  1880mm H)</v>
      </c>
    </row>
    <row r="4384" spans="2:18" x14ac:dyDescent="0.35">
      <c r="B4384" s="32">
        <v>0.65</v>
      </c>
      <c r="C4384" s="30" t="s">
        <v>23</v>
      </c>
      <c r="D4384" s="30" t="s">
        <v>21</v>
      </c>
      <c r="E4384" s="21">
        <v>1150</v>
      </c>
      <c r="F4384" s="21">
        <v>2100</v>
      </c>
      <c r="G4384" s="21">
        <v>1880</v>
      </c>
      <c r="H4384" s="39">
        <f t="shared" si="656"/>
        <v>4007.4214285714284</v>
      </c>
      <c r="I4384" s="37">
        <f t="shared" si="657"/>
        <v>4000</v>
      </c>
      <c r="J4384" s="37">
        <f t="shared" si="658"/>
        <v>150</v>
      </c>
      <c r="K4384" s="21"/>
      <c r="L4384" s="36">
        <f>L4383+20</f>
        <v>783</v>
      </c>
      <c r="M4384" s="36"/>
      <c r="N4384" s="21"/>
      <c r="O4384" s="21">
        <f t="shared" si="659"/>
        <v>783</v>
      </c>
      <c r="P4384" s="40">
        <f t="shared" si="660"/>
        <v>2237.1428571428573</v>
      </c>
      <c r="Q4384" s="42"/>
      <c r="R4384" t="str">
        <f t="shared" si="661"/>
        <v>4010 Litre 316 Stainless Steel Slimline Water Tank (1150mm W x 2100mm L x  1880mm H)</v>
      </c>
    </row>
    <row r="4385" spans="2:18" x14ac:dyDescent="0.35">
      <c r="B4385" s="32">
        <v>0.65</v>
      </c>
      <c r="C4385" s="30" t="s">
        <v>23</v>
      </c>
      <c r="D4385" s="30" t="s">
        <v>21</v>
      </c>
      <c r="E4385" s="21">
        <v>1150</v>
      </c>
      <c r="F4385" s="21">
        <v>2200</v>
      </c>
      <c r="G4385" s="21">
        <v>1880</v>
      </c>
      <c r="H4385" s="39">
        <f t="shared" si="656"/>
        <v>4223.6214285714286</v>
      </c>
      <c r="I4385" s="37">
        <f t="shared" si="657"/>
        <v>4000</v>
      </c>
      <c r="J4385" s="37">
        <f t="shared" si="658"/>
        <v>150</v>
      </c>
      <c r="K4385" s="21"/>
      <c r="L4385" s="36">
        <f>L4384+20</f>
        <v>803</v>
      </c>
      <c r="M4385" s="36"/>
      <c r="N4385" s="21"/>
      <c r="O4385" s="21">
        <f t="shared" si="659"/>
        <v>803</v>
      </c>
      <c r="P4385" s="40">
        <f t="shared" si="660"/>
        <v>2294.2857142857142</v>
      </c>
      <c r="Q4385" s="42"/>
      <c r="R4385" t="str">
        <f t="shared" si="661"/>
        <v>4220 Litre 316 Stainless Steel Slimline Water Tank (1150mm W x 2200mm L x  1880mm H)</v>
      </c>
    </row>
    <row r="4386" spans="2:18" x14ac:dyDescent="0.35">
      <c r="B4386" s="32">
        <v>0.65</v>
      </c>
      <c r="C4386" s="30" t="s">
        <v>23</v>
      </c>
      <c r="D4386" s="30" t="s">
        <v>21</v>
      </c>
      <c r="E4386" s="21">
        <v>1150</v>
      </c>
      <c r="F4386" s="21">
        <v>2300</v>
      </c>
      <c r="G4386" s="21">
        <v>1880</v>
      </c>
      <c r="H4386" s="39">
        <f t="shared" si="656"/>
        <v>4439.8214285714284</v>
      </c>
      <c r="I4386" s="37">
        <f t="shared" si="657"/>
        <v>4000</v>
      </c>
      <c r="J4386" s="37">
        <f t="shared" si="658"/>
        <v>150</v>
      </c>
      <c r="K4386" s="21"/>
      <c r="L4386" s="36">
        <f>L4385+20</f>
        <v>823</v>
      </c>
      <c r="M4386" s="36"/>
      <c r="N4386" s="21"/>
      <c r="O4386" s="21">
        <f t="shared" si="659"/>
        <v>823</v>
      </c>
      <c r="P4386" s="40">
        <f t="shared" si="660"/>
        <v>2351.4285714285716</v>
      </c>
      <c r="Q4386" s="42"/>
      <c r="R4386" t="str">
        <f t="shared" si="661"/>
        <v>4440 Litre 316 Stainless Steel Slimline Water Tank (1150mm W x 2300mm L x  1880mm H)</v>
      </c>
    </row>
    <row r="4387" spans="2:18" x14ac:dyDescent="0.35">
      <c r="B4387" s="32">
        <v>0.65</v>
      </c>
      <c r="C4387" s="30" t="s">
        <v>23</v>
      </c>
      <c r="D4387" s="30" t="s">
        <v>21</v>
      </c>
      <c r="E4387" s="21">
        <v>1150</v>
      </c>
      <c r="F4387" s="21">
        <v>2400</v>
      </c>
      <c r="G4387" s="21">
        <v>1880</v>
      </c>
      <c r="H4387" s="39">
        <f t="shared" si="656"/>
        <v>4656.0214285714283</v>
      </c>
      <c r="I4387" s="37">
        <f t="shared" si="657"/>
        <v>5000</v>
      </c>
      <c r="J4387" s="37">
        <f t="shared" si="658"/>
        <v>180</v>
      </c>
      <c r="K4387" s="21"/>
      <c r="L4387" s="36">
        <v>845</v>
      </c>
      <c r="M4387" s="36"/>
      <c r="N4387" s="21"/>
      <c r="O4387" s="21">
        <f t="shared" si="659"/>
        <v>845</v>
      </c>
      <c r="P4387" s="40">
        <f t="shared" si="660"/>
        <v>2414.2857142857142</v>
      </c>
      <c r="Q4387" s="42"/>
      <c r="R4387" t="str">
        <f t="shared" si="661"/>
        <v>4660 Litre 316 Stainless Steel Slimline Water Tank (1150mm W x 2400mm L x  1880mm H)</v>
      </c>
    </row>
    <row r="4388" spans="2:18" x14ac:dyDescent="0.35">
      <c r="B4388" s="32">
        <v>0.65</v>
      </c>
      <c r="C4388" s="30" t="s">
        <v>23</v>
      </c>
      <c r="D4388" s="30" t="s">
        <v>21</v>
      </c>
      <c r="E4388" s="21">
        <v>1150</v>
      </c>
      <c r="F4388" s="21">
        <v>2500</v>
      </c>
      <c r="G4388" s="21">
        <v>1880</v>
      </c>
      <c r="H4388" s="39">
        <f t="shared" si="656"/>
        <v>4872.2214285714281</v>
      </c>
      <c r="I4388" s="37">
        <f t="shared" si="657"/>
        <v>5000</v>
      </c>
      <c r="J4388" s="37">
        <f t="shared" si="658"/>
        <v>180</v>
      </c>
      <c r="K4388" s="21"/>
      <c r="L4388" s="36">
        <f>L4387+20</f>
        <v>865</v>
      </c>
      <c r="M4388" s="36"/>
      <c r="N4388" s="21"/>
      <c r="O4388" s="21">
        <f t="shared" si="659"/>
        <v>865</v>
      </c>
      <c r="P4388" s="40">
        <f t="shared" si="660"/>
        <v>2471.4285714285716</v>
      </c>
      <c r="Q4388" s="42"/>
      <c r="R4388" t="str">
        <f t="shared" si="661"/>
        <v>4870 Litre 316 Stainless Steel Slimline Water Tank (1150mm W x 2500mm L x  1880mm H)</v>
      </c>
    </row>
    <row r="4389" spans="2:18" x14ac:dyDescent="0.35">
      <c r="B4389" s="32">
        <v>0.65</v>
      </c>
      <c r="C4389" s="43" t="s">
        <v>23</v>
      </c>
      <c r="D4389" s="43" t="s">
        <v>21</v>
      </c>
      <c r="E4389" s="45">
        <v>1150</v>
      </c>
      <c r="F4389" s="45">
        <v>2600</v>
      </c>
      <c r="G4389" s="45">
        <v>1880</v>
      </c>
      <c r="H4389" s="39">
        <f t="shared" si="656"/>
        <v>5088.4214285714279</v>
      </c>
      <c r="I4389" s="37">
        <f t="shared" si="657"/>
        <v>5000</v>
      </c>
      <c r="J4389" s="37">
        <f t="shared" si="658"/>
        <v>180</v>
      </c>
      <c r="K4389" s="21"/>
      <c r="L4389" s="36">
        <f>L4388+20</f>
        <v>885</v>
      </c>
      <c r="M4389" s="36"/>
      <c r="N4389" s="21"/>
      <c r="O4389" s="21">
        <f t="shared" si="659"/>
        <v>885</v>
      </c>
      <c r="P4389" s="40">
        <f t="shared" si="660"/>
        <v>2528.5714285714289</v>
      </c>
      <c r="Q4389" s="42"/>
      <c r="R4389" t="str">
        <f t="shared" si="661"/>
        <v>5090 Litre 316 Stainless Steel Slimline Water Tank (1150mm W x 2600mm L x  1880mm H)</v>
      </c>
    </row>
    <row r="4390" spans="2:18" x14ac:dyDescent="0.35">
      <c r="B4390" s="32">
        <v>0.65</v>
      </c>
      <c r="C4390" s="30" t="s">
        <v>23</v>
      </c>
      <c r="D4390" s="30" t="s">
        <v>21</v>
      </c>
      <c r="E4390" s="21">
        <v>1150</v>
      </c>
      <c r="F4390" s="21">
        <v>2700</v>
      </c>
      <c r="G4390" s="21">
        <v>1880</v>
      </c>
      <c r="H4390" s="39">
        <f t="shared" si="656"/>
        <v>5304.6214285714286</v>
      </c>
      <c r="I4390" s="37">
        <f t="shared" si="657"/>
        <v>5000</v>
      </c>
      <c r="J4390" s="37">
        <f t="shared" si="658"/>
        <v>180</v>
      </c>
      <c r="K4390" s="21"/>
      <c r="L4390" s="36">
        <f>L4389+20</f>
        <v>905</v>
      </c>
      <c r="M4390" s="36"/>
      <c r="N4390" s="21"/>
      <c r="O4390" s="21">
        <f t="shared" si="659"/>
        <v>905</v>
      </c>
      <c r="P4390" s="40">
        <f t="shared" si="660"/>
        <v>2585.7142857142858</v>
      </c>
      <c r="Q4390" s="42"/>
      <c r="R4390" t="str">
        <f t="shared" si="661"/>
        <v>5300 Litre 316 Stainless Steel Slimline Water Tank (1150mm W x 2700mm L x  1880mm H)</v>
      </c>
    </row>
    <row r="4391" spans="2:18" x14ac:dyDescent="0.35">
      <c r="B4391" s="32">
        <v>0.65</v>
      </c>
      <c r="C4391" s="30" t="s">
        <v>23</v>
      </c>
      <c r="D4391" s="30" t="s">
        <v>21</v>
      </c>
      <c r="E4391" s="21">
        <v>1150</v>
      </c>
      <c r="F4391" s="21">
        <v>2800</v>
      </c>
      <c r="G4391" s="21">
        <v>1880</v>
      </c>
      <c r="H4391" s="39">
        <f t="shared" si="656"/>
        <v>5520.8214285714284</v>
      </c>
      <c r="I4391" s="37">
        <f t="shared" si="657"/>
        <v>6000</v>
      </c>
      <c r="J4391" s="37">
        <f t="shared" si="658"/>
        <v>210</v>
      </c>
      <c r="K4391" s="21"/>
      <c r="L4391" s="36">
        <v>1032</v>
      </c>
      <c r="M4391" s="36"/>
      <c r="N4391" s="21"/>
      <c r="O4391" s="21">
        <f t="shared" si="659"/>
        <v>1032</v>
      </c>
      <c r="P4391" s="40">
        <f t="shared" si="660"/>
        <v>2948.5714285714289</v>
      </c>
      <c r="Q4391" s="42"/>
      <c r="R4391" t="str">
        <f t="shared" si="661"/>
        <v>5520 Litre 316 Stainless Steel Slimline Water Tank (1150mm W x 2800mm L x  1880mm H)</v>
      </c>
    </row>
    <row r="4392" spans="2:18" x14ac:dyDescent="0.35">
      <c r="B4392" s="32">
        <v>0.65</v>
      </c>
      <c r="C4392" s="30" t="s">
        <v>23</v>
      </c>
      <c r="D4392" s="30" t="s">
        <v>21</v>
      </c>
      <c r="E4392" s="21">
        <v>1150</v>
      </c>
      <c r="F4392" s="21">
        <v>2900</v>
      </c>
      <c r="G4392" s="21">
        <v>1880</v>
      </c>
      <c r="H4392" s="39">
        <f t="shared" si="656"/>
        <v>5737.0214285714283</v>
      </c>
      <c r="I4392" s="37">
        <f t="shared" si="657"/>
        <v>6000</v>
      </c>
      <c r="J4392" s="37">
        <f t="shared" si="658"/>
        <v>210</v>
      </c>
      <c r="K4392" s="21"/>
      <c r="L4392" s="36">
        <f>L4391+20</f>
        <v>1052</v>
      </c>
      <c r="M4392" s="36"/>
      <c r="N4392" s="21"/>
      <c r="O4392" s="21">
        <f t="shared" si="659"/>
        <v>1052</v>
      </c>
      <c r="P4392" s="40">
        <f t="shared" si="660"/>
        <v>3005.7142857142858</v>
      </c>
      <c r="Q4392" s="42"/>
      <c r="R4392" t="str">
        <f t="shared" si="661"/>
        <v>5740 Litre 316 Stainless Steel Slimline Water Tank (1150mm W x 2900mm L x  1880mm H)</v>
      </c>
    </row>
    <row r="4393" spans="2:18" x14ac:dyDescent="0.35">
      <c r="B4393" s="32">
        <v>0.65</v>
      </c>
      <c r="C4393" s="30" t="s">
        <v>23</v>
      </c>
      <c r="D4393" s="30" t="s">
        <v>21</v>
      </c>
      <c r="E4393" s="21">
        <v>1150</v>
      </c>
      <c r="F4393" s="21">
        <v>3000</v>
      </c>
      <c r="G4393" s="21">
        <v>1880</v>
      </c>
      <c r="H4393" s="39">
        <f t="shared" si="656"/>
        <v>5953.2214285714281</v>
      </c>
      <c r="I4393" s="37">
        <f t="shared" si="657"/>
        <v>6000</v>
      </c>
      <c r="J4393" s="37">
        <f t="shared" si="658"/>
        <v>210</v>
      </c>
      <c r="K4393" s="21"/>
      <c r="L4393" s="36">
        <f>L4392+20</f>
        <v>1072</v>
      </c>
      <c r="M4393" s="36"/>
      <c r="N4393" s="21"/>
      <c r="O4393" s="21">
        <f t="shared" si="659"/>
        <v>1072</v>
      </c>
      <c r="P4393" s="40">
        <f t="shared" si="660"/>
        <v>3062.8571428571431</v>
      </c>
      <c r="Q4393" s="42"/>
      <c r="R4393" t="str">
        <f t="shared" si="661"/>
        <v>5950 Litre 316 Stainless Steel Slimline Water Tank (1150mm W x 3000mm L x  1880mm H)</v>
      </c>
    </row>
    <row r="4394" spans="2:18" x14ac:dyDescent="0.35">
      <c r="B4394" s="32">
        <v>0.65</v>
      </c>
      <c r="C4394" s="30" t="s">
        <v>23</v>
      </c>
      <c r="D4394" s="30" t="s">
        <v>21</v>
      </c>
      <c r="E4394" s="21">
        <v>1150</v>
      </c>
      <c r="F4394" s="21">
        <v>3100</v>
      </c>
      <c r="G4394" s="21">
        <v>1880</v>
      </c>
      <c r="H4394" s="39">
        <f t="shared" si="656"/>
        <v>6169.4214285714279</v>
      </c>
      <c r="I4394" s="37">
        <f t="shared" si="657"/>
        <v>6000</v>
      </c>
      <c r="J4394" s="37">
        <f t="shared" si="658"/>
        <v>210</v>
      </c>
      <c r="K4394" s="21"/>
      <c r="L4394" s="36">
        <f>L4393+20</f>
        <v>1092</v>
      </c>
      <c r="M4394" s="36"/>
      <c r="N4394" s="21"/>
      <c r="O4394" s="21">
        <f t="shared" si="659"/>
        <v>1092</v>
      </c>
      <c r="P4394" s="40">
        <f t="shared" si="660"/>
        <v>3120</v>
      </c>
      <c r="Q4394" s="42"/>
      <c r="R4394" t="str">
        <f t="shared" si="661"/>
        <v>6170 Litre 316 Stainless Steel Slimline Water Tank (1150mm W x 3100mm L x  1880mm H)</v>
      </c>
    </row>
    <row r="4395" spans="2:18" x14ac:dyDescent="0.35">
      <c r="B4395" s="32">
        <v>0.65</v>
      </c>
      <c r="C4395" s="30" t="s">
        <v>23</v>
      </c>
      <c r="D4395" s="30" t="s">
        <v>21</v>
      </c>
      <c r="E4395" s="21">
        <v>1150</v>
      </c>
      <c r="F4395" s="21">
        <v>3200</v>
      </c>
      <c r="G4395" s="21">
        <v>1880</v>
      </c>
      <c r="H4395" s="39">
        <f t="shared" si="656"/>
        <v>6385.6214285714286</v>
      </c>
      <c r="I4395" s="37">
        <f t="shared" si="657"/>
        <v>6000</v>
      </c>
      <c r="J4395" s="37">
        <f t="shared" si="658"/>
        <v>210</v>
      </c>
      <c r="K4395" s="21"/>
      <c r="L4395" s="36">
        <f>L4394+20</f>
        <v>1112</v>
      </c>
      <c r="M4395" s="36"/>
      <c r="N4395" s="21"/>
      <c r="O4395" s="21">
        <f t="shared" si="659"/>
        <v>1112</v>
      </c>
      <c r="P4395" s="40">
        <f t="shared" si="660"/>
        <v>3177.1428571428573</v>
      </c>
      <c r="Q4395" s="42"/>
      <c r="R4395" t="str">
        <f t="shared" si="661"/>
        <v>6390 Litre 316 Stainless Steel Slimline Water Tank (1150mm W x 3200mm L x  1880mm H)</v>
      </c>
    </row>
    <row r="4396" spans="2:18" x14ac:dyDescent="0.35">
      <c r="B4396" s="32">
        <v>0.65</v>
      </c>
      <c r="C4396" s="30" t="s">
        <v>23</v>
      </c>
      <c r="D4396" s="30" t="s">
        <v>21</v>
      </c>
      <c r="E4396" s="21">
        <v>1150</v>
      </c>
      <c r="F4396" s="21">
        <v>3300</v>
      </c>
      <c r="G4396" s="21">
        <v>1880</v>
      </c>
      <c r="H4396" s="39">
        <f t="shared" si="656"/>
        <v>6601.8214285714284</v>
      </c>
      <c r="I4396" s="37">
        <f t="shared" si="657"/>
        <v>7000</v>
      </c>
      <c r="J4396" s="37">
        <f t="shared" si="658"/>
        <v>240</v>
      </c>
      <c r="K4396" s="21"/>
      <c r="L4396" s="36">
        <v>1163</v>
      </c>
      <c r="M4396" s="36"/>
      <c r="N4396" s="21"/>
      <c r="O4396" s="21">
        <f t="shared" si="659"/>
        <v>1163</v>
      </c>
      <c r="P4396" s="40">
        <f t="shared" si="660"/>
        <v>3322.8571428571431</v>
      </c>
      <c r="Q4396" s="42"/>
      <c r="R4396" t="str">
        <f t="shared" si="661"/>
        <v>6600 Litre 316 Stainless Steel Slimline Water Tank (1150mm W x 3300mm L x  1880mm H)</v>
      </c>
    </row>
    <row r="4397" spans="2:18" x14ac:dyDescent="0.35">
      <c r="B4397" s="32">
        <v>0.65</v>
      </c>
      <c r="C4397" s="30" t="s">
        <v>23</v>
      </c>
      <c r="D4397" s="30" t="s">
        <v>21</v>
      </c>
      <c r="E4397" s="21">
        <v>1150</v>
      </c>
      <c r="F4397" s="21">
        <v>3400</v>
      </c>
      <c r="G4397" s="21">
        <v>1880</v>
      </c>
      <c r="H4397" s="39">
        <f t="shared" si="656"/>
        <v>6818.0214285714283</v>
      </c>
      <c r="I4397" s="37">
        <f t="shared" si="657"/>
        <v>7000</v>
      </c>
      <c r="J4397" s="37">
        <f t="shared" si="658"/>
        <v>240</v>
      </c>
      <c r="K4397" s="21"/>
      <c r="L4397" s="36">
        <v>1184</v>
      </c>
      <c r="M4397" s="36"/>
      <c r="N4397" s="21"/>
      <c r="O4397" s="21">
        <f t="shared" si="659"/>
        <v>1184</v>
      </c>
      <c r="P4397" s="40">
        <f t="shared" si="660"/>
        <v>3382.8571428571431</v>
      </c>
      <c r="Q4397" s="42"/>
      <c r="R4397" t="str">
        <f t="shared" si="661"/>
        <v>6820 Litre 316 Stainless Steel Slimline Water Tank (1150mm W x 3400mm L x  1880mm H)</v>
      </c>
    </row>
    <row r="4398" spans="2:18" x14ac:dyDescent="0.35">
      <c r="B4398" s="32">
        <v>0.65</v>
      </c>
      <c r="C4398" s="30" t="s">
        <v>23</v>
      </c>
      <c r="D4398" s="30" t="s">
        <v>21</v>
      </c>
      <c r="E4398" s="21">
        <v>1150</v>
      </c>
      <c r="F4398" s="21">
        <v>3500</v>
      </c>
      <c r="G4398" s="21">
        <v>1880</v>
      </c>
      <c r="H4398" s="39">
        <f t="shared" si="656"/>
        <v>7034.2214285714281</v>
      </c>
      <c r="I4398" s="37">
        <f t="shared" si="657"/>
        <v>7000</v>
      </c>
      <c r="J4398" s="37">
        <f t="shared" si="658"/>
        <v>240</v>
      </c>
      <c r="K4398" s="21"/>
      <c r="L4398" s="36">
        <f>L4397+20</f>
        <v>1204</v>
      </c>
      <c r="M4398" s="36"/>
      <c r="N4398" s="21"/>
      <c r="O4398" s="21">
        <f t="shared" si="659"/>
        <v>1204</v>
      </c>
      <c r="P4398" s="40">
        <f t="shared" si="660"/>
        <v>3440</v>
      </c>
      <c r="Q4398" s="42"/>
      <c r="R4398" t="str">
        <f t="shared" si="661"/>
        <v>7030 Litre 316 Stainless Steel Slimline Water Tank (1150mm W x 3500mm L x  1880mm H)</v>
      </c>
    </row>
    <row r="4399" spans="2:18" x14ac:dyDescent="0.35">
      <c r="B4399" s="32">
        <v>0.65</v>
      </c>
      <c r="C4399" s="30" t="s">
        <v>23</v>
      </c>
      <c r="D4399" s="30" t="s">
        <v>21</v>
      </c>
      <c r="E4399" s="21">
        <v>1150</v>
      </c>
      <c r="F4399" s="21">
        <v>3600</v>
      </c>
      <c r="G4399" s="21">
        <v>1880</v>
      </c>
      <c r="H4399" s="39">
        <f t="shared" si="656"/>
        <v>7250.4214285714279</v>
      </c>
      <c r="I4399" s="37">
        <f t="shared" si="657"/>
        <v>7000</v>
      </c>
      <c r="J4399" s="37">
        <f t="shared" si="658"/>
        <v>240</v>
      </c>
      <c r="K4399" s="21"/>
      <c r="L4399" s="36">
        <f>L4398+20</f>
        <v>1224</v>
      </c>
      <c r="M4399" s="36"/>
      <c r="N4399" s="21"/>
      <c r="O4399" s="21">
        <f t="shared" si="659"/>
        <v>1224</v>
      </c>
      <c r="P4399" s="40">
        <f t="shared" si="660"/>
        <v>3497.1428571428573</v>
      </c>
      <c r="Q4399" s="42"/>
      <c r="R4399" t="str">
        <f t="shared" si="661"/>
        <v>7250 Litre 316 Stainless Steel Slimline Water Tank (1150mm W x 3600mm L x  1880mm H)</v>
      </c>
    </row>
    <row r="4400" spans="2:18" x14ac:dyDescent="0.35">
      <c r="B4400" s="32">
        <v>0.65</v>
      </c>
      <c r="C4400" s="30" t="s">
        <v>23</v>
      </c>
      <c r="D4400" s="30" t="s">
        <v>21</v>
      </c>
      <c r="E4400" s="21">
        <v>1150</v>
      </c>
      <c r="F4400" s="21">
        <v>3700</v>
      </c>
      <c r="G4400" s="21">
        <v>1880</v>
      </c>
      <c r="H4400" s="39">
        <f t="shared" si="656"/>
        <v>7466.6214285714286</v>
      </c>
      <c r="I4400" s="37">
        <f t="shared" si="657"/>
        <v>7000</v>
      </c>
      <c r="J4400" s="37">
        <f t="shared" si="658"/>
        <v>240</v>
      </c>
      <c r="K4400" s="21"/>
      <c r="L4400" s="36">
        <f>L4399+20</f>
        <v>1244</v>
      </c>
      <c r="M4400" s="36"/>
      <c r="N4400" s="21"/>
      <c r="O4400" s="21">
        <f t="shared" si="659"/>
        <v>1244</v>
      </c>
      <c r="P4400" s="40">
        <f t="shared" si="660"/>
        <v>3554.2857142857147</v>
      </c>
      <c r="Q4400" s="42"/>
      <c r="R4400" t="str">
        <f t="shared" si="661"/>
        <v>7470 Litre 316 Stainless Steel Slimline Water Tank (1150mm W x 3700mm L x  1880mm H)</v>
      </c>
    </row>
    <row r="4401" spans="2:18" x14ac:dyDescent="0.35">
      <c r="B4401" s="32">
        <v>0.65</v>
      </c>
      <c r="C4401" s="30" t="s">
        <v>23</v>
      </c>
      <c r="D4401" s="30" t="s">
        <v>21</v>
      </c>
      <c r="E4401" s="21">
        <v>1150</v>
      </c>
      <c r="F4401" s="21">
        <v>3800</v>
      </c>
      <c r="G4401" s="21">
        <v>1880</v>
      </c>
      <c r="H4401" s="39">
        <f t="shared" si="656"/>
        <v>7682.8214285714284</v>
      </c>
      <c r="I4401" s="37">
        <f t="shared" si="657"/>
        <v>8000</v>
      </c>
      <c r="J4401" s="37">
        <f t="shared" si="658"/>
        <v>255</v>
      </c>
      <c r="K4401" s="21"/>
      <c r="L4401" s="36">
        <v>1291</v>
      </c>
      <c r="M4401" s="36"/>
      <c r="N4401" s="21"/>
      <c r="O4401" s="21">
        <f t="shared" si="659"/>
        <v>1291</v>
      </c>
      <c r="P4401" s="40">
        <f t="shared" si="660"/>
        <v>3688.5714285714289</v>
      </c>
      <c r="Q4401" s="42"/>
      <c r="R4401" t="str">
        <f t="shared" si="661"/>
        <v>7680 Litre 316 Stainless Steel Slimline Water Tank (1150mm W x 3800mm L x  1880mm H)</v>
      </c>
    </row>
    <row r="4402" spans="2:18" x14ac:dyDescent="0.35">
      <c r="B4402" s="32">
        <v>0.65</v>
      </c>
      <c r="C4402" s="30" t="s">
        <v>23</v>
      </c>
      <c r="D4402" s="30" t="s">
        <v>21</v>
      </c>
      <c r="E4402" s="21">
        <v>1150</v>
      </c>
      <c r="F4402" s="21">
        <v>3900</v>
      </c>
      <c r="G4402" s="21">
        <v>1880</v>
      </c>
      <c r="H4402" s="39">
        <f t="shared" si="656"/>
        <v>7899.0214285714283</v>
      </c>
      <c r="I4402" s="37">
        <f t="shared" si="657"/>
        <v>8000</v>
      </c>
      <c r="J4402" s="37">
        <f t="shared" si="658"/>
        <v>255</v>
      </c>
      <c r="K4402" s="21"/>
      <c r="L4402" s="36">
        <f>L4401+20</f>
        <v>1311</v>
      </c>
      <c r="M4402" s="36"/>
      <c r="N4402" s="21"/>
      <c r="O4402" s="21">
        <f t="shared" si="659"/>
        <v>1311</v>
      </c>
      <c r="P4402" s="40">
        <f t="shared" si="660"/>
        <v>3745.7142857142858</v>
      </c>
      <c r="Q4402" s="42"/>
      <c r="R4402" t="str">
        <f t="shared" si="661"/>
        <v>7900 Litre 316 Stainless Steel Slimline Water Tank (1150mm W x 3900mm L x  1880mm H)</v>
      </c>
    </row>
    <row r="4403" spans="2:18" x14ac:dyDescent="0.35">
      <c r="B4403" s="32">
        <v>0.65</v>
      </c>
      <c r="C4403" s="30" t="s">
        <v>23</v>
      </c>
      <c r="D4403" s="30" t="s">
        <v>21</v>
      </c>
      <c r="E4403" s="21">
        <v>1150</v>
      </c>
      <c r="F4403" s="21">
        <v>4000</v>
      </c>
      <c r="G4403" s="21">
        <v>1880</v>
      </c>
      <c r="H4403" s="39">
        <f t="shared" si="656"/>
        <v>8115.2214285714281</v>
      </c>
      <c r="I4403" s="37">
        <f t="shared" si="657"/>
        <v>8000</v>
      </c>
      <c r="J4403" s="37">
        <f t="shared" si="658"/>
        <v>255</v>
      </c>
      <c r="K4403" s="21"/>
      <c r="L4403" s="36">
        <v>1331</v>
      </c>
      <c r="M4403" s="36"/>
      <c r="N4403" s="21"/>
      <c r="O4403" s="21">
        <f t="shared" si="659"/>
        <v>1331</v>
      </c>
      <c r="P4403" s="40">
        <f t="shared" si="660"/>
        <v>3802.8571428571431</v>
      </c>
      <c r="Q4403" s="42"/>
      <c r="R4403" t="str">
        <f t="shared" si="661"/>
        <v>8120 Litre 316 Stainless Steel Slimline Water Tank (1150mm W x 4000mm L x  1880mm H)</v>
      </c>
    </row>
    <row r="4404" spans="2:18" x14ac:dyDescent="0.35">
      <c r="B4404" s="32">
        <v>0.65</v>
      </c>
      <c r="C4404" s="30" t="s">
        <v>23</v>
      </c>
      <c r="D4404" s="30" t="s">
        <v>21</v>
      </c>
      <c r="E4404" s="21">
        <v>550</v>
      </c>
      <c r="F4404" s="21">
        <v>800</v>
      </c>
      <c r="G4404" s="21">
        <v>2350</v>
      </c>
      <c r="H4404" s="39">
        <f t="shared" si="656"/>
        <v>881.66964285714278</v>
      </c>
      <c r="I4404" s="37">
        <f t="shared" si="657"/>
        <v>1000</v>
      </c>
      <c r="J4404" s="37">
        <f t="shared" si="658"/>
        <v>90</v>
      </c>
      <c r="K4404" s="21"/>
      <c r="L4404" s="36">
        <v>443</v>
      </c>
      <c r="M4404" s="44"/>
      <c r="N4404" s="36">
        <v>30</v>
      </c>
      <c r="O4404" s="21">
        <f t="shared" si="659"/>
        <v>473</v>
      </c>
      <c r="P4404" s="40">
        <f t="shared" si="660"/>
        <v>1351.4285714285716</v>
      </c>
      <c r="Q4404" s="42"/>
      <c r="R4404" t="str">
        <f t="shared" si="661"/>
        <v>880 Litre 316 Stainless Steel Slimline Water Tank (550mm W x 800mm L x  2350mm H)</v>
      </c>
    </row>
    <row r="4405" spans="2:18" x14ac:dyDescent="0.35">
      <c r="B4405" s="32">
        <v>0.65</v>
      </c>
      <c r="C4405" s="30" t="s">
        <v>23</v>
      </c>
      <c r="D4405" s="30" t="s">
        <v>21</v>
      </c>
      <c r="E4405" s="21">
        <v>550</v>
      </c>
      <c r="F4405" s="21">
        <v>900</v>
      </c>
      <c r="G4405" s="21">
        <v>2350</v>
      </c>
      <c r="H4405" s="39">
        <f t="shared" si="656"/>
        <v>1010.9196428571428</v>
      </c>
      <c r="I4405" s="37">
        <f t="shared" si="657"/>
        <v>1000</v>
      </c>
      <c r="J4405" s="37">
        <f t="shared" si="658"/>
        <v>90</v>
      </c>
      <c r="K4405" s="21"/>
      <c r="L4405" s="36">
        <f>L4404+23</f>
        <v>466</v>
      </c>
      <c r="M4405" s="36"/>
      <c r="N4405" s="36">
        <v>30</v>
      </c>
      <c r="O4405" s="21">
        <f t="shared" si="659"/>
        <v>496</v>
      </c>
      <c r="P4405" s="40">
        <f t="shared" si="660"/>
        <v>1417.1428571428573</v>
      </c>
      <c r="Q4405" s="42"/>
      <c r="R4405" t="str">
        <f t="shared" si="661"/>
        <v>1010 Litre 316 Stainless Steel Slimline Water Tank (550mm W x 900mm L x  2350mm H)</v>
      </c>
    </row>
    <row r="4406" spans="2:18" x14ac:dyDescent="0.35">
      <c r="B4406" s="32">
        <v>0.65</v>
      </c>
      <c r="C4406" s="30" t="s">
        <v>23</v>
      </c>
      <c r="D4406" s="30" t="s">
        <v>21</v>
      </c>
      <c r="E4406" s="21">
        <v>550</v>
      </c>
      <c r="F4406" s="21">
        <v>1000</v>
      </c>
      <c r="G4406" s="21">
        <v>2350</v>
      </c>
      <c r="H4406" s="39">
        <f t="shared" si="656"/>
        <v>1140.1696428571429</v>
      </c>
      <c r="I4406" s="37">
        <f t="shared" si="657"/>
        <v>1000</v>
      </c>
      <c r="J4406" s="37">
        <f t="shared" si="658"/>
        <v>90</v>
      </c>
      <c r="K4406" s="21"/>
      <c r="L4406" s="36">
        <f>L4405+23</f>
        <v>489</v>
      </c>
      <c r="M4406" s="36"/>
      <c r="N4406" s="36">
        <v>30</v>
      </c>
      <c r="O4406" s="21">
        <f t="shared" si="659"/>
        <v>519</v>
      </c>
      <c r="P4406" s="40">
        <f t="shared" si="660"/>
        <v>1482.8571428571429</v>
      </c>
      <c r="Q4406" s="42"/>
      <c r="R4406" t="str">
        <f t="shared" si="661"/>
        <v>1140 Litre 316 Stainless Steel Slimline Water Tank (550mm W x 1000mm L x  2350mm H)</v>
      </c>
    </row>
    <row r="4407" spans="2:18" x14ac:dyDescent="0.35">
      <c r="B4407" s="32">
        <v>0.65</v>
      </c>
      <c r="C4407" s="30" t="s">
        <v>23</v>
      </c>
      <c r="D4407" s="30" t="s">
        <v>21</v>
      </c>
      <c r="E4407" s="21">
        <v>550</v>
      </c>
      <c r="F4407" s="21">
        <v>1100</v>
      </c>
      <c r="G4407" s="21">
        <v>2350</v>
      </c>
      <c r="H4407" s="39">
        <f t="shared" si="656"/>
        <v>1269.4196428571429</v>
      </c>
      <c r="I4407" s="37">
        <f t="shared" si="657"/>
        <v>1000</v>
      </c>
      <c r="J4407" s="37">
        <f t="shared" si="658"/>
        <v>90</v>
      </c>
      <c r="K4407" s="21"/>
      <c r="L4407" s="36">
        <f>L4406+23</f>
        <v>512</v>
      </c>
      <c r="M4407" s="36"/>
      <c r="N4407" s="36">
        <v>30</v>
      </c>
      <c r="O4407" s="21">
        <f t="shared" si="659"/>
        <v>542</v>
      </c>
      <c r="P4407" s="40">
        <f t="shared" si="660"/>
        <v>1548.5714285714287</v>
      </c>
      <c r="Q4407" s="42"/>
      <c r="R4407" t="str">
        <f t="shared" si="661"/>
        <v>1270 Litre 316 Stainless Steel Slimline Water Tank (550mm W x 1100mm L x  2350mm H)</v>
      </c>
    </row>
    <row r="4408" spans="2:18" x14ac:dyDescent="0.35">
      <c r="B4408" s="32">
        <v>0.65</v>
      </c>
      <c r="C4408" s="30" t="s">
        <v>23</v>
      </c>
      <c r="D4408" s="30" t="s">
        <v>21</v>
      </c>
      <c r="E4408" s="21">
        <v>550</v>
      </c>
      <c r="F4408" s="21">
        <v>1200</v>
      </c>
      <c r="G4408" s="21">
        <v>2350</v>
      </c>
      <c r="H4408" s="39">
        <f t="shared" si="656"/>
        <v>1398.6696428571429</v>
      </c>
      <c r="I4408" s="37">
        <f t="shared" si="657"/>
        <v>1000</v>
      </c>
      <c r="J4408" s="37">
        <f t="shared" si="658"/>
        <v>90</v>
      </c>
      <c r="K4408" s="21"/>
      <c r="L4408" s="36">
        <f>L4407+23</f>
        <v>535</v>
      </c>
      <c r="M4408" s="36"/>
      <c r="N4408" s="36">
        <v>30</v>
      </c>
      <c r="O4408" s="21">
        <f t="shared" si="659"/>
        <v>565</v>
      </c>
      <c r="P4408" s="40">
        <f t="shared" si="660"/>
        <v>1614.2857142857144</v>
      </c>
      <c r="Q4408" s="42"/>
      <c r="R4408" t="str">
        <f t="shared" si="661"/>
        <v>1400 Litre 316 Stainless Steel Slimline Water Tank (550mm W x 1200mm L x  2350mm H)</v>
      </c>
    </row>
    <row r="4409" spans="2:18" x14ac:dyDescent="0.35">
      <c r="B4409" s="32">
        <v>0.65</v>
      </c>
      <c r="C4409" s="30" t="s">
        <v>23</v>
      </c>
      <c r="D4409" s="30" t="s">
        <v>21</v>
      </c>
      <c r="E4409" s="21">
        <v>550</v>
      </c>
      <c r="F4409" s="21">
        <v>1300</v>
      </c>
      <c r="G4409" s="21">
        <v>2350</v>
      </c>
      <c r="H4409" s="39">
        <f t="shared" si="656"/>
        <v>1527.9196428571429</v>
      </c>
      <c r="I4409" s="37">
        <f t="shared" si="657"/>
        <v>2000</v>
      </c>
      <c r="J4409" s="37">
        <f t="shared" si="658"/>
        <v>120</v>
      </c>
      <c r="K4409" s="21"/>
      <c r="L4409" s="36">
        <v>558</v>
      </c>
      <c r="M4409" s="36"/>
      <c r="N4409" s="36">
        <v>30</v>
      </c>
      <c r="O4409" s="21">
        <f t="shared" si="659"/>
        <v>588</v>
      </c>
      <c r="P4409" s="40">
        <f t="shared" si="660"/>
        <v>1680</v>
      </c>
      <c r="Q4409" s="42"/>
      <c r="R4409" t="str">
        <f t="shared" si="661"/>
        <v>1530 Litre 316 Stainless Steel Slimline Water Tank (550mm W x 1300mm L x  2350mm H)</v>
      </c>
    </row>
    <row r="4410" spans="2:18" x14ac:dyDescent="0.35">
      <c r="B4410" s="32">
        <v>0.65</v>
      </c>
      <c r="C4410" s="30" t="s">
        <v>23</v>
      </c>
      <c r="D4410" s="30" t="s">
        <v>21</v>
      </c>
      <c r="E4410" s="21">
        <v>550</v>
      </c>
      <c r="F4410" s="21">
        <v>1400</v>
      </c>
      <c r="G4410" s="21">
        <v>2350</v>
      </c>
      <c r="H4410" s="39">
        <f t="shared" si="656"/>
        <v>1657.1696428571429</v>
      </c>
      <c r="I4410" s="37">
        <f t="shared" si="657"/>
        <v>2000</v>
      </c>
      <c r="J4410" s="37">
        <f t="shared" si="658"/>
        <v>120</v>
      </c>
      <c r="K4410" s="21"/>
      <c r="L4410" s="36">
        <f t="shared" ref="L4410:L4416" si="662">L4409+23</f>
        <v>581</v>
      </c>
      <c r="M4410" s="36"/>
      <c r="N4410" s="36">
        <v>30</v>
      </c>
      <c r="O4410" s="21">
        <f t="shared" si="659"/>
        <v>611</v>
      </c>
      <c r="P4410" s="40">
        <f t="shared" si="660"/>
        <v>1745.7142857142858</v>
      </c>
      <c r="Q4410" s="42"/>
      <c r="R4410" t="str">
        <f t="shared" si="661"/>
        <v>1660 Litre 316 Stainless Steel Slimline Water Tank (550mm W x 1400mm L x  2350mm H)</v>
      </c>
    </row>
    <row r="4411" spans="2:18" x14ac:dyDescent="0.35">
      <c r="B4411" s="32">
        <v>0.65</v>
      </c>
      <c r="C4411" s="30" t="s">
        <v>23</v>
      </c>
      <c r="D4411" s="30" t="s">
        <v>21</v>
      </c>
      <c r="E4411" s="21">
        <v>550</v>
      </c>
      <c r="F4411" s="21">
        <v>1500</v>
      </c>
      <c r="G4411" s="21">
        <v>2350</v>
      </c>
      <c r="H4411" s="39">
        <f t="shared" si="656"/>
        <v>1786.4196428571429</v>
      </c>
      <c r="I4411" s="37">
        <f t="shared" si="657"/>
        <v>2000</v>
      </c>
      <c r="J4411" s="37">
        <f t="shared" si="658"/>
        <v>120</v>
      </c>
      <c r="K4411" s="21"/>
      <c r="L4411" s="36">
        <f t="shared" si="662"/>
        <v>604</v>
      </c>
      <c r="M4411" s="36"/>
      <c r="N4411" s="36">
        <v>30</v>
      </c>
      <c r="O4411" s="21">
        <f t="shared" si="659"/>
        <v>634</v>
      </c>
      <c r="P4411" s="40">
        <f t="shared" si="660"/>
        <v>1811.4285714285716</v>
      </c>
      <c r="Q4411" s="42"/>
      <c r="R4411" t="str">
        <f t="shared" si="661"/>
        <v>1790 Litre 316 Stainless Steel Slimline Water Tank (550mm W x 1500mm L x  2350mm H)</v>
      </c>
    </row>
    <row r="4412" spans="2:18" x14ac:dyDescent="0.35">
      <c r="B4412" s="32">
        <v>0.65</v>
      </c>
      <c r="C4412" s="30" t="s">
        <v>23</v>
      </c>
      <c r="D4412" s="30" t="s">
        <v>21</v>
      </c>
      <c r="E4412" s="21">
        <v>550</v>
      </c>
      <c r="F4412" s="21">
        <v>1600</v>
      </c>
      <c r="G4412" s="21">
        <v>2350</v>
      </c>
      <c r="H4412" s="39">
        <f t="shared" si="656"/>
        <v>1915.6696428571429</v>
      </c>
      <c r="I4412" s="37">
        <f t="shared" si="657"/>
        <v>2000</v>
      </c>
      <c r="J4412" s="37">
        <f t="shared" si="658"/>
        <v>120</v>
      </c>
      <c r="K4412" s="21"/>
      <c r="L4412" s="36">
        <f t="shared" si="662"/>
        <v>627</v>
      </c>
      <c r="M4412" s="36"/>
      <c r="N4412" s="36">
        <v>30</v>
      </c>
      <c r="O4412" s="21">
        <f t="shared" si="659"/>
        <v>657</v>
      </c>
      <c r="P4412" s="40">
        <f t="shared" si="660"/>
        <v>1877.1428571428573</v>
      </c>
      <c r="Q4412" s="42"/>
      <c r="R4412" t="str">
        <f t="shared" si="661"/>
        <v>1920 Litre 316 Stainless Steel Slimline Water Tank (550mm W x 1600mm L x  2350mm H)</v>
      </c>
    </row>
    <row r="4413" spans="2:18" x14ac:dyDescent="0.35">
      <c r="B4413" s="32">
        <v>0.65</v>
      </c>
      <c r="C4413" s="30" t="s">
        <v>23</v>
      </c>
      <c r="D4413" s="30" t="s">
        <v>21</v>
      </c>
      <c r="E4413" s="21">
        <v>550</v>
      </c>
      <c r="F4413" s="21">
        <v>1700</v>
      </c>
      <c r="G4413" s="21">
        <v>2350</v>
      </c>
      <c r="H4413" s="39">
        <f t="shared" si="656"/>
        <v>2044.9196428571429</v>
      </c>
      <c r="I4413" s="37">
        <f t="shared" si="657"/>
        <v>2000</v>
      </c>
      <c r="J4413" s="37">
        <f t="shared" si="658"/>
        <v>120</v>
      </c>
      <c r="K4413" s="21"/>
      <c r="L4413" s="36">
        <f t="shared" si="662"/>
        <v>650</v>
      </c>
      <c r="M4413" s="36"/>
      <c r="N4413" s="36">
        <v>30</v>
      </c>
      <c r="O4413" s="21">
        <f t="shared" si="659"/>
        <v>680</v>
      </c>
      <c r="P4413" s="40">
        <f t="shared" si="660"/>
        <v>1942.8571428571429</v>
      </c>
      <c r="Q4413" s="42"/>
      <c r="R4413" t="str">
        <f t="shared" si="661"/>
        <v>2040 Litre 316 Stainless Steel Slimline Water Tank (550mm W x 1700mm L x  2350mm H)</v>
      </c>
    </row>
    <row r="4414" spans="2:18" x14ac:dyDescent="0.35">
      <c r="B4414" s="32">
        <v>0.65</v>
      </c>
      <c r="C4414" s="30" t="s">
        <v>23</v>
      </c>
      <c r="D4414" s="30" t="s">
        <v>21</v>
      </c>
      <c r="E4414" s="21">
        <v>550</v>
      </c>
      <c r="F4414" s="21">
        <v>1800</v>
      </c>
      <c r="G4414" s="21">
        <v>2350</v>
      </c>
      <c r="H4414" s="39">
        <f t="shared" si="656"/>
        <v>2174.1696428571431</v>
      </c>
      <c r="I4414" s="37">
        <f t="shared" si="657"/>
        <v>2000</v>
      </c>
      <c r="J4414" s="37">
        <f t="shared" si="658"/>
        <v>120</v>
      </c>
      <c r="K4414" s="21"/>
      <c r="L4414" s="36">
        <f t="shared" si="662"/>
        <v>673</v>
      </c>
      <c r="M4414" s="36"/>
      <c r="N4414" s="36">
        <v>30</v>
      </c>
      <c r="O4414" s="21">
        <f t="shared" si="659"/>
        <v>703</v>
      </c>
      <c r="P4414" s="40">
        <f t="shared" si="660"/>
        <v>2008.5714285714287</v>
      </c>
      <c r="Q4414" s="42"/>
      <c r="R4414" t="str">
        <f t="shared" si="661"/>
        <v>2170 Litre 316 Stainless Steel Slimline Water Tank (550mm W x 1800mm L x  2350mm H)</v>
      </c>
    </row>
    <row r="4415" spans="2:18" x14ac:dyDescent="0.35">
      <c r="B4415" s="32">
        <v>0.65</v>
      </c>
      <c r="C4415" s="30" t="s">
        <v>23</v>
      </c>
      <c r="D4415" s="30" t="s">
        <v>21</v>
      </c>
      <c r="E4415" s="21">
        <v>550</v>
      </c>
      <c r="F4415" s="21">
        <v>1900</v>
      </c>
      <c r="G4415" s="21">
        <v>2350</v>
      </c>
      <c r="H4415" s="39">
        <f t="shared" si="656"/>
        <v>2303.4196428571431</v>
      </c>
      <c r="I4415" s="37">
        <f t="shared" si="657"/>
        <v>2000</v>
      </c>
      <c r="J4415" s="37">
        <f t="shared" si="658"/>
        <v>120</v>
      </c>
      <c r="K4415" s="21"/>
      <c r="L4415" s="36">
        <f t="shared" si="662"/>
        <v>696</v>
      </c>
      <c r="M4415" s="36"/>
      <c r="N4415" s="36">
        <v>30</v>
      </c>
      <c r="O4415" s="21">
        <f t="shared" si="659"/>
        <v>726</v>
      </c>
      <c r="P4415" s="40">
        <f t="shared" si="660"/>
        <v>2074.2857142857142</v>
      </c>
      <c r="Q4415" s="42"/>
      <c r="R4415" t="str">
        <f t="shared" si="661"/>
        <v>2300 Litre 316 Stainless Steel Slimline Water Tank (550mm W x 1900mm L x  2350mm H)</v>
      </c>
    </row>
    <row r="4416" spans="2:18" x14ac:dyDescent="0.35">
      <c r="B4416" s="32">
        <v>0.65</v>
      </c>
      <c r="C4416" s="30" t="s">
        <v>23</v>
      </c>
      <c r="D4416" s="30" t="s">
        <v>21</v>
      </c>
      <c r="E4416" s="21">
        <v>550</v>
      </c>
      <c r="F4416" s="21">
        <v>2000</v>
      </c>
      <c r="G4416" s="21">
        <v>2350</v>
      </c>
      <c r="H4416" s="39">
        <f t="shared" si="656"/>
        <v>2432.6696428571431</v>
      </c>
      <c r="I4416" s="37">
        <f t="shared" si="657"/>
        <v>2000</v>
      </c>
      <c r="J4416" s="37">
        <f t="shared" si="658"/>
        <v>120</v>
      </c>
      <c r="K4416" s="21"/>
      <c r="L4416" s="36">
        <f t="shared" si="662"/>
        <v>719</v>
      </c>
      <c r="M4416" s="36"/>
      <c r="N4416" s="36">
        <v>30</v>
      </c>
      <c r="O4416" s="21">
        <f t="shared" si="659"/>
        <v>749</v>
      </c>
      <c r="P4416" s="40">
        <f t="shared" si="660"/>
        <v>2140</v>
      </c>
      <c r="Q4416" s="42"/>
      <c r="R4416" t="str">
        <f t="shared" si="661"/>
        <v>2430 Litre 316 Stainless Steel Slimline Water Tank (550mm W x 2000mm L x  2350mm H)</v>
      </c>
    </row>
    <row r="4417" spans="2:18" x14ac:dyDescent="0.35">
      <c r="B4417" s="32">
        <v>0.65</v>
      </c>
      <c r="C4417" s="30" t="s">
        <v>23</v>
      </c>
      <c r="D4417" s="30" t="s">
        <v>21</v>
      </c>
      <c r="E4417" s="21">
        <v>550</v>
      </c>
      <c r="F4417" s="21">
        <v>2100</v>
      </c>
      <c r="G4417" s="21">
        <v>2350</v>
      </c>
      <c r="H4417" s="39">
        <f t="shared" si="656"/>
        <v>2561.9196428571431</v>
      </c>
      <c r="I4417" s="37">
        <f t="shared" si="657"/>
        <v>3000</v>
      </c>
      <c r="J4417" s="37">
        <f t="shared" si="658"/>
        <v>135</v>
      </c>
      <c r="K4417" s="21"/>
      <c r="L4417" s="36">
        <v>809</v>
      </c>
      <c r="M4417" s="36"/>
      <c r="N4417" s="36">
        <v>30</v>
      </c>
      <c r="O4417" s="21">
        <f t="shared" si="659"/>
        <v>839</v>
      </c>
      <c r="P4417" s="40">
        <f t="shared" si="660"/>
        <v>2397.1428571428573</v>
      </c>
      <c r="Q4417" s="42"/>
      <c r="R4417" t="str">
        <f t="shared" si="661"/>
        <v>2560 Litre 316 Stainless Steel Slimline Water Tank (550mm W x 2100mm L x  2350mm H)</v>
      </c>
    </row>
    <row r="4418" spans="2:18" x14ac:dyDescent="0.35">
      <c r="B4418" s="32">
        <v>0.65</v>
      </c>
      <c r="C4418" s="30" t="s">
        <v>23</v>
      </c>
      <c r="D4418" s="30" t="s">
        <v>21</v>
      </c>
      <c r="E4418" s="21">
        <v>550</v>
      </c>
      <c r="F4418" s="21">
        <v>2200</v>
      </c>
      <c r="G4418" s="21">
        <v>2350</v>
      </c>
      <c r="H4418" s="39">
        <f t="shared" si="656"/>
        <v>2691.1696428571431</v>
      </c>
      <c r="I4418" s="37">
        <f t="shared" si="657"/>
        <v>3000</v>
      </c>
      <c r="J4418" s="37">
        <f t="shared" si="658"/>
        <v>135</v>
      </c>
      <c r="K4418" s="21"/>
      <c r="L4418" s="36">
        <f t="shared" ref="L4418:L4424" si="663">L4417+23</f>
        <v>832</v>
      </c>
      <c r="M4418" s="36"/>
      <c r="N4418" s="36">
        <v>30</v>
      </c>
      <c r="O4418" s="21">
        <f t="shared" si="659"/>
        <v>862</v>
      </c>
      <c r="P4418" s="40">
        <f t="shared" si="660"/>
        <v>2462.8571428571431</v>
      </c>
      <c r="Q4418" s="42"/>
      <c r="R4418" t="str">
        <f t="shared" si="661"/>
        <v>2690 Litre 316 Stainless Steel Slimline Water Tank (550mm W x 2200mm L x  2350mm H)</v>
      </c>
    </row>
    <row r="4419" spans="2:18" x14ac:dyDescent="0.35">
      <c r="B4419" s="32">
        <v>0.65</v>
      </c>
      <c r="C4419" s="30" t="s">
        <v>23</v>
      </c>
      <c r="D4419" s="30" t="s">
        <v>21</v>
      </c>
      <c r="E4419" s="21">
        <v>550</v>
      </c>
      <c r="F4419" s="21">
        <v>2300</v>
      </c>
      <c r="G4419" s="21">
        <v>2350</v>
      </c>
      <c r="H4419" s="39">
        <f t="shared" si="656"/>
        <v>2820.4196428571431</v>
      </c>
      <c r="I4419" s="37">
        <f t="shared" si="657"/>
        <v>3000</v>
      </c>
      <c r="J4419" s="37">
        <f t="shared" si="658"/>
        <v>135</v>
      </c>
      <c r="K4419" s="21"/>
      <c r="L4419" s="36">
        <f t="shared" si="663"/>
        <v>855</v>
      </c>
      <c r="M4419" s="36"/>
      <c r="N4419" s="36">
        <v>30</v>
      </c>
      <c r="O4419" s="21">
        <f t="shared" si="659"/>
        <v>885</v>
      </c>
      <c r="P4419" s="40">
        <f t="shared" si="660"/>
        <v>2528.5714285714289</v>
      </c>
      <c r="Q4419" s="42"/>
      <c r="R4419" t="str">
        <f t="shared" si="661"/>
        <v>2820 Litre 316 Stainless Steel Slimline Water Tank (550mm W x 2300mm L x  2350mm H)</v>
      </c>
    </row>
    <row r="4420" spans="2:18" x14ac:dyDescent="0.35">
      <c r="B4420" s="32">
        <v>0.65</v>
      </c>
      <c r="C4420" s="30" t="s">
        <v>23</v>
      </c>
      <c r="D4420" s="30" t="s">
        <v>21</v>
      </c>
      <c r="E4420" s="21">
        <v>550</v>
      </c>
      <c r="F4420" s="21">
        <v>2400</v>
      </c>
      <c r="G4420" s="21">
        <v>2350</v>
      </c>
      <c r="H4420" s="39">
        <f t="shared" si="656"/>
        <v>2949.6696428571431</v>
      </c>
      <c r="I4420" s="37">
        <f t="shared" si="657"/>
        <v>3000</v>
      </c>
      <c r="J4420" s="37">
        <f t="shared" si="658"/>
        <v>135</v>
      </c>
      <c r="K4420" s="21"/>
      <c r="L4420" s="36">
        <f t="shared" si="663"/>
        <v>878</v>
      </c>
      <c r="M4420" s="36"/>
      <c r="N4420" s="36">
        <v>30</v>
      </c>
      <c r="O4420" s="21">
        <f t="shared" si="659"/>
        <v>908</v>
      </c>
      <c r="P4420" s="40">
        <f t="shared" si="660"/>
        <v>2594.2857142857147</v>
      </c>
      <c r="Q4420" s="42"/>
      <c r="R4420" t="str">
        <f t="shared" si="661"/>
        <v>2950 Litre 316 Stainless Steel Slimline Water Tank (550mm W x 2400mm L x  2350mm H)</v>
      </c>
    </row>
    <row r="4421" spans="2:18" x14ac:dyDescent="0.35">
      <c r="B4421" s="32">
        <v>0.65</v>
      </c>
      <c r="C4421" s="30" t="s">
        <v>23</v>
      </c>
      <c r="D4421" s="30" t="s">
        <v>21</v>
      </c>
      <c r="E4421" s="21">
        <v>550</v>
      </c>
      <c r="F4421" s="21">
        <v>2500</v>
      </c>
      <c r="G4421" s="21">
        <v>2350</v>
      </c>
      <c r="H4421" s="39">
        <f t="shared" si="656"/>
        <v>3078.9196428571431</v>
      </c>
      <c r="I4421" s="37">
        <f t="shared" si="657"/>
        <v>3000</v>
      </c>
      <c r="J4421" s="37">
        <f t="shared" si="658"/>
        <v>135</v>
      </c>
      <c r="K4421" s="21">
        <v>30</v>
      </c>
      <c r="L4421" s="36">
        <f t="shared" si="663"/>
        <v>901</v>
      </c>
      <c r="M4421" s="36"/>
      <c r="N4421" s="36">
        <v>30</v>
      </c>
      <c r="O4421" s="21">
        <f t="shared" si="659"/>
        <v>961</v>
      </c>
      <c r="P4421" s="40">
        <f t="shared" si="660"/>
        <v>2745.7142857142858</v>
      </c>
      <c r="Q4421" s="42"/>
      <c r="R4421" t="str">
        <f t="shared" si="661"/>
        <v>3080 Litre 316 Stainless Steel Slimline Water Tank (550mm W x 2500mm L x  2350mm H)</v>
      </c>
    </row>
    <row r="4422" spans="2:18" x14ac:dyDescent="0.35">
      <c r="B4422" s="32">
        <v>0.65</v>
      </c>
      <c r="C4422" s="30" t="s">
        <v>23</v>
      </c>
      <c r="D4422" s="30" t="s">
        <v>21</v>
      </c>
      <c r="E4422" s="21">
        <v>550</v>
      </c>
      <c r="F4422" s="21">
        <v>2600</v>
      </c>
      <c r="G4422" s="21">
        <v>2350</v>
      </c>
      <c r="H4422" s="39">
        <f t="shared" si="656"/>
        <v>3208.1696428571431</v>
      </c>
      <c r="I4422" s="37">
        <f t="shared" si="657"/>
        <v>3000</v>
      </c>
      <c r="J4422" s="37">
        <f t="shared" si="658"/>
        <v>135</v>
      </c>
      <c r="K4422" s="21">
        <v>30</v>
      </c>
      <c r="L4422" s="36">
        <f t="shared" si="663"/>
        <v>924</v>
      </c>
      <c r="M4422" s="36"/>
      <c r="N4422" s="36">
        <v>30</v>
      </c>
      <c r="O4422" s="21">
        <f t="shared" si="659"/>
        <v>984</v>
      </c>
      <c r="P4422" s="40">
        <f t="shared" si="660"/>
        <v>2811.4285714285716</v>
      </c>
      <c r="Q4422" s="42"/>
      <c r="R4422" t="str">
        <f t="shared" si="661"/>
        <v>3210 Litre 316 Stainless Steel Slimline Water Tank (550mm W x 2600mm L x  2350mm H)</v>
      </c>
    </row>
    <row r="4423" spans="2:18" x14ac:dyDescent="0.35">
      <c r="B4423" s="32">
        <v>0.65</v>
      </c>
      <c r="C4423" s="30" t="s">
        <v>23</v>
      </c>
      <c r="D4423" s="30" t="s">
        <v>21</v>
      </c>
      <c r="E4423" s="21">
        <v>550</v>
      </c>
      <c r="F4423" s="21">
        <v>2700</v>
      </c>
      <c r="G4423" s="21">
        <v>2350</v>
      </c>
      <c r="H4423" s="39">
        <f t="shared" ref="H4423:H4486" si="664">(((22/7*(E4423/2)^2)*G4423)+((F4423-E4423)*G4423*E4423))/1000000</f>
        <v>3337.4196428571431</v>
      </c>
      <c r="I4423" s="37">
        <f t="shared" ref="I4423:I4486" si="665">ROUND(H4423,-3)</f>
        <v>3000</v>
      </c>
      <c r="J4423" s="37">
        <f t="shared" ref="J4423:J4486" si="666">IF(I4423&lt;1000,90,IF(I4423=1000,90,IF(I4423=2000,120,IF(I4423=3000,135,IF(I4423=4000,150,IF(I4423=5000,180,IF(I4423=6000,210,IF(I4423=7000,240,IF(I4423=8000,255,IF(I4423=9000,270,IF(I4423=10000,285)))))))))))</f>
        <v>135</v>
      </c>
      <c r="K4423" s="21">
        <v>30</v>
      </c>
      <c r="L4423" s="36">
        <f t="shared" si="663"/>
        <v>947</v>
      </c>
      <c r="M4423" s="36"/>
      <c r="N4423" s="36">
        <v>30</v>
      </c>
      <c r="O4423" s="21">
        <f t="shared" ref="O4423:O4486" si="667">SUM(K4423:N4423)</f>
        <v>1007</v>
      </c>
      <c r="P4423" s="40">
        <f t="shared" ref="P4423:P4486" si="668">O4423/(1-B4423)</f>
        <v>2877.1428571428573</v>
      </c>
      <c r="Q4423" s="42"/>
      <c r="R4423" t="str">
        <f t="shared" ref="R4423:R4486" si="669">ROUND(H4423,-1)&amp;" "&amp;"Litre"&amp;" "&amp;C4423&amp;" "&amp;D4423&amp;" "&amp;"Water Tank"&amp;" ("&amp;E4423&amp;"mm W x "&amp;F4423&amp;"mm L x  "&amp;G4423&amp;"mm H)"</f>
        <v>3340 Litre 316 Stainless Steel Slimline Water Tank (550mm W x 2700mm L x  2350mm H)</v>
      </c>
    </row>
    <row r="4424" spans="2:18" x14ac:dyDescent="0.35">
      <c r="B4424" s="32">
        <v>0.65</v>
      </c>
      <c r="C4424" s="30" t="s">
        <v>23</v>
      </c>
      <c r="D4424" s="30" t="s">
        <v>21</v>
      </c>
      <c r="E4424" s="21">
        <v>550</v>
      </c>
      <c r="F4424" s="21">
        <v>2800</v>
      </c>
      <c r="G4424" s="21">
        <v>2350</v>
      </c>
      <c r="H4424" s="39">
        <f t="shared" si="664"/>
        <v>3466.6696428571431</v>
      </c>
      <c r="I4424" s="37">
        <f t="shared" si="665"/>
        <v>3000</v>
      </c>
      <c r="J4424" s="37">
        <f t="shared" si="666"/>
        <v>135</v>
      </c>
      <c r="K4424" s="21">
        <v>30</v>
      </c>
      <c r="L4424" s="36">
        <f t="shared" si="663"/>
        <v>970</v>
      </c>
      <c r="M4424" s="36"/>
      <c r="N4424" s="36">
        <v>30</v>
      </c>
      <c r="O4424" s="21">
        <f t="shared" si="667"/>
        <v>1030</v>
      </c>
      <c r="P4424" s="40">
        <f t="shared" si="668"/>
        <v>2942.8571428571431</v>
      </c>
      <c r="Q4424" s="42"/>
      <c r="R4424" t="str">
        <f t="shared" si="669"/>
        <v>3470 Litre 316 Stainless Steel Slimline Water Tank (550mm W x 2800mm L x  2350mm H)</v>
      </c>
    </row>
    <row r="4425" spans="2:18" x14ac:dyDescent="0.35">
      <c r="B4425" s="32">
        <v>0.65</v>
      </c>
      <c r="C4425" s="30" t="s">
        <v>23</v>
      </c>
      <c r="D4425" s="30" t="s">
        <v>21</v>
      </c>
      <c r="E4425" s="21">
        <v>550</v>
      </c>
      <c r="F4425" s="21">
        <v>2900</v>
      </c>
      <c r="G4425" s="21">
        <v>2350</v>
      </c>
      <c r="H4425" s="39">
        <f t="shared" si="664"/>
        <v>3595.9196428571431</v>
      </c>
      <c r="I4425" s="37">
        <f t="shared" si="665"/>
        <v>4000</v>
      </c>
      <c r="J4425" s="37">
        <f t="shared" si="666"/>
        <v>150</v>
      </c>
      <c r="K4425" s="21">
        <v>30</v>
      </c>
      <c r="L4425" s="36">
        <v>993</v>
      </c>
      <c r="M4425" s="36"/>
      <c r="N4425" s="36">
        <v>30</v>
      </c>
      <c r="O4425" s="21">
        <f t="shared" si="667"/>
        <v>1053</v>
      </c>
      <c r="P4425" s="40">
        <f t="shared" si="668"/>
        <v>3008.5714285714289</v>
      </c>
      <c r="Q4425" s="42"/>
      <c r="R4425" t="str">
        <f t="shared" si="669"/>
        <v>3600 Litre 316 Stainless Steel Slimline Water Tank (550mm W x 2900mm L x  2350mm H)</v>
      </c>
    </row>
    <row r="4426" spans="2:18" x14ac:dyDescent="0.35">
      <c r="B4426" s="32">
        <v>0.65</v>
      </c>
      <c r="C4426" s="30" t="s">
        <v>23</v>
      </c>
      <c r="D4426" s="30" t="s">
        <v>21</v>
      </c>
      <c r="E4426" s="21">
        <v>550</v>
      </c>
      <c r="F4426" s="21">
        <v>3000</v>
      </c>
      <c r="G4426" s="21">
        <v>2350</v>
      </c>
      <c r="H4426" s="39">
        <f t="shared" si="664"/>
        <v>3725.1696428571431</v>
      </c>
      <c r="I4426" s="37">
        <f t="shared" si="665"/>
        <v>4000</v>
      </c>
      <c r="J4426" s="37">
        <f t="shared" si="666"/>
        <v>150</v>
      </c>
      <c r="K4426" s="21">
        <v>30</v>
      </c>
      <c r="L4426" s="36">
        <v>1016</v>
      </c>
      <c r="M4426" s="36"/>
      <c r="N4426" s="36">
        <v>30</v>
      </c>
      <c r="O4426" s="21">
        <f t="shared" si="667"/>
        <v>1076</v>
      </c>
      <c r="P4426" s="40">
        <f t="shared" si="668"/>
        <v>3074.2857142857147</v>
      </c>
      <c r="Q4426" s="42"/>
      <c r="R4426" t="str">
        <f t="shared" si="669"/>
        <v>3730 Litre 316 Stainless Steel Slimline Water Tank (550mm W x 3000mm L x  2350mm H)</v>
      </c>
    </row>
    <row r="4427" spans="2:18" x14ac:dyDescent="0.35">
      <c r="B4427" s="32">
        <v>0.65</v>
      </c>
      <c r="C4427" s="30" t="s">
        <v>23</v>
      </c>
      <c r="D4427" s="30" t="s">
        <v>21</v>
      </c>
      <c r="E4427" s="21">
        <v>600</v>
      </c>
      <c r="F4427" s="21">
        <v>800</v>
      </c>
      <c r="G4427" s="21">
        <v>2350</v>
      </c>
      <c r="H4427" s="39">
        <f t="shared" si="664"/>
        <v>946.71428571428578</v>
      </c>
      <c r="I4427" s="37">
        <f t="shared" si="665"/>
        <v>1000</v>
      </c>
      <c r="J4427" s="37">
        <f t="shared" si="666"/>
        <v>90</v>
      </c>
      <c r="K4427" s="21"/>
      <c r="L4427" s="36">
        <v>447</v>
      </c>
      <c r="M4427" s="36"/>
      <c r="N4427" s="36">
        <v>30</v>
      </c>
      <c r="O4427" s="21">
        <f t="shared" si="667"/>
        <v>477</v>
      </c>
      <c r="P4427" s="40">
        <f t="shared" si="668"/>
        <v>1362.8571428571429</v>
      </c>
      <c r="Q4427" s="42"/>
      <c r="R4427" t="str">
        <f t="shared" si="669"/>
        <v>950 Litre 316 Stainless Steel Slimline Water Tank (600mm W x 800mm L x  2350mm H)</v>
      </c>
    </row>
    <row r="4428" spans="2:18" x14ac:dyDescent="0.35">
      <c r="B4428" s="32">
        <v>0.65</v>
      </c>
      <c r="C4428" s="30" t="s">
        <v>23</v>
      </c>
      <c r="D4428" s="30" t="s">
        <v>21</v>
      </c>
      <c r="E4428" s="21">
        <v>600</v>
      </c>
      <c r="F4428" s="21">
        <v>900</v>
      </c>
      <c r="G4428" s="21">
        <v>2350</v>
      </c>
      <c r="H4428" s="39">
        <f t="shared" si="664"/>
        <v>1087.7142857142858</v>
      </c>
      <c r="I4428" s="37">
        <f t="shared" si="665"/>
        <v>1000</v>
      </c>
      <c r="J4428" s="37">
        <f t="shared" si="666"/>
        <v>90</v>
      </c>
      <c r="K4428" s="21"/>
      <c r="L4428" s="36">
        <f>L4427+23</f>
        <v>470</v>
      </c>
      <c r="M4428" s="36"/>
      <c r="N4428" s="36">
        <v>30</v>
      </c>
      <c r="O4428" s="21">
        <f t="shared" si="667"/>
        <v>500</v>
      </c>
      <c r="P4428" s="40">
        <f t="shared" si="668"/>
        <v>1428.5714285714287</v>
      </c>
      <c r="Q4428" s="42"/>
      <c r="R4428" t="str">
        <f t="shared" si="669"/>
        <v>1090 Litre 316 Stainless Steel Slimline Water Tank (600mm W x 900mm L x  2350mm H)</v>
      </c>
    </row>
    <row r="4429" spans="2:18" x14ac:dyDescent="0.35">
      <c r="B4429" s="32">
        <v>0.65</v>
      </c>
      <c r="C4429" s="30" t="s">
        <v>23</v>
      </c>
      <c r="D4429" s="30" t="s">
        <v>21</v>
      </c>
      <c r="E4429" s="21">
        <v>600</v>
      </c>
      <c r="F4429" s="21">
        <v>1000</v>
      </c>
      <c r="G4429" s="21">
        <v>2350</v>
      </c>
      <c r="H4429" s="39">
        <f t="shared" si="664"/>
        <v>1228.7142857142858</v>
      </c>
      <c r="I4429" s="37">
        <f t="shared" si="665"/>
        <v>1000</v>
      </c>
      <c r="J4429" s="37">
        <f t="shared" si="666"/>
        <v>90</v>
      </c>
      <c r="K4429" s="21"/>
      <c r="L4429" s="36">
        <f>L4428+23</f>
        <v>493</v>
      </c>
      <c r="M4429" s="36"/>
      <c r="N4429" s="36">
        <v>30</v>
      </c>
      <c r="O4429" s="21">
        <f t="shared" si="667"/>
        <v>523</v>
      </c>
      <c r="P4429" s="40">
        <f t="shared" si="668"/>
        <v>1494.2857142857144</v>
      </c>
      <c r="Q4429" s="42"/>
      <c r="R4429" t="str">
        <f t="shared" si="669"/>
        <v>1230 Litre 316 Stainless Steel Slimline Water Tank (600mm W x 1000mm L x  2350mm H)</v>
      </c>
    </row>
    <row r="4430" spans="2:18" x14ac:dyDescent="0.35">
      <c r="B4430" s="32">
        <v>0.65</v>
      </c>
      <c r="C4430" s="30" t="s">
        <v>23</v>
      </c>
      <c r="D4430" s="30" t="s">
        <v>21</v>
      </c>
      <c r="E4430" s="21">
        <v>600</v>
      </c>
      <c r="F4430" s="21">
        <v>1100</v>
      </c>
      <c r="G4430" s="21">
        <v>2350</v>
      </c>
      <c r="H4430" s="39">
        <f t="shared" si="664"/>
        <v>1369.7142857142858</v>
      </c>
      <c r="I4430" s="37">
        <f t="shared" si="665"/>
        <v>1000</v>
      </c>
      <c r="J4430" s="37">
        <f t="shared" si="666"/>
        <v>90</v>
      </c>
      <c r="K4430" s="21"/>
      <c r="L4430" s="36">
        <f>L4429+23</f>
        <v>516</v>
      </c>
      <c r="M4430" s="36"/>
      <c r="N4430" s="36">
        <v>30</v>
      </c>
      <c r="O4430" s="21">
        <f t="shared" si="667"/>
        <v>546</v>
      </c>
      <c r="P4430" s="40">
        <f t="shared" si="668"/>
        <v>1560</v>
      </c>
      <c r="Q4430" s="42"/>
      <c r="R4430" t="str">
        <f t="shared" si="669"/>
        <v>1370 Litre 316 Stainless Steel Slimline Water Tank (600mm W x 1100mm L x  2350mm H)</v>
      </c>
    </row>
    <row r="4431" spans="2:18" x14ac:dyDescent="0.35">
      <c r="B4431" s="32">
        <v>0.65</v>
      </c>
      <c r="C4431" s="30" t="s">
        <v>23</v>
      </c>
      <c r="D4431" s="30" t="s">
        <v>21</v>
      </c>
      <c r="E4431" s="21">
        <v>600</v>
      </c>
      <c r="F4431" s="21">
        <v>1200</v>
      </c>
      <c r="G4431" s="21">
        <v>2350</v>
      </c>
      <c r="H4431" s="39">
        <f t="shared" si="664"/>
        <v>1510.7142857142858</v>
      </c>
      <c r="I4431" s="37">
        <f t="shared" si="665"/>
        <v>2000</v>
      </c>
      <c r="J4431" s="37">
        <f t="shared" si="666"/>
        <v>120</v>
      </c>
      <c r="K4431" s="21"/>
      <c r="L4431" s="36">
        <v>540</v>
      </c>
      <c r="M4431" s="36"/>
      <c r="N4431" s="36">
        <v>30</v>
      </c>
      <c r="O4431" s="21">
        <f t="shared" si="667"/>
        <v>570</v>
      </c>
      <c r="P4431" s="40">
        <f t="shared" si="668"/>
        <v>1628.5714285714287</v>
      </c>
      <c r="Q4431" s="42"/>
      <c r="R4431" t="str">
        <f t="shared" si="669"/>
        <v>1510 Litre 316 Stainless Steel Slimline Water Tank (600mm W x 1200mm L x  2350mm H)</v>
      </c>
    </row>
    <row r="4432" spans="2:18" x14ac:dyDescent="0.35">
      <c r="B4432" s="32">
        <v>0.65</v>
      </c>
      <c r="C4432" s="30" t="s">
        <v>23</v>
      </c>
      <c r="D4432" s="30" t="s">
        <v>21</v>
      </c>
      <c r="E4432" s="21">
        <v>600</v>
      </c>
      <c r="F4432" s="21">
        <v>1300</v>
      </c>
      <c r="G4432" s="21">
        <v>2350</v>
      </c>
      <c r="H4432" s="39">
        <f t="shared" si="664"/>
        <v>1651.7142857142858</v>
      </c>
      <c r="I4432" s="37">
        <f t="shared" si="665"/>
        <v>2000</v>
      </c>
      <c r="J4432" s="37">
        <f t="shared" si="666"/>
        <v>120</v>
      </c>
      <c r="K4432" s="21"/>
      <c r="L4432" s="36">
        <f t="shared" ref="L4432:L4438" si="670">L4431+23</f>
        <v>563</v>
      </c>
      <c r="M4432" s="36"/>
      <c r="N4432" s="36">
        <v>30</v>
      </c>
      <c r="O4432" s="21">
        <f t="shared" si="667"/>
        <v>593</v>
      </c>
      <c r="P4432" s="40">
        <f t="shared" si="668"/>
        <v>1694.2857142857144</v>
      </c>
      <c r="Q4432" s="42"/>
      <c r="R4432" t="str">
        <f t="shared" si="669"/>
        <v>1650 Litre 316 Stainless Steel Slimline Water Tank (600mm W x 1300mm L x  2350mm H)</v>
      </c>
    </row>
    <row r="4433" spans="2:18" x14ac:dyDescent="0.35">
      <c r="B4433" s="32">
        <v>0.65</v>
      </c>
      <c r="C4433" s="30" t="s">
        <v>23</v>
      </c>
      <c r="D4433" s="30" t="s">
        <v>21</v>
      </c>
      <c r="E4433" s="21">
        <v>600</v>
      </c>
      <c r="F4433" s="21">
        <v>1400</v>
      </c>
      <c r="G4433" s="21">
        <v>2350</v>
      </c>
      <c r="H4433" s="39">
        <f t="shared" si="664"/>
        <v>1792.7142857142858</v>
      </c>
      <c r="I4433" s="37">
        <f t="shared" si="665"/>
        <v>2000</v>
      </c>
      <c r="J4433" s="37">
        <f t="shared" si="666"/>
        <v>120</v>
      </c>
      <c r="K4433" s="21"/>
      <c r="L4433" s="36">
        <f t="shared" si="670"/>
        <v>586</v>
      </c>
      <c r="M4433" s="36"/>
      <c r="N4433" s="36">
        <v>30</v>
      </c>
      <c r="O4433" s="21">
        <f t="shared" si="667"/>
        <v>616</v>
      </c>
      <c r="P4433" s="40">
        <f t="shared" si="668"/>
        <v>1760</v>
      </c>
      <c r="Q4433" s="42"/>
      <c r="R4433" t="str">
        <f t="shared" si="669"/>
        <v>1790 Litre 316 Stainless Steel Slimline Water Tank (600mm W x 1400mm L x  2350mm H)</v>
      </c>
    </row>
    <row r="4434" spans="2:18" x14ac:dyDescent="0.35">
      <c r="B4434" s="32">
        <v>0.65</v>
      </c>
      <c r="C4434" s="30" t="s">
        <v>23</v>
      </c>
      <c r="D4434" s="30" t="s">
        <v>21</v>
      </c>
      <c r="E4434" s="21">
        <v>600</v>
      </c>
      <c r="F4434" s="21">
        <v>1500</v>
      </c>
      <c r="G4434" s="21">
        <v>2350</v>
      </c>
      <c r="H4434" s="39">
        <f t="shared" si="664"/>
        <v>1933.7142857142858</v>
      </c>
      <c r="I4434" s="37">
        <f t="shared" si="665"/>
        <v>2000</v>
      </c>
      <c r="J4434" s="37">
        <f t="shared" si="666"/>
        <v>120</v>
      </c>
      <c r="K4434" s="21"/>
      <c r="L4434" s="36">
        <f t="shared" si="670"/>
        <v>609</v>
      </c>
      <c r="M4434" s="36"/>
      <c r="N4434" s="36">
        <v>30</v>
      </c>
      <c r="O4434" s="21">
        <f t="shared" si="667"/>
        <v>639</v>
      </c>
      <c r="P4434" s="40">
        <f t="shared" si="668"/>
        <v>1825.7142857142858</v>
      </c>
      <c r="Q4434" s="42"/>
      <c r="R4434" t="str">
        <f t="shared" si="669"/>
        <v>1930 Litre 316 Stainless Steel Slimline Water Tank (600mm W x 1500mm L x  2350mm H)</v>
      </c>
    </row>
    <row r="4435" spans="2:18" x14ac:dyDescent="0.35">
      <c r="B4435" s="32">
        <v>0.65</v>
      </c>
      <c r="C4435" s="30" t="s">
        <v>23</v>
      </c>
      <c r="D4435" s="30" t="s">
        <v>21</v>
      </c>
      <c r="E4435" s="21">
        <v>600</v>
      </c>
      <c r="F4435" s="21">
        <v>1600</v>
      </c>
      <c r="G4435" s="21">
        <v>2350</v>
      </c>
      <c r="H4435" s="39">
        <f t="shared" si="664"/>
        <v>2074.7142857142858</v>
      </c>
      <c r="I4435" s="37">
        <f t="shared" si="665"/>
        <v>2000</v>
      </c>
      <c r="J4435" s="37">
        <f t="shared" si="666"/>
        <v>120</v>
      </c>
      <c r="K4435" s="21"/>
      <c r="L4435" s="36">
        <f t="shared" si="670"/>
        <v>632</v>
      </c>
      <c r="M4435" s="36"/>
      <c r="N4435" s="36">
        <v>30</v>
      </c>
      <c r="O4435" s="21">
        <f t="shared" si="667"/>
        <v>662</v>
      </c>
      <c r="P4435" s="40">
        <f t="shared" si="668"/>
        <v>1891.4285714285716</v>
      </c>
      <c r="Q4435" s="42"/>
      <c r="R4435" t="str">
        <f t="shared" si="669"/>
        <v>2070 Litre 316 Stainless Steel Slimline Water Tank (600mm W x 1600mm L x  2350mm H)</v>
      </c>
    </row>
    <row r="4436" spans="2:18" x14ac:dyDescent="0.35">
      <c r="B4436" s="32">
        <v>0.65</v>
      </c>
      <c r="C4436" s="30" t="s">
        <v>23</v>
      </c>
      <c r="D4436" s="30" t="s">
        <v>21</v>
      </c>
      <c r="E4436" s="21">
        <v>600</v>
      </c>
      <c r="F4436" s="21">
        <v>1700</v>
      </c>
      <c r="G4436" s="21">
        <v>2350</v>
      </c>
      <c r="H4436" s="39">
        <f t="shared" si="664"/>
        <v>2215.7142857142858</v>
      </c>
      <c r="I4436" s="37">
        <f t="shared" si="665"/>
        <v>2000</v>
      </c>
      <c r="J4436" s="37">
        <f t="shared" si="666"/>
        <v>120</v>
      </c>
      <c r="K4436" s="21"/>
      <c r="L4436" s="36">
        <f t="shared" si="670"/>
        <v>655</v>
      </c>
      <c r="M4436" s="36"/>
      <c r="N4436" s="36">
        <v>30</v>
      </c>
      <c r="O4436" s="21">
        <f t="shared" si="667"/>
        <v>685</v>
      </c>
      <c r="P4436" s="40">
        <f t="shared" si="668"/>
        <v>1957.1428571428573</v>
      </c>
      <c r="Q4436" s="42"/>
      <c r="R4436" t="str">
        <f t="shared" si="669"/>
        <v>2220 Litre 316 Stainless Steel Slimline Water Tank (600mm W x 1700mm L x  2350mm H)</v>
      </c>
    </row>
    <row r="4437" spans="2:18" x14ac:dyDescent="0.35">
      <c r="B4437" s="32">
        <v>0.65</v>
      </c>
      <c r="C4437" s="30" t="s">
        <v>23</v>
      </c>
      <c r="D4437" s="30" t="s">
        <v>21</v>
      </c>
      <c r="E4437" s="21">
        <v>600</v>
      </c>
      <c r="F4437" s="21">
        <v>1800</v>
      </c>
      <c r="G4437" s="21">
        <v>2350</v>
      </c>
      <c r="H4437" s="39">
        <f t="shared" si="664"/>
        <v>2356.7142857142858</v>
      </c>
      <c r="I4437" s="37">
        <f t="shared" si="665"/>
        <v>2000</v>
      </c>
      <c r="J4437" s="37">
        <f t="shared" si="666"/>
        <v>120</v>
      </c>
      <c r="K4437" s="21"/>
      <c r="L4437" s="36">
        <f t="shared" si="670"/>
        <v>678</v>
      </c>
      <c r="M4437" s="36"/>
      <c r="N4437" s="36">
        <v>30</v>
      </c>
      <c r="O4437" s="21">
        <f t="shared" si="667"/>
        <v>708</v>
      </c>
      <c r="P4437" s="40">
        <f t="shared" si="668"/>
        <v>2022.8571428571429</v>
      </c>
      <c r="Q4437" s="42"/>
      <c r="R4437" t="str">
        <f t="shared" si="669"/>
        <v>2360 Litre 316 Stainless Steel Slimline Water Tank (600mm W x 1800mm L x  2350mm H)</v>
      </c>
    </row>
    <row r="4438" spans="2:18" x14ac:dyDescent="0.35">
      <c r="B4438" s="32">
        <v>0.65</v>
      </c>
      <c r="C4438" s="30" t="s">
        <v>23</v>
      </c>
      <c r="D4438" s="30" t="s">
        <v>21</v>
      </c>
      <c r="E4438" s="21">
        <v>600</v>
      </c>
      <c r="F4438" s="21">
        <v>1900</v>
      </c>
      <c r="G4438" s="21">
        <v>2350</v>
      </c>
      <c r="H4438" s="39">
        <f t="shared" si="664"/>
        <v>2497.7142857142858</v>
      </c>
      <c r="I4438" s="37">
        <f t="shared" si="665"/>
        <v>2000</v>
      </c>
      <c r="J4438" s="37">
        <f t="shared" si="666"/>
        <v>120</v>
      </c>
      <c r="K4438" s="21"/>
      <c r="L4438" s="36">
        <f t="shared" si="670"/>
        <v>701</v>
      </c>
      <c r="M4438" s="36"/>
      <c r="N4438" s="36">
        <v>30</v>
      </c>
      <c r="O4438" s="21">
        <f t="shared" si="667"/>
        <v>731</v>
      </c>
      <c r="P4438" s="40">
        <f t="shared" si="668"/>
        <v>2088.5714285714289</v>
      </c>
      <c r="Q4438" s="42"/>
      <c r="R4438" t="str">
        <f t="shared" si="669"/>
        <v>2500 Litre 316 Stainless Steel Slimline Water Tank (600mm W x 1900mm L x  2350mm H)</v>
      </c>
    </row>
    <row r="4439" spans="2:18" x14ac:dyDescent="0.35">
      <c r="B4439" s="32">
        <v>0.65</v>
      </c>
      <c r="C4439" s="30" t="s">
        <v>23</v>
      </c>
      <c r="D4439" s="30" t="s">
        <v>21</v>
      </c>
      <c r="E4439" s="21">
        <v>600</v>
      </c>
      <c r="F4439" s="21">
        <v>2000</v>
      </c>
      <c r="G4439" s="21">
        <v>2350</v>
      </c>
      <c r="H4439" s="39">
        <f t="shared" si="664"/>
        <v>2638.7142857142858</v>
      </c>
      <c r="I4439" s="37">
        <f t="shared" si="665"/>
        <v>3000</v>
      </c>
      <c r="J4439" s="37">
        <f t="shared" si="666"/>
        <v>135</v>
      </c>
      <c r="K4439" s="21"/>
      <c r="L4439" s="36">
        <v>790</v>
      </c>
      <c r="M4439" s="36"/>
      <c r="N4439" s="36">
        <v>30</v>
      </c>
      <c r="O4439" s="21">
        <f t="shared" si="667"/>
        <v>820</v>
      </c>
      <c r="P4439" s="40">
        <f t="shared" si="668"/>
        <v>2342.8571428571431</v>
      </c>
      <c r="Q4439" s="42"/>
      <c r="R4439" t="str">
        <f t="shared" si="669"/>
        <v>2640 Litre 316 Stainless Steel Slimline Water Tank (600mm W x 2000mm L x  2350mm H)</v>
      </c>
    </row>
    <row r="4440" spans="2:18" x14ac:dyDescent="0.35">
      <c r="B4440" s="32">
        <v>0.65</v>
      </c>
      <c r="C4440" s="30" t="s">
        <v>23</v>
      </c>
      <c r="D4440" s="30" t="s">
        <v>21</v>
      </c>
      <c r="E4440" s="21">
        <v>600</v>
      </c>
      <c r="F4440" s="21">
        <v>2100</v>
      </c>
      <c r="G4440" s="21">
        <v>2350</v>
      </c>
      <c r="H4440" s="39">
        <f t="shared" si="664"/>
        <v>2779.7142857142858</v>
      </c>
      <c r="I4440" s="37">
        <f t="shared" si="665"/>
        <v>3000</v>
      </c>
      <c r="J4440" s="37">
        <f t="shared" si="666"/>
        <v>135</v>
      </c>
      <c r="K4440" s="21"/>
      <c r="L4440" s="36">
        <f t="shared" ref="L4440:L4445" si="671">L4439+23</f>
        <v>813</v>
      </c>
      <c r="M4440" s="36"/>
      <c r="N4440" s="36">
        <v>30</v>
      </c>
      <c r="O4440" s="21">
        <f t="shared" si="667"/>
        <v>843</v>
      </c>
      <c r="P4440" s="40">
        <f t="shared" si="668"/>
        <v>2408.5714285714289</v>
      </c>
      <c r="Q4440" s="42"/>
      <c r="R4440" t="str">
        <f t="shared" si="669"/>
        <v>2780 Litre 316 Stainless Steel Slimline Water Tank (600mm W x 2100mm L x  2350mm H)</v>
      </c>
    </row>
    <row r="4441" spans="2:18" x14ac:dyDescent="0.35">
      <c r="B4441" s="32">
        <v>0.65</v>
      </c>
      <c r="C4441" s="30" t="s">
        <v>23</v>
      </c>
      <c r="D4441" s="30" t="s">
        <v>21</v>
      </c>
      <c r="E4441" s="21">
        <v>600</v>
      </c>
      <c r="F4441" s="21">
        <v>2200</v>
      </c>
      <c r="G4441" s="21">
        <v>2350</v>
      </c>
      <c r="H4441" s="39">
        <f t="shared" si="664"/>
        <v>2920.7142857142858</v>
      </c>
      <c r="I4441" s="37">
        <f t="shared" si="665"/>
        <v>3000</v>
      </c>
      <c r="J4441" s="37">
        <f t="shared" si="666"/>
        <v>135</v>
      </c>
      <c r="K4441" s="21"/>
      <c r="L4441" s="36">
        <f t="shared" si="671"/>
        <v>836</v>
      </c>
      <c r="M4441" s="36"/>
      <c r="N4441" s="36">
        <v>30</v>
      </c>
      <c r="O4441" s="21">
        <f t="shared" si="667"/>
        <v>866</v>
      </c>
      <c r="P4441" s="40">
        <f t="shared" si="668"/>
        <v>2474.2857142857142</v>
      </c>
      <c r="Q4441" s="42"/>
      <c r="R4441" t="str">
        <f t="shared" si="669"/>
        <v>2920 Litre 316 Stainless Steel Slimline Water Tank (600mm W x 2200mm L x  2350mm H)</v>
      </c>
    </row>
    <row r="4442" spans="2:18" x14ac:dyDescent="0.35">
      <c r="B4442" s="32">
        <v>0.65</v>
      </c>
      <c r="C4442" s="30" t="s">
        <v>23</v>
      </c>
      <c r="D4442" s="30" t="s">
        <v>21</v>
      </c>
      <c r="E4442" s="21">
        <v>600</v>
      </c>
      <c r="F4442" s="21">
        <v>2300</v>
      </c>
      <c r="G4442" s="21">
        <v>2350</v>
      </c>
      <c r="H4442" s="39">
        <f t="shared" si="664"/>
        <v>3061.7142857142858</v>
      </c>
      <c r="I4442" s="37">
        <f t="shared" si="665"/>
        <v>3000</v>
      </c>
      <c r="J4442" s="37">
        <f t="shared" si="666"/>
        <v>135</v>
      </c>
      <c r="K4442" s="21">
        <v>30</v>
      </c>
      <c r="L4442" s="36">
        <f t="shared" si="671"/>
        <v>859</v>
      </c>
      <c r="M4442" s="36"/>
      <c r="N4442" s="36">
        <v>30</v>
      </c>
      <c r="O4442" s="21">
        <f t="shared" si="667"/>
        <v>919</v>
      </c>
      <c r="P4442" s="40">
        <f t="shared" si="668"/>
        <v>2625.7142857142858</v>
      </c>
      <c r="Q4442" s="42"/>
      <c r="R4442" t="str">
        <f t="shared" si="669"/>
        <v>3060 Litre 316 Stainless Steel Slimline Water Tank (600mm W x 2300mm L x  2350mm H)</v>
      </c>
    </row>
    <row r="4443" spans="2:18" x14ac:dyDescent="0.35">
      <c r="B4443" s="32">
        <v>0.65</v>
      </c>
      <c r="C4443" s="30" t="s">
        <v>23</v>
      </c>
      <c r="D4443" s="30" t="s">
        <v>21</v>
      </c>
      <c r="E4443" s="21">
        <v>600</v>
      </c>
      <c r="F4443" s="21">
        <v>2400</v>
      </c>
      <c r="G4443" s="21">
        <v>2350</v>
      </c>
      <c r="H4443" s="39">
        <f t="shared" si="664"/>
        <v>3202.7142857142858</v>
      </c>
      <c r="I4443" s="37">
        <f t="shared" si="665"/>
        <v>3000</v>
      </c>
      <c r="J4443" s="37">
        <f t="shared" si="666"/>
        <v>135</v>
      </c>
      <c r="K4443" s="21">
        <v>30</v>
      </c>
      <c r="L4443" s="36">
        <f t="shared" si="671"/>
        <v>882</v>
      </c>
      <c r="M4443" s="36"/>
      <c r="N4443" s="36">
        <v>30</v>
      </c>
      <c r="O4443" s="21">
        <f t="shared" si="667"/>
        <v>942</v>
      </c>
      <c r="P4443" s="40">
        <f t="shared" si="668"/>
        <v>2691.4285714285716</v>
      </c>
      <c r="Q4443" s="42"/>
      <c r="R4443" t="str">
        <f t="shared" si="669"/>
        <v>3200 Litre 316 Stainless Steel Slimline Water Tank (600mm W x 2400mm L x  2350mm H)</v>
      </c>
    </row>
    <row r="4444" spans="2:18" x14ac:dyDescent="0.35">
      <c r="B4444" s="32">
        <v>0.65</v>
      </c>
      <c r="C4444" s="30" t="s">
        <v>23</v>
      </c>
      <c r="D4444" s="30" t="s">
        <v>21</v>
      </c>
      <c r="E4444" s="21">
        <v>600</v>
      </c>
      <c r="F4444" s="21">
        <v>2500</v>
      </c>
      <c r="G4444" s="21">
        <v>2350</v>
      </c>
      <c r="H4444" s="39">
        <f t="shared" si="664"/>
        <v>3343.7142857142858</v>
      </c>
      <c r="I4444" s="37">
        <f t="shared" si="665"/>
        <v>3000</v>
      </c>
      <c r="J4444" s="37">
        <f t="shared" si="666"/>
        <v>135</v>
      </c>
      <c r="K4444" s="21">
        <v>30</v>
      </c>
      <c r="L4444" s="36">
        <f t="shared" si="671"/>
        <v>905</v>
      </c>
      <c r="M4444" s="36"/>
      <c r="N4444" s="36">
        <v>30</v>
      </c>
      <c r="O4444" s="21">
        <f t="shared" si="667"/>
        <v>965</v>
      </c>
      <c r="P4444" s="40">
        <f t="shared" si="668"/>
        <v>2757.1428571428573</v>
      </c>
      <c r="Q4444" s="42"/>
      <c r="R4444" t="str">
        <f t="shared" si="669"/>
        <v>3340 Litre 316 Stainless Steel Slimline Water Tank (600mm W x 2500mm L x  2350mm H)</v>
      </c>
    </row>
    <row r="4445" spans="2:18" x14ac:dyDescent="0.35">
      <c r="B4445" s="32">
        <v>0.65</v>
      </c>
      <c r="C4445" s="30" t="s">
        <v>23</v>
      </c>
      <c r="D4445" s="30" t="s">
        <v>21</v>
      </c>
      <c r="E4445" s="21">
        <v>600</v>
      </c>
      <c r="F4445" s="21">
        <v>2600</v>
      </c>
      <c r="G4445" s="21">
        <v>2350</v>
      </c>
      <c r="H4445" s="39">
        <f t="shared" si="664"/>
        <v>3484.7142857142858</v>
      </c>
      <c r="I4445" s="37">
        <f t="shared" si="665"/>
        <v>3000</v>
      </c>
      <c r="J4445" s="37">
        <f t="shared" si="666"/>
        <v>135</v>
      </c>
      <c r="K4445" s="21">
        <v>30</v>
      </c>
      <c r="L4445" s="36">
        <f t="shared" si="671"/>
        <v>928</v>
      </c>
      <c r="M4445" s="36"/>
      <c r="N4445" s="36">
        <v>30</v>
      </c>
      <c r="O4445" s="21">
        <f t="shared" si="667"/>
        <v>988</v>
      </c>
      <c r="P4445" s="40">
        <f t="shared" si="668"/>
        <v>2822.8571428571431</v>
      </c>
      <c r="Q4445" s="42"/>
      <c r="R4445" t="str">
        <f t="shared" si="669"/>
        <v>3480 Litre 316 Stainless Steel Slimline Water Tank (600mm W x 2600mm L x  2350mm H)</v>
      </c>
    </row>
    <row r="4446" spans="2:18" x14ac:dyDescent="0.35">
      <c r="B4446" s="32">
        <v>0.65</v>
      </c>
      <c r="C4446" s="30" t="s">
        <v>23</v>
      </c>
      <c r="D4446" s="30" t="s">
        <v>21</v>
      </c>
      <c r="E4446" s="21">
        <v>600</v>
      </c>
      <c r="F4446" s="21">
        <v>2700</v>
      </c>
      <c r="G4446" s="21">
        <v>2350</v>
      </c>
      <c r="H4446" s="39">
        <f t="shared" si="664"/>
        <v>3625.7142857142858</v>
      </c>
      <c r="I4446" s="37">
        <f t="shared" si="665"/>
        <v>4000</v>
      </c>
      <c r="J4446" s="37">
        <f t="shared" si="666"/>
        <v>150</v>
      </c>
      <c r="K4446" s="21">
        <v>30</v>
      </c>
      <c r="L4446" s="36">
        <v>951</v>
      </c>
      <c r="M4446" s="36"/>
      <c r="N4446" s="36">
        <v>30</v>
      </c>
      <c r="O4446" s="21">
        <f t="shared" si="667"/>
        <v>1011</v>
      </c>
      <c r="P4446" s="40">
        <f t="shared" si="668"/>
        <v>2888.5714285714289</v>
      </c>
      <c r="Q4446" s="42"/>
      <c r="R4446" t="str">
        <f t="shared" si="669"/>
        <v>3630 Litre 316 Stainless Steel Slimline Water Tank (600mm W x 2700mm L x  2350mm H)</v>
      </c>
    </row>
    <row r="4447" spans="2:18" x14ac:dyDescent="0.35">
      <c r="B4447" s="32">
        <v>0.65</v>
      </c>
      <c r="C4447" s="30" t="s">
        <v>23</v>
      </c>
      <c r="D4447" s="30" t="s">
        <v>21</v>
      </c>
      <c r="E4447" s="21">
        <v>600</v>
      </c>
      <c r="F4447" s="21">
        <v>2800</v>
      </c>
      <c r="G4447" s="21">
        <v>2350</v>
      </c>
      <c r="H4447" s="39">
        <f t="shared" si="664"/>
        <v>3766.7142857142858</v>
      </c>
      <c r="I4447" s="37">
        <f t="shared" si="665"/>
        <v>4000</v>
      </c>
      <c r="J4447" s="37">
        <f t="shared" si="666"/>
        <v>150</v>
      </c>
      <c r="K4447" s="21">
        <v>30</v>
      </c>
      <c r="L4447" s="36">
        <f>L4446+23</f>
        <v>974</v>
      </c>
      <c r="M4447" s="36"/>
      <c r="N4447" s="36">
        <v>30</v>
      </c>
      <c r="O4447" s="21">
        <f t="shared" si="667"/>
        <v>1034</v>
      </c>
      <c r="P4447" s="40">
        <f t="shared" si="668"/>
        <v>2954.2857142857147</v>
      </c>
      <c r="Q4447" s="42"/>
      <c r="R4447" t="str">
        <f t="shared" si="669"/>
        <v>3770 Litre 316 Stainless Steel Slimline Water Tank (600mm W x 2800mm L x  2350mm H)</v>
      </c>
    </row>
    <row r="4448" spans="2:18" x14ac:dyDescent="0.35">
      <c r="B4448" s="32">
        <v>0.65</v>
      </c>
      <c r="C4448" s="30" t="s">
        <v>23</v>
      </c>
      <c r="D4448" s="30" t="s">
        <v>21</v>
      </c>
      <c r="E4448" s="21">
        <v>600</v>
      </c>
      <c r="F4448" s="21">
        <v>2900</v>
      </c>
      <c r="G4448" s="21">
        <v>2350</v>
      </c>
      <c r="H4448" s="39">
        <f t="shared" si="664"/>
        <v>3907.7142857142858</v>
      </c>
      <c r="I4448" s="37">
        <f t="shared" si="665"/>
        <v>4000</v>
      </c>
      <c r="J4448" s="37">
        <f t="shared" si="666"/>
        <v>150</v>
      </c>
      <c r="K4448" s="21">
        <v>30</v>
      </c>
      <c r="L4448" s="36">
        <f>L4447+23</f>
        <v>997</v>
      </c>
      <c r="M4448" s="36"/>
      <c r="N4448" s="36">
        <v>30</v>
      </c>
      <c r="O4448" s="21">
        <f t="shared" si="667"/>
        <v>1057</v>
      </c>
      <c r="P4448" s="40">
        <f t="shared" si="668"/>
        <v>3020</v>
      </c>
      <c r="Q4448" s="42"/>
      <c r="R4448" t="str">
        <f t="shared" si="669"/>
        <v>3910 Litre 316 Stainless Steel Slimline Water Tank (600mm W x 2900mm L x  2350mm H)</v>
      </c>
    </row>
    <row r="4449" spans="2:18" x14ac:dyDescent="0.35">
      <c r="B4449" s="32">
        <v>0.65</v>
      </c>
      <c r="C4449" s="30" t="s">
        <v>23</v>
      </c>
      <c r="D4449" s="30" t="s">
        <v>21</v>
      </c>
      <c r="E4449" s="21">
        <v>600</v>
      </c>
      <c r="F4449" s="21">
        <v>3000</v>
      </c>
      <c r="G4449" s="21">
        <v>2350</v>
      </c>
      <c r="H4449" s="39">
        <f t="shared" si="664"/>
        <v>4048.7142857142858</v>
      </c>
      <c r="I4449" s="37">
        <f t="shared" si="665"/>
        <v>4000</v>
      </c>
      <c r="J4449" s="37">
        <f t="shared" si="666"/>
        <v>150</v>
      </c>
      <c r="K4449" s="21">
        <v>45</v>
      </c>
      <c r="L4449" s="36">
        <f>L4448+23</f>
        <v>1020</v>
      </c>
      <c r="M4449" s="36"/>
      <c r="N4449" s="36">
        <v>30</v>
      </c>
      <c r="O4449" s="21">
        <f t="shared" si="667"/>
        <v>1095</v>
      </c>
      <c r="P4449" s="40">
        <f t="shared" si="668"/>
        <v>3128.5714285714289</v>
      </c>
      <c r="Q4449" s="42"/>
      <c r="R4449" t="str">
        <f t="shared" si="669"/>
        <v>4050 Litre 316 Stainless Steel Slimline Water Tank (600mm W x 3000mm L x  2350mm H)</v>
      </c>
    </row>
    <row r="4450" spans="2:18" x14ac:dyDescent="0.35">
      <c r="B4450" s="32">
        <v>0.65</v>
      </c>
      <c r="C4450" s="30" t="s">
        <v>23</v>
      </c>
      <c r="D4450" s="30" t="s">
        <v>21</v>
      </c>
      <c r="E4450" s="21">
        <v>650</v>
      </c>
      <c r="F4450" s="21">
        <v>800</v>
      </c>
      <c r="G4450" s="21">
        <v>2350</v>
      </c>
      <c r="H4450" s="39">
        <f t="shared" si="664"/>
        <v>1009.2410714285713</v>
      </c>
      <c r="I4450" s="37">
        <f t="shared" si="665"/>
        <v>1000</v>
      </c>
      <c r="J4450" s="37">
        <f t="shared" si="666"/>
        <v>90</v>
      </c>
      <c r="K4450" s="21"/>
      <c r="L4450" s="36">
        <v>452</v>
      </c>
      <c r="M4450" s="44"/>
      <c r="N4450" s="36">
        <v>30</v>
      </c>
      <c r="O4450" s="21">
        <f t="shared" si="667"/>
        <v>482</v>
      </c>
      <c r="P4450" s="40">
        <f t="shared" si="668"/>
        <v>1377.1428571428573</v>
      </c>
      <c r="Q4450" s="42"/>
      <c r="R4450" t="str">
        <f t="shared" si="669"/>
        <v>1010 Litre 316 Stainless Steel Slimline Water Tank (650mm W x 800mm L x  2350mm H)</v>
      </c>
    </row>
    <row r="4451" spans="2:18" x14ac:dyDescent="0.35">
      <c r="B4451" s="32">
        <v>0.65</v>
      </c>
      <c r="C4451" s="30" t="s">
        <v>23</v>
      </c>
      <c r="D4451" s="30" t="s">
        <v>21</v>
      </c>
      <c r="E4451" s="21">
        <v>650</v>
      </c>
      <c r="F4451" s="21">
        <v>900</v>
      </c>
      <c r="G4451" s="21">
        <v>2350</v>
      </c>
      <c r="H4451" s="39">
        <f t="shared" si="664"/>
        <v>1161.9910714285713</v>
      </c>
      <c r="I4451" s="37">
        <f t="shared" si="665"/>
        <v>1000</v>
      </c>
      <c r="J4451" s="37">
        <f t="shared" si="666"/>
        <v>90</v>
      </c>
      <c r="K4451" s="21"/>
      <c r="L4451" s="36">
        <f>L4450+23</f>
        <v>475</v>
      </c>
      <c r="M4451" s="36"/>
      <c r="N4451" s="36">
        <v>30</v>
      </c>
      <c r="O4451" s="21">
        <f t="shared" si="667"/>
        <v>505</v>
      </c>
      <c r="P4451" s="40">
        <f t="shared" si="668"/>
        <v>1442.8571428571429</v>
      </c>
      <c r="Q4451" s="42"/>
      <c r="R4451" t="str">
        <f t="shared" si="669"/>
        <v>1160 Litre 316 Stainless Steel Slimline Water Tank (650mm W x 900mm L x  2350mm H)</v>
      </c>
    </row>
    <row r="4452" spans="2:18" x14ac:dyDescent="0.35">
      <c r="B4452" s="32">
        <v>0.65</v>
      </c>
      <c r="C4452" s="30" t="s">
        <v>23</v>
      </c>
      <c r="D4452" s="30" t="s">
        <v>21</v>
      </c>
      <c r="E4452" s="21">
        <v>650</v>
      </c>
      <c r="F4452" s="21">
        <v>1000</v>
      </c>
      <c r="G4452" s="21">
        <v>2350</v>
      </c>
      <c r="H4452" s="39">
        <f t="shared" si="664"/>
        <v>1314.7410714285713</v>
      </c>
      <c r="I4452" s="37">
        <f t="shared" si="665"/>
        <v>1000</v>
      </c>
      <c r="J4452" s="37">
        <f t="shared" si="666"/>
        <v>90</v>
      </c>
      <c r="K4452" s="21"/>
      <c r="L4452" s="36">
        <f>L4451+23</f>
        <v>498</v>
      </c>
      <c r="M4452" s="36"/>
      <c r="N4452" s="36">
        <v>30</v>
      </c>
      <c r="O4452" s="21">
        <f t="shared" si="667"/>
        <v>528</v>
      </c>
      <c r="P4452" s="40">
        <f t="shared" si="668"/>
        <v>1508.5714285714287</v>
      </c>
      <c r="Q4452" s="42"/>
      <c r="R4452" t="str">
        <f t="shared" si="669"/>
        <v>1310 Litre 316 Stainless Steel Slimline Water Tank (650mm W x 1000mm L x  2350mm H)</v>
      </c>
    </row>
    <row r="4453" spans="2:18" x14ac:dyDescent="0.35">
      <c r="B4453" s="32">
        <v>0.65</v>
      </c>
      <c r="C4453" s="30" t="s">
        <v>23</v>
      </c>
      <c r="D4453" s="30" t="s">
        <v>21</v>
      </c>
      <c r="E4453" s="21">
        <v>650</v>
      </c>
      <c r="F4453" s="21">
        <v>1100</v>
      </c>
      <c r="G4453" s="21">
        <v>2350</v>
      </c>
      <c r="H4453" s="39">
        <f t="shared" si="664"/>
        <v>1467.4910714285713</v>
      </c>
      <c r="I4453" s="37">
        <f t="shared" si="665"/>
        <v>1000</v>
      </c>
      <c r="J4453" s="37">
        <f t="shared" si="666"/>
        <v>90</v>
      </c>
      <c r="K4453" s="21"/>
      <c r="L4453" s="36">
        <f>L4452+23</f>
        <v>521</v>
      </c>
      <c r="M4453" s="36"/>
      <c r="N4453" s="36">
        <v>30</v>
      </c>
      <c r="O4453" s="21">
        <f t="shared" si="667"/>
        <v>551</v>
      </c>
      <c r="P4453" s="40">
        <f t="shared" si="668"/>
        <v>1574.2857142857144</v>
      </c>
      <c r="Q4453" s="42"/>
      <c r="R4453" t="str">
        <f t="shared" si="669"/>
        <v>1470 Litre 316 Stainless Steel Slimline Water Tank (650mm W x 1100mm L x  2350mm H)</v>
      </c>
    </row>
    <row r="4454" spans="2:18" x14ac:dyDescent="0.35">
      <c r="B4454" s="32">
        <v>0.65</v>
      </c>
      <c r="C4454" s="30" t="s">
        <v>23</v>
      </c>
      <c r="D4454" s="30" t="s">
        <v>21</v>
      </c>
      <c r="E4454" s="21">
        <v>650</v>
      </c>
      <c r="F4454" s="21">
        <v>1200</v>
      </c>
      <c r="G4454" s="21">
        <v>2350</v>
      </c>
      <c r="H4454" s="39">
        <f t="shared" si="664"/>
        <v>1620.2410714285713</v>
      </c>
      <c r="I4454" s="37">
        <f t="shared" si="665"/>
        <v>2000</v>
      </c>
      <c r="J4454" s="37">
        <f t="shared" si="666"/>
        <v>120</v>
      </c>
      <c r="K4454" s="21"/>
      <c r="L4454" s="36">
        <v>544</v>
      </c>
      <c r="M4454" s="36"/>
      <c r="N4454" s="36">
        <v>30</v>
      </c>
      <c r="O4454" s="21">
        <f t="shared" si="667"/>
        <v>574</v>
      </c>
      <c r="P4454" s="40">
        <f t="shared" si="668"/>
        <v>1640</v>
      </c>
      <c r="Q4454" s="42"/>
      <c r="R4454" t="str">
        <f t="shared" si="669"/>
        <v>1620 Litre 316 Stainless Steel Slimline Water Tank (650mm W x 1200mm L x  2350mm H)</v>
      </c>
    </row>
    <row r="4455" spans="2:18" x14ac:dyDescent="0.35">
      <c r="B4455" s="32">
        <v>0.65</v>
      </c>
      <c r="C4455" s="30" t="s">
        <v>23</v>
      </c>
      <c r="D4455" s="30" t="s">
        <v>21</v>
      </c>
      <c r="E4455" s="21">
        <v>650</v>
      </c>
      <c r="F4455" s="21">
        <v>1300</v>
      </c>
      <c r="G4455" s="21">
        <v>2350</v>
      </c>
      <c r="H4455" s="39">
        <f t="shared" si="664"/>
        <v>1772.9910714285713</v>
      </c>
      <c r="I4455" s="37">
        <f t="shared" si="665"/>
        <v>2000</v>
      </c>
      <c r="J4455" s="37">
        <f t="shared" si="666"/>
        <v>120</v>
      </c>
      <c r="K4455" s="21"/>
      <c r="L4455" s="36">
        <f>L4454+23</f>
        <v>567</v>
      </c>
      <c r="M4455" s="36"/>
      <c r="N4455" s="36">
        <v>30</v>
      </c>
      <c r="O4455" s="21">
        <f t="shared" si="667"/>
        <v>597</v>
      </c>
      <c r="P4455" s="40">
        <f t="shared" si="668"/>
        <v>1705.7142857142858</v>
      </c>
      <c r="Q4455" s="42"/>
      <c r="R4455" t="str">
        <f t="shared" si="669"/>
        <v>1770 Litre 316 Stainless Steel Slimline Water Tank (650mm W x 1300mm L x  2350mm H)</v>
      </c>
    </row>
    <row r="4456" spans="2:18" x14ac:dyDescent="0.35">
      <c r="B4456" s="32">
        <v>0.65</v>
      </c>
      <c r="C4456" s="30" t="s">
        <v>23</v>
      </c>
      <c r="D4456" s="30" t="s">
        <v>21</v>
      </c>
      <c r="E4456" s="21">
        <v>650</v>
      </c>
      <c r="F4456" s="21">
        <v>1400</v>
      </c>
      <c r="G4456" s="21">
        <v>2350</v>
      </c>
      <c r="H4456" s="39">
        <f t="shared" si="664"/>
        <v>1925.7410714285713</v>
      </c>
      <c r="I4456" s="37">
        <f t="shared" si="665"/>
        <v>2000</v>
      </c>
      <c r="J4456" s="37">
        <f t="shared" si="666"/>
        <v>120</v>
      </c>
      <c r="K4456" s="21"/>
      <c r="L4456" s="36">
        <f>L4455+23</f>
        <v>590</v>
      </c>
      <c r="M4456" s="36"/>
      <c r="N4456" s="36">
        <v>30</v>
      </c>
      <c r="O4456" s="21">
        <f t="shared" si="667"/>
        <v>620</v>
      </c>
      <c r="P4456" s="40">
        <f t="shared" si="668"/>
        <v>1771.4285714285716</v>
      </c>
      <c r="Q4456" s="42"/>
      <c r="R4456" t="str">
        <f t="shared" si="669"/>
        <v>1930 Litre 316 Stainless Steel Slimline Water Tank (650mm W x 1400mm L x  2350mm H)</v>
      </c>
    </row>
    <row r="4457" spans="2:18" x14ac:dyDescent="0.35">
      <c r="B4457" s="32">
        <v>0.65</v>
      </c>
      <c r="C4457" s="30" t="s">
        <v>23</v>
      </c>
      <c r="D4457" s="30" t="s">
        <v>21</v>
      </c>
      <c r="E4457" s="21">
        <v>650</v>
      </c>
      <c r="F4457" s="21">
        <v>1500</v>
      </c>
      <c r="G4457" s="21">
        <v>2350</v>
      </c>
      <c r="H4457" s="39">
        <f t="shared" si="664"/>
        <v>2078.4910714285711</v>
      </c>
      <c r="I4457" s="37">
        <f t="shared" si="665"/>
        <v>2000</v>
      </c>
      <c r="J4457" s="37">
        <f t="shared" si="666"/>
        <v>120</v>
      </c>
      <c r="K4457" s="21"/>
      <c r="L4457" s="36">
        <f>L4456+23</f>
        <v>613</v>
      </c>
      <c r="M4457" s="36"/>
      <c r="N4457" s="36">
        <v>30</v>
      </c>
      <c r="O4457" s="21">
        <f t="shared" si="667"/>
        <v>643</v>
      </c>
      <c r="P4457" s="40">
        <f t="shared" si="668"/>
        <v>1837.1428571428573</v>
      </c>
      <c r="Q4457" s="42"/>
      <c r="R4457" t="str">
        <f t="shared" si="669"/>
        <v>2080 Litre 316 Stainless Steel Slimline Water Tank (650mm W x 1500mm L x  2350mm H)</v>
      </c>
    </row>
    <row r="4458" spans="2:18" x14ac:dyDescent="0.35">
      <c r="B4458" s="32">
        <v>0.65</v>
      </c>
      <c r="C4458" s="30" t="s">
        <v>23</v>
      </c>
      <c r="D4458" s="30" t="s">
        <v>21</v>
      </c>
      <c r="E4458" s="21">
        <v>650</v>
      </c>
      <c r="F4458" s="21">
        <v>1600</v>
      </c>
      <c r="G4458" s="21">
        <v>2350</v>
      </c>
      <c r="H4458" s="39">
        <f t="shared" si="664"/>
        <v>2231.2410714285711</v>
      </c>
      <c r="I4458" s="37">
        <f t="shared" si="665"/>
        <v>2000</v>
      </c>
      <c r="J4458" s="37">
        <f t="shared" si="666"/>
        <v>120</v>
      </c>
      <c r="K4458" s="21"/>
      <c r="L4458" s="36">
        <f>L4457+23</f>
        <v>636</v>
      </c>
      <c r="M4458" s="36"/>
      <c r="N4458" s="36">
        <v>30</v>
      </c>
      <c r="O4458" s="21">
        <f t="shared" si="667"/>
        <v>666</v>
      </c>
      <c r="P4458" s="40">
        <f t="shared" si="668"/>
        <v>1902.8571428571429</v>
      </c>
      <c r="Q4458" s="42"/>
      <c r="R4458" t="str">
        <f t="shared" si="669"/>
        <v>2230 Litre 316 Stainless Steel Slimline Water Tank (650mm W x 1600mm L x  2350mm H)</v>
      </c>
    </row>
    <row r="4459" spans="2:18" x14ac:dyDescent="0.35">
      <c r="B4459" s="32">
        <v>0.65</v>
      </c>
      <c r="C4459" s="30" t="s">
        <v>23</v>
      </c>
      <c r="D4459" s="30" t="s">
        <v>21</v>
      </c>
      <c r="E4459" s="21">
        <v>650</v>
      </c>
      <c r="F4459" s="21">
        <v>1700</v>
      </c>
      <c r="G4459" s="21">
        <v>2350</v>
      </c>
      <c r="H4459" s="39">
        <f t="shared" si="664"/>
        <v>2383.9910714285711</v>
      </c>
      <c r="I4459" s="37">
        <f t="shared" si="665"/>
        <v>2000</v>
      </c>
      <c r="J4459" s="37">
        <f t="shared" si="666"/>
        <v>120</v>
      </c>
      <c r="K4459" s="21"/>
      <c r="L4459" s="36">
        <f>L4458+23</f>
        <v>659</v>
      </c>
      <c r="M4459" s="36"/>
      <c r="N4459" s="36">
        <v>30</v>
      </c>
      <c r="O4459" s="21">
        <f t="shared" si="667"/>
        <v>689</v>
      </c>
      <c r="P4459" s="40">
        <f t="shared" si="668"/>
        <v>1968.5714285714287</v>
      </c>
      <c r="Q4459" s="42"/>
      <c r="R4459" t="str">
        <f t="shared" si="669"/>
        <v>2380 Litre 316 Stainless Steel Slimline Water Tank (650mm W x 1700mm L x  2350mm H)</v>
      </c>
    </row>
    <row r="4460" spans="2:18" x14ac:dyDescent="0.35">
      <c r="B4460" s="32">
        <v>0.65</v>
      </c>
      <c r="C4460" s="30" t="s">
        <v>23</v>
      </c>
      <c r="D4460" s="30" t="s">
        <v>21</v>
      </c>
      <c r="E4460" s="21">
        <v>650</v>
      </c>
      <c r="F4460" s="21">
        <v>1800</v>
      </c>
      <c r="G4460" s="21">
        <v>2350</v>
      </c>
      <c r="H4460" s="39">
        <f t="shared" si="664"/>
        <v>2536.7410714285711</v>
      </c>
      <c r="I4460" s="37">
        <f t="shared" si="665"/>
        <v>3000</v>
      </c>
      <c r="J4460" s="37">
        <f t="shared" si="666"/>
        <v>135</v>
      </c>
      <c r="K4460" s="21"/>
      <c r="L4460" s="36">
        <v>749</v>
      </c>
      <c r="M4460" s="36"/>
      <c r="N4460" s="36">
        <v>30</v>
      </c>
      <c r="O4460" s="21">
        <f t="shared" si="667"/>
        <v>779</v>
      </c>
      <c r="P4460" s="40">
        <f t="shared" si="668"/>
        <v>2225.7142857142858</v>
      </c>
      <c r="Q4460" s="42"/>
      <c r="R4460" t="str">
        <f t="shared" si="669"/>
        <v>2540 Litre 316 Stainless Steel Slimline Water Tank (650mm W x 1800mm L x  2350mm H)</v>
      </c>
    </row>
    <row r="4461" spans="2:18" x14ac:dyDescent="0.35">
      <c r="B4461" s="32">
        <v>0.65</v>
      </c>
      <c r="C4461" s="30" t="s">
        <v>23</v>
      </c>
      <c r="D4461" s="30" t="s">
        <v>21</v>
      </c>
      <c r="E4461" s="21">
        <v>650</v>
      </c>
      <c r="F4461" s="21">
        <v>1900</v>
      </c>
      <c r="G4461" s="21">
        <v>2350</v>
      </c>
      <c r="H4461" s="39">
        <f t="shared" si="664"/>
        <v>2689.4910714285711</v>
      </c>
      <c r="I4461" s="37">
        <f t="shared" si="665"/>
        <v>3000</v>
      </c>
      <c r="J4461" s="37">
        <f t="shared" si="666"/>
        <v>135</v>
      </c>
      <c r="K4461" s="21"/>
      <c r="L4461" s="36">
        <f t="shared" ref="L4461:L4466" si="672">L4460+23</f>
        <v>772</v>
      </c>
      <c r="M4461" s="36"/>
      <c r="N4461" s="36">
        <v>30</v>
      </c>
      <c r="O4461" s="21">
        <f t="shared" si="667"/>
        <v>802</v>
      </c>
      <c r="P4461" s="40">
        <f t="shared" si="668"/>
        <v>2291.4285714285716</v>
      </c>
      <c r="Q4461" s="42"/>
      <c r="R4461" t="str">
        <f t="shared" si="669"/>
        <v>2690 Litre 316 Stainless Steel Slimline Water Tank (650mm W x 1900mm L x  2350mm H)</v>
      </c>
    </row>
    <row r="4462" spans="2:18" x14ac:dyDescent="0.35">
      <c r="B4462" s="32">
        <v>0.65</v>
      </c>
      <c r="C4462" s="30" t="s">
        <v>23</v>
      </c>
      <c r="D4462" s="30" t="s">
        <v>21</v>
      </c>
      <c r="E4462" s="21">
        <v>650</v>
      </c>
      <c r="F4462" s="21">
        <v>2000</v>
      </c>
      <c r="G4462" s="21">
        <v>2350</v>
      </c>
      <c r="H4462" s="39">
        <f t="shared" si="664"/>
        <v>2842.2410714285711</v>
      </c>
      <c r="I4462" s="37">
        <f t="shared" si="665"/>
        <v>3000</v>
      </c>
      <c r="J4462" s="37">
        <f t="shared" si="666"/>
        <v>135</v>
      </c>
      <c r="K4462" s="21"/>
      <c r="L4462" s="36">
        <f t="shared" si="672"/>
        <v>795</v>
      </c>
      <c r="M4462" s="36"/>
      <c r="N4462" s="36">
        <v>30</v>
      </c>
      <c r="O4462" s="21">
        <f t="shared" si="667"/>
        <v>825</v>
      </c>
      <c r="P4462" s="40">
        <f t="shared" si="668"/>
        <v>2357.1428571428573</v>
      </c>
      <c r="Q4462" s="42"/>
      <c r="R4462" t="str">
        <f t="shared" si="669"/>
        <v>2840 Litre 316 Stainless Steel Slimline Water Tank (650mm W x 2000mm L x  2350mm H)</v>
      </c>
    </row>
    <row r="4463" spans="2:18" x14ac:dyDescent="0.35">
      <c r="B4463" s="32">
        <v>0.65</v>
      </c>
      <c r="C4463" s="30" t="s">
        <v>23</v>
      </c>
      <c r="D4463" s="30" t="s">
        <v>21</v>
      </c>
      <c r="E4463" s="21">
        <v>650</v>
      </c>
      <c r="F4463" s="21">
        <v>2100</v>
      </c>
      <c r="G4463" s="21">
        <v>2350</v>
      </c>
      <c r="H4463" s="39">
        <f t="shared" si="664"/>
        <v>2994.9910714285711</v>
      </c>
      <c r="I4463" s="37">
        <f t="shared" si="665"/>
        <v>3000</v>
      </c>
      <c r="J4463" s="37">
        <f t="shared" si="666"/>
        <v>135</v>
      </c>
      <c r="K4463" s="21"/>
      <c r="L4463" s="36">
        <f t="shared" si="672"/>
        <v>818</v>
      </c>
      <c r="M4463" s="36"/>
      <c r="N4463" s="36">
        <v>30</v>
      </c>
      <c r="O4463" s="21">
        <f t="shared" si="667"/>
        <v>848</v>
      </c>
      <c r="P4463" s="40">
        <f t="shared" si="668"/>
        <v>2422.8571428571431</v>
      </c>
      <c r="Q4463" s="42"/>
      <c r="R4463" t="str">
        <f t="shared" si="669"/>
        <v>2990 Litre 316 Stainless Steel Slimline Water Tank (650mm W x 2100mm L x  2350mm H)</v>
      </c>
    </row>
    <row r="4464" spans="2:18" x14ac:dyDescent="0.35">
      <c r="B4464" s="32">
        <v>0.65</v>
      </c>
      <c r="C4464" s="30" t="s">
        <v>23</v>
      </c>
      <c r="D4464" s="30" t="s">
        <v>21</v>
      </c>
      <c r="E4464" s="21">
        <v>650</v>
      </c>
      <c r="F4464" s="21">
        <v>2200</v>
      </c>
      <c r="G4464" s="21">
        <v>2350</v>
      </c>
      <c r="H4464" s="39">
        <f t="shared" si="664"/>
        <v>3147.7410714285711</v>
      </c>
      <c r="I4464" s="37">
        <f t="shared" si="665"/>
        <v>3000</v>
      </c>
      <c r="J4464" s="37">
        <f t="shared" si="666"/>
        <v>135</v>
      </c>
      <c r="K4464" s="21">
        <v>30</v>
      </c>
      <c r="L4464" s="36">
        <f t="shared" si="672"/>
        <v>841</v>
      </c>
      <c r="M4464" s="36"/>
      <c r="N4464" s="36">
        <v>30</v>
      </c>
      <c r="O4464" s="21">
        <f t="shared" si="667"/>
        <v>901</v>
      </c>
      <c r="P4464" s="40">
        <f t="shared" si="668"/>
        <v>2574.2857142857147</v>
      </c>
      <c r="Q4464" s="42"/>
      <c r="R4464" t="str">
        <f t="shared" si="669"/>
        <v>3150 Litre 316 Stainless Steel Slimline Water Tank (650mm W x 2200mm L x  2350mm H)</v>
      </c>
    </row>
    <row r="4465" spans="2:18" x14ac:dyDescent="0.35">
      <c r="B4465" s="32">
        <v>0.65</v>
      </c>
      <c r="C4465" s="30" t="s">
        <v>23</v>
      </c>
      <c r="D4465" s="30" t="s">
        <v>21</v>
      </c>
      <c r="E4465" s="21">
        <v>650</v>
      </c>
      <c r="F4465" s="21">
        <v>2300</v>
      </c>
      <c r="G4465" s="21">
        <v>2350</v>
      </c>
      <c r="H4465" s="39">
        <f t="shared" si="664"/>
        <v>3300.4910714285711</v>
      </c>
      <c r="I4465" s="37">
        <f t="shared" si="665"/>
        <v>3000</v>
      </c>
      <c r="J4465" s="37">
        <f t="shared" si="666"/>
        <v>135</v>
      </c>
      <c r="K4465" s="21">
        <v>30</v>
      </c>
      <c r="L4465" s="36">
        <f t="shared" si="672"/>
        <v>864</v>
      </c>
      <c r="M4465" s="36"/>
      <c r="N4465" s="36">
        <v>30</v>
      </c>
      <c r="O4465" s="21">
        <f t="shared" si="667"/>
        <v>924</v>
      </c>
      <c r="P4465" s="40">
        <f t="shared" si="668"/>
        <v>2640</v>
      </c>
      <c r="Q4465" s="42"/>
      <c r="R4465" t="str">
        <f t="shared" si="669"/>
        <v>3300 Litre 316 Stainless Steel Slimline Water Tank (650mm W x 2300mm L x  2350mm H)</v>
      </c>
    </row>
    <row r="4466" spans="2:18" x14ac:dyDescent="0.35">
      <c r="B4466" s="32">
        <v>0.65</v>
      </c>
      <c r="C4466" s="30" t="s">
        <v>23</v>
      </c>
      <c r="D4466" s="30" t="s">
        <v>21</v>
      </c>
      <c r="E4466" s="21">
        <v>650</v>
      </c>
      <c r="F4466" s="21">
        <v>2400</v>
      </c>
      <c r="G4466" s="21">
        <v>2350</v>
      </c>
      <c r="H4466" s="39">
        <f t="shared" si="664"/>
        <v>3453.2410714285711</v>
      </c>
      <c r="I4466" s="37">
        <f t="shared" si="665"/>
        <v>3000</v>
      </c>
      <c r="J4466" s="37">
        <f t="shared" si="666"/>
        <v>135</v>
      </c>
      <c r="K4466" s="21">
        <v>30</v>
      </c>
      <c r="L4466" s="36">
        <f t="shared" si="672"/>
        <v>887</v>
      </c>
      <c r="M4466" s="36"/>
      <c r="N4466" s="36">
        <v>30</v>
      </c>
      <c r="O4466" s="21">
        <f t="shared" si="667"/>
        <v>947</v>
      </c>
      <c r="P4466" s="40">
        <f t="shared" si="668"/>
        <v>2705.7142857142858</v>
      </c>
      <c r="Q4466" s="42"/>
      <c r="R4466" t="str">
        <f t="shared" si="669"/>
        <v>3450 Litre 316 Stainless Steel Slimline Water Tank (650mm W x 2400mm L x  2350mm H)</v>
      </c>
    </row>
    <row r="4467" spans="2:18" x14ac:dyDescent="0.35">
      <c r="B4467" s="32">
        <v>0.65</v>
      </c>
      <c r="C4467" s="30" t="s">
        <v>23</v>
      </c>
      <c r="D4467" s="30" t="s">
        <v>21</v>
      </c>
      <c r="E4467" s="21">
        <v>650</v>
      </c>
      <c r="F4467" s="21">
        <v>2500</v>
      </c>
      <c r="G4467" s="21">
        <v>2350</v>
      </c>
      <c r="H4467" s="39">
        <f t="shared" si="664"/>
        <v>3605.9910714285711</v>
      </c>
      <c r="I4467" s="37">
        <f t="shared" si="665"/>
        <v>4000</v>
      </c>
      <c r="J4467" s="37">
        <f t="shared" si="666"/>
        <v>150</v>
      </c>
      <c r="K4467" s="21">
        <v>30</v>
      </c>
      <c r="L4467" s="36">
        <v>910</v>
      </c>
      <c r="M4467" s="36"/>
      <c r="N4467" s="36">
        <v>30</v>
      </c>
      <c r="O4467" s="21">
        <f t="shared" si="667"/>
        <v>970</v>
      </c>
      <c r="P4467" s="40">
        <f t="shared" si="668"/>
        <v>2771.4285714285716</v>
      </c>
      <c r="Q4467" s="42"/>
      <c r="R4467" t="str">
        <f t="shared" si="669"/>
        <v>3610 Litre 316 Stainless Steel Slimline Water Tank (650mm W x 2500mm L x  2350mm H)</v>
      </c>
    </row>
    <row r="4468" spans="2:18" x14ac:dyDescent="0.35">
      <c r="B4468" s="32">
        <v>0.65</v>
      </c>
      <c r="C4468" s="30" t="s">
        <v>23</v>
      </c>
      <c r="D4468" s="30" t="s">
        <v>21</v>
      </c>
      <c r="E4468" s="21">
        <v>650</v>
      </c>
      <c r="F4468" s="21">
        <v>2600</v>
      </c>
      <c r="G4468" s="21">
        <v>2350</v>
      </c>
      <c r="H4468" s="39">
        <f t="shared" si="664"/>
        <v>3758.7410714285711</v>
      </c>
      <c r="I4468" s="37">
        <f t="shared" si="665"/>
        <v>4000</v>
      </c>
      <c r="J4468" s="37">
        <f t="shared" si="666"/>
        <v>150</v>
      </c>
      <c r="K4468" s="21">
        <v>30</v>
      </c>
      <c r="L4468" s="36">
        <f>L4467+23</f>
        <v>933</v>
      </c>
      <c r="M4468" s="36"/>
      <c r="N4468" s="36">
        <v>30</v>
      </c>
      <c r="O4468" s="21">
        <f t="shared" si="667"/>
        <v>993</v>
      </c>
      <c r="P4468" s="40">
        <f t="shared" si="668"/>
        <v>2837.1428571428573</v>
      </c>
      <c r="Q4468" s="42"/>
      <c r="R4468" t="str">
        <f t="shared" si="669"/>
        <v>3760 Litre 316 Stainless Steel Slimline Water Tank (650mm W x 2600mm L x  2350mm H)</v>
      </c>
    </row>
    <row r="4469" spans="2:18" x14ac:dyDescent="0.35">
      <c r="B4469" s="32">
        <v>0.65</v>
      </c>
      <c r="C4469" s="30" t="s">
        <v>23</v>
      </c>
      <c r="D4469" s="30" t="s">
        <v>21</v>
      </c>
      <c r="E4469" s="21">
        <v>650</v>
      </c>
      <c r="F4469" s="21">
        <v>2700</v>
      </c>
      <c r="G4469" s="21">
        <v>2350</v>
      </c>
      <c r="H4469" s="39">
        <f t="shared" si="664"/>
        <v>3911.4910714285711</v>
      </c>
      <c r="I4469" s="37">
        <f t="shared" si="665"/>
        <v>4000</v>
      </c>
      <c r="J4469" s="37">
        <f t="shared" si="666"/>
        <v>150</v>
      </c>
      <c r="K4469" s="21">
        <v>30</v>
      </c>
      <c r="L4469" s="36">
        <f>L4468+23</f>
        <v>956</v>
      </c>
      <c r="M4469" s="36"/>
      <c r="N4469" s="36">
        <v>30</v>
      </c>
      <c r="O4469" s="21">
        <f t="shared" si="667"/>
        <v>1016</v>
      </c>
      <c r="P4469" s="40">
        <f t="shared" si="668"/>
        <v>2902.8571428571431</v>
      </c>
      <c r="Q4469" s="42"/>
      <c r="R4469" t="str">
        <f t="shared" si="669"/>
        <v>3910 Litre 316 Stainless Steel Slimline Water Tank (650mm W x 2700mm L x  2350mm H)</v>
      </c>
    </row>
    <row r="4470" spans="2:18" x14ac:dyDescent="0.35">
      <c r="B4470" s="32">
        <v>0.65</v>
      </c>
      <c r="C4470" s="30" t="s">
        <v>23</v>
      </c>
      <c r="D4470" s="30" t="s">
        <v>21</v>
      </c>
      <c r="E4470" s="21">
        <v>650</v>
      </c>
      <c r="F4470" s="21">
        <v>2800</v>
      </c>
      <c r="G4470" s="21">
        <v>2350</v>
      </c>
      <c r="H4470" s="39">
        <f t="shared" si="664"/>
        <v>4064.2410714285711</v>
      </c>
      <c r="I4470" s="37">
        <f t="shared" si="665"/>
        <v>4000</v>
      </c>
      <c r="J4470" s="37">
        <f t="shared" si="666"/>
        <v>150</v>
      </c>
      <c r="K4470" s="21">
        <v>45</v>
      </c>
      <c r="L4470" s="36">
        <f>L4469+23</f>
        <v>979</v>
      </c>
      <c r="M4470" s="36"/>
      <c r="N4470" s="36">
        <v>30</v>
      </c>
      <c r="O4470" s="21">
        <f t="shared" si="667"/>
        <v>1054</v>
      </c>
      <c r="P4470" s="40">
        <f t="shared" si="668"/>
        <v>3011.4285714285716</v>
      </c>
      <c r="Q4470" s="42"/>
      <c r="R4470" t="str">
        <f t="shared" si="669"/>
        <v>4060 Litre 316 Stainless Steel Slimline Water Tank (650mm W x 2800mm L x  2350mm H)</v>
      </c>
    </row>
    <row r="4471" spans="2:18" x14ac:dyDescent="0.35">
      <c r="B4471" s="32">
        <v>0.65</v>
      </c>
      <c r="C4471" s="30" t="s">
        <v>23</v>
      </c>
      <c r="D4471" s="30" t="s">
        <v>21</v>
      </c>
      <c r="E4471" s="21">
        <v>650</v>
      </c>
      <c r="F4471" s="21">
        <v>2900</v>
      </c>
      <c r="G4471" s="21">
        <v>2350</v>
      </c>
      <c r="H4471" s="39">
        <f t="shared" si="664"/>
        <v>4216.9910714285716</v>
      </c>
      <c r="I4471" s="37">
        <f t="shared" si="665"/>
        <v>4000</v>
      </c>
      <c r="J4471" s="37">
        <f t="shared" si="666"/>
        <v>150</v>
      </c>
      <c r="K4471" s="21">
        <v>45</v>
      </c>
      <c r="L4471" s="36">
        <f>L4470+23</f>
        <v>1002</v>
      </c>
      <c r="M4471" s="36"/>
      <c r="N4471" s="36">
        <v>30</v>
      </c>
      <c r="O4471" s="21">
        <f t="shared" si="667"/>
        <v>1077</v>
      </c>
      <c r="P4471" s="40">
        <f t="shared" si="668"/>
        <v>3077.1428571428573</v>
      </c>
      <c r="Q4471" s="42"/>
      <c r="R4471" t="str">
        <f t="shared" si="669"/>
        <v>4220 Litre 316 Stainless Steel Slimline Water Tank (650mm W x 2900mm L x  2350mm H)</v>
      </c>
    </row>
    <row r="4472" spans="2:18" x14ac:dyDescent="0.35">
      <c r="B4472" s="32">
        <v>0.65</v>
      </c>
      <c r="C4472" s="30" t="s">
        <v>23</v>
      </c>
      <c r="D4472" s="30" t="s">
        <v>21</v>
      </c>
      <c r="E4472" s="21">
        <v>650</v>
      </c>
      <c r="F4472" s="21">
        <v>3000</v>
      </c>
      <c r="G4472" s="21">
        <v>2350</v>
      </c>
      <c r="H4472" s="39">
        <f t="shared" si="664"/>
        <v>4369.7410714285716</v>
      </c>
      <c r="I4472" s="37">
        <f t="shared" si="665"/>
        <v>4000</v>
      </c>
      <c r="J4472" s="37">
        <f t="shared" si="666"/>
        <v>150</v>
      </c>
      <c r="K4472" s="21">
        <v>45</v>
      </c>
      <c r="L4472" s="36">
        <v>1025</v>
      </c>
      <c r="M4472" s="36"/>
      <c r="N4472" s="36">
        <v>30</v>
      </c>
      <c r="O4472" s="21">
        <f t="shared" si="667"/>
        <v>1100</v>
      </c>
      <c r="P4472" s="40">
        <f t="shared" si="668"/>
        <v>3142.8571428571431</v>
      </c>
      <c r="Q4472" s="42"/>
      <c r="R4472" t="str">
        <f t="shared" si="669"/>
        <v>4370 Litre 316 Stainless Steel Slimline Water Tank (650mm W x 3000mm L x  2350mm H)</v>
      </c>
    </row>
    <row r="4473" spans="2:18" x14ac:dyDescent="0.35">
      <c r="B4473" s="32">
        <v>0.65</v>
      </c>
      <c r="C4473" s="30" t="s">
        <v>23</v>
      </c>
      <c r="D4473" s="30" t="s">
        <v>21</v>
      </c>
      <c r="E4473" s="21">
        <v>700</v>
      </c>
      <c r="F4473" s="21">
        <v>800</v>
      </c>
      <c r="G4473" s="21">
        <v>2350</v>
      </c>
      <c r="H4473" s="39">
        <f t="shared" si="664"/>
        <v>1069.25</v>
      </c>
      <c r="I4473" s="37">
        <f t="shared" si="665"/>
        <v>1000</v>
      </c>
      <c r="J4473" s="37">
        <f t="shared" si="666"/>
        <v>90</v>
      </c>
      <c r="K4473" s="21"/>
      <c r="L4473" s="36">
        <v>457</v>
      </c>
      <c r="M4473" s="44"/>
      <c r="N4473" s="36">
        <v>30</v>
      </c>
      <c r="O4473" s="21">
        <f t="shared" si="667"/>
        <v>487</v>
      </c>
      <c r="P4473" s="40">
        <f t="shared" si="668"/>
        <v>1391.4285714285716</v>
      </c>
      <c r="Q4473" s="42"/>
      <c r="R4473" t="str">
        <f t="shared" si="669"/>
        <v>1070 Litre 316 Stainless Steel Slimline Water Tank (700mm W x 800mm L x  2350mm H)</v>
      </c>
    </row>
    <row r="4474" spans="2:18" x14ac:dyDescent="0.35">
      <c r="B4474" s="32">
        <v>0.65</v>
      </c>
      <c r="C4474" s="30" t="s">
        <v>23</v>
      </c>
      <c r="D4474" s="30" t="s">
        <v>21</v>
      </c>
      <c r="E4474" s="21">
        <v>700</v>
      </c>
      <c r="F4474" s="21">
        <v>900</v>
      </c>
      <c r="G4474" s="21">
        <v>2350</v>
      </c>
      <c r="H4474" s="39">
        <f t="shared" si="664"/>
        <v>1233.75</v>
      </c>
      <c r="I4474" s="37">
        <f t="shared" si="665"/>
        <v>1000</v>
      </c>
      <c r="J4474" s="37">
        <f t="shared" si="666"/>
        <v>90</v>
      </c>
      <c r="K4474" s="21"/>
      <c r="L4474" s="36">
        <f>L4473+23</f>
        <v>480</v>
      </c>
      <c r="M4474" s="36"/>
      <c r="N4474" s="36">
        <v>30</v>
      </c>
      <c r="O4474" s="21">
        <f t="shared" si="667"/>
        <v>510</v>
      </c>
      <c r="P4474" s="40">
        <f t="shared" si="668"/>
        <v>1457.1428571428573</v>
      </c>
      <c r="Q4474" s="42"/>
      <c r="R4474" t="str">
        <f t="shared" si="669"/>
        <v>1230 Litre 316 Stainless Steel Slimline Water Tank (700mm W x 900mm L x  2350mm H)</v>
      </c>
    </row>
    <row r="4475" spans="2:18" x14ac:dyDescent="0.35">
      <c r="B4475" s="32">
        <v>0.65</v>
      </c>
      <c r="C4475" s="30" t="s">
        <v>23</v>
      </c>
      <c r="D4475" s="30" t="s">
        <v>21</v>
      </c>
      <c r="E4475" s="21">
        <v>700</v>
      </c>
      <c r="F4475" s="21">
        <v>1000</v>
      </c>
      <c r="G4475" s="21">
        <v>2350</v>
      </c>
      <c r="H4475" s="39">
        <f t="shared" si="664"/>
        <v>1398.25</v>
      </c>
      <c r="I4475" s="37">
        <f t="shared" si="665"/>
        <v>1000</v>
      </c>
      <c r="J4475" s="37">
        <f t="shared" si="666"/>
        <v>90</v>
      </c>
      <c r="K4475" s="21"/>
      <c r="L4475" s="36">
        <f>L4474+23</f>
        <v>503</v>
      </c>
      <c r="M4475" s="36"/>
      <c r="N4475" s="36">
        <v>30</v>
      </c>
      <c r="O4475" s="21">
        <f t="shared" si="667"/>
        <v>533</v>
      </c>
      <c r="P4475" s="40">
        <f t="shared" si="668"/>
        <v>1522.8571428571429</v>
      </c>
      <c r="Q4475" s="42"/>
      <c r="R4475" t="str">
        <f t="shared" si="669"/>
        <v>1400 Litre 316 Stainless Steel Slimline Water Tank (700mm W x 1000mm L x  2350mm H)</v>
      </c>
    </row>
    <row r="4476" spans="2:18" x14ac:dyDescent="0.35">
      <c r="B4476" s="32">
        <v>0.65</v>
      </c>
      <c r="C4476" s="30" t="s">
        <v>23</v>
      </c>
      <c r="D4476" s="30" t="s">
        <v>21</v>
      </c>
      <c r="E4476" s="21">
        <v>700</v>
      </c>
      <c r="F4476" s="21">
        <v>1100</v>
      </c>
      <c r="G4476" s="21">
        <v>2350</v>
      </c>
      <c r="H4476" s="39">
        <f t="shared" si="664"/>
        <v>1562.75</v>
      </c>
      <c r="I4476" s="37">
        <f t="shared" si="665"/>
        <v>2000</v>
      </c>
      <c r="J4476" s="37">
        <f t="shared" si="666"/>
        <v>120</v>
      </c>
      <c r="K4476" s="21"/>
      <c r="L4476" s="36">
        <v>526</v>
      </c>
      <c r="M4476" s="36"/>
      <c r="N4476" s="36">
        <v>30</v>
      </c>
      <c r="O4476" s="21">
        <f t="shared" si="667"/>
        <v>556</v>
      </c>
      <c r="P4476" s="40">
        <f t="shared" si="668"/>
        <v>1588.5714285714287</v>
      </c>
      <c r="Q4476" s="42"/>
      <c r="R4476" t="str">
        <f t="shared" si="669"/>
        <v>1560 Litre 316 Stainless Steel Slimline Water Tank (700mm W x 1100mm L x  2350mm H)</v>
      </c>
    </row>
    <row r="4477" spans="2:18" x14ac:dyDescent="0.35">
      <c r="B4477" s="32">
        <v>0.65</v>
      </c>
      <c r="C4477" s="30" t="s">
        <v>23</v>
      </c>
      <c r="D4477" s="30" t="s">
        <v>21</v>
      </c>
      <c r="E4477" s="21">
        <v>700</v>
      </c>
      <c r="F4477" s="21">
        <v>1200</v>
      </c>
      <c r="G4477" s="21">
        <v>2350</v>
      </c>
      <c r="H4477" s="39">
        <f t="shared" si="664"/>
        <v>1727.25</v>
      </c>
      <c r="I4477" s="37">
        <f t="shared" si="665"/>
        <v>2000</v>
      </c>
      <c r="J4477" s="37">
        <f t="shared" si="666"/>
        <v>120</v>
      </c>
      <c r="K4477" s="21"/>
      <c r="L4477" s="36">
        <f>L4476+23</f>
        <v>549</v>
      </c>
      <c r="M4477" s="36"/>
      <c r="N4477" s="36">
        <v>30</v>
      </c>
      <c r="O4477" s="21">
        <f t="shared" si="667"/>
        <v>579</v>
      </c>
      <c r="P4477" s="40">
        <f t="shared" si="668"/>
        <v>1654.2857142857144</v>
      </c>
      <c r="Q4477" s="42"/>
      <c r="R4477" t="str">
        <f t="shared" si="669"/>
        <v>1730 Litre 316 Stainless Steel Slimline Water Tank (700mm W x 1200mm L x  2350mm H)</v>
      </c>
    </row>
    <row r="4478" spans="2:18" x14ac:dyDescent="0.35">
      <c r="B4478" s="32">
        <v>0.65</v>
      </c>
      <c r="C4478" s="30" t="s">
        <v>23</v>
      </c>
      <c r="D4478" s="30" t="s">
        <v>21</v>
      </c>
      <c r="E4478" s="21">
        <v>700</v>
      </c>
      <c r="F4478" s="21">
        <v>1300</v>
      </c>
      <c r="G4478" s="21">
        <v>2350</v>
      </c>
      <c r="H4478" s="39">
        <f t="shared" si="664"/>
        <v>1891.75</v>
      </c>
      <c r="I4478" s="37">
        <f t="shared" si="665"/>
        <v>2000</v>
      </c>
      <c r="J4478" s="37">
        <f t="shared" si="666"/>
        <v>120</v>
      </c>
      <c r="K4478" s="21"/>
      <c r="L4478" s="36">
        <f>L4477+23</f>
        <v>572</v>
      </c>
      <c r="M4478" s="36"/>
      <c r="N4478" s="36">
        <v>30</v>
      </c>
      <c r="O4478" s="21">
        <f t="shared" si="667"/>
        <v>602</v>
      </c>
      <c r="P4478" s="40">
        <f t="shared" si="668"/>
        <v>1720</v>
      </c>
      <c r="Q4478" s="42"/>
      <c r="R4478" t="str">
        <f t="shared" si="669"/>
        <v>1890 Litre 316 Stainless Steel Slimline Water Tank (700mm W x 1300mm L x  2350mm H)</v>
      </c>
    </row>
    <row r="4479" spans="2:18" x14ac:dyDescent="0.35">
      <c r="B4479" s="32">
        <v>0.65</v>
      </c>
      <c r="C4479" s="30" t="s">
        <v>23</v>
      </c>
      <c r="D4479" s="30" t="s">
        <v>21</v>
      </c>
      <c r="E4479" s="21">
        <v>700</v>
      </c>
      <c r="F4479" s="21">
        <v>1400</v>
      </c>
      <c r="G4479" s="21">
        <v>2350</v>
      </c>
      <c r="H4479" s="39">
        <f t="shared" si="664"/>
        <v>2056.25</v>
      </c>
      <c r="I4479" s="37">
        <f t="shared" si="665"/>
        <v>2000</v>
      </c>
      <c r="J4479" s="37">
        <f t="shared" si="666"/>
        <v>120</v>
      </c>
      <c r="K4479" s="21"/>
      <c r="L4479" s="36">
        <f>L4478+23</f>
        <v>595</v>
      </c>
      <c r="M4479" s="36"/>
      <c r="N4479" s="36">
        <v>30</v>
      </c>
      <c r="O4479" s="21">
        <f t="shared" si="667"/>
        <v>625</v>
      </c>
      <c r="P4479" s="40">
        <f t="shared" si="668"/>
        <v>1785.7142857142858</v>
      </c>
      <c r="Q4479" s="42"/>
      <c r="R4479" t="str">
        <f t="shared" si="669"/>
        <v>2060 Litre 316 Stainless Steel Slimline Water Tank (700mm W x 1400mm L x  2350mm H)</v>
      </c>
    </row>
    <row r="4480" spans="2:18" x14ac:dyDescent="0.35">
      <c r="B4480" s="32">
        <v>0.65</v>
      </c>
      <c r="C4480" s="30" t="s">
        <v>23</v>
      </c>
      <c r="D4480" s="30" t="s">
        <v>21</v>
      </c>
      <c r="E4480" s="21">
        <v>700</v>
      </c>
      <c r="F4480" s="21">
        <v>1500</v>
      </c>
      <c r="G4480" s="21">
        <v>2350</v>
      </c>
      <c r="H4480" s="39">
        <f t="shared" si="664"/>
        <v>2220.75</v>
      </c>
      <c r="I4480" s="37">
        <f t="shared" si="665"/>
        <v>2000</v>
      </c>
      <c r="J4480" s="37">
        <f t="shared" si="666"/>
        <v>120</v>
      </c>
      <c r="K4480" s="21"/>
      <c r="L4480" s="36">
        <f>L4479+23</f>
        <v>618</v>
      </c>
      <c r="M4480" s="36"/>
      <c r="N4480" s="36">
        <v>30</v>
      </c>
      <c r="O4480" s="21">
        <f t="shared" si="667"/>
        <v>648</v>
      </c>
      <c r="P4480" s="40">
        <f t="shared" si="668"/>
        <v>1851.4285714285716</v>
      </c>
      <c r="Q4480" s="42"/>
      <c r="R4480" t="str">
        <f t="shared" si="669"/>
        <v>2220 Litre 316 Stainless Steel Slimline Water Tank (700mm W x 1500mm L x  2350mm H)</v>
      </c>
    </row>
    <row r="4481" spans="2:18" x14ac:dyDescent="0.35">
      <c r="B4481" s="32">
        <v>0.65</v>
      </c>
      <c r="C4481" s="30" t="s">
        <v>23</v>
      </c>
      <c r="D4481" s="30" t="s">
        <v>21</v>
      </c>
      <c r="E4481" s="21">
        <v>700</v>
      </c>
      <c r="F4481" s="21">
        <v>1600</v>
      </c>
      <c r="G4481" s="21">
        <v>2350</v>
      </c>
      <c r="H4481" s="39">
        <f t="shared" si="664"/>
        <v>2385.25</v>
      </c>
      <c r="I4481" s="37">
        <f t="shared" si="665"/>
        <v>2000</v>
      </c>
      <c r="J4481" s="37">
        <f t="shared" si="666"/>
        <v>120</v>
      </c>
      <c r="K4481" s="21"/>
      <c r="L4481" s="36">
        <f>L4480+23</f>
        <v>641</v>
      </c>
      <c r="M4481" s="36"/>
      <c r="N4481" s="36">
        <v>30</v>
      </c>
      <c r="O4481" s="21">
        <f t="shared" si="667"/>
        <v>671</v>
      </c>
      <c r="P4481" s="40">
        <f t="shared" si="668"/>
        <v>1917.1428571428573</v>
      </c>
      <c r="Q4481" s="42"/>
      <c r="R4481" t="str">
        <f t="shared" si="669"/>
        <v>2390 Litre 316 Stainless Steel Slimline Water Tank (700mm W x 1600mm L x  2350mm H)</v>
      </c>
    </row>
    <row r="4482" spans="2:18" x14ac:dyDescent="0.35">
      <c r="B4482" s="32">
        <v>0.65</v>
      </c>
      <c r="C4482" s="30" t="s">
        <v>23</v>
      </c>
      <c r="D4482" s="30" t="s">
        <v>21</v>
      </c>
      <c r="E4482" s="21">
        <v>700</v>
      </c>
      <c r="F4482" s="21">
        <v>1700</v>
      </c>
      <c r="G4482" s="21">
        <v>2350</v>
      </c>
      <c r="H4482" s="39">
        <f t="shared" si="664"/>
        <v>2549.75</v>
      </c>
      <c r="I4482" s="37">
        <f t="shared" si="665"/>
        <v>3000</v>
      </c>
      <c r="J4482" s="37">
        <f t="shared" si="666"/>
        <v>135</v>
      </c>
      <c r="K4482" s="21"/>
      <c r="L4482" s="36">
        <v>730</v>
      </c>
      <c r="M4482" s="36"/>
      <c r="N4482" s="36">
        <v>30</v>
      </c>
      <c r="O4482" s="21">
        <f t="shared" si="667"/>
        <v>760</v>
      </c>
      <c r="P4482" s="40">
        <f t="shared" si="668"/>
        <v>2171.4285714285716</v>
      </c>
      <c r="Q4482" s="42"/>
      <c r="R4482" t="str">
        <f t="shared" si="669"/>
        <v>2550 Litre 316 Stainless Steel Slimline Water Tank (700mm W x 1700mm L x  2350mm H)</v>
      </c>
    </row>
    <row r="4483" spans="2:18" x14ac:dyDescent="0.35">
      <c r="B4483" s="32">
        <v>0.65</v>
      </c>
      <c r="C4483" s="30" t="s">
        <v>23</v>
      </c>
      <c r="D4483" s="30" t="s">
        <v>21</v>
      </c>
      <c r="E4483" s="21">
        <v>700</v>
      </c>
      <c r="F4483" s="21">
        <v>1800</v>
      </c>
      <c r="G4483" s="21">
        <v>2350</v>
      </c>
      <c r="H4483" s="39">
        <f t="shared" si="664"/>
        <v>2714.25</v>
      </c>
      <c r="I4483" s="37">
        <f t="shared" si="665"/>
        <v>3000</v>
      </c>
      <c r="J4483" s="37">
        <f t="shared" si="666"/>
        <v>135</v>
      </c>
      <c r="K4483" s="21"/>
      <c r="L4483" s="36">
        <f>L4482+23</f>
        <v>753</v>
      </c>
      <c r="M4483" s="36"/>
      <c r="N4483" s="36">
        <v>30</v>
      </c>
      <c r="O4483" s="21">
        <f t="shared" si="667"/>
        <v>783</v>
      </c>
      <c r="P4483" s="40">
        <f t="shared" si="668"/>
        <v>2237.1428571428573</v>
      </c>
      <c r="Q4483" s="42"/>
      <c r="R4483" t="str">
        <f t="shared" si="669"/>
        <v>2710 Litre 316 Stainless Steel Slimline Water Tank (700mm W x 1800mm L x  2350mm H)</v>
      </c>
    </row>
    <row r="4484" spans="2:18" x14ac:dyDescent="0.35">
      <c r="B4484" s="32">
        <v>0.65</v>
      </c>
      <c r="C4484" s="30" t="s">
        <v>23</v>
      </c>
      <c r="D4484" s="30" t="s">
        <v>21</v>
      </c>
      <c r="E4484" s="21">
        <v>700</v>
      </c>
      <c r="F4484" s="21">
        <v>1900</v>
      </c>
      <c r="G4484" s="21">
        <v>2350</v>
      </c>
      <c r="H4484" s="39">
        <f t="shared" si="664"/>
        <v>2878.75</v>
      </c>
      <c r="I4484" s="37">
        <f t="shared" si="665"/>
        <v>3000</v>
      </c>
      <c r="J4484" s="37">
        <f t="shared" si="666"/>
        <v>135</v>
      </c>
      <c r="K4484" s="21"/>
      <c r="L4484" s="36">
        <f>L4483+23</f>
        <v>776</v>
      </c>
      <c r="M4484" s="36"/>
      <c r="N4484" s="36">
        <v>30</v>
      </c>
      <c r="O4484" s="21">
        <f t="shared" si="667"/>
        <v>806</v>
      </c>
      <c r="P4484" s="40">
        <f t="shared" si="668"/>
        <v>2302.8571428571431</v>
      </c>
      <c r="Q4484" s="42"/>
      <c r="R4484" t="str">
        <f t="shared" si="669"/>
        <v>2880 Litre 316 Stainless Steel Slimline Water Tank (700mm W x 1900mm L x  2350mm H)</v>
      </c>
    </row>
    <row r="4485" spans="2:18" x14ac:dyDescent="0.35">
      <c r="B4485" s="32">
        <v>0.65</v>
      </c>
      <c r="C4485" s="30" t="s">
        <v>23</v>
      </c>
      <c r="D4485" s="30" t="s">
        <v>21</v>
      </c>
      <c r="E4485" s="21">
        <v>700</v>
      </c>
      <c r="F4485" s="21">
        <v>2000</v>
      </c>
      <c r="G4485" s="21">
        <v>2350</v>
      </c>
      <c r="H4485" s="39">
        <f t="shared" si="664"/>
        <v>3043.25</v>
      </c>
      <c r="I4485" s="37">
        <f t="shared" si="665"/>
        <v>3000</v>
      </c>
      <c r="J4485" s="37">
        <f t="shared" si="666"/>
        <v>135</v>
      </c>
      <c r="K4485" s="21">
        <v>30</v>
      </c>
      <c r="L4485" s="36">
        <f>L4484+23</f>
        <v>799</v>
      </c>
      <c r="M4485" s="36"/>
      <c r="N4485" s="36">
        <v>30</v>
      </c>
      <c r="O4485" s="21">
        <f t="shared" si="667"/>
        <v>859</v>
      </c>
      <c r="P4485" s="40">
        <f t="shared" si="668"/>
        <v>2454.2857142857142</v>
      </c>
      <c r="Q4485" s="42"/>
      <c r="R4485" t="str">
        <f t="shared" si="669"/>
        <v>3040 Litre 316 Stainless Steel Slimline Water Tank (700mm W x 2000mm L x  2350mm H)</v>
      </c>
    </row>
    <row r="4486" spans="2:18" x14ac:dyDescent="0.35">
      <c r="B4486" s="32">
        <v>0.65</v>
      </c>
      <c r="C4486" s="30" t="s">
        <v>23</v>
      </c>
      <c r="D4486" s="30" t="s">
        <v>21</v>
      </c>
      <c r="E4486" s="21">
        <v>700</v>
      </c>
      <c r="F4486" s="21">
        <v>2100</v>
      </c>
      <c r="G4486" s="21">
        <v>2350</v>
      </c>
      <c r="H4486" s="39">
        <f t="shared" si="664"/>
        <v>3207.75</v>
      </c>
      <c r="I4486" s="37">
        <f t="shared" si="665"/>
        <v>3000</v>
      </c>
      <c r="J4486" s="37">
        <f t="shared" si="666"/>
        <v>135</v>
      </c>
      <c r="K4486" s="21">
        <v>30</v>
      </c>
      <c r="L4486" s="36">
        <f>L4485+23</f>
        <v>822</v>
      </c>
      <c r="M4486" s="36"/>
      <c r="N4486" s="36">
        <v>30</v>
      </c>
      <c r="O4486" s="21">
        <f t="shared" si="667"/>
        <v>882</v>
      </c>
      <c r="P4486" s="40">
        <f t="shared" si="668"/>
        <v>2520</v>
      </c>
      <c r="Q4486" s="42"/>
      <c r="R4486" t="str">
        <f t="shared" si="669"/>
        <v>3210 Litre 316 Stainless Steel Slimline Water Tank (700mm W x 2100mm L x  2350mm H)</v>
      </c>
    </row>
    <row r="4487" spans="2:18" x14ac:dyDescent="0.35">
      <c r="B4487" s="32">
        <v>0.65</v>
      </c>
      <c r="C4487" s="30" t="s">
        <v>23</v>
      </c>
      <c r="D4487" s="30" t="s">
        <v>21</v>
      </c>
      <c r="E4487" s="21">
        <v>700</v>
      </c>
      <c r="F4487" s="21">
        <v>2200</v>
      </c>
      <c r="G4487" s="21">
        <v>2350</v>
      </c>
      <c r="H4487" s="39">
        <f t="shared" ref="H4487:H4550" si="673">(((22/7*(E4487/2)^2)*G4487)+((F4487-E4487)*G4487*E4487))/1000000</f>
        <v>3372.25</v>
      </c>
      <c r="I4487" s="37">
        <f t="shared" ref="I4487:I4550" si="674">ROUND(H4487,-3)</f>
        <v>3000</v>
      </c>
      <c r="J4487" s="37">
        <f t="shared" ref="J4487:J4550" si="675">IF(I4487&lt;1000,90,IF(I4487=1000,90,IF(I4487=2000,120,IF(I4487=3000,135,IF(I4487=4000,150,IF(I4487=5000,180,IF(I4487=6000,210,IF(I4487=7000,240,IF(I4487=8000,255,IF(I4487=9000,270,IF(I4487=10000,285)))))))))))</f>
        <v>135</v>
      </c>
      <c r="K4487" s="21">
        <v>30</v>
      </c>
      <c r="L4487" s="36">
        <f>L4486+23</f>
        <v>845</v>
      </c>
      <c r="M4487" s="36"/>
      <c r="N4487" s="36">
        <v>30</v>
      </c>
      <c r="O4487" s="21">
        <f t="shared" ref="O4487:O4550" si="676">SUM(K4487:N4487)</f>
        <v>905</v>
      </c>
      <c r="P4487" s="40">
        <f t="shared" ref="P4487:P4550" si="677">O4487/(1-B4487)</f>
        <v>2585.7142857142858</v>
      </c>
      <c r="Q4487" s="42"/>
      <c r="R4487" t="str">
        <f t="shared" ref="R4487:R4550" si="678">ROUND(H4487,-1)&amp;" "&amp;"Litre"&amp;" "&amp;C4487&amp;" "&amp;D4487&amp;" "&amp;"Water Tank"&amp;" ("&amp;E4487&amp;"mm W x "&amp;F4487&amp;"mm L x  "&amp;G4487&amp;"mm H)"</f>
        <v>3370 Litre 316 Stainless Steel Slimline Water Tank (700mm W x 2200mm L x  2350mm H)</v>
      </c>
    </row>
    <row r="4488" spans="2:18" x14ac:dyDescent="0.35">
      <c r="B4488" s="32">
        <v>0.65</v>
      </c>
      <c r="C4488" s="30" t="s">
        <v>23</v>
      </c>
      <c r="D4488" s="30" t="s">
        <v>21</v>
      </c>
      <c r="E4488" s="21">
        <v>700</v>
      </c>
      <c r="F4488" s="21">
        <v>2300</v>
      </c>
      <c r="G4488" s="21">
        <v>2350</v>
      </c>
      <c r="H4488" s="39">
        <f t="shared" si="673"/>
        <v>3536.75</v>
      </c>
      <c r="I4488" s="37">
        <f t="shared" si="674"/>
        <v>4000</v>
      </c>
      <c r="J4488" s="37">
        <f t="shared" si="675"/>
        <v>150</v>
      </c>
      <c r="K4488" s="21">
        <v>30</v>
      </c>
      <c r="L4488" s="36">
        <v>868</v>
      </c>
      <c r="M4488" s="36"/>
      <c r="N4488" s="36">
        <v>30</v>
      </c>
      <c r="O4488" s="21">
        <f t="shared" si="676"/>
        <v>928</v>
      </c>
      <c r="P4488" s="40">
        <f t="shared" si="677"/>
        <v>2651.4285714285716</v>
      </c>
      <c r="Q4488" s="42"/>
      <c r="R4488" t="str">
        <f t="shared" si="678"/>
        <v>3540 Litre 316 Stainless Steel Slimline Water Tank (700mm W x 2300mm L x  2350mm H)</v>
      </c>
    </row>
    <row r="4489" spans="2:18" x14ac:dyDescent="0.35">
      <c r="B4489" s="32">
        <v>0.65</v>
      </c>
      <c r="C4489" s="30" t="s">
        <v>23</v>
      </c>
      <c r="D4489" s="30" t="s">
        <v>21</v>
      </c>
      <c r="E4489" s="21">
        <v>700</v>
      </c>
      <c r="F4489" s="21">
        <v>2400</v>
      </c>
      <c r="G4489" s="21">
        <v>2350</v>
      </c>
      <c r="H4489" s="39">
        <f t="shared" si="673"/>
        <v>3701.25</v>
      </c>
      <c r="I4489" s="37">
        <f t="shared" si="674"/>
        <v>4000</v>
      </c>
      <c r="J4489" s="37">
        <f t="shared" si="675"/>
        <v>150</v>
      </c>
      <c r="K4489" s="21">
        <v>30</v>
      </c>
      <c r="L4489" s="36">
        <f>L4488+23</f>
        <v>891</v>
      </c>
      <c r="M4489" s="36"/>
      <c r="N4489" s="36">
        <v>30</v>
      </c>
      <c r="O4489" s="21">
        <f t="shared" si="676"/>
        <v>951</v>
      </c>
      <c r="P4489" s="40">
        <f t="shared" si="677"/>
        <v>2717.1428571428573</v>
      </c>
      <c r="Q4489" s="42"/>
      <c r="R4489" t="str">
        <f t="shared" si="678"/>
        <v>3700 Litre 316 Stainless Steel Slimline Water Tank (700mm W x 2400mm L x  2350mm H)</v>
      </c>
    </row>
    <row r="4490" spans="2:18" x14ac:dyDescent="0.35">
      <c r="B4490" s="32">
        <v>0.65</v>
      </c>
      <c r="C4490" s="30" t="s">
        <v>23</v>
      </c>
      <c r="D4490" s="30" t="s">
        <v>21</v>
      </c>
      <c r="E4490" s="21">
        <v>700</v>
      </c>
      <c r="F4490" s="21">
        <v>2500</v>
      </c>
      <c r="G4490" s="21">
        <v>2350</v>
      </c>
      <c r="H4490" s="39">
        <f t="shared" si="673"/>
        <v>3865.75</v>
      </c>
      <c r="I4490" s="37">
        <f t="shared" si="674"/>
        <v>4000</v>
      </c>
      <c r="J4490" s="37">
        <f t="shared" si="675"/>
        <v>150</v>
      </c>
      <c r="K4490" s="21">
        <v>30</v>
      </c>
      <c r="L4490" s="36">
        <f>L4489+23</f>
        <v>914</v>
      </c>
      <c r="M4490" s="36"/>
      <c r="N4490" s="36">
        <v>30</v>
      </c>
      <c r="O4490" s="21">
        <f t="shared" si="676"/>
        <v>974</v>
      </c>
      <c r="P4490" s="40">
        <f t="shared" si="677"/>
        <v>2782.8571428571431</v>
      </c>
      <c r="Q4490" s="42"/>
      <c r="R4490" t="str">
        <f t="shared" si="678"/>
        <v>3870 Litre 316 Stainless Steel Slimline Water Tank (700mm W x 2500mm L x  2350mm H)</v>
      </c>
    </row>
    <row r="4491" spans="2:18" x14ac:dyDescent="0.35">
      <c r="B4491" s="32">
        <v>0.65</v>
      </c>
      <c r="C4491" s="30" t="s">
        <v>23</v>
      </c>
      <c r="D4491" s="30" t="s">
        <v>21</v>
      </c>
      <c r="E4491" s="21">
        <v>700</v>
      </c>
      <c r="F4491" s="21">
        <v>2600</v>
      </c>
      <c r="G4491" s="21">
        <v>2350</v>
      </c>
      <c r="H4491" s="39">
        <f t="shared" si="673"/>
        <v>4030.25</v>
      </c>
      <c r="I4491" s="37">
        <f t="shared" si="674"/>
        <v>4000</v>
      </c>
      <c r="J4491" s="37">
        <f t="shared" si="675"/>
        <v>150</v>
      </c>
      <c r="K4491" s="21">
        <v>45</v>
      </c>
      <c r="L4491" s="36">
        <f>L4490+23</f>
        <v>937</v>
      </c>
      <c r="M4491" s="36"/>
      <c r="N4491" s="36">
        <v>30</v>
      </c>
      <c r="O4491" s="21">
        <f t="shared" si="676"/>
        <v>1012</v>
      </c>
      <c r="P4491" s="40">
        <f t="shared" si="677"/>
        <v>2891.4285714285716</v>
      </c>
      <c r="Q4491" s="42"/>
      <c r="R4491" t="str">
        <f t="shared" si="678"/>
        <v>4030 Litre 316 Stainless Steel Slimline Water Tank (700mm W x 2600mm L x  2350mm H)</v>
      </c>
    </row>
    <row r="4492" spans="2:18" x14ac:dyDescent="0.35">
      <c r="B4492" s="32">
        <v>0.65</v>
      </c>
      <c r="C4492" s="30" t="s">
        <v>23</v>
      </c>
      <c r="D4492" s="30" t="s">
        <v>21</v>
      </c>
      <c r="E4492" s="21">
        <v>700</v>
      </c>
      <c r="F4492" s="21">
        <v>2700</v>
      </c>
      <c r="G4492" s="21">
        <v>2350</v>
      </c>
      <c r="H4492" s="39">
        <f t="shared" si="673"/>
        <v>4194.75</v>
      </c>
      <c r="I4492" s="37">
        <f t="shared" si="674"/>
        <v>4000</v>
      </c>
      <c r="J4492" s="37">
        <f t="shared" si="675"/>
        <v>150</v>
      </c>
      <c r="K4492" s="21">
        <v>45</v>
      </c>
      <c r="L4492" s="36">
        <f>L4491+23</f>
        <v>960</v>
      </c>
      <c r="M4492" s="36"/>
      <c r="N4492" s="36">
        <v>30</v>
      </c>
      <c r="O4492" s="21">
        <f t="shared" si="676"/>
        <v>1035</v>
      </c>
      <c r="P4492" s="40">
        <f t="shared" si="677"/>
        <v>2957.1428571428573</v>
      </c>
      <c r="Q4492" s="42"/>
      <c r="R4492" t="str">
        <f t="shared" si="678"/>
        <v>4190 Litre 316 Stainless Steel Slimline Water Tank (700mm W x 2700mm L x  2350mm H)</v>
      </c>
    </row>
    <row r="4493" spans="2:18" x14ac:dyDescent="0.35">
      <c r="B4493" s="32">
        <v>0.65</v>
      </c>
      <c r="C4493" s="30" t="s">
        <v>23</v>
      </c>
      <c r="D4493" s="30" t="s">
        <v>21</v>
      </c>
      <c r="E4493" s="21">
        <v>700</v>
      </c>
      <c r="F4493" s="21">
        <v>2800</v>
      </c>
      <c r="G4493" s="21">
        <v>2350</v>
      </c>
      <c r="H4493" s="39">
        <f t="shared" si="673"/>
        <v>4359.25</v>
      </c>
      <c r="I4493" s="37">
        <f t="shared" si="674"/>
        <v>4000</v>
      </c>
      <c r="J4493" s="37">
        <f t="shared" si="675"/>
        <v>150</v>
      </c>
      <c r="K4493" s="21">
        <v>45</v>
      </c>
      <c r="L4493" s="36">
        <f>L4492+23</f>
        <v>983</v>
      </c>
      <c r="M4493" s="36"/>
      <c r="N4493" s="36">
        <v>30</v>
      </c>
      <c r="O4493" s="21">
        <f t="shared" si="676"/>
        <v>1058</v>
      </c>
      <c r="P4493" s="40">
        <f t="shared" si="677"/>
        <v>3022.8571428571431</v>
      </c>
      <c r="Q4493" s="42"/>
      <c r="R4493" t="str">
        <f t="shared" si="678"/>
        <v>4360 Litre 316 Stainless Steel Slimline Water Tank (700mm W x 2800mm L x  2350mm H)</v>
      </c>
    </row>
    <row r="4494" spans="2:18" x14ac:dyDescent="0.35">
      <c r="B4494" s="32">
        <v>0.65</v>
      </c>
      <c r="C4494" s="30" t="s">
        <v>23</v>
      </c>
      <c r="D4494" s="30" t="s">
        <v>21</v>
      </c>
      <c r="E4494" s="21">
        <v>700</v>
      </c>
      <c r="F4494" s="21">
        <v>2900</v>
      </c>
      <c r="G4494" s="21">
        <v>2350</v>
      </c>
      <c r="H4494" s="39">
        <f t="shared" si="673"/>
        <v>4523.75</v>
      </c>
      <c r="I4494" s="37">
        <f t="shared" si="674"/>
        <v>5000</v>
      </c>
      <c r="J4494" s="37">
        <f t="shared" si="675"/>
        <v>180</v>
      </c>
      <c r="K4494" s="21">
        <v>45</v>
      </c>
      <c r="L4494" s="36">
        <v>1006</v>
      </c>
      <c r="M4494" s="36"/>
      <c r="N4494" s="36">
        <v>30</v>
      </c>
      <c r="O4494" s="21">
        <f t="shared" si="676"/>
        <v>1081</v>
      </c>
      <c r="P4494" s="40">
        <f t="shared" si="677"/>
        <v>3088.5714285714289</v>
      </c>
      <c r="Q4494" s="42"/>
      <c r="R4494" t="str">
        <f t="shared" si="678"/>
        <v>4520 Litre 316 Stainless Steel Slimline Water Tank (700mm W x 2900mm L x  2350mm H)</v>
      </c>
    </row>
    <row r="4495" spans="2:18" x14ac:dyDescent="0.35">
      <c r="B4495" s="32">
        <v>0.65</v>
      </c>
      <c r="C4495" s="30" t="s">
        <v>23</v>
      </c>
      <c r="D4495" s="30" t="s">
        <v>21</v>
      </c>
      <c r="E4495" s="21">
        <v>700</v>
      </c>
      <c r="F4495" s="21">
        <v>3000</v>
      </c>
      <c r="G4495" s="21">
        <v>2350</v>
      </c>
      <c r="H4495" s="39">
        <f t="shared" si="673"/>
        <v>4688.25</v>
      </c>
      <c r="I4495" s="37">
        <f t="shared" si="674"/>
        <v>5000</v>
      </c>
      <c r="J4495" s="37">
        <f t="shared" si="675"/>
        <v>180</v>
      </c>
      <c r="K4495" s="21">
        <v>45</v>
      </c>
      <c r="L4495" s="36">
        <f>L4494+23</f>
        <v>1029</v>
      </c>
      <c r="M4495" s="36"/>
      <c r="N4495" s="36">
        <v>30</v>
      </c>
      <c r="O4495" s="21">
        <f t="shared" si="676"/>
        <v>1104</v>
      </c>
      <c r="P4495" s="40">
        <f t="shared" si="677"/>
        <v>3154.2857142857147</v>
      </c>
      <c r="Q4495" s="42"/>
      <c r="R4495" t="str">
        <f t="shared" si="678"/>
        <v>4690 Litre 316 Stainless Steel Slimline Water Tank (700mm W x 3000mm L x  2350mm H)</v>
      </c>
    </row>
    <row r="4496" spans="2:18" x14ac:dyDescent="0.35">
      <c r="B4496" s="32">
        <v>0.65</v>
      </c>
      <c r="C4496" s="30" t="s">
        <v>23</v>
      </c>
      <c r="D4496" s="30" t="s">
        <v>21</v>
      </c>
      <c r="E4496" s="21">
        <v>700</v>
      </c>
      <c r="F4496" s="21">
        <v>3100</v>
      </c>
      <c r="G4496" s="21">
        <v>2350</v>
      </c>
      <c r="H4496" s="39">
        <f t="shared" si="673"/>
        <v>4852.75</v>
      </c>
      <c r="I4496" s="37">
        <f t="shared" si="674"/>
        <v>5000</v>
      </c>
      <c r="J4496" s="37">
        <f t="shared" si="675"/>
        <v>180</v>
      </c>
      <c r="K4496" s="21">
        <v>45</v>
      </c>
      <c r="L4496" s="36">
        <f>L4495+23</f>
        <v>1052</v>
      </c>
      <c r="M4496" s="36"/>
      <c r="N4496" s="36">
        <v>30</v>
      </c>
      <c r="O4496" s="21">
        <f t="shared" si="676"/>
        <v>1127</v>
      </c>
      <c r="P4496" s="40">
        <f t="shared" si="677"/>
        <v>3220</v>
      </c>
      <c r="Q4496" s="42"/>
      <c r="R4496" t="str">
        <f t="shared" si="678"/>
        <v>4850 Litre 316 Stainless Steel Slimline Water Tank (700mm W x 3100mm L x  2350mm H)</v>
      </c>
    </row>
    <row r="4497" spans="2:18" x14ac:dyDescent="0.35">
      <c r="B4497" s="32">
        <v>0.65</v>
      </c>
      <c r="C4497" s="30" t="s">
        <v>23</v>
      </c>
      <c r="D4497" s="30" t="s">
        <v>21</v>
      </c>
      <c r="E4497" s="21">
        <v>700</v>
      </c>
      <c r="F4497" s="21">
        <v>3200</v>
      </c>
      <c r="G4497" s="21">
        <v>2350</v>
      </c>
      <c r="H4497" s="39">
        <f t="shared" si="673"/>
        <v>5017.25</v>
      </c>
      <c r="I4497" s="37">
        <f t="shared" si="674"/>
        <v>5000</v>
      </c>
      <c r="J4497" s="37">
        <f t="shared" si="675"/>
        <v>180</v>
      </c>
      <c r="K4497" s="21">
        <v>75</v>
      </c>
      <c r="L4497" s="36">
        <f>L4496+23</f>
        <v>1075</v>
      </c>
      <c r="M4497" s="36"/>
      <c r="N4497" s="36">
        <v>45</v>
      </c>
      <c r="O4497" s="21">
        <f t="shared" si="676"/>
        <v>1195</v>
      </c>
      <c r="P4497" s="40">
        <f t="shared" si="677"/>
        <v>3414.2857142857147</v>
      </c>
      <c r="Q4497" s="42"/>
      <c r="R4497" t="str">
        <f t="shared" si="678"/>
        <v>5020 Litre 316 Stainless Steel Slimline Water Tank (700mm W x 3200mm L x  2350mm H)</v>
      </c>
    </row>
    <row r="4498" spans="2:18" x14ac:dyDescent="0.35">
      <c r="B4498" s="32">
        <v>0.65</v>
      </c>
      <c r="C4498" s="30" t="s">
        <v>23</v>
      </c>
      <c r="D4498" s="30" t="s">
        <v>21</v>
      </c>
      <c r="E4498" s="21">
        <v>700</v>
      </c>
      <c r="F4498" s="21">
        <v>3300</v>
      </c>
      <c r="G4498" s="21">
        <v>2350</v>
      </c>
      <c r="H4498" s="39">
        <f t="shared" si="673"/>
        <v>5181.75</v>
      </c>
      <c r="I4498" s="37">
        <f t="shared" si="674"/>
        <v>5000</v>
      </c>
      <c r="J4498" s="37">
        <f t="shared" si="675"/>
        <v>180</v>
      </c>
      <c r="K4498" s="21">
        <v>75</v>
      </c>
      <c r="L4498" s="36">
        <f>L4497+23</f>
        <v>1098</v>
      </c>
      <c r="M4498" s="36"/>
      <c r="N4498" s="36">
        <v>45</v>
      </c>
      <c r="O4498" s="21">
        <f t="shared" si="676"/>
        <v>1218</v>
      </c>
      <c r="P4498" s="40">
        <f t="shared" si="677"/>
        <v>3480</v>
      </c>
      <c r="Q4498" s="42"/>
      <c r="R4498" t="str">
        <f t="shared" si="678"/>
        <v>5180 Litre 316 Stainless Steel Slimline Water Tank (700mm W x 3300mm L x  2350mm H)</v>
      </c>
    </row>
    <row r="4499" spans="2:18" x14ac:dyDescent="0.35">
      <c r="B4499" s="32">
        <v>0.65</v>
      </c>
      <c r="C4499" s="30" t="s">
        <v>23</v>
      </c>
      <c r="D4499" s="30" t="s">
        <v>21</v>
      </c>
      <c r="E4499" s="21">
        <v>700</v>
      </c>
      <c r="F4499" s="21">
        <v>3400</v>
      </c>
      <c r="G4499" s="21">
        <v>2350</v>
      </c>
      <c r="H4499" s="39">
        <f t="shared" si="673"/>
        <v>5346.25</v>
      </c>
      <c r="I4499" s="37">
        <f t="shared" si="674"/>
        <v>5000</v>
      </c>
      <c r="J4499" s="37">
        <f t="shared" si="675"/>
        <v>180</v>
      </c>
      <c r="K4499" s="21">
        <v>75</v>
      </c>
      <c r="L4499" s="36">
        <f>L4498+23</f>
        <v>1121</v>
      </c>
      <c r="M4499" s="36"/>
      <c r="N4499" s="36">
        <v>45</v>
      </c>
      <c r="O4499" s="21">
        <f t="shared" si="676"/>
        <v>1241</v>
      </c>
      <c r="P4499" s="40">
        <f t="shared" si="677"/>
        <v>3545.7142857142858</v>
      </c>
      <c r="Q4499" s="42"/>
      <c r="R4499" t="str">
        <f t="shared" si="678"/>
        <v>5350 Litre 316 Stainless Steel Slimline Water Tank (700mm W x 3400mm L x  2350mm H)</v>
      </c>
    </row>
    <row r="4500" spans="2:18" x14ac:dyDescent="0.35">
      <c r="B4500" s="32">
        <v>0.65</v>
      </c>
      <c r="C4500" s="30" t="s">
        <v>23</v>
      </c>
      <c r="D4500" s="30" t="s">
        <v>21</v>
      </c>
      <c r="E4500" s="21">
        <v>700</v>
      </c>
      <c r="F4500" s="21">
        <v>3500</v>
      </c>
      <c r="G4500" s="21">
        <v>2350</v>
      </c>
      <c r="H4500" s="39">
        <f t="shared" si="673"/>
        <v>5510.75</v>
      </c>
      <c r="I4500" s="37">
        <f t="shared" si="674"/>
        <v>6000</v>
      </c>
      <c r="J4500" s="37">
        <f t="shared" si="675"/>
        <v>210</v>
      </c>
      <c r="K4500" s="21">
        <v>75</v>
      </c>
      <c r="L4500" s="36">
        <v>1250</v>
      </c>
      <c r="M4500" s="36"/>
      <c r="N4500" s="36">
        <v>45</v>
      </c>
      <c r="O4500" s="21">
        <f t="shared" si="676"/>
        <v>1370</v>
      </c>
      <c r="P4500" s="40">
        <f t="shared" si="677"/>
        <v>3914.2857142857147</v>
      </c>
      <c r="Q4500" s="42"/>
      <c r="R4500" t="str">
        <f t="shared" si="678"/>
        <v>5510 Litre 316 Stainless Steel Slimline Water Tank (700mm W x 3500mm L x  2350mm H)</v>
      </c>
    </row>
    <row r="4501" spans="2:18" x14ac:dyDescent="0.35">
      <c r="B4501" s="32">
        <v>0.65</v>
      </c>
      <c r="C4501" s="30" t="s">
        <v>23</v>
      </c>
      <c r="D4501" s="30" t="s">
        <v>21</v>
      </c>
      <c r="E4501" s="21">
        <v>700</v>
      </c>
      <c r="F4501" s="21">
        <v>3600</v>
      </c>
      <c r="G4501" s="21">
        <v>2350</v>
      </c>
      <c r="H4501" s="39">
        <f t="shared" si="673"/>
        <v>5675.25</v>
      </c>
      <c r="I4501" s="37">
        <f t="shared" si="674"/>
        <v>6000</v>
      </c>
      <c r="J4501" s="37">
        <f t="shared" si="675"/>
        <v>210</v>
      </c>
      <c r="K4501" s="21">
        <v>75</v>
      </c>
      <c r="L4501" s="36">
        <f>L4500+23</f>
        <v>1273</v>
      </c>
      <c r="M4501" s="36"/>
      <c r="N4501" s="36">
        <v>45</v>
      </c>
      <c r="O4501" s="21">
        <f t="shared" si="676"/>
        <v>1393</v>
      </c>
      <c r="P4501" s="40">
        <f t="shared" si="677"/>
        <v>3980.0000000000005</v>
      </c>
      <c r="Q4501" s="42"/>
      <c r="R4501" t="str">
        <f t="shared" si="678"/>
        <v>5680 Litre 316 Stainless Steel Slimline Water Tank (700mm W x 3600mm L x  2350mm H)</v>
      </c>
    </row>
    <row r="4502" spans="2:18" x14ac:dyDescent="0.35">
      <c r="B4502" s="32">
        <v>0.65</v>
      </c>
      <c r="C4502" s="30" t="s">
        <v>23</v>
      </c>
      <c r="D4502" s="30" t="s">
        <v>21</v>
      </c>
      <c r="E4502" s="21">
        <v>700</v>
      </c>
      <c r="F4502" s="21">
        <v>3700</v>
      </c>
      <c r="G4502" s="21">
        <v>2350</v>
      </c>
      <c r="H4502" s="39">
        <f t="shared" si="673"/>
        <v>5839.75</v>
      </c>
      <c r="I4502" s="37">
        <f t="shared" si="674"/>
        <v>6000</v>
      </c>
      <c r="J4502" s="37">
        <f t="shared" si="675"/>
        <v>210</v>
      </c>
      <c r="K4502" s="21">
        <v>75</v>
      </c>
      <c r="L4502" s="36">
        <f>L4501+23</f>
        <v>1296</v>
      </c>
      <c r="M4502" s="36"/>
      <c r="N4502" s="36">
        <v>45</v>
      </c>
      <c r="O4502" s="21">
        <f t="shared" si="676"/>
        <v>1416</v>
      </c>
      <c r="P4502" s="40">
        <f t="shared" si="677"/>
        <v>4045.7142857142858</v>
      </c>
      <c r="Q4502" s="42"/>
      <c r="R4502" t="str">
        <f t="shared" si="678"/>
        <v>5840 Litre 316 Stainless Steel Slimline Water Tank (700mm W x 3700mm L x  2350mm H)</v>
      </c>
    </row>
    <row r="4503" spans="2:18" x14ac:dyDescent="0.35">
      <c r="B4503" s="32">
        <v>0.65</v>
      </c>
      <c r="C4503" s="30" t="s">
        <v>23</v>
      </c>
      <c r="D4503" s="30" t="s">
        <v>21</v>
      </c>
      <c r="E4503" s="21">
        <v>700</v>
      </c>
      <c r="F4503" s="21">
        <v>3800</v>
      </c>
      <c r="G4503" s="21">
        <v>2350</v>
      </c>
      <c r="H4503" s="39">
        <f t="shared" si="673"/>
        <v>6004.25</v>
      </c>
      <c r="I4503" s="37">
        <f t="shared" si="674"/>
        <v>6000</v>
      </c>
      <c r="J4503" s="37">
        <f t="shared" si="675"/>
        <v>210</v>
      </c>
      <c r="K4503" s="36">
        <v>90</v>
      </c>
      <c r="L4503" s="36">
        <f>L4502+23</f>
        <v>1319</v>
      </c>
      <c r="M4503" s="36"/>
      <c r="N4503" s="36">
        <v>45</v>
      </c>
      <c r="O4503" s="21">
        <f t="shared" si="676"/>
        <v>1454</v>
      </c>
      <c r="P4503" s="40">
        <f t="shared" si="677"/>
        <v>4154.2857142857147</v>
      </c>
      <c r="Q4503" s="42"/>
      <c r="R4503" t="str">
        <f t="shared" si="678"/>
        <v>6000 Litre 316 Stainless Steel Slimline Water Tank (700mm W x 3800mm L x  2350mm H)</v>
      </c>
    </row>
    <row r="4504" spans="2:18" x14ac:dyDescent="0.35">
      <c r="B4504" s="32">
        <v>0.65</v>
      </c>
      <c r="C4504" s="30" t="s">
        <v>23</v>
      </c>
      <c r="D4504" s="30" t="s">
        <v>21</v>
      </c>
      <c r="E4504" s="21">
        <v>700</v>
      </c>
      <c r="F4504" s="21">
        <v>3900</v>
      </c>
      <c r="G4504" s="21">
        <v>2350</v>
      </c>
      <c r="H4504" s="39">
        <f t="shared" si="673"/>
        <v>6168.75</v>
      </c>
      <c r="I4504" s="37">
        <f t="shared" si="674"/>
        <v>6000</v>
      </c>
      <c r="J4504" s="37">
        <f t="shared" si="675"/>
        <v>210</v>
      </c>
      <c r="K4504" s="36">
        <v>90</v>
      </c>
      <c r="L4504" s="36">
        <f>L4503+23</f>
        <v>1342</v>
      </c>
      <c r="M4504" s="36"/>
      <c r="N4504" s="36">
        <v>45</v>
      </c>
      <c r="O4504" s="21">
        <f t="shared" si="676"/>
        <v>1477</v>
      </c>
      <c r="P4504" s="40">
        <f t="shared" si="677"/>
        <v>4220</v>
      </c>
      <c r="Q4504" s="42"/>
      <c r="R4504" t="str">
        <f t="shared" si="678"/>
        <v>6170 Litre 316 Stainless Steel Slimline Water Tank (700mm W x 3900mm L x  2350mm H)</v>
      </c>
    </row>
    <row r="4505" spans="2:18" x14ac:dyDescent="0.35">
      <c r="B4505" s="32">
        <v>0.65</v>
      </c>
      <c r="C4505" s="30" t="s">
        <v>23</v>
      </c>
      <c r="D4505" s="30" t="s">
        <v>21</v>
      </c>
      <c r="E4505" s="21">
        <v>700</v>
      </c>
      <c r="F4505" s="21">
        <v>4000</v>
      </c>
      <c r="G4505" s="21">
        <v>2350</v>
      </c>
      <c r="H4505" s="39">
        <f t="shared" si="673"/>
        <v>6333.25</v>
      </c>
      <c r="I4505" s="37">
        <f t="shared" si="674"/>
        <v>6000</v>
      </c>
      <c r="J4505" s="37">
        <f t="shared" si="675"/>
        <v>210</v>
      </c>
      <c r="K4505" s="36">
        <v>90</v>
      </c>
      <c r="L4505" s="36">
        <v>1365</v>
      </c>
      <c r="M4505" s="36"/>
      <c r="N4505" s="36">
        <v>45</v>
      </c>
      <c r="O4505" s="21">
        <f t="shared" si="676"/>
        <v>1500</v>
      </c>
      <c r="P4505" s="40">
        <f t="shared" si="677"/>
        <v>4285.7142857142862</v>
      </c>
      <c r="Q4505" s="42"/>
      <c r="R4505" t="str">
        <f t="shared" si="678"/>
        <v>6330 Litre 316 Stainless Steel Slimline Water Tank (700mm W x 4000mm L x  2350mm H)</v>
      </c>
    </row>
    <row r="4506" spans="2:18" x14ac:dyDescent="0.35">
      <c r="B4506" s="32">
        <v>0.65</v>
      </c>
      <c r="C4506" s="30" t="s">
        <v>23</v>
      </c>
      <c r="D4506" s="30" t="s">
        <v>21</v>
      </c>
      <c r="E4506" s="21">
        <v>750</v>
      </c>
      <c r="F4506" s="21">
        <v>800</v>
      </c>
      <c r="G4506" s="21">
        <v>2350</v>
      </c>
      <c r="H4506" s="39">
        <f t="shared" si="673"/>
        <v>1126.7410714285713</v>
      </c>
      <c r="I4506" s="37">
        <f t="shared" si="674"/>
        <v>1000</v>
      </c>
      <c r="J4506" s="37">
        <f t="shared" si="675"/>
        <v>90</v>
      </c>
      <c r="K4506" s="21"/>
      <c r="L4506" s="36">
        <v>461</v>
      </c>
      <c r="M4506" s="44"/>
      <c r="N4506" s="36">
        <v>30</v>
      </c>
      <c r="O4506" s="21">
        <f t="shared" si="676"/>
        <v>491</v>
      </c>
      <c r="P4506" s="40">
        <f t="shared" si="677"/>
        <v>1402.8571428571429</v>
      </c>
      <c r="Q4506" s="42"/>
      <c r="R4506" t="str">
        <f t="shared" si="678"/>
        <v>1130 Litre 316 Stainless Steel Slimline Water Tank (750mm W x 800mm L x  2350mm H)</v>
      </c>
    </row>
    <row r="4507" spans="2:18" x14ac:dyDescent="0.35">
      <c r="B4507" s="32">
        <v>0.65</v>
      </c>
      <c r="C4507" s="30" t="s">
        <v>23</v>
      </c>
      <c r="D4507" s="30" t="s">
        <v>21</v>
      </c>
      <c r="E4507" s="21">
        <v>750</v>
      </c>
      <c r="F4507" s="21">
        <v>900</v>
      </c>
      <c r="G4507" s="21">
        <v>2350</v>
      </c>
      <c r="H4507" s="39">
        <f t="shared" si="673"/>
        <v>1302.9910714285713</v>
      </c>
      <c r="I4507" s="37">
        <f t="shared" si="674"/>
        <v>1000</v>
      </c>
      <c r="J4507" s="37">
        <f t="shared" si="675"/>
        <v>90</v>
      </c>
      <c r="K4507" s="21"/>
      <c r="L4507" s="36">
        <f>L4506+23</f>
        <v>484</v>
      </c>
      <c r="M4507" s="36"/>
      <c r="N4507" s="36">
        <v>30</v>
      </c>
      <c r="O4507" s="21">
        <f t="shared" si="676"/>
        <v>514</v>
      </c>
      <c r="P4507" s="40">
        <f t="shared" si="677"/>
        <v>1468.5714285714287</v>
      </c>
      <c r="Q4507" s="42"/>
      <c r="R4507" t="str">
        <f t="shared" si="678"/>
        <v>1300 Litre 316 Stainless Steel Slimline Water Tank (750mm W x 900mm L x  2350mm H)</v>
      </c>
    </row>
    <row r="4508" spans="2:18" x14ac:dyDescent="0.35">
      <c r="B4508" s="32">
        <v>0.65</v>
      </c>
      <c r="C4508" s="30" t="s">
        <v>23</v>
      </c>
      <c r="D4508" s="30" t="s">
        <v>21</v>
      </c>
      <c r="E4508" s="21">
        <v>750</v>
      </c>
      <c r="F4508" s="21">
        <v>1000</v>
      </c>
      <c r="G4508" s="21">
        <v>2350</v>
      </c>
      <c r="H4508" s="39">
        <f t="shared" si="673"/>
        <v>1479.2410714285713</v>
      </c>
      <c r="I4508" s="37">
        <f t="shared" si="674"/>
        <v>1000</v>
      </c>
      <c r="J4508" s="37">
        <f t="shared" si="675"/>
        <v>90</v>
      </c>
      <c r="K4508" s="21"/>
      <c r="L4508" s="36">
        <f>L4507+23</f>
        <v>507</v>
      </c>
      <c r="M4508" s="36"/>
      <c r="N4508" s="36">
        <v>30</v>
      </c>
      <c r="O4508" s="21">
        <f t="shared" si="676"/>
        <v>537</v>
      </c>
      <c r="P4508" s="40">
        <f t="shared" si="677"/>
        <v>1534.2857142857144</v>
      </c>
      <c r="Q4508" s="42"/>
      <c r="R4508" t="str">
        <f t="shared" si="678"/>
        <v>1480 Litre 316 Stainless Steel Slimline Water Tank (750mm W x 1000mm L x  2350mm H)</v>
      </c>
    </row>
    <row r="4509" spans="2:18" x14ac:dyDescent="0.35">
      <c r="B4509" s="32">
        <v>0.65</v>
      </c>
      <c r="C4509" s="30" t="s">
        <v>23</v>
      </c>
      <c r="D4509" s="30" t="s">
        <v>21</v>
      </c>
      <c r="E4509" s="21">
        <v>750</v>
      </c>
      <c r="F4509" s="21">
        <v>1100</v>
      </c>
      <c r="G4509" s="21">
        <v>2350</v>
      </c>
      <c r="H4509" s="39">
        <f t="shared" si="673"/>
        <v>1655.4910714285713</v>
      </c>
      <c r="I4509" s="37">
        <f t="shared" si="674"/>
        <v>2000</v>
      </c>
      <c r="J4509" s="37">
        <f t="shared" si="675"/>
        <v>120</v>
      </c>
      <c r="K4509" s="21"/>
      <c r="L4509" s="36">
        <v>530</v>
      </c>
      <c r="M4509" s="36"/>
      <c r="N4509" s="36">
        <v>30</v>
      </c>
      <c r="O4509" s="21">
        <f t="shared" si="676"/>
        <v>560</v>
      </c>
      <c r="P4509" s="40">
        <f t="shared" si="677"/>
        <v>1600</v>
      </c>
      <c r="Q4509" s="42"/>
      <c r="R4509" t="str">
        <f t="shared" si="678"/>
        <v>1660 Litre 316 Stainless Steel Slimline Water Tank (750mm W x 1100mm L x  2350mm H)</v>
      </c>
    </row>
    <row r="4510" spans="2:18" x14ac:dyDescent="0.35">
      <c r="B4510" s="32">
        <v>0.65</v>
      </c>
      <c r="C4510" s="30" t="s">
        <v>23</v>
      </c>
      <c r="D4510" s="30" t="s">
        <v>21</v>
      </c>
      <c r="E4510" s="21">
        <v>750</v>
      </c>
      <c r="F4510" s="21">
        <v>1200</v>
      </c>
      <c r="G4510" s="21">
        <v>2350</v>
      </c>
      <c r="H4510" s="39">
        <f t="shared" si="673"/>
        <v>1831.7410714285713</v>
      </c>
      <c r="I4510" s="37">
        <f t="shared" si="674"/>
        <v>2000</v>
      </c>
      <c r="J4510" s="37">
        <f t="shared" si="675"/>
        <v>120</v>
      </c>
      <c r="K4510" s="21"/>
      <c r="L4510" s="36">
        <f>L4509+23</f>
        <v>553</v>
      </c>
      <c r="M4510" s="36"/>
      <c r="N4510" s="36">
        <v>30</v>
      </c>
      <c r="O4510" s="21">
        <f t="shared" si="676"/>
        <v>583</v>
      </c>
      <c r="P4510" s="40">
        <f t="shared" si="677"/>
        <v>1665.7142857142858</v>
      </c>
      <c r="Q4510" s="42"/>
      <c r="R4510" t="str">
        <f t="shared" si="678"/>
        <v>1830 Litre 316 Stainless Steel Slimline Water Tank (750mm W x 1200mm L x  2350mm H)</v>
      </c>
    </row>
    <row r="4511" spans="2:18" x14ac:dyDescent="0.35">
      <c r="B4511" s="32">
        <v>0.65</v>
      </c>
      <c r="C4511" s="30" t="s">
        <v>23</v>
      </c>
      <c r="D4511" s="30" t="s">
        <v>21</v>
      </c>
      <c r="E4511" s="21">
        <v>750</v>
      </c>
      <c r="F4511" s="21">
        <v>1300</v>
      </c>
      <c r="G4511" s="21">
        <v>2350</v>
      </c>
      <c r="H4511" s="39">
        <f t="shared" si="673"/>
        <v>2007.9910714285713</v>
      </c>
      <c r="I4511" s="37">
        <f t="shared" si="674"/>
        <v>2000</v>
      </c>
      <c r="J4511" s="37">
        <f t="shared" si="675"/>
        <v>120</v>
      </c>
      <c r="K4511" s="21"/>
      <c r="L4511" s="36">
        <f>L4510+23</f>
        <v>576</v>
      </c>
      <c r="M4511" s="36"/>
      <c r="N4511" s="36">
        <v>30</v>
      </c>
      <c r="O4511" s="21">
        <f t="shared" si="676"/>
        <v>606</v>
      </c>
      <c r="P4511" s="40">
        <f t="shared" si="677"/>
        <v>1731.4285714285716</v>
      </c>
      <c r="Q4511" s="42"/>
      <c r="R4511" t="str">
        <f t="shared" si="678"/>
        <v>2010 Litre 316 Stainless Steel Slimline Water Tank (750mm W x 1300mm L x  2350mm H)</v>
      </c>
    </row>
    <row r="4512" spans="2:18" x14ac:dyDescent="0.35">
      <c r="B4512" s="32">
        <v>0.65</v>
      </c>
      <c r="C4512" s="30" t="s">
        <v>23</v>
      </c>
      <c r="D4512" s="30" t="s">
        <v>21</v>
      </c>
      <c r="E4512" s="21">
        <v>750</v>
      </c>
      <c r="F4512" s="21">
        <v>1400</v>
      </c>
      <c r="G4512" s="21">
        <v>2350</v>
      </c>
      <c r="H4512" s="39">
        <f t="shared" si="673"/>
        <v>2184.2410714285711</v>
      </c>
      <c r="I4512" s="37">
        <f t="shared" si="674"/>
        <v>2000</v>
      </c>
      <c r="J4512" s="37">
        <f t="shared" si="675"/>
        <v>120</v>
      </c>
      <c r="K4512" s="21"/>
      <c r="L4512" s="36">
        <f>L4511+23</f>
        <v>599</v>
      </c>
      <c r="M4512" s="36"/>
      <c r="N4512" s="36">
        <v>30</v>
      </c>
      <c r="O4512" s="21">
        <f t="shared" si="676"/>
        <v>629</v>
      </c>
      <c r="P4512" s="40">
        <f t="shared" si="677"/>
        <v>1797.1428571428573</v>
      </c>
      <c r="Q4512" s="42"/>
      <c r="R4512" t="str">
        <f t="shared" si="678"/>
        <v>2180 Litre 316 Stainless Steel Slimline Water Tank (750mm W x 1400mm L x  2350mm H)</v>
      </c>
    </row>
    <row r="4513" spans="2:18" x14ac:dyDescent="0.35">
      <c r="B4513" s="32">
        <v>0.65</v>
      </c>
      <c r="C4513" s="30" t="s">
        <v>23</v>
      </c>
      <c r="D4513" s="30" t="s">
        <v>21</v>
      </c>
      <c r="E4513" s="21">
        <v>750</v>
      </c>
      <c r="F4513" s="21">
        <v>1500</v>
      </c>
      <c r="G4513" s="21">
        <v>2350</v>
      </c>
      <c r="H4513" s="39">
        <f t="shared" si="673"/>
        <v>2360.4910714285711</v>
      </c>
      <c r="I4513" s="37">
        <f t="shared" si="674"/>
        <v>2000</v>
      </c>
      <c r="J4513" s="37">
        <f t="shared" si="675"/>
        <v>120</v>
      </c>
      <c r="K4513" s="21"/>
      <c r="L4513" s="36">
        <f>L4512+23</f>
        <v>622</v>
      </c>
      <c r="M4513" s="36"/>
      <c r="N4513" s="36">
        <v>30</v>
      </c>
      <c r="O4513" s="21">
        <f t="shared" si="676"/>
        <v>652</v>
      </c>
      <c r="P4513" s="40">
        <f t="shared" si="677"/>
        <v>1862.8571428571429</v>
      </c>
      <c r="Q4513" s="42"/>
      <c r="R4513" t="str">
        <f t="shared" si="678"/>
        <v>2360 Litre 316 Stainless Steel Slimline Water Tank (750mm W x 1500mm L x  2350mm H)</v>
      </c>
    </row>
    <row r="4514" spans="2:18" x14ac:dyDescent="0.35">
      <c r="B4514" s="32">
        <v>0.65</v>
      </c>
      <c r="C4514" s="30" t="s">
        <v>23</v>
      </c>
      <c r="D4514" s="30" t="s">
        <v>21</v>
      </c>
      <c r="E4514" s="21">
        <v>750</v>
      </c>
      <c r="F4514" s="21">
        <v>1600</v>
      </c>
      <c r="G4514" s="21">
        <v>2350</v>
      </c>
      <c r="H4514" s="39">
        <f t="shared" si="673"/>
        <v>2536.7410714285711</v>
      </c>
      <c r="I4514" s="37">
        <f t="shared" si="674"/>
        <v>3000</v>
      </c>
      <c r="J4514" s="37">
        <f t="shared" si="675"/>
        <v>135</v>
      </c>
      <c r="K4514" s="21"/>
      <c r="L4514" s="36">
        <v>712</v>
      </c>
      <c r="M4514" s="36"/>
      <c r="N4514" s="36">
        <v>30</v>
      </c>
      <c r="O4514" s="21">
        <f t="shared" si="676"/>
        <v>742</v>
      </c>
      <c r="P4514" s="40">
        <f t="shared" si="677"/>
        <v>2120</v>
      </c>
      <c r="Q4514" s="42"/>
      <c r="R4514" t="str">
        <f t="shared" si="678"/>
        <v>2540 Litre 316 Stainless Steel Slimline Water Tank (750mm W x 1600mm L x  2350mm H)</v>
      </c>
    </row>
    <row r="4515" spans="2:18" x14ac:dyDescent="0.35">
      <c r="B4515" s="32">
        <v>0.65</v>
      </c>
      <c r="C4515" s="30" t="s">
        <v>23</v>
      </c>
      <c r="D4515" s="30" t="s">
        <v>21</v>
      </c>
      <c r="E4515" s="21">
        <v>750</v>
      </c>
      <c r="F4515" s="21">
        <v>1700</v>
      </c>
      <c r="G4515" s="21">
        <v>2350</v>
      </c>
      <c r="H4515" s="39">
        <f t="shared" si="673"/>
        <v>2712.9910714285711</v>
      </c>
      <c r="I4515" s="37">
        <f t="shared" si="674"/>
        <v>3000</v>
      </c>
      <c r="J4515" s="37">
        <f t="shared" si="675"/>
        <v>135</v>
      </c>
      <c r="K4515" s="21"/>
      <c r="L4515" s="36">
        <f>L4514+23</f>
        <v>735</v>
      </c>
      <c r="M4515" s="36"/>
      <c r="N4515" s="36">
        <v>30</v>
      </c>
      <c r="O4515" s="21">
        <f t="shared" si="676"/>
        <v>765</v>
      </c>
      <c r="P4515" s="40">
        <f t="shared" si="677"/>
        <v>2185.7142857142858</v>
      </c>
      <c r="Q4515" s="42"/>
      <c r="R4515" t="str">
        <f t="shared" si="678"/>
        <v>2710 Litre 316 Stainless Steel Slimline Water Tank (750mm W x 1700mm L x  2350mm H)</v>
      </c>
    </row>
    <row r="4516" spans="2:18" x14ac:dyDescent="0.35">
      <c r="B4516" s="32">
        <v>0.65</v>
      </c>
      <c r="C4516" s="30" t="s">
        <v>23</v>
      </c>
      <c r="D4516" s="30" t="s">
        <v>21</v>
      </c>
      <c r="E4516" s="21">
        <v>750</v>
      </c>
      <c r="F4516" s="21">
        <v>1800</v>
      </c>
      <c r="G4516" s="21">
        <v>2350</v>
      </c>
      <c r="H4516" s="39">
        <f t="shared" si="673"/>
        <v>2889.2410714285711</v>
      </c>
      <c r="I4516" s="37">
        <f t="shared" si="674"/>
        <v>3000</v>
      </c>
      <c r="J4516" s="37">
        <f t="shared" si="675"/>
        <v>135</v>
      </c>
      <c r="K4516" s="21"/>
      <c r="L4516" s="36">
        <f>L4515+23</f>
        <v>758</v>
      </c>
      <c r="M4516" s="36"/>
      <c r="N4516" s="36">
        <v>30</v>
      </c>
      <c r="O4516" s="21">
        <f t="shared" si="676"/>
        <v>788</v>
      </c>
      <c r="P4516" s="40">
        <f t="shared" si="677"/>
        <v>2251.4285714285716</v>
      </c>
      <c r="Q4516" s="42"/>
      <c r="R4516" t="str">
        <f t="shared" si="678"/>
        <v>2890 Litre 316 Stainless Steel Slimline Water Tank (750mm W x 1800mm L x  2350mm H)</v>
      </c>
    </row>
    <row r="4517" spans="2:18" x14ac:dyDescent="0.35">
      <c r="B4517" s="32">
        <v>0.65</v>
      </c>
      <c r="C4517" s="30" t="s">
        <v>23</v>
      </c>
      <c r="D4517" s="30" t="s">
        <v>21</v>
      </c>
      <c r="E4517" s="21">
        <v>750</v>
      </c>
      <c r="F4517" s="21">
        <v>1900</v>
      </c>
      <c r="G4517" s="21">
        <v>2350</v>
      </c>
      <c r="H4517" s="39">
        <f t="shared" si="673"/>
        <v>3065.4910714285711</v>
      </c>
      <c r="I4517" s="37">
        <f t="shared" si="674"/>
        <v>3000</v>
      </c>
      <c r="J4517" s="37">
        <f t="shared" si="675"/>
        <v>135</v>
      </c>
      <c r="K4517" s="21">
        <v>30</v>
      </c>
      <c r="L4517" s="36">
        <f>L4516+23</f>
        <v>781</v>
      </c>
      <c r="M4517" s="36"/>
      <c r="N4517" s="36">
        <v>30</v>
      </c>
      <c r="O4517" s="21">
        <f t="shared" si="676"/>
        <v>841</v>
      </c>
      <c r="P4517" s="40">
        <f t="shared" si="677"/>
        <v>2402.8571428571431</v>
      </c>
      <c r="Q4517" s="42"/>
      <c r="R4517" t="str">
        <f t="shared" si="678"/>
        <v>3070 Litre 316 Stainless Steel Slimline Water Tank (750mm W x 1900mm L x  2350mm H)</v>
      </c>
    </row>
    <row r="4518" spans="2:18" x14ac:dyDescent="0.35">
      <c r="B4518" s="32">
        <v>0.65</v>
      </c>
      <c r="C4518" s="30" t="s">
        <v>23</v>
      </c>
      <c r="D4518" s="30" t="s">
        <v>21</v>
      </c>
      <c r="E4518" s="21">
        <v>750</v>
      </c>
      <c r="F4518" s="21">
        <v>2000</v>
      </c>
      <c r="G4518" s="21">
        <v>2350</v>
      </c>
      <c r="H4518" s="39">
        <f t="shared" si="673"/>
        <v>3241.7410714285711</v>
      </c>
      <c r="I4518" s="37">
        <f t="shared" si="674"/>
        <v>3000</v>
      </c>
      <c r="J4518" s="37">
        <f t="shared" si="675"/>
        <v>135</v>
      </c>
      <c r="K4518" s="21">
        <v>30</v>
      </c>
      <c r="L4518" s="36">
        <f>L4517+23</f>
        <v>804</v>
      </c>
      <c r="M4518" s="36"/>
      <c r="N4518" s="36">
        <v>30</v>
      </c>
      <c r="O4518" s="21">
        <f t="shared" si="676"/>
        <v>864</v>
      </c>
      <c r="P4518" s="40">
        <f t="shared" si="677"/>
        <v>2468.5714285714289</v>
      </c>
      <c r="Q4518" s="42"/>
      <c r="R4518" t="str">
        <f t="shared" si="678"/>
        <v>3240 Litre 316 Stainless Steel Slimline Water Tank (750mm W x 2000mm L x  2350mm H)</v>
      </c>
    </row>
    <row r="4519" spans="2:18" x14ac:dyDescent="0.35">
      <c r="B4519" s="32">
        <v>0.65</v>
      </c>
      <c r="C4519" s="30" t="s">
        <v>23</v>
      </c>
      <c r="D4519" s="30" t="s">
        <v>21</v>
      </c>
      <c r="E4519" s="21">
        <v>750</v>
      </c>
      <c r="F4519" s="21">
        <v>2100</v>
      </c>
      <c r="G4519" s="21">
        <v>2350</v>
      </c>
      <c r="H4519" s="39">
        <f t="shared" si="673"/>
        <v>3417.9910714285711</v>
      </c>
      <c r="I4519" s="37">
        <f t="shared" si="674"/>
        <v>3000</v>
      </c>
      <c r="J4519" s="37">
        <f t="shared" si="675"/>
        <v>135</v>
      </c>
      <c r="K4519" s="21">
        <v>30</v>
      </c>
      <c r="L4519" s="36">
        <f>L4518+23</f>
        <v>827</v>
      </c>
      <c r="M4519" s="36"/>
      <c r="N4519" s="36">
        <v>30</v>
      </c>
      <c r="O4519" s="21">
        <f t="shared" si="676"/>
        <v>887</v>
      </c>
      <c r="P4519" s="40">
        <f t="shared" si="677"/>
        <v>2534.2857142857142</v>
      </c>
      <c r="Q4519" s="42"/>
      <c r="R4519" t="str">
        <f t="shared" si="678"/>
        <v>3420 Litre 316 Stainless Steel Slimline Water Tank (750mm W x 2100mm L x  2350mm H)</v>
      </c>
    </row>
    <row r="4520" spans="2:18" x14ac:dyDescent="0.35">
      <c r="B4520" s="32">
        <v>0.65</v>
      </c>
      <c r="C4520" s="30" t="s">
        <v>23</v>
      </c>
      <c r="D4520" s="30" t="s">
        <v>21</v>
      </c>
      <c r="E4520" s="21">
        <v>750</v>
      </c>
      <c r="F4520" s="21">
        <v>2200</v>
      </c>
      <c r="G4520" s="21">
        <v>2350</v>
      </c>
      <c r="H4520" s="39">
        <f t="shared" si="673"/>
        <v>3594.2410714285711</v>
      </c>
      <c r="I4520" s="37">
        <f t="shared" si="674"/>
        <v>4000</v>
      </c>
      <c r="J4520" s="37">
        <f t="shared" si="675"/>
        <v>150</v>
      </c>
      <c r="K4520" s="21">
        <v>30</v>
      </c>
      <c r="L4520" s="36">
        <v>850</v>
      </c>
      <c r="M4520" s="36"/>
      <c r="N4520" s="36">
        <v>30</v>
      </c>
      <c r="O4520" s="21">
        <f t="shared" si="676"/>
        <v>910</v>
      </c>
      <c r="P4520" s="40">
        <f t="shared" si="677"/>
        <v>2600</v>
      </c>
      <c r="Q4520" s="42"/>
      <c r="R4520" t="str">
        <f t="shared" si="678"/>
        <v>3590 Litre 316 Stainless Steel Slimline Water Tank (750mm W x 2200mm L x  2350mm H)</v>
      </c>
    </row>
    <row r="4521" spans="2:18" x14ac:dyDescent="0.35">
      <c r="B4521" s="32">
        <v>0.65</v>
      </c>
      <c r="C4521" s="30" t="s">
        <v>23</v>
      </c>
      <c r="D4521" s="30" t="s">
        <v>21</v>
      </c>
      <c r="E4521" s="21">
        <v>750</v>
      </c>
      <c r="F4521" s="21">
        <v>2300</v>
      </c>
      <c r="G4521" s="21">
        <v>2350</v>
      </c>
      <c r="H4521" s="39">
        <f t="shared" si="673"/>
        <v>3770.4910714285711</v>
      </c>
      <c r="I4521" s="37">
        <f t="shared" si="674"/>
        <v>4000</v>
      </c>
      <c r="J4521" s="37">
        <f t="shared" si="675"/>
        <v>150</v>
      </c>
      <c r="K4521" s="21">
        <v>30</v>
      </c>
      <c r="L4521" s="36">
        <f>L4520+23</f>
        <v>873</v>
      </c>
      <c r="M4521" s="36"/>
      <c r="N4521" s="36">
        <v>30</v>
      </c>
      <c r="O4521" s="21">
        <f t="shared" si="676"/>
        <v>933</v>
      </c>
      <c r="P4521" s="40">
        <f t="shared" si="677"/>
        <v>2665.7142857142858</v>
      </c>
      <c r="Q4521" s="42"/>
      <c r="R4521" t="str">
        <f t="shared" si="678"/>
        <v>3770 Litre 316 Stainless Steel Slimline Water Tank (750mm W x 2300mm L x  2350mm H)</v>
      </c>
    </row>
    <row r="4522" spans="2:18" x14ac:dyDescent="0.35">
      <c r="B4522" s="32">
        <v>0.65</v>
      </c>
      <c r="C4522" s="30" t="s">
        <v>23</v>
      </c>
      <c r="D4522" s="30" t="s">
        <v>21</v>
      </c>
      <c r="E4522" s="21">
        <v>750</v>
      </c>
      <c r="F4522" s="21">
        <v>2400</v>
      </c>
      <c r="G4522" s="21">
        <v>2350</v>
      </c>
      <c r="H4522" s="39">
        <f t="shared" si="673"/>
        <v>3946.7410714285711</v>
      </c>
      <c r="I4522" s="37">
        <f t="shared" si="674"/>
        <v>4000</v>
      </c>
      <c r="J4522" s="37">
        <f t="shared" si="675"/>
        <v>150</v>
      </c>
      <c r="K4522" s="21">
        <v>30</v>
      </c>
      <c r="L4522" s="36">
        <f>L4521+23</f>
        <v>896</v>
      </c>
      <c r="M4522" s="36"/>
      <c r="N4522" s="36">
        <v>30</v>
      </c>
      <c r="O4522" s="21">
        <f t="shared" si="676"/>
        <v>956</v>
      </c>
      <c r="P4522" s="40">
        <f t="shared" si="677"/>
        <v>2731.4285714285716</v>
      </c>
      <c r="Q4522" s="42"/>
      <c r="R4522" t="str">
        <f t="shared" si="678"/>
        <v>3950 Litre 316 Stainless Steel Slimline Water Tank (750mm W x 2400mm L x  2350mm H)</v>
      </c>
    </row>
    <row r="4523" spans="2:18" x14ac:dyDescent="0.35">
      <c r="B4523" s="32">
        <v>0.65</v>
      </c>
      <c r="C4523" s="30" t="s">
        <v>23</v>
      </c>
      <c r="D4523" s="30" t="s">
        <v>21</v>
      </c>
      <c r="E4523" s="21">
        <v>750</v>
      </c>
      <c r="F4523" s="21">
        <v>2500</v>
      </c>
      <c r="G4523" s="21">
        <v>2350</v>
      </c>
      <c r="H4523" s="39">
        <f t="shared" si="673"/>
        <v>4122.9910714285716</v>
      </c>
      <c r="I4523" s="37">
        <f t="shared" si="674"/>
        <v>4000</v>
      </c>
      <c r="J4523" s="37">
        <f t="shared" si="675"/>
        <v>150</v>
      </c>
      <c r="K4523" s="21">
        <v>45</v>
      </c>
      <c r="L4523" s="36">
        <f>L4522+23</f>
        <v>919</v>
      </c>
      <c r="M4523" s="36"/>
      <c r="N4523" s="36">
        <v>30</v>
      </c>
      <c r="O4523" s="21">
        <f t="shared" si="676"/>
        <v>994</v>
      </c>
      <c r="P4523" s="40">
        <f t="shared" si="677"/>
        <v>2840</v>
      </c>
      <c r="Q4523" s="42"/>
      <c r="R4523" t="str">
        <f t="shared" si="678"/>
        <v>4120 Litre 316 Stainless Steel Slimline Water Tank (750mm W x 2500mm L x  2350mm H)</v>
      </c>
    </row>
    <row r="4524" spans="2:18" x14ac:dyDescent="0.35">
      <c r="B4524" s="32">
        <v>0.65</v>
      </c>
      <c r="C4524" s="30" t="s">
        <v>23</v>
      </c>
      <c r="D4524" s="30" t="s">
        <v>21</v>
      </c>
      <c r="E4524" s="21">
        <v>750</v>
      </c>
      <c r="F4524" s="21">
        <v>2600</v>
      </c>
      <c r="G4524" s="21">
        <v>2350</v>
      </c>
      <c r="H4524" s="39">
        <f t="shared" si="673"/>
        <v>4299.2410714285716</v>
      </c>
      <c r="I4524" s="37">
        <f t="shared" si="674"/>
        <v>4000</v>
      </c>
      <c r="J4524" s="37">
        <f t="shared" si="675"/>
        <v>150</v>
      </c>
      <c r="K4524" s="21">
        <v>45</v>
      </c>
      <c r="L4524" s="36">
        <f>L4523+23</f>
        <v>942</v>
      </c>
      <c r="M4524" s="36"/>
      <c r="N4524" s="36">
        <v>30</v>
      </c>
      <c r="O4524" s="21">
        <f t="shared" si="676"/>
        <v>1017</v>
      </c>
      <c r="P4524" s="40">
        <f t="shared" si="677"/>
        <v>2905.7142857142858</v>
      </c>
      <c r="Q4524" s="42"/>
      <c r="R4524" t="str">
        <f t="shared" si="678"/>
        <v>4300 Litre 316 Stainless Steel Slimline Water Tank (750mm W x 2600mm L x  2350mm H)</v>
      </c>
    </row>
    <row r="4525" spans="2:18" x14ac:dyDescent="0.35">
      <c r="B4525" s="32">
        <v>0.65</v>
      </c>
      <c r="C4525" s="30" t="s">
        <v>23</v>
      </c>
      <c r="D4525" s="30" t="s">
        <v>21</v>
      </c>
      <c r="E4525" s="21">
        <v>750</v>
      </c>
      <c r="F4525" s="21">
        <v>2700</v>
      </c>
      <c r="G4525" s="21">
        <v>2350</v>
      </c>
      <c r="H4525" s="39">
        <f t="shared" si="673"/>
        <v>4475.4910714285716</v>
      </c>
      <c r="I4525" s="37">
        <f t="shared" si="674"/>
        <v>4000</v>
      </c>
      <c r="J4525" s="37">
        <f t="shared" si="675"/>
        <v>150</v>
      </c>
      <c r="K4525" s="21">
        <v>45</v>
      </c>
      <c r="L4525" s="36">
        <f>L4524+23</f>
        <v>965</v>
      </c>
      <c r="M4525" s="36"/>
      <c r="N4525" s="36">
        <v>30</v>
      </c>
      <c r="O4525" s="21">
        <f t="shared" si="676"/>
        <v>1040</v>
      </c>
      <c r="P4525" s="40">
        <f t="shared" si="677"/>
        <v>2971.4285714285716</v>
      </c>
      <c r="Q4525" s="42"/>
      <c r="R4525" t="str">
        <f t="shared" si="678"/>
        <v>4480 Litre 316 Stainless Steel Slimline Water Tank (750mm W x 2700mm L x  2350mm H)</v>
      </c>
    </row>
    <row r="4526" spans="2:18" x14ac:dyDescent="0.35">
      <c r="B4526" s="32">
        <v>0.65</v>
      </c>
      <c r="C4526" s="30" t="s">
        <v>23</v>
      </c>
      <c r="D4526" s="30" t="s">
        <v>21</v>
      </c>
      <c r="E4526" s="21">
        <v>750</v>
      </c>
      <c r="F4526" s="21">
        <v>2800</v>
      </c>
      <c r="G4526" s="21">
        <v>2350</v>
      </c>
      <c r="H4526" s="39">
        <f t="shared" si="673"/>
        <v>4651.7410714285716</v>
      </c>
      <c r="I4526" s="37">
        <f t="shared" si="674"/>
        <v>5000</v>
      </c>
      <c r="J4526" s="37">
        <f t="shared" si="675"/>
        <v>180</v>
      </c>
      <c r="K4526" s="21">
        <v>45</v>
      </c>
      <c r="L4526" s="36">
        <v>988</v>
      </c>
      <c r="M4526" s="36"/>
      <c r="N4526" s="36">
        <v>30</v>
      </c>
      <c r="O4526" s="21">
        <f t="shared" si="676"/>
        <v>1063</v>
      </c>
      <c r="P4526" s="40">
        <f t="shared" si="677"/>
        <v>3037.1428571428573</v>
      </c>
      <c r="Q4526" s="42"/>
      <c r="R4526" t="str">
        <f t="shared" si="678"/>
        <v>4650 Litre 316 Stainless Steel Slimline Water Tank (750mm W x 2800mm L x  2350mm H)</v>
      </c>
    </row>
    <row r="4527" spans="2:18" x14ac:dyDescent="0.35">
      <c r="B4527" s="32">
        <v>0.65</v>
      </c>
      <c r="C4527" s="30" t="s">
        <v>23</v>
      </c>
      <c r="D4527" s="30" t="s">
        <v>21</v>
      </c>
      <c r="E4527" s="21">
        <v>750</v>
      </c>
      <c r="F4527" s="21">
        <v>2900</v>
      </c>
      <c r="G4527" s="21">
        <v>2350</v>
      </c>
      <c r="H4527" s="39">
        <f t="shared" si="673"/>
        <v>4827.9910714285716</v>
      </c>
      <c r="I4527" s="37">
        <f t="shared" si="674"/>
        <v>5000</v>
      </c>
      <c r="J4527" s="37">
        <f t="shared" si="675"/>
        <v>180</v>
      </c>
      <c r="K4527" s="21">
        <v>45</v>
      </c>
      <c r="L4527" s="36">
        <f>L4526+23</f>
        <v>1011</v>
      </c>
      <c r="M4527" s="36"/>
      <c r="N4527" s="36">
        <v>30</v>
      </c>
      <c r="O4527" s="21">
        <f t="shared" si="676"/>
        <v>1086</v>
      </c>
      <c r="P4527" s="40">
        <f t="shared" si="677"/>
        <v>3102.8571428571431</v>
      </c>
      <c r="Q4527" s="42"/>
      <c r="R4527" t="str">
        <f t="shared" si="678"/>
        <v>4830 Litre 316 Stainless Steel Slimline Water Tank (750mm W x 2900mm L x  2350mm H)</v>
      </c>
    </row>
    <row r="4528" spans="2:18" x14ac:dyDescent="0.35">
      <c r="B4528" s="32">
        <v>0.65</v>
      </c>
      <c r="C4528" s="30" t="s">
        <v>23</v>
      </c>
      <c r="D4528" s="30" t="s">
        <v>21</v>
      </c>
      <c r="E4528" s="21">
        <v>750</v>
      </c>
      <c r="F4528" s="21">
        <v>3000</v>
      </c>
      <c r="G4528" s="21">
        <v>2350</v>
      </c>
      <c r="H4528" s="39">
        <f t="shared" si="673"/>
        <v>5004.2410714285716</v>
      </c>
      <c r="I4528" s="37">
        <f t="shared" si="674"/>
        <v>5000</v>
      </c>
      <c r="J4528" s="37">
        <f t="shared" si="675"/>
        <v>180</v>
      </c>
      <c r="K4528" s="21">
        <v>75</v>
      </c>
      <c r="L4528" s="36">
        <f>L4527+23</f>
        <v>1034</v>
      </c>
      <c r="M4528" s="36"/>
      <c r="N4528" s="36">
        <v>45</v>
      </c>
      <c r="O4528" s="21">
        <f t="shared" si="676"/>
        <v>1154</v>
      </c>
      <c r="P4528" s="40">
        <f t="shared" si="677"/>
        <v>3297.1428571428573</v>
      </c>
      <c r="Q4528" s="42"/>
      <c r="R4528" t="str">
        <f t="shared" si="678"/>
        <v>5000 Litre 316 Stainless Steel Slimline Water Tank (750mm W x 3000mm L x  2350mm H)</v>
      </c>
    </row>
    <row r="4529" spans="2:18" x14ac:dyDescent="0.35">
      <c r="B4529" s="32">
        <v>0.65</v>
      </c>
      <c r="C4529" s="30" t="s">
        <v>23</v>
      </c>
      <c r="D4529" s="30" t="s">
        <v>21</v>
      </c>
      <c r="E4529" s="21">
        <v>750</v>
      </c>
      <c r="F4529" s="21">
        <v>3100</v>
      </c>
      <c r="G4529" s="21">
        <v>2350</v>
      </c>
      <c r="H4529" s="39">
        <f t="shared" si="673"/>
        <v>5180.4910714285716</v>
      </c>
      <c r="I4529" s="37">
        <f t="shared" si="674"/>
        <v>5000</v>
      </c>
      <c r="J4529" s="37">
        <f t="shared" si="675"/>
        <v>180</v>
      </c>
      <c r="K4529" s="21">
        <v>75</v>
      </c>
      <c r="L4529" s="36">
        <f>L4528+23</f>
        <v>1057</v>
      </c>
      <c r="M4529" s="36"/>
      <c r="N4529" s="36">
        <v>45</v>
      </c>
      <c r="O4529" s="21">
        <f t="shared" si="676"/>
        <v>1177</v>
      </c>
      <c r="P4529" s="40">
        <f t="shared" si="677"/>
        <v>3362.8571428571431</v>
      </c>
      <c r="Q4529" s="42"/>
      <c r="R4529" t="str">
        <f t="shared" si="678"/>
        <v>5180 Litre 316 Stainless Steel Slimline Water Tank (750mm W x 3100mm L x  2350mm H)</v>
      </c>
    </row>
    <row r="4530" spans="2:18" x14ac:dyDescent="0.35">
      <c r="B4530" s="32">
        <v>0.65</v>
      </c>
      <c r="C4530" s="30" t="s">
        <v>23</v>
      </c>
      <c r="D4530" s="30" t="s">
        <v>21</v>
      </c>
      <c r="E4530" s="21">
        <v>750</v>
      </c>
      <c r="F4530" s="21">
        <v>3200</v>
      </c>
      <c r="G4530" s="21">
        <v>2350</v>
      </c>
      <c r="H4530" s="39">
        <f t="shared" si="673"/>
        <v>5356.7410714285716</v>
      </c>
      <c r="I4530" s="37">
        <f t="shared" si="674"/>
        <v>5000</v>
      </c>
      <c r="J4530" s="37">
        <f t="shared" si="675"/>
        <v>180</v>
      </c>
      <c r="K4530" s="21">
        <v>75</v>
      </c>
      <c r="L4530" s="36">
        <f>L4529+23</f>
        <v>1080</v>
      </c>
      <c r="M4530" s="36"/>
      <c r="N4530" s="36">
        <v>45</v>
      </c>
      <c r="O4530" s="21">
        <f t="shared" si="676"/>
        <v>1200</v>
      </c>
      <c r="P4530" s="40">
        <f t="shared" si="677"/>
        <v>3428.5714285714289</v>
      </c>
      <c r="Q4530" s="42"/>
      <c r="R4530" t="str">
        <f t="shared" si="678"/>
        <v>5360 Litre 316 Stainless Steel Slimline Water Tank (750mm W x 3200mm L x  2350mm H)</v>
      </c>
    </row>
    <row r="4531" spans="2:18" x14ac:dyDescent="0.35">
      <c r="B4531" s="32">
        <v>0.65</v>
      </c>
      <c r="C4531" s="30" t="s">
        <v>23</v>
      </c>
      <c r="D4531" s="30" t="s">
        <v>21</v>
      </c>
      <c r="E4531" s="21">
        <v>750</v>
      </c>
      <c r="F4531" s="21">
        <v>3300</v>
      </c>
      <c r="G4531" s="21">
        <v>2350</v>
      </c>
      <c r="H4531" s="39">
        <f t="shared" si="673"/>
        <v>5532.9910714285716</v>
      </c>
      <c r="I4531" s="37">
        <f t="shared" si="674"/>
        <v>6000</v>
      </c>
      <c r="J4531" s="37">
        <f t="shared" si="675"/>
        <v>210</v>
      </c>
      <c r="K4531" s="21">
        <v>75</v>
      </c>
      <c r="L4531" s="36">
        <v>1209</v>
      </c>
      <c r="M4531" s="36"/>
      <c r="N4531" s="36">
        <v>45</v>
      </c>
      <c r="O4531" s="21">
        <f t="shared" si="676"/>
        <v>1329</v>
      </c>
      <c r="P4531" s="40">
        <f t="shared" si="677"/>
        <v>3797.1428571428573</v>
      </c>
      <c r="Q4531" s="42"/>
      <c r="R4531" t="str">
        <f t="shared" si="678"/>
        <v>5530 Litre 316 Stainless Steel Slimline Water Tank (750mm W x 3300mm L x  2350mm H)</v>
      </c>
    </row>
    <row r="4532" spans="2:18" x14ac:dyDescent="0.35">
      <c r="B4532" s="32">
        <v>0.65</v>
      </c>
      <c r="C4532" s="30" t="s">
        <v>23</v>
      </c>
      <c r="D4532" s="30" t="s">
        <v>21</v>
      </c>
      <c r="E4532" s="21">
        <v>750</v>
      </c>
      <c r="F4532" s="21">
        <v>3400</v>
      </c>
      <c r="G4532" s="21">
        <v>2350</v>
      </c>
      <c r="H4532" s="39">
        <f t="shared" si="673"/>
        <v>5709.2410714285716</v>
      </c>
      <c r="I4532" s="37">
        <f t="shared" si="674"/>
        <v>6000</v>
      </c>
      <c r="J4532" s="37">
        <f t="shared" si="675"/>
        <v>210</v>
      </c>
      <c r="K4532" s="21">
        <v>75</v>
      </c>
      <c r="L4532" s="36">
        <f>L4531+23</f>
        <v>1232</v>
      </c>
      <c r="M4532" s="36"/>
      <c r="N4532" s="36">
        <v>45</v>
      </c>
      <c r="O4532" s="21">
        <f t="shared" si="676"/>
        <v>1352</v>
      </c>
      <c r="P4532" s="40">
        <f t="shared" si="677"/>
        <v>3862.8571428571431</v>
      </c>
      <c r="Q4532" s="42"/>
      <c r="R4532" t="str">
        <f t="shared" si="678"/>
        <v>5710 Litre 316 Stainless Steel Slimline Water Tank (750mm W x 3400mm L x  2350mm H)</v>
      </c>
    </row>
    <row r="4533" spans="2:18" x14ac:dyDescent="0.35">
      <c r="B4533" s="32">
        <v>0.65</v>
      </c>
      <c r="C4533" s="30" t="s">
        <v>23</v>
      </c>
      <c r="D4533" s="30" t="s">
        <v>21</v>
      </c>
      <c r="E4533" s="21">
        <v>750</v>
      </c>
      <c r="F4533" s="21">
        <v>3500</v>
      </c>
      <c r="G4533" s="21">
        <v>2350</v>
      </c>
      <c r="H4533" s="39">
        <f t="shared" si="673"/>
        <v>5885.4910714285716</v>
      </c>
      <c r="I4533" s="37">
        <f t="shared" si="674"/>
        <v>6000</v>
      </c>
      <c r="J4533" s="37">
        <f t="shared" si="675"/>
        <v>210</v>
      </c>
      <c r="K4533" s="21">
        <v>75</v>
      </c>
      <c r="L4533" s="36">
        <f>L4532+23</f>
        <v>1255</v>
      </c>
      <c r="M4533" s="36"/>
      <c r="N4533" s="36">
        <v>45</v>
      </c>
      <c r="O4533" s="21">
        <f t="shared" si="676"/>
        <v>1375</v>
      </c>
      <c r="P4533" s="40">
        <f t="shared" si="677"/>
        <v>3928.5714285714289</v>
      </c>
      <c r="Q4533" s="42"/>
      <c r="R4533" t="str">
        <f t="shared" si="678"/>
        <v>5890 Litre 316 Stainless Steel Slimline Water Tank (750mm W x 3500mm L x  2350mm H)</v>
      </c>
    </row>
    <row r="4534" spans="2:18" x14ac:dyDescent="0.35">
      <c r="B4534" s="32">
        <v>0.65</v>
      </c>
      <c r="C4534" s="30" t="s">
        <v>23</v>
      </c>
      <c r="D4534" s="30" t="s">
        <v>21</v>
      </c>
      <c r="E4534" s="21">
        <v>750</v>
      </c>
      <c r="F4534" s="21">
        <v>3600</v>
      </c>
      <c r="G4534" s="21">
        <v>2350</v>
      </c>
      <c r="H4534" s="39">
        <f t="shared" si="673"/>
        <v>6061.7410714285716</v>
      </c>
      <c r="I4534" s="37">
        <f t="shared" si="674"/>
        <v>6000</v>
      </c>
      <c r="J4534" s="37">
        <f t="shared" si="675"/>
        <v>210</v>
      </c>
      <c r="K4534" s="36">
        <v>90</v>
      </c>
      <c r="L4534" s="36">
        <f>L4533+23</f>
        <v>1278</v>
      </c>
      <c r="M4534" s="36"/>
      <c r="N4534" s="36">
        <v>45</v>
      </c>
      <c r="O4534" s="21">
        <f t="shared" si="676"/>
        <v>1413</v>
      </c>
      <c r="P4534" s="40">
        <f t="shared" si="677"/>
        <v>4037.1428571428573</v>
      </c>
      <c r="Q4534" s="42"/>
      <c r="R4534" t="str">
        <f t="shared" si="678"/>
        <v>6060 Litre 316 Stainless Steel Slimline Water Tank (750mm W x 3600mm L x  2350mm H)</v>
      </c>
    </row>
    <row r="4535" spans="2:18" x14ac:dyDescent="0.35">
      <c r="B4535" s="32">
        <v>0.65</v>
      </c>
      <c r="C4535" s="30" t="s">
        <v>23</v>
      </c>
      <c r="D4535" s="30" t="s">
        <v>21</v>
      </c>
      <c r="E4535" s="21">
        <v>750</v>
      </c>
      <c r="F4535" s="21">
        <v>3700</v>
      </c>
      <c r="G4535" s="21">
        <v>2350</v>
      </c>
      <c r="H4535" s="39">
        <f t="shared" si="673"/>
        <v>6237.9910714285716</v>
      </c>
      <c r="I4535" s="37">
        <f t="shared" si="674"/>
        <v>6000</v>
      </c>
      <c r="J4535" s="37">
        <f t="shared" si="675"/>
        <v>210</v>
      </c>
      <c r="K4535" s="36">
        <v>90</v>
      </c>
      <c r="L4535" s="36">
        <f>L4534+23</f>
        <v>1301</v>
      </c>
      <c r="M4535" s="36"/>
      <c r="N4535" s="36">
        <v>45</v>
      </c>
      <c r="O4535" s="21">
        <f t="shared" si="676"/>
        <v>1436</v>
      </c>
      <c r="P4535" s="40">
        <f t="shared" si="677"/>
        <v>4102.8571428571431</v>
      </c>
      <c r="Q4535" s="42"/>
      <c r="R4535" t="str">
        <f t="shared" si="678"/>
        <v>6240 Litre 316 Stainless Steel Slimline Water Tank (750mm W x 3700mm L x  2350mm H)</v>
      </c>
    </row>
    <row r="4536" spans="2:18" x14ac:dyDescent="0.35">
      <c r="B4536" s="32">
        <v>0.65</v>
      </c>
      <c r="C4536" s="30" t="s">
        <v>23</v>
      </c>
      <c r="D4536" s="30" t="s">
        <v>21</v>
      </c>
      <c r="E4536" s="21">
        <v>750</v>
      </c>
      <c r="F4536" s="21">
        <v>3800</v>
      </c>
      <c r="G4536" s="21">
        <v>2350</v>
      </c>
      <c r="H4536" s="39">
        <f t="shared" si="673"/>
        <v>6414.2410714285716</v>
      </c>
      <c r="I4536" s="37">
        <f t="shared" si="674"/>
        <v>6000</v>
      </c>
      <c r="J4536" s="37">
        <f t="shared" si="675"/>
        <v>210</v>
      </c>
      <c r="K4536" s="36">
        <v>90</v>
      </c>
      <c r="L4536" s="36">
        <f>L4535+23</f>
        <v>1324</v>
      </c>
      <c r="M4536" s="36"/>
      <c r="N4536" s="36">
        <v>45</v>
      </c>
      <c r="O4536" s="21">
        <f t="shared" si="676"/>
        <v>1459</v>
      </c>
      <c r="P4536" s="40">
        <f t="shared" si="677"/>
        <v>4168.5714285714284</v>
      </c>
      <c r="Q4536" s="42"/>
      <c r="R4536" t="str">
        <f t="shared" si="678"/>
        <v>6410 Litre 316 Stainless Steel Slimline Water Tank (750mm W x 3800mm L x  2350mm H)</v>
      </c>
    </row>
    <row r="4537" spans="2:18" x14ac:dyDescent="0.35">
      <c r="B4537" s="32">
        <v>0.65</v>
      </c>
      <c r="C4537" s="30" t="s">
        <v>23</v>
      </c>
      <c r="D4537" s="30" t="s">
        <v>21</v>
      </c>
      <c r="E4537" s="21">
        <v>750</v>
      </c>
      <c r="F4537" s="21">
        <v>3900</v>
      </c>
      <c r="G4537" s="21">
        <v>2350</v>
      </c>
      <c r="H4537" s="39">
        <f t="shared" si="673"/>
        <v>6590.4910714285716</v>
      </c>
      <c r="I4537" s="37">
        <f t="shared" si="674"/>
        <v>7000</v>
      </c>
      <c r="J4537" s="37">
        <f t="shared" si="675"/>
        <v>240</v>
      </c>
      <c r="K4537" s="36">
        <v>90</v>
      </c>
      <c r="L4537" s="36">
        <v>1376</v>
      </c>
      <c r="M4537" s="36"/>
      <c r="N4537" s="36">
        <v>45</v>
      </c>
      <c r="O4537" s="21">
        <f t="shared" si="676"/>
        <v>1511</v>
      </c>
      <c r="P4537" s="40">
        <f t="shared" si="677"/>
        <v>4317.1428571428578</v>
      </c>
      <c r="Q4537" s="42"/>
      <c r="R4537" t="str">
        <f t="shared" si="678"/>
        <v>6590 Litre 316 Stainless Steel Slimline Water Tank (750mm W x 3900mm L x  2350mm H)</v>
      </c>
    </row>
    <row r="4538" spans="2:18" x14ac:dyDescent="0.35">
      <c r="B4538" s="32">
        <v>0.65</v>
      </c>
      <c r="C4538" s="30" t="s">
        <v>23</v>
      </c>
      <c r="D4538" s="30" t="s">
        <v>21</v>
      </c>
      <c r="E4538" s="21">
        <v>750</v>
      </c>
      <c r="F4538" s="21">
        <v>4000</v>
      </c>
      <c r="G4538" s="21">
        <v>2350</v>
      </c>
      <c r="H4538" s="39">
        <f t="shared" si="673"/>
        <v>6766.7410714285716</v>
      </c>
      <c r="I4538" s="37">
        <f t="shared" si="674"/>
        <v>7000</v>
      </c>
      <c r="J4538" s="37">
        <f t="shared" si="675"/>
        <v>240</v>
      </c>
      <c r="K4538" s="36">
        <v>90</v>
      </c>
      <c r="L4538" s="36">
        <v>1399</v>
      </c>
      <c r="M4538" s="36"/>
      <c r="N4538" s="36">
        <v>45</v>
      </c>
      <c r="O4538" s="21">
        <f t="shared" si="676"/>
        <v>1534</v>
      </c>
      <c r="P4538" s="40">
        <f t="shared" si="677"/>
        <v>4382.8571428571431</v>
      </c>
      <c r="Q4538" s="42"/>
      <c r="R4538" t="str">
        <f t="shared" si="678"/>
        <v>6770 Litre 316 Stainless Steel Slimline Water Tank (750mm W x 4000mm L x  2350mm H)</v>
      </c>
    </row>
    <row r="4539" spans="2:18" x14ac:dyDescent="0.35">
      <c r="B4539" s="32">
        <v>0.65</v>
      </c>
      <c r="C4539" s="30" t="s">
        <v>23</v>
      </c>
      <c r="D4539" s="30" t="s">
        <v>21</v>
      </c>
      <c r="E4539" s="21">
        <v>800</v>
      </c>
      <c r="F4539" s="21">
        <v>800</v>
      </c>
      <c r="G4539" s="21">
        <v>2350</v>
      </c>
      <c r="H4539" s="39">
        <f t="shared" si="673"/>
        <v>1181.7142857142856</v>
      </c>
      <c r="I4539" s="37">
        <f t="shared" si="674"/>
        <v>1000</v>
      </c>
      <c r="J4539" s="37">
        <f t="shared" si="675"/>
        <v>90</v>
      </c>
      <c r="K4539" s="21"/>
      <c r="L4539" s="36">
        <v>466</v>
      </c>
      <c r="M4539" s="36"/>
      <c r="N4539" s="36">
        <v>30</v>
      </c>
      <c r="O4539" s="21">
        <f t="shared" si="676"/>
        <v>496</v>
      </c>
      <c r="P4539" s="40">
        <f t="shared" si="677"/>
        <v>1417.1428571428573</v>
      </c>
      <c r="Q4539" s="42"/>
      <c r="R4539" t="str">
        <f t="shared" si="678"/>
        <v>1180 Litre 316 Stainless Steel Slimline Water Tank (800mm W x 800mm L x  2350mm H)</v>
      </c>
    </row>
    <row r="4540" spans="2:18" x14ac:dyDescent="0.35">
      <c r="B4540" s="32">
        <v>0.65</v>
      </c>
      <c r="C4540" s="30" t="s">
        <v>23</v>
      </c>
      <c r="D4540" s="30" t="s">
        <v>21</v>
      </c>
      <c r="E4540" s="21">
        <v>800</v>
      </c>
      <c r="F4540" s="21">
        <v>900</v>
      </c>
      <c r="G4540" s="21">
        <v>2350</v>
      </c>
      <c r="H4540" s="39">
        <f t="shared" si="673"/>
        <v>1369.7142857142856</v>
      </c>
      <c r="I4540" s="37">
        <f t="shared" si="674"/>
        <v>1000</v>
      </c>
      <c r="J4540" s="37">
        <f t="shared" si="675"/>
        <v>90</v>
      </c>
      <c r="K4540" s="21"/>
      <c r="L4540" s="36">
        <f>L4539+23</f>
        <v>489</v>
      </c>
      <c r="M4540" s="36"/>
      <c r="N4540" s="36">
        <v>30</v>
      </c>
      <c r="O4540" s="21">
        <f t="shared" si="676"/>
        <v>519</v>
      </c>
      <c r="P4540" s="40">
        <f t="shared" si="677"/>
        <v>1482.8571428571429</v>
      </c>
      <c r="Q4540" s="42"/>
      <c r="R4540" t="str">
        <f t="shared" si="678"/>
        <v>1370 Litre 316 Stainless Steel Slimline Water Tank (800mm W x 900mm L x  2350mm H)</v>
      </c>
    </row>
    <row r="4541" spans="2:18" x14ac:dyDescent="0.35">
      <c r="B4541" s="32">
        <v>0.65</v>
      </c>
      <c r="C4541" s="30" t="s">
        <v>23</v>
      </c>
      <c r="D4541" s="30" t="s">
        <v>21</v>
      </c>
      <c r="E4541" s="21">
        <v>800</v>
      </c>
      <c r="F4541" s="21">
        <v>1000</v>
      </c>
      <c r="G4541" s="21">
        <v>2350</v>
      </c>
      <c r="H4541" s="39">
        <f t="shared" si="673"/>
        <v>1557.7142857142856</v>
      </c>
      <c r="I4541" s="37">
        <f t="shared" si="674"/>
        <v>2000</v>
      </c>
      <c r="J4541" s="37">
        <f t="shared" si="675"/>
        <v>120</v>
      </c>
      <c r="K4541" s="21"/>
      <c r="L4541" s="36">
        <v>535</v>
      </c>
      <c r="M4541" s="36"/>
      <c r="N4541" s="36">
        <v>30</v>
      </c>
      <c r="O4541" s="21">
        <f t="shared" si="676"/>
        <v>565</v>
      </c>
      <c r="P4541" s="40">
        <f t="shared" si="677"/>
        <v>1614.2857142857144</v>
      </c>
      <c r="Q4541" s="42"/>
      <c r="R4541" t="str">
        <f t="shared" si="678"/>
        <v>1560 Litre 316 Stainless Steel Slimline Water Tank (800mm W x 1000mm L x  2350mm H)</v>
      </c>
    </row>
    <row r="4542" spans="2:18" x14ac:dyDescent="0.35">
      <c r="B4542" s="32">
        <v>0.65</v>
      </c>
      <c r="C4542" s="30" t="s">
        <v>23</v>
      </c>
      <c r="D4542" s="30" t="s">
        <v>21</v>
      </c>
      <c r="E4542" s="21">
        <v>800</v>
      </c>
      <c r="F4542" s="21">
        <v>1100</v>
      </c>
      <c r="G4542" s="21">
        <v>2350</v>
      </c>
      <c r="H4542" s="39">
        <f t="shared" si="673"/>
        <v>1745.7142857142856</v>
      </c>
      <c r="I4542" s="37">
        <f t="shared" si="674"/>
        <v>2000</v>
      </c>
      <c r="J4542" s="37">
        <f t="shared" si="675"/>
        <v>120</v>
      </c>
      <c r="K4542" s="21"/>
      <c r="L4542" s="36">
        <f>L4541+23</f>
        <v>558</v>
      </c>
      <c r="M4542" s="36"/>
      <c r="N4542" s="36">
        <v>30</v>
      </c>
      <c r="O4542" s="21">
        <f t="shared" si="676"/>
        <v>588</v>
      </c>
      <c r="P4542" s="40">
        <f t="shared" si="677"/>
        <v>1680</v>
      </c>
      <c r="Q4542" s="42"/>
      <c r="R4542" t="str">
        <f t="shared" si="678"/>
        <v>1750 Litre 316 Stainless Steel Slimline Water Tank (800mm W x 1100mm L x  2350mm H)</v>
      </c>
    </row>
    <row r="4543" spans="2:18" x14ac:dyDescent="0.35">
      <c r="B4543" s="32">
        <v>0.65</v>
      </c>
      <c r="C4543" s="30" t="s">
        <v>23</v>
      </c>
      <c r="D4543" s="30" t="s">
        <v>21</v>
      </c>
      <c r="E4543" s="21">
        <v>800</v>
      </c>
      <c r="F4543" s="21">
        <v>1200</v>
      </c>
      <c r="G4543" s="21">
        <v>2350</v>
      </c>
      <c r="H4543" s="39">
        <f t="shared" si="673"/>
        <v>1933.7142857142856</v>
      </c>
      <c r="I4543" s="37">
        <f t="shared" si="674"/>
        <v>2000</v>
      </c>
      <c r="J4543" s="37">
        <f t="shared" si="675"/>
        <v>120</v>
      </c>
      <c r="K4543" s="21"/>
      <c r="L4543" s="36">
        <f>L4542+23</f>
        <v>581</v>
      </c>
      <c r="M4543" s="36"/>
      <c r="N4543" s="36">
        <v>30</v>
      </c>
      <c r="O4543" s="21">
        <f t="shared" si="676"/>
        <v>611</v>
      </c>
      <c r="P4543" s="40">
        <f t="shared" si="677"/>
        <v>1745.7142857142858</v>
      </c>
      <c r="Q4543" s="42"/>
      <c r="R4543" t="str">
        <f t="shared" si="678"/>
        <v>1930 Litre 316 Stainless Steel Slimline Water Tank (800mm W x 1200mm L x  2350mm H)</v>
      </c>
    </row>
    <row r="4544" spans="2:18" x14ac:dyDescent="0.35">
      <c r="B4544" s="32">
        <v>0.65</v>
      </c>
      <c r="C4544" s="30" t="s">
        <v>23</v>
      </c>
      <c r="D4544" s="30" t="s">
        <v>21</v>
      </c>
      <c r="E4544" s="21">
        <v>800</v>
      </c>
      <c r="F4544" s="21">
        <v>1300</v>
      </c>
      <c r="G4544" s="21">
        <v>2350</v>
      </c>
      <c r="H4544" s="39">
        <f t="shared" si="673"/>
        <v>2121.7142857142858</v>
      </c>
      <c r="I4544" s="37">
        <f t="shared" si="674"/>
        <v>2000</v>
      </c>
      <c r="J4544" s="37">
        <f t="shared" si="675"/>
        <v>120</v>
      </c>
      <c r="K4544" s="21"/>
      <c r="L4544" s="36">
        <f>L4543+23</f>
        <v>604</v>
      </c>
      <c r="M4544" s="36"/>
      <c r="N4544" s="36">
        <v>30</v>
      </c>
      <c r="O4544" s="21">
        <f t="shared" si="676"/>
        <v>634</v>
      </c>
      <c r="P4544" s="40">
        <f t="shared" si="677"/>
        <v>1811.4285714285716</v>
      </c>
      <c r="Q4544" s="42"/>
      <c r="R4544" t="str">
        <f t="shared" si="678"/>
        <v>2120 Litre 316 Stainless Steel Slimline Water Tank (800mm W x 1300mm L x  2350mm H)</v>
      </c>
    </row>
    <row r="4545" spans="2:18" x14ac:dyDescent="0.35">
      <c r="B4545" s="32">
        <v>0.65</v>
      </c>
      <c r="C4545" s="30" t="s">
        <v>23</v>
      </c>
      <c r="D4545" s="30" t="s">
        <v>21</v>
      </c>
      <c r="E4545" s="21">
        <v>800</v>
      </c>
      <c r="F4545" s="21">
        <v>1400</v>
      </c>
      <c r="G4545" s="21">
        <v>2350</v>
      </c>
      <c r="H4545" s="39">
        <f t="shared" si="673"/>
        <v>2309.7142857142858</v>
      </c>
      <c r="I4545" s="37">
        <f t="shared" si="674"/>
        <v>2000</v>
      </c>
      <c r="J4545" s="37">
        <f t="shared" si="675"/>
        <v>120</v>
      </c>
      <c r="K4545" s="21"/>
      <c r="L4545" s="36">
        <f>L4544+23</f>
        <v>627</v>
      </c>
      <c r="M4545" s="36"/>
      <c r="N4545" s="36">
        <v>30</v>
      </c>
      <c r="O4545" s="21">
        <f t="shared" si="676"/>
        <v>657</v>
      </c>
      <c r="P4545" s="40">
        <f t="shared" si="677"/>
        <v>1877.1428571428573</v>
      </c>
      <c r="Q4545" s="42"/>
      <c r="R4545" t="str">
        <f t="shared" si="678"/>
        <v>2310 Litre 316 Stainless Steel Slimline Water Tank (800mm W x 1400mm L x  2350mm H)</v>
      </c>
    </row>
    <row r="4546" spans="2:18" x14ac:dyDescent="0.35">
      <c r="B4546" s="32">
        <v>0.65</v>
      </c>
      <c r="C4546" s="30" t="s">
        <v>23</v>
      </c>
      <c r="D4546" s="30" t="s">
        <v>21</v>
      </c>
      <c r="E4546" s="21">
        <v>800</v>
      </c>
      <c r="F4546" s="21">
        <v>1500</v>
      </c>
      <c r="G4546" s="21">
        <v>2350</v>
      </c>
      <c r="H4546" s="39">
        <f t="shared" si="673"/>
        <v>2497.7142857142858</v>
      </c>
      <c r="I4546" s="37">
        <f t="shared" si="674"/>
        <v>2000</v>
      </c>
      <c r="J4546" s="37">
        <f t="shared" si="675"/>
        <v>120</v>
      </c>
      <c r="K4546" s="21"/>
      <c r="L4546" s="36">
        <f>L4545+23</f>
        <v>650</v>
      </c>
      <c r="M4546" s="36"/>
      <c r="N4546" s="36">
        <v>30</v>
      </c>
      <c r="O4546" s="21">
        <f t="shared" si="676"/>
        <v>680</v>
      </c>
      <c r="P4546" s="40">
        <f t="shared" si="677"/>
        <v>1942.8571428571429</v>
      </c>
      <c r="Q4546" s="42"/>
      <c r="R4546" t="str">
        <f t="shared" si="678"/>
        <v>2500 Litre 316 Stainless Steel Slimline Water Tank (800mm W x 1500mm L x  2350mm H)</v>
      </c>
    </row>
    <row r="4547" spans="2:18" x14ac:dyDescent="0.35">
      <c r="B4547" s="32">
        <v>0.65</v>
      </c>
      <c r="C4547" s="30" t="s">
        <v>23</v>
      </c>
      <c r="D4547" s="30" t="s">
        <v>21</v>
      </c>
      <c r="E4547" s="21">
        <v>800</v>
      </c>
      <c r="F4547" s="21">
        <v>1600</v>
      </c>
      <c r="G4547" s="21">
        <v>2350</v>
      </c>
      <c r="H4547" s="39">
        <f t="shared" si="673"/>
        <v>2685.7142857142858</v>
      </c>
      <c r="I4547" s="37">
        <f t="shared" si="674"/>
        <v>3000</v>
      </c>
      <c r="J4547" s="37">
        <f t="shared" si="675"/>
        <v>135</v>
      </c>
      <c r="K4547" s="21"/>
      <c r="L4547" s="36">
        <v>716</v>
      </c>
      <c r="M4547" s="36"/>
      <c r="N4547" s="36">
        <v>30</v>
      </c>
      <c r="O4547" s="21">
        <f t="shared" si="676"/>
        <v>746</v>
      </c>
      <c r="P4547" s="40">
        <f t="shared" si="677"/>
        <v>2131.4285714285716</v>
      </c>
      <c r="Q4547" s="42"/>
      <c r="R4547" t="str">
        <f t="shared" si="678"/>
        <v>2690 Litre 316 Stainless Steel Slimline Water Tank (800mm W x 1600mm L x  2350mm H)</v>
      </c>
    </row>
    <row r="4548" spans="2:18" x14ac:dyDescent="0.35">
      <c r="B4548" s="32">
        <v>0.65</v>
      </c>
      <c r="C4548" s="30" t="s">
        <v>23</v>
      </c>
      <c r="D4548" s="30" t="s">
        <v>21</v>
      </c>
      <c r="E4548" s="21">
        <v>800</v>
      </c>
      <c r="F4548" s="21">
        <v>1700</v>
      </c>
      <c r="G4548" s="21">
        <v>2350</v>
      </c>
      <c r="H4548" s="39">
        <f t="shared" si="673"/>
        <v>2873.7142857142858</v>
      </c>
      <c r="I4548" s="37">
        <f t="shared" si="674"/>
        <v>3000</v>
      </c>
      <c r="J4548" s="37">
        <f t="shared" si="675"/>
        <v>135</v>
      </c>
      <c r="K4548" s="21"/>
      <c r="L4548" s="36">
        <f>L4547+23</f>
        <v>739</v>
      </c>
      <c r="M4548" s="36"/>
      <c r="N4548" s="36">
        <v>30</v>
      </c>
      <c r="O4548" s="21">
        <f t="shared" si="676"/>
        <v>769</v>
      </c>
      <c r="P4548" s="40">
        <f t="shared" si="677"/>
        <v>2197.1428571428573</v>
      </c>
      <c r="Q4548" s="42"/>
      <c r="R4548" t="str">
        <f t="shared" si="678"/>
        <v>2870 Litre 316 Stainless Steel Slimline Water Tank (800mm W x 1700mm L x  2350mm H)</v>
      </c>
    </row>
    <row r="4549" spans="2:18" x14ac:dyDescent="0.35">
      <c r="B4549" s="32">
        <v>0.65</v>
      </c>
      <c r="C4549" s="30" t="s">
        <v>23</v>
      </c>
      <c r="D4549" s="30" t="s">
        <v>21</v>
      </c>
      <c r="E4549" s="21">
        <v>800</v>
      </c>
      <c r="F4549" s="21">
        <v>1800</v>
      </c>
      <c r="G4549" s="21">
        <v>2350</v>
      </c>
      <c r="H4549" s="39">
        <f t="shared" si="673"/>
        <v>3061.7142857142858</v>
      </c>
      <c r="I4549" s="37">
        <f t="shared" si="674"/>
        <v>3000</v>
      </c>
      <c r="J4549" s="37">
        <f t="shared" si="675"/>
        <v>135</v>
      </c>
      <c r="K4549" s="21"/>
      <c r="L4549" s="36">
        <f>L4548+23</f>
        <v>762</v>
      </c>
      <c r="M4549" s="36"/>
      <c r="N4549" s="36">
        <v>30</v>
      </c>
      <c r="O4549" s="21">
        <f t="shared" si="676"/>
        <v>792</v>
      </c>
      <c r="P4549" s="40">
        <f t="shared" si="677"/>
        <v>2262.8571428571431</v>
      </c>
      <c r="Q4549" s="42"/>
      <c r="R4549" t="str">
        <f t="shared" si="678"/>
        <v>3060 Litre 316 Stainless Steel Slimline Water Tank (800mm W x 1800mm L x  2350mm H)</v>
      </c>
    </row>
    <row r="4550" spans="2:18" x14ac:dyDescent="0.35">
      <c r="B4550" s="32">
        <v>0.65</v>
      </c>
      <c r="C4550" s="30" t="s">
        <v>23</v>
      </c>
      <c r="D4550" s="30" t="s">
        <v>21</v>
      </c>
      <c r="E4550" s="21">
        <v>800</v>
      </c>
      <c r="F4550" s="21">
        <v>1900</v>
      </c>
      <c r="G4550" s="21">
        <v>2350</v>
      </c>
      <c r="H4550" s="39">
        <f t="shared" si="673"/>
        <v>3249.7142857142858</v>
      </c>
      <c r="I4550" s="37">
        <f t="shared" si="674"/>
        <v>3000</v>
      </c>
      <c r="J4550" s="37">
        <f t="shared" si="675"/>
        <v>135</v>
      </c>
      <c r="K4550" s="21"/>
      <c r="L4550" s="36">
        <f>L4549+23</f>
        <v>785</v>
      </c>
      <c r="M4550" s="36"/>
      <c r="N4550" s="36">
        <v>30</v>
      </c>
      <c r="O4550" s="21">
        <f t="shared" si="676"/>
        <v>815</v>
      </c>
      <c r="P4550" s="40">
        <f t="shared" si="677"/>
        <v>2328.5714285714289</v>
      </c>
      <c r="Q4550" s="42"/>
      <c r="R4550" t="str">
        <f t="shared" si="678"/>
        <v>3250 Litre 316 Stainless Steel Slimline Water Tank (800mm W x 1900mm L x  2350mm H)</v>
      </c>
    </row>
    <row r="4551" spans="2:18" x14ac:dyDescent="0.35">
      <c r="B4551" s="32">
        <v>0.65</v>
      </c>
      <c r="C4551" s="30" t="s">
        <v>23</v>
      </c>
      <c r="D4551" s="30" t="s">
        <v>21</v>
      </c>
      <c r="E4551" s="21">
        <v>800</v>
      </c>
      <c r="F4551" s="21">
        <v>2000</v>
      </c>
      <c r="G4551" s="21">
        <v>2350</v>
      </c>
      <c r="H4551" s="39">
        <f t="shared" ref="H4551:H4614" si="679">(((22/7*(E4551/2)^2)*G4551)+((F4551-E4551)*G4551*E4551))/1000000</f>
        <v>3437.7142857142858</v>
      </c>
      <c r="I4551" s="37">
        <f t="shared" ref="I4551:I4614" si="680">ROUND(H4551,-3)</f>
        <v>3000</v>
      </c>
      <c r="J4551" s="37">
        <f t="shared" ref="J4551:J4614" si="681">IF(I4551&lt;1000,90,IF(I4551=1000,90,IF(I4551=2000,120,IF(I4551=3000,135,IF(I4551=4000,150,IF(I4551=5000,180,IF(I4551=6000,210,IF(I4551=7000,240,IF(I4551=8000,255,IF(I4551=9000,270,IF(I4551=10000,285)))))))))))</f>
        <v>135</v>
      </c>
      <c r="K4551" s="21"/>
      <c r="L4551" s="36">
        <f>L4550+23</f>
        <v>808</v>
      </c>
      <c r="M4551" s="36"/>
      <c r="N4551" s="36">
        <v>30</v>
      </c>
      <c r="O4551" s="21">
        <f t="shared" ref="O4551:O4614" si="682">SUM(K4551:N4551)</f>
        <v>838</v>
      </c>
      <c r="P4551" s="40">
        <f t="shared" ref="P4551:P4614" si="683">O4551/(1-B4551)</f>
        <v>2394.2857142857142</v>
      </c>
      <c r="Q4551" s="42"/>
      <c r="R4551" t="str">
        <f t="shared" ref="R4551:R4614" si="684">ROUND(H4551,-1)&amp;" "&amp;"Litre"&amp;" "&amp;C4551&amp;" "&amp;D4551&amp;" "&amp;"Water Tank"&amp;" ("&amp;E4551&amp;"mm W x "&amp;F4551&amp;"mm L x  "&amp;G4551&amp;"mm H)"</f>
        <v>3440 Litre 316 Stainless Steel Slimline Water Tank (800mm W x 2000mm L x  2350mm H)</v>
      </c>
    </row>
    <row r="4552" spans="2:18" x14ac:dyDescent="0.35">
      <c r="B4552" s="32">
        <v>0.65</v>
      </c>
      <c r="C4552" s="30" t="s">
        <v>23</v>
      </c>
      <c r="D4552" s="30" t="s">
        <v>21</v>
      </c>
      <c r="E4552" s="21">
        <v>800</v>
      </c>
      <c r="F4552" s="21">
        <v>2100</v>
      </c>
      <c r="G4552" s="21">
        <v>2350</v>
      </c>
      <c r="H4552" s="39">
        <f t="shared" si="679"/>
        <v>3625.7142857142858</v>
      </c>
      <c r="I4552" s="37">
        <f t="shared" si="680"/>
        <v>4000</v>
      </c>
      <c r="J4552" s="37">
        <f t="shared" si="681"/>
        <v>150</v>
      </c>
      <c r="K4552" s="21"/>
      <c r="L4552" s="36">
        <v>831</v>
      </c>
      <c r="M4552" s="36"/>
      <c r="N4552" s="36">
        <v>30</v>
      </c>
      <c r="O4552" s="21">
        <f t="shared" si="682"/>
        <v>861</v>
      </c>
      <c r="P4552" s="40">
        <f t="shared" si="683"/>
        <v>2460</v>
      </c>
      <c r="Q4552" s="42"/>
      <c r="R4552" t="str">
        <f t="shared" si="684"/>
        <v>3630 Litre 316 Stainless Steel Slimline Water Tank (800mm W x 2100mm L x  2350mm H)</v>
      </c>
    </row>
    <row r="4553" spans="2:18" x14ac:dyDescent="0.35">
      <c r="B4553" s="32">
        <v>0.65</v>
      </c>
      <c r="C4553" s="30" t="s">
        <v>23</v>
      </c>
      <c r="D4553" s="30" t="s">
        <v>21</v>
      </c>
      <c r="E4553" s="21">
        <v>800</v>
      </c>
      <c r="F4553" s="21">
        <v>2200</v>
      </c>
      <c r="G4553" s="21">
        <v>2350</v>
      </c>
      <c r="H4553" s="39">
        <f t="shared" si="679"/>
        <v>3813.7142857142858</v>
      </c>
      <c r="I4553" s="37">
        <f t="shared" si="680"/>
        <v>4000</v>
      </c>
      <c r="J4553" s="37">
        <f t="shared" si="681"/>
        <v>150</v>
      </c>
      <c r="K4553" s="21"/>
      <c r="L4553" s="36">
        <f>L4552+23</f>
        <v>854</v>
      </c>
      <c r="M4553" s="36"/>
      <c r="N4553" s="36">
        <v>30</v>
      </c>
      <c r="O4553" s="21">
        <f t="shared" si="682"/>
        <v>884</v>
      </c>
      <c r="P4553" s="40">
        <f t="shared" si="683"/>
        <v>2525.7142857142858</v>
      </c>
      <c r="Q4553" s="42"/>
      <c r="R4553" t="str">
        <f t="shared" si="684"/>
        <v>3810 Litre 316 Stainless Steel Slimline Water Tank (800mm W x 2200mm L x  2350mm H)</v>
      </c>
    </row>
    <row r="4554" spans="2:18" x14ac:dyDescent="0.35">
      <c r="B4554" s="32">
        <v>0.65</v>
      </c>
      <c r="C4554" s="30" t="s">
        <v>23</v>
      </c>
      <c r="D4554" s="30" t="s">
        <v>21</v>
      </c>
      <c r="E4554" s="21">
        <v>800</v>
      </c>
      <c r="F4554" s="21">
        <v>2300</v>
      </c>
      <c r="G4554" s="21">
        <v>2350</v>
      </c>
      <c r="H4554" s="39">
        <f t="shared" si="679"/>
        <v>4001.7142857142858</v>
      </c>
      <c r="I4554" s="37">
        <f t="shared" si="680"/>
        <v>4000</v>
      </c>
      <c r="J4554" s="37">
        <f t="shared" si="681"/>
        <v>150</v>
      </c>
      <c r="K4554" s="21"/>
      <c r="L4554" s="36">
        <f>L4553+23</f>
        <v>877</v>
      </c>
      <c r="M4554" s="36"/>
      <c r="N4554" s="36">
        <v>30</v>
      </c>
      <c r="O4554" s="21">
        <f t="shared" si="682"/>
        <v>907</v>
      </c>
      <c r="P4554" s="40">
        <f t="shared" si="683"/>
        <v>2591.4285714285716</v>
      </c>
      <c r="Q4554" s="42"/>
      <c r="R4554" t="str">
        <f t="shared" si="684"/>
        <v>4000 Litre 316 Stainless Steel Slimline Water Tank (800mm W x 2300mm L x  2350mm H)</v>
      </c>
    </row>
    <row r="4555" spans="2:18" x14ac:dyDescent="0.35">
      <c r="B4555" s="32">
        <v>0.65</v>
      </c>
      <c r="C4555" s="30" t="s">
        <v>23</v>
      </c>
      <c r="D4555" s="30" t="s">
        <v>21</v>
      </c>
      <c r="E4555" s="21">
        <v>800</v>
      </c>
      <c r="F4555" s="21">
        <v>2400</v>
      </c>
      <c r="G4555" s="21">
        <v>2350</v>
      </c>
      <c r="H4555" s="39">
        <f t="shared" si="679"/>
        <v>4189.7142857142862</v>
      </c>
      <c r="I4555" s="37">
        <f t="shared" si="680"/>
        <v>4000</v>
      </c>
      <c r="J4555" s="37">
        <f t="shared" si="681"/>
        <v>150</v>
      </c>
      <c r="K4555" s="21"/>
      <c r="L4555" s="36">
        <f>L4554+23</f>
        <v>900</v>
      </c>
      <c r="M4555" s="36"/>
      <c r="N4555" s="36">
        <v>30</v>
      </c>
      <c r="O4555" s="21">
        <f t="shared" si="682"/>
        <v>930</v>
      </c>
      <c r="P4555" s="40">
        <f t="shared" si="683"/>
        <v>2657.1428571428573</v>
      </c>
      <c r="Q4555" s="42"/>
      <c r="R4555" t="str">
        <f t="shared" si="684"/>
        <v>4190 Litre 316 Stainless Steel Slimline Water Tank (800mm W x 2400mm L x  2350mm H)</v>
      </c>
    </row>
    <row r="4556" spans="2:18" x14ac:dyDescent="0.35">
      <c r="B4556" s="32">
        <v>0.65</v>
      </c>
      <c r="C4556" s="30" t="s">
        <v>23</v>
      </c>
      <c r="D4556" s="30" t="s">
        <v>21</v>
      </c>
      <c r="E4556" s="21">
        <v>800</v>
      </c>
      <c r="F4556" s="21">
        <v>2500</v>
      </c>
      <c r="G4556" s="21">
        <v>2350</v>
      </c>
      <c r="H4556" s="39">
        <f t="shared" si="679"/>
        <v>4377.7142857142862</v>
      </c>
      <c r="I4556" s="37">
        <f t="shared" si="680"/>
        <v>4000</v>
      </c>
      <c r="J4556" s="37">
        <f t="shared" si="681"/>
        <v>150</v>
      </c>
      <c r="K4556" s="21"/>
      <c r="L4556" s="36">
        <f>L4555+23</f>
        <v>923</v>
      </c>
      <c r="M4556" s="36"/>
      <c r="N4556" s="36">
        <v>30</v>
      </c>
      <c r="O4556" s="21">
        <f t="shared" si="682"/>
        <v>953</v>
      </c>
      <c r="P4556" s="40">
        <f t="shared" si="683"/>
        <v>2722.8571428571431</v>
      </c>
      <c r="Q4556" s="42"/>
      <c r="R4556" t="str">
        <f t="shared" si="684"/>
        <v>4380 Litre 316 Stainless Steel Slimline Water Tank (800mm W x 2500mm L x  2350mm H)</v>
      </c>
    </row>
    <row r="4557" spans="2:18" x14ac:dyDescent="0.35">
      <c r="B4557" s="32">
        <v>0.65</v>
      </c>
      <c r="C4557" s="30" t="s">
        <v>23</v>
      </c>
      <c r="D4557" s="30" t="s">
        <v>21</v>
      </c>
      <c r="E4557" s="21">
        <v>800</v>
      </c>
      <c r="F4557" s="21">
        <v>2600</v>
      </c>
      <c r="G4557" s="21">
        <v>2350</v>
      </c>
      <c r="H4557" s="39">
        <f t="shared" si="679"/>
        <v>4565.7142857142862</v>
      </c>
      <c r="I4557" s="37">
        <f t="shared" si="680"/>
        <v>5000</v>
      </c>
      <c r="J4557" s="37">
        <f t="shared" si="681"/>
        <v>180</v>
      </c>
      <c r="K4557" s="21"/>
      <c r="L4557" s="36">
        <v>947</v>
      </c>
      <c r="M4557" s="36"/>
      <c r="N4557" s="36">
        <v>30</v>
      </c>
      <c r="O4557" s="21">
        <f t="shared" si="682"/>
        <v>977</v>
      </c>
      <c r="P4557" s="40">
        <f t="shared" si="683"/>
        <v>2791.4285714285716</v>
      </c>
      <c r="Q4557" s="42"/>
      <c r="R4557" t="str">
        <f t="shared" si="684"/>
        <v>4570 Litre 316 Stainless Steel Slimline Water Tank (800mm W x 2600mm L x  2350mm H)</v>
      </c>
    </row>
    <row r="4558" spans="2:18" x14ac:dyDescent="0.35">
      <c r="B4558" s="32">
        <v>0.65</v>
      </c>
      <c r="C4558" s="30" t="s">
        <v>23</v>
      </c>
      <c r="D4558" s="30" t="s">
        <v>21</v>
      </c>
      <c r="E4558" s="21">
        <v>800</v>
      </c>
      <c r="F4558" s="21">
        <v>2700</v>
      </c>
      <c r="G4558" s="21">
        <v>2350</v>
      </c>
      <c r="H4558" s="39">
        <f t="shared" si="679"/>
        <v>4753.7142857142862</v>
      </c>
      <c r="I4558" s="37">
        <f t="shared" si="680"/>
        <v>5000</v>
      </c>
      <c r="J4558" s="37">
        <f t="shared" si="681"/>
        <v>180</v>
      </c>
      <c r="K4558" s="21"/>
      <c r="L4558" s="36">
        <f>L4557+23</f>
        <v>970</v>
      </c>
      <c r="M4558" s="36"/>
      <c r="N4558" s="36">
        <v>30</v>
      </c>
      <c r="O4558" s="21">
        <f t="shared" si="682"/>
        <v>1000</v>
      </c>
      <c r="P4558" s="40">
        <f t="shared" si="683"/>
        <v>2857.1428571428573</v>
      </c>
      <c r="Q4558" s="42"/>
      <c r="R4558" t="str">
        <f t="shared" si="684"/>
        <v>4750 Litre 316 Stainless Steel Slimline Water Tank (800mm W x 2700mm L x  2350mm H)</v>
      </c>
    </row>
    <row r="4559" spans="2:18" x14ac:dyDescent="0.35">
      <c r="B4559" s="32">
        <v>0.65</v>
      </c>
      <c r="C4559" s="30" t="s">
        <v>23</v>
      </c>
      <c r="D4559" s="30" t="s">
        <v>21</v>
      </c>
      <c r="E4559" s="21">
        <v>800</v>
      </c>
      <c r="F4559" s="21">
        <v>2800</v>
      </c>
      <c r="G4559" s="21">
        <v>2350</v>
      </c>
      <c r="H4559" s="39">
        <f t="shared" si="679"/>
        <v>4941.7142857142862</v>
      </c>
      <c r="I4559" s="37">
        <f t="shared" si="680"/>
        <v>5000</v>
      </c>
      <c r="J4559" s="37">
        <f t="shared" si="681"/>
        <v>180</v>
      </c>
      <c r="K4559" s="21"/>
      <c r="L4559" s="36">
        <f>L4558+23</f>
        <v>993</v>
      </c>
      <c r="M4559" s="36"/>
      <c r="N4559" s="36">
        <v>45</v>
      </c>
      <c r="O4559" s="21">
        <f t="shared" si="682"/>
        <v>1038</v>
      </c>
      <c r="P4559" s="40">
        <f t="shared" si="683"/>
        <v>2965.7142857142858</v>
      </c>
      <c r="Q4559" s="42"/>
      <c r="R4559" t="str">
        <f t="shared" si="684"/>
        <v>4940 Litre 316 Stainless Steel Slimline Water Tank (800mm W x 2800mm L x  2350mm H)</v>
      </c>
    </row>
    <row r="4560" spans="2:18" x14ac:dyDescent="0.35">
      <c r="B4560" s="32">
        <v>0.65</v>
      </c>
      <c r="C4560" s="30" t="s">
        <v>23</v>
      </c>
      <c r="D4560" s="30" t="s">
        <v>21</v>
      </c>
      <c r="E4560" s="21">
        <v>800</v>
      </c>
      <c r="F4560" s="21">
        <v>2900</v>
      </c>
      <c r="G4560" s="21">
        <v>2350</v>
      </c>
      <c r="H4560" s="39">
        <f t="shared" si="679"/>
        <v>5129.7142857142862</v>
      </c>
      <c r="I4560" s="37">
        <f t="shared" si="680"/>
        <v>5000</v>
      </c>
      <c r="J4560" s="37">
        <f t="shared" si="681"/>
        <v>180</v>
      </c>
      <c r="K4560" s="21">
        <v>75</v>
      </c>
      <c r="L4560" s="36">
        <f>L4559+23</f>
        <v>1016</v>
      </c>
      <c r="M4560" s="36"/>
      <c r="N4560" s="36">
        <v>45</v>
      </c>
      <c r="O4560" s="21">
        <f t="shared" si="682"/>
        <v>1136</v>
      </c>
      <c r="P4560" s="40">
        <f t="shared" si="683"/>
        <v>3245.7142857142858</v>
      </c>
      <c r="Q4560" s="42"/>
      <c r="R4560" t="str">
        <f t="shared" si="684"/>
        <v>5130 Litre 316 Stainless Steel Slimline Water Tank (800mm W x 2900mm L x  2350mm H)</v>
      </c>
    </row>
    <row r="4561" spans="2:18" x14ac:dyDescent="0.35">
      <c r="B4561" s="32">
        <v>0.65</v>
      </c>
      <c r="C4561" s="30" t="s">
        <v>23</v>
      </c>
      <c r="D4561" s="30" t="s">
        <v>21</v>
      </c>
      <c r="E4561" s="21">
        <v>800</v>
      </c>
      <c r="F4561" s="21">
        <v>3000</v>
      </c>
      <c r="G4561" s="21">
        <v>2350</v>
      </c>
      <c r="H4561" s="39">
        <f t="shared" si="679"/>
        <v>5317.7142857142862</v>
      </c>
      <c r="I4561" s="37">
        <f t="shared" si="680"/>
        <v>5000</v>
      </c>
      <c r="J4561" s="37">
        <f t="shared" si="681"/>
        <v>180</v>
      </c>
      <c r="K4561" s="21">
        <v>75</v>
      </c>
      <c r="L4561" s="36">
        <f>L4560+23</f>
        <v>1039</v>
      </c>
      <c r="M4561" s="36"/>
      <c r="N4561" s="36">
        <v>45</v>
      </c>
      <c r="O4561" s="21">
        <f t="shared" si="682"/>
        <v>1159</v>
      </c>
      <c r="P4561" s="40">
        <f t="shared" si="683"/>
        <v>3311.4285714285716</v>
      </c>
      <c r="Q4561" s="42"/>
      <c r="R4561" t="str">
        <f t="shared" si="684"/>
        <v>5320 Litre 316 Stainless Steel Slimline Water Tank (800mm W x 3000mm L x  2350mm H)</v>
      </c>
    </row>
    <row r="4562" spans="2:18" x14ac:dyDescent="0.35">
      <c r="B4562" s="32">
        <v>0.65</v>
      </c>
      <c r="C4562" s="30" t="s">
        <v>23</v>
      </c>
      <c r="D4562" s="30" t="s">
        <v>21</v>
      </c>
      <c r="E4562" s="21">
        <v>800</v>
      </c>
      <c r="F4562" s="21">
        <v>3100</v>
      </c>
      <c r="G4562" s="21">
        <v>2350</v>
      </c>
      <c r="H4562" s="39">
        <f t="shared" si="679"/>
        <v>5505.7142857142862</v>
      </c>
      <c r="I4562" s="37">
        <f t="shared" si="680"/>
        <v>6000</v>
      </c>
      <c r="J4562" s="37">
        <f t="shared" si="681"/>
        <v>210</v>
      </c>
      <c r="K4562" s="21">
        <v>75</v>
      </c>
      <c r="L4562" s="36">
        <v>1167</v>
      </c>
      <c r="M4562" s="36"/>
      <c r="N4562" s="36">
        <v>45</v>
      </c>
      <c r="O4562" s="21">
        <f t="shared" si="682"/>
        <v>1287</v>
      </c>
      <c r="P4562" s="40">
        <f t="shared" si="683"/>
        <v>3677.1428571428573</v>
      </c>
      <c r="Q4562" s="42"/>
      <c r="R4562" t="str">
        <f t="shared" si="684"/>
        <v>5510 Litre 316 Stainless Steel Slimline Water Tank (800mm W x 3100mm L x  2350mm H)</v>
      </c>
    </row>
    <row r="4563" spans="2:18" x14ac:dyDescent="0.35">
      <c r="B4563" s="32">
        <v>0.65</v>
      </c>
      <c r="C4563" s="30" t="s">
        <v>23</v>
      </c>
      <c r="D4563" s="30" t="s">
        <v>21</v>
      </c>
      <c r="E4563" s="21">
        <v>800</v>
      </c>
      <c r="F4563" s="21">
        <v>3200</v>
      </c>
      <c r="G4563" s="21">
        <v>2350</v>
      </c>
      <c r="H4563" s="39">
        <f t="shared" si="679"/>
        <v>5693.7142857142862</v>
      </c>
      <c r="I4563" s="37">
        <f t="shared" si="680"/>
        <v>6000</v>
      </c>
      <c r="J4563" s="37">
        <f t="shared" si="681"/>
        <v>210</v>
      </c>
      <c r="K4563" s="21">
        <v>75</v>
      </c>
      <c r="L4563" s="36">
        <f>L4562+23</f>
        <v>1190</v>
      </c>
      <c r="M4563" s="36"/>
      <c r="N4563" s="36">
        <v>45</v>
      </c>
      <c r="O4563" s="21">
        <f t="shared" si="682"/>
        <v>1310</v>
      </c>
      <c r="P4563" s="40">
        <f t="shared" si="683"/>
        <v>3742.8571428571431</v>
      </c>
      <c r="Q4563" s="42"/>
      <c r="R4563" t="str">
        <f t="shared" si="684"/>
        <v>5690 Litre 316 Stainless Steel Slimline Water Tank (800mm W x 3200mm L x  2350mm H)</v>
      </c>
    </row>
    <row r="4564" spans="2:18" x14ac:dyDescent="0.35">
      <c r="B4564" s="32">
        <v>0.65</v>
      </c>
      <c r="C4564" s="30" t="s">
        <v>23</v>
      </c>
      <c r="D4564" s="30" t="s">
        <v>21</v>
      </c>
      <c r="E4564" s="21">
        <v>800</v>
      </c>
      <c r="F4564" s="21">
        <v>3300</v>
      </c>
      <c r="G4564" s="21">
        <v>2350</v>
      </c>
      <c r="H4564" s="39">
        <f t="shared" si="679"/>
        <v>5881.7142857142862</v>
      </c>
      <c r="I4564" s="37">
        <f t="shared" si="680"/>
        <v>6000</v>
      </c>
      <c r="J4564" s="37">
        <f t="shared" si="681"/>
        <v>210</v>
      </c>
      <c r="K4564" s="21">
        <v>75</v>
      </c>
      <c r="L4564" s="36">
        <f>L4563+23</f>
        <v>1213</v>
      </c>
      <c r="M4564" s="36"/>
      <c r="N4564" s="36">
        <v>45</v>
      </c>
      <c r="O4564" s="21">
        <f t="shared" si="682"/>
        <v>1333</v>
      </c>
      <c r="P4564" s="40">
        <f t="shared" si="683"/>
        <v>3808.5714285714289</v>
      </c>
      <c r="Q4564" s="42"/>
      <c r="R4564" t="str">
        <f t="shared" si="684"/>
        <v>5880 Litre 316 Stainless Steel Slimline Water Tank (800mm W x 3300mm L x  2350mm H)</v>
      </c>
    </row>
    <row r="4565" spans="2:18" x14ac:dyDescent="0.35">
      <c r="B4565" s="32">
        <v>0.65</v>
      </c>
      <c r="C4565" s="30" t="s">
        <v>23</v>
      </c>
      <c r="D4565" s="30" t="s">
        <v>21</v>
      </c>
      <c r="E4565" s="21">
        <v>800</v>
      </c>
      <c r="F4565" s="21">
        <v>3400</v>
      </c>
      <c r="G4565" s="21">
        <v>2350</v>
      </c>
      <c r="H4565" s="39">
        <f t="shared" si="679"/>
        <v>6069.7142857142862</v>
      </c>
      <c r="I4565" s="37">
        <f t="shared" si="680"/>
        <v>6000</v>
      </c>
      <c r="J4565" s="37">
        <f t="shared" si="681"/>
        <v>210</v>
      </c>
      <c r="K4565" s="36">
        <v>90</v>
      </c>
      <c r="L4565" s="36">
        <f>L4564+23</f>
        <v>1236</v>
      </c>
      <c r="M4565" s="36"/>
      <c r="N4565" s="36">
        <v>45</v>
      </c>
      <c r="O4565" s="21">
        <f t="shared" si="682"/>
        <v>1371</v>
      </c>
      <c r="P4565" s="40">
        <f t="shared" si="683"/>
        <v>3917.1428571428573</v>
      </c>
      <c r="Q4565" s="42"/>
      <c r="R4565" t="str">
        <f t="shared" si="684"/>
        <v>6070 Litre 316 Stainless Steel Slimline Water Tank (800mm W x 3400mm L x  2350mm H)</v>
      </c>
    </row>
    <row r="4566" spans="2:18" x14ac:dyDescent="0.35">
      <c r="B4566" s="32">
        <v>0.65</v>
      </c>
      <c r="C4566" s="30" t="s">
        <v>23</v>
      </c>
      <c r="D4566" s="30" t="s">
        <v>21</v>
      </c>
      <c r="E4566" s="21">
        <v>800</v>
      </c>
      <c r="F4566" s="21">
        <v>3500</v>
      </c>
      <c r="G4566" s="21">
        <v>2350</v>
      </c>
      <c r="H4566" s="39">
        <f t="shared" si="679"/>
        <v>6257.7142857142862</v>
      </c>
      <c r="I4566" s="37">
        <f t="shared" si="680"/>
        <v>6000</v>
      </c>
      <c r="J4566" s="37">
        <f t="shared" si="681"/>
        <v>210</v>
      </c>
      <c r="K4566" s="36">
        <v>90</v>
      </c>
      <c r="L4566" s="36">
        <f>L4565+23</f>
        <v>1259</v>
      </c>
      <c r="M4566" s="36"/>
      <c r="N4566" s="36">
        <v>45</v>
      </c>
      <c r="O4566" s="21">
        <f t="shared" si="682"/>
        <v>1394</v>
      </c>
      <c r="P4566" s="40">
        <f t="shared" si="683"/>
        <v>3982.8571428571431</v>
      </c>
      <c r="Q4566" s="42"/>
      <c r="R4566" t="str">
        <f t="shared" si="684"/>
        <v>6260 Litre 316 Stainless Steel Slimline Water Tank (800mm W x 3500mm L x  2350mm H)</v>
      </c>
    </row>
    <row r="4567" spans="2:18" x14ac:dyDescent="0.35">
      <c r="B4567" s="32">
        <v>0.65</v>
      </c>
      <c r="C4567" s="30" t="s">
        <v>23</v>
      </c>
      <c r="D4567" s="30" t="s">
        <v>21</v>
      </c>
      <c r="E4567" s="21">
        <v>800</v>
      </c>
      <c r="F4567" s="21">
        <v>3600</v>
      </c>
      <c r="G4567" s="21">
        <v>2350</v>
      </c>
      <c r="H4567" s="39">
        <f t="shared" si="679"/>
        <v>6445.7142857142862</v>
      </c>
      <c r="I4567" s="37">
        <f t="shared" si="680"/>
        <v>6000</v>
      </c>
      <c r="J4567" s="37">
        <f t="shared" si="681"/>
        <v>210</v>
      </c>
      <c r="K4567" s="36">
        <v>90</v>
      </c>
      <c r="L4567" s="36">
        <f>L4566+23</f>
        <v>1282</v>
      </c>
      <c r="M4567" s="36"/>
      <c r="N4567" s="36">
        <v>45</v>
      </c>
      <c r="O4567" s="21">
        <f t="shared" si="682"/>
        <v>1417</v>
      </c>
      <c r="P4567" s="40">
        <f t="shared" si="683"/>
        <v>4048.5714285714289</v>
      </c>
      <c r="Q4567" s="42"/>
      <c r="R4567" t="str">
        <f t="shared" si="684"/>
        <v>6450 Litre 316 Stainless Steel Slimline Water Tank (800mm W x 3600mm L x  2350mm H)</v>
      </c>
    </row>
    <row r="4568" spans="2:18" x14ac:dyDescent="0.35">
      <c r="B4568" s="32">
        <v>0.65</v>
      </c>
      <c r="C4568" s="30" t="s">
        <v>23</v>
      </c>
      <c r="D4568" s="30" t="s">
        <v>21</v>
      </c>
      <c r="E4568" s="21">
        <v>800</v>
      </c>
      <c r="F4568" s="21">
        <v>3700</v>
      </c>
      <c r="G4568" s="21">
        <v>2350</v>
      </c>
      <c r="H4568" s="39">
        <f t="shared" si="679"/>
        <v>6633.7142857142862</v>
      </c>
      <c r="I4568" s="37">
        <f t="shared" si="680"/>
        <v>7000</v>
      </c>
      <c r="J4568" s="37">
        <f t="shared" si="681"/>
        <v>240</v>
      </c>
      <c r="K4568" s="36">
        <v>90</v>
      </c>
      <c r="L4568" s="36">
        <v>1335</v>
      </c>
      <c r="M4568" s="36"/>
      <c r="N4568" s="36">
        <v>45</v>
      </c>
      <c r="O4568" s="21">
        <f t="shared" si="682"/>
        <v>1470</v>
      </c>
      <c r="P4568" s="40">
        <f t="shared" si="683"/>
        <v>4200</v>
      </c>
      <c r="Q4568" s="42"/>
      <c r="R4568" t="str">
        <f t="shared" si="684"/>
        <v>6630 Litre 316 Stainless Steel Slimline Water Tank (800mm W x 3700mm L x  2350mm H)</v>
      </c>
    </row>
    <row r="4569" spans="2:18" x14ac:dyDescent="0.35">
      <c r="B4569" s="32">
        <v>0.65</v>
      </c>
      <c r="C4569" s="30" t="s">
        <v>23</v>
      </c>
      <c r="D4569" s="30" t="s">
        <v>21</v>
      </c>
      <c r="E4569" s="21">
        <v>800</v>
      </c>
      <c r="F4569" s="21">
        <v>3800</v>
      </c>
      <c r="G4569" s="21">
        <v>2350</v>
      </c>
      <c r="H4569" s="39">
        <f t="shared" si="679"/>
        <v>6821.7142857142862</v>
      </c>
      <c r="I4569" s="37">
        <f t="shared" si="680"/>
        <v>7000</v>
      </c>
      <c r="J4569" s="37">
        <f t="shared" si="681"/>
        <v>240</v>
      </c>
      <c r="K4569" s="36">
        <v>90</v>
      </c>
      <c r="L4569" s="36">
        <f>L4568+23</f>
        <v>1358</v>
      </c>
      <c r="M4569" s="36"/>
      <c r="N4569" s="36">
        <v>45</v>
      </c>
      <c r="O4569" s="21">
        <f t="shared" si="682"/>
        <v>1493</v>
      </c>
      <c r="P4569" s="40">
        <f t="shared" si="683"/>
        <v>4265.7142857142862</v>
      </c>
      <c r="Q4569" s="42"/>
      <c r="R4569" t="str">
        <f t="shared" si="684"/>
        <v>6820 Litre 316 Stainless Steel Slimline Water Tank (800mm W x 3800mm L x  2350mm H)</v>
      </c>
    </row>
    <row r="4570" spans="2:18" x14ac:dyDescent="0.35">
      <c r="B4570" s="32">
        <v>0.65</v>
      </c>
      <c r="C4570" s="30" t="s">
        <v>23</v>
      </c>
      <c r="D4570" s="30" t="s">
        <v>21</v>
      </c>
      <c r="E4570" s="21">
        <v>800</v>
      </c>
      <c r="F4570" s="21">
        <v>3900</v>
      </c>
      <c r="G4570" s="21">
        <v>2350</v>
      </c>
      <c r="H4570" s="39">
        <f t="shared" si="679"/>
        <v>7009.7142857142862</v>
      </c>
      <c r="I4570" s="37">
        <f t="shared" si="680"/>
        <v>7000</v>
      </c>
      <c r="J4570" s="37">
        <f t="shared" si="681"/>
        <v>240</v>
      </c>
      <c r="K4570" s="36">
        <v>90</v>
      </c>
      <c r="L4570" s="36">
        <f>L4569+23</f>
        <v>1381</v>
      </c>
      <c r="M4570" s="36"/>
      <c r="N4570" s="36">
        <v>45</v>
      </c>
      <c r="O4570" s="21">
        <f t="shared" si="682"/>
        <v>1516</v>
      </c>
      <c r="P4570" s="40">
        <f t="shared" si="683"/>
        <v>4331.4285714285716</v>
      </c>
      <c r="Q4570" s="42"/>
      <c r="R4570" t="str">
        <f t="shared" si="684"/>
        <v>7010 Litre 316 Stainless Steel Slimline Water Tank (800mm W x 3900mm L x  2350mm H)</v>
      </c>
    </row>
    <row r="4571" spans="2:18" x14ac:dyDescent="0.35">
      <c r="B4571" s="32">
        <v>0.65</v>
      </c>
      <c r="C4571" s="30" t="s">
        <v>23</v>
      </c>
      <c r="D4571" s="30" t="s">
        <v>21</v>
      </c>
      <c r="E4571" s="21">
        <v>800</v>
      </c>
      <c r="F4571" s="21">
        <v>4000</v>
      </c>
      <c r="G4571" s="21">
        <v>2350</v>
      </c>
      <c r="H4571" s="39">
        <f t="shared" si="679"/>
        <v>7197.7142857142862</v>
      </c>
      <c r="I4571" s="37">
        <f t="shared" si="680"/>
        <v>7000</v>
      </c>
      <c r="J4571" s="37">
        <f t="shared" si="681"/>
        <v>240</v>
      </c>
      <c r="K4571" s="36">
        <v>90</v>
      </c>
      <c r="L4571" s="36">
        <v>1404</v>
      </c>
      <c r="M4571" s="36"/>
      <c r="N4571" s="36">
        <v>45</v>
      </c>
      <c r="O4571" s="21">
        <f t="shared" si="682"/>
        <v>1539</v>
      </c>
      <c r="P4571" s="40">
        <f t="shared" si="683"/>
        <v>4397.1428571428578</v>
      </c>
      <c r="Q4571" s="42"/>
      <c r="R4571" t="str">
        <f t="shared" si="684"/>
        <v>7200 Litre 316 Stainless Steel Slimline Water Tank (800mm W x 4000mm L x  2350mm H)</v>
      </c>
    </row>
    <row r="4572" spans="2:18" x14ac:dyDescent="0.35">
      <c r="B4572" s="32">
        <v>0.65</v>
      </c>
      <c r="C4572" s="30" t="s">
        <v>23</v>
      </c>
      <c r="D4572" s="30" t="s">
        <v>21</v>
      </c>
      <c r="E4572" s="21">
        <v>850</v>
      </c>
      <c r="F4572" s="21">
        <v>800</v>
      </c>
      <c r="G4572" s="21">
        <v>2350</v>
      </c>
      <c r="H4572" s="39">
        <f t="shared" si="679"/>
        <v>1234.1696428571427</v>
      </c>
      <c r="I4572" s="37">
        <f t="shared" si="680"/>
        <v>1000</v>
      </c>
      <c r="J4572" s="37">
        <f t="shared" si="681"/>
        <v>90</v>
      </c>
      <c r="K4572" s="21"/>
      <c r="L4572" s="36">
        <v>470</v>
      </c>
      <c r="M4572" s="36"/>
      <c r="N4572" s="36">
        <v>30</v>
      </c>
      <c r="O4572" s="21">
        <f t="shared" si="682"/>
        <v>500</v>
      </c>
      <c r="P4572" s="40">
        <f t="shared" si="683"/>
        <v>1428.5714285714287</v>
      </c>
      <c r="Q4572" s="42"/>
      <c r="R4572" t="str">
        <f t="shared" si="684"/>
        <v>1230 Litre 316 Stainless Steel Slimline Water Tank (850mm W x 800mm L x  2350mm H)</v>
      </c>
    </row>
    <row r="4573" spans="2:18" x14ac:dyDescent="0.35">
      <c r="B4573" s="32">
        <v>0.65</v>
      </c>
      <c r="C4573" s="30" t="s">
        <v>23</v>
      </c>
      <c r="D4573" s="30" t="s">
        <v>21</v>
      </c>
      <c r="E4573" s="21">
        <v>850</v>
      </c>
      <c r="F4573" s="21">
        <v>900</v>
      </c>
      <c r="G4573" s="21">
        <v>2350</v>
      </c>
      <c r="H4573" s="39">
        <f t="shared" si="679"/>
        <v>1433.9196428571427</v>
      </c>
      <c r="I4573" s="37">
        <f t="shared" si="680"/>
        <v>1000</v>
      </c>
      <c r="J4573" s="37">
        <f t="shared" si="681"/>
        <v>90</v>
      </c>
      <c r="K4573" s="21"/>
      <c r="L4573" s="36">
        <f>L4572+23</f>
        <v>493</v>
      </c>
      <c r="M4573" s="36"/>
      <c r="N4573" s="36">
        <v>30</v>
      </c>
      <c r="O4573" s="21">
        <f t="shared" si="682"/>
        <v>523</v>
      </c>
      <c r="P4573" s="40">
        <f t="shared" si="683"/>
        <v>1494.2857142857144</v>
      </c>
      <c r="Q4573" s="42"/>
      <c r="R4573" t="str">
        <f t="shared" si="684"/>
        <v>1430 Litre 316 Stainless Steel Slimline Water Tank (850mm W x 900mm L x  2350mm H)</v>
      </c>
    </row>
    <row r="4574" spans="2:18" x14ac:dyDescent="0.35">
      <c r="B4574" s="32">
        <v>0.65</v>
      </c>
      <c r="C4574" s="30" t="s">
        <v>23</v>
      </c>
      <c r="D4574" s="30" t="s">
        <v>21</v>
      </c>
      <c r="E4574" s="21">
        <v>850</v>
      </c>
      <c r="F4574" s="21">
        <v>1000</v>
      </c>
      <c r="G4574" s="21">
        <v>2350</v>
      </c>
      <c r="H4574" s="39">
        <f t="shared" si="679"/>
        <v>1633.6696428571427</v>
      </c>
      <c r="I4574" s="37">
        <f t="shared" si="680"/>
        <v>2000</v>
      </c>
      <c r="J4574" s="37">
        <f t="shared" si="681"/>
        <v>120</v>
      </c>
      <c r="K4574" s="21"/>
      <c r="L4574" s="36">
        <v>516</v>
      </c>
      <c r="M4574" s="36"/>
      <c r="N4574" s="36">
        <v>30</v>
      </c>
      <c r="O4574" s="21">
        <f t="shared" si="682"/>
        <v>546</v>
      </c>
      <c r="P4574" s="40">
        <f t="shared" si="683"/>
        <v>1560</v>
      </c>
      <c r="Q4574" s="42"/>
      <c r="R4574" t="str">
        <f t="shared" si="684"/>
        <v>1630 Litre 316 Stainless Steel Slimline Water Tank (850mm W x 1000mm L x  2350mm H)</v>
      </c>
    </row>
    <row r="4575" spans="2:18" x14ac:dyDescent="0.35">
      <c r="B4575" s="32">
        <v>0.65</v>
      </c>
      <c r="C4575" s="30" t="s">
        <v>23</v>
      </c>
      <c r="D4575" s="30" t="s">
        <v>21</v>
      </c>
      <c r="E4575" s="21">
        <v>850</v>
      </c>
      <c r="F4575" s="21">
        <v>1100</v>
      </c>
      <c r="G4575" s="21">
        <v>2350</v>
      </c>
      <c r="H4575" s="39">
        <f t="shared" si="679"/>
        <v>1833.4196428571427</v>
      </c>
      <c r="I4575" s="37">
        <f t="shared" si="680"/>
        <v>2000</v>
      </c>
      <c r="J4575" s="37">
        <f t="shared" si="681"/>
        <v>120</v>
      </c>
      <c r="K4575" s="21"/>
      <c r="L4575" s="36">
        <f>L4574+23</f>
        <v>539</v>
      </c>
      <c r="M4575" s="36"/>
      <c r="N4575" s="36">
        <v>30</v>
      </c>
      <c r="O4575" s="21">
        <f t="shared" si="682"/>
        <v>569</v>
      </c>
      <c r="P4575" s="40">
        <f t="shared" si="683"/>
        <v>1625.7142857142858</v>
      </c>
      <c r="Q4575" s="42"/>
      <c r="R4575" t="str">
        <f t="shared" si="684"/>
        <v>1830 Litre 316 Stainless Steel Slimline Water Tank (850mm W x 1100mm L x  2350mm H)</v>
      </c>
    </row>
    <row r="4576" spans="2:18" x14ac:dyDescent="0.35">
      <c r="B4576" s="32">
        <v>0.65</v>
      </c>
      <c r="C4576" s="30" t="s">
        <v>23</v>
      </c>
      <c r="D4576" s="30" t="s">
        <v>21</v>
      </c>
      <c r="E4576" s="21">
        <v>850</v>
      </c>
      <c r="F4576" s="21">
        <v>1200</v>
      </c>
      <c r="G4576" s="21">
        <v>2350</v>
      </c>
      <c r="H4576" s="39">
        <f t="shared" si="679"/>
        <v>2033.1696428571427</v>
      </c>
      <c r="I4576" s="37">
        <f t="shared" si="680"/>
        <v>2000</v>
      </c>
      <c r="J4576" s="37">
        <f t="shared" si="681"/>
        <v>120</v>
      </c>
      <c r="K4576" s="21"/>
      <c r="L4576" s="36">
        <f>L4575+23</f>
        <v>562</v>
      </c>
      <c r="M4576" s="36"/>
      <c r="N4576" s="36">
        <v>30</v>
      </c>
      <c r="O4576" s="21">
        <f t="shared" si="682"/>
        <v>592</v>
      </c>
      <c r="P4576" s="40">
        <f t="shared" si="683"/>
        <v>1691.4285714285716</v>
      </c>
      <c r="Q4576" s="42"/>
      <c r="R4576" t="str">
        <f t="shared" si="684"/>
        <v>2030 Litre 316 Stainless Steel Slimline Water Tank (850mm W x 1200mm L x  2350mm H)</v>
      </c>
    </row>
    <row r="4577" spans="2:18" x14ac:dyDescent="0.35">
      <c r="B4577" s="32">
        <v>0.65</v>
      </c>
      <c r="C4577" s="30" t="s">
        <v>23</v>
      </c>
      <c r="D4577" s="30" t="s">
        <v>21</v>
      </c>
      <c r="E4577" s="21">
        <v>850</v>
      </c>
      <c r="F4577" s="21">
        <v>1300</v>
      </c>
      <c r="G4577" s="21">
        <v>2350</v>
      </c>
      <c r="H4577" s="39">
        <f t="shared" si="679"/>
        <v>2232.9196428571427</v>
      </c>
      <c r="I4577" s="37">
        <f t="shared" si="680"/>
        <v>2000</v>
      </c>
      <c r="J4577" s="37">
        <f t="shared" si="681"/>
        <v>120</v>
      </c>
      <c r="K4577" s="21"/>
      <c r="L4577" s="36">
        <f>L4576+23</f>
        <v>585</v>
      </c>
      <c r="M4577" s="36"/>
      <c r="N4577" s="36">
        <v>30</v>
      </c>
      <c r="O4577" s="21">
        <f t="shared" si="682"/>
        <v>615</v>
      </c>
      <c r="P4577" s="40">
        <f t="shared" si="683"/>
        <v>1757.1428571428573</v>
      </c>
      <c r="Q4577" s="42"/>
      <c r="R4577" t="str">
        <f t="shared" si="684"/>
        <v>2230 Litre 316 Stainless Steel Slimline Water Tank (850mm W x 1300mm L x  2350mm H)</v>
      </c>
    </row>
    <row r="4578" spans="2:18" x14ac:dyDescent="0.35">
      <c r="B4578" s="32">
        <v>0.65</v>
      </c>
      <c r="C4578" s="30" t="s">
        <v>23</v>
      </c>
      <c r="D4578" s="30" t="s">
        <v>21</v>
      </c>
      <c r="E4578" s="21">
        <v>850</v>
      </c>
      <c r="F4578" s="21">
        <v>1400</v>
      </c>
      <c r="G4578" s="21">
        <v>2350</v>
      </c>
      <c r="H4578" s="39">
        <f t="shared" si="679"/>
        <v>2432.6696428571427</v>
      </c>
      <c r="I4578" s="37">
        <f t="shared" si="680"/>
        <v>2000</v>
      </c>
      <c r="J4578" s="37">
        <f t="shared" si="681"/>
        <v>120</v>
      </c>
      <c r="K4578" s="21"/>
      <c r="L4578" s="36">
        <f>L4577+23</f>
        <v>608</v>
      </c>
      <c r="M4578" s="36"/>
      <c r="N4578" s="36">
        <v>30</v>
      </c>
      <c r="O4578" s="21">
        <f t="shared" si="682"/>
        <v>638</v>
      </c>
      <c r="P4578" s="40">
        <f t="shared" si="683"/>
        <v>1822.8571428571429</v>
      </c>
      <c r="Q4578" s="42"/>
      <c r="R4578" t="str">
        <f t="shared" si="684"/>
        <v>2430 Litre 316 Stainless Steel Slimline Water Tank (850mm W x 1400mm L x  2350mm H)</v>
      </c>
    </row>
    <row r="4579" spans="2:18" x14ac:dyDescent="0.35">
      <c r="B4579" s="32">
        <v>0.65</v>
      </c>
      <c r="C4579" s="30" t="s">
        <v>23</v>
      </c>
      <c r="D4579" s="30" t="s">
        <v>21</v>
      </c>
      <c r="E4579" s="21">
        <v>850</v>
      </c>
      <c r="F4579" s="21">
        <v>1500</v>
      </c>
      <c r="G4579" s="21">
        <v>2350</v>
      </c>
      <c r="H4579" s="39">
        <f t="shared" si="679"/>
        <v>2632.4196428571427</v>
      </c>
      <c r="I4579" s="37">
        <f t="shared" si="680"/>
        <v>3000</v>
      </c>
      <c r="J4579" s="37">
        <f t="shared" si="681"/>
        <v>135</v>
      </c>
      <c r="K4579" s="21"/>
      <c r="L4579" s="36">
        <v>698</v>
      </c>
      <c r="M4579" s="36"/>
      <c r="N4579" s="36">
        <v>30</v>
      </c>
      <c r="O4579" s="21">
        <f t="shared" si="682"/>
        <v>728</v>
      </c>
      <c r="P4579" s="40">
        <f t="shared" si="683"/>
        <v>2080</v>
      </c>
      <c r="Q4579" s="42"/>
      <c r="R4579" t="str">
        <f t="shared" si="684"/>
        <v>2630 Litre 316 Stainless Steel Slimline Water Tank (850mm W x 1500mm L x  2350mm H)</v>
      </c>
    </row>
    <row r="4580" spans="2:18" x14ac:dyDescent="0.35">
      <c r="B4580" s="32">
        <v>0.65</v>
      </c>
      <c r="C4580" s="30" t="s">
        <v>23</v>
      </c>
      <c r="D4580" s="30" t="s">
        <v>21</v>
      </c>
      <c r="E4580" s="21">
        <v>850</v>
      </c>
      <c r="F4580" s="21">
        <v>1600</v>
      </c>
      <c r="G4580" s="21">
        <v>2350</v>
      </c>
      <c r="H4580" s="39">
        <f t="shared" si="679"/>
        <v>2832.1696428571427</v>
      </c>
      <c r="I4580" s="37">
        <f t="shared" si="680"/>
        <v>3000</v>
      </c>
      <c r="J4580" s="37">
        <f t="shared" si="681"/>
        <v>135</v>
      </c>
      <c r="K4580" s="21"/>
      <c r="L4580" s="36">
        <f>L4579+23</f>
        <v>721</v>
      </c>
      <c r="M4580" s="36"/>
      <c r="N4580" s="36">
        <v>30</v>
      </c>
      <c r="O4580" s="21">
        <f t="shared" si="682"/>
        <v>751</v>
      </c>
      <c r="P4580" s="40">
        <f t="shared" si="683"/>
        <v>2145.7142857142858</v>
      </c>
      <c r="Q4580" s="42"/>
      <c r="R4580" t="str">
        <f t="shared" si="684"/>
        <v>2830 Litre 316 Stainless Steel Slimline Water Tank (850mm W x 1600mm L x  2350mm H)</v>
      </c>
    </row>
    <row r="4581" spans="2:18" x14ac:dyDescent="0.35">
      <c r="B4581" s="32">
        <v>0.65</v>
      </c>
      <c r="C4581" s="30" t="s">
        <v>23</v>
      </c>
      <c r="D4581" s="30" t="s">
        <v>21</v>
      </c>
      <c r="E4581" s="21">
        <v>850</v>
      </c>
      <c r="F4581" s="21">
        <v>1700</v>
      </c>
      <c r="G4581" s="21">
        <v>2350</v>
      </c>
      <c r="H4581" s="39">
        <f t="shared" si="679"/>
        <v>3031.9196428571427</v>
      </c>
      <c r="I4581" s="37">
        <f t="shared" si="680"/>
        <v>3000</v>
      </c>
      <c r="J4581" s="37">
        <f t="shared" si="681"/>
        <v>135</v>
      </c>
      <c r="K4581" s="21"/>
      <c r="L4581" s="36">
        <f>L4580+23</f>
        <v>744</v>
      </c>
      <c r="M4581" s="36"/>
      <c r="N4581" s="36">
        <v>30</v>
      </c>
      <c r="O4581" s="21">
        <f t="shared" si="682"/>
        <v>774</v>
      </c>
      <c r="P4581" s="40">
        <f t="shared" si="683"/>
        <v>2211.4285714285716</v>
      </c>
      <c r="Q4581" s="42"/>
      <c r="R4581" t="str">
        <f t="shared" si="684"/>
        <v>3030 Litre 316 Stainless Steel Slimline Water Tank (850mm W x 1700mm L x  2350mm H)</v>
      </c>
    </row>
    <row r="4582" spans="2:18" x14ac:dyDescent="0.35">
      <c r="B4582" s="32">
        <v>0.65</v>
      </c>
      <c r="C4582" s="30" t="s">
        <v>23</v>
      </c>
      <c r="D4582" s="30" t="s">
        <v>21</v>
      </c>
      <c r="E4582" s="21">
        <v>850</v>
      </c>
      <c r="F4582" s="21">
        <v>1800</v>
      </c>
      <c r="G4582" s="21">
        <v>2350</v>
      </c>
      <c r="H4582" s="39">
        <f t="shared" si="679"/>
        <v>3231.6696428571427</v>
      </c>
      <c r="I4582" s="37">
        <f t="shared" si="680"/>
        <v>3000</v>
      </c>
      <c r="J4582" s="37">
        <f t="shared" si="681"/>
        <v>135</v>
      </c>
      <c r="K4582" s="21"/>
      <c r="L4582" s="36">
        <f>L4581+23</f>
        <v>767</v>
      </c>
      <c r="M4582" s="36"/>
      <c r="N4582" s="36">
        <v>30</v>
      </c>
      <c r="O4582" s="21">
        <f t="shared" si="682"/>
        <v>797</v>
      </c>
      <c r="P4582" s="40">
        <f t="shared" si="683"/>
        <v>2277.1428571428573</v>
      </c>
      <c r="Q4582" s="42"/>
      <c r="R4582" t="str">
        <f t="shared" si="684"/>
        <v>3230 Litre 316 Stainless Steel Slimline Water Tank (850mm W x 1800mm L x  2350mm H)</v>
      </c>
    </row>
    <row r="4583" spans="2:18" x14ac:dyDescent="0.35">
      <c r="B4583" s="32">
        <v>0.65</v>
      </c>
      <c r="C4583" s="30" t="s">
        <v>23</v>
      </c>
      <c r="D4583" s="30" t="s">
        <v>21</v>
      </c>
      <c r="E4583" s="21">
        <v>850</v>
      </c>
      <c r="F4583" s="21">
        <v>1900</v>
      </c>
      <c r="G4583" s="21">
        <v>2350</v>
      </c>
      <c r="H4583" s="39">
        <f t="shared" si="679"/>
        <v>3431.4196428571427</v>
      </c>
      <c r="I4583" s="37">
        <f t="shared" si="680"/>
        <v>3000</v>
      </c>
      <c r="J4583" s="37">
        <f t="shared" si="681"/>
        <v>135</v>
      </c>
      <c r="K4583" s="21"/>
      <c r="L4583" s="36">
        <f>L4582+23</f>
        <v>790</v>
      </c>
      <c r="M4583" s="36"/>
      <c r="N4583" s="36">
        <v>30</v>
      </c>
      <c r="O4583" s="21">
        <f t="shared" si="682"/>
        <v>820</v>
      </c>
      <c r="P4583" s="40">
        <f t="shared" si="683"/>
        <v>2342.8571428571431</v>
      </c>
      <c r="Q4583" s="42"/>
      <c r="R4583" t="str">
        <f t="shared" si="684"/>
        <v>3430 Litre 316 Stainless Steel Slimline Water Tank (850mm W x 1900mm L x  2350mm H)</v>
      </c>
    </row>
    <row r="4584" spans="2:18" x14ac:dyDescent="0.35">
      <c r="B4584" s="32">
        <v>0.65</v>
      </c>
      <c r="C4584" s="30" t="s">
        <v>23</v>
      </c>
      <c r="D4584" s="30" t="s">
        <v>21</v>
      </c>
      <c r="E4584" s="21">
        <v>850</v>
      </c>
      <c r="F4584" s="21">
        <v>2000</v>
      </c>
      <c r="G4584" s="21">
        <v>2350</v>
      </c>
      <c r="H4584" s="39">
        <f t="shared" si="679"/>
        <v>3631.1696428571427</v>
      </c>
      <c r="I4584" s="37">
        <f t="shared" si="680"/>
        <v>4000</v>
      </c>
      <c r="J4584" s="37">
        <f t="shared" si="681"/>
        <v>150</v>
      </c>
      <c r="K4584" s="21"/>
      <c r="L4584" s="36">
        <v>813</v>
      </c>
      <c r="M4584" s="36"/>
      <c r="N4584" s="36">
        <v>30</v>
      </c>
      <c r="O4584" s="21">
        <f t="shared" si="682"/>
        <v>843</v>
      </c>
      <c r="P4584" s="40">
        <f t="shared" si="683"/>
        <v>2408.5714285714289</v>
      </c>
      <c r="Q4584" s="42"/>
      <c r="R4584" t="str">
        <f t="shared" si="684"/>
        <v>3630 Litre 316 Stainless Steel Slimline Water Tank (850mm W x 2000mm L x  2350mm H)</v>
      </c>
    </row>
    <row r="4585" spans="2:18" x14ac:dyDescent="0.35">
      <c r="B4585" s="32">
        <v>0.65</v>
      </c>
      <c r="C4585" s="30" t="s">
        <v>23</v>
      </c>
      <c r="D4585" s="30" t="s">
        <v>21</v>
      </c>
      <c r="E4585" s="21">
        <v>850</v>
      </c>
      <c r="F4585" s="21">
        <v>2100</v>
      </c>
      <c r="G4585" s="21">
        <v>2350</v>
      </c>
      <c r="H4585" s="39">
        <f t="shared" si="679"/>
        <v>3830.9196428571427</v>
      </c>
      <c r="I4585" s="37">
        <f t="shared" si="680"/>
        <v>4000</v>
      </c>
      <c r="J4585" s="37">
        <f t="shared" si="681"/>
        <v>150</v>
      </c>
      <c r="K4585" s="21"/>
      <c r="L4585" s="36">
        <f>L4584+23</f>
        <v>836</v>
      </c>
      <c r="M4585" s="36"/>
      <c r="N4585" s="36">
        <v>30</v>
      </c>
      <c r="O4585" s="21">
        <f t="shared" si="682"/>
        <v>866</v>
      </c>
      <c r="P4585" s="40">
        <f t="shared" si="683"/>
        <v>2474.2857142857142</v>
      </c>
      <c r="Q4585" s="42"/>
      <c r="R4585" t="str">
        <f t="shared" si="684"/>
        <v>3830 Litre 316 Stainless Steel Slimline Water Tank (850mm W x 2100mm L x  2350mm H)</v>
      </c>
    </row>
    <row r="4586" spans="2:18" x14ac:dyDescent="0.35">
      <c r="B4586" s="32">
        <v>0.65</v>
      </c>
      <c r="C4586" s="30" t="s">
        <v>23</v>
      </c>
      <c r="D4586" s="30" t="s">
        <v>21</v>
      </c>
      <c r="E4586" s="21">
        <v>850</v>
      </c>
      <c r="F4586" s="21">
        <v>2200</v>
      </c>
      <c r="G4586" s="21">
        <v>2350</v>
      </c>
      <c r="H4586" s="39">
        <f t="shared" si="679"/>
        <v>4030.6696428571427</v>
      </c>
      <c r="I4586" s="37">
        <f t="shared" si="680"/>
        <v>4000</v>
      </c>
      <c r="J4586" s="37">
        <f t="shared" si="681"/>
        <v>150</v>
      </c>
      <c r="K4586" s="21"/>
      <c r="L4586" s="36">
        <f>L4585+23</f>
        <v>859</v>
      </c>
      <c r="M4586" s="36"/>
      <c r="N4586" s="36">
        <v>30</v>
      </c>
      <c r="O4586" s="21">
        <f t="shared" si="682"/>
        <v>889</v>
      </c>
      <c r="P4586" s="40">
        <f t="shared" si="683"/>
        <v>2540</v>
      </c>
      <c r="Q4586" s="42"/>
      <c r="R4586" t="str">
        <f t="shared" si="684"/>
        <v>4030 Litre 316 Stainless Steel Slimline Water Tank (850mm W x 2200mm L x  2350mm H)</v>
      </c>
    </row>
    <row r="4587" spans="2:18" x14ac:dyDescent="0.35">
      <c r="B4587" s="32">
        <v>0.65</v>
      </c>
      <c r="C4587" s="30" t="s">
        <v>23</v>
      </c>
      <c r="D4587" s="30" t="s">
        <v>21</v>
      </c>
      <c r="E4587" s="21">
        <v>850</v>
      </c>
      <c r="F4587" s="21">
        <v>2300</v>
      </c>
      <c r="G4587" s="21">
        <v>2350</v>
      </c>
      <c r="H4587" s="39">
        <f t="shared" si="679"/>
        <v>4230.4196428571422</v>
      </c>
      <c r="I4587" s="37">
        <f t="shared" si="680"/>
        <v>4000</v>
      </c>
      <c r="J4587" s="37">
        <f t="shared" si="681"/>
        <v>150</v>
      </c>
      <c r="K4587" s="21"/>
      <c r="L4587" s="36">
        <f>L4586+23</f>
        <v>882</v>
      </c>
      <c r="M4587" s="36"/>
      <c r="N4587" s="36">
        <v>30</v>
      </c>
      <c r="O4587" s="21">
        <f t="shared" si="682"/>
        <v>912</v>
      </c>
      <c r="P4587" s="40">
        <f t="shared" si="683"/>
        <v>2605.7142857142858</v>
      </c>
      <c r="Q4587" s="42"/>
      <c r="R4587" t="str">
        <f t="shared" si="684"/>
        <v>4230 Litre 316 Stainless Steel Slimline Water Tank (850mm W x 2300mm L x  2350mm H)</v>
      </c>
    </row>
    <row r="4588" spans="2:18" x14ac:dyDescent="0.35">
      <c r="B4588" s="32">
        <v>0.65</v>
      </c>
      <c r="C4588" s="30" t="s">
        <v>23</v>
      </c>
      <c r="D4588" s="30" t="s">
        <v>21</v>
      </c>
      <c r="E4588" s="21">
        <v>850</v>
      </c>
      <c r="F4588" s="21">
        <v>2400</v>
      </c>
      <c r="G4588" s="21">
        <v>2350</v>
      </c>
      <c r="H4588" s="39">
        <f t="shared" si="679"/>
        <v>4430.1696428571422</v>
      </c>
      <c r="I4588" s="37">
        <f t="shared" si="680"/>
        <v>4000</v>
      </c>
      <c r="J4588" s="37">
        <f t="shared" si="681"/>
        <v>150</v>
      </c>
      <c r="K4588" s="21"/>
      <c r="L4588" s="36">
        <f>L4587+23</f>
        <v>905</v>
      </c>
      <c r="M4588" s="36"/>
      <c r="N4588" s="36">
        <v>30</v>
      </c>
      <c r="O4588" s="21">
        <f t="shared" si="682"/>
        <v>935</v>
      </c>
      <c r="P4588" s="40">
        <f t="shared" si="683"/>
        <v>2671.4285714285716</v>
      </c>
      <c r="Q4588" s="42"/>
      <c r="R4588" t="str">
        <f t="shared" si="684"/>
        <v>4430 Litre 316 Stainless Steel Slimline Water Tank (850mm W x 2400mm L x  2350mm H)</v>
      </c>
    </row>
    <row r="4589" spans="2:18" x14ac:dyDescent="0.35">
      <c r="B4589" s="32">
        <v>0.65</v>
      </c>
      <c r="C4589" s="30" t="s">
        <v>23</v>
      </c>
      <c r="D4589" s="30" t="s">
        <v>21</v>
      </c>
      <c r="E4589" s="21">
        <v>850</v>
      </c>
      <c r="F4589" s="21">
        <v>2500</v>
      </c>
      <c r="G4589" s="21">
        <v>2350</v>
      </c>
      <c r="H4589" s="39">
        <f t="shared" si="679"/>
        <v>4629.9196428571422</v>
      </c>
      <c r="I4589" s="37">
        <f t="shared" si="680"/>
        <v>5000</v>
      </c>
      <c r="J4589" s="37">
        <f t="shared" si="681"/>
        <v>180</v>
      </c>
      <c r="K4589" s="21"/>
      <c r="L4589" s="36">
        <v>928</v>
      </c>
      <c r="M4589" s="36"/>
      <c r="N4589" s="36">
        <v>30</v>
      </c>
      <c r="O4589" s="21">
        <f t="shared" si="682"/>
        <v>958</v>
      </c>
      <c r="P4589" s="40">
        <f t="shared" si="683"/>
        <v>2737.1428571428573</v>
      </c>
      <c r="Q4589" s="42"/>
      <c r="R4589" t="str">
        <f t="shared" si="684"/>
        <v>4630 Litre 316 Stainless Steel Slimline Water Tank (850mm W x 2500mm L x  2350mm H)</v>
      </c>
    </row>
    <row r="4590" spans="2:18" x14ac:dyDescent="0.35">
      <c r="B4590" s="32">
        <v>0.65</v>
      </c>
      <c r="C4590" s="30" t="s">
        <v>23</v>
      </c>
      <c r="D4590" s="30" t="s">
        <v>21</v>
      </c>
      <c r="E4590" s="21">
        <v>850</v>
      </c>
      <c r="F4590" s="21">
        <v>2600</v>
      </c>
      <c r="G4590" s="21">
        <v>2350</v>
      </c>
      <c r="H4590" s="39">
        <f t="shared" si="679"/>
        <v>4829.6696428571422</v>
      </c>
      <c r="I4590" s="37">
        <f t="shared" si="680"/>
        <v>5000</v>
      </c>
      <c r="J4590" s="37">
        <f t="shared" si="681"/>
        <v>180</v>
      </c>
      <c r="K4590" s="21"/>
      <c r="L4590" s="36">
        <f>L4589+23</f>
        <v>951</v>
      </c>
      <c r="M4590" s="36"/>
      <c r="N4590" s="36">
        <v>30</v>
      </c>
      <c r="O4590" s="21">
        <f t="shared" si="682"/>
        <v>981</v>
      </c>
      <c r="P4590" s="40">
        <f t="shared" si="683"/>
        <v>2802.8571428571431</v>
      </c>
      <c r="Q4590" s="42"/>
      <c r="R4590" t="str">
        <f t="shared" si="684"/>
        <v>4830 Litre 316 Stainless Steel Slimline Water Tank (850mm W x 2600mm L x  2350mm H)</v>
      </c>
    </row>
    <row r="4591" spans="2:18" x14ac:dyDescent="0.35">
      <c r="B4591" s="32">
        <v>0.65</v>
      </c>
      <c r="C4591" s="30" t="s">
        <v>23</v>
      </c>
      <c r="D4591" s="30" t="s">
        <v>21</v>
      </c>
      <c r="E4591" s="21">
        <v>850</v>
      </c>
      <c r="F4591" s="21">
        <v>2700</v>
      </c>
      <c r="G4591" s="21">
        <v>2350</v>
      </c>
      <c r="H4591" s="39">
        <f t="shared" si="679"/>
        <v>5029.4196428571422</v>
      </c>
      <c r="I4591" s="37">
        <f t="shared" si="680"/>
        <v>5000</v>
      </c>
      <c r="J4591" s="37">
        <f t="shared" si="681"/>
        <v>180</v>
      </c>
      <c r="K4591" s="21"/>
      <c r="L4591" s="36">
        <f>L4590+23</f>
        <v>974</v>
      </c>
      <c r="M4591" s="36"/>
      <c r="N4591" s="36">
        <v>45</v>
      </c>
      <c r="O4591" s="21">
        <f t="shared" si="682"/>
        <v>1019</v>
      </c>
      <c r="P4591" s="40">
        <f t="shared" si="683"/>
        <v>2911.4285714285716</v>
      </c>
      <c r="Q4591" s="42"/>
      <c r="R4591" t="str">
        <f t="shared" si="684"/>
        <v>5030 Litre 316 Stainless Steel Slimline Water Tank (850mm W x 2700mm L x  2350mm H)</v>
      </c>
    </row>
    <row r="4592" spans="2:18" x14ac:dyDescent="0.35">
      <c r="B4592" s="32">
        <v>0.65</v>
      </c>
      <c r="C4592" s="30" t="s">
        <v>23</v>
      </c>
      <c r="D4592" s="30" t="s">
        <v>21</v>
      </c>
      <c r="E4592" s="21">
        <v>850</v>
      </c>
      <c r="F4592" s="21">
        <v>2800</v>
      </c>
      <c r="G4592" s="21">
        <v>2350</v>
      </c>
      <c r="H4592" s="39">
        <f t="shared" si="679"/>
        <v>5229.1696428571422</v>
      </c>
      <c r="I4592" s="37">
        <f t="shared" si="680"/>
        <v>5000</v>
      </c>
      <c r="J4592" s="37">
        <f t="shared" si="681"/>
        <v>180</v>
      </c>
      <c r="K4592" s="21"/>
      <c r="L4592" s="36">
        <f>L4591+23</f>
        <v>997</v>
      </c>
      <c r="M4592" s="36"/>
      <c r="N4592" s="36">
        <v>45</v>
      </c>
      <c r="O4592" s="21">
        <f t="shared" si="682"/>
        <v>1042</v>
      </c>
      <c r="P4592" s="40">
        <f t="shared" si="683"/>
        <v>2977.1428571428573</v>
      </c>
      <c r="Q4592" s="42"/>
      <c r="R4592" t="str">
        <f t="shared" si="684"/>
        <v>5230 Litre 316 Stainless Steel Slimline Water Tank (850mm W x 2800mm L x  2350mm H)</v>
      </c>
    </row>
    <row r="4593" spans="2:18" x14ac:dyDescent="0.35">
      <c r="B4593" s="32">
        <v>0.65</v>
      </c>
      <c r="C4593" s="30" t="s">
        <v>23</v>
      </c>
      <c r="D4593" s="30" t="s">
        <v>21</v>
      </c>
      <c r="E4593" s="21">
        <v>850</v>
      </c>
      <c r="F4593" s="21">
        <v>2900</v>
      </c>
      <c r="G4593" s="21">
        <v>2350</v>
      </c>
      <c r="H4593" s="39">
        <f t="shared" si="679"/>
        <v>5428.9196428571422</v>
      </c>
      <c r="I4593" s="37">
        <f t="shared" si="680"/>
        <v>5000</v>
      </c>
      <c r="J4593" s="37">
        <f t="shared" si="681"/>
        <v>180</v>
      </c>
      <c r="K4593" s="21"/>
      <c r="L4593" s="36">
        <f>L4592+23</f>
        <v>1020</v>
      </c>
      <c r="M4593" s="36"/>
      <c r="N4593" s="36">
        <v>45</v>
      </c>
      <c r="O4593" s="21">
        <f t="shared" si="682"/>
        <v>1065</v>
      </c>
      <c r="P4593" s="40">
        <f t="shared" si="683"/>
        <v>3042.8571428571431</v>
      </c>
      <c r="Q4593" s="42"/>
      <c r="R4593" t="str">
        <f t="shared" si="684"/>
        <v>5430 Litre 316 Stainless Steel Slimline Water Tank (850mm W x 2900mm L x  2350mm H)</v>
      </c>
    </row>
    <row r="4594" spans="2:18" x14ac:dyDescent="0.35">
      <c r="B4594" s="32">
        <v>0.65</v>
      </c>
      <c r="C4594" s="30" t="s">
        <v>23</v>
      </c>
      <c r="D4594" s="30" t="s">
        <v>21</v>
      </c>
      <c r="E4594" s="21">
        <v>850</v>
      </c>
      <c r="F4594" s="21">
        <v>3000</v>
      </c>
      <c r="G4594" s="21">
        <v>2350</v>
      </c>
      <c r="H4594" s="39">
        <f t="shared" si="679"/>
        <v>5628.6696428571422</v>
      </c>
      <c r="I4594" s="37">
        <f t="shared" si="680"/>
        <v>6000</v>
      </c>
      <c r="J4594" s="37">
        <f t="shared" si="681"/>
        <v>210</v>
      </c>
      <c r="K4594" s="21"/>
      <c r="L4594" s="36">
        <v>1149</v>
      </c>
      <c r="M4594" s="36"/>
      <c r="N4594" s="36">
        <v>45</v>
      </c>
      <c r="O4594" s="21">
        <f t="shared" si="682"/>
        <v>1194</v>
      </c>
      <c r="P4594" s="40">
        <f t="shared" si="683"/>
        <v>3411.4285714285716</v>
      </c>
      <c r="Q4594" s="42"/>
      <c r="R4594" t="str">
        <f t="shared" si="684"/>
        <v>5630 Litre 316 Stainless Steel Slimline Water Tank (850mm W x 3000mm L x  2350mm H)</v>
      </c>
    </row>
    <row r="4595" spans="2:18" x14ac:dyDescent="0.35">
      <c r="B4595" s="32">
        <v>0.65</v>
      </c>
      <c r="C4595" s="30" t="s">
        <v>23</v>
      </c>
      <c r="D4595" s="30" t="s">
        <v>21</v>
      </c>
      <c r="E4595" s="21">
        <v>850</v>
      </c>
      <c r="F4595" s="21">
        <v>3100</v>
      </c>
      <c r="G4595" s="21">
        <v>2350</v>
      </c>
      <c r="H4595" s="39">
        <f t="shared" si="679"/>
        <v>5828.4196428571422</v>
      </c>
      <c r="I4595" s="37">
        <f t="shared" si="680"/>
        <v>6000</v>
      </c>
      <c r="J4595" s="37">
        <f t="shared" si="681"/>
        <v>210</v>
      </c>
      <c r="K4595" s="21"/>
      <c r="L4595" s="36">
        <f>L4594+23</f>
        <v>1172</v>
      </c>
      <c r="M4595" s="36"/>
      <c r="N4595" s="36">
        <v>45</v>
      </c>
      <c r="O4595" s="21">
        <f t="shared" si="682"/>
        <v>1217</v>
      </c>
      <c r="P4595" s="40">
        <f t="shared" si="683"/>
        <v>3477.1428571428573</v>
      </c>
      <c r="Q4595" s="42"/>
      <c r="R4595" t="str">
        <f t="shared" si="684"/>
        <v>5830 Litre 316 Stainless Steel Slimline Water Tank (850mm W x 3100mm L x  2350mm H)</v>
      </c>
    </row>
    <row r="4596" spans="2:18" x14ac:dyDescent="0.35">
      <c r="B4596" s="32">
        <v>0.65</v>
      </c>
      <c r="C4596" s="30" t="s">
        <v>23</v>
      </c>
      <c r="D4596" s="30" t="s">
        <v>21</v>
      </c>
      <c r="E4596" s="21">
        <v>850</v>
      </c>
      <c r="F4596" s="21">
        <v>3200</v>
      </c>
      <c r="G4596" s="21">
        <v>2350</v>
      </c>
      <c r="H4596" s="39">
        <f t="shared" si="679"/>
        <v>6028.1696428571422</v>
      </c>
      <c r="I4596" s="37">
        <f t="shared" si="680"/>
        <v>6000</v>
      </c>
      <c r="J4596" s="37">
        <f t="shared" si="681"/>
        <v>210</v>
      </c>
      <c r="K4596" s="36">
        <v>90</v>
      </c>
      <c r="L4596" s="36">
        <f>L4595+23</f>
        <v>1195</v>
      </c>
      <c r="M4596" s="36"/>
      <c r="N4596" s="36">
        <v>45</v>
      </c>
      <c r="O4596" s="21">
        <f t="shared" si="682"/>
        <v>1330</v>
      </c>
      <c r="P4596" s="40">
        <f t="shared" si="683"/>
        <v>3800.0000000000005</v>
      </c>
      <c r="Q4596" s="42"/>
      <c r="R4596" t="str">
        <f t="shared" si="684"/>
        <v>6030 Litre 316 Stainless Steel Slimline Water Tank (850mm W x 3200mm L x  2350mm H)</v>
      </c>
    </row>
    <row r="4597" spans="2:18" x14ac:dyDescent="0.35">
      <c r="B4597" s="32">
        <v>0.65</v>
      </c>
      <c r="C4597" s="30" t="s">
        <v>23</v>
      </c>
      <c r="D4597" s="30" t="s">
        <v>21</v>
      </c>
      <c r="E4597" s="21">
        <v>850</v>
      </c>
      <c r="F4597" s="21">
        <v>3300</v>
      </c>
      <c r="G4597" s="21">
        <v>2350</v>
      </c>
      <c r="H4597" s="39">
        <f t="shared" si="679"/>
        <v>6227.9196428571422</v>
      </c>
      <c r="I4597" s="37">
        <f t="shared" si="680"/>
        <v>6000</v>
      </c>
      <c r="J4597" s="37">
        <f t="shared" si="681"/>
        <v>210</v>
      </c>
      <c r="K4597" s="36">
        <v>90</v>
      </c>
      <c r="L4597" s="36">
        <f>L4596+23</f>
        <v>1218</v>
      </c>
      <c r="M4597" s="36"/>
      <c r="N4597" s="36">
        <v>45</v>
      </c>
      <c r="O4597" s="21">
        <f t="shared" si="682"/>
        <v>1353</v>
      </c>
      <c r="P4597" s="40">
        <f t="shared" si="683"/>
        <v>3865.7142857142858</v>
      </c>
      <c r="Q4597" s="42"/>
      <c r="R4597" t="str">
        <f t="shared" si="684"/>
        <v>6230 Litre 316 Stainless Steel Slimline Water Tank (850mm W x 3300mm L x  2350mm H)</v>
      </c>
    </row>
    <row r="4598" spans="2:18" x14ac:dyDescent="0.35">
      <c r="B4598" s="32">
        <v>0.65</v>
      </c>
      <c r="C4598" s="30" t="s">
        <v>23</v>
      </c>
      <c r="D4598" s="30" t="s">
        <v>21</v>
      </c>
      <c r="E4598" s="21">
        <v>850</v>
      </c>
      <c r="F4598" s="21">
        <v>3400</v>
      </c>
      <c r="G4598" s="21">
        <v>2350</v>
      </c>
      <c r="H4598" s="39">
        <f t="shared" si="679"/>
        <v>6427.6696428571422</v>
      </c>
      <c r="I4598" s="37">
        <f t="shared" si="680"/>
        <v>6000</v>
      </c>
      <c r="J4598" s="37">
        <f t="shared" si="681"/>
        <v>210</v>
      </c>
      <c r="K4598" s="36">
        <v>90</v>
      </c>
      <c r="L4598" s="36">
        <f>L4597+23</f>
        <v>1241</v>
      </c>
      <c r="M4598" s="36"/>
      <c r="N4598" s="36">
        <v>45</v>
      </c>
      <c r="O4598" s="21">
        <f t="shared" si="682"/>
        <v>1376</v>
      </c>
      <c r="P4598" s="40">
        <f t="shared" si="683"/>
        <v>3931.4285714285716</v>
      </c>
      <c r="Q4598" s="42"/>
      <c r="R4598" t="str">
        <f t="shared" si="684"/>
        <v>6430 Litre 316 Stainless Steel Slimline Water Tank (850mm W x 3400mm L x  2350mm H)</v>
      </c>
    </row>
    <row r="4599" spans="2:18" x14ac:dyDescent="0.35">
      <c r="B4599" s="32">
        <v>0.65</v>
      </c>
      <c r="C4599" s="30" t="s">
        <v>23</v>
      </c>
      <c r="D4599" s="30" t="s">
        <v>21</v>
      </c>
      <c r="E4599" s="21">
        <v>850</v>
      </c>
      <c r="F4599" s="21">
        <v>3500</v>
      </c>
      <c r="G4599" s="21">
        <v>2350</v>
      </c>
      <c r="H4599" s="39">
        <f t="shared" si="679"/>
        <v>6627.4196428571422</v>
      </c>
      <c r="I4599" s="37">
        <f t="shared" si="680"/>
        <v>7000</v>
      </c>
      <c r="J4599" s="37">
        <f t="shared" si="681"/>
        <v>240</v>
      </c>
      <c r="K4599" s="36">
        <v>90</v>
      </c>
      <c r="L4599" s="36">
        <v>1293</v>
      </c>
      <c r="M4599" s="36"/>
      <c r="N4599" s="36">
        <v>45</v>
      </c>
      <c r="O4599" s="21">
        <f t="shared" si="682"/>
        <v>1428</v>
      </c>
      <c r="P4599" s="40">
        <f t="shared" si="683"/>
        <v>4080.0000000000005</v>
      </c>
      <c r="Q4599" s="42"/>
      <c r="R4599" t="str">
        <f t="shared" si="684"/>
        <v>6630 Litre 316 Stainless Steel Slimline Water Tank (850mm W x 3500mm L x  2350mm H)</v>
      </c>
    </row>
    <row r="4600" spans="2:18" x14ac:dyDescent="0.35">
      <c r="B4600" s="32">
        <v>0.65</v>
      </c>
      <c r="C4600" s="30" t="s">
        <v>23</v>
      </c>
      <c r="D4600" s="30" t="s">
        <v>21</v>
      </c>
      <c r="E4600" s="21">
        <v>850</v>
      </c>
      <c r="F4600" s="21">
        <v>3600</v>
      </c>
      <c r="G4600" s="21">
        <v>2350</v>
      </c>
      <c r="H4600" s="39">
        <f t="shared" si="679"/>
        <v>6827.1696428571422</v>
      </c>
      <c r="I4600" s="37">
        <f t="shared" si="680"/>
        <v>7000</v>
      </c>
      <c r="J4600" s="37">
        <f t="shared" si="681"/>
        <v>240</v>
      </c>
      <c r="K4600" s="36">
        <v>90</v>
      </c>
      <c r="L4600" s="36">
        <f>L4599+23</f>
        <v>1316</v>
      </c>
      <c r="M4600" s="36"/>
      <c r="N4600" s="36">
        <v>45</v>
      </c>
      <c r="O4600" s="21">
        <f t="shared" si="682"/>
        <v>1451</v>
      </c>
      <c r="P4600" s="40">
        <f t="shared" si="683"/>
        <v>4145.7142857142862</v>
      </c>
      <c r="Q4600" s="42"/>
      <c r="R4600" t="str">
        <f t="shared" si="684"/>
        <v>6830 Litre 316 Stainless Steel Slimline Water Tank (850mm W x 3600mm L x  2350mm H)</v>
      </c>
    </row>
    <row r="4601" spans="2:18" x14ac:dyDescent="0.35">
      <c r="B4601" s="32">
        <v>0.65</v>
      </c>
      <c r="C4601" s="30" t="s">
        <v>23</v>
      </c>
      <c r="D4601" s="30" t="s">
        <v>21</v>
      </c>
      <c r="E4601" s="21">
        <v>850</v>
      </c>
      <c r="F4601" s="21">
        <v>3700</v>
      </c>
      <c r="G4601" s="21">
        <v>2350</v>
      </c>
      <c r="H4601" s="39">
        <f t="shared" si="679"/>
        <v>7026.9196428571422</v>
      </c>
      <c r="I4601" s="37">
        <f t="shared" si="680"/>
        <v>7000</v>
      </c>
      <c r="J4601" s="37">
        <f t="shared" si="681"/>
        <v>240</v>
      </c>
      <c r="K4601" s="36">
        <v>90</v>
      </c>
      <c r="L4601" s="36">
        <f>L4600+23</f>
        <v>1339</v>
      </c>
      <c r="M4601" s="36"/>
      <c r="N4601" s="36">
        <v>45</v>
      </c>
      <c r="O4601" s="21">
        <f t="shared" si="682"/>
        <v>1474</v>
      </c>
      <c r="P4601" s="40">
        <f t="shared" si="683"/>
        <v>4211.4285714285716</v>
      </c>
      <c r="Q4601" s="42"/>
      <c r="R4601" t="str">
        <f t="shared" si="684"/>
        <v>7030 Litre 316 Stainless Steel Slimline Water Tank (850mm W x 3700mm L x  2350mm H)</v>
      </c>
    </row>
    <row r="4602" spans="2:18" x14ac:dyDescent="0.35">
      <c r="B4602" s="32">
        <v>0.65</v>
      </c>
      <c r="C4602" s="30" t="s">
        <v>23</v>
      </c>
      <c r="D4602" s="30" t="s">
        <v>21</v>
      </c>
      <c r="E4602" s="21">
        <v>850</v>
      </c>
      <c r="F4602" s="21">
        <v>3800</v>
      </c>
      <c r="G4602" s="21">
        <v>2350</v>
      </c>
      <c r="H4602" s="39">
        <f t="shared" si="679"/>
        <v>7226.6696428571422</v>
      </c>
      <c r="I4602" s="37">
        <f t="shared" si="680"/>
        <v>7000</v>
      </c>
      <c r="J4602" s="37">
        <f t="shared" si="681"/>
        <v>240</v>
      </c>
      <c r="K4602" s="36">
        <v>90</v>
      </c>
      <c r="L4602" s="36">
        <f>L4601+23</f>
        <v>1362</v>
      </c>
      <c r="M4602" s="36"/>
      <c r="N4602" s="36">
        <v>45</v>
      </c>
      <c r="O4602" s="21">
        <f t="shared" si="682"/>
        <v>1497</v>
      </c>
      <c r="P4602" s="40">
        <f t="shared" si="683"/>
        <v>4277.1428571428578</v>
      </c>
      <c r="Q4602" s="42"/>
      <c r="R4602" t="str">
        <f t="shared" si="684"/>
        <v>7230 Litre 316 Stainless Steel Slimline Water Tank (850mm W x 3800mm L x  2350mm H)</v>
      </c>
    </row>
    <row r="4603" spans="2:18" x14ac:dyDescent="0.35">
      <c r="B4603" s="32">
        <v>0.65</v>
      </c>
      <c r="C4603" s="30" t="s">
        <v>23</v>
      </c>
      <c r="D4603" s="30" t="s">
        <v>21</v>
      </c>
      <c r="E4603" s="21">
        <v>850</v>
      </c>
      <c r="F4603" s="21">
        <v>3900</v>
      </c>
      <c r="G4603" s="21">
        <v>2350</v>
      </c>
      <c r="H4603" s="39">
        <f t="shared" si="679"/>
        <v>7426.4196428571422</v>
      </c>
      <c r="I4603" s="37">
        <f t="shared" si="680"/>
        <v>7000</v>
      </c>
      <c r="J4603" s="37">
        <f t="shared" si="681"/>
        <v>240</v>
      </c>
      <c r="K4603" s="36">
        <v>90</v>
      </c>
      <c r="L4603" s="36">
        <f>L4602+23</f>
        <v>1385</v>
      </c>
      <c r="M4603" s="36"/>
      <c r="N4603" s="36">
        <v>45</v>
      </c>
      <c r="O4603" s="21">
        <f t="shared" si="682"/>
        <v>1520</v>
      </c>
      <c r="P4603" s="40">
        <f t="shared" si="683"/>
        <v>4342.8571428571431</v>
      </c>
      <c r="Q4603" s="42"/>
      <c r="R4603" t="str">
        <f t="shared" si="684"/>
        <v>7430 Litre 316 Stainless Steel Slimline Water Tank (850mm W x 3900mm L x  2350mm H)</v>
      </c>
    </row>
    <row r="4604" spans="2:18" x14ac:dyDescent="0.35">
      <c r="B4604" s="32">
        <v>0.65</v>
      </c>
      <c r="C4604" s="30" t="s">
        <v>23</v>
      </c>
      <c r="D4604" s="30" t="s">
        <v>21</v>
      </c>
      <c r="E4604" s="21">
        <v>850</v>
      </c>
      <c r="F4604" s="21">
        <v>4000</v>
      </c>
      <c r="G4604" s="21">
        <v>2350</v>
      </c>
      <c r="H4604" s="39">
        <f t="shared" si="679"/>
        <v>7626.1696428571422</v>
      </c>
      <c r="I4604" s="37">
        <f t="shared" si="680"/>
        <v>8000</v>
      </c>
      <c r="J4604" s="37">
        <f t="shared" si="681"/>
        <v>255</v>
      </c>
      <c r="K4604" s="36">
        <v>90</v>
      </c>
      <c r="L4604" s="36">
        <v>1434</v>
      </c>
      <c r="M4604" s="36"/>
      <c r="N4604" s="36">
        <v>45</v>
      </c>
      <c r="O4604" s="21">
        <f t="shared" si="682"/>
        <v>1569</v>
      </c>
      <c r="P4604" s="40">
        <f t="shared" si="683"/>
        <v>4482.8571428571431</v>
      </c>
      <c r="Q4604" s="42"/>
      <c r="R4604" t="str">
        <f t="shared" si="684"/>
        <v>7630 Litre 316 Stainless Steel Slimline Water Tank (850mm W x 4000mm L x  2350mm H)</v>
      </c>
    </row>
    <row r="4605" spans="2:18" x14ac:dyDescent="0.35">
      <c r="B4605" s="32">
        <v>0.65</v>
      </c>
      <c r="C4605" s="30" t="s">
        <v>23</v>
      </c>
      <c r="D4605" s="30" t="s">
        <v>21</v>
      </c>
      <c r="E4605" s="21">
        <v>900</v>
      </c>
      <c r="F4605" s="21">
        <v>800</v>
      </c>
      <c r="G4605" s="21">
        <v>2350</v>
      </c>
      <c r="H4605" s="39">
        <f t="shared" si="679"/>
        <v>1284.1071428571427</v>
      </c>
      <c r="I4605" s="37">
        <f t="shared" si="680"/>
        <v>1000</v>
      </c>
      <c r="J4605" s="37">
        <f t="shared" si="681"/>
        <v>90</v>
      </c>
      <c r="K4605" s="21"/>
      <c r="L4605" s="36">
        <v>475</v>
      </c>
      <c r="M4605" s="44"/>
      <c r="N4605" s="36">
        <v>30</v>
      </c>
      <c r="O4605" s="21">
        <f t="shared" si="682"/>
        <v>505</v>
      </c>
      <c r="P4605" s="40">
        <f t="shared" si="683"/>
        <v>1442.8571428571429</v>
      </c>
      <c r="Q4605" s="42"/>
      <c r="R4605" t="str">
        <f t="shared" si="684"/>
        <v>1280 Litre 316 Stainless Steel Slimline Water Tank (900mm W x 800mm L x  2350mm H)</v>
      </c>
    </row>
    <row r="4606" spans="2:18" x14ac:dyDescent="0.35">
      <c r="B4606" s="32">
        <v>0.65</v>
      </c>
      <c r="C4606" s="30" t="s">
        <v>23</v>
      </c>
      <c r="D4606" s="30" t="s">
        <v>21</v>
      </c>
      <c r="E4606" s="21">
        <v>900</v>
      </c>
      <c r="F4606" s="21">
        <v>900</v>
      </c>
      <c r="G4606" s="21">
        <v>2350</v>
      </c>
      <c r="H4606" s="39">
        <f t="shared" si="679"/>
        <v>1495.6071428571427</v>
      </c>
      <c r="I4606" s="37">
        <f t="shared" si="680"/>
        <v>1000</v>
      </c>
      <c r="J4606" s="37">
        <f t="shared" si="681"/>
        <v>90</v>
      </c>
      <c r="K4606" s="21"/>
      <c r="L4606" s="36">
        <f>L4605+23</f>
        <v>498</v>
      </c>
      <c r="M4606" s="36"/>
      <c r="N4606" s="36">
        <v>30</v>
      </c>
      <c r="O4606" s="21">
        <f t="shared" si="682"/>
        <v>528</v>
      </c>
      <c r="P4606" s="40">
        <f t="shared" si="683"/>
        <v>1508.5714285714287</v>
      </c>
      <c r="Q4606" s="42"/>
      <c r="R4606" t="str">
        <f t="shared" si="684"/>
        <v>1500 Litre 316 Stainless Steel Slimline Water Tank (900mm W x 900mm L x  2350mm H)</v>
      </c>
    </row>
    <row r="4607" spans="2:18" x14ac:dyDescent="0.35">
      <c r="B4607" s="32">
        <v>0.65</v>
      </c>
      <c r="C4607" s="30" t="s">
        <v>23</v>
      </c>
      <c r="D4607" s="30" t="s">
        <v>21</v>
      </c>
      <c r="E4607" s="21">
        <v>900</v>
      </c>
      <c r="F4607" s="21">
        <v>1000</v>
      </c>
      <c r="G4607" s="21">
        <v>2350</v>
      </c>
      <c r="H4607" s="39">
        <f t="shared" si="679"/>
        <v>1707.1071428571427</v>
      </c>
      <c r="I4607" s="37">
        <f t="shared" si="680"/>
        <v>2000</v>
      </c>
      <c r="J4607" s="37">
        <f t="shared" si="681"/>
        <v>120</v>
      </c>
      <c r="K4607" s="21"/>
      <c r="L4607" s="36">
        <v>521</v>
      </c>
      <c r="M4607" s="36"/>
      <c r="N4607" s="36">
        <v>30</v>
      </c>
      <c r="O4607" s="21">
        <f t="shared" si="682"/>
        <v>551</v>
      </c>
      <c r="P4607" s="40">
        <f t="shared" si="683"/>
        <v>1574.2857142857144</v>
      </c>
      <c r="Q4607" s="42"/>
      <c r="R4607" t="str">
        <f t="shared" si="684"/>
        <v>1710 Litre 316 Stainless Steel Slimline Water Tank (900mm W x 1000mm L x  2350mm H)</v>
      </c>
    </row>
    <row r="4608" spans="2:18" x14ac:dyDescent="0.35">
      <c r="B4608" s="32">
        <v>0.65</v>
      </c>
      <c r="C4608" s="30" t="s">
        <v>23</v>
      </c>
      <c r="D4608" s="30" t="s">
        <v>21</v>
      </c>
      <c r="E4608" s="21">
        <v>900</v>
      </c>
      <c r="F4608" s="21">
        <v>1100</v>
      </c>
      <c r="G4608" s="21">
        <v>2350</v>
      </c>
      <c r="H4608" s="39">
        <f t="shared" si="679"/>
        <v>1918.6071428571427</v>
      </c>
      <c r="I4608" s="37">
        <f t="shared" si="680"/>
        <v>2000</v>
      </c>
      <c r="J4608" s="37">
        <f t="shared" si="681"/>
        <v>120</v>
      </c>
      <c r="K4608" s="21"/>
      <c r="L4608" s="36">
        <f>L4607+23</f>
        <v>544</v>
      </c>
      <c r="M4608" s="36"/>
      <c r="N4608" s="36">
        <v>30</v>
      </c>
      <c r="O4608" s="21">
        <f t="shared" si="682"/>
        <v>574</v>
      </c>
      <c r="P4608" s="40">
        <f t="shared" si="683"/>
        <v>1640</v>
      </c>
      <c r="Q4608" s="42"/>
      <c r="R4608" t="str">
        <f t="shared" si="684"/>
        <v>1920 Litre 316 Stainless Steel Slimline Water Tank (900mm W x 1100mm L x  2350mm H)</v>
      </c>
    </row>
    <row r="4609" spans="2:18" x14ac:dyDescent="0.35">
      <c r="B4609" s="32">
        <v>0.65</v>
      </c>
      <c r="C4609" s="30" t="s">
        <v>23</v>
      </c>
      <c r="D4609" s="30" t="s">
        <v>21</v>
      </c>
      <c r="E4609" s="21">
        <v>900</v>
      </c>
      <c r="F4609" s="21">
        <v>1200</v>
      </c>
      <c r="G4609" s="21">
        <v>2350</v>
      </c>
      <c r="H4609" s="39">
        <f t="shared" si="679"/>
        <v>2130.1071428571427</v>
      </c>
      <c r="I4609" s="37">
        <f t="shared" si="680"/>
        <v>2000</v>
      </c>
      <c r="J4609" s="37">
        <f t="shared" si="681"/>
        <v>120</v>
      </c>
      <c r="K4609" s="21"/>
      <c r="L4609" s="36">
        <f>L4608+23</f>
        <v>567</v>
      </c>
      <c r="M4609" s="36"/>
      <c r="N4609" s="36">
        <v>30</v>
      </c>
      <c r="O4609" s="21">
        <f t="shared" si="682"/>
        <v>597</v>
      </c>
      <c r="P4609" s="40">
        <f t="shared" si="683"/>
        <v>1705.7142857142858</v>
      </c>
      <c r="Q4609" s="42"/>
      <c r="R4609" t="str">
        <f t="shared" si="684"/>
        <v>2130 Litre 316 Stainless Steel Slimline Water Tank (900mm W x 1200mm L x  2350mm H)</v>
      </c>
    </row>
    <row r="4610" spans="2:18" x14ac:dyDescent="0.35">
      <c r="B4610" s="32">
        <v>0.65</v>
      </c>
      <c r="C4610" s="30" t="s">
        <v>23</v>
      </c>
      <c r="D4610" s="30" t="s">
        <v>21</v>
      </c>
      <c r="E4610" s="21">
        <v>900</v>
      </c>
      <c r="F4610" s="21">
        <v>1300</v>
      </c>
      <c r="G4610" s="21">
        <v>2350</v>
      </c>
      <c r="H4610" s="39">
        <f t="shared" si="679"/>
        <v>2341.6071428571427</v>
      </c>
      <c r="I4610" s="37">
        <f t="shared" si="680"/>
        <v>2000</v>
      </c>
      <c r="J4610" s="37">
        <f t="shared" si="681"/>
        <v>120</v>
      </c>
      <c r="K4610" s="21"/>
      <c r="L4610" s="36">
        <f>L4609+23</f>
        <v>590</v>
      </c>
      <c r="M4610" s="36"/>
      <c r="N4610" s="36">
        <v>30</v>
      </c>
      <c r="O4610" s="21">
        <f t="shared" si="682"/>
        <v>620</v>
      </c>
      <c r="P4610" s="40">
        <f t="shared" si="683"/>
        <v>1771.4285714285716</v>
      </c>
      <c r="Q4610" s="42"/>
      <c r="R4610" t="str">
        <f t="shared" si="684"/>
        <v>2340 Litre 316 Stainless Steel Slimline Water Tank (900mm W x 1300mm L x  2350mm H)</v>
      </c>
    </row>
    <row r="4611" spans="2:18" x14ac:dyDescent="0.35">
      <c r="B4611" s="32">
        <v>0.65</v>
      </c>
      <c r="C4611" s="30" t="s">
        <v>23</v>
      </c>
      <c r="D4611" s="30" t="s">
        <v>21</v>
      </c>
      <c r="E4611" s="21">
        <v>900</v>
      </c>
      <c r="F4611" s="21">
        <v>1400</v>
      </c>
      <c r="G4611" s="21">
        <v>2350</v>
      </c>
      <c r="H4611" s="39">
        <f t="shared" si="679"/>
        <v>2553.1071428571427</v>
      </c>
      <c r="I4611" s="37">
        <f t="shared" si="680"/>
        <v>3000</v>
      </c>
      <c r="J4611" s="37">
        <f t="shared" si="681"/>
        <v>135</v>
      </c>
      <c r="K4611" s="21"/>
      <c r="L4611" s="36">
        <v>679</v>
      </c>
      <c r="M4611" s="36"/>
      <c r="N4611" s="36">
        <v>30</v>
      </c>
      <c r="O4611" s="21">
        <f t="shared" si="682"/>
        <v>709</v>
      </c>
      <c r="P4611" s="40">
        <f t="shared" si="683"/>
        <v>2025.7142857142858</v>
      </c>
      <c r="Q4611" s="42"/>
      <c r="R4611" t="str">
        <f t="shared" si="684"/>
        <v>2550 Litre 316 Stainless Steel Slimline Water Tank (900mm W x 1400mm L x  2350mm H)</v>
      </c>
    </row>
    <row r="4612" spans="2:18" x14ac:dyDescent="0.35">
      <c r="B4612" s="32">
        <v>0.65</v>
      </c>
      <c r="C4612" s="30" t="s">
        <v>23</v>
      </c>
      <c r="D4612" s="30" t="s">
        <v>21</v>
      </c>
      <c r="E4612" s="21">
        <v>900</v>
      </c>
      <c r="F4612" s="21">
        <v>1500</v>
      </c>
      <c r="G4612" s="21">
        <v>2350</v>
      </c>
      <c r="H4612" s="39">
        <f t="shared" si="679"/>
        <v>2764.6071428571427</v>
      </c>
      <c r="I4612" s="37">
        <f t="shared" si="680"/>
        <v>3000</v>
      </c>
      <c r="J4612" s="37">
        <f t="shared" si="681"/>
        <v>135</v>
      </c>
      <c r="K4612" s="21"/>
      <c r="L4612" s="36">
        <f>L4611+23</f>
        <v>702</v>
      </c>
      <c r="M4612" s="36"/>
      <c r="N4612" s="36">
        <v>30</v>
      </c>
      <c r="O4612" s="21">
        <f t="shared" si="682"/>
        <v>732</v>
      </c>
      <c r="P4612" s="40">
        <f t="shared" si="683"/>
        <v>2091.4285714285716</v>
      </c>
      <c r="Q4612" s="42"/>
      <c r="R4612" t="str">
        <f t="shared" si="684"/>
        <v>2760 Litre 316 Stainless Steel Slimline Water Tank (900mm W x 1500mm L x  2350mm H)</v>
      </c>
    </row>
    <row r="4613" spans="2:18" x14ac:dyDescent="0.35">
      <c r="B4613" s="32">
        <v>0.65</v>
      </c>
      <c r="C4613" s="30" t="s">
        <v>23</v>
      </c>
      <c r="D4613" s="30" t="s">
        <v>21</v>
      </c>
      <c r="E4613" s="21">
        <v>900</v>
      </c>
      <c r="F4613" s="21">
        <v>1600</v>
      </c>
      <c r="G4613" s="21">
        <v>2350</v>
      </c>
      <c r="H4613" s="39">
        <f t="shared" si="679"/>
        <v>2976.1071428571427</v>
      </c>
      <c r="I4613" s="37">
        <f t="shared" si="680"/>
        <v>3000</v>
      </c>
      <c r="J4613" s="37">
        <f t="shared" si="681"/>
        <v>135</v>
      </c>
      <c r="K4613" s="21"/>
      <c r="L4613" s="36">
        <f>L4612+23</f>
        <v>725</v>
      </c>
      <c r="M4613" s="36"/>
      <c r="N4613" s="36">
        <v>30</v>
      </c>
      <c r="O4613" s="21">
        <f t="shared" si="682"/>
        <v>755</v>
      </c>
      <c r="P4613" s="40">
        <f t="shared" si="683"/>
        <v>2157.1428571428573</v>
      </c>
      <c r="Q4613" s="42"/>
      <c r="R4613" t="str">
        <f t="shared" si="684"/>
        <v>2980 Litre 316 Stainless Steel Slimline Water Tank (900mm W x 1600mm L x  2350mm H)</v>
      </c>
    </row>
    <row r="4614" spans="2:18" x14ac:dyDescent="0.35">
      <c r="B4614" s="32">
        <v>0.65</v>
      </c>
      <c r="C4614" s="30" t="s">
        <v>23</v>
      </c>
      <c r="D4614" s="30" t="s">
        <v>21</v>
      </c>
      <c r="E4614" s="21">
        <v>900</v>
      </c>
      <c r="F4614" s="21">
        <v>1700</v>
      </c>
      <c r="G4614" s="21">
        <v>2350</v>
      </c>
      <c r="H4614" s="39">
        <f t="shared" si="679"/>
        <v>3187.6071428571427</v>
      </c>
      <c r="I4614" s="37">
        <f t="shared" si="680"/>
        <v>3000</v>
      </c>
      <c r="J4614" s="37">
        <f t="shared" si="681"/>
        <v>135</v>
      </c>
      <c r="K4614" s="21"/>
      <c r="L4614" s="36">
        <f>L4613+23</f>
        <v>748</v>
      </c>
      <c r="M4614" s="36"/>
      <c r="N4614" s="36">
        <v>30</v>
      </c>
      <c r="O4614" s="21">
        <f t="shared" si="682"/>
        <v>778</v>
      </c>
      <c r="P4614" s="40">
        <f t="shared" si="683"/>
        <v>2222.8571428571431</v>
      </c>
      <c r="Q4614" s="42"/>
      <c r="R4614" t="str">
        <f t="shared" si="684"/>
        <v>3190 Litre 316 Stainless Steel Slimline Water Tank (900mm W x 1700mm L x  2350mm H)</v>
      </c>
    </row>
    <row r="4615" spans="2:18" x14ac:dyDescent="0.35">
      <c r="B4615" s="32">
        <v>0.65</v>
      </c>
      <c r="C4615" s="30" t="s">
        <v>23</v>
      </c>
      <c r="D4615" s="30" t="s">
        <v>21</v>
      </c>
      <c r="E4615" s="21">
        <v>900</v>
      </c>
      <c r="F4615" s="21">
        <v>1800</v>
      </c>
      <c r="G4615" s="21">
        <v>2350</v>
      </c>
      <c r="H4615" s="39">
        <f t="shared" ref="H4615:H4678" si="685">(((22/7*(E4615/2)^2)*G4615)+((F4615-E4615)*G4615*E4615))/1000000</f>
        <v>3399.1071428571427</v>
      </c>
      <c r="I4615" s="37">
        <f t="shared" ref="I4615:I4678" si="686">ROUND(H4615,-3)</f>
        <v>3000</v>
      </c>
      <c r="J4615" s="37">
        <f t="shared" ref="J4615:J4678" si="687">IF(I4615&lt;1000,90,IF(I4615=1000,90,IF(I4615=2000,120,IF(I4615=3000,135,IF(I4615=4000,150,IF(I4615=5000,180,IF(I4615=6000,210,IF(I4615=7000,240,IF(I4615=8000,255,IF(I4615=9000,270,IF(I4615=10000,285)))))))))))</f>
        <v>135</v>
      </c>
      <c r="K4615" s="21"/>
      <c r="L4615" s="36">
        <f>L4614+23</f>
        <v>771</v>
      </c>
      <c r="M4615" s="36"/>
      <c r="N4615" s="36">
        <v>30</v>
      </c>
      <c r="O4615" s="21">
        <f t="shared" ref="O4615:O4678" si="688">SUM(K4615:N4615)</f>
        <v>801</v>
      </c>
      <c r="P4615" s="40">
        <f t="shared" ref="P4615:P4678" si="689">O4615/(1-B4615)</f>
        <v>2288.5714285714289</v>
      </c>
      <c r="Q4615" s="42"/>
      <c r="R4615" t="str">
        <f t="shared" ref="R4615:R4678" si="690">ROUND(H4615,-1)&amp;" "&amp;"Litre"&amp;" "&amp;C4615&amp;" "&amp;D4615&amp;" "&amp;"Water Tank"&amp;" ("&amp;E4615&amp;"mm W x "&amp;F4615&amp;"mm L x  "&amp;G4615&amp;"mm H)"</f>
        <v>3400 Litre 316 Stainless Steel Slimline Water Tank (900mm W x 1800mm L x  2350mm H)</v>
      </c>
    </row>
    <row r="4616" spans="2:18" x14ac:dyDescent="0.35">
      <c r="B4616" s="32">
        <v>0.65</v>
      </c>
      <c r="C4616" s="30" t="s">
        <v>23</v>
      </c>
      <c r="D4616" s="30" t="s">
        <v>21</v>
      </c>
      <c r="E4616" s="21">
        <v>900</v>
      </c>
      <c r="F4616" s="21">
        <v>1900</v>
      </c>
      <c r="G4616" s="21">
        <v>2350</v>
      </c>
      <c r="H4616" s="39">
        <f t="shared" si="685"/>
        <v>3610.6071428571427</v>
      </c>
      <c r="I4616" s="37">
        <f t="shared" si="686"/>
        <v>4000</v>
      </c>
      <c r="J4616" s="37">
        <f t="shared" si="687"/>
        <v>150</v>
      </c>
      <c r="K4616" s="21"/>
      <c r="L4616" s="36">
        <v>795</v>
      </c>
      <c r="M4616" s="36"/>
      <c r="N4616" s="36">
        <v>30</v>
      </c>
      <c r="O4616" s="21">
        <f t="shared" si="688"/>
        <v>825</v>
      </c>
      <c r="P4616" s="40">
        <f t="shared" si="689"/>
        <v>2357.1428571428573</v>
      </c>
      <c r="Q4616" s="42"/>
      <c r="R4616" t="str">
        <f t="shared" si="690"/>
        <v>3610 Litre 316 Stainless Steel Slimline Water Tank (900mm W x 1900mm L x  2350mm H)</v>
      </c>
    </row>
    <row r="4617" spans="2:18" x14ac:dyDescent="0.35">
      <c r="B4617" s="32">
        <v>0.65</v>
      </c>
      <c r="C4617" s="30" t="s">
        <v>23</v>
      </c>
      <c r="D4617" s="30" t="s">
        <v>21</v>
      </c>
      <c r="E4617" s="21">
        <v>900</v>
      </c>
      <c r="F4617" s="21">
        <v>2000</v>
      </c>
      <c r="G4617" s="21">
        <v>2350</v>
      </c>
      <c r="H4617" s="39">
        <f t="shared" si="685"/>
        <v>3822.1071428571427</v>
      </c>
      <c r="I4617" s="37">
        <f t="shared" si="686"/>
        <v>4000</v>
      </c>
      <c r="J4617" s="37">
        <f t="shared" si="687"/>
        <v>150</v>
      </c>
      <c r="K4617" s="21"/>
      <c r="L4617" s="36">
        <f>L4616+23</f>
        <v>818</v>
      </c>
      <c r="M4617" s="36"/>
      <c r="N4617" s="36">
        <v>30</v>
      </c>
      <c r="O4617" s="21">
        <f t="shared" si="688"/>
        <v>848</v>
      </c>
      <c r="P4617" s="40">
        <f t="shared" si="689"/>
        <v>2422.8571428571431</v>
      </c>
      <c r="Q4617" s="42"/>
      <c r="R4617" t="str">
        <f t="shared" si="690"/>
        <v>3820 Litre 316 Stainless Steel Slimline Water Tank (900mm W x 2000mm L x  2350mm H)</v>
      </c>
    </row>
    <row r="4618" spans="2:18" x14ac:dyDescent="0.35">
      <c r="B4618" s="32">
        <v>0.65</v>
      </c>
      <c r="C4618" s="30" t="s">
        <v>23</v>
      </c>
      <c r="D4618" s="30" t="s">
        <v>21</v>
      </c>
      <c r="E4618" s="21">
        <v>900</v>
      </c>
      <c r="F4618" s="21">
        <v>2100</v>
      </c>
      <c r="G4618" s="21">
        <v>2350</v>
      </c>
      <c r="H4618" s="39">
        <f t="shared" si="685"/>
        <v>4033.6071428571427</v>
      </c>
      <c r="I4618" s="37">
        <f t="shared" si="686"/>
        <v>4000</v>
      </c>
      <c r="J4618" s="37">
        <f t="shared" si="687"/>
        <v>150</v>
      </c>
      <c r="K4618" s="21"/>
      <c r="L4618" s="36">
        <f>L4617+23</f>
        <v>841</v>
      </c>
      <c r="M4618" s="36"/>
      <c r="N4618" s="36">
        <v>30</v>
      </c>
      <c r="O4618" s="21">
        <f t="shared" si="688"/>
        <v>871</v>
      </c>
      <c r="P4618" s="40">
        <f t="shared" si="689"/>
        <v>2488.5714285714289</v>
      </c>
      <c r="Q4618" s="42"/>
      <c r="R4618" t="str">
        <f t="shared" si="690"/>
        <v>4030 Litre 316 Stainless Steel Slimline Water Tank (900mm W x 2100mm L x  2350mm H)</v>
      </c>
    </row>
    <row r="4619" spans="2:18" x14ac:dyDescent="0.35">
      <c r="B4619" s="32">
        <v>0.65</v>
      </c>
      <c r="C4619" s="30" t="s">
        <v>23</v>
      </c>
      <c r="D4619" s="30" t="s">
        <v>21</v>
      </c>
      <c r="E4619" s="21">
        <v>900</v>
      </c>
      <c r="F4619" s="21">
        <v>2200</v>
      </c>
      <c r="G4619" s="21">
        <v>2350</v>
      </c>
      <c r="H4619" s="39">
        <f t="shared" si="685"/>
        <v>4245.1071428571422</v>
      </c>
      <c r="I4619" s="37">
        <f t="shared" si="686"/>
        <v>4000</v>
      </c>
      <c r="J4619" s="37">
        <f t="shared" si="687"/>
        <v>150</v>
      </c>
      <c r="K4619" s="21"/>
      <c r="L4619" s="36">
        <f>L4618+23</f>
        <v>864</v>
      </c>
      <c r="M4619" s="36"/>
      <c r="N4619" s="36">
        <v>30</v>
      </c>
      <c r="O4619" s="21">
        <f t="shared" si="688"/>
        <v>894</v>
      </c>
      <c r="P4619" s="40">
        <f t="shared" si="689"/>
        <v>2554.2857142857142</v>
      </c>
      <c r="Q4619" s="42"/>
      <c r="R4619" t="str">
        <f t="shared" si="690"/>
        <v>4250 Litre 316 Stainless Steel Slimline Water Tank (900mm W x 2200mm L x  2350mm H)</v>
      </c>
    </row>
    <row r="4620" spans="2:18" x14ac:dyDescent="0.35">
      <c r="B4620" s="32">
        <v>0.65</v>
      </c>
      <c r="C4620" s="30" t="s">
        <v>23</v>
      </c>
      <c r="D4620" s="30" t="s">
        <v>21</v>
      </c>
      <c r="E4620" s="21">
        <v>900</v>
      </c>
      <c r="F4620" s="21">
        <v>2300</v>
      </c>
      <c r="G4620" s="21">
        <v>2350</v>
      </c>
      <c r="H4620" s="39">
        <f t="shared" si="685"/>
        <v>4456.6071428571422</v>
      </c>
      <c r="I4620" s="37">
        <f t="shared" si="686"/>
        <v>4000</v>
      </c>
      <c r="J4620" s="37">
        <f t="shared" si="687"/>
        <v>150</v>
      </c>
      <c r="K4620" s="21"/>
      <c r="L4620" s="36">
        <f>L4619+23</f>
        <v>887</v>
      </c>
      <c r="M4620" s="36"/>
      <c r="N4620" s="36">
        <v>30</v>
      </c>
      <c r="O4620" s="21">
        <f t="shared" si="688"/>
        <v>917</v>
      </c>
      <c r="P4620" s="40">
        <f t="shared" si="689"/>
        <v>2620</v>
      </c>
      <c r="Q4620" s="42"/>
      <c r="R4620" t="str">
        <f t="shared" si="690"/>
        <v>4460 Litre 316 Stainless Steel Slimline Water Tank (900mm W x 2300mm L x  2350mm H)</v>
      </c>
    </row>
    <row r="4621" spans="2:18" x14ac:dyDescent="0.35">
      <c r="B4621" s="32">
        <v>0.65</v>
      </c>
      <c r="C4621" s="30" t="s">
        <v>23</v>
      </c>
      <c r="D4621" s="30" t="s">
        <v>21</v>
      </c>
      <c r="E4621" s="21">
        <v>900</v>
      </c>
      <c r="F4621" s="21">
        <v>2400</v>
      </c>
      <c r="G4621" s="21">
        <v>2350</v>
      </c>
      <c r="H4621" s="39">
        <f t="shared" si="685"/>
        <v>4668.1071428571422</v>
      </c>
      <c r="I4621" s="37">
        <f t="shared" si="686"/>
        <v>5000</v>
      </c>
      <c r="J4621" s="37">
        <f t="shared" si="687"/>
        <v>180</v>
      </c>
      <c r="K4621" s="21"/>
      <c r="L4621" s="36">
        <v>910</v>
      </c>
      <c r="M4621" s="36"/>
      <c r="N4621" s="36">
        <v>30</v>
      </c>
      <c r="O4621" s="21">
        <f t="shared" si="688"/>
        <v>940</v>
      </c>
      <c r="P4621" s="40">
        <f t="shared" si="689"/>
        <v>2685.7142857142858</v>
      </c>
      <c r="Q4621" s="42"/>
      <c r="R4621" t="str">
        <f t="shared" si="690"/>
        <v>4670 Litre 316 Stainless Steel Slimline Water Tank (900mm W x 2400mm L x  2350mm H)</v>
      </c>
    </row>
    <row r="4622" spans="2:18" x14ac:dyDescent="0.35">
      <c r="B4622" s="32">
        <v>0.65</v>
      </c>
      <c r="C4622" s="30" t="s">
        <v>23</v>
      </c>
      <c r="D4622" s="30" t="s">
        <v>21</v>
      </c>
      <c r="E4622" s="21">
        <v>900</v>
      </c>
      <c r="F4622" s="21">
        <v>2500</v>
      </c>
      <c r="G4622" s="21">
        <v>2350</v>
      </c>
      <c r="H4622" s="39">
        <f t="shared" si="685"/>
        <v>4879.6071428571422</v>
      </c>
      <c r="I4622" s="37">
        <f t="shared" si="686"/>
        <v>5000</v>
      </c>
      <c r="J4622" s="37">
        <f t="shared" si="687"/>
        <v>180</v>
      </c>
      <c r="K4622" s="21"/>
      <c r="L4622" s="36">
        <f>L4621+23</f>
        <v>933</v>
      </c>
      <c r="M4622" s="36"/>
      <c r="N4622" s="36">
        <v>30</v>
      </c>
      <c r="O4622" s="21">
        <f t="shared" si="688"/>
        <v>963</v>
      </c>
      <c r="P4622" s="40">
        <f t="shared" si="689"/>
        <v>2751.4285714285716</v>
      </c>
      <c r="Q4622" s="42"/>
      <c r="R4622" t="str">
        <f t="shared" si="690"/>
        <v>4880 Litre 316 Stainless Steel Slimline Water Tank (900mm W x 2500mm L x  2350mm H)</v>
      </c>
    </row>
    <row r="4623" spans="2:18" x14ac:dyDescent="0.35">
      <c r="B4623" s="32">
        <v>0.65</v>
      </c>
      <c r="C4623" s="30" t="s">
        <v>23</v>
      </c>
      <c r="D4623" s="30" t="s">
        <v>21</v>
      </c>
      <c r="E4623" s="21">
        <v>900</v>
      </c>
      <c r="F4623" s="21">
        <v>2600</v>
      </c>
      <c r="G4623" s="21">
        <v>2350</v>
      </c>
      <c r="H4623" s="39">
        <f t="shared" si="685"/>
        <v>5091.1071428571422</v>
      </c>
      <c r="I4623" s="37">
        <f t="shared" si="686"/>
        <v>5000</v>
      </c>
      <c r="J4623" s="37">
        <f t="shared" si="687"/>
        <v>180</v>
      </c>
      <c r="K4623" s="21"/>
      <c r="L4623" s="36">
        <f>L4622+23</f>
        <v>956</v>
      </c>
      <c r="M4623" s="36"/>
      <c r="N4623" s="36">
        <v>45</v>
      </c>
      <c r="O4623" s="21">
        <f t="shared" si="688"/>
        <v>1001</v>
      </c>
      <c r="P4623" s="40">
        <f t="shared" si="689"/>
        <v>2860</v>
      </c>
      <c r="Q4623" s="42"/>
      <c r="R4623" t="str">
        <f t="shared" si="690"/>
        <v>5090 Litre 316 Stainless Steel Slimline Water Tank (900mm W x 2600mm L x  2350mm H)</v>
      </c>
    </row>
    <row r="4624" spans="2:18" x14ac:dyDescent="0.35">
      <c r="B4624" s="32">
        <v>0.65</v>
      </c>
      <c r="C4624" s="30" t="s">
        <v>23</v>
      </c>
      <c r="D4624" s="30" t="s">
        <v>21</v>
      </c>
      <c r="E4624" s="21">
        <v>900</v>
      </c>
      <c r="F4624" s="21">
        <v>2700</v>
      </c>
      <c r="G4624" s="21">
        <v>2350</v>
      </c>
      <c r="H4624" s="39">
        <f t="shared" si="685"/>
        <v>5302.6071428571422</v>
      </c>
      <c r="I4624" s="37">
        <f t="shared" si="686"/>
        <v>5000</v>
      </c>
      <c r="J4624" s="37">
        <f t="shared" si="687"/>
        <v>180</v>
      </c>
      <c r="K4624" s="21"/>
      <c r="L4624" s="36">
        <f>L4623+23</f>
        <v>979</v>
      </c>
      <c r="M4624" s="36"/>
      <c r="N4624" s="36">
        <v>45</v>
      </c>
      <c r="O4624" s="21">
        <f t="shared" si="688"/>
        <v>1024</v>
      </c>
      <c r="P4624" s="40">
        <f t="shared" si="689"/>
        <v>2925.7142857142858</v>
      </c>
      <c r="Q4624" s="42"/>
      <c r="R4624" t="str">
        <f t="shared" si="690"/>
        <v>5300 Litre 316 Stainless Steel Slimline Water Tank (900mm W x 2700mm L x  2350mm H)</v>
      </c>
    </row>
    <row r="4625" spans="2:18" x14ac:dyDescent="0.35">
      <c r="B4625" s="32">
        <v>0.65</v>
      </c>
      <c r="C4625" s="30" t="s">
        <v>23</v>
      </c>
      <c r="D4625" s="30" t="s">
        <v>21</v>
      </c>
      <c r="E4625" s="21">
        <v>900</v>
      </c>
      <c r="F4625" s="21">
        <v>2800</v>
      </c>
      <c r="G4625" s="21">
        <v>2350</v>
      </c>
      <c r="H4625" s="39">
        <f t="shared" si="685"/>
        <v>5514.1071428571422</v>
      </c>
      <c r="I4625" s="37">
        <f t="shared" si="686"/>
        <v>6000</v>
      </c>
      <c r="J4625" s="37">
        <f t="shared" si="687"/>
        <v>210</v>
      </c>
      <c r="K4625" s="21"/>
      <c r="L4625" s="36">
        <v>1108</v>
      </c>
      <c r="M4625" s="36"/>
      <c r="N4625" s="36">
        <v>45</v>
      </c>
      <c r="O4625" s="21">
        <f t="shared" si="688"/>
        <v>1153</v>
      </c>
      <c r="P4625" s="40">
        <f t="shared" si="689"/>
        <v>3294.2857142857147</v>
      </c>
      <c r="Q4625" s="42"/>
      <c r="R4625" t="str">
        <f t="shared" si="690"/>
        <v>5510 Litre 316 Stainless Steel Slimline Water Tank (900mm W x 2800mm L x  2350mm H)</v>
      </c>
    </row>
    <row r="4626" spans="2:18" x14ac:dyDescent="0.35">
      <c r="B4626" s="32">
        <v>0.65</v>
      </c>
      <c r="C4626" s="30" t="s">
        <v>23</v>
      </c>
      <c r="D4626" s="30" t="s">
        <v>21</v>
      </c>
      <c r="E4626" s="21">
        <v>900</v>
      </c>
      <c r="F4626" s="21">
        <v>2900</v>
      </c>
      <c r="G4626" s="21">
        <v>2350</v>
      </c>
      <c r="H4626" s="39">
        <f t="shared" si="685"/>
        <v>5725.6071428571422</v>
      </c>
      <c r="I4626" s="37">
        <f t="shared" si="686"/>
        <v>6000</v>
      </c>
      <c r="J4626" s="37">
        <f t="shared" si="687"/>
        <v>210</v>
      </c>
      <c r="K4626" s="21"/>
      <c r="L4626" s="36">
        <f>L4625+23</f>
        <v>1131</v>
      </c>
      <c r="M4626" s="36"/>
      <c r="N4626" s="36">
        <v>45</v>
      </c>
      <c r="O4626" s="21">
        <f t="shared" si="688"/>
        <v>1176</v>
      </c>
      <c r="P4626" s="40">
        <f t="shared" si="689"/>
        <v>3360</v>
      </c>
      <c r="Q4626" s="42"/>
      <c r="R4626" t="str">
        <f t="shared" si="690"/>
        <v>5730 Litre 316 Stainless Steel Slimline Water Tank (900mm W x 2900mm L x  2350mm H)</v>
      </c>
    </row>
    <row r="4627" spans="2:18" x14ac:dyDescent="0.35">
      <c r="B4627" s="32">
        <v>0.65</v>
      </c>
      <c r="C4627" s="30" t="s">
        <v>23</v>
      </c>
      <c r="D4627" s="30" t="s">
        <v>21</v>
      </c>
      <c r="E4627" s="21">
        <v>900</v>
      </c>
      <c r="F4627" s="21">
        <v>3000</v>
      </c>
      <c r="G4627" s="21">
        <v>2350</v>
      </c>
      <c r="H4627" s="39">
        <f t="shared" si="685"/>
        <v>5937.1071428571422</v>
      </c>
      <c r="I4627" s="37">
        <f t="shared" si="686"/>
        <v>6000</v>
      </c>
      <c r="J4627" s="37">
        <f t="shared" si="687"/>
        <v>210</v>
      </c>
      <c r="K4627" s="21"/>
      <c r="L4627" s="36">
        <f>L4626+23</f>
        <v>1154</v>
      </c>
      <c r="M4627" s="36"/>
      <c r="N4627" s="36">
        <v>45</v>
      </c>
      <c r="O4627" s="21">
        <f t="shared" si="688"/>
        <v>1199</v>
      </c>
      <c r="P4627" s="40">
        <f t="shared" si="689"/>
        <v>3425.7142857142858</v>
      </c>
      <c r="Q4627" s="42"/>
      <c r="R4627" t="str">
        <f t="shared" si="690"/>
        <v>5940 Litre 316 Stainless Steel Slimline Water Tank (900mm W x 3000mm L x  2350mm H)</v>
      </c>
    </row>
    <row r="4628" spans="2:18" x14ac:dyDescent="0.35">
      <c r="B4628" s="32">
        <v>0.65</v>
      </c>
      <c r="C4628" s="30" t="s">
        <v>23</v>
      </c>
      <c r="D4628" s="30" t="s">
        <v>21</v>
      </c>
      <c r="E4628" s="21">
        <v>900</v>
      </c>
      <c r="F4628" s="21">
        <v>3100</v>
      </c>
      <c r="G4628" s="21">
        <v>2350</v>
      </c>
      <c r="H4628" s="39">
        <f t="shared" si="685"/>
        <v>6148.6071428571422</v>
      </c>
      <c r="I4628" s="37">
        <f t="shared" si="686"/>
        <v>6000</v>
      </c>
      <c r="J4628" s="37">
        <f t="shared" si="687"/>
        <v>210</v>
      </c>
      <c r="K4628" s="21"/>
      <c r="L4628" s="36">
        <f>L4627+23</f>
        <v>1177</v>
      </c>
      <c r="M4628" s="36"/>
      <c r="N4628" s="36">
        <v>45</v>
      </c>
      <c r="O4628" s="21">
        <f t="shared" si="688"/>
        <v>1222</v>
      </c>
      <c r="P4628" s="40">
        <f t="shared" si="689"/>
        <v>3491.4285714285716</v>
      </c>
      <c r="Q4628" s="42"/>
      <c r="R4628" t="str">
        <f t="shared" si="690"/>
        <v>6150 Litre 316 Stainless Steel Slimline Water Tank (900mm W x 3100mm L x  2350mm H)</v>
      </c>
    </row>
    <row r="4629" spans="2:18" x14ac:dyDescent="0.35">
      <c r="B4629" s="32">
        <v>0.65</v>
      </c>
      <c r="C4629" s="30" t="s">
        <v>23</v>
      </c>
      <c r="D4629" s="30" t="s">
        <v>21</v>
      </c>
      <c r="E4629" s="21">
        <v>900</v>
      </c>
      <c r="F4629" s="21">
        <v>3200</v>
      </c>
      <c r="G4629" s="21">
        <v>2350</v>
      </c>
      <c r="H4629" s="39">
        <f t="shared" si="685"/>
        <v>6360.1071428571422</v>
      </c>
      <c r="I4629" s="37">
        <f t="shared" si="686"/>
        <v>6000</v>
      </c>
      <c r="J4629" s="37">
        <f t="shared" si="687"/>
        <v>210</v>
      </c>
      <c r="K4629" s="21"/>
      <c r="L4629" s="36">
        <f>L4628+23</f>
        <v>1200</v>
      </c>
      <c r="M4629" s="36"/>
      <c r="N4629" s="36">
        <v>45</v>
      </c>
      <c r="O4629" s="21">
        <f t="shared" si="688"/>
        <v>1245</v>
      </c>
      <c r="P4629" s="40">
        <f t="shared" si="689"/>
        <v>3557.1428571428573</v>
      </c>
      <c r="Q4629" s="42"/>
      <c r="R4629" t="str">
        <f t="shared" si="690"/>
        <v>6360 Litre 316 Stainless Steel Slimline Water Tank (900mm W x 3200mm L x  2350mm H)</v>
      </c>
    </row>
    <row r="4630" spans="2:18" x14ac:dyDescent="0.35">
      <c r="B4630" s="32">
        <v>0.65</v>
      </c>
      <c r="C4630" s="30" t="s">
        <v>23</v>
      </c>
      <c r="D4630" s="30" t="s">
        <v>21</v>
      </c>
      <c r="E4630" s="21">
        <v>900</v>
      </c>
      <c r="F4630" s="21">
        <v>3300</v>
      </c>
      <c r="G4630" s="21">
        <v>2350</v>
      </c>
      <c r="H4630" s="39">
        <f t="shared" si="685"/>
        <v>6571.6071428571422</v>
      </c>
      <c r="I4630" s="37">
        <f t="shared" si="686"/>
        <v>7000</v>
      </c>
      <c r="J4630" s="37">
        <f t="shared" si="687"/>
        <v>240</v>
      </c>
      <c r="K4630" s="21"/>
      <c r="L4630" s="36">
        <v>1252</v>
      </c>
      <c r="M4630" s="36"/>
      <c r="N4630" s="36">
        <v>45</v>
      </c>
      <c r="O4630" s="21">
        <f t="shared" si="688"/>
        <v>1297</v>
      </c>
      <c r="P4630" s="40">
        <f t="shared" si="689"/>
        <v>3705.7142857142858</v>
      </c>
      <c r="Q4630" s="42"/>
      <c r="R4630" t="str">
        <f t="shared" si="690"/>
        <v>6570 Litre 316 Stainless Steel Slimline Water Tank (900mm W x 3300mm L x  2350mm H)</v>
      </c>
    </row>
    <row r="4631" spans="2:18" x14ac:dyDescent="0.35">
      <c r="B4631" s="32">
        <v>0.65</v>
      </c>
      <c r="C4631" s="30" t="s">
        <v>23</v>
      </c>
      <c r="D4631" s="30" t="s">
        <v>21</v>
      </c>
      <c r="E4631" s="21">
        <v>900</v>
      </c>
      <c r="F4631" s="21">
        <v>3400</v>
      </c>
      <c r="G4631" s="21">
        <v>2350</v>
      </c>
      <c r="H4631" s="39">
        <f t="shared" si="685"/>
        <v>6783.1071428571422</v>
      </c>
      <c r="I4631" s="37">
        <f t="shared" si="686"/>
        <v>7000</v>
      </c>
      <c r="J4631" s="37">
        <f t="shared" si="687"/>
        <v>240</v>
      </c>
      <c r="K4631" s="21"/>
      <c r="L4631" s="36">
        <f>L4630+23</f>
        <v>1275</v>
      </c>
      <c r="M4631" s="36"/>
      <c r="N4631" s="36">
        <v>45</v>
      </c>
      <c r="O4631" s="21">
        <f t="shared" si="688"/>
        <v>1320</v>
      </c>
      <c r="P4631" s="40">
        <f t="shared" si="689"/>
        <v>3771.4285714285716</v>
      </c>
      <c r="Q4631" s="42"/>
      <c r="R4631" t="str">
        <f t="shared" si="690"/>
        <v>6780 Litre 316 Stainless Steel Slimline Water Tank (900mm W x 3400mm L x  2350mm H)</v>
      </c>
    </row>
    <row r="4632" spans="2:18" x14ac:dyDescent="0.35">
      <c r="B4632" s="32">
        <v>0.65</v>
      </c>
      <c r="C4632" s="30" t="s">
        <v>23</v>
      </c>
      <c r="D4632" s="30" t="s">
        <v>21</v>
      </c>
      <c r="E4632" s="21">
        <v>900</v>
      </c>
      <c r="F4632" s="21">
        <v>3500</v>
      </c>
      <c r="G4632" s="21">
        <v>2350</v>
      </c>
      <c r="H4632" s="39">
        <f t="shared" si="685"/>
        <v>6994.6071428571422</v>
      </c>
      <c r="I4632" s="37">
        <f t="shared" si="686"/>
        <v>7000</v>
      </c>
      <c r="J4632" s="37">
        <f t="shared" si="687"/>
        <v>240</v>
      </c>
      <c r="K4632" s="21"/>
      <c r="L4632" s="36">
        <f>L4631+23</f>
        <v>1298</v>
      </c>
      <c r="M4632" s="36"/>
      <c r="N4632" s="36">
        <v>45</v>
      </c>
      <c r="O4632" s="21">
        <f t="shared" si="688"/>
        <v>1343</v>
      </c>
      <c r="P4632" s="40">
        <f t="shared" si="689"/>
        <v>3837.1428571428573</v>
      </c>
      <c r="Q4632" s="42"/>
      <c r="R4632" t="str">
        <f t="shared" si="690"/>
        <v>6990 Litre 316 Stainless Steel Slimline Water Tank (900mm W x 3500mm L x  2350mm H)</v>
      </c>
    </row>
    <row r="4633" spans="2:18" x14ac:dyDescent="0.35">
      <c r="B4633" s="32">
        <v>0.65</v>
      </c>
      <c r="C4633" s="30" t="s">
        <v>23</v>
      </c>
      <c r="D4633" s="30" t="s">
        <v>21</v>
      </c>
      <c r="E4633" s="21">
        <v>900</v>
      </c>
      <c r="F4633" s="21">
        <v>3600</v>
      </c>
      <c r="G4633" s="21">
        <v>2350</v>
      </c>
      <c r="H4633" s="39">
        <f t="shared" si="685"/>
        <v>7206.1071428571422</v>
      </c>
      <c r="I4633" s="37">
        <f t="shared" si="686"/>
        <v>7000</v>
      </c>
      <c r="J4633" s="37">
        <f t="shared" si="687"/>
        <v>240</v>
      </c>
      <c r="K4633" s="36">
        <v>90</v>
      </c>
      <c r="L4633" s="36">
        <f>L4632+23</f>
        <v>1321</v>
      </c>
      <c r="M4633" s="36"/>
      <c r="N4633" s="36">
        <v>45</v>
      </c>
      <c r="O4633" s="21">
        <f t="shared" si="688"/>
        <v>1456</v>
      </c>
      <c r="P4633" s="40">
        <f t="shared" si="689"/>
        <v>4160</v>
      </c>
      <c r="Q4633" s="42"/>
      <c r="R4633" t="str">
        <f t="shared" si="690"/>
        <v>7210 Litre 316 Stainless Steel Slimline Water Tank (900mm W x 3600mm L x  2350mm H)</v>
      </c>
    </row>
    <row r="4634" spans="2:18" x14ac:dyDescent="0.35">
      <c r="B4634" s="32">
        <v>0.65</v>
      </c>
      <c r="C4634" s="30" t="s">
        <v>23</v>
      </c>
      <c r="D4634" s="30" t="s">
        <v>21</v>
      </c>
      <c r="E4634" s="21">
        <v>900</v>
      </c>
      <c r="F4634" s="21">
        <v>3700</v>
      </c>
      <c r="G4634" s="21">
        <v>2350</v>
      </c>
      <c r="H4634" s="39">
        <f t="shared" si="685"/>
        <v>7417.6071428571422</v>
      </c>
      <c r="I4634" s="37">
        <f t="shared" si="686"/>
        <v>7000</v>
      </c>
      <c r="J4634" s="37">
        <f t="shared" si="687"/>
        <v>240</v>
      </c>
      <c r="K4634" s="36">
        <v>90</v>
      </c>
      <c r="L4634" s="36">
        <f>L4633+23</f>
        <v>1344</v>
      </c>
      <c r="M4634" s="36"/>
      <c r="N4634" s="36">
        <v>45</v>
      </c>
      <c r="O4634" s="21">
        <f t="shared" si="688"/>
        <v>1479</v>
      </c>
      <c r="P4634" s="40">
        <f t="shared" si="689"/>
        <v>4225.7142857142862</v>
      </c>
      <c r="Q4634" s="42"/>
      <c r="R4634" t="str">
        <f t="shared" si="690"/>
        <v>7420 Litre 316 Stainless Steel Slimline Water Tank (900mm W x 3700mm L x  2350mm H)</v>
      </c>
    </row>
    <row r="4635" spans="2:18" x14ac:dyDescent="0.35">
      <c r="B4635" s="32">
        <v>0.65</v>
      </c>
      <c r="C4635" s="30" t="s">
        <v>23</v>
      </c>
      <c r="D4635" s="30" t="s">
        <v>21</v>
      </c>
      <c r="E4635" s="21">
        <v>900</v>
      </c>
      <c r="F4635" s="21">
        <v>3800</v>
      </c>
      <c r="G4635" s="21">
        <v>2350</v>
      </c>
      <c r="H4635" s="39">
        <f t="shared" si="685"/>
        <v>7629.1071428571422</v>
      </c>
      <c r="I4635" s="37">
        <f t="shared" si="686"/>
        <v>8000</v>
      </c>
      <c r="J4635" s="37">
        <f t="shared" si="687"/>
        <v>255</v>
      </c>
      <c r="K4635" s="36">
        <v>90</v>
      </c>
      <c r="L4635" s="36">
        <v>1393</v>
      </c>
      <c r="M4635" s="36"/>
      <c r="N4635" s="36">
        <v>45</v>
      </c>
      <c r="O4635" s="21">
        <f t="shared" si="688"/>
        <v>1528</v>
      </c>
      <c r="P4635" s="40">
        <f t="shared" si="689"/>
        <v>4365.7142857142862</v>
      </c>
      <c r="Q4635" s="42"/>
      <c r="R4635" t="str">
        <f t="shared" si="690"/>
        <v>7630 Litre 316 Stainless Steel Slimline Water Tank (900mm W x 3800mm L x  2350mm H)</v>
      </c>
    </row>
    <row r="4636" spans="2:18" x14ac:dyDescent="0.35">
      <c r="B4636" s="32">
        <v>0.65</v>
      </c>
      <c r="C4636" s="30" t="s">
        <v>23</v>
      </c>
      <c r="D4636" s="30" t="s">
        <v>21</v>
      </c>
      <c r="E4636" s="21">
        <v>900</v>
      </c>
      <c r="F4636" s="21">
        <v>3900</v>
      </c>
      <c r="G4636" s="21">
        <v>2350</v>
      </c>
      <c r="H4636" s="39">
        <f t="shared" si="685"/>
        <v>7840.6071428571422</v>
      </c>
      <c r="I4636" s="37">
        <f t="shared" si="686"/>
        <v>8000</v>
      </c>
      <c r="J4636" s="37">
        <f t="shared" si="687"/>
        <v>255</v>
      </c>
      <c r="K4636" s="36">
        <v>90</v>
      </c>
      <c r="L4636" s="36">
        <f>L4635+23</f>
        <v>1416</v>
      </c>
      <c r="M4636" s="36"/>
      <c r="N4636" s="36">
        <v>45</v>
      </c>
      <c r="O4636" s="21">
        <f t="shared" si="688"/>
        <v>1551</v>
      </c>
      <c r="P4636" s="40">
        <f t="shared" si="689"/>
        <v>4431.4285714285716</v>
      </c>
      <c r="Q4636" s="42"/>
      <c r="R4636" t="str">
        <f t="shared" si="690"/>
        <v>7840 Litre 316 Stainless Steel Slimline Water Tank (900mm W x 3900mm L x  2350mm H)</v>
      </c>
    </row>
    <row r="4637" spans="2:18" x14ac:dyDescent="0.35">
      <c r="B4637" s="32">
        <v>0.65</v>
      </c>
      <c r="C4637" s="30" t="s">
        <v>23</v>
      </c>
      <c r="D4637" s="30" t="s">
        <v>21</v>
      </c>
      <c r="E4637" s="21">
        <v>900</v>
      </c>
      <c r="F4637" s="21">
        <v>4000</v>
      </c>
      <c r="G4637" s="21">
        <v>2350</v>
      </c>
      <c r="H4637" s="39">
        <f t="shared" si="685"/>
        <v>8052.1071428571422</v>
      </c>
      <c r="I4637" s="37">
        <f t="shared" si="686"/>
        <v>8000</v>
      </c>
      <c r="J4637" s="37">
        <f t="shared" si="687"/>
        <v>255</v>
      </c>
      <c r="K4637" s="36">
        <v>90</v>
      </c>
      <c r="L4637" s="36">
        <v>1439</v>
      </c>
      <c r="M4637" s="36"/>
      <c r="N4637" s="36">
        <v>45</v>
      </c>
      <c r="O4637" s="21">
        <f t="shared" si="688"/>
        <v>1574</v>
      </c>
      <c r="P4637" s="40">
        <f t="shared" si="689"/>
        <v>4497.1428571428578</v>
      </c>
      <c r="Q4637" s="42"/>
      <c r="R4637" t="str">
        <f t="shared" si="690"/>
        <v>8050 Litre 316 Stainless Steel Slimline Water Tank (900mm W x 4000mm L x  2350mm H)</v>
      </c>
    </row>
    <row r="4638" spans="2:18" x14ac:dyDescent="0.35">
      <c r="B4638" s="32">
        <v>0.65</v>
      </c>
      <c r="C4638" s="30" t="s">
        <v>23</v>
      </c>
      <c r="D4638" s="30" t="s">
        <v>21</v>
      </c>
      <c r="E4638" s="21">
        <v>950</v>
      </c>
      <c r="F4638" s="21">
        <v>800</v>
      </c>
      <c r="G4638" s="21">
        <v>2350</v>
      </c>
      <c r="H4638" s="39">
        <f t="shared" si="685"/>
        <v>1331.5267857142856</v>
      </c>
      <c r="I4638" s="37">
        <f t="shared" si="686"/>
        <v>1000</v>
      </c>
      <c r="J4638" s="37">
        <f t="shared" si="687"/>
        <v>90</v>
      </c>
      <c r="K4638" s="21"/>
      <c r="L4638" s="36">
        <v>479</v>
      </c>
      <c r="M4638" s="36"/>
      <c r="N4638" s="36">
        <v>30</v>
      </c>
      <c r="O4638" s="21">
        <f t="shared" si="688"/>
        <v>509</v>
      </c>
      <c r="P4638" s="40">
        <f t="shared" si="689"/>
        <v>1454.2857142857144</v>
      </c>
      <c r="Q4638" s="42"/>
      <c r="R4638" t="str">
        <f t="shared" si="690"/>
        <v>1330 Litre 316 Stainless Steel Slimline Water Tank (950mm W x 800mm L x  2350mm H)</v>
      </c>
    </row>
    <row r="4639" spans="2:18" x14ac:dyDescent="0.35">
      <c r="B4639" s="32">
        <v>0.65</v>
      </c>
      <c r="C4639" s="30" t="s">
        <v>23</v>
      </c>
      <c r="D4639" s="30" t="s">
        <v>21</v>
      </c>
      <c r="E4639" s="21">
        <v>950</v>
      </c>
      <c r="F4639" s="21">
        <v>900</v>
      </c>
      <c r="G4639" s="21">
        <v>2350</v>
      </c>
      <c r="H4639" s="39">
        <f t="shared" si="685"/>
        <v>1554.7767857142856</v>
      </c>
      <c r="I4639" s="37">
        <f t="shared" si="686"/>
        <v>2000</v>
      </c>
      <c r="J4639" s="37">
        <f t="shared" si="687"/>
        <v>120</v>
      </c>
      <c r="K4639" s="21"/>
      <c r="L4639" s="36">
        <f>L4638+23</f>
        <v>502</v>
      </c>
      <c r="M4639" s="36"/>
      <c r="N4639" s="36">
        <v>30</v>
      </c>
      <c r="O4639" s="21">
        <f t="shared" si="688"/>
        <v>532</v>
      </c>
      <c r="P4639" s="40">
        <f t="shared" si="689"/>
        <v>1520</v>
      </c>
      <c r="Q4639" s="42"/>
      <c r="R4639" t="str">
        <f t="shared" si="690"/>
        <v>1550 Litre 316 Stainless Steel Slimline Water Tank (950mm W x 900mm L x  2350mm H)</v>
      </c>
    </row>
    <row r="4640" spans="2:18" x14ac:dyDescent="0.35">
      <c r="B4640" s="32">
        <v>0.65</v>
      </c>
      <c r="C4640" s="30" t="s">
        <v>23</v>
      </c>
      <c r="D4640" s="30" t="s">
        <v>21</v>
      </c>
      <c r="E4640" s="21">
        <v>950</v>
      </c>
      <c r="F4640" s="21">
        <v>1000</v>
      </c>
      <c r="G4640" s="21">
        <v>2350</v>
      </c>
      <c r="H4640" s="39">
        <f t="shared" si="685"/>
        <v>1778.0267857142856</v>
      </c>
      <c r="I4640" s="37">
        <f t="shared" si="686"/>
        <v>2000</v>
      </c>
      <c r="J4640" s="37">
        <f t="shared" si="687"/>
        <v>120</v>
      </c>
      <c r="K4640" s="21"/>
      <c r="L4640" s="36">
        <f>L4639+23</f>
        <v>525</v>
      </c>
      <c r="M4640" s="36"/>
      <c r="N4640" s="36">
        <v>30</v>
      </c>
      <c r="O4640" s="21">
        <f t="shared" si="688"/>
        <v>555</v>
      </c>
      <c r="P4640" s="40">
        <f t="shared" si="689"/>
        <v>1585.7142857142858</v>
      </c>
      <c r="Q4640" s="42"/>
      <c r="R4640" t="str">
        <f t="shared" si="690"/>
        <v>1780 Litre 316 Stainless Steel Slimline Water Tank (950mm W x 1000mm L x  2350mm H)</v>
      </c>
    </row>
    <row r="4641" spans="2:18" x14ac:dyDescent="0.35">
      <c r="B4641" s="32">
        <v>0.65</v>
      </c>
      <c r="C4641" s="30" t="s">
        <v>23</v>
      </c>
      <c r="D4641" s="30" t="s">
        <v>21</v>
      </c>
      <c r="E4641" s="21">
        <v>950</v>
      </c>
      <c r="F4641" s="21">
        <v>1100</v>
      </c>
      <c r="G4641" s="21">
        <v>2350</v>
      </c>
      <c r="H4641" s="39">
        <f t="shared" si="685"/>
        <v>2001.2767857142856</v>
      </c>
      <c r="I4641" s="37">
        <f t="shared" si="686"/>
        <v>2000</v>
      </c>
      <c r="J4641" s="37">
        <f t="shared" si="687"/>
        <v>120</v>
      </c>
      <c r="K4641" s="21"/>
      <c r="L4641" s="36">
        <f>L4640+23</f>
        <v>548</v>
      </c>
      <c r="M4641" s="36"/>
      <c r="N4641" s="36">
        <v>30</v>
      </c>
      <c r="O4641" s="21">
        <f t="shared" si="688"/>
        <v>578</v>
      </c>
      <c r="P4641" s="40">
        <f t="shared" si="689"/>
        <v>1651.4285714285716</v>
      </c>
      <c r="Q4641" s="42"/>
      <c r="R4641" t="str">
        <f t="shared" si="690"/>
        <v>2000 Litre 316 Stainless Steel Slimline Water Tank (950mm W x 1100mm L x  2350mm H)</v>
      </c>
    </row>
    <row r="4642" spans="2:18" x14ac:dyDescent="0.35">
      <c r="B4642" s="32">
        <v>0.65</v>
      </c>
      <c r="C4642" s="30" t="s">
        <v>23</v>
      </c>
      <c r="D4642" s="30" t="s">
        <v>21</v>
      </c>
      <c r="E4642" s="21">
        <v>950</v>
      </c>
      <c r="F4642" s="21">
        <v>1200</v>
      </c>
      <c r="G4642" s="21">
        <v>2350</v>
      </c>
      <c r="H4642" s="39">
        <f t="shared" si="685"/>
        <v>2224.5267857142858</v>
      </c>
      <c r="I4642" s="37">
        <f t="shared" si="686"/>
        <v>2000</v>
      </c>
      <c r="J4642" s="37">
        <f t="shared" si="687"/>
        <v>120</v>
      </c>
      <c r="K4642" s="21"/>
      <c r="L4642" s="36">
        <f>L4641+23</f>
        <v>571</v>
      </c>
      <c r="M4642" s="36"/>
      <c r="N4642" s="36">
        <v>30</v>
      </c>
      <c r="O4642" s="21">
        <f t="shared" si="688"/>
        <v>601</v>
      </c>
      <c r="P4642" s="40">
        <f t="shared" si="689"/>
        <v>1717.1428571428573</v>
      </c>
      <c r="Q4642" s="42"/>
      <c r="R4642" t="str">
        <f t="shared" si="690"/>
        <v>2220 Litre 316 Stainless Steel Slimline Water Tank (950mm W x 1200mm L x  2350mm H)</v>
      </c>
    </row>
    <row r="4643" spans="2:18" x14ac:dyDescent="0.35">
      <c r="B4643" s="32">
        <v>0.65</v>
      </c>
      <c r="C4643" s="30" t="s">
        <v>23</v>
      </c>
      <c r="D4643" s="30" t="s">
        <v>21</v>
      </c>
      <c r="E4643" s="21">
        <v>950</v>
      </c>
      <c r="F4643" s="21">
        <v>1300</v>
      </c>
      <c r="G4643" s="21">
        <v>2350</v>
      </c>
      <c r="H4643" s="39">
        <f t="shared" si="685"/>
        <v>2447.7767857142858</v>
      </c>
      <c r="I4643" s="37">
        <f t="shared" si="686"/>
        <v>2000</v>
      </c>
      <c r="J4643" s="37">
        <f t="shared" si="687"/>
        <v>120</v>
      </c>
      <c r="K4643" s="21"/>
      <c r="L4643" s="36">
        <f>L4642+23</f>
        <v>594</v>
      </c>
      <c r="M4643" s="36"/>
      <c r="N4643" s="36">
        <v>30</v>
      </c>
      <c r="O4643" s="21">
        <f t="shared" si="688"/>
        <v>624</v>
      </c>
      <c r="P4643" s="40">
        <f t="shared" si="689"/>
        <v>1782.8571428571429</v>
      </c>
      <c r="Q4643" s="42"/>
      <c r="R4643" t="str">
        <f t="shared" si="690"/>
        <v>2450 Litre 316 Stainless Steel Slimline Water Tank (950mm W x 1300mm L x  2350mm H)</v>
      </c>
    </row>
    <row r="4644" spans="2:18" x14ac:dyDescent="0.35">
      <c r="B4644" s="32">
        <v>0.65</v>
      </c>
      <c r="C4644" s="30" t="s">
        <v>23</v>
      </c>
      <c r="D4644" s="30" t="s">
        <v>21</v>
      </c>
      <c r="E4644" s="21">
        <v>950</v>
      </c>
      <c r="F4644" s="21">
        <v>1400</v>
      </c>
      <c r="G4644" s="21">
        <v>2350</v>
      </c>
      <c r="H4644" s="39">
        <f t="shared" si="685"/>
        <v>2671.0267857142858</v>
      </c>
      <c r="I4644" s="37">
        <f t="shared" si="686"/>
        <v>3000</v>
      </c>
      <c r="J4644" s="37">
        <f t="shared" si="687"/>
        <v>135</v>
      </c>
      <c r="K4644" s="21"/>
      <c r="L4644" s="36">
        <v>684</v>
      </c>
      <c r="M4644" s="36"/>
      <c r="N4644" s="36">
        <v>30</v>
      </c>
      <c r="O4644" s="21">
        <f t="shared" si="688"/>
        <v>714</v>
      </c>
      <c r="P4644" s="40">
        <f t="shared" si="689"/>
        <v>2040.0000000000002</v>
      </c>
      <c r="Q4644" s="42"/>
      <c r="R4644" t="str">
        <f t="shared" si="690"/>
        <v>2670 Litre 316 Stainless Steel Slimline Water Tank (950mm W x 1400mm L x  2350mm H)</v>
      </c>
    </row>
    <row r="4645" spans="2:18" x14ac:dyDescent="0.35">
      <c r="B4645" s="32">
        <v>0.65</v>
      </c>
      <c r="C4645" s="30" t="s">
        <v>23</v>
      </c>
      <c r="D4645" s="30" t="s">
        <v>21</v>
      </c>
      <c r="E4645" s="21">
        <v>950</v>
      </c>
      <c r="F4645" s="21">
        <v>1500</v>
      </c>
      <c r="G4645" s="21">
        <v>2350</v>
      </c>
      <c r="H4645" s="39">
        <f t="shared" si="685"/>
        <v>2894.2767857142858</v>
      </c>
      <c r="I4645" s="37">
        <f t="shared" si="686"/>
        <v>3000</v>
      </c>
      <c r="J4645" s="37">
        <f t="shared" si="687"/>
        <v>135</v>
      </c>
      <c r="K4645" s="21"/>
      <c r="L4645" s="36">
        <f>L4644+23</f>
        <v>707</v>
      </c>
      <c r="M4645" s="36"/>
      <c r="N4645" s="36">
        <v>30</v>
      </c>
      <c r="O4645" s="21">
        <f t="shared" si="688"/>
        <v>737</v>
      </c>
      <c r="P4645" s="40">
        <f t="shared" si="689"/>
        <v>2105.7142857142858</v>
      </c>
      <c r="Q4645" s="42"/>
      <c r="R4645" t="str">
        <f t="shared" si="690"/>
        <v>2890 Litre 316 Stainless Steel Slimline Water Tank (950mm W x 1500mm L x  2350mm H)</v>
      </c>
    </row>
    <row r="4646" spans="2:18" x14ac:dyDescent="0.35">
      <c r="B4646" s="32">
        <v>0.65</v>
      </c>
      <c r="C4646" s="30" t="s">
        <v>23</v>
      </c>
      <c r="D4646" s="30" t="s">
        <v>21</v>
      </c>
      <c r="E4646" s="21">
        <v>950</v>
      </c>
      <c r="F4646" s="21">
        <v>1600</v>
      </c>
      <c r="G4646" s="21">
        <v>2350</v>
      </c>
      <c r="H4646" s="39">
        <f t="shared" si="685"/>
        <v>3117.5267857142858</v>
      </c>
      <c r="I4646" s="37">
        <f t="shared" si="686"/>
        <v>3000</v>
      </c>
      <c r="J4646" s="37">
        <f t="shared" si="687"/>
        <v>135</v>
      </c>
      <c r="K4646" s="21"/>
      <c r="L4646" s="36">
        <f>L4645+23</f>
        <v>730</v>
      </c>
      <c r="M4646" s="36"/>
      <c r="N4646" s="36">
        <v>30</v>
      </c>
      <c r="O4646" s="21">
        <f t="shared" si="688"/>
        <v>760</v>
      </c>
      <c r="P4646" s="40">
        <f t="shared" si="689"/>
        <v>2171.4285714285716</v>
      </c>
      <c r="Q4646" s="42"/>
      <c r="R4646" t="str">
        <f t="shared" si="690"/>
        <v>3120 Litre 316 Stainless Steel Slimline Water Tank (950mm W x 1600mm L x  2350mm H)</v>
      </c>
    </row>
    <row r="4647" spans="2:18" x14ac:dyDescent="0.35">
      <c r="B4647" s="32">
        <v>0.65</v>
      </c>
      <c r="C4647" s="30" t="s">
        <v>23</v>
      </c>
      <c r="D4647" s="30" t="s">
        <v>21</v>
      </c>
      <c r="E4647" s="21">
        <v>950</v>
      </c>
      <c r="F4647" s="21">
        <v>1700</v>
      </c>
      <c r="G4647" s="21">
        <v>2350</v>
      </c>
      <c r="H4647" s="39">
        <f t="shared" si="685"/>
        <v>3340.7767857142858</v>
      </c>
      <c r="I4647" s="37">
        <f t="shared" si="686"/>
        <v>3000</v>
      </c>
      <c r="J4647" s="37">
        <f t="shared" si="687"/>
        <v>135</v>
      </c>
      <c r="K4647" s="21"/>
      <c r="L4647" s="36">
        <f>L4646+23</f>
        <v>753</v>
      </c>
      <c r="M4647" s="36"/>
      <c r="N4647" s="36">
        <v>30</v>
      </c>
      <c r="O4647" s="21">
        <f t="shared" si="688"/>
        <v>783</v>
      </c>
      <c r="P4647" s="40">
        <f t="shared" si="689"/>
        <v>2237.1428571428573</v>
      </c>
      <c r="Q4647" s="42"/>
      <c r="R4647" t="str">
        <f t="shared" si="690"/>
        <v>3340 Litre 316 Stainless Steel Slimline Water Tank (950mm W x 1700mm L x  2350mm H)</v>
      </c>
    </row>
    <row r="4648" spans="2:18" x14ac:dyDescent="0.35">
      <c r="B4648" s="32">
        <v>0.65</v>
      </c>
      <c r="C4648" s="30" t="s">
        <v>23</v>
      </c>
      <c r="D4648" s="30" t="s">
        <v>21</v>
      </c>
      <c r="E4648" s="21">
        <v>950</v>
      </c>
      <c r="F4648" s="21">
        <v>1800</v>
      </c>
      <c r="G4648" s="21">
        <v>2350</v>
      </c>
      <c r="H4648" s="39">
        <f t="shared" si="685"/>
        <v>3564.0267857142858</v>
      </c>
      <c r="I4648" s="37">
        <f t="shared" si="686"/>
        <v>4000</v>
      </c>
      <c r="J4648" s="37">
        <f t="shared" si="687"/>
        <v>150</v>
      </c>
      <c r="K4648" s="21"/>
      <c r="L4648" s="36">
        <v>776</v>
      </c>
      <c r="M4648" s="36"/>
      <c r="N4648" s="36">
        <v>30</v>
      </c>
      <c r="O4648" s="21">
        <f t="shared" si="688"/>
        <v>806</v>
      </c>
      <c r="P4648" s="40">
        <f t="shared" si="689"/>
        <v>2302.8571428571431</v>
      </c>
      <c r="Q4648" s="42"/>
      <c r="R4648" t="str">
        <f t="shared" si="690"/>
        <v>3560 Litre 316 Stainless Steel Slimline Water Tank (950mm W x 1800mm L x  2350mm H)</v>
      </c>
    </row>
    <row r="4649" spans="2:18" x14ac:dyDescent="0.35">
      <c r="B4649" s="32">
        <v>0.65</v>
      </c>
      <c r="C4649" s="30" t="s">
        <v>23</v>
      </c>
      <c r="D4649" s="30" t="s">
        <v>21</v>
      </c>
      <c r="E4649" s="21">
        <v>950</v>
      </c>
      <c r="F4649" s="21">
        <v>1900</v>
      </c>
      <c r="G4649" s="21">
        <v>2350</v>
      </c>
      <c r="H4649" s="39">
        <f t="shared" si="685"/>
        <v>3787.2767857142858</v>
      </c>
      <c r="I4649" s="37">
        <f t="shared" si="686"/>
        <v>4000</v>
      </c>
      <c r="J4649" s="37">
        <f t="shared" si="687"/>
        <v>150</v>
      </c>
      <c r="K4649" s="21"/>
      <c r="L4649" s="36">
        <f>L4648+23</f>
        <v>799</v>
      </c>
      <c r="M4649" s="36"/>
      <c r="N4649" s="36">
        <v>30</v>
      </c>
      <c r="O4649" s="21">
        <f t="shared" si="688"/>
        <v>829</v>
      </c>
      <c r="P4649" s="40">
        <f t="shared" si="689"/>
        <v>2368.5714285714289</v>
      </c>
      <c r="Q4649" s="42"/>
      <c r="R4649" t="str">
        <f t="shared" si="690"/>
        <v>3790 Litre 316 Stainless Steel Slimline Water Tank (950mm W x 1900mm L x  2350mm H)</v>
      </c>
    </row>
    <row r="4650" spans="2:18" x14ac:dyDescent="0.35">
      <c r="B4650" s="32">
        <v>0.65</v>
      </c>
      <c r="C4650" s="30" t="s">
        <v>23</v>
      </c>
      <c r="D4650" s="30" t="s">
        <v>21</v>
      </c>
      <c r="E4650" s="21">
        <v>950</v>
      </c>
      <c r="F4650" s="21">
        <v>2000</v>
      </c>
      <c r="G4650" s="21">
        <v>2350</v>
      </c>
      <c r="H4650" s="39">
        <f t="shared" si="685"/>
        <v>4010.5267857142858</v>
      </c>
      <c r="I4650" s="37">
        <f t="shared" si="686"/>
        <v>4000</v>
      </c>
      <c r="J4650" s="37">
        <f t="shared" si="687"/>
        <v>150</v>
      </c>
      <c r="K4650" s="21"/>
      <c r="L4650" s="36">
        <f>L4649+23</f>
        <v>822</v>
      </c>
      <c r="M4650" s="36"/>
      <c r="N4650" s="36">
        <v>30</v>
      </c>
      <c r="O4650" s="21">
        <f t="shared" si="688"/>
        <v>852</v>
      </c>
      <c r="P4650" s="40">
        <f t="shared" si="689"/>
        <v>2434.2857142857142</v>
      </c>
      <c r="Q4650" s="42"/>
      <c r="R4650" t="str">
        <f t="shared" si="690"/>
        <v>4010 Litre 316 Stainless Steel Slimline Water Tank (950mm W x 2000mm L x  2350mm H)</v>
      </c>
    </row>
    <row r="4651" spans="2:18" x14ac:dyDescent="0.35">
      <c r="B4651" s="32">
        <v>0.65</v>
      </c>
      <c r="C4651" s="30" t="s">
        <v>23</v>
      </c>
      <c r="D4651" s="30" t="s">
        <v>21</v>
      </c>
      <c r="E4651" s="21">
        <v>950</v>
      </c>
      <c r="F4651" s="21">
        <v>2100</v>
      </c>
      <c r="G4651" s="21">
        <v>2350</v>
      </c>
      <c r="H4651" s="39">
        <f t="shared" si="685"/>
        <v>4233.7767857142862</v>
      </c>
      <c r="I4651" s="37">
        <f t="shared" si="686"/>
        <v>4000</v>
      </c>
      <c r="J4651" s="37">
        <f t="shared" si="687"/>
        <v>150</v>
      </c>
      <c r="K4651" s="21"/>
      <c r="L4651" s="36">
        <f>L4650+23</f>
        <v>845</v>
      </c>
      <c r="M4651" s="36"/>
      <c r="N4651" s="36">
        <v>30</v>
      </c>
      <c r="O4651" s="21">
        <f t="shared" si="688"/>
        <v>875</v>
      </c>
      <c r="P4651" s="40">
        <f t="shared" si="689"/>
        <v>2500</v>
      </c>
      <c r="Q4651" s="42"/>
      <c r="R4651" t="str">
        <f t="shared" si="690"/>
        <v>4230 Litre 316 Stainless Steel Slimline Water Tank (950mm W x 2100mm L x  2350mm H)</v>
      </c>
    </row>
    <row r="4652" spans="2:18" x14ac:dyDescent="0.35">
      <c r="B4652" s="32">
        <v>0.65</v>
      </c>
      <c r="C4652" s="30" t="s">
        <v>23</v>
      </c>
      <c r="D4652" s="30" t="s">
        <v>21</v>
      </c>
      <c r="E4652" s="21">
        <v>950</v>
      </c>
      <c r="F4652" s="21">
        <v>2200</v>
      </c>
      <c r="G4652" s="21">
        <v>2350</v>
      </c>
      <c r="H4652" s="39">
        <f t="shared" si="685"/>
        <v>4457.0267857142862</v>
      </c>
      <c r="I4652" s="37">
        <f t="shared" si="686"/>
        <v>4000</v>
      </c>
      <c r="J4652" s="37">
        <f t="shared" si="687"/>
        <v>150</v>
      </c>
      <c r="K4652" s="21"/>
      <c r="L4652" s="36">
        <f>L4651+23</f>
        <v>868</v>
      </c>
      <c r="M4652" s="36"/>
      <c r="N4652" s="36">
        <v>30</v>
      </c>
      <c r="O4652" s="21">
        <f t="shared" si="688"/>
        <v>898</v>
      </c>
      <c r="P4652" s="40">
        <f t="shared" si="689"/>
        <v>2565.7142857142858</v>
      </c>
      <c r="Q4652" s="42"/>
      <c r="R4652" t="str">
        <f t="shared" si="690"/>
        <v>4460 Litre 316 Stainless Steel Slimline Water Tank (950mm W x 2200mm L x  2350mm H)</v>
      </c>
    </row>
    <row r="4653" spans="2:18" x14ac:dyDescent="0.35">
      <c r="B4653" s="32">
        <v>0.65</v>
      </c>
      <c r="C4653" s="30" t="s">
        <v>23</v>
      </c>
      <c r="D4653" s="30" t="s">
        <v>21</v>
      </c>
      <c r="E4653" s="21">
        <v>950</v>
      </c>
      <c r="F4653" s="21">
        <v>2300</v>
      </c>
      <c r="G4653" s="21">
        <v>2350</v>
      </c>
      <c r="H4653" s="39">
        <f t="shared" si="685"/>
        <v>4680.2767857142862</v>
      </c>
      <c r="I4653" s="37">
        <f t="shared" si="686"/>
        <v>5000</v>
      </c>
      <c r="J4653" s="37">
        <f t="shared" si="687"/>
        <v>180</v>
      </c>
      <c r="K4653" s="21"/>
      <c r="L4653" s="36">
        <v>891</v>
      </c>
      <c r="M4653" s="36"/>
      <c r="N4653" s="36">
        <v>30</v>
      </c>
      <c r="O4653" s="21">
        <f t="shared" si="688"/>
        <v>921</v>
      </c>
      <c r="P4653" s="40">
        <f t="shared" si="689"/>
        <v>2631.4285714285716</v>
      </c>
      <c r="Q4653" s="42"/>
      <c r="R4653" t="str">
        <f t="shared" si="690"/>
        <v>4680 Litre 316 Stainless Steel Slimline Water Tank (950mm W x 2300mm L x  2350mm H)</v>
      </c>
    </row>
    <row r="4654" spans="2:18" x14ac:dyDescent="0.35">
      <c r="B4654" s="32">
        <v>0.65</v>
      </c>
      <c r="C4654" s="30" t="s">
        <v>23</v>
      </c>
      <c r="D4654" s="30" t="s">
        <v>21</v>
      </c>
      <c r="E4654" s="21">
        <v>950</v>
      </c>
      <c r="F4654" s="21">
        <v>2400</v>
      </c>
      <c r="G4654" s="21">
        <v>2350</v>
      </c>
      <c r="H4654" s="39">
        <f t="shared" si="685"/>
        <v>4903.5267857142862</v>
      </c>
      <c r="I4654" s="37">
        <f t="shared" si="686"/>
        <v>5000</v>
      </c>
      <c r="J4654" s="37">
        <f t="shared" si="687"/>
        <v>180</v>
      </c>
      <c r="K4654" s="21"/>
      <c r="L4654" s="36">
        <f>L4653+23</f>
        <v>914</v>
      </c>
      <c r="M4654" s="36"/>
      <c r="N4654" s="36">
        <v>30</v>
      </c>
      <c r="O4654" s="21">
        <f t="shared" si="688"/>
        <v>944</v>
      </c>
      <c r="P4654" s="40">
        <f t="shared" si="689"/>
        <v>2697.1428571428573</v>
      </c>
      <c r="Q4654" s="42"/>
      <c r="R4654" t="str">
        <f t="shared" si="690"/>
        <v>4900 Litre 316 Stainless Steel Slimline Water Tank (950mm W x 2400mm L x  2350mm H)</v>
      </c>
    </row>
    <row r="4655" spans="2:18" x14ac:dyDescent="0.35">
      <c r="B4655" s="32">
        <v>0.65</v>
      </c>
      <c r="C4655" s="30" t="s">
        <v>23</v>
      </c>
      <c r="D4655" s="30" t="s">
        <v>21</v>
      </c>
      <c r="E4655" s="21">
        <v>950</v>
      </c>
      <c r="F4655" s="21">
        <v>2500</v>
      </c>
      <c r="G4655" s="21">
        <v>2350</v>
      </c>
      <c r="H4655" s="39">
        <f t="shared" si="685"/>
        <v>5126.7767857142862</v>
      </c>
      <c r="I4655" s="37">
        <f t="shared" si="686"/>
        <v>5000</v>
      </c>
      <c r="J4655" s="37">
        <f t="shared" si="687"/>
        <v>180</v>
      </c>
      <c r="K4655" s="21"/>
      <c r="L4655" s="36">
        <f>L4654+23</f>
        <v>937</v>
      </c>
      <c r="M4655" s="36"/>
      <c r="N4655" s="36">
        <v>45</v>
      </c>
      <c r="O4655" s="21">
        <f t="shared" si="688"/>
        <v>982</v>
      </c>
      <c r="P4655" s="40">
        <f t="shared" si="689"/>
        <v>2805.7142857142858</v>
      </c>
      <c r="Q4655" s="42"/>
      <c r="R4655" t="str">
        <f t="shared" si="690"/>
        <v>5130 Litre 316 Stainless Steel Slimline Water Tank (950mm W x 2500mm L x  2350mm H)</v>
      </c>
    </row>
    <row r="4656" spans="2:18" x14ac:dyDescent="0.35">
      <c r="B4656" s="32">
        <v>0.65</v>
      </c>
      <c r="C4656" s="30" t="s">
        <v>23</v>
      </c>
      <c r="D4656" s="30" t="s">
        <v>21</v>
      </c>
      <c r="E4656" s="21">
        <v>950</v>
      </c>
      <c r="F4656" s="21">
        <v>2600</v>
      </c>
      <c r="G4656" s="21">
        <v>2350</v>
      </c>
      <c r="H4656" s="39">
        <f t="shared" si="685"/>
        <v>5350.0267857142862</v>
      </c>
      <c r="I4656" s="37">
        <f t="shared" si="686"/>
        <v>5000</v>
      </c>
      <c r="J4656" s="37">
        <f t="shared" si="687"/>
        <v>180</v>
      </c>
      <c r="K4656" s="21"/>
      <c r="L4656" s="36">
        <f>L4655+23</f>
        <v>960</v>
      </c>
      <c r="M4656" s="36"/>
      <c r="N4656" s="36">
        <v>45</v>
      </c>
      <c r="O4656" s="21">
        <f t="shared" si="688"/>
        <v>1005</v>
      </c>
      <c r="P4656" s="40">
        <f t="shared" si="689"/>
        <v>2871.4285714285716</v>
      </c>
      <c r="Q4656" s="42"/>
      <c r="R4656" t="str">
        <f t="shared" si="690"/>
        <v>5350 Litre 316 Stainless Steel Slimline Water Tank (950mm W x 2600mm L x  2350mm H)</v>
      </c>
    </row>
    <row r="4657" spans="2:18" x14ac:dyDescent="0.35">
      <c r="B4657" s="32">
        <v>0.65</v>
      </c>
      <c r="C4657" s="30" t="s">
        <v>23</v>
      </c>
      <c r="D4657" s="30" t="s">
        <v>21</v>
      </c>
      <c r="E4657" s="21">
        <v>950</v>
      </c>
      <c r="F4657" s="21">
        <v>2700</v>
      </c>
      <c r="G4657" s="21">
        <v>2350</v>
      </c>
      <c r="H4657" s="39">
        <f t="shared" si="685"/>
        <v>5573.2767857142862</v>
      </c>
      <c r="I4657" s="37">
        <f t="shared" si="686"/>
        <v>6000</v>
      </c>
      <c r="J4657" s="37">
        <f t="shared" si="687"/>
        <v>210</v>
      </c>
      <c r="K4657" s="21"/>
      <c r="L4657" s="36">
        <v>1089</v>
      </c>
      <c r="M4657" s="36"/>
      <c r="N4657" s="36">
        <v>45</v>
      </c>
      <c r="O4657" s="21">
        <f t="shared" si="688"/>
        <v>1134</v>
      </c>
      <c r="P4657" s="40">
        <f t="shared" si="689"/>
        <v>3240</v>
      </c>
      <c r="Q4657" s="42"/>
      <c r="R4657" t="str">
        <f t="shared" si="690"/>
        <v>5570 Litre 316 Stainless Steel Slimline Water Tank (950mm W x 2700mm L x  2350mm H)</v>
      </c>
    </row>
    <row r="4658" spans="2:18" x14ac:dyDescent="0.35">
      <c r="B4658" s="32">
        <v>0.65</v>
      </c>
      <c r="C4658" s="30" t="s">
        <v>23</v>
      </c>
      <c r="D4658" s="30" t="s">
        <v>21</v>
      </c>
      <c r="E4658" s="21">
        <v>950</v>
      </c>
      <c r="F4658" s="21">
        <v>2800</v>
      </c>
      <c r="G4658" s="21">
        <v>2350</v>
      </c>
      <c r="H4658" s="39">
        <f t="shared" si="685"/>
        <v>5796.5267857142862</v>
      </c>
      <c r="I4658" s="37">
        <f t="shared" si="686"/>
        <v>6000</v>
      </c>
      <c r="J4658" s="37">
        <f t="shared" si="687"/>
        <v>210</v>
      </c>
      <c r="K4658" s="21"/>
      <c r="L4658" s="36">
        <f>L4657+23</f>
        <v>1112</v>
      </c>
      <c r="M4658" s="36"/>
      <c r="N4658" s="36">
        <v>45</v>
      </c>
      <c r="O4658" s="21">
        <f t="shared" si="688"/>
        <v>1157</v>
      </c>
      <c r="P4658" s="40">
        <f t="shared" si="689"/>
        <v>3305.7142857142858</v>
      </c>
      <c r="Q4658" s="42"/>
      <c r="R4658" t="str">
        <f t="shared" si="690"/>
        <v>5800 Litre 316 Stainless Steel Slimline Water Tank (950mm W x 2800mm L x  2350mm H)</v>
      </c>
    </row>
    <row r="4659" spans="2:18" x14ac:dyDescent="0.35">
      <c r="B4659" s="32">
        <v>0.65</v>
      </c>
      <c r="C4659" s="30" t="s">
        <v>23</v>
      </c>
      <c r="D4659" s="30" t="s">
        <v>21</v>
      </c>
      <c r="E4659" s="21">
        <v>950</v>
      </c>
      <c r="F4659" s="21">
        <v>2900</v>
      </c>
      <c r="G4659" s="21">
        <v>2350</v>
      </c>
      <c r="H4659" s="39">
        <f t="shared" si="685"/>
        <v>6019.7767857142862</v>
      </c>
      <c r="I4659" s="37">
        <f t="shared" si="686"/>
        <v>6000</v>
      </c>
      <c r="J4659" s="37">
        <f t="shared" si="687"/>
        <v>210</v>
      </c>
      <c r="K4659" s="21"/>
      <c r="L4659" s="36">
        <f>L4658+23</f>
        <v>1135</v>
      </c>
      <c r="M4659" s="36"/>
      <c r="N4659" s="36">
        <v>45</v>
      </c>
      <c r="O4659" s="21">
        <f t="shared" si="688"/>
        <v>1180</v>
      </c>
      <c r="P4659" s="40">
        <f t="shared" si="689"/>
        <v>3371.4285714285716</v>
      </c>
      <c r="Q4659" s="42"/>
      <c r="R4659" t="str">
        <f t="shared" si="690"/>
        <v>6020 Litre 316 Stainless Steel Slimline Water Tank (950mm W x 2900mm L x  2350mm H)</v>
      </c>
    </row>
    <row r="4660" spans="2:18" x14ac:dyDescent="0.35">
      <c r="B4660" s="32">
        <v>0.65</v>
      </c>
      <c r="C4660" s="30" t="s">
        <v>23</v>
      </c>
      <c r="D4660" s="30" t="s">
        <v>21</v>
      </c>
      <c r="E4660" s="21">
        <v>950</v>
      </c>
      <c r="F4660" s="21">
        <v>3000</v>
      </c>
      <c r="G4660" s="21">
        <v>2350</v>
      </c>
      <c r="H4660" s="39">
        <f t="shared" si="685"/>
        <v>6243.0267857142862</v>
      </c>
      <c r="I4660" s="37">
        <f t="shared" si="686"/>
        <v>6000</v>
      </c>
      <c r="J4660" s="37">
        <f t="shared" si="687"/>
        <v>210</v>
      </c>
      <c r="K4660" s="21"/>
      <c r="L4660" s="36">
        <f>L4659+23</f>
        <v>1158</v>
      </c>
      <c r="M4660" s="36"/>
      <c r="N4660" s="36">
        <v>45</v>
      </c>
      <c r="O4660" s="21">
        <f t="shared" si="688"/>
        <v>1203</v>
      </c>
      <c r="P4660" s="40">
        <f t="shared" si="689"/>
        <v>3437.1428571428573</v>
      </c>
      <c r="Q4660" s="42"/>
      <c r="R4660" t="str">
        <f t="shared" si="690"/>
        <v>6240 Litre 316 Stainless Steel Slimline Water Tank (950mm W x 3000mm L x  2350mm H)</v>
      </c>
    </row>
    <row r="4661" spans="2:18" x14ac:dyDescent="0.35">
      <c r="B4661" s="32">
        <v>0.65</v>
      </c>
      <c r="C4661" s="30" t="s">
        <v>23</v>
      </c>
      <c r="D4661" s="30" t="s">
        <v>21</v>
      </c>
      <c r="E4661" s="21">
        <v>950</v>
      </c>
      <c r="F4661" s="21">
        <v>3100</v>
      </c>
      <c r="G4661" s="21">
        <v>2350</v>
      </c>
      <c r="H4661" s="39">
        <f t="shared" si="685"/>
        <v>6466.2767857142862</v>
      </c>
      <c r="I4661" s="37">
        <f t="shared" si="686"/>
        <v>6000</v>
      </c>
      <c r="J4661" s="37">
        <f t="shared" si="687"/>
        <v>210</v>
      </c>
      <c r="K4661" s="21"/>
      <c r="L4661" s="36">
        <f>L4660+23</f>
        <v>1181</v>
      </c>
      <c r="M4661" s="36"/>
      <c r="N4661" s="36">
        <v>45</v>
      </c>
      <c r="O4661" s="21">
        <f t="shared" si="688"/>
        <v>1226</v>
      </c>
      <c r="P4661" s="40">
        <f t="shared" si="689"/>
        <v>3502.8571428571431</v>
      </c>
      <c r="Q4661" s="42"/>
      <c r="R4661" t="str">
        <f t="shared" si="690"/>
        <v>6470 Litre 316 Stainless Steel Slimline Water Tank (950mm W x 3100mm L x  2350mm H)</v>
      </c>
    </row>
    <row r="4662" spans="2:18" x14ac:dyDescent="0.35">
      <c r="B4662" s="32">
        <v>0.65</v>
      </c>
      <c r="C4662" s="30" t="s">
        <v>23</v>
      </c>
      <c r="D4662" s="30" t="s">
        <v>21</v>
      </c>
      <c r="E4662" s="21">
        <v>950</v>
      </c>
      <c r="F4662" s="21">
        <v>3200</v>
      </c>
      <c r="G4662" s="21">
        <v>2350</v>
      </c>
      <c r="H4662" s="39">
        <f t="shared" si="685"/>
        <v>6689.5267857142862</v>
      </c>
      <c r="I4662" s="37">
        <f t="shared" si="686"/>
        <v>7000</v>
      </c>
      <c r="J4662" s="37">
        <f t="shared" si="687"/>
        <v>240</v>
      </c>
      <c r="K4662" s="21"/>
      <c r="L4662" s="36">
        <v>1234</v>
      </c>
      <c r="M4662" s="36"/>
      <c r="N4662" s="36">
        <v>45</v>
      </c>
      <c r="O4662" s="21">
        <f t="shared" si="688"/>
        <v>1279</v>
      </c>
      <c r="P4662" s="40">
        <f t="shared" si="689"/>
        <v>3654.2857142857147</v>
      </c>
      <c r="Q4662" s="42"/>
      <c r="R4662" t="str">
        <f t="shared" si="690"/>
        <v>6690 Litre 316 Stainless Steel Slimline Water Tank (950mm W x 3200mm L x  2350mm H)</v>
      </c>
    </row>
    <row r="4663" spans="2:18" x14ac:dyDescent="0.35">
      <c r="B4663" s="32">
        <v>0.65</v>
      </c>
      <c r="C4663" s="30" t="s">
        <v>23</v>
      </c>
      <c r="D4663" s="30" t="s">
        <v>21</v>
      </c>
      <c r="E4663" s="21">
        <v>950</v>
      </c>
      <c r="F4663" s="21">
        <v>3300</v>
      </c>
      <c r="G4663" s="21">
        <v>2350</v>
      </c>
      <c r="H4663" s="39">
        <f t="shared" si="685"/>
        <v>6912.7767857142862</v>
      </c>
      <c r="I4663" s="37">
        <f t="shared" si="686"/>
        <v>7000</v>
      </c>
      <c r="J4663" s="37">
        <f t="shared" si="687"/>
        <v>240</v>
      </c>
      <c r="K4663" s="21"/>
      <c r="L4663" s="36">
        <f>L4662+23</f>
        <v>1257</v>
      </c>
      <c r="M4663" s="36"/>
      <c r="N4663" s="36">
        <v>45</v>
      </c>
      <c r="O4663" s="21">
        <f t="shared" si="688"/>
        <v>1302</v>
      </c>
      <c r="P4663" s="40">
        <f t="shared" si="689"/>
        <v>3720.0000000000005</v>
      </c>
      <c r="Q4663" s="42"/>
      <c r="R4663" t="str">
        <f t="shared" si="690"/>
        <v>6910 Litre 316 Stainless Steel Slimline Water Tank (950mm W x 3300mm L x  2350mm H)</v>
      </c>
    </row>
    <row r="4664" spans="2:18" x14ac:dyDescent="0.35">
      <c r="B4664" s="32">
        <v>0.65</v>
      </c>
      <c r="C4664" s="30" t="s">
        <v>23</v>
      </c>
      <c r="D4664" s="30" t="s">
        <v>21</v>
      </c>
      <c r="E4664" s="21">
        <v>950</v>
      </c>
      <c r="F4664" s="21">
        <v>3400</v>
      </c>
      <c r="G4664" s="21">
        <v>2350</v>
      </c>
      <c r="H4664" s="39">
        <f t="shared" si="685"/>
        <v>7136.0267857142862</v>
      </c>
      <c r="I4664" s="37">
        <f t="shared" si="686"/>
        <v>7000</v>
      </c>
      <c r="J4664" s="37">
        <f t="shared" si="687"/>
        <v>240</v>
      </c>
      <c r="K4664" s="36"/>
      <c r="L4664" s="36">
        <f>L4663+23</f>
        <v>1280</v>
      </c>
      <c r="M4664" s="36"/>
      <c r="N4664" s="36">
        <v>45</v>
      </c>
      <c r="O4664" s="21">
        <f t="shared" si="688"/>
        <v>1325</v>
      </c>
      <c r="P4664" s="40">
        <f t="shared" si="689"/>
        <v>3785.7142857142858</v>
      </c>
      <c r="Q4664" s="42"/>
      <c r="R4664" t="str">
        <f t="shared" si="690"/>
        <v>7140 Litre 316 Stainless Steel Slimline Water Tank (950mm W x 3400mm L x  2350mm H)</v>
      </c>
    </row>
    <row r="4665" spans="2:18" x14ac:dyDescent="0.35">
      <c r="B4665" s="32">
        <v>0.65</v>
      </c>
      <c r="C4665" s="30" t="s">
        <v>23</v>
      </c>
      <c r="D4665" s="30" t="s">
        <v>21</v>
      </c>
      <c r="E4665" s="21">
        <v>950</v>
      </c>
      <c r="F4665" s="21">
        <v>3500</v>
      </c>
      <c r="G4665" s="21">
        <v>2350</v>
      </c>
      <c r="H4665" s="39">
        <f t="shared" si="685"/>
        <v>7359.2767857142862</v>
      </c>
      <c r="I4665" s="37">
        <f t="shared" si="686"/>
        <v>7000</v>
      </c>
      <c r="J4665" s="37">
        <f t="shared" si="687"/>
        <v>240</v>
      </c>
      <c r="K4665" s="36"/>
      <c r="L4665" s="36">
        <f>L4664+23</f>
        <v>1303</v>
      </c>
      <c r="M4665" s="36"/>
      <c r="N4665" s="36">
        <v>45</v>
      </c>
      <c r="O4665" s="21">
        <f t="shared" si="688"/>
        <v>1348</v>
      </c>
      <c r="P4665" s="40">
        <f t="shared" si="689"/>
        <v>3851.4285714285716</v>
      </c>
      <c r="Q4665" s="42"/>
      <c r="R4665" t="str">
        <f t="shared" si="690"/>
        <v>7360 Litre 316 Stainless Steel Slimline Water Tank (950mm W x 3500mm L x  2350mm H)</v>
      </c>
    </row>
    <row r="4666" spans="2:18" x14ac:dyDescent="0.35">
      <c r="B4666" s="32">
        <v>0.65</v>
      </c>
      <c r="C4666" s="30" t="s">
        <v>23</v>
      </c>
      <c r="D4666" s="30" t="s">
        <v>21</v>
      </c>
      <c r="E4666" s="21">
        <v>950</v>
      </c>
      <c r="F4666" s="21">
        <v>3600</v>
      </c>
      <c r="G4666" s="21">
        <v>2350</v>
      </c>
      <c r="H4666" s="39">
        <f t="shared" si="685"/>
        <v>7582.5267857142862</v>
      </c>
      <c r="I4666" s="37">
        <f t="shared" si="686"/>
        <v>8000</v>
      </c>
      <c r="J4666" s="37">
        <f t="shared" si="687"/>
        <v>255</v>
      </c>
      <c r="K4666" s="36"/>
      <c r="L4666" s="36">
        <v>1351</v>
      </c>
      <c r="M4666" s="36"/>
      <c r="N4666" s="36">
        <v>45</v>
      </c>
      <c r="O4666" s="21">
        <f t="shared" si="688"/>
        <v>1396</v>
      </c>
      <c r="P4666" s="40">
        <f t="shared" si="689"/>
        <v>3988.5714285714289</v>
      </c>
      <c r="Q4666" s="42"/>
      <c r="R4666" t="str">
        <f t="shared" si="690"/>
        <v>7580 Litre 316 Stainless Steel Slimline Water Tank (950mm W x 3600mm L x  2350mm H)</v>
      </c>
    </row>
    <row r="4667" spans="2:18" x14ac:dyDescent="0.35">
      <c r="B4667" s="32">
        <v>0.65</v>
      </c>
      <c r="C4667" s="30" t="s">
        <v>23</v>
      </c>
      <c r="D4667" s="30" t="s">
        <v>21</v>
      </c>
      <c r="E4667" s="21">
        <v>950</v>
      </c>
      <c r="F4667" s="21">
        <v>3700</v>
      </c>
      <c r="G4667" s="21">
        <v>2350</v>
      </c>
      <c r="H4667" s="39">
        <f t="shared" si="685"/>
        <v>7805.7767857142862</v>
      </c>
      <c r="I4667" s="37">
        <f t="shared" si="686"/>
        <v>8000</v>
      </c>
      <c r="J4667" s="37">
        <f t="shared" si="687"/>
        <v>255</v>
      </c>
      <c r="K4667" s="36"/>
      <c r="L4667" s="36">
        <f>L4666+23</f>
        <v>1374</v>
      </c>
      <c r="M4667" s="36"/>
      <c r="N4667" s="36">
        <v>45</v>
      </c>
      <c r="O4667" s="21">
        <f t="shared" si="688"/>
        <v>1419</v>
      </c>
      <c r="P4667" s="40">
        <f t="shared" si="689"/>
        <v>4054.2857142857147</v>
      </c>
      <c r="Q4667" s="42"/>
      <c r="R4667" t="str">
        <f t="shared" si="690"/>
        <v>7810 Litre 316 Stainless Steel Slimline Water Tank (950mm W x 3700mm L x  2350mm H)</v>
      </c>
    </row>
    <row r="4668" spans="2:18" x14ac:dyDescent="0.35">
      <c r="B4668" s="32">
        <v>0.65</v>
      </c>
      <c r="C4668" s="30" t="s">
        <v>23</v>
      </c>
      <c r="D4668" s="30" t="s">
        <v>21</v>
      </c>
      <c r="E4668" s="21">
        <v>950</v>
      </c>
      <c r="F4668" s="21">
        <v>3800</v>
      </c>
      <c r="G4668" s="21">
        <v>2350</v>
      </c>
      <c r="H4668" s="39">
        <f t="shared" si="685"/>
        <v>8029.0267857142862</v>
      </c>
      <c r="I4668" s="37">
        <f t="shared" si="686"/>
        <v>8000</v>
      </c>
      <c r="J4668" s="37">
        <f t="shared" si="687"/>
        <v>255</v>
      </c>
      <c r="K4668" s="21"/>
      <c r="L4668" s="36">
        <f>L4667+23</f>
        <v>1397</v>
      </c>
      <c r="M4668" s="36"/>
      <c r="N4668" s="36">
        <v>45</v>
      </c>
      <c r="O4668" s="21">
        <f t="shared" si="688"/>
        <v>1442</v>
      </c>
      <c r="P4668" s="40">
        <f t="shared" si="689"/>
        <v>4120</v>
      </c>
      <c r="Q4668" s="42"/>
      <c r="R4668" t="str">
        <f t="shared" si="690"/>
        <v>8030 Litre 316 Stainless Steel Slimline Water Tank (950mm W x 3800mm L x  2350mm H)</v>
      </c>
    </row>
    <row r="4669" spans="2:18" x14ac:dyDescent="0.35">
      <c r="B4669" s="32">
        <v>0.65</v>
      </c>
      <c r="C4669" s="30" t="s">
        <v>23</v>
      </c>
      <c r="D4669" s="30" t="s">
        <v>21</v>
      </c>
      <c r="E4669" s="21">
        <v>950</v>
      </c>
      <c r="F4669" s="21">
        <v>3900</v>
      </c>
      <c r="G4669" s="21">
        <v>2350</v>
      </c>
      <c r="H4669" s="39">
        <f t="shared" si="685"/>
        <v>8252.2767857142862</v>
      </c>
      <c r="I4669" s="37">
        <f t="shared" si="686"/>
        <v>8000</v>
      </c>
      <c r="J4669" s="37">
        <f t="shared" si="687"/>
        <v>255</v>
      </c>
      <c r="K4669" s="21"/>
      <c r="L4669" s="36">
        <f>L4668+23</f>
        <v>1420</v>
      </c>
      <c r="M4669" s="36"/>
      <c r="N4669" s="36">
        <v>45</v>
      </c>
      <c r="O4669" s="21">
        <f t="shared" si="688"/>
        <v>1465</v>
      </c>
      <c r="P4669" s="40">
        <f t="shared" si="689"/>
        <v>4185.7142857142862</v>
      </c>
      <c r="Q4669" s="42"/>
      <c r="R4669" t="str">
        <f t="shared" si="690"/>
        <v>8250 Litre 316 Stainless Steel Slimline Water Tank (950mm W x 3900mm L x  2350mm H)</v>
      </c>
    </row>
    <row r="4670" spans="2:18" x14ac:dyDescent="0.35">
      <c r="B4670" s="32">
        <v>0.65</v>
      </c>
      <c r="C4670" s="30" t="s">
        <v>23</v>
      </c>
      <c r="D4670" s="30" t="s">
        <v>21</v>
      </c>
      <c r="E4670" s="21">
        <v>950</v>
      </c>
      <c r="F4670" s="21">
        <v>4000</v>
      </c>
      <c r="G4670" s="21">
        <v>2350</v>
      </c>
      <c r="H4670" s="39">
        <f t="shared" si="685"/>
        <v>8475.5267857142862</v>
      </c>
      <c r="I4670" s="37">
        <f t="shared" si="686"/>
        <v>8000</v>
      </c>
      <c r="J4670" s="37">
        <f t="shared" si="687"/>
        <v>255</v>
      </c>
      <c r="K4670" s="21"/>
      <c r="L4670" s="36">
        <v>1443</v>
      </c>
      <c r="M4670" s="36"/>
      <c r="N4670" s="36">
        <v>45</v>
      </c>
      <c r="O4670" s="21">
        <f t="shared" si="688"/>
        <v>1488</v>
      </c>
      <c r="P4670" s="40">
        <f t="shared" si="689"/>
        <v>4251.4285714285716</v>
      </c>
      <c r="Q4670" s="42"/>
      <c r="R4670" t="str">
        <f t="shared" si="690"/>
        <v>8480 Litre 316 Stainless Steel Slimline Water Tank (950mm W x 4000mm L x  2350mm H)</v>
      </c>
    </row>
    <row r="4671" spans="2:18" x14ac:dyDescent="0.35">
      <c r="B4671" s="32">
        <v>0.65</v>
      </c>
      <c r="C4671" s="30" t="s">
        <v>23</v>
      </c>
      <c r="D4671" s="30" t="s">
        <v>21</v>
      </c>
      <c r="E4671" s="21">
        <v>1000</v>
      </c>
      <c r="F4671" s="21">
        <v>800</v>
      </c>
      <c r="G4671" s="21">
        <v>2350</v>
      </c>
      <c r="H4671" s="39">
        <f t="shared" si="685"/>
        <v>1376.4285714285716</v>
      </c>
      <c r="I4671" s="37">
        <f t="shared" si="686"/>
        <v>1000</v>
      </c>
      <c r="J4671" s="37">
        <f t="shared" si="687"/>
        <v>90</v>
      </c>
      <c r="K4671" s="21"/>
      <c r="L4671" s="54">
        <v>484</v>
      </c>
      <c r="M4671" s="36"/>
      <c r="N4671" s="36">
        <v>30</v>
      </c>
      <c r="O4671" s="21">
        <f t="shared" si="688"/>
        <v>514</v>
      </c>
      <c r="P4671" s="40">
        <f t="shared" si="689"/>
        <v>1468.5714285714287</v>
      </c>
      <c r="Q4671" s="42"/>
      <c r="R4671" t="str">
        <f t="shared" si="690"/>
        <v>1380 Litre 316 Stainless Steel Slimline Water Tank (1000mm W x 800mm L x  2350mm H)</v>
      </c>
    </row>
    <row r="4672" spans="2:18" x14ac:dyDescent="0.35">
      <c r="B4672" s="32">
        <v>0.65</v>
      </c>
      <c r="C4672" s="30" t="s">
        <v>23</v>
      </c>
      <c r="D4672" s="30" t="s">
        <v>21</v>
      </c>
      <c r="E4672" s="21">
        <v>1000</v>
      </c>
      <c r="F4672" s="21">
        <v>900</v>
      </c>
      <c r="G4672" s="21">
        <v>2350</v>
      </c>
      <c r="H4672" s="39">
        <f t="shared" si="685"/>
        <v>1611.4285714285716</v>
      </c>
      <c r="I4672" s="37">
        <f t="shared" si="686"/>
        <v>2000</v>
      </c>
      <c r="J4672" s="37">
        <f t="shared" si="687"/>
        <v>120</v>
      </c>
      <c r="K4672" s="21"/>
      <c r="L4672" s="36">
        <f>L4671+23</f>
        <v>507</v>
      </c>
      <c r="M4672" s="36"/>
      <c r="N4672" s="36">
        <v>30</v>
      </c>
      <c r="O4672" s="21">
        <f t="shared" si="688"/>
        <v>537</v>
      </c>
      <c r="P4672" s="40">
        <f t="shared" si="689"/>
        <v>1534.2857142857144</v>
      </c>
      <c r="Q4672" s="42"/>
      <c r="R4672" t="str">
        <f t="shared" si="690"/>
        <v>1610 Litre 316 Stainless Steel Slimline Water Tank (1000mm W x 900mm L x  2350mm H)</v>
      </c>
    </row>
    <row r="4673" spans="2:18" x14ac:dyDescent="0.35">
      <c r="B4673" s="32">
        <v>0.65</v>
      </c>
      <c r="C4673" s="30" t="s">
        <v>23</v>
      </c>
      <c r="D4673" s="30" t="s">
        <v>21</v>
      </c>
      <c r="E4673" s="21">
        <v>1000</v>
      </c>
      <c r="F4673" s="21">
        <v>1000</v>
      </c>
      <c r="G4673" s="21">
        <v>2350</v>
      </c>
      <c r="H4673" s="39">
        <f t="shared" si="685"/>
        <v>1846.4285714285716</v>
      </c>
      <c r="I4673" s="37">
        <f t="shared" si="686"/>
        <v>2000</v>
      </c>
      <c r="J4673" s="37">
        <f t="shared" si="687"/>
        <v>120</v>
      </c>
      <c r="K4673" s="21"/>
      <c r="L4673" s="36">
        <f>L4672+23</f>
        <v>530</v>
      </c>
      <c r="M4673" s="36"/>
      <c r="N4673" s="36">
        <v>30</v>
      </c>
      <c r="O4673" s="21">
        <f t="shared" si="688"/>
        <v>560</v>
      </c>
      <c r="P4673" s="40">
        <f t="shared" si="689"/>
        <v>1600</v>
      </c>
      <c r="Q4673" s="42"/>
      <c r="R4673" t="str">
        <f t="shared" si="690"/>
        <v>1850 Litre 316 Stainless Steel Slimline Water Tank (1000mm W x 1000mm L x  2350mm H)</v>
      </c>
    </row>
    <row r="4674" spans="2:18" x14ac:dyDescent="0.35">
      <c r="B4674" s="32">
        <v>0.65</v>
      </c>
      <c r="C4674" s="30" t="s">
        <v>23</v>
      </c>
      <c r="D4674" s="30" t="s">
        <v>21</v>
      </c>
      <c r="E4674" s="21">
        <v>1000</v>
      </c>
      <c r="F4674" s="21">
        <v>1100</v>
      </c>
      <c r="G4674" s="21">
        <v>2350</v>
      </c>
      <c r="H4674" s="39">
        <f t="shared" si="685"/>
        <v>2081.4285714285716</v>
      </c>
      <c r="I4674" s="37">
        <f t="shared" si="686"/>
        <v>2000</v>
      </c>
      <c r="J4674" s="37">
        <f t="shared" si="687"/>
        <v>120</v>
      </c>
      <c r="K4674" s="21"/>
      <c r="L4674" s="36">
        <f>L4673+23</f>
        <v>553</v>
      </c>
      <c r="M4674" s="36"/>
      <c r="N4674" s="36">
        <v>30</v>
      </c>
      <c r="O4674" s="21">
        <f t="shared" si="688"/>
        <v>583</v>
      </c>
      <c r="P4674" s="40">
        <f t="shared" si="689"/>
        <v>1665.7142857142858</v>
      </c>
      <c r="Q4674" s="42"/>
      <c r="R4674" t="str">
        <f t="shared" si="690"/>
        <v>2080 Litre 316 Stainless Steel Slimline Water Tank (1000mm W x 1100mm L x  2350mm H)</v>
      </c>
    </row>
    <row r="4675" spans="2:18" x14ac:dyDescent="0.35">
      <c r="B4675" s="32">
        <v>0.65</v>
      </c>
      <c r="C4675" s="30" t="s">
        <v>23</v>
      </c>
      <c r="D4675" s="30" t="s">
        <v>21</v>
      </c>
      <c r="E4675" s="21">
        <v>1000</v>
      </c>
      <c r="F4675" s="21">
        <v>1200</v>
      </c>
      <c r="G4675" s="21">
        <v>2350</v>
      </c>
      <c r="H4675" s="39">
        <f t="shared" si="685"/>
        <v>2316.4285714285716</v>
      </c>
      <c r="I4675" s="37">
        <f t="shared" si="686"/>
        <v>2000</v>
      </c>
      <c r="J4675" s="37">
        <f t="shared" si="687"/>
        <v>120</v>
      </c>
      <c r="K4675" s="21"/>
      <c r="L4675" s="36">
        <f>L4674+23</f>
        <v>576</v>
      </c>
      <c r="M4675" s="36"/>
      <c r="N4675" s="36">
        <v>30</v>
      </c>
      <c r="O4675" s="21">
        <f t="shared" si="688"/>
        <v>606</v>
      </c>
      <c r="P4675" s="40">
        <f t="shared" si="689"/>
        <v>1731.4285714285716</v>
      </c>
      <c r="Q4675" s="42"/>
      <c r="R4675" t="str">
        <f t="shared" si="690"/>
        <v>2320 Litre 316 Stainless Steel Slimline Water Tank (1000mm W x 1200mm L x  2350mm H)</v>
      </c>
    </row>
    <row r="4676" spans="2:18" x14ac:dyDescent="0.35">
      <c r="B4676" s="32">
        <v>0.65</v>
      </c>
      <c r="C4676" s="30" t="s">
        <v>23</v>
      </c>
      <c r="D4676" s="30" t="s">
        <v>21</v>
      </c>
      <c r="E4676" s="21">
        <v>1000</v>
      </c>
      <c r="F4676" s="21">
        <v>1300</v>
      </c>
      <c r="G4676" s="21">
        <v>2350</v>
      </c>
      <c r="H4676" s="39">
        <f t="shared" si="685"/>
        <v>2551.4285714285716</v>
      </c>
      <c r="I4676" s="37">
        <f t="shared" si="686"/>
        <v>3000</v>
      </c>
      <c r="J4676" s="37">
        <f t="shared" si="687"/>
        <v>135</v>
      </c>
      <c r="K4676" s="21"/>
      <c r="L4676" s="36">
        <v>666</v>
      </c>
      <c r="M4676" s="36"/>
      <c r="N4676" s="36">
        <v>30</v>
      </c>
      <c r="O4676" s="21">
        <f t="shared" si="688"/>
        <v>696</v>
      </c>
      <c r="P4676" s="40">
        <f t="shared" si="689"/>
        <v>1988.5714285714287</v>
      </c>
      <c r="Q4676" s="42"/>
      <c r="R4676" t="str">
        <f t="shared" si="690"/>
        <v>2550 Litre 316 Stainless Steel Slimline Water Tank (1000mm W x 1300mm L x  2350mm H)</v>
      </c>
    </row>
    <row r="4677" spans="2:18" x14ac:dyDescent="0.35">
      <c r="B4677" s="32">
        <v>0.65</v>
      </c>
      <c r="C4677" s="30" t="s">
        <v>23</v>
      </c>
      <c r="D4677" s="30" t="s">
        <v>21</v>
      </c>
      <c r="E4677" s="21">
        <v>1000</v>
      </c>
      <c r="F4677" s="21">
        <v>1400</v>
      </c>
      <c r="G4677" s="21">
        <v>2350</v>
      </c>
      <c r="H4677" s="39">
        <f t="shared" si="685"/>
        <v>2786.4285714285716</v>
      </c>
      <c r="I4677" s="37">
        <f t="shared" si="686"/>
        <v>3000</v>
      </c>
      <c r="J4677" s="37">
        <f t="shared" si="687"/>
        <v>135</v>
      </c>
      <c r="K4677" s="21"/>
      <c r="L4677" s="36">
        <f>L4676+23</f>
        <v>689</v>
      </c>
      <c r="M4677" s="36"/>
      <c r="N4677" s="36">
        <v>30</v>
      </c>
      <c r="O4677" s="21">
        <f t="shared" si="688"/>
        <v>719</v>
      </c>
      <c r="P4677" s="40">
        <f t="shared" si="689"/>
        <v>2054.2857142857142</v>
      </c>
      <c r="Q4677" s="42"/>
      <c r="R4677" t="str">
        <f t="shared" si="690"/>
        <v>2790 Litre 316 Stainless Steel Slimline Water Tank (1000mm W x 1400mm L x  2350mm H)</v>
      </c>
    </row>
    <row r="4678" spans="2:18" x14ac:dyDescent="0.35">
      <c r="B4678" s="32">
        <v>0.65</v>
      </c>
      <c r="C4678" s="30" t="s">
        <v>23</v>
      </c>
      <c r="D4678" s="30" t="s">
        <v>21</v>
      </c>
      <c r="E4678" s="21">
        <v>1000</v>
      </c>
      <c r="F4678" s="21">
        <v>1500</v>
      </c>
      <c r="G4678" s="21">
        <v>2350</v>
      </c>
      <c r="H4678" s="39">
        <f t="shared" si="685"/>
        <v>3021.4285714285716</v>
      </c>
      <c r="I4678" s="37">
        <f t="shared" si="686"/>
        <v>3000</v>
      </c>
      <c r="J4678" s="37">
        <f t="shared" si="687"/>
        <v>135</v>
      </c>
      <c r="K4678" s="21"/>
      <c r="L4678" s="36">
        <f>L4677+23</f>
        <v>712</v>
      </c>
      <c r="M4678" s="36"/>
      <c r="N4678" s="36">
        <v>30</v>
      </c>
      <c r="O4678" s="21">
        <f t="shared" si="688"/>
        <v>742</v>
      </c>
      <c r="P4678" s="40">
        <f t="shared" si="689"/>
        <v>2120</v>
      </c>
      <c r="Q4678" s="42"/>
      <c r="R4678" t="str">
        <f t="shared" si="690"/>
        <v>3020 Litre 316 Stainless Steel Slimline Water Tank (1000mm W x 1500mm L x  2350mm H)</v>
      </c>
    </row>
    <row r="4679" spans="2:18" x14ac:dyDescent="0.35">
      <c r="B4679" s="32">
        <v>0.65</v>
      </c>
      <c r="C4679" s="30" t="s">
        <v>23</v>
      </c>
      <c r="D4679" s="30" t="s">
        <v>21</v>
      </c>
      <c r="E4679" s="21">
        <v>1000</v>
      </c>
      <c r="F4679" s="21">
        <v>1600</v>
      </c>
      <c r="G4679" s="21">
        <v>2350</v>
      </c>
      <c r="H4679" s="39">
        <f t="shared" ref="H4679:H4742" si="691">(((22/7*(E4679/2)^2)*G4679)+((F4679-E4679)*G4679*E4679))/1000000</f>
        <v>3256.4285714285716</v>
      </c>
      <c r="I4679" s="37">
        <f t="shared" ref="I4679:I4742" si="692">ROUND(H4679,-3)</f>
        <v>3000</v>
      </c>
      <c r="J4679" s="37">
        <f t="shared" ref="J4679:J4742" si="693">IF(I4679&lt;1000,90,IF(I4679=1000,90,IF(I4679=2000,120,IF(I4679=3000,135,IF(I4679=4000,150,IF(I4679=5000,180,IF(I4679=6000,210,IF(I4679=7000,240,IF(I4679=8000,255,IF(I4679=9000,270,IF(I4679=10000,285)))))))))))</f>
        <v>135</v>
      </c>
      <c r="K4679" s="21"/>
      <c r="L4679" s="36">
        <f>L4678+23</f>
        <v>735</v>
      </c>
      <c r="M4679" s="36"/>
      <c r="N4679" s="36">
        <v>30</v>
      </c>
      <c r="O4679" s="21">
        <f t="shared" ref="O4679:O4742" si="694">SUM(K4679:N4679)</f>
        <v>765</v>
      </c>
      <c r="P4679" s="40">
        <f t="shared" ref="P4679:P4742" si="695">O4679/(1-B4679)</f>
        <v>2185.7142857142858</v>
      </c>
      <c r="Q4679" s="42"/>
      <c r="R4679" t="str">
        <f t="shared" ref="R4679:R4742" si="696">ROUND(H4679,-1)&amp;" "&amp;"Litre"&amp;" "&amp;C4679&amp;" "&amp;D4679&amp;" "&amp;"Water Tank"&amp;" ("&amp;E4679&amp;"mm W x "&amp;F4679&amp;"mm L x  "&amp;G4679&amp;"mm H)"</f>
        <v>3260 Litre 316 Stainless Steel Slimline Water Tank (1000mm W x 1600mm L x  2350mm H)</v>
      </c>
    </row>
    <row r="4680" spans="2:18" x14ac:dyDescent="0.35">
      <c r="B4680" s="32">
        <v>0.65</v>
      </c>
      <c r="C4680" s="30" t="s">
        <v>23</v>
      </c>
      <c r="D4680" s="30" t="s">
        <v>21</v>
      </c>
      <c r="E4680" s="21">
        <v>1000</v>
      </c>
      <c r="F4680" s="21">
        <v>1700</v>
      </c>
      <c r="G4680" s="21">
        <v>2350</v>
      </c>
      <c r="H4680" s="39">
        <f t="shared" si="691"/>
        <v>3491.4285714285716</v>
      </c>
      <c r="I4680" s="37">
        <f t="shared" si="692"/>
        <v>3000</v>
      </c>
      <c r="J4680" s="37">
        <f t="shared" si="693"/>
        <v>135</v>
      </c>
      <c r="K4680" s="21"/>
      <c r="L4680" s="36">
        <f>L4679+23</f>
        <v>758</v>
      </c>
      <c r="M4680" s="36"/>
      <c r="N4680" s="36">
        <v>30</v>
      </c>
      <c r="O4680" s="21">
        <f t="shared" si="694"/>
        <v>788</v>
      </c>
      <c r="P4680" s="40">
        <f t="shared" si="695"/>
        <v>2251.4285714285716</v>
      </c>
      <c r="Q4680" s="42"/>
      <c r="R4680" t="str">
        <f t="shared" si="696"/>
        <v>3490 Litre 316 Stainless Steel Slimline Water Tank (1000mm W x 1700mm L x  2350mm H)</v>
      </c>
    </row>
    <row r="4681" spans="2:18" x14ac:dyDescent="0.35">
      <c r="B4681" s="32">
        <v>0.65</v>
      </c>
      <c r="C4681" s="30" t="s">
        <v>23</v>
      </c>
      <c r="D4681" s="30" t="s">
        <v>21</v>
      </c>
      <c r="E4681" s="21">
        <v>1000</v>
      </c>
      <c r="F4681" s="21">
        <v>1800</v>
      </c>
      <c r="G4681" s="21">
        <v>2350</v>
      </c>
      <c r="H4681" s="39">
        <f t="shared" si="691"/>
        <v>3726.4285714285716</v>
      </c>
      <c r="I4681" s="37">
        <f t="shared" si="692"/>
        <v>4000</v>
      </c>
      <c r="J4681" s="37">
        <f t="shared" si="693"/>
        <v>150</v>
      </c>
      <c r="K4681" s="21"/>
      <c r="L4681" s="36">
        <v>781</v>
      </c>
      <c r="M4681" s="36"/>
      <c r="N4681" s="36">
        <v>30</v>
      </c>
      <c r="O4681" s="21">
        <f t="shared" si="694"/>
        <v>811</v>
      </c>
      <c r="P4681" s="40">
        <f t="shared" si="695"/>
        <v>2317.1428571428573</v>
      </c>
      <c r="Q4681" s="42"/>
      <c r="R4681" t="str">
        <f t="shared" si="696"/>
        <v>3730 Litre 316 Stainless Steel Slimline Water Tank (1000mm W x 1800mm L x  2350mm H)</v>
      </c>
    </row>
    <row r="4682" spans="2:18" x14ac:dyDescent="0.35">
      <c r="B4682" s="32">
        <v>0.65</v>
      </c>
      <c r="C4682" s="30" t="s">
        <v>23</v>
      </c>
      <c r="D4682" s="30" t="s">
        <v>21</v>
      </c>
      <c r="E4682" s="21">
        <v>1000</v>
      </c>
      <c r="F4682" s="21">
        <v>1900</v>
      </c>
      <c r="G4682" s="21">
        <v>2350</v>
      </c>
      <c r="H4682" s="39">
        <f t="shared" si="691"/>
        <v>3961.4285714285716</v>
      </c>
      <c r="I4682" s="37">
        <f t="shared" si="692"/>
        <v>4000</v>
      </c>
      <c r="J4682" s="37">
        <f t="shared" si="693"/>
        <v>150</v>
      </c>
      <c r="K4682" s="21"/>
      <c r="L4682" s="36">
        <f>L4681+23</f>
        <v>804</v>
      </c>
      <c r="M4682" s="36"/>
      <c r="N4682" s="36">
        <v>30</v>
      </c>
      <c r="O4682" s="21">
        <f t="shared" si="694"/>
        <v>834</v>
      </c>
      <c r="P4682" s="40">
        <f t="shared" si="695"/>
        <v>2382.8571428571431</v>
      </c>
      <c r="Q4682" s="42"/>
      <c r="R4682" t="str">
        <f t="shared" si="696"/>
        <v>3960 Litre 316 Stainless Steel Slimline Water Tank (1000mm W x 1900mm L x  2350mm H)</v>
      </c>
    </row>
    <row r="4683" spans="2:18" x14ac:dyDescent="0.35">
      <c r="B4683" s="32">
        <v>0.65</v>
      </c>
      <c r="C4683" s="30" t="s">
        <v>23</v>
      </c>
      <c r="D4683" s="30" t="s">
        <v>21</v>
      </c>
      <c r="E4683" s="21">
        <v>1000</v>
      </c>
      <c r="F4683" s="21">
        <v>2000</v>
      </c>
      <c r="G4683" s="21">
        <v>2350</v>
      </c>
      <c r="H4683" s="39">
        <f t="shared" si="691"/>
        <v>4196.4285714285716</v>
      </c>
      <c r="I4683" s="37">
        <f t="shared" si="692"/>
        <v>4000</v>
      </c>
      <c r="J4683" s="37">
        <f t="shared" si="693"/>
        <v>150</v>
      </c>
      <c r="K4683" s="21"/>
      <c r="L4683" s="36">
        <f>L4682+23</f>
        <v>827</v>
      </c>
      <c r="M4683" s="36"/>
      <c r="N4683" s="36">
        <v>30</v>
      </c>
      <c r="O4683" s="21">
        <f t="shared" si="694"/>
        <v>857</v>
      </c>
      <c r="P4683" s="40">
        <f t="shared" si="695"/>
        <v>2448.5714285714289</v>
      </c>
      <c r="Q4683" s="42"/>
      <c r="R4683" t="str">
        <f t="shared" si="696"/>
        <v>4200 Litre 316 Stainless Steel Slimline Water Tank (1000mm W x 2000mm L x  2350mm H)</v>
      </c>
    </row>
    <row r="4684" spans="2:18" x14ac:dyDescent="0.35">
      <c r="B4684" s="32">
        <v>0.65</v>
      </c>
      <c r="C4684" s="30" t="s">
        <v>23</v>
      </c>
      <c r="D4684" s="30" t="s">
        <v>21</v>
      </c>
      <c r="E4684" s="21">
        <v>1000</v>
      </c>
      <c r="F4684" s="21">
        <v>2100</v>
      </c>
      <c r="G4684" s="21">
        <v>2350</v>
      </c>
      <c r="H4684" s="39">
        <f t="shared" si="691"/>
        <v>4431.4285714285716</v>
      </c>
      <c r="I4684" s="37">
        <f t="shared" si="692"/>
        <v>4000</v>
      </c>
      <c r="J4684" s="37">
        <f t="shared" si="693"/>
        <v>150</v>
      </c>
      <c r="K4684" s="21"/>
      <c r="L4684" s="36">
        <f>L4683+23</f>
        <v>850</v>
      </c>
      <c r="M4684" s="36"/>
      <c r="N4684" s="36">
        <v>30</v>
      </c>
      <c r="O4684" s="21">
        <f t="shared" si="694"/>
        <v>880</v>
      </c>
      <c r="P4684" s="40">
        <f t="shared" si="695"/>
        <v>2514.2857142857142</v>
      </c>
      <c r="Q4684" s="42"/>
      <c r="R4684" t="str">
        <f t="shared" si="696"/>
        <v>4430 Litre 316 Stainless Steel Slimline Water Tank (1000mm W x 2100mm L x  2350mm H)</v>
      </c>
    </row>
    <row r="4685" spans="2:18" x14ac:dyDescent="0.35">
      <c r="B4685" s="32">
        <v>0.65</v>
      </c>
      <c r="C4685" s="30" t="s">
        <v>23</v>
      </c>
      <c r="D4685" s="30" t="s">
        <v>21</v>
      </c>
      <c r="E4685" s="21">
        <v>1000</v>
      </c>
      <c r="F4685" s="21">
        <v>2200</v>
      </c>
      <c r="G4685" s="21">
        <v>2350</v>
      </c>
      <c r="H4685" s="39">
        <f t="shared" si="691"/>
        <v>4666.4285714285716</v>
      </c>
      <c r="I4685" s="37">
        <f t="shared" si="692"/>
        <v>5000</v>
      </c>
      <c r="J4685" s="37">
        <f t="shared" si="693"/>
        <v>180</v>
      </c>
      <c r="K4685" s="21"/>
      <c r="L4685" s="36">
        <v>873</v>
      </c>
      <c r="M4685" s="36"/>
      <c r="N4685" s="36">
        <v>30</v>
      </c>
      <c r="O4685" s="21">
        <f t="shared" si="694"/>
        <v>903</v>
      </c>
      <c r="P4685" s="40">
        <f t="shared" si="695"/>
        <v>2580</v>
      </c>
      <c r="Q4685" s="42"/>
      <c r="R4685" t="str">
        <f t="shared" si="696"/>
        <v>4670 Litre 316 Stainless Steel Slimline Water Tank (1000mm W x 2200mm L x  2350mm H)</v>
      </c>
    </row>
    <row r="4686" spans="2:18" x14ac:dyDescent="0.35">
      <c r="B4686" s="32">
        <v>0.65</v>
      </c>
      <c r="C4686" s="30" t="s">
        <v>23</v>
      </c>
      <c r="D4686" s="30" t="s">
        <v>21</v>
      </c>
      <c r="E4686" s="21">
        <v>1000</v>
      </c>
      <c r="F4686" s="21">
        <v>2300</v>
      </c>
      <c r="G4686" s="21">
        <v>2350</v>
      </c>
      <c r="H4686" s="39">
        <f t="shared" si="691"/>
        <v>4901.4285714285716</v>
      </c>
      <c r="I4686" s="37">
        <f t="shared" si="692"/>
        <v>5000</v>
      </c>
      <c r="J4686" s="37">
        <f t="shared" si="693"/>
        <v>180</v>
      </c>
      <c r="K4686" s="21"/>
      <c r="L4686" s="36">
        <f>L4685+23</f>
        <v>896</v>
      </c>
      <c r="M4686" s="36"/>
      <c r="N4686" s="36">
        <v>45</v>
      </c>
      <c r="O4686" s="21">
        <f t="shared" si="694"/>
        <v>941</v>
      </c>
      <c r="P4686" s="40">
        <f t="shared" si="695"/>
        <v>2688.5714285714289</v>
      </c>
      <c r="Q4686" s="42"/>
      <c r="R4686" t="str">
        <f t="shared" si="696"/>
        <v>4900 Litre 316 Stainless Steel Slimline Water Tank (1000mm W x 2300mm L x  2350mm H)</v>
      </c>
    </row>
    <row r="4687" spans="2:18" x14ac:dyDescent="0.35">
      <c r="B4687" s="32">
        <v>0.65</v>
      </c>
      <c r="C4687" s="30" t="s">
        <v>23</v>
      </c>
      <c r="D4687" s="30" t="s">
        <v>21</v>
      </c>
      <c r="E4687" s="21">
        <v>1000</v>
      </c>
      <c r="F4687" s="21">
        <v>2400</v>
      </c>
      <c r="G4687" s="21">
        <v>2350</v>
      </c>
      <c r="H4687" s="39">
        <f t="shared" si="691"/>
        <v>5136.4285714285716</v>
      </c>
      <c r="I4687" s="37">
        <f t="shared" si="692"/>
        <v>5000</v>
      </c>
      <c r="J4687" s="37">
        <f t="shared" si="693"/>
        <v>180</v>
      </c>
      <c r="K4687" s="21"/>
      <c r="L4687" s="36">
        <f>L4686+23</f>
        <v>919</v>
      </c>
      <c r="M4687" s="36"/>
      <c r="N4687" s="36">
        <v>45</v>
      </c>
      <c r="O4687" s="21">
        <f t="shared" si="694"/>
        <v>964</v>
      </c>
      <c r="P4687" s="40">
        <f t="shared" si="695"/>
        <v>2754.2857142857147</v>
      </c>
      <c r="Q4687" s="42"/>
      <c r="R4687" t="str">
        <f t="shared" si="696"/>
        <v>5140 Litre 316 Stainless Steel Slimline Water Tank (1000mm W x 2400mm L x  2350mm H)</v>
      </c>
    </row>
    <row r="4688" spans="2:18" x14ac:dyDescent="0.35">
      <c r="B4688" s="32">
        <v>0.65</v>
      </c>
      <c r="C4688" s="30" t="s">
        <v>23</v>
      </c>
      <c r="D4688" s="30" t="s">
        <v>21</v>
      </c>
      <c r="E4688" s="21">
        <v>1000</v>
      </c>
      <c r="F4688" s="21">
        <v>2500</v>
      </c>
      <c r="G4688" s="21">
        <v>2350</v>
      </c>
      <c r="H4688" s="39">
        <f t="shared" si="691"/>
        <v>5371.4285714285716</v>
      </c>
      <c r="I4688" s="37">
        <f t="shared" si="692"/>
        <v>5000</v>
      </c>
      <c r="J4688" s="37">
        <f t="shared" si="693"/>
        <v>180</v>
      </c>
      <c r="K4688" s="21"/>
      <c r="L4688" s="36">
        <f>L4687+23</f>
        <v>942</v>
      </c>
      <c r="M4688" s="36"/>
      <c r="N4688" s="36">
        <v>45</v>
      </c>
      <c r="O4688" s="21">
        <f t="shared" si="694"/>
        <v>987</v>
      </c>
      <c r="P4688" s="40">
        <f t="shared" si="695"/>
        <v>2820</v>
      </c>
      <c r="Q4688" s="42"/>
      <c r="R4688" t="str">
        <f t="shared" si="696"/>
        <v>5370 Litre 316 Stainless Steel Slimline Water Tank (1000mm W x 2500mm L x  2350mm H)</v>
      </c>
    </row>
    <row r="4689" spans="2:18" x14ac:dyDescent="0.35">
      <c r="B4689" s="32">
        <v>0.65</v>
      </c>
      <c r="C4689" s="30" t="s">
        <v>23</v>
      </c>
      <c r="D4689" s="30" t="s">
        <v>21</v>
      </c>
      <c r="E4689" s="21">
        <v>1000</v>
      </c>
      <c r="F4689" s="21">
        <v>2600</v>
      </c>
      <c r="G4689" s="21">
        <v>2350</v>
      </c>
      <c r="H4689" s="39">
        <f t="shared" si="691"/>
        <v>5606.4285714285716</v>
      </c>
      <c r="I4689" s="37">
        <f t="shared" si="692"/>
        <v>6000</v>
      </c>
      <c r="J4689" s="37">
        <f t="shared" si="693"/>
        <v>210</v>
      </c>
      <c r="K4689" s="21"/>
      <c r="L4689" s="36">
        <v>1071</v>
      </c>
      <c r="M4689" s="36"/>
      <c r="N4689" s="36">
        <v>45</v>
      </c>
      <c r="O4689" s="21">
        <f t="shared" si="694"/>
        <v>1116</v>
      </c>
      <c r="P4689" s="40">
        <f t="shared" si="695"/>
        <v>3188.5714285714289</v>
      </c>
      <c r="Q4689" s="42"/>
      <c r="R4689" t="str">
        <f t="shared" si="696"/>
        <v>5610 Litre 316 Stainless Steel Slimline Water Tank (1000mm W x 2600mm L x  2350mm H)</v>
      </c>
    </row>
    <row r="4690" spans="2:18" x14ac:dyDescent="0.35">
      <c r="B4690" s="32">
        <v>0.65</v>
      </c>
      <c r="C4690" s="30" t="s">
        <v>23</v>
      </c>
      <c r="D4690" s="30" t="s">
        <v>21</v>
      </c>
      <c r="E4690" s="21">
        <v>1000</v>
      </c>
      <c r="F4690" s="21">
        <v>2700</v>
      </c>
      <c r="G4690" s="21">
        <v>2350</v>
      </c>
      <c r="H4690" s="39">
        <f t="shared" si="691"/>
        <v>5841.4285714285716</v>
      </c>
      <c r="I4690" s="37">
        <f t="shared" si="692"/>
        <v>6000</v>
      </c>
      <c r="J4690" s="37">
        <f t="shared" si="693"/>
        <v>210</v>
      </c>
      <c r="K4690" s="21"/>
      <c r="L4690" s="36">
        <f>L4689+23</f>
        <v>1094</v>
      </c>
      <c r="M4690" s="36"/>
      <c r="N4690" s="36">
        <v>45</v>
      </c>
      <c r="O4690" s="21">
        <f t="shared" si="694"/>
        <v>1139</v>
      </c>
      <c r="P4690" s="40">
        <f t="shared" si="695"/>
        <v>3254.2857142857147</v>
      </c>
      <c r="Q4690" s="42"/>
      <c r="R4690" t="str">
        <f t="shared" si="696"/>
        <v>5840 Litre 316 Stainless Steel Slimline Water Tank (1000mm W x 2700mm L x  2350mm H)</v>
      </c>
    </row>
    <row r="4691" spans="2:18" x14ac:dyDescent="0.35">
      <c r="B4691" s="32">
        <v>0.65</v>
      </c>
      <c r="C4691" s="30" t="s">
        <v>23</v>
      </c>
      <c r="D4691" s="30" t="s">
        <v>21</v>
      </c>
      <c r="E4691" s="21">
        <v>1000</v>
      </c>
      <c r="F4691" s="21">
        <v>2800</v>
      </c>
      <c r="G4691" s="21">
        <v>2350</v>
      </c>
      <c r="H4691" s="39">
        <f t="shared" si="691"/>
        <v>6076.4285714285716</v>
      </c>
      <c r="I4691" s="37">
        <f t="shared" si="692"/>
        <v>6000</v>
      </c>
      <c r="J4691" s="37">
        <f t="shared" si="693"/>
        <v>210</v>
      </c>
      <c r="K4691" s="21"/>
      <c r="L4691" s="36">
        <f>L4690+23</f>
        <v>1117</v>
      </c>
      <c r="M4691" s="36"/>
      <c r="N4691" s="36">
        <v>45</v>
      </c>
      <c r="O4691" s="21">
        <f t="shared" si="694"/>
        <v>1162</v>
      </c>
      <c r="P4691" s="40">
        <f t="shared" si="695"/>
        <v>3320</v>
      </c>
      <c r="Q4691" s="42"/>
      <c r="R4691" t="str">
        <f t="shared" si="696"/>
        <v>6080 Litre 316 Stainless Steel Slimline Water Tank (1000mm W x 2800mm L x  2350mm H)</v>
      </c>
    </row>
    <row r="4692" spans="2:18" x14ac:dyDescent="0.35">
      <c r="B4692" s="32">
        <v>0.65</v>
      </c>
      <c r="C4692" s="30" t="s">
        <v>23</v>
      </c>
      <c r="D4692" s="30" t="s">
        <v>21</v>
      </c>
      <c r="E4692" s="21">
        <v>1000</v>
      </c>
      <c r="F4692" s="21">
        <v>2900</v>
      </c>
      <c r="G4692" s="21">
        <v>2350</v>
      </c>
      <c r="H4692" s="39">
        <f t="shared" si="691"/>
        <v>6311.4285714285716</v>
      </c>
      <c r="I4692" s="37">
        <f t="shared" si="692"/>
        <v>6000</v>
      </c>
      <c r="J4692" s="37">
        <f t="shared" si="693"/>
        <v>210</v>
      </c>
      <c r="K4692" s="21"/>
      <c r="L4692" s="36">
        <f>L4691+23</f>
        <v>1140</v>
      </c>
      <c r="M4692" s="36"/>
      <c r="N4692" s="36">
        <v>45</v>
      </c>
      <c r="O4692" s="21">
        <f t="shared" si="694"/>
        <v>1185</v>
      </c>
      <c r="P4692" s="40">
        <f t="shared" si="695"/>
        <v>3385.7142857142858</v>
      </c>
      <c r="Q4692" s="42"/>
      <c r="R4692" t="str">
        <f t="shared" si="696"/>
        <v>6310 Litre 316 Stainless Steel Slimline Water Tank (1000mm W x 2900mm L x  2350mm H)</v>
      </c>
    </row>
    <row r="4693" spans="2:18" x14ac:dyDescent="0.35">
      <c r="B4693" s="32">
        <v>0.65</v>
      </c>
      <c r="C4693" s="30" t="s">
        <v>23</v>
      </c>
      <c r="D4693" s="30" t="s">
        <v>21</v>
      </c>
      <c r="E4693" s="21">
        <v>1000</v>
      </c>
      <c r="F4693" s="21">
        <v>3000</v>
      </c>
      <c r="G4693" s="21">
        <v>2350</v>
      </c>
      <c r="H4693" s="39">
        <f t="shared" si="691"/>
        <v>6546.4285714285716</v>
      </c>
      <c r="I4693" s="37">
        <f t="shared" si="692"/>
        <v>7000</v>
      </c>
      <c r="J4693" s="37">
        <f t="shared" si="693"/>
        <v>240</v>
      </c>
      <c r="K4693" s="21"/>
      <c r="L4693" s="36">
        <v>1192</v>
      </c>
      <c r="M4693" s="36"/>
      <c r="N4693" s="36">
        <v>45</v>
      </c>
      <c r="O4693" s="21">
        <f t="shared" si="694"/>
        <v>1237</v>
      </c>
      <c r="P4693" s="40">
        <f t="shared" si="695"/>
        <v>3534.2857142857147</v>
      </c>
      <c r="Q4693" s="42"/>
      <c r="R4693" t="str">
        <f t="shared" si="696"/>
        <v>6550 Litre 316 Stainless Steel Slimline Water Tank (1000mm W x 3000mm L x  2350mm H)</v>
      </c>
    </row>
    <row r="4694" spans="2:18" x14ac:dyDescent="0.35">
      <c r="B4694" s="32">
        <v>0.65</v>
      </c>
      <c r="C4694" s="30" t="s">
        <v>23</v>
      </c>
      <c r="D4694" s="30" t="s">
        <v>21</v>
      </c>
      <c r="E4694" s="21">
        <v>1000</v>
      </c>
      <c r="F4694" s="21">
        <v>3100</v>
      </c>
      <c r="G4694" s="21">
        <v>2350</v>
      </c>
      <c r="H4694" s="39">
        <f t="shared" si="691"/>
        <v>6781.4285714285716</v>
      </c>
      <c r="I4694" s="37">
        <f t="shared" si="692"/>
        <v>7000</v>
      </c>
      <c r="J4694" s="37">
        <f t="shared" si="693"/>
        <v>240</v>
      </c>
      <c r="K4694" s="21"/>
      <c r="L4694" s="36">
        <f>L4693+23</f>
        <v>1215</v>
      </c>
      <c r="M4694" s="36"/>
      <c r="N4694" s="36">
        <v>45</v>
      </c>
      <c r="O4694" s="21">
        <f t="shared" si="694"/>
        <v>1260</v>
      </c>
      <c r="P4694" s="40">
        <f t="shared" si="695"/>
        <v>3600.0000000000005</v>
      </c>
      <c r="Q4694" s="42"/>
      <c r="R4694" t="str">
        <f t="shared" si="696"/>
        <v>6780 Litre 316 Stainless Steel Slimline Water Tank (1000mm W x 3100mm L x  2350mm H)</v>
      </c>
    </row>
    <row r="4695" spans="2:18" x14ac:dyDescent="0.35">
      <c r="B4695" s="32">
        <v>0.65</v>
      </c>
      <c r="C4695" s="30" t="s">
        <v>23</v>
      </c>
      <c r="D4695" s="30" t="s">
        <v>21</v>
      </c>
      <c r="E4695" s="21">
        <v>1000</v>
      </c>
      <c r="F4695" s="21">
        <v>3200</v>
      </c>
      <c r="G4695" s="21">
        <v>2350</v>
      </c>
      <c r="H4695" s="39">
        <f t="shared" si="691"/>
        <v>7016.4285714285716</v>
      </c>
      <c r="I4695" s="37">
        <f t="shared" si="692"/>
        <v>7000</v>
      </c>
      <c r="J4695" s="37">
        <f t="shared" si="693"/>
        <v>240</v>
      </c>
      <c r="K4695" s="21"/>
      <c r="L4695" s="36">
        <f>L4694+23</f>
        <v>1238</v>
      </c>
      <c r="M4695" s="36"/>
      <c r="N4695" s="36">
        <v>45</v>
      </c>
      <c r="O4695" s="21">
        <f t="shared" si="694"/>
        <v>1283</v>
      </c>
      <c r="P4695" s="40">
        <f t="shared" si="695"/>
        <v>3665.7142857142858</v>
      </c>
      <c r="Q4695" s="42"/>
      <c r="R4695" t="str">
        <f t="shared" si="696"/>
        <v>7020 Litre 316 Stainless Steel Slimline Water Tank (1000mm W x 3200mm L x  2350mm H)</v>
      </c>
    </row>
    <row r="4696" spans="2:18" x14ac:dyDescent="0.35">
      <c r="B4696" s="32">
        <v>0.65</v>
      </c>
      <c r="C4696" s="30" t="s">
        <v>23</v>
      </c>
      <c r="D4696" s="30" t="s">
        <v>21</v>
      </c>
      <c r="E4696" s="21">
        <v>1000</v>
      </c>
      <c r="F4696" s="21">
        <v>3300</v>
      </c>
      <c r="G4696" s="21">
        <v>2350</v>
      </c>
      <c r="H4696" s="39">
        <f t="shared" si="691"/>
        <v>7251.4285714285716</v>
      </c>
      <c r="I4696" s="37">
        <f t="shared" si="692"/>
        <v>7000</v>
      </c>
      <c r="J4696" s="37">
        <f t="shared" si="693"/>
        <v>240</v>
      </c>
      <c r="K4696" s="21"/>
      <c r="L4696" s="36">
        <f>L4695+23</f>
        <v>1261</v>
      </c>
      <c r="M4696" s="36"/>
      <c r="N4696" s="36">
        <v>45</v>
      </c>
      <c r="O4696" s="21">
        <f t="shared" si="694"/>
        <v>1306</v>
      </c>
      <c r="P4696" s="40">
        <f t="shared" si="695"/>
        <v>3731.4285714285716</v>
      </c>
      <c r="Q4696" s="42"/>
      <c r="R4696" t="str">
        <f t="shared" si="696"/>
        <v>7250 Litre 316 Stainless Steel Slimline Water Tank (1000mm W x 3300mm L x  2350mm H)</v>
      </c>
    </row>
    <row r="4697" spans="2:18" x14ac:dyDescent="0.35">
      <c r="B4697" s="32">
        <v>0.65</v>
      </c>
      <c r="C4697" s="30" t="s">
        <v>23</v>
      </c>
      <c r="D4697" s="30" t="s">
        <v>21</v>
      </c>
      <c r="E4697" s="21">
        <v>1000</v>
      </c>
      <c r="F4697" s="21">
        <v>3400</v>
      </c>
      <c r="G4697" s="21">
        <v>2350</v>
      </c>
      <c r="H4697" s="39">
        <f t="shared" si="691"/>
        <v>7486.4285714285716</v>
      </c>
      <c r="I4697" s="37">
        <f t="shared" si="692"/>
        <v>7000</v>
      </c>
      <c r="J4697" s="37">
        <f t="shared" si="693"/>
        <v>240</v>
      </c>
      <c r="K4697" s="21"/>
      <c r="L4697" s="36">
        <f>L4696+23</f>
        <v>1284</v>
      </c>
      <c r="M4697" s="36"/>
      <c r="N4697" s="36">
        <v>45</v>
      </c>
      <c r="O4697" s="21">
        <f t="shared" si="694"/>
        <v>1329</v>
      </c>
      <c r="P4697" s="40">
        <f t="shared" si="695"/>
        <v>3797.1428571428573</v>
      </c>
      <c r="Q4697" s="42"/>
      <c r="R4697" t="str">
        <f t="shared" si="696"/>
        <v>7490 Litre 316 Stainless Steel Slimline Water Tank (1000mm W x 3400mm L x  2350mm H)</v>
      </c>
    </row>
    <row r="4698" spans="2:18" x14ac:dyDescent="0.35">
      <c r="B4698" s="32">
        <v>0.65</v>
      </c>
      <c r="C4698" s="30" t="s">
        <v>23</v>
      </c>
      <c r="D4698" s="30" t="s">
        <v>21</v>
      </c>
      <c r="E4698" s="21">
        <v>1000</v>
      </c>
      <c r="F4698" s="21">
        <v>3500</v>
      </c>
      <c r="G4698" s="21">
        <v>2350</v>
      </c>
      <c r="H4698" s="39">
        <f t="shared" si="691"/>
        <v>7721.4285714285716</v>
      </c>
      <c r="I4698" s="37">
        <f t="shared" si="692"/>
        <v>8000</v>
      </c>
      <c r="J4698" s="37">
        <f t="shared" si="693"/>
        <v>255</v>
      </c>
      <c r="K4698" s="21"/>
      <c r="L4698" s="36">
        <v>1333</v>
      </c>
      <c r="M4698" s="36"/>
      <c r="N4698" s="36">
        <v>45</v>
      </c>
      <c r="O4698" s="21">
        <f t="shared" si="694"/>
        <v>1378</v>
      </c>
      <c r="P4698" s="40">
        <f t="shared" si="695"/>
        <v>3937.1428571428573</v>
      </c>
      <c r="Q4698" s="42"/>
      <c r="R4698" t="str">
        <f t="shared" si="696"/>
        <v>7720 Litre 316 Stainless Steel Slimline Water Tank (1000mm W x 3500mm L x  2350mm H)</v>
      </c>
    </row>
    <row r="4699" spans="2:18" x14ac:dyDescent="0.35">
      <c r="B4699" s="32">
        <v>0.65</v>
      </c>
      <c r="C4699" s="30" t="s">
        <v>23</v>
      </c>
      <c r="D4699" s="30" t="s">
        <v>21</v>
      </c>
      <c r="E4699" s="21">
        <v>1000</v>
      </c>
      <c r="F4699" s="21">
        <v>3600</v>
      </c>
      <c r="G4699" s="21">
        <v>2350</v>
      </c>
      <c r="H4699" s="39">
        <f t="shared" si="691"/>
        <v>7956.4285714285716</v>
      </c>
      <c r="I4699" s="37">
        <f t="shared" si="692"/>
        <v>8000</v>
      </c>
      <c r="J4699" s="37">
        <f t="shared" si="693"/>
        <v>255</v>
      </c>
      <c r="K4699" s="21"/>
      <c r="L4699" s="36">
        <f>L4698+23</f>
        <v>1356</v>
      </c>
      <c r="M4699" s="36"/>
      <c r="N4699" s="36">
        <v>45</v>
      </c>
      <c r="O4699" s="21">
        <f t="shared" si="694"/>
        <v>1401</v>
      </c>
      <c r="P4699" s="40">
        <f t="shared" si="695"/>
        <v>4002.8571428571431</v>
      </c>
      <c r="Q4699" s="42"/>
      <c r="R4699" t="str">
        <f t="shared" si="696"/>
        <v>7960 Litre 316 Stainless Steel Slimline Water Tank (1000mm W x 3600mm L x  2350mm H)</v>
      </c>
    </row>
    <row r="4700" spans="2:18" x14ac:dyDescent="0.35">
      <c r="B4700" s="32">
        <v>0.65</v>
      </c>
      <c r="C4700" s="30" t="s">
        <v>23</v>
      </c>
      <c r="D4700" s="30" t="s">
        <v>21</v>
      </c>
      <c r="E4700" s="21">
        <v>1000</v>
      </c>
      <c r="F4700" s="21">
        <v>3700</v>
      </c>
      <c r="G4700" s="21">
        <v>2350</v>
      </c>
      <c r="H4700" s="39">
        <f t="shared" si="691"/>
        <v>8191.4285714285716</v>
      </c>
      <c r="I4700" s="37">
        <f t="shared" si="692"/>
        <v>8000</v>
      </c>
      <c r="J4700" s="37">
        <f t="shared" si="693"/>
        <v>255</v>
      </c>
      <c r="K4700" s="21"/>
      <c r="L4700" s="36">
        <f>L4699+23</f>
        <v>1379</v>
      </c>
      <c r="M4700" s="36"/>
      <c r="N4700" s="36">
        <v>45</v>
      </c>
      <c r="O4700" s="21">
        <f t="shared" si="694"/>
        <v>1424</v>
      </c>
      <c r="P4700" s="40">
        <f t="shared" si="695"/>
        <v>4068.5714285714289</v>
      </c>
      <c r="Q4700" s="42"/>
      <c r="R4700" t="str">
        <f t="shared" si="696"/>
        <v>8190 Litre 316 Stainless Steel Slimline Water Tank (1000mm W x 3700mm L x  2350mm H)</v>
      </c>
    </row>
    <row r="4701" spans="2:18" x14ac:dyDescent="0.35">
      <c r="B4701" s="32">
        <v>0.65</v>
      </c>
      <c r="C4701" s="30" t="s">
        <v>23</v>
      </c>
      <c r="D4701" s="30" t="s">
        <v>21</v>
      </c>
      <c r="E4701" s="21">
        <v>1000</v>
      </c>
      <c r="F4701" s="21">
        <v>3800</v>
      </c>
      <c r="G4701" s="21">
        <v>2350</v>
      </c>
      <c r="H4701" s="39">
        <f t="shared" si="691"/>
        <v>8426.4285714285725</v>
      </c>
      <c r="I4701" s="37">
        <f t="shared" si="692"/>
        <v>8000</v>
      </c>
      <c r="J4701" s="37">
        <f t="shared" si="693"/>
        <v>255</v>
      </c>
      <c r="K4701" s="21"/>
      <c r="L4701" s="36">
        <f>L4700+23</f>
        <v>1402</v>
      </c>
      <c r="M4701" s="36"/>
      <c r="N4701" s="36">
        <v>45</v>
      </c>
      <c r="O4701" s="21">
        <f t="shared" si="694"/>
        <v>1447</v>
      </c>
      <c r="P4701" s="40">
        <f t="shared" si="695"/>
        <v>4134.2857142857147</v>
      </c>
      <c r="Q4701" s="42"/>
      <c r="R4701" t="str">
        <f t="shared" si="696"/>
        <v>8430 Litre 316 Stainless Steel Slimline Water Tank (1000mm W x 3800mm L x  2350mm H)</v>
      </c>
    </row>
    <row r="4702" spans="2:18" x14ac:dyDescent="0.35">
      <c r="B4702" s="32">
        <v>0.65</v>
      </c>
      <c r="C4702" s="30" t="s">
        <v>23</v>
      </c>
      <c r="D4702" s="30" t="s">
        <v>21</v>
      </c>
      <c r="E4702" s="21">
        <v>1000</v>
      </c>
      <c r="F4702" s="21">
        <v>3900</v>
      </c>
      <c r="G4702" s="21">
        <v>2350</v>
      </c>
      <c r="H4702" s="39">
        <f t="shared" si="691"/>
        <v>8661.4285714285725</v>
      </c>
      <c r="I4702" s="37">
        <f t="shared" si="692"/>
        <v>9000</v>
      </c>
      <c r="J4702" s="37">
        <f t="shared" si="693"/>
        <v>270</v>
      </c>
      <c r="K4702" s="21"/>
      <c r="L4702" s="36">
        <v>1454</v>
      </c>
      <c r="M4702" s="36"/>
      <c r="N4702" s="36">
        <v>45</v>
      </c>
      <c r="O4702" s="21">
        <f t="shared" si="694"/>
        <v>1499</v>
      </c>
      <c r="P4702" s="40">
        <f t="shared" si="695"/>
        <v>4282.8571428571431</v>
      </c>
      <c r="Q4702" s="42"/>
      <c r="R4702" t="str">
        <f t="shared" si="696"/>
        <v>8660 Litre 316 Stainless Steel Slimline Water Tank (1000mm W x 3900mm L x  2350mm H)</v>
      </c>
    </row>
    <row r="4703" spans="2:18" x14ac:dyDescent="0.35">
      <c r="B4703" s="32">
        <v>0.65</v>
      </c>
      <c r="C4703" s="30" t="s">
        <v>23</v>
      </c>
      <c r="D4703" s="30" t="s">
        <v>21</v>
      </c>
      <c r="E4703" s="21">
        <v>1000</v>
      </c>
      <c r="F4703" s="21">
        <v>4000</v>
      </c>
      <c r="G4703" s="21">
        <v>2350</v>
      </c>
      <c r="H4703" s="39">
        <f t="shared" si="691"/>
        <v>8896.4285714285725</v>
      </c>
      <c r="I4703" s="37">
        <f t="shared" si="692"/>
        <v>9000</v>
      </c>
      <c r="J4703" s="37">
        <f t="shared" si="693"/>
        <v>270</v>
      </c>
      <c r="K4703" s="21"/>
      <c r="L4703" s="36">
        <v>1477</v>
      </c>
      <c r="M4703" s="36"/>
      <c r="N4703" s="36">
        <v>45</v>
      </c>
      <c r="O4703" s="21">
        <f t="shared" si="694"/>
        <v>1522</v>
      </c>
      <c r="P4703" s="40">
        <f t="shared" si="695"/>
        <v>4348.5714285714284</v>
      </c>
      <c r="Q4703" s="42"/>
      <c r="R4703" t="str">
        <f t="shared" si="696"/>
        <v>8900 Litre 316 Stainless Steel Slimline Water Tank (1000mm W x 4000mm L x  2350mm H)</v>
      </c>
    </row>
    <row r="4704" spans="2:18" x14ac:dyDescent="0.35">
      <c r="B4704" s="32">
        <v>0.65</v>
      </c>
      <c r="C4704" s="30" t="s">
        <v>23</v>
      </c>
      <c r="D4704" s="30" t="s">
        <v>21</v>
      </c>
      <c r="E4704" s="21">
        <v>1050</v>
      </c>
      <c r="F4704" s="21">
        <v>800</v>
      </c>
      <c r="G4704" s="21">
        <v>2350</v>
      </c>
      <c r="H4704" s="39">
        <f t="shared" si="691"/>
        <v>1418.8125</v>
      </c>
      <c r="I4704" s="37">
        <f t="shared" si="692"/>
        <v>1000</v>
      </c>
      <c r="J4704" s="37">
        <f t="shared" si="693"/>
        <v>90</v>
      </c>
      <c r="K4704" s="21"/>
      <c r="L4704" s="36">
        <v>488</v>
      </c>
      <c r="M4704" s="44"/>
      <c r="N4704" s="36">
        <v>30</v>
      </c>
      <c r="O4704" s="21">
        <f t="shared" si="694"/>
        <v>518</v>
      </c>
      <c r="P4704" s="40">
        <f t="shared" si="695"/>
        <v>1480</v>
      </c>
      <c r="Q4704" s="42"/>
      <c r="R4704" t="str">
        <f t="shared" si="696"/>
        <v>1420 Litre 316 Stainless Steel Slimline Water Tank (1050mm W x 800mm L x  2350mm H)</v>
      </c>
    </row>
    <row r="4705" spans="2:18" x14ac:dyDescent="0.35">
      <c r="B4705" s="32">
        <v>0.65</v>
      </c>
      <c r="C4705" s="30" t="s">
        <v>23</v>
      </c>
      <c r="D4705" s="30" t="s">
        <v>21</v>
      </c>
      <c r="E4705" s="21">
        <v>1050</v>
      </c>
      <c r="F4705" s="21">
        <v>900</v>
      </c>
      <c r="G4705" s="21">
        <v>2350</v>
      </c>
      <c r="H4705" s="39">
        <f t="shared" si="691"/>
        <v>1665.5625</v>
      </c>
      <c r="I4705" s="37">
        <f t="shared" si="692"/>
        <v>2000</v>
      </c>
      <c r="J4705" s="37">
        <f t="shared" si="693"/>
        <v>120</v>
      </c>
      <c r="K4705" s="21"/>
      <c r="L4705" s="36">
        <v>511</v>
      </c>
      <c r="M4705" s="36"/>
      <c r="N4705" s="36">
        <v>30</v>
      </c>
      <c r="O4705" s="21">
        <f t="shared" si="694"/>
        <v>541</v>
      </c>
      <c r="P4705" s="40">
        <f t="shared" si="695"/>
        <v>1545.7142857142858</v>
      </c>
      <c r="Q4705" s="42"/>
      <c r="R4705" t="str">
        <f t="shared" si="696"/>
        <v>1670 Litre 316 Stainless Steel Slimline Water Tank (1050mm W x 900mm L x  2350mm H)</v>
      </c>
    </row>
    <row r="4706" spans="2:18" x14ac:dyDescent="0.35">
      <c r="B4706" s="32">
        <v>0.65</v>
      </c>
      <c r="C4706" s="30" t="s">
        <v>23</v>
      </c>
      <c r="D4706" s="30" t="s">
        <v>21</v>
      </c>
      <c r="E4706" s="21">
        <v>1050</v>
      </c>
      <c r="F4706" s="21">
        <v>1000</v>
      </c>
      <c r="G4706" s="21">
        <v>2350</v>
      </c>
      <c r="H4706" s="39">
        <f t="shared" si="691"/>
        <v>1912.3125</v>
      </c>
      <c r="I4706" s="37">
        <f t="shared" si="692"/>
        <v>2000</v>
      </c>
      <c r="J4706" s="37">
        <f t="shared" si="693"/>
        <v>120</v>
      </c>
      <c r="K4706" s="21"/>
      <c r="L4706" s="36">
        <f>L4705+23</f>
        <v>534</v>
      </c>
      <c r="M4706" s="36"/>
      <c r="N4706" s="36">
        <v>30</v>
      </c>
      <c r="O4706" s="21">
        <f t="shared" si="694"/>
        <v>564</v>
      </c>
      <c r="P4706" s="40">
        <f t="shared" si="695"/>
        <v>1611.4285714285716</v>
      </c>
      <c r="Q4706" s="42"/>
      <c r="R4706" t="str">
        <f t="shared" si="696"/>
        <v>1910 Litre 316 Stainless Steel Slimline Water Tank (1050mm W x 1000mm L x  2350mm H)</v>
      </c>
    </row>
    <row r="4707" spans="2:18" x14ac:dyDescent="0.35">
      <c r="B4707" s="32">
        <v>0.65</v>
      </c>
      <c r="C4707" s="30" t="s">
        <v>23</v>
      </c>
      <c r="D4707" s="30" t="s">
        <v>21</v>
      </c>
      <c r="E4707" s="21">
        <v>1050</v>
      </c>
      <c r="F4707" s="21">
        <v>1100</v>
      </c>
      <c r="G4707" s="21">
        <v>2350</v>
      </c>
      <c r="H4707" s="39">
        <f t="shared" si="691"/>
        <v>2159.0625</v>
      </c>
      <c r="I4707" s="37">
        <f t="shared" si="692"/>
        <v>2000</v>
      </c>
      <c r="J4707" s="37">
        <f t="shared" si="693"/>
        <v>120</v>
      </c>
      <c r="K4707" s="21"/>
      <c r="L4707" s="36">
        <f>L4706+23</f>
        <v>557</v>
      </c>
      <c r="M4707" s="36"/>
      <c r="N4707" s="36">
        <v>30</v>
      </c>
      <c r="O4707" s="21">
        <f t="shared" si="694"/>
        <v>587</v>
      </c>
      <c r="P4707" s="40">
        <f t="shared" si="695"/>
        <v>1677.1428571428573</v>
      </c>
      <c r="Q4707" s="42"/>
      <c r="R4707" t="str">
        <f t="shared" si="696"/>
        <v>2160 Litre 316 Stainless Steel Slimline Water Tank (1050mm W x 1100mm L x  2350mm H)</v>
      </c>
    </row>
    <row r="4708" spans="2:18" x14ac:dyDescent="0.35">
      <c r="B4708" s="32">
        <v>0.65</v>
      </c>
      <c r="C4708" s="30" t="s">
        <v>23</v>
      </c>
      <c r="D4708" s="30" t="s">
        <v>21</v>
      </c>
      <c r="E4708" s="21">
        <v>1050</v>
      </c>
      <c r="F4708" s="21">
        <v>1200</v>
      </c>
      <c r="G4708" s="21">
        <v>2350</v>
      </c>
      <c r="H4708" s="39">
        <f t="shared" si="691"/>
        <v>2405.8125</v>
      </c>
      <c r="I4708" s="37">
        <f t="shared" si="692"/>
        <v>2000</v>
      </c>
      <c r="J4708" s="37">
        <f t="shared" si="693"/>
        <v>120</v>
      </c>
      <c r="K4708" s="21"/>
      <c r="L4708" s="36">
        <f>L4707+23</f>
        <v>580</v>
      </c>
      <c r="M4708" s="36"/>
      <c r="N4708" s="36">
        <v>30</v>
      </c>
      <c r="O4708" s="21">
        <f t="shared" si="694"/>
        <v>610</v>
      </c>
      <c r="P4708" s="40">
        <f t="shared" si="695"/>
        <v>1742.8571428571429</v>
      </c>
      <c r="Q4708" s="42"/>
      <c r="R4708" t="str">
        <f t="shared" si="696"/>
        <v>2410 Litre 316 Stainless Steel Slimline Water Tank (1050mm W x 1200mm L x  2350mm H)</v>
      </c>
    </row>
    <row r="4709" spans="2:18" x14ac:dyDescent="0.35">
      <c r="B4709" s="32">
        <v>0.65</v>
      </c>
      <c r="C4709" s="30" t="s">
        <v>23</v>
      </c>
      <c r="D4709" s="30" t="s">
        <v>21</v>
      </c>
      <c r="E4709" s="21">
        <v>1050</v>
      </c>
      <c r="F4709" s="21">
        <v>1300</v>
      </c>
      <c r="G4709" s="21">
        <v>2350</v>
      </c>
      <c r="H4709" s="39">
        <f t="shared" si="691"/>
        <v>2652.5625</v>
      </c>
      <c r="I4709" s="37">
        <f t="shared" si="692"/>
        <v>3000</v>
      </c>
      <c r="J4709" s="37">
        <f t="shared" si="693"/>
        <v>135</v>
      </c>
      <c r="K4709" s="21"/>
      <c r="L4709" s="36">
        <v>670</v>
      </c>
      <c r="M4709" s="36"/>
      <c r="N4709" s="36">
        <v>30</v>
      </c>
      <c r="O4709" s="21">
        <f t="shared" si="694"/>
        <v>700</v>
      </c>
      <c r="P4709" s="40">
        <f t="shared" si="695"/>
        <v>2000.0000000000002</v>
      </c>
      <c r="Q4709" s="42"/>
      <c r="R4709" t="str">
        <f t="shared" si="696"/>
        <v>2650 Litre 316 Stainless Steel Slimline Water Tank (1050mm W x 1300mm L x  2350mm H)</v>
      </c>
    </row>
    <row r="4710" spans="2:18" x14ac:dyDescent="0.35">
      <c r="B4710" s="32">
        <v>0.65</v>
      </c>
      <c r="C4710" s="30" t="s">
        <v>23</v>
      </c>
      <c r="D4710" s="30" t="s">
        <v>21</v>
      </c>
      <c r="E4710" s="21">
        <v>1050</v>
      </c>
      <c r="F4710" s="21">
        <v>1400</v>
      </c>
      <c r="G4710" s="21">
        <v>2350</v>
      </c>
      <c r="H4710" s="39">
        <f t="shared" si="691"/>
        <v>2899.3125</v>
      </c>
      <c r="I4710" s="37">
        <f t="shared" si="692"/>
        <v>3000</v>
      </c>
      <c r="J4710" s="37">
        <f t="shared" si="693"/>
        <v>135</v>
      </c>
      <c r="K4710" s="21"/>
      <c r="L4710" s="36">
        <f>L4709+23</f>
        <v>693</v>
      </c>
      <c r="M4710" s="36"/>
      <c r="N4710" s="36">
        <v>30</v>
      </c>
      <c r="O4710" s="21">
        <f t="shared" si="694"/>
        <v>723</v>
      </c>
      <c r="P4710" s="40">
        <f t="shared" si="695"/>
        <v>2065.7142857142858</v>
      </c>
      <c r="Q4710" s="42"/>
      <c r="R4710" t="str">
        <f t="shared" si="696"/>
        <v>2900 Litre 316 Stainless Steel Slimline Water Tank (1050mm W x 1400mm L x  2350mm H)</v>
      </c>
    </row>
    <row r="4711" spans="2:18" x14ac:dyDescent="0.35">
      <c r="B4711" s="32">
        <v>0.65</v>
      </c>
      <c r="C4711" s="30" t="s">
        <v>23</v>
      </c>
      <c r="D4711" s="30" t="s">
        <v>21</v>
      </c>
      <c r="E4711" s="21">
        <v>1050</v>
      </c>
      <c r="F4711" s="21">
        <v>1500</v>
      </c>
      <c r="G4711" s="21">
        <v>2350</v>
      </c>
      <c r="H4711" s="39">
        <f t="shared" si="691"/>
        <v>3146.0625</v>
      </c>
      <c r="I4711" s="37">
        <f t="shared" si="692"/>
        <v>3000</v>
      </c>
      <c r="J4711" s="37">
        <f t="shared" si="693"/>
        <v>135</v>
      </c>
      <c r="K4711" s="21"/>
      <c r="L4711" s="36">
        <f>L4710+23</f>
        <v>716</v>
      </c>
      <c r="M4711" s="36"/>
      <c r="N4711" s="36">
        <v>30</v>
      </c>
      <c r="O4711" s="21">
        <f t="shared" si="694"/>
        <v>746</v>
      </c>
      <c r="P4711" s="40">
        <f t="shared" si="695"/>
        <v>2131.4285714285716</v>
      </c>
      <c r="Q4711" s="42"/>
      <c r="R4711" t="str">
        <f t="shared" si="696"/>
        <v>3150 Litre 316 Stainless Steel Slimline Water Tank (1050mm W x 1500mm L x  2350mm H)</v>
      </c>
    </row>
    <row r="4712" spans="2:18" x14ac:dyDescent="0.35">
      <c r="B4712" s="32">
        <v>0.65</v>
      </c>
      <c r="C4712" s="30" t="s">
        <v>23</v>
      </c>
      <c r="D4712" s="30" t="s">
        <v>21</v>
      </c>
      <c r="E4712" s="21">
        <v>1050</v>
      </c>
      <c r="F4712" s="21">
        <v>1600</v>
      </c>
      <c r="G4712" s="21">
        <v>2350</v>
      </c>
      <c r="H4712" s="39">
        <f t="shared" si="691"/>
        <v>3392.8125</v>
      </c>
      <c r="I4712" s="37">
        <f t="shared" si="692"/>
        <v>3000</v>
      </c>
      <c r="J4712" s="37">
        <f t="shared" si="693"/>
        <v>135</v>
      </c>
      <c r="K4712" s="21"/>
      <c r="L4712" s="36">
        <f>L4711+23</f>
        <v>739</v>
      </c>
      <c r="M4712" s="36"/>
      <c r="N4712" s="36">
        <v>30</v>
      </c>
      <c r="O4712" s="21">
        <f t="shared" si="694"/>
        <v>769</v>
      </c>
      <c r="P4712" s="40">
        <f t="shared" si="695"/>
        <v>2197.1428571428573</v>
      </c>
      <c r="Q4712" s="42"/>
      <c r="R4712" t="str">
        <f t="shared" si="696"/>
        <v>3390 Litre 316 Stainless Steel Slimline Water Tank (1050mm W x 1600mm L x  2350mm H)</v>
      </c>
    </row>
    <row r="4713" spans="2:18" x14ac:dyDescent="0.35">
      <c r="B4713" s="32">
        <v>0.65</v>
      </c>
      <c r="C4713" s="30" t="s">
        <v>23</v>
      </c>
      <c r="D4713" s="30" t="s">
        <v>21</v>
      </c>
      <c r="E4713" s="21">
        <v>1050</v>
      </c>
      <c r="F4713" s="21">
        <v>1700</v>
      </c>
      <c r="G4713" s="21">
        <v>2350</v>
      </c>
      <c r="H4713" s="39">
        <f t="shared" si="691"/>
        <v>3639.5625</v>
      </c>
      <c r="I4713" s="37">
        <f t="shared" si="692"/>
        <v>4000</v>
      </c>
      <c r="J4713" s="37">
        <f t="shared" si="693"/>
        <v>150</v>
      </c>
      <c r="K4713" s="21"/>
      <c r="L4713" s="36">
        <v>762</v>
      </c>
      <c r="M4713" s="36"/>
      <c r="N4713" s="36">
        <v>30</v>
      </c>
      <c r="O4713" s="21">
        <f t="shared" si="694"/>
        <v>792</v>
      </c>
      <c r="P4713" s="40">
        <f t="shared" si="695"/>
        <v>2262.8571428571431</v>
      </c>
      <c r="Q4713" s="42"/>
      <c r="R4713" t="str">
        <f t="shared" si="696"/>
        <v>3640 Litre 316 Stainless Steel Slimline Water Tank (1050mm W x 1700mm L x  2350mm H)</v>
      </c>
    </row>
    <row r="4714" spans="2:18" x14ac:dyDescent="0.35">
      <c r="B4714" s="32">
        <v>0.65</v>
      </c>
      <c r="C4714" s="30" t="s">
        <v>23</v>
      </c>
      <c r="D4714" s="30" t="s">
        <v>21</v>
      </c>
      <c r="E4714" s="21">
        <v>1050</v>
      </c>
      <c r="F4714" s="21">
        <v>1800</v>
      </c>
      <c r="G4714" s="21">
        <v>2350</v>
      </c>
      <c r="H4714" s="39">
        <f t="shared" si="691"/>
        <v>3886.3125</v>
      </c>
      <c r="I4714" s="37">
        <f t="shared" si="692"/>
        <v>4000</v>
      </c>
      <c r="J4714" s="37">
        <f t="shared" si="693"/>
        <v>150</v>
      </c>
      <c r="K4714" s="21"/>
      <c r="L4714" s="36">
        <f>L4713+23</f>
        <v>785</v>
      </c>
      <c r="M4714" s="36"/>
      <c r="N4714" s="36">
        <v>30</v>
      </c>
      <c r="O4714" s="21">
        <f t="shared" si="694"/>
        <v>815</v>
      </c>
      <c r="P4714" s="40">
        <f t="shared" si="695"/>
        <v>2328.5714285714289</v>
      </c>
      <c r="Q4714" s="42"/>
      <c r="R4714" t="str">
        <f t="shared" si="696"/>
        <v>3890 Litre 316 Stainless Steel Slimline Water Tank (1050mm W x 1800mm L x  2350mm H)</v>
      </c>
    </row>
    <row r="4715" spans="2:18" x14ac:dyDescent="0.35">
      <c r="B4715" s="32">
        <v>0.65</v>
      </c>
      <c r="C4715" s="30" t="s">
        <v>23</v>
      </c>
      <c r="D4715" s="30" t="s">
        <v>21</v>
      </c>
      <c r="E4715" s="21">
        <v>1050</v>
      </c>
      <c r="F4715" s="21">
        <v>1900</v>
      </c>
      <c r="G4715" s="21">
        <v>2350</v>
      </c>
      <c r="H4715" s="39">
        <f t="shared" si="691"/>
        <v>4133.0625</v>
      </c>
      <c r="I4715" s="37">
        <f t="shared" si="692"/>
        <v>4000</v>
      </c>
      <c r="J4715" s="37">
        <f t="shared" si="693"/>
        <v>150</v>
      </c>
      <c r="K4715" s="21"/>
      <c r="L4715" s="36">
        <f>L4714+23</f>
        <v>808</v>
      </c>
      <c r="M4715" s="36"/>
      <c r="N4715" s="36">
        <v>30</v>
      </c>
      <c r="O4715" s="21">
        <f t="shared" si="694"/>
        <v>838</v>
      </c>
      <c r="P4715" s="40">
        <f t="shared" si="695"/>
        <v>2394.2857142857142</v>
      </c>
      <c r="Q4715" s="42"/>
      <c r="R4715" t="str">
        <f t="shared" si="696"/>
        <v>4130 Litre 316 Stainless Steel Slimline Water Tank (1050mm W x 1900mm L x  2350mm H)</v>
      </c>
    </row>
    <row r="4716" spans="2:18" x14ac:dyDescent="0.35">
      <c r="B4716" s="32">
        <v>0.65</v>
      </c>
      <c r="C4716" s="30" t="s">
        <v>23</v>
      </c>
      <c r="D4716" s="30" t="s">
        <v>21</v>
      </c>
      <c r="E4716" s="21">
        <v>1050</v>
      </c>
      <c r="F4716" s="21">
        <v>2000</v>
      </c>
      <c r="G4716" s="21">
        <v>2350</v>
      </c>
      <c r="H4716" s="39">
        <f t="shared" si="691"/>
        <v>4379.8125</v>
      </c>
      <c r="I4716" s="37">
        <f t="shared" si="692"/>
        <v>4000</v>
      </c>
      <c r="J4716" s="37">
        <f t="shared" si="693"/>
        <v>150</v>
      </c>
      <c r="K4716" s="21"/>
      <c r="L4716" s="36">
        <f>L4715+23</f>
        <v>831</v>
      </c>
      <c r="M4716" s="36"/>
      <c r="N4716" s="36">
        <v>30</v>
      </c>
      <c r="O4716" s="21">
        <f t="shared" si="694"/>
        <v>861</v>
      </c>
      <c r="P4716" s="40">
        <f t="shared" si="695"/>
        <v>2460</v>
      </c>
      <c r="Q4716" s="42"/>
      <c r="R4716" t="str">
        <f t="shared" si="696"/>
        <v>4380 Litre 316 Stainless Steel Slimline Water Tank (1050mm W x 2000mm L x  2350mm H)</v>
      </c>
    </row>
    <row r="4717" spans="2:18" x14ac:dyDescent="0.35">
      <c r="B4717" s="32">
        <v>0.65</v>
      </c>
      <c r="C4717" s="30" t="s">
        <v>23</v>
      </c>
      <c r="D4717" s="30" t="s">
        <v>21</v>
      </c>
      <c r="E4717" s="21">
        <v>1050</v>
      </c>
      <c r="F4717" s="21">
        <v>2100</v>
      </c>
      <c r="G4717" s="21">
        <v>2350</v>
      </c>
      <c r="H4717" s="39">
        <f t="shared" si="691"/>
        <v>4626.5625</v>
      </c>
      <c r="I4717" s="37">
        <f t="shared" si="692"/>
        <v>5000</v>
      </c>
      <c r="J4717" s="37">
        <f t="shared" si="693"/>
        <v>180</v>
      </c>
      <c r="K4717" s="21"/>
      <c r="L4717" s="36">
        <v>854</v>
      </c>
      <c r="M4717" s="36"/>
      <c r="N4717" s="36">
        <v>30</v>
      </c>
      <c r="O4717" s="21">
        <f t="shared" si="694"/>
        <v>884</v>
      </c>
      <c r="P4717" s="40">
        <f t="shared" si="695"/>
        <v>2525.7142857142858</v>
      </c>
      <c r="Q4717" s="42"/>
      <c r="R4717" t="str">
        <f t="shared" si="696"/>
        <v>4630 Litre 316 Stainless Steel Slimline Water Tank (1050mm W x 2100mm L x  2350mm H)</v>
      </c>
    </row>
    <row r="4718" spans="2:18" x14ac:dyDescent="0.35">
      <c r="B4718" s="32">
        <v>0.65</v>
      </c>
      <c r="C4718" s="30" t="s">
        <v>23</v>
      </c>
      <c r="D4718" s="30" t="s">
        <v>21</v>
      </c>
      <c r="E4718" s="21">
        <v>1050</v>
      </c>
      <c r="F4718" s="21">
        <v>2200</v>
      </c>
      <c r="G4718" s="21">
        <v>2350</v>
      </c>
      <c r="H4718" s="39">
        <f t="shared" si="691"/>
        <v>4873.3125</v>
      </c>
      <c r="I4718" s="37">
        <f t="shared" si="692"/>
        <v>5000</v>
      </c>
      <c r="J4718" s="37">
        <f t="shared" si="693"/>
        <v>180</v>
      </c>
      <c r="K4718" s="21"/>
      <c r="L4718" s="36">
        <f>L4717+23</f>
        <v>877</v>
      </c>
      <c r="M4718" s="36"/>
      <c r="N4718" s="36">
        <v>30</v>
      </c>
      <c r="O4718" s="21">
        <f t="shared" si="694"/>
        <v>907</v>
      </c>
      <c r="P4718" s="40">
        <f t="shared" si="695"/>
        <v>2591.4285714285716</v>
      </c>
      <c r="Q4718" s="42"/>
      <c r="R4718" t="str">
        <f t="shared" si="696"/>
        <v>4870 Litre 316 Stainless Steel Slimline Water Tank (1050mm W x 2200mm L x  2350mm H)</v>
      </c>
    </row>
    <row r="4719" spans="2:18" x14ac:dyDescent="0.35">
      <c r="B4719" s="32">
        <v>0.65</v>
      </c>
      <c r="C4719" s="30" t="s">
        <v>23</v>
      </c>
      <c r="D4719" s="30" t="s">
        <v>21</v>
      </c>
      <c r="E4719" s="21">
        <v>1050</v>
      </c>
      <c r="F4719" s="21">
        <v>2300</v>
      </c>
      <c r="G4719" s="21">
        <v>2350</v>
      </c>
      <c r="H4719" s="39">
        <f t="shared" si="691"/>
        <v>5120.0625</v>
      </c>
      <c r="I4719" s="37">
        <f t="shared" si="692"/>
        <v>5000</v>
      </c>
      <c r="J4719" s="37">
        <f t="shared" si="693"/>
        <v>180</v>
      </c>
      <c r="K4719" s="21"/>
      <c r="L4719" s="36">
        <f>L4718+23</f>
        <v>900</v>
      </c>
      <c r="M4719" s="36"/>
      <c r="N4719" s="36">
        <v>45</v>
      </c>
      <c r="O4719" s="21">
        <f t="shared" si="694"/>
        <v>945</v>
      </c>
      <c r="P4719" s="40">
        <f t="shared" si="695"/>
        <v>2700</v>
      </c>
      <c r="Q4719" s="42"/>
      <c r="R4719" t="str">
        <f t="shared" si="696"/>
        <v>5120 Litre 316 Stainless Steel Slimline Water Tank (1050mm W x 2300mm L x  2350mm H)</v>
      </c>
    </row>
    <row r="4720" spans="2:18" x14ac:dyDescent="0.35">
      <c r="B4720" s="32">
        <v>0.65</v>
      </c>
      <c r="C4720" s="30" t="s">
        <v>23</v>
      </c>
      <c r="D4720" s="30" t="s">
        <v>21</v>
      </c>
      <c r="E4720" s="21">
        <v>1050</v>
      </c>
      <c r="F4720" s="21">
        <v>2400</v>
      </c>
      <c r="G4720" s="21">
        <v>2350</v>
      </c>
      <c r="H4720" s="39">
        <f t="shared" si="691"/>
        <v>5366.8125</v>
      </c>
      <c r="I4720" s="37">
        <f t="shared" si="692"/>
        <v>5000</v>
      </c>
      <c r="J4720" s="37">
        <f t="shared" si="693"/>
        <v>180</v>
      </c>
      <c r="K4720" s="21"/>
      <c r="L4720" s="36">
        <f>L4719+23</f>
        <v>923</v>
      </c>
      <c r="M4720" s="36"/>
      <c r="N4720" s="36">
        <v>45</v>
      </c>
      <c r="O4720" s="21">
        <f t="shared" si="694"/>
        <v>968</v>
      </c>
      <c r="P4720" s="40">
        <f t="shared" si="695"/>
        <v>2765.7142857142858</v>
      </c>
      <c r="Q4720" s="42"/>
      <c r="R4720" t="str">
        <f t="shared" si="696"/>
        <v>5370 Litre 316 Stainless Steel Slimline Water Tank (1050mm W x 2400mm L x  2350mm H)</v>
      </c>
    </row>
    <row r="4721" spans="2:18" x14ac:dyDescent="0.35">
      <c r="B4721" s="32">
        <v>0.65</v>
      </c>
      <c r="C4721" s="30" t="s">
        <v>23</v>
      </c>
      <c r="D4721" s="30" t="s">
        <v>21</v>
      </c>
      <c r="E4721" s="21">
        <v>1050</v>
      </c>
      <c r="F4721" s="21">
        <v>2500</v>
      </c>
      <c r="G4721" s="21">
        <v>2350</v>
      </c>
      <c r="H4721" s="39">
        <f t="shared" si="691"/>
        <v>5613.5625</v>
      </c>
      <c r="I4721" s="37">
        <f t="shared" si="692"/>
        <v>6000</v>
      </c>
      <c r="J4721" s="37">
        <f t="shared" si="693"/>
        <v>210</v>
      </c>
      <c r="K4721" s="21"/>
      <c r="L4721" s="36">
        <v>1052</v>
      </c>
      <c r="M4721" s="36"/>
      <c r="N4721" s="36">
        <v>45</v>
      </c>
      <c r="O4721" s="21">
        <f t="shared" si="694"/>
        <v>1097</v>
      </c>
      <c r="P4721" s="40">
        <f t="shared" si="695"/>
        <v>3134.2857142857147</v>
      </c>
      <c r="Q4721" s="42"/>
      <c r="R4721" t="str">
        <f t="shared" si="696"/>
        <v>5610 Litre 316 Stainless Steel Slimline Water Tank (1050mm W x 2500mm L x  2350mm H)</v>
      </c>
    </row>
    <row r="4722" spans="2:18" x14ac:dyDescent="0.35">
      <c r="B4722" s="32">
        <v>0.65</v>
      </c>
      <c r="C4722" s="30" t="s">
        <v>23</v>
      </c>
      <c r="D4722" s="30" t="s">
        <v>21</v>
      </c>
      <c r="E4722" s="21">
        <v>1050</v>
      </c>
      <c r="F4722" s="21">
        <v>2600</v>
      </c>
      <c r="G4722" s="21">
        <v>2350</v>
      </c>
      <c r="H4722" s="39">
        <f t="shared" si="691"/>
        <v>5860.3125</v>
      </c>
      <c r="I4722" s="37">
        <f t="shared" si="692"/>
        <v>6000</v>
      </c>
      <c r="J4722" s="37">
        <f t="shared" si="693"/>
        <v>210</v>
      </c>
      <c r="K4722" s="21"/>
      <c r="L4722" s="36">
        <f>L4721+23</f>
        <v>1075</v>
      </c>
      <c r="M4722" s="36"/>
      <c r="N4722" s="36">
        <v>45</v>
      </c>
      <c r="O4722" s="21">
        <f t="shared" si="694"/>
        <v>1120</v>
      </c>
      <c r="P4722" s="40">
        <f t="shared" si="695"/>
        <v>3200</v>
      </c>
      <c r="Q4722" s="42"/>
      <c r="R4722" t="str">
        <f t="shared" si="696"/>
        <v>5860 Litre 316 Stainless Steel Slimline Water Tank (1050mm W x 2600mm L x  2350mm H)</v>
      </c>
    </row>
    <row r="4723" spans="2:18" x14ac:dyDescent="0.35">
      <c r="B4723" s="32">
        <v>0.65</v>
      </c>
      <c r="C4723" s="30" t="s">
        <v>23</v>
      </c>
      <c r="D4723" s="30" t="s">
        <v>21</v>
      </c>
      <c r="E4723" s="21">
        <v>1050</v>
      </c>
      <c r="F4723" s="21">
        <v>2700</v>
      </c>
      <c r="G4723" s="21">
        <v>2350</v>
      </c>
      <c r="H4723" s="39">
        <f t="shared" si="691"/>
        <v>6107.0625</v>
      </c>
      <c r="I4723" s="37">
        <f t="shared" si="692"/>
        <v>6000</v>
      </c>
      <c r="J4723" s="37">
        <f t="shared" si="693"/>
        <v>210</v>
      </c>
      <c r="K4723" s="21"/>
      <c r="L4723" s="36">
        <f>L4722+23</f>
        <v>1098</v>
      </c>
      <c r="M4723" s="36"/>
      <c r="N4723" s="36">
        <v>45</v>
      </c>
      <c r="O4723" s="21">
        <f t="shared" si="694"/>
        <v>1143</v>
      </c>
      <c r="P4723" s="40">
        <f t="shared" si="695"/>
        <v>3265.7142857142858</v>
      </c>
      <c r="Q4723" s="42"/>
      <c r="R4723" t="str">
        <f t="shared" si="696"/>
        <v>6110 Litre 316 Stainless Steel Slimline Water Tank (1050mm W x 2700mm L x  2350mm H)</v>
      </c>
    </row>
    <row r="4724" spans="2:18" x14ac:dyDescent="0.35">
      <c r="B4724" s="32">
        <v>0.65</v>
      </c>
      <c r="C4724" s="30" t="s">
        <v>23</v>
      </c>
      <c r="D4724" s="30" t="s">
        <v>21</v>
      </c>
      <c r="E4724" s="21">
        <v>1050</v>
      </c>
      <c r="F4724" s="21">
        <v>2800</v>
      </c>
      <c r="G4724" s="21">
        <v>2350</v>
      </c>
      <c r="H4724" s="39">
        <f t="shared" si="691"/>
        <v>6353.8125</v>
      </c>
      <c r="I4724" s="37">
        <f t="shared" si="692"/>
        <v>6000</v>
      </c>
      <c r="J4724" s="37">
        <f t="shared" si="693"/>
        <v>210</v>
      </c>
      <c r="K4724" s="21"/>
      <c r="L4724" s="36">
        <f>L4723+23</f>
        <v>1121</v>
      </c>
      <c r="M4724" s="36"/>
      <c r="N4724" s="36">
        <v>45</v>
      </c>
      <c r="O4724" s="21">
        <f t="shared" si="694"/>
        <v>1166</v>
      </c>
      <c r="P4724" s="40">
        <f t="shared" si="695"/>
        <v>3331.4285714285716</v>
      </c>
      <c r="Q4724" s="42"/>
      <c r="R4724" t="str">
        <f t="shared" si="696"/>
        <v>6350 Litre 316 Stainless Steel Slimline Water Tank (1050mm W x 2800mm L x  2350mm H)</v>
      </c>
    </row>
    <row r="4725" spans="2:18" x14ac:dyDescent="0.35">
      <c r="B4725" s="32">
        <v>0.65</v>
      </c>
      <c r="C4725" s="30" t="s">
        <v>23</v>
      </c>
      <c r="D4725" s="30" t="s">
        <v>21</v>
      </c>
      <c r="E4725" s="21">
        <v>1050</v>
      </c>
      <c r="F4725" s="21">
        <v>2900</v>
      </c>
      <c r="G4725" s="21">
        <v>2350</v>
      </c>
      <c r="H4725" s="39">
        <f t="shared" si="691"/>
        <v>6600.5625</v>
      </c>
      <c r="I4725" s="37">
        <f t="shared" si="692"/>
        <v>7000</v>
      </c>
      <c r="J4725" s="37">
        <f t="shared" si="693"/>
        <v>240</v>
      </c>
      <c r="K4725" s="21"/>
      <c r="L4725" s="36">
        <v>1174</v>
      </c>
      <c r="M4725" s="36"/>
      <c r="N4725" s="36">
        <v>45</v>
      </c>
      <c r="O4725" s="21">
        <f t="shared" si="694"/>
        <v>1219</v>
      </c>
      <c r="P4725" s="40">
        <f t="shared" si="695"/>
        <v>3482.8571428571431</v>
      </c>
      <c r="Q4725" s="42"/>
      <c r="R4725" t="str">
        <f t="shared" si="696"/>
        <v>6600 Litre 316 Stainless Steel Slimline Water Tank (1050mm W x 2900mm L x  2350mm H)</v>
      </c>
    </row>
    <row r="4726" spans="2:18" x14ac:dyDescent="0.35">
      <c r="B4726" s="32">
        <v>0.65</v>
      </c>
      <c r="C4726" s="30" t="s">
        <v>23</v>
      </c>
      <c r="D4726" s="30" t="s">
        <v>21</v>
      </c>
      <c r="E4726" s="21">
        <v>1050</v>
      </c>
      <c r="F4726" s="21">
        <v>3000</v>
      </c>
      <c r="G4726" s="21">
        <v>2350</v>
      </c>
      <c r="H4726" s="39">
        <f t="shared" si="691"/>
        <v>6847.3125</v>
      </c>
      <c r="I4726" s="37">
        <f t="shared" si="692"/>
        <v>7000</v>
      </c>
      <c r="J4726" s="37">
        <f t="shared" si="693"/>
        <v>240</v>
      </c>
      <c r="K4726" s="21"/>
      <c r="L4726" s="36">
        <f>L4725+23</f>
        <v>1197</v>
      </c>
      <c r="M4726" s="36"/>
      <c r="N4726" s="36">
        <v>45</v>
      </c>
      <c r="O4726" s="21">
        <f t="shared" si="694"/>
        <v>1242</v>
      </c>
      <c r="P4726" s="40">
        <f t="shared" si="695"/>
        <v>3548.5714285714289</v>
      </c>
      <c r="Q4726" s="42"/>
      <c r="R4726" t="str">
        <f t="shared" si="696"/>
        <v>6850 Litre 316 Stainless Steel Slimline Water Tank (1050mm W x 3000mm L x  2350mm H)</v>
      </c>
    </row>
    <row r="4727" spans="2:18" x14ac:dyDescent="0.35">
      <c r="B4727" s="32">
        <v>0.65</v>
      </c>
      <c r="C4727" s="30" t="s">
        <v>23</v>
      </c>
      <c r="D4727" s="30" t="s">
        <v>21</v>
      </c>
      <c r="E4727" s="21">
        <v>1050</v>
      </c>
      <c r="F4727" s="21">
        <v>3100</v>
      </c>
      <c r="G4727" s="21">
        <v>2350</v>
      </c>
      <c r="H4727" s="39">
        <f t="shared" si="691"/>
        <v>7094.0625</v>
      </c>
      <c r="I4727" s="37">
        <f t="shared" si="692"/>
        <v>7000</v>
      </c>
      <c r="J4727" s="37">
        <f t="shared" si="693"/>
        <v>240</v>
      </c>
      <c r="K4727" s="21"/>
      <c r="L4727" s="36">
        <f>L4726+23</f>
        <v>1220</v>
      </c>
      <c r="M4727" s="36"/>
      <c r="N4727" s="36">
        <v>45</v>
      </c>
      <c r="O4727" s="21">
        <f t="shared" si="694"/>
        <v>1265</v>
      </c>
      <c r="P4727" s="40">
        <f t="shared" si="695"/>
        <v>3614.2857142857147</v>
      </c>
      <c r="Q4727" s="42"/>
      <c r="R4727" t="str">
        <f t="shared" si="696"/>
        <v>7090 Litre 316 Stainless Steel Slimline Water Tank (1050mm W x 3100mm L x  2350mm H)</v>
      </c>
    </row>
    <row r="4728" spans="2:18" x14ac:dyDescent="0.35">
      <c r="B4728" s="32">
        <v>0.65</v>
      </c>
      <c r="C4728" s="30" t="s">
        <v>23</v>
      </c>
      <c r="D4728" s="30" t="s">
        <v>21</v>
      </c>
      <c r="E4728" s="21">
        <v>1050</v>
      </c>
      <c r="F4728" s="21">
        <v>3200</v>
      </c>
      <c r="G4728" s="21">
        <v>2350</v>
      </c>
      <c r="H4728" s="39">
        <f t="shared" si="691"/>
        <v>7340.8125</v>
      </c>
      <c r="I4728" s="37">
        <f t="shared" si="692"/>
        <v>7000</v>
      </c>
      <c r="J4728" s="37">
        <f t="shared" si="693"/>
        <v>240</v>
      </c>
      <c r="K4728" s="21"/>
      <c r="L4728" s="36">
        <f>L4727+23</f>
        <v>1243</v>
      </c>
      <c r="M4728" s="36"/>
      <c r="N4728" s="36">
        <v>45</v>
      </c>
      <c r="O4728" s="21">
        <f t="shared" si="694"/>
        <v>1288</v>
      </c>
      <c r="P4728" s="40">
        <f t="shared" si="695"/>
        <v>3680.0000000000005</v>
      </c>
      <c r="Q4728" s="42"/>
      <c r="R4728" t="str">
        <f t="shared" si="696"/>
        <v>7340 Litre 316 Stainless Steel Slimline Water Tank (1050mm W x 3200mm L x  2350mm H)</v>
      </c>
    </row>
    <row r="4729" spans="2:18" x14ac:dyDescent="0.35">
      <c r="B4729" s="32">
        <v>0.65</v>
      </c>
      <c r="C4729" s="30" t="s">
        <v>23</v>
      </c>
      <c r="D4729" s="30" t="s">
        <v>21</v>
      </c>
      <c r="E4729" s="21">
        <v>1050</v>
      </c>
      <c r="F4729" s="21">
        <v>3300</v>
      </c>
      <c r="G4729" s="21">
        <v>2350</v>
      </c>
      <c r="H4729" s="39">
        <f t="shared" si="691"/>
        <v>7587.5625</v>
      </c>
      <c r="I4729" s="37">
        <f t="shared" si="692"/>
        <v>8000</v>
      </c>
      <c r="J4729" s="37">
        <f t="shared" si="693"/>
        <v>255</v>
      </c>
      <c r="K4729" s="21"/>
      <c r="L4729" s="36">
        <v>1291</v>
      </c>
      <c r="M4729" s="36"/>
      <c r="N4729" s="36">
        <v>45</v>
      </c>
      <c r="O4729" s="21">
        <f t="shared" si="694"/>
        <v>1336</v>
      </c>
      <c r="P4729" s="40">
        <f t="shared" si="695"/>
        <v>3817.1428571428573</v>
      </c>
      <c r="Q4729" s="42"/>
      <c r="R4729" t="str">
        <f t="shared" si="696"/>
        <v>7590 Litre 316 Stainless Steel Slimline Water Tank (1050mm W x 3300mm L x  2350mm H)</v>
      </c>
    </row>
    <row r="4730" spans="2:18" x14ac:dyDescent="0.35">
      <c r="B4730" s="32">
        <v>0.65</v>
      </c>
      <c r="C4730" s="30" t="s">
        <v>23</v>
      </c>
      <c r="D4730" s="30" t="s">
        <v>21</v>
      </c>
      <c r="E4730" s="21">
        <v>1050</v>
      </c>
      <c r="F4730" s="21">
        <v>3400</v>
      </c>
      <c r="G4730" s="21">
        <v>2350</v>
      </c>
      <c r="H4730" s="39">
        <f t="shared" si="691"/>
        <v>7834.3125</v>
      </c>
      <c r="I4730" s="37">
        <f t="shared" si="692"/>
        <v>8000</v>
      </c>
      <c r="J4730" s="37">
        <f t="shared" si="693"/>
        <v>255</v>
      </c>
      <c r="K4730" s="21"/>
      <c r="L4730" s="36">
        <f>L4729+23</f>
        <v>1314</v>
      </c>
      <c r="M4730" s="36"/>
      <c r="N4730" s="36">
        <v>45</v>
      </c>
      <c r="O4730" s="21">
        <f t="shared" si="694"/>
        <v>1359</v>
      </c>
      <c r="P4730" s="40">
        <f t="shared" si="695"/>
        <v>3882.8571428571431</v>
      </c>
      <c r="Q4730" s="42"/>
      <c r="R4730" t="str">
        <f t="shared" si="696"/>
        <v>7830 Litre 316 Stainless Steel Slimline Water Tank (1050mm W x 3400mm L x  2350mm H)</v>
      </c>
    </row>
    <row r="4731" spans="2:18" x14ac:dyDescent="0.35">
      <c r="B4731" s="32">
        <v>0.65</v>
      </c>
      <c r="C4731" s="30" t="s">
        <v>23</v>
      </c>
      <c r="D4731" s="30" t="s">
        <v>21</v>
      </c>
      <c r="E4731" s="21">
        <v>1050</v>
      </c>
      <c r="F4731" s="21">
        <v>3500</v>
      </c>
      <c r="G4731" s="21">
        <v>2350</v>
      </c>
      <c r="H4731" s="39">
        <f t="shared" si="691"/>
        <v>8081.0625</v>
      </c>
      <c r="I4731" s="37">
        <f t="shared" si="692"/>
        <v>8000</v>
      </c>
      <c r="J4731" s="37">
        <f t="shared" si="693"/>
        <v>255</v>
      </c>
      <c r="K4731" s="21"/>
      <c r="L4731" s="36">
        <f>L4730+23</f>
        <v>1337</v>
      </c>
      <c r="M4731" s="36"/>
      <c r="N4731" s="36">
        <v>45</v>
      </c>
      <c r="O4731" s="21">
        <f t="shared" si="694"/>
        <v>1382</v>
      </c>
      <c r="P4731" s="40">
        <f t="shared" si="695"/>
        <v>3948.5714285714289</v>
      </c>
      <c r="Q4731" s="42"/>
      <c r="R4731" t="str">
        <f t="shared" si="696"/>
        <v>8080 Litre 316 Stainless Steel Slimline Water Tank (1050mm W x 3500mm L x  2350mm H)</v>
      </c>
    </row>
    <row r="4732" spans="2:18" x14ac:dyDescent="0.35">
      <c r="B4732" s="32">
        <v>0.65</v>
      </c>
      <c r="C4732" s="30" t="s">
        <v>23</v>
      </c>
      <c r="D4732" s="30" t="s">
        <v>21</v>
      </c>
      <c r="E4732" s="21">
        <v>1050</v>
      </c>
      <c r="F4732" s="21">
        <v>3600</v>
      </c>
      <c r="G4732" s="21">
        <v>2350</v>
      </c>
      <c r="H4732" s="39">
        <f t="shared" si="691"/>
        <v>8327.8125</v>
      </c>
      <c r="I4732" s="37">
        <f t="shared" si="692"/>
        <v>8000</v>
      </c>
      <c r="J4732" s="37">
        <f t="shared" si="693"/>
        <v>255</v>
      </c>
      <c r="K4732" s="21"/>
      <c r="L4732" s="36">
        <f>L4731+23</f>
        <v>1360</v>
      </c>
      <c r="M4732" s="36"/>
      <c r="N4732" s="36">
        <v>45</v>
      </c>
      <c r="O4732" s="21">
        <f t="shared" si="694"/>
        <v>1405</v>
      </c>
      <c r="P4732" s="40">
        <f t="shared" si="695"/>
        <v>4014.2857142857147</v>
      </c>
      <c r="Q4732" s="42"/>
      <c r="R4732" t="str">
        <f t="shared" si="696"/>
        <v>8330 Litre 316 Stainless Steel Slimline Water Tank (1050mm W x 3600mm L x  2350mm H)</v>
      </c>
    </row>
    <row r="4733" spans="2:18" x14ac:dyDescent="0.35">
      <c r="B4733" s="32">
        <v>0.65</v>
      </c>
      <c r="C4733" s="30" t="s">
        <v>23</v>
      </c>
      <c r="D4733" s="30" t="s">
        <v>21</v>
      </c>
      <c r="E4733" s="21">
        <v>1050</v>
      </c>
      <c r="F4733" s="21">
        <v>3700</v>
      </c>
      <c r="G4733" s="21">
        <v>2350</v>
      </c>
      <c r="H4733" s="39">
        <f t="shared" si="691"/>
        <v>8574.5625</v>
      </c>
      <c r="I4733" s="37">
        <f t="shared" si="692"/>
        <v>9000</v>
      </c>
      <c r="J4733" s="37">
        <f t="shared" si="693"/>
        <v>270</v>
      </c>
      <c r="K4733" s="21"/>
      <c r="L4733" s="36">
        <v>1413</v>
      </c>
      <c r="M4733" s="36"/>
      <c r="N4733" s="36">
        <v>45</v>
      </c>
      <c r="O4733" s="21">
        <f t="shared" si="694"/>
        <v>1458</v>
      </c>
      <c r="P4733" s="40">
        <f t="shared" si="695"/>
        <v>4165.7142857142862</v>
      </c>
      <c r="Q4733" s="42"/>
      <c r="R4733" t="str">
        <f t="shared" si="696"/>
        <v>8570 Litre 316 Stainless Steel Slimline Water Tank (1050mm W x 3700mm L x  2350mm H)</v>
      </c>
    </row>
    <row r="4734" spans="2:18" x14ac:dyDescent="0.35">
      <c r="B4734" s="32">
        <v>0.65</v>
      </c>
      <c r="C4734" s="30" t="s">
        <v>23</v>
      </c>
      <c r="D4734" s="30" t="s">
        <v>21</v>
      </c>
      <c r="E4734" s="21">
        <v>1050</v>
      </c>
      <c r="F4734" s="21">
        <v>3800</v>
      </c>
      <c r="G4734" s="21">
        <v>2350</v>
      </c>
      <c r="H4734" s="39">
        <f t="shared" si="691"/>
        <v>8821.3125</v>
      </c>
      <c r="I4734" s="37">
        <f t="shared" si="692"/>
        <v>9000</v>
      </c>
      <c r="J4734" s="37">
        <f t="shared" si="693"/>
        <v>270</v>
      </c>
      <c r="K4734" s="21"/>
      <c r="L4734" s="36">
        <f>L4733+23</f>
        <v>1436</v>
      </c>
      <c r="M4734" s="36"/>
      <c r="N4734" s="36">
        <v>45</v>
      </c>
      <c r="O4734" s="21">
        <f t="shared" si="694"/>
        <v>1481</v>
      </c>
      <c r="P4734" s="40">
        <f t="shared" si="695"/>
        <v>4231.4285714285716</v>
      </c>
      <c r="Q4734" s="42"/>
      <c r="R4734" t="str">
        <f t="shared" si="696"/>
        <v>8820 Litre 316 Stainless Steel Slimline Water Tank (1050mm W x 3800mm L x  2350mm H)</v>
      </c>
    </row>
    <row r="4735" spans="2:18" x14ac:dyDescent="0.35">
      <c r="B4735" s="32">
        <v>0.65</v>
      </c>
      <c r="C4735" s="30" t="s">
        <v>23</v>
      </c>
      <c r="D4735" s="30" t="s">
        <v>21</v>
      </c>
      <c r="E4735" s="21">
        <v>1050</v>
      </c>
      <c r="F4735" s="21">
        <v>3900</v>
      </c>
      <c r="G4735" s="21">
        <v>2350</v>
      </c>
      <c r="H4735" s="39">
        <f t="shared" si="691"/>
        <v>9068.0625</v>
      </c>
      <c r="I4735" s="37">
        <f t="shared" si="692"/>
        <v>9000</v>
      </c>
      <c r="J4735" s="37">
        <f t="shared" si="693"/>
        <v>270</v>
      </c>
      <c r="K4735" s="21"/>
      <c r="L4735" s="36">
        <f>L4734+23</f>
        <v>1459</v>
      </c>
      <c r="M4735" s="36"/>
      <c r="N4735" s="36">
        <v>45</v>
      </c>
      <c r="O4735" s="21">
        <f t="shared" si="694"/>
        <v>1504</v>
      </c>
      <c r="P4735" s="40">
        <f t="shared" si="695"/>
        <v>4297.1428571428578</v>
      </c>
      <c r="Q4735" s="42"/>
      <c r="R4735" t="str">
        <f t="shared" si="696"/>
        <v>9070 Litre 316 Stainless Steel Slimline Water Tank (1050mm W x 3900mm L x  2350mm H)</v>
      </c>
    </row>
    <row r="4736" spans="2:18" x14ac:dyDescent="0.35">
      <c r="B4736" s="32">
        <v>0.65</v>
      </c>
      <c r="C4736" s="30" t="s">
        <v>23</v>
      </c>
      <c r="D4736" s="30" t="s">
        <v>21</v>
      </c>
      <c r="E4736" s="21">
        <v>1050</v>
      </c>
      <c r="F4736" s="21">
        <v>4000</v>
      </c>
      <c r="G4736" s="21">
        <v>2350</v>
      </c>
      <c r="H4736" s="39">
        <f t="shared" si="691"/>
        <v>9314.8125</v>
      </c>
      <c r="I4736" s="37">
        <f t="shared" si="692"/>
        <v>9000</v>
      </c>
      <c r="J4736" s="37">
        <f t="shared" si="693"/>
        <v>270</v>
      </c>
      <c r="K4736" s="21"/>
      <c r="L4736" s="36">
        <v>1482</v>
      </c>
      <c r="M4736" s="36"/>
      <c r="N4736" s="36">
        <v>45</v>
      </c>
      <c r="O4736" s="21">
        <f t="shared" si="694"/>
        <v>1527</v>
      </c>
      <c r="P4736" s="40">
        <f t="shared" si="695"/>
        <v>4362.8571428571431</v>
      </c>
      <c r="Q4736" s="42"/>
      <c r="R4736" t="str">
        <f t="shared" si="696"/>
        <v>9310 Litre 316 Stainless Steel Slimline Water Tank (1050mm W x 4000mm L x  2350mm H)</v>
      </c>
    </row>
    <row r="4737" spans="2:18" x14ac:dyDescent="0.35">
      <c r="B4737" s="32">
        <v>0.65</v>
      </c>
      <c r="C4737" s="30" t="s">
        <v>23</v>
      </c>
      <c r="D4737" s="30" t="s">
        <v>21</v>
      </c>
      <c r="E4737" s="21">
        <v>1100</v>
      </c>
      <c r="F4737" s="21">
        <v>800</v>
      </c>
      <c r="G4737" s="21">
        <v>2350</v>
      </c>
      <c r="H4737" s="39">
        <f t="shared" si="691"/>
        <v>1458.6785714285713</v>
      </c>
      <c r="I4737" s="37">
        <f t="shared" si="692"/>
        <v>1000</v>
      </c>
      <c r="J4737" s="37">
        <f t="shared" si="693"/>
        <v>90</v>
      </c>
      <c r="K4737" s="21"/>
      <c r="L4737" s="36">
        <v>493</v>
      </c>
      <c r="M4737" s="44"/>
      <c r="N4737" s="36">
        <v>30</v>
      </c>
      <c r="O4737" s="21">
        <f t="shared" si="694"/>
        <v>523</v>
      </c>
      <c r="P4737" s="40">
        <f t="shared" si="695"/>
        <v>1494.2857142857144</v>
      </c>
      <c r="Q4737" s="42"/>
      <c r="R4737" t="str">
        <f t="shared" si="696"/>
        <v>1460 Litre 316 Stainless Steel Slimline Water Tank (1100mm W x 800mm L x  2350mm H)</v>
      </c>
    </row>
    <row r="4738" spans="2:18" x14ac:dyDescent="0.35">
      <c r="B4738" s="32">
        <v>0.65</v>
      </c>
      <c r="C4738" s="30" t="s">
        <v>23</v>
      </c>
      <c r="D4738" s="30" t="s">
        <v>21</v>
      </c>
      <c r="E4738" s="21">
        <v>1100</v>
      </c>
      <c r="F4738" s="21">
        <v>900</v>
      </c>
      <c r="G4738" s="21">
        <v>2350</v>
      </c>
      <c r="H4738" s="39">
        <f t="shared" si="691"/>
        <v>1717.1785714285713</v>
      </c>
      <c r="I4738" s="37">
        <f t="shared" si="692"/>
        <v>2000</v>
      </c>
      <c r="J4738" s="37">
        <f t="shared" si="693"/>
        <v>120</v>
      </c>
      <c r="K4738" s="21"/>
      <c r="L4738" s="36">
        <v>516</v>
      </c>
      <c r="M4738" s="36"/>
      <c r="N4738" s="36">
        <v>30</v>
      </c>
      <c r="O4738" s="21">
        <f t="shared" si="694"/>
        <v>546</v>
      </c>
      <c r="P4738" s="40">
        <f t="shared" si="695"/>
        <v>1560</v>
      </c>
      <c r="Q4738" s="42"/>
      <c r="R4738" t="str">
        <f t="shared" si="696"/>
        <v>1720 Litre 316 Stainless Steel Slimline Water Tank (1100mm W x 900mm L x  2350mm H)</v>
      </c>
    </row>
    <row r="4739" spans="2:18" x14ac:dyDescent="0.35">
      <c r="B4739" s="32">
        <v>0.65</v>
      </c>
      <c r="C4739" s="30" t="s">
        <v>23</v>
      </c>
      <c r="D4739" s="30" t="s">
        <v>21</v>
      </c>
      <c r="E4739" s="21">
        <v>1100</v>
      </c>
      <c r="F4739" s="21">
        <v>1000</v>
      </c>
      <c r="G4739" s="21">
        <v>2350</v>
      </c>
      <c r="H4739" s="39">
        <f t="shared" si="691"/>
        <v>1975.6785714285713</v>
      </c>
      <c r="I4739" s="37">
        <f t="shared" si="692"/>
        <v>2000</v>
      </c>
      <c r="J4739" s="37">
        <f t="shared" si="693"/>
        <v>120</v>
      </c>
      <c r="K4739" s="21"/>
      <c r="L4739" s="36">
        <f>L4738+23</f>
        <v>539</v>
      </c>
      <c r="M4739" s="36"/>
      <c r="N4739" s="36">
        <v>30</v>
      </c>
      <c r="O4739" s="21">
        <f t="shared" si="694"/>
        <v>569</v>
      </c>
      <c r="P4739" s="40">
        <f t="shared" si="695"/>
        <v>1625.7142857142858</v>
      </c>
      <c r="Q4739" s="42"/>
      <c r="R4739" t="str">
        <f t="shared" si="696"/>
        <v>1980 Litre 316 Stainless Steel Slimline Water Tank (1100mm W x 1000mm L x  2350mm H)</v>
      </c>
    </row>
    <row r="4740" spans="2:18" x14ac:dyDescent="0.35">
      <c r="B4740" s="32">
        <v>0.65</v>
      </c>
      <c r="C4740" s="30" t="s">
        <v>23</v>
      </c>
      <c r="D4740" s="30" t="s">
        <v>21</v>
      </c>
      <c r="E4740" s="21">
        <v>1100</v>
      </c>
      <c r="F4740" s="21">
        <v>1100</v>
      </c>
      <c r="G4740" s="21">
        <v>2350</v>
      </c>
      <c r="H4740" s="39">
        <f t="shared" si="691"/>
        <v>2234.1785714285711</v>
      </c>
      <c r="I4740" s="37">
        <f t="shared" si="692"/>
        <v>2000</v>
      </c>
      <c r="J4740" s="37">
        <f t="shared" si="693"/>
        <v>120</v>
      </c>
      <c r="K4740" s="21"/>
      <c r="L4740" s="36">
        <f>L4739+23</f>
        <v>562</v>
      </c>
      <c r="M4740" s="36"/>
      <c r="N4740" s="36">
        <v>30</v>
      </c>
      <c r="O4740" s="21">
        <f t="shared" si="694"/>
        <v>592</v>
      </c>
      <c r="P4740" s="40">
        <f t="shared" si="695"/>
        <v>1691.4285714285716</v>
      </c>
      <c r="Q4740" s="42"/>
      <c r="R4740" t="str">
        <f t="shared" si="696"/>
        <v>2230 Litre 316 Stainless Steel Slimline Water Tank (1100mm W x 1100mm L x  2350mm H)</v>
      </c>
    </row>
    <row r="4741" spans="2:18" x14ac:dyDescent="0.35">
      <c r="B4741" s="32">
        <v>0.65</v>
      </c>
      <c r="C4741" s="30" t="s">
        <v>23</v>
      </c>
      <c r="D4741" s="30" t="s">
        <v>21</v>
      </c>
      <c r="E4741" s="21">
        <v>1100</v>
      </c>
      <c r="F4741" s="21">
        <v>1200</v>
      </c>
      <c r="G4741" s="21">
        <v>2350</v>
      </c>
      <c r="H4741" s="39">
        <f t="shared" si="691"/>
        <v>2492.6785714285711</v>
      </c>
      <c r="I4741" s="37">
        <f t="shared" si="692"/>
        <v>2000</v>
      </c>
      <c r="J4741" s="37">
        <f t="shared" si="693"/>
        <v>120</v>
      </c>
      <c r="K4741" s="21"/>
      <c r="L4741" s="36">
        <f>L4740+23</f>
        <v>585</v>
      </c>
      <c r="M4741" s="36"/>
      <c r="N4741" s="36">
        <v>30</v>
      </c>
      <c r="O4741" s="21">
        <f t="shared" si="694"/>
        <v>615</v>
      </c>
      <c r="P4741" s="40">
        <f t="shared" si="695"/>
        <v>1757.1428571428573</v>
      </c>
      <c r="Q4741" s="42"/>
      <c r="R4741" t="str">
        <f t="shared" si="696"/>
        <v>2490 Litre 316 Stainless Steel Slimline Water Tank (1100mm W x 1200mm L x  2350mm H)</v>
      </c>
    </row>
    <row r="4742" spans="2:18" x14ac:dyDescent="0.35">
      <c r="B4742" s="32">
        <v>0.65</v>
      </c>
      <c r="C4742" s="30" t="s">
        <v>23</v>
      </c>
      <c r="D4742" s="30" t="s">
        <v>21</v>
      </c>
      <c r="E4742" s="21">
        <v>1100</v>
      </c>
      <c r="F4742" s="21">
        <v>1300</v>
      </c>
      <c r="G4742" s="21">
        <v>2350</v>
      </c>
      <c r="H4742" s="39">
        <f t="shared" si="691"/>
        <v>2751.1785714285711</v>
      </c>
      <c r="I4742" s="37">
        <f t="shared" si="692"/>
        <v>3000</v>
      </c>
      <c r="J4742" s="37">
        <f t="shared" si="693"/>
        <v>135</v>
      </c>
      <c r="K4742" s="21"/>
      <c r="L4742" s="36">
        <v>675</v>
      </c>
      <c r="M4742" s="36"/>
      <c r="N4742" s="36">
        <v>30</v>
      </c>
      <c r="O4742" s="21">
        <f t="shared" si="694"/>
        <v>705</v>
      </c>
      <c r="P4742" s="40">
        <f t="shared" si="695"/>
        <v>2014.2857142857144</v>
      </c>
      <c r="Q4742" s="42"/>
      <c r="R4742" t="str">
        <f t="shared" si="696"/>
        <v>2750 Litre 316 Stainless Steel Slimline Water Tank (1100mm W x 1300mm L x  2350mm H)</v>
      </c>
    </row>
    <row r="4743" spans="2:18" x14ac:dyDescent="0.35">
      <c r="B4743" s="32">
        <v>0.65</v>
      </c>
      <c r="C4743" s="30" t="s">
        <v>23</v>
      </c>
      <c r="D4743" s="30" t="s">
        <v>21</v>
      </c>
      <c r="E4743" s="21">
        <v>1100</v>
      </c>
      <c r="F4743" s="21">
        <v>1400</v>
      </c>
      <c r="G4743" s="21">
        <v>2350</v>
      </c>
      <c r="H4743" s="39">
        <f t="shared" ref="H4743:H4802" si="697">(((22/7*(E4743/2)^2)*G4743)+((F4743-E4743)*G4743*E4743))/1000000</f>
        <v>3009.6785714285711</v>
      </c>
      <c r="I4743" s="37">
        <f t="shared" ref="I4743:I4802" si="698">ROUND(H4743,-3)</f>
        <v>3000</v>
      </c>
      <c r="J4743" s="37">
        <f t="shared" ref="J4743:J4802" si="699">IF(I4743&lt;1000,90,IF(I4743=1000,90,IF(I4743=2000,120,IF(I4743=3000,135,IF(I4743=4000,150,IF(I4743=5000,180,IF(I4743=6000,210,IF(I4743=7000,240,IF(I4743=8000,255,IF(I4743=9000,270,IF(I4743=10000,285)))))))))))</f>
        <v>135</v>
      </c>
      <c r="K4743" s="21"/>
      <c r="L4743" s="36">
        <f>L4742+23</f>
        <v>698</v>
      </c>
      <c r="M4743" s="36"/>
      <c r="N4743" s="36">
        <v>30</v>
      </c>
      <c r="O4743" s="21">
        <f t="shared" ref="O4743:O4802" si="700">SUM(K4743:N4743)</f>
        <v>728</v>
      </c>
      <c r="P4743" s="40">
        <f t="shared" ref="P4743:P4802" si="701">O4743/(1-B4743)</f>
        <v>2080</v>
      </c>
      <c r="Q4743" s="42"/>
      <c r="R4743" t="str">
        <f t="shared" ref="R4743:R4802" si="702">ROUND(H4743,-1)&amp;" "&amp;"Litre"&amp;" "&amp;C4743&amp;" "&amp;D4743&amp;" "&amp;"Water Tank"&amp;" ("&amp;E4743&amp;"mm W x "&amp;F4743&amp;"mm L x  "&amp;G4743&amp;"mm H)"</f>
        <v>3010 Litre 316 Stainless Steel Slimline Water Tank (1100mm W x 1400mm L x  2350mm H)</v>
      </c>
    </row>
    <row r="4744" spans="2:18" x14ac:dyDescent="0.35">
      <c r="B4744" s="32">
        <v>0.65</v>
      </c>
      <c r="C4744" s="30" t="s">
        <v>23</v>
      </c>
      <c r="D4744" s="30" t="s">
        <v>21</v>
      </c>
      <c r="E4744" s="21">
        <v>1100</v>
      </c>
      <c r="F4744" s="21">
        <v>1500</v>
      </c>
      <c r="G4744" s="21">
        <v>2350</v>
      </c>
      <c r="H4744" s="39">
        <f t="shared" si="697"/>
        <v>3268.1785714285711</v>
      </c>
      <c r="I4744" s="37">
        <f t="shared" si="698"/>
        <v>3000</v>
      </c>
      <c r="J4744" s="37">
        <f t="shared" si="699"/>
        <v>135</v>
      </c>
      <c r="K4744" s="21"/>
      <c r="L4744" s="36">
        <f>L4743+23</f>
        <v>721</v>
      </c>
      <c r="M4744" s="36"/>
      <c r="N4744" s="36">
        <v>30</v>
      </c>
      <c r="O4744" s="21">
        <f t="shared" si="700"/>
        <v>751</v>
      </c>
      <c r="P4744" s="40">
        <f t="shared" si="701"/>
        <v>2145.7142857142858</v>
      </c>
      <c r="Q4744" s="42"/>
      <c r="R4744" t="str">
        <f t="shared" si="702"/>
        <v>3270 Litre 316 Stainless Steel Slimline Water Tank (1100mm W x 1500mm L x  2350mm H)</v>
      </c>
    </row>
    <row r="4745" spans="2:18" x14ac:dyDescent="0.35">
      <c r="B4745" s="32">
        <v>0.65</v>
      </c>
      <c r="C4745" s="30" t="s">
        <v>23</v>
      </c>
      <c r="D4745" s="30" t="s">
        <v>21</v>
      </c>
      <c r="E4745" s="21">
        <v>1100</v>
      </c>
      <c r="F4745" s="21">
        <v>1600</v>
      </c>
      <c r="G4745" s="21">
        <v>2350</v>
      </c>
      <c r="H4745" s="39">
        <f t="shared" si="697"/>
        <v>3526.6785714285711</v>
      </c>
      <c r="I4745" s="37">
        <f t="shared" si="698"/>
        <v>4000</v>
      </c>
      <c r="J4745" s="37">
        <f t="shared" si="699"/>
        <v>150</v>
      </c>
      <c r="K4745" s="21"/>
      <c r="L4745" s="36">
        <v>744</v>
      </c>
      <c r="M4745" s="36"/>
      <c r="N4745" s="36">
        <v>30</v>
      </c>
      <c r="O4745" s="21">
        <f t="shared" si="700"/>
        <v>774</v>
      </c>
      <c r="P4745" s="40">
        <f t="shared" si="701"/>
        <v>2211.4285714285716</v>
      </c>
      <c r="Q4745" s="42"/>
      <c r="R4745" t="str">
        <f t="shared" si="702"/>
        <v>3530 Litre 316 Stainless Steel Slimline Water Tank (1100mm W x 1600mm L x  2350mm H)</v>
      </c>
    </row>
    <row r="4746" spans="2:18" x14ac:dyDescent="0.35">
      <c r="B4746" s="32">
        <v>0.65</v>
      </c>
      <c r="C4746" s="30" t="s">
        <v>23</v>
      </c>
      <c r="D4746" s="30" t="s">
        <v>21</v>
      </c>
      <c r="E4746" s="21">
        <v>1100</v>
      </c>
      <c r="F4746" s="21">
        <v>1700</v>
      </c>
      <c r="G4746" s="21">
        <v>2350</v>
      </c>
      <c r="H4746" s="39">
        <f t="shared" si="697"/>
        <v>3785.1785714285711</v>
      </c>
      <c r="I4746" s="37">
        <f t="shared" si="698"/>
        <v>4000</v>
      </c>
      <c r="J4746" s="37">
        <f t="shared" si="699"/>
        <v>150</v>
      </c>
      <c r="K4746" s="21"/>
      <c r="L4746" s="36">
        <f>L4745+23</f>
        <v>767</v>
      </c>
      <c r="M4746" s="36"/>
      <c r="N4746" s="36">
        <v>30</v>
      </c>
      <c r="O4746" s="21">
        <f t="shared" si="700"/>
        <v>797</v>
      </c>
      <c r="P4746" s="40">
        <f t="shared" si="701"/>
        <v>2277.1428571428573</v>
      </c>
      <c r="Q4746" s="42"/>
      <c r="R4746" t="str">
        <f t="shared" si="702"/>
        <v>3790 Litre 316 Stainless Steel Slimline Water Tank (1100mm W x 1700mm L x  2350mm H)</v>
      </c>
    </row>
    <row r="4747" spans="2:18" x14ac:dyDescent="0.35">
      <c r="B4747" s="32">
        <v>0.65</v>
      </c>
      <c r="C4747" s="30" t="s">
        <v>23</v>
      </c>
      <c r="D4747" s="30" t="s">
        <v>21</v>
      </c>
      <c r="E4747" s="21">
        <v>1100</v>
      </c>
      <c r="F4747" s="21">
        <v>1800</v>
      </c>
      <c r="G4747" s="21">
        <v>2350</v>
      </c>
      <c r="H4747" s="39">
        <f t="shared" si="697"/>
        <v>4043.6785714285711</v>
      </c>
      <c r="I4747" s="37">
        <f t="shared" si="698"/>
        <v>4000</v>
      </c>
      <c r="J4747" s="37">
        <f t="shared" si="699"/>
        <v>150</v>
      </c>
      <c r="K4747" s="21"/>
      <c r="L4747" s="36">
        <f>L4746+23</f>
        <v>790</v>
      </c>
      <c r="M4747" s="36"/>
      <c r="N4747" s="36">
        <v>30</v>
      </c>
      <c r="O4747" s="21">
        <f t="shared" si="700"/>
        <v>820</v>
      </c>
      <c r="P4747" s="40">
        <f t="shared" si="701"/>
        <v>2342.8571428571431</v>
      </c>
      <c r="Q4747" s="42"/>
      <c r="R4747" t="str">
        <f t="shared" si="702"/>
        <v>4040 Litre 316 Stainless Steel Slimline Water Tank (1100mm W x 1800mm L x  2350mm H)</v>
      </c>
    </row>
    <row r="4748" spans="2:18" x14ac:dyDescent="0.35">
      <c r="B4748" s="32">
        <v>0.65</v>
      </c>
      <c r="C4748" s="30" t="s">
        <v>23</v>
      </c>
      <c r="D4748" s="30" t="s">
        <v>21</v>
      </c>
      <c r="E4748" s="21">
        <v>1100</v>
      </c>
      <c r="F4748" s="21">
        <v>1900</v>
      </c>
      <c r="G4748" s="21">
        <v>2350</v>
      </c>
      <c r="H4748" s="39">
        <f t="shared" si="697"/>
        <v>4302.1785714285716</v>
      </c>
      <c r="I4748" s="37">
        <f t="shared" si="698"/>
        <v>4000</v>
      </c>
      <c r="J4748" s="37">
        <f t="shared" si="699"/>
        <v>150</v>
      </c>
      <c r="K4748" s="21"/>
      <c r="L4748" s="36">
        <f>L4747+23</f>
        <v>813</v>
      </c>
      <c r="M4748" s="36"/>
      <c r="N4748" s="36">
        <v>30</v>
      </c>
      <c r="O4748" s="21">
        <f t="shared" si="700"/>
        <v>843</v>
      </c>
      <c r="P4748" s="40">
        <f t="shared" si="701"/>
        <v>2408.5714285714289</v>
      </c>
      <c r="Q4748" s="42"/>
      <c r="R4748" t="str">
        <f t="shared" si="702"/>
        <v>4300 Litre 316 Stainless Steel Slimline Water Tank (1100mm W x 1900mm L x  2350mm H)</v>
      </c>
    </row>
    <row r="4749" spans="2:18" x14ac:dyDescent="0.35">
      <c r="B4749" s="32">
        <v>0.65</v>
      </c>
      <c r="C4749" s="30" t="s">
        <v>23</v>
      </c>
      <c r="D4749" s="30" t="s">
        <v>21</v>
      </c>
      <c r="E4749" s="21">
        <v>1100</v>
      </c>
      <c r="F4749" s="21">
        <v>2000</v>
      </c>
      <c r="G4749" s="21">
        <v>2350</v>
      </c>
      <c r="H4749" s="39">
        <f t="shared" si="697"/>
        <v>4560.6785714285716</v>
      </c>
      <c r="I4749" s="37">
        <f t="shared" si="698"/>
        <v>5000</v>
      </c>
      <c r="J4749" s="37">
        <f t="shared" si="699"/>
        <v>180</v>
      </c>
      <c r="K4749" s="21"/>
      <c r="L4749" s="36">
        <v>836</v>
      </c>
      <c r="M4749" s="36"/>
      <c r="N4749" s="36">
        <v>30</v>
      </c>
      <c r="O4749" s="21">
        <f t="shared" si="700"/>
        <v>866</v>
      </c>
      <c r="P4749" s="40">
        <f t="shared" si="701"/>
        <v>2474.2857142857142</v>
      </c>
      <c r="Q4749" s="42"/>
      <c r="R4749" t="str">
        <f t="shared" si="702"/>
        <v>4560 Litre 316 Stainless Steel Slimline Water Tank (1100mm W x 2000mm L x  2350mm H)</v>
      </c>
    </row>
    <row r="4750" spans="2:18" x14ac:dyDescent="0.35">
      <c r="B4750" s="32">
        <v>0.65</v>
      </c>
      <c r="C4750" s="30" t="s">
        <v>23</v>
      </c>
      <c r="D4750" s="30" t="s">
        <v>21</v>
      </c>
      <c r="E4750" s="21">
        <v>1100</v>
      </c>
      <c r="F4750" s="21">
        <v>2100</v>
      </c>
      <c r="G4750" s="21">
        <v>2350</v>
      </c>
      <c r="H4750" s="39">
        <f t="shared" si="697"/>
        <v>4819.1785714285716</v>
      </c>
      <c r="I4750" s="37">
        <f t="shared" si="698"/>
        <v>5000</v>
      </c>
      <c r="J4750" s="37">
        <f t="shared" si="699"/>
        <v>180</v>
      </c>
      <c r="K4750" s="21"/>
      <c r="L4750" s="36">
        <f>L4749+23</f>
        <v>859</v>
      </c>
      <c r="M4750" s="36"/>
      <c r="N4750" s="36">
        <v>30</v>
      </c>
      <c r="O4750" s="21">
        <f t="shared" si="700"/>
        <v>889</v>
      </c>
      <c r="P4750" s="40">
        <f t="shared" si="701"/>
        <v>2540</v>
      </c>
      <c r="Q4750" s="42"/>
      <c r="R4750" t="str">
        <f t="shared" si="702"/>
        <v>4820 Litre 316 Stainless Steel Slimline Water Tank (1100mm W x 2100mm L x  2350mm H)</v>
      </c>
    </row>
    <row r="4751" spans="2:18" x14ac:dyDescent="0.35">
      <c r="B4751" s="32">
        <v>0.65</v>
      </c>
      <c r="C4751" s="30" t="s">
        <v>23</v>
      </c>
      <c r="D4751" s="30" t="s">
        <v>21</v>
      </c>
      <c r="E4751" s="21">
        <v>1100</v>
      </c>
      <c r="F4751" s="21">
        <v>2200</v>
      </c>
      <c r="G4751" s="21">
        <v>2350</v>
      </c>
      <c r="H4751" s="39">
        <f t="shared" si="697"/>
        <v>5077.6785714285716</v>
      </c>
      <c r="I4751" s="37">
        <f t="shared" si="698"/>
        <v>5000</v>
      </c>
      <c r="J4751" s="37">
        <f t="shared" si="699"/>
        <v>180</v>
      </c>
      <c r="K4751" s="21"/>
      <c r="L4751" s="36">
        <f>L4750+23</f>
        <v>882</v>
      </c>
      <c r="M4751" s="36"/>
      <c r="N4751" s="36">
        <v>45</v>
      </c>
      <c r="O4751" s="21">
        <f t="shared" si="700"/>
        <v>927</v>
      </c>
      <c r="P4751" s="40">
        <f t="shared" si="701"/>
        <v>2648.5714285714289</v>
      </c>
      <c r="Q4751" s="42"/>
      <c r="R4751" t="str">
        <f t="shared" si="702"/>
        <v>5080 Litre 316 Stainless Steel Slimline Water Tank (1100mm W x 2200mm L x  2350mm H)</v>
      </c>
    </row>
    <row r="4752" spans="2:18" x14ac:dyDescent="0.35">
      <c r="B4752" s="32">
        <v>0.65</v>
      </c>
      <c r="C4752" s="30" t="s">
        <v>23</v>
      </c>
      <c r="D4752" s="30" t="s">
        <v>21</v>
      </c>
      <c r="E4752" s="21">
        <v>1100</v>
      </c>
      <c r="F4752" s="21">
        <v>2300</v>
      </c>
      <c r="G4752" s="21">
        <v>2350</v>
      </c>
      <c r="H4752" s="39">
        <f t="shared" si="697"/>
        <v>5336.1785714285716</v>
      </c>
      <c r="I4752" s="37">
        <f t="shared" si="698"/>
        <v>5000</v>
      </c>
      <c r="J4752" s="37">
        <f t="shared" si="699"/>
        <v>180</v>
      </c>
      <c r="K4752" s="21"/>
      <c r="L4752" s="36">
        <f>L4751+23</f>
        <v>905</v>
      </c>
      <c r="M4752" s="36"/>
      <c r="N4752" s="36">
        <v>45</v>
      </c>
      <c r="O4752" s="21">
        <f t="shared" si="700"/>
        <v>950</v>
      </c>
      <c r="P4752" s="40">
        <f t="shared" si="701"/>
        <v>2714.2857142857147</v>
      </c>
      <c r="Q4752" s="42"/>
      <c r="R4752" t="str">
        <f t="shared" si="702"/>
        <v>5340 Litre 316 Stainless Steel Slimline Water Tank (1100mm W x 2300mm L x  2350mm H)</v>
      </c>
    </row>
    <row r="4753" spans="2:18" x14ac:dyDescent="0.35">
      <c r="B4753" s="32">
        <v>0.65</v>
      </c>
      <c r="C4753" s="30" t="s">
        <v>23</v>
      </c>
      <c r="D4753" s="30" t="s">
        <v>21</v>
      </c>
      <c r="E4753" s="21">
        <v>1100</v>
      </c>
      <c r="F4753" s="21">
        <v>2400</v>
      </c>
      <c r="G4753" s="21">
        <v>2350</v>
      </c>
      <c r="H4753" s="39">
        <f t="shared" si="697"/>
        <v>5594.6785714285716</v>
      </c>
      <c r="I4753" s="37">
        <f t="shared" si="698"/>
        <v>6000</v>
      </c>
      <c r="J4753" s="37">
        <f t="shared" si="699"/>
        <v>210</v>
      </c>
      <c r="K4753" s="21"/>
      <c r="L4753" s="36">
        <v>1034</v>
      </c>
      <c r="M4753" s="36"/>
      <c r="N4753" s="36">
        <v>45</v>
      </c>
      <c r="O4753" s="21">
        <f t="shared" si="700"/>
        <v>1079</v>
      </c>
      <c r="P4753" s="40">
        <f t="shared" si="701"/>
        <v>3082.8571428571431</v>
      </c>
      <c r="Q4753" s="42"/>
      <c r="R4753" t="str">
        <f t="shared" si="702"/>
        <v>5590 Litre 316 Stainless Steel Slimline Water Tank (1100mm W x 2400mm L x  2350mm H)</v>
      </c>
    </row>
    <row r="4754" spans="2:18" x14ac:dyDescent="0.35">
      <c r="B4754" s="32">
        <v>0.65</v>
      </c>
      <c r="C4754" s="30" t="s">
        <v>23</v>
      </c>
      <c r="D4754" s="30" t="s">
        <v>21</v>
      </c>
      <c r="E4754" s="21">
        <v>1100</v>
      </c>
      <c r="F4754" s="21">
        <v>2500</v>
      </c>
      <c r="G4754" s="21">
        <v>2350</v>
      </c>
      <c r="H4754" s="39">
        <f t="shared" si="697"/>
        <v>5853.1785714285716</v>
      </c>
      <c r="I4754" s="37">
        <f t="shared" si="698"/>
        <v>6000</v>
      </c>
      <c r="J4754" s="37">
        <f t="shared" si="699"/>
        <v>210</v>
      </c>
      <c r="K4754" s="21"/>
      <c r="L4754" s="36">
        <f>L4753+23</f>
        <v>1057</v>
      </c>
      <c r="M4754" s="36"/>
      <c r="N4754" s="36">
        <v>45</v>
      </c>
      <c r="O4754" s="21">
        <f t="shared" si="700"/>
        <v>1102</v>
      </c>
      <c r="P4754" s="40">
        <f t="shared" si="701"/>
        <v>3148.5714285714289</v>
      </c>
      <c r="Q4754" s="42"/>
      <c r="R4754" t="str">
        <f t="shared" si="702"/>
        <v>5850 Litre 316 Stainless Steel Slimline Water Tank (1100mm W x 2500mm L x  2350mm H)</v>
      </c>
    </row>
    <row r="4755" spans="2:18" x14ac:dyDescent="0.35">
      <c r="B4755" s="32">
        <v>0.65</v>
      </c>
      <c r="C4755" s="30" t="s">
        <v>23</v>
      </c>
      <c r="D4755" s="30" t="s">
        <v>21</v>
      </c>
      <c r="E4755" s="21">
        <v>1100</v>
      </c>
      <c r="F4755" s="21">
        <v>2600</v>
      </c>
      <c r="G4755" s="21">
        <v>2350</v>
      </c>
      <c r="H4755" s="39">
        <f t="shared" si="697"/>
        <v>6111.6785714285716</v>
      </c>
      <c r="I4755" s="37">
        <f t="shared" si="698"/>
        <v>6000</v>
      </c>
      <c r="J4755" s="37">
        <f t="shared" si="699"/>
        <v>210</v>
      </c>
      <c r="K4755" s="21"/>
      <c r="L4755" s="36">
        <f>L4754+23</f>
        <v>1080</v>
      </c>
      <c r="M4755" s="36"/>
      <c r="N4755" s="36">
        <v>45</v>
      </c>
      <c r="O4755" s="21">
        <f t="shared" si="700"/>
        <v>1125</v>
      </c>
      <c r="P4755" s="40">
        <f t="shared" si="701"/>
        <v>3214.2857142857147</v>
      </c>
      <c r="Q4755" s="42"/>
      <c r="R4755" t="str">
        <f t="shared" si="702"/>
        <v>6110 Litre 316 Stainless Steel Slimline Water Tank (1100mm W x 2600mm L x  2350mm H)</v>
      </c>
    </row>
    <row r="4756" spans="2:18" x14ac:dyDescent="0.35">
      <c r="B4756" s="32">
        <v>0.65</v>
      </c>
      <c r="C4756" s="30" t="s">
        <v>23</v>
      </c>
      <c r="D4756" s="30" t="s">
        <v>21</v>
      </c>
      <c r="E4756" s="21">
        <v>1100</v>
      </c>
      <c r="F4756" s="21">
        <v>2700</v>
      </c>
      <c r="G4756" s="21">
        <v>2350</v>
      </c>
      <c r="H4756" s="39">
        <f t="shared" si="697"/>
        <v>6370.1785714285716</v>
      </c>
      <c r="I4756" s="37">
        <f t="shared" si="698"/>
        <v>6000</v>
      </c>
      <c r="J4756" s="37">
        <f t="shared" si="699"/>
        <v>210</v>
      </c>
      <c r="K4756" s="21"/>
      <c r="L4756" s="36">
        <f>L4755+23</f>
        <v>1103</v>
      </c>
      <c r="M4756" s="36"/>
      <c r="N4756" s="36">
        <v>45</v>
      </c>
      <c r="O4756" s="21">
        <f t="shared" si="700"/>
        <v>1148</v>
      </c>
      <c r="P4756" s="40">
        <f t="shared" si="701"/>
        <v>3280</v>
      </c>
      <c r="Q4756" s="42"/>
      <c r="R4756" t="str">
        <f t="shared" si="702"/>
        <v>6370 Litre 316 Stainless Steel Slimline Water Tank (1100mm W x 2700mm L x  2350mm H)</v>
      </c>
    </row>
    <row r="4757" spans="2:18" x14ac:dyDescent="0.35">
      <c r="B4757" s="32">
        <v>0.65</v>
      </c>
      <c r="C4757" s="30" t="s">
        <v>23</v>
      </c>
      <c r="D4757" s="30" t="s">
        <v>21</v>
      </c>
      <c r="E4757" s="21">
        <v>1100</v>
      </c>
      <c r="F4757" s="21">
        <v>2800</v>
      </c>
      <c r="G4757" s="21">
        <v>2350</v>
      </c>
      <c r="H4757" s="39">
        <f t="shared" si="697"/>
        <v>6628.6785714285716</v>
      </c>
      <c r="I4757" s="37">
        <f t="shared" si="698"/>
        <v>7000</v>
      </c>
      <c r="J4757" s="37">
        <f t="shared" si="699"/>
        <v>240</v>
      </c>
      <c r="K4757" s="21"/>
      <c r="L4757" s="36">
        <v>1155</v>
      </c>
      <c r="M4757" s="36"/>
      <c r="N4757" s="36">
        <v>45</v>
      </c>
      <c r="O4757" s="21">
        <f t="shared" si="700"/>
        <v>1200</v>
      </c>
      <c r="P4757" s="40">
        <f t="shared" si="701"/>
        <v>3428.5714285714289</v>
      </c>
      <c r="Q4757" s="42"/>
      <c r="R4757" t="str">
        <f t="shared" si="702"/>
        <v>6630 Litre 316 Stainless Steel Slimline Water Tank (1100mm W x 2800mm L x  2350mm H)</v>
      </c>
    </row>
    <row r="4758" spans="2:18" x14ac:dyDescent="0.35">
      <c r="B4758" s="32">
        <v>0.65</v>
      </c>
      <c r="C4758" s="30" t="s">
        <v>23</v>
      </c>
      <c r="D4758" s="30" t="s">
        <v>21</v>
      </c>
      <c r="E4758" s="21">
        <v>1100</v>
      </c>
      <c r="F4758" s="21">
        <v>2900</v>
      </c>
      <c r="G4758" s="21">
        <v>2350</v>
      </c>
      <c r="H4758" s="39">
        <f t="shared" si="697"/>
        <v>6887.1785714285716</v>
      </c>
      <c r="I4758" s="37">
        <f t="shared" si="698"/>
        <v>7000</v>
      </c>
      <c r="J4758" s="37">
        <f t="shared" si="699"/>
        <v>240</v>
      </c>
      <c r="K4758" s="21"/>
      <c r="L4758" s="36">
        <f>L4757+23</f>
        <v>1178</v>
      </c>
      <c r="M4758" s="36"/>
      <c r="N4758" s="36">
        <v>45</v>
      </c>
      <c r="O4758" s="21">
        <f t="shared" si="700"/>
        <v>1223</v>
      </c>
      <c r="P4758" s="40">
        <f t="shared" si="701"/>
        <v>3494.2857142857147</v>
      </c>
      <c r="Q4758" s="42"/>
      <c r="R4758" t="str">
        <f t="shared" si="702"/>
        <v>6890 Litre 316 Stainless Steel Slimline Water Tank (1100mm W x 2900mm L x  2350mm H)</v>
      </c>
    </row>
    <row r="4759" spans="2:18" x14ac:dyDescent="0.35">
      <c r="B4759" s="32">
        <v>0.65</v>
      </c>
      <c r="C4759" s="30" t="s">
        <v>23</v>
      </c>
      <c r="D4759" s="30" t="s">
        <v>21</v>
      </c>
      <c r="E4759" s="21">
        <v>1100</v>
      </c>
      <c r="F4759" s="21">
        <v>3000</v>
      </c>
      <c r="G4759" s="21">
        <v>2350</v>
      </c>
      <c r="H4759" s="39">
        <f t="shared" si="697"/>
        <v>7145.6785714285716</v>
      </c>
      <c r="I4759" s="37">
        <f t="shared" si="698"/>
        <v>7000</v>
      </c>
      <c r="J4759" s="37">
        <f t="shared" si="699"/>
        <v>240</v>
      </c>
      <c r="K4759" s="21"/>
      <c r="L4759" s="36">
        <f>L4758+23</f>
        <v>1201</v>
      </c>
      <c r="M4759" s="36"/>
      <c r="N4759" s="36">
        <v>45</v>
      </c>
      <c r="O4759" s="21">
        <f t="shared" si="700"/>
        <v>1246</v>
      </c>
      <c r="P4759" s="40">
        <f t="shared" si="701"/>
        <v>3560</v>
      </c>
      <c r="Q4759" s="42"/>
      <c r="R4759" t="str">
        <f t="shared" si="702"/>
        <v>7150 Litre 316 Stainless Steel Slimline Water Tank (1100mm W x 3000mm L x  2350mm H)</v>
      </c>
    </row>
    <row r="4760" spans="2:18" x14ac:dyDescent="0.35">
      <c r="B4760" s="32">
        <v>0.65</v>
      </c>
      <c r="C4760" s="30" t="s">
        <v>23</v>
      </c>
      <c r="D4760" s="30" t="s">
        <v>21</v>
      </c>
      <c r="E4760" s="21">
        <v>1100</v>
      </c>
      <c r="F4760" s="21">
        <v>3100</v>
      </c>
      <c r="G4760" s="21">
        <v>2350</v>
      </c>
      <c r="H4760" s="39">
        <f t="shared" si="697"/>
        <v>7404.1785714285716</v>
      </c>
      <c r="I4760" s="37">
        <f t="shared" si="698"/>
        <v>7000</v>
      </c>
      <c r="J4760" s="37">
        <f t="shared" si="699"/>
        <v>240</v>
      </c>
      <c r="K4760" s="21"/>
      <c r="L4760" s="36">
        <f>L4759+23</f>
        <v>1224</v>
      </c>
      <c r="M4760" s="36"/>
      <c r="N4760" s="36">
        <v>45</v>
      </c>
      <c r="O4760" s="21">
        <f t="shared" si="700"/>
        <v>1269</v>
      </c>
      <c r="P4760" s="40">
        <f t="shared" si="701"/>
        <v>3625.7142857142858</v>
      </c>
      <c r="Q4760" s="42"/>
      <c r="R4760" t="str">
        <f t="shared" si="702"/>
        <v>7400 Litre 316 Stainless Steel Slimline Water Tank (1100mm W x 3100mm L x  2350mm H)</v>
      </c>
    </row>
    <row r="4761" spans="2:18" x14ac:dyDescent="0.35">
      <c r="B4761" s="32">
        <v>0.65</v>
      </c>
      <c r="C4761" s="30" t="s">
        <v>23</v>
      </c>
      <c r="D4761" s="30" t="s">
        <v>21</v>
      </c>
      <c r="E4761" s="21">
        <v>1100</v>
      </c>
      <c r="F4761" s="21">
        <v>3200</v>
      </c>
      <c r="G4761" s="21">
        <v>2350</v>
      </c>
      <c r="H4761" s="39">
        <f t="shared" si="697"/>
        <v>7662.6785714285716</v>
      </c>
      <c r="I4761" s="37">
        <f t="shared" si="698"/>
        <v>8000</v>
      </c>
      <c r="J4761" s="37">
        <f t="shared" si="699"/>
        <v>255</v>
      </c>
      <c r="K4761" s="21"/>
      <c r="L4761" s="36">
        <v>1273</v>
      </c>
      <c r="M4761" s="36"/>
      <c r="N4761" s="36">
        <v>45</v>
      </c>
      <c r="O4761" s="21">
        <f t="shared" si="700"/>
        <v>1318</v>
      </c>
      <c r="P4761" s="40">
        <f t="shared" si="701"/>
        <v>3765.7142857142858</v>
      </c>
      <c r="Q4761" s="42"/>
      <c r="R4761" t="str">
        <f t="shared" si="702"/>
        <v>7660 Litre 316 Stainless Steel Slimline Water Tank (1100mm W x 3200mm L x  2350mm H)</v>
      </c>
    </row>
    <row r="4762" spans="2:18" x14ac:dyDescent="0.35">
      <c r="B4762" s="32">
        <v>0.65</v>
      </c>
      <c r="C4762" s="30" t="s">
        <v>23</v>
      </c>
      <c r="D4762" s="30" t="s">
        <v>21</v>
      </c>
      <c r="E4762" s="21">
        <v>1100</v>
      </c>
      <c r="F4762" s="21">
        <v>3300</v>
      </c>
      <c r="G4762" s="21">
        <v>2350</v>
      </c>
      <c r="H4762" s="39">
        <f t="shared" si="697"/>
        <v>7921.1785714285716</v>
      </c>
      <c r="I4762" s="37">
        <f t="shared" si="698"/>
        <v>8000</v>
      </c>
      <c r="J4762" s="37">
        <f t="shared" si="699"/>
        <v>255</v>
      </c>
      <c r="K4762" s="21"/>
      <c r="L4762" s="36">
        <f>L4761+23</f>
        <v>1296</v>
      </c>
      <c r="M4762" s="36"/>
      <c r="N4762" s="36">
        <v>45</v>
      </c>
      <c r="O4762" s="21">
        <f t="shared" si="700"/>
        <v>1341</v>
      </c>
      <c r="P4762" s="40">
        <f t="shared" si="701"/>
        <v>3831.4285714285716</v>
      </c>
      <c r="Q4762" s="42"/>
      <c r="R4762" t="str">
        <f t="shared" si="702"/>
        <v>7920 Litre 316 Stainless Steel Slimline Water Tank (1100mm W x 3300mm L x  2350mm H)</v>
      </c>
    </row>
    <row r="4763" spans="2:18" x14ac:dyDescent="0.35">
      <c r="B4763" s="32">
        <v>0.65</v>
      </c>
      <c r="C4763" s="30" t="s">
        <v>23</v>
      </c>
      <c r="D4763" s="30" t="s">
        <v>21</v>
      </c>
      <c r="E4763" s="21">
        <v>1100</v>
      </c>
      <c r="F4763" s="21">
        <v>3400</v>
      </c>
      <c r="G4763" s="21">
        <v>2350</v>
      </c>
      <c r="H4763" s="39">
        <f t="shared" si="697"/>
        <v>8179.6785714285716</v>
      </c>
      <c r="I4763" s="37">
        <f t="shared" si="698"/>
        <v>8000</v>
      </c>
      <c r="J4763" s="37">
        <f t="shared" si="699"/>
        <v>255</v>
      </c>
      <c r="K4763" s="21"/>
      <c r="L4763" s="36">
        <f>L4762+23</f>
        <v>1319</v>
      </c>
      <c r="M4763" s="36"/>
      <c r="N4763" s="36">
        <v>45</v>
      </c>
      <c r="O4763" s="21">
        <f t="shared" si="700"/>
        <v>1364</v>
      </c>
      <c r="P4763" s="40">
        <f t="shared" si="701"/>
        <v>3897.1428571428573</v>
      </c>
      <c r="Q4763" s="42"/>
      <c r="R4763" t="str">
        <f t="shared" si="702"/>
        <v>8180 Litre 316 Stainless Steel Slimline Water Tank (1100mm W x 3400mm L x  2350mm H)</v>
      </c>
    </row>
    <row r="4764" spans="2:18" x14ac:dyDescent="0.35">
      <c r="B4764" s="32">
        <v>0.65</v>
      </c>
      <c r="C4764" s="30" t="s">
        <v>23</v>
      </c>
      <c r="D4764" s="30" t="s">
        <v>21</v>
      </c>
      <c r="E4764" s="21">
        <v>1100</v>
      </c>
      <c r="F4764" s="21">
        <v>3500</v>
      </c>
      <c r="G4764" s="21">
        <v>2350</v>
      </c>
      <c r="H4764" s="39">
        <f t="shared" si="697"/>
        <v>8438.1785714285725</v>
      </c>
      <c r="I4764" s="37">
        <f t="shared" si="698"/>
        <v>8000</v>
      </c>
      <c r="J4764" s="37">
        <f t="shared" si="699"/>
        <v>255</v>
      </c>
      <c r="K4764" s="21"/>
      <c r="L4764" s="36">
        <f>L4763+23</f>
        <v>1342</v>
      </c>
      <c r="M4764" s="36"/>
      <c r="N4764" s="36">
        <v>45</v>
      </c>
      <c r="O4764" s="21">
        <f t="shared" si="700"/>
        <v>1387</v>
      </c>
      <c r="P4764" s="40">
        <f t="shared" si="701"/>
        <v>3962.8571428571431</v>
      </c>
      <c r="Q4764" s="42"/>
      <c r="R4764" t="str">
        <f t="shared" si="702"/>
        <v>8440 Litre 316 Stainless Steel Slimline Water Tank (1100mm W x 3500mm L x  2350mm H)</v>
      </c>
    </row>
    <row r="4765" spans="2:18" x14ac:dyDescent="0.35">
      <c r="B4765" s="32">
        <v>0.65</v>
      </c>
      <c r="C4765" s="30" t="s">
        <v>23</v>
      </c>
      <c r="D4765" s="30" t="s">
        <v>21</v>
      </c>
      <c r="E4765" s="21">
        <v>1100</v>
      </c>
      <c r="F4765" s="21">
        <v>3600</v>
      </c>
      <c r="G4765" s="21">
        <v>2350</v>
      </c>
      <c r="H4765" s="39">
        <f t="shared" si="697"/>
        <v>8696.6785714285725</v>
      </c>
      <c r="I4765" s="37">
        <f t="shared" si="698"/>
        <v>9000</v>
      </c>
      <c r="J4765" s="37">
        <f t="shared" si="699"/>
        <v>270</v>
      </c>
      <c r="K4765" s="21"/>
      <c r="L4765" s="36">
        <v>1394</v>
      </c>
      <c r="M4765" s="36"/>
      <c r="N4765" s="36">
        <v>45</v>
      </c>
      <c r="O4765" s="21">
        <f t="shared" si="700"/>
        <v>1439</v>
      </c>
      <c r="P4765" s="40">
        <f t="shared" si="701"/>
        <v>4111.4285714285716</v>
      </c>
      <c r="Q4765" s="42"/>
      <c r="R4765" t="str">
        <f t="shared" si="702"/>
        <v>8700 Litre 316 Stainless Steel Slimline Water Tank (1100mm W x 3600mm L x  2350mm H)</v>
      </c>
    </row>
    <row r="4766" spans="2:18" x14ac:dyDescent="0.35">
      <c r="B4766" s="32">
        <v>0.65</v>
      </c>
      <c r="C4766" s="30" t="s">
        <v>23</v>
      </c>
      <c r="D4766" s="30" t="s">
        <v>21</v>
      </c>
      <c r="E4766" s="21">
        <v>1100</v>
      </c>
      <c r="F4766" s="21">
        <v>3700</v>
      </c>
      <c r="G4766" s="21">
        <v>2350</v>
      </c>
      <c r="H4766" s="39">
        <f t="shared" si="697"/>
        <v>8955.1785714285725</v>
      </c>
      <c r="I4766" s="37">
        <f t="shared" si="698"/>
        <v>9000</v>
      </c>
      <c r="J4766" s="37">
        <f t="shared" si="699"/>
        <v>270</v>
      </c>
      <c r="K4766" s="21"/>
      <c r="L4766" s="36">
        <f>L4765+23</f>
        <v>1417</v>
      </c>
      <c r="M4766" s="36"/>
      <c r="N4766" s="36">
        <v>45</v>
      </c>
      <c r="O4766" s="21">
        <f t="shared" si="700"/>
        <v>1462</v>
      </c>
      <c r="P4766" s="40">
        <f t="shared" si="701"/>
        <v>4177.1428571428578</v>
      </c>
      <c r="Q4766" s="42"/>
      <c r="R4766" t="str">
        <f t="shared" si="702"/>
        <v>8960 Litre 316 Stainless Steel Slimline Water Tank (1100mm W x 3700mm L x  2350mm H)</v>
      </c>
    </row>
    <row r="4767" spans="2:18" x14ac:dyDescent="0.35">
      <c r="B4767" s="32">
        <v>0.65</v>
      </c>
      <c r="C4767" s="30" t="s">
        <v>23</v>
      </c>
      <c r="D4767" s="30" t="s">
        <v>21</v>
      </c>
      <c r="E4767" s="21">
        <v>1100</v>
      </c>
      <c r="F4767" s="21">
        <v>3800</v>
      </c>
      <c r="G4767" s="21">
        <v>2350</v>
      </c>
      <c r="H4767" s="39">
        <f t="shared" si="697"/>
        <v>9213.6785714285725</v>
      </c>
      <c r="I4767" s="37">
        <f t="shared" si="698"/>
        <v>9000</v>
      </c>
      <c r="J4767" s="37">
        <f t="shared" si="699"/>
        <v>270</v>
      </c>
      <c r="K4767" s="21"/>
      <c r="L4767" s="36">
        <f>L4766+23</f>
        <v>1440</v>
      </c>
      <c r="M4767" s="36"/>
      <c r="N4767" s="36">
        <v>45</v>
      </c>
      <c r="O4767" s="21">
        <f t="shared" si="700"/>
        <v>1485</v>
      </c>
      <c r="P4767" s="40">
        <f t="shared" si="701"/>
        <v>4242.8571428571431</v>
      </c>
      <c r="Q4767" s="42"/>
      <c r="R4767" t="str">
        <f t="shared" si="702"/>
        <v>9210 Litre 316 Stainless Steel Slimline Water Tank (1100mm W x 3800mm L x  2350mm H)</v>
      </c>
    </row>
    <row r="4768" spans="2:18" x14ac:dyDescent="0.35">
      <c r="B4768" s="32">
        <v>0.65</v>
      </c>
      <c r="C4768" s="30" t="s">
        <v>23</v>
      </c>
      <c r="D4768" s="30" t="s">
        <v>21</v>
      </c>
      <c r="E4768" s="21">
        <v>1100</v>
      </c>
      <c r="F4768" s="21">
        <v>3900</v>
      </c>
      <c r="G4768" s="21">
        <v>2350</v>
      </c>
      <c r="H4768" s="39">
        <f t="shared" si="697"/>
        <v>9472.1785714285725</v>
      </c>
      <c r="I4768" s="37">
        <f t="shared" si="698"/>
        <v>9000</v>
      </c>
      <c r="J4768" s="37">
        <f t="shared" si="699"/>
        <v>270</v>
      </c>
      <c r="K4768" s="21"/>
      <c r="L4768" s="36">
        <f>L4767+23</f>
        <v>1463</v>
      </c>
      <c r="M4768" s="36"/>
      <c r="N4768" s="36">
        <v>45</v>
      </c>
      <c r="O4768" s="21">
        <f t="shared" si="700"/>
        <v>1508</v>
      </c>
      <c r="P4768" s="40">
        <f t="shared" si="701"/>
        <v>4308.5714285714284</v>
      </c>
      <c r="Q4768" s="42"/>
      <c r="R4768" t="str">
        <f t="shared" si="702"/>
        <v>9470 Litre 316 Stainless Steel Slimline Water Tank (1100mm W x 3900mm L x  2350mm H)</v>
      </c>
    </row>
    <row r="4769" spans="2:18" x14ac:dyDescent="0.35">
      <c r="B4769" s="32">
        <v>0.65</v>
      </c>
      <c r="C4769" s="30" t="s">
        <v>23</v>
      </c>
      <c r="D4769" s="30" t="s">
        <v>21</v>
      </c>
      <c r="E4769" s="21">
        <v>1100</v>
      </c>
      <c r="F4769" s="21">
        <v>4000</v>
      </c>
      <c r="G4769" s="21">
        <v>2350</v>
      </c>
      <c r="H4769" s="39">
        <f t="shared" si="697"/>
        <v>9730.6785714285725</v>
      </c>
      <c r="I4769" s="37">
        <f t="shared" si="698"/>
        <v>10000</v>
      </c>
      <c r="J4769" s="37">
        <f t="shared" si="699"/>
        <v>285</v>
      </c>
      <c r="K4769" s="21"/>
      <c r="L4769" s="36">
        <v>1490</v>
      </c>
      <c r="M4769" s="36"/>
      <c r="N4769" s="36">
        <v>45</v>
      </c>
      <c r="O4769" s="21">
        <f t="shared" si="700"/>
        <v>1535</v>
      </c>
      <c r="P4769" s="40">
        <f t="shared" si="701"/>
        <v>4385.7142857142862</v>
      </c>
      <c r="Q4769" s="42"/>
      <c r="R4769" t="str">
        <f t="shared" si="702"/>
        <v>9730 Litre 316 Stainless Steel Slimline Water Tank (1100mm W x 4000mm L x  2350mm H)</v>
      </c>
    </row>
    <row r="4770" spans="2:18" x14ac:dyDescent="0.35">
      <c r="B4770" s="32">
        <v>0.65</v>
      </c>
      <c r="C4770" s="30" t="s">
        <v>23</v>
      </c>
      <c r="D4770" s="30" t="s">
        <v>21</v>
      </c>
      <c r="E4770" s="21">
        <v>1150</v>
      </c>
      <c r="F4770" s="21">
        <v>800</v>
      </c>
      <c r="G4770" s="21">
        <v>2350</v>
      </c>
      <c r="H4770" s="39">
        <f t="shared" si="697"/>
        <v>1496.0267857142858</v>
      </c>
      <c r="I4770" s="37">
        <f t="shared" si="698"/>
        <v>1000</v>
      </c>
      <c r="J4770" s="37">
        <f t="shared" si="699"/>
        <v>90</v>
      </c>
      <c r="K4770" s="21"/>
      <c r="L4770" s="36">
        <v>498</v>
      </c>
      <c r="M4770" s="44"/>
      <c r="N4770" s="36">
        <v>30</v>
      </c>
      <c r="O4770" s="21">
        <f t="shared" si="700"/>
        <v>528</v>
      </c>
      <c r="P4770" s="40">
        <f t="shared" si="701"/>
        <v>1508.5714285714287</v>
      </c>
      <c r="Q4770" s="42"/>
      <c r="R4770" t="str">
        <f t="shared" si="702"/>
        <v>1500 Litre 316 Stainless Steel Slimline Water Tank (1150mm W x 800mm L x  2350mm H)</v>
      </c>
    </row>
    <row r="4771" spans="2:18" x14ac:dyDescent="0.35">
      <c r="B4771" s="32">
        <v>0.65</v>
      </c>
      <c r="C4771" s="30" t="s">
        <v>23</v>
      </c>
      <c r="D4771" s="30" t="s">
        <v>21</v>
      </c>
      <c r="E4771" s="21">
        <v>1150</v>
      </c>
      <c r="F4771" s="21">
        <v>900</v>
      </c>
      <c r="G4771" s="21">
        <v>2350</v>
      </c>
      <c r="H4771" s="39">
        <f t="shared" si="697"/>
        <v>1766.2767857142858</v>
      </c>
      <c r="I4771" s="37">
        <f t="shared" si="698"/>
        <v>2000</v>
      </c>
      <c r="J4771" s="37">
        <f t="shared" si="699"/>
        <v>120</v>
      </c>
      <c r="K4771" s="21"/>
      <c r="L4771" s="36">
        <v>521</v>
      </c>
      <c r="M4771" s="36"/>
      <c r="N4771" s="36">
        <v>30</v>
      </c>
      <c r="O4771" s="21">
        <f t="shared" si="700"/>
        <v>551</v>
      </c>
      <c r="P4771" s="40">
        <f t="shared" si="701"/>
        <v>1574.2857142857144</v>
      </c>
      <c r="Q4771" s="42"/>
      <c r="R4771" t="str">
        <f t="shared" si="702"/>
        <v>1770 Litre 316 Stainless Steel Slimline Water Tank (1150mm W x 900mm L x  2350mm H)</v>
      </c>
    </row>
    <row r="4772" spans="2:18" x14ac:dyDescent="0.35">
      <c r="B4772" s="32">
        <v>0.65</v>
      </c>
      <c r="C4772" s="30" t="s">
        <v>23</v>
      </c>
      <c r="D4772" s="30" t="s">
        <v>21</v>
      </c>
      <c r="E4772" s="21">
        <v>1150</v>
      </c>
      <c r="F4772" s="21">
        <v>1000</v>
      </c>
      <c r="G4772" s="21">
        <v>2350</v>
      </c>
      <c r="H4772" s="39">
        <f t="shared" si="697"/>
        <v>2036.5267857142858</v>
      </c>
      <c r="I4772" s="37">
        <f t="shared" si="698"/>
        <v>2000</v>
      </c>
      <c r="J4772" s="37">
        <f t="shared" si="699"/>
        <v>120</v>
      </c>
      <c r="K4772" s="21"/>
      <c r="L4772" s="36">
        <f>L4771+23</f>
        <v>544</v>
      </c>
      <c r="M4772" s="36"/>
      <c r="N4772" s="36">
        <v>30</v>
      </c>
      <c r="O4772" s="21">
        <f t="shared" si="700"/>
        <v>574</v>
      </c>
      <c r="P4772" s="40">
        <f t="shared" si="701"/>
        <v>1640</v>
      </c>
      <c r="Q4772" s="42"/>
      <c r="R4772" t="str">
        <f t="shared" si="702"/>
        <v>2040 Litre 316 Stainless Steel Slimline Water Tank (1150mm W x 1000mm L x  2350mm H)</v>
      </c>
    </row>
    <row r="4773" spans="2:18" x14ac:dyDescent="0.35">
      <c r="B4773" s="32">
        <v>0.65</v>
      </c>
      <c r="C4773" s="30" t="s">
        <v>23</v>
      </c>
      <c r="D4773" s="30" t="s">
        <v>21</v>
      </c>
      <c r="E4773" s="21">
        <v>1150</v>
      </c>
      <c r="F4773" s="21">
        <v>1100</v>
      </c>
      <c r="G4773" s="21">
        <v>2350</v>
      </c>
      <c r="H4773" s="39">
        <f t="shared" si="697"/>
        <v>2306.7767857142858</v>
      </c>
      <c r="I4773" s="37">
        <f t="shared" si="698"/>
        <v>2000</v>
      </c>
      <c r="J4773" s="37">
        <f t="shared" si="699"/>
        <v>120</v>
      </c>
      <c r="K4773" s="21"/>
      <c r="L4773" s="36">
        <f>L4772+23</f>
        <v>567</v>
      </c>
      <c r="M4773" s="36"/>
      <c r="N4773" s="36">
        <v>30</v>
      </c>
      <c r="O4773" s="21">
        <f t="shared" si="700"/>
        <v>597</v>
      </c>
      <c r="P4773" s="40">
        <f t="shared" si="701"/>
        <v>1705.7142857142858</v>
      </c>
      <c r="Q4773" s="42"/>
      <c r="R4773" t="str">
        <f t="shared" si="702"/>
        <v>2310 Litre 316 Stainless Steel Slimline Water Tank (1150mm W x 1100mm L x  2350mm H)</v>
      </c>
    </row>
    <row r="4774" spans="2:18" x14ac:dyDescent="0.35">
      <c r="B4774" s="32">
        <v>0.65</v>
      </c>
      <c r="C4774" s="30" t="s">
        <v>23</v>
      </c>
      <c r="D4774" s="30" t="s">
        <v>21</v>
      </c>
      <c r="E4774" s="21">
        <v>1150</v>
      </c>
      <c r="F4774" s="21">
        <v>1200</v>
      </c>
      <c r="G4774" s="21">
        <v>2350</v>
      </c>
      <c r="H4774" s="39">
        <f t="shared" si="697"/>
        <v>2577.0267857142858</v>
      </c>
      <c r="I4774" s="37">
        <f t="shared" si="698"/>
        <v>3000</v>
      </c>
      <c r="J4774" s="37">
        <f t="shared" si="699"/>
        <v>135</v>
      </c>
      <c r="K4774" s="21"/>
      <c r="L4774" s="36">
        <v>656</v>
      </c>
      <c r="M4774" s="36"/>
      <c r="N4774" s="36">
        <v>30</v>
      </c>
      <c r="O4774" s="21">
        <f t="shared" si="700"/>
        <v>686</v>
      </c>
      <c r="P4774" s="40">
        <f t="shared" si="701"/>
        <v>1960.0000000000002</v>
      </c>
      <c r="Q4774" s="42"/>
      <c r="R4774" t="str">
        <f t="shared" si="702"/>
        <v>2580 Litre 316 Stainless Steel Slimline Water Tank (1150mm W x 1200mm L x  2350mm H)</v>
      </c>
    </row>
    <row r="4775" spans="2:18" x14ac:dyDescent="0.35">
      <c r="B4775" s="32">
        <v>0.65</v>
      </c>
      <c r="C4775" s="30" t="s">
        <v>23</v>
      </c>
      <c r="D4775" s="30" t="s">
        <v>21</v>
      </c>
      <c r="E4775" s="21">
        <v>1150</v>
      </c>
      <c r="F4775" s="21">
        <v>1300</v>
      </c>
      <c r="G4775" s="21">
        <v>2350</v>
      </c>
      <c r="H4775" s="39">
        <f t="shared" si="697"/>
        <v>2847.2767857142858</v>
      </c>
      <c r="I4775" s="37">
        <f t="shared" si="698"/>
        <v>3000</v>
      </c>
      <c r="J4775" s="37">
        <f t="shared" si="699"/>
        <v>135</v>
      </c>
      <c r="K4775" s="21"/>
      <c r="L4775" s="36">
        <f>L4774+23</f>
        <v>679</v>
      </c>
      <c r="M4775" s="36"/>
      <c r="N4775" s="36">
        <v>30</v>
      </c>
      <c r="O4775" s="21">
        <f t="shared" si="700"/>
        <v>709</v>
      </c>
      <c r="P4775" s="40">
        <f t="shared" si="701"/>
        <v>2025.7142857142858</v>
      </c>
      <c r="Q4775" s="42"/>
      <c r="R4775" t="str">
        <f t="shared" si="702"/>
        <v>2850 Litre 316 Stainless Steel Slimline Water Tank (1150mm W x 1300mm L x  2350mm H)</v>
      </c>
    </row>
    <row r="4776" spans="2:18" x14ac:dyDescent="0.35">
      <c r="B4776" s="32">
        <v>0.65</v>
      </c>
      <c r="C4776" s="30" t="s">
        <v>23</v>
      </c>
      <c r="D4776" s="30" t="s">
        <v>21</v>
      </c>
      <c r="E4776" s="21">
        <v>1150</v>
      </c>
      <c r="F4776" s="21">
        <v>1400</v>
      </c>
      <c r="G4776" s="21">
        <v>2350</v>
      </c>
      <c r="H4776" s="39">
        <f t="shared" si="697"/>
        <v>3117.5267857142858</v>
      </c>
      <c r="I4776" s="37">
        <f t="shared" si="698"/>
        <v>3000</v>
      </c>
      <c r="J4776" s="37">
        <f t="shared" si="699"/>
        <v>135</v>
      </c>
      <c r="K4776" s="21"/>
      <c r="L4776" s="36">
        <f>L4775+23</f>
        <v>702</v>
      </c>
      <c r="M4776" s="36"/>
      <c r="N4776" s="36">
        <v>30</v>
      </c>
      <c r="O4776" s="21">
        <f t="shared" si="700"/>
        <v>732</v>
      </c>
      <c r="P4776" s="40">
        <f t="shared" si="701"/>
        <v>2091.4285714285716</v>
      </c>
      <c r="Q4776" s="42"/>
      <c r="R4776" t="str">
        <f t="shared" si="702"/>
        <v>3120 Litre 316 Stainless Steel Slimline Water Tank (1150mm W x 1400mm L x  2350mm H)</v>
      </c>
    </row>
    <row r="4777" spans="2:18" x14ac:dyDescent="0.35">
      <c r="B4777" s="32">
        <v>0.65</v>
      </c>
      <c r="C4777" s="30" t="s">
        <v>23</v>
      </c>
      <c r="D4777" s="30" t="s">
        <v>21</v>
      </c>
      <c r="E4777" s="21">
        <v>1150</v>
      </c>
      <c r="F4777" s="21">
        <v>1500</v>
      </c>
      <c r="G4777" s="21">
        <v>2350</v>
      </c>
      <c r="H4777" s="39">
        <f t="shared" si="697"/>
        <v>3387.7767857142858</v>
      </c>
      <c r="I4777" s="37">
        <f t="shared" si="698"/>
        <v>3000</v>
      </c>
      <c r="J4777" s="37">
        <f t="shared" si="699"/>
        <v>135</v>
      </c>
      <c r="K4777" s="21"/>
      <c r="L4777" s="36">
        <f>L4776+23</f>
        <v>725</v>
      </c>
      <c r="M4777" s="36"/>
      <c r="N4777" s="36">
        <v>30</v>
      </c>
      <c r="O4777" s="21">
        <f t="shared" si="700"/>
        <v>755</v>
      </c>
      <c r="P4777" s="40">
        <f t="shared" si="701"/>
        <v>2157.1428571428573</v>
      </c>
      <c r="Q4777" s="42"/>
      <c r="R4777" t="str">
        <f t="shared" si="702"/>
        <v>3390 Litre 316 Stainless Steel Slimline Water Tank (1150mm W x 1500mm L x  2350mm H)</v>
      </c>
    </row>
    <row r="4778" spans="2:18" x14ac:dyDescent="0.35">
      <c r="B4778" s="32">
        <v>0.65</v>
      </c>
      <c r="C4778" s="30" t="s">
        <v>23</v>
      </c>
      <c r="D4778" s="30" t="s">
        <v>21</v>
      </c>
      <c r="E4778" s="21">
        <v>1150</v>
      </c>
      <c r="F4778" s="21">
        <v>1600</v>
      </c>
      <c r="G4778" s="21">
        <v>2350</v>
      </c>
      <c r="H4778" s="39">
        <f t="shared" si="697"/>
        <v>3658.0267857142858</v>
      </c>
      <c r="I4778" s="37">
        <f t="shared" si="698"/>
        <v>4000</v>
      </c>
      <c r="J4778" s="37">
        <f t="shared" si="699"/>
        <v>150</v>
      </c>
      <c r="K4778" s="21"/>
      <c r="L4778" s="36">
        <v>748</v>
      </c>
      <c r="M4778" s="36"/>
      <c r="N4778" s="36">
        <v>30</v>
      </c>
      <c r="O4778" s="21">
        <f t="shared" si="700"/>
        <v>778</v>
      </c>
      <c r="P4778" s="40">
        <f t="shared" si="701"/>
        <v>2222.8571428571431</v>
      </c>
      <c r="Q4778" s="42"/>
      <c r="R4778" t="str">
        <f t="shared" si="702"/>
        <v>3660 Litre 316 Stainless Steel Slimline Water Tank (1150mm W x 1600mm L x  2350mm H)</v>
      </c>
    </row>
    <row r="4779" spans="2:18" x14ac:dyDescent="0.35">
      <c r="B4779" s="32">
        <v>0.65</v>
      </c>
      <c r="C4779" s="30" t="s">
        <v>23</v>
      </c>
      <c r="D4779" s="30" t="s">
        <v>21</v>
      </c>
      <c r="E4779" s="21">
        <v>1150</v>
      </c>
      <c r="F4779" s="21">
        <v>1700</v>
      </c>
      <c r="G4779" s="21">
        <v>2350</v>
      </c>
      <c r="H4779" s="39">
        <f t="shared" si="697"/>
        <v>3928.2767857142858</v>
      </c>
      <c r="I4779" s="37">
        <f t="shared" si="698"/>
        <v>4000</v>
      </c>
      <c r="J4779" s="37">
        <f t="shared" si="699"/>
        <v>150</v>
      </c>
      <c r="K4779" s="21"/>
      <c r="L4779" s="36">
        <f>L4778+23</f>
        <v>771</v>
      </c>
      <c r="M4779" s="36"/>
      <c r="N4779" s="36">
        <v>30</v>
      </c>
      <c r="O4779" s="21">
        <f t="shared" si="700"/>
        <v>801</v>
      </c>
      <c r="P4779" s="40">
        <f t="shared" si="701"/>
        <v>2288.5714285714289</v>
      </c>
      <c r="Q4779" s="42"/>
      <c r="R4779" t="str">
        <f t="shared" si="702"/>
        <v>3930 Litre 316 Stainless Steel Slimline Water Tank (1150mm W x 1700mm L x  2350mm H)</v>
      </c>
    </row>
    <row r="4780" spans="2:18" x14ac:dyDescent="0.35">
      <c r="B4780" s="32">
        <v>0.65</v>
      </c>
      <c r="C4780" s="30" t="s">
        <v>23</v>
      </c>
      <c r="D4780" s="30" t="s">
        <v>21</v>
      </c>
      <c r="E4780" s="21">
        <v>1150</v>
      </c>
      <c r="F4780" s="21">
        <v>1800</v>
      </c>
      <c r="G4780" s="21">
        <v>2350</v>
      </c>
      <c r="H4780" s="39">
        <f t="shared" si="697"/>
        <v>4198.5267857142862</v>
      </c>
      <c r="I4780" s="37">
        <f t="shared" si="698"/>
        <v>4000</v>
      </c>
      <c r="J4780" s="37">
        <f t="shared" si="699"/>
        <v>150</v>
      </c>
      <c r="K4780" s="21"/>
      <c r="L4780" s="36">
        <f>L4779+23</f>
        <v>794</v>
      </c>
      <c r="M4780" s="36"/>
      <c r="N4780" s="36">
        <v>30</v>
      </c>
      <c r="O4780" s="21">
        <f t="shared" si="700"/>
        <v>824</v>
      </c>
      <c r="P4780" s="40">
        <f t="shared" si="701"/>
        <v>2354.2857142857142</v>
      </c>
      <c r="Q4780" s="42"/>
      <c r="R4780" t="str">
        <f t="shared" si="702"/>
        <v>4200 Litre 316 Stainless Steel Slimline Water Tank (1150mm W x 1800mm L x  2350mm H)</v>
      </c>
    </row>
    <row r="4781" spans="2:18" x14ac:dyDescent="0.35">
      <c r="B4781" s="32">
        <v>0.65</v>
      </c>
      <c r="C4781" s="30" t="s">
        <v>23</v>
      </c>
      <c r="D4781" s="30" t="s">
        <v>21</v>
      </c>
      <c r="E4781" s="21">
        <v>1150</v>
      </c>
      <c r="F4781" s="21">
        <v>1900</v>
      </c>
      <c r="G4781" s="21">
        <v>2350</v>
      </c>
      <c r="H4781" s="39">
        <f t="shared" si="697"/>
        <v>4468.7767857142862</v>
      </c>
      <c r="I4781" s="37">
        <f t="shared" si="698"/>
        <v>4000</v>
      </c>
      <c r="J4781" s="37">
        <f t="shared" si="699"/>
        <v>150</v>
      </c>
      <c r="K4781" s="21"/>
      <c r="L4781" s="36">
        <f>L4780+23</f>
        <v>817</v>
      </c>
      <c r="M4781" s="36"/>
      <c r="N4781" s="36">
        <v>30</v>
      </c>
      <c r="O4781" s="21">
        <f t="shared" si="700"/>
        <v>847</v>
      </c>
      <c r="P4781" s="40">
        <f t="shared" si="701"/>
        <v>2420</v>
      </c>
      <c r="Q4781" s="42"/>
      <c r="R4781" t="str">
        <f t="shared" si="702"/>
        <v>4470 Litre 316 Stainless Steel Slimline Water Tank (1150mm W x 1900mm L x  2350mm H)</v>
      </c>
    </row>
    <row r="4782" spans="2:18" x14ac:dyDescent="0.35">
      <c r="B4782" s="32">
        <v>0.65</v>
      </c>
      <c r="C4782" s="30" t="s">
        <v>23</v>
      </c>
      <c r="D4782" s="30" t="s">
        <v>21</v>
      </c>
      <c r="E4782" s="21">
        <v>1150</v>
      </c>
      <c r="F4782" s="21">
        <v>2000</v>
      </c>
      <c r="G4782" s="21">
        <v>2350</v>
      </c>
      <c r="H4782" s="39">
        <f t="shared" si="697"/>
        <v>4739.0267857142862</v>
      </c>
      <c r="I4782" s="37">
        <f t="shared" si="698"/>
        <v>5000</v>
      </c>
      <c r="J4782" s="37">
        <f t="shared" si="699"/>
        <v>180</v>
      </c>
      <c r="K4782" s="21"/>
      <c r="L4782" s="36">
        <v>840</v>
      </c>
      <c r="M4782" s="36"/>
      <c r="N4782" s="36">
        <v>30</v>
      </c>
      <c r="O4782" s="21">
        <f t="shared" si="700"/>
        <v>870</v>
      </c>
      <c r="P4782" s="40">
        <f t="shared" si="701"/>
        <v>2485.7142857142858</v>
      </c>
      <c r="Q4782" s="42"/>
      <c r="R4782" t="str">
        <f t="shared" si="702"/>
        <v>4740 Litre 316 Stainless Steel Slimline Water Tank (1150mm W x 2000mm L x  2350mm H)</v>
      </c>
    </row>
    <row r="4783" spans="2:18" x14ac:dyDescent="0.35">
      <c r="B4783" s="32">
        <v>0.65</v>
      </c>
      <c r="C4783" s="30" t="s">
        <v>23</v>
      </c>
      <c r="D4783" s="30" t="s">
        <v>21</v>
      </c>
      <c r="E4783" s="21">
        <v>1150</v>
      </c>
      <c r="F4783" s="21">
        <v>2100</v>
      </c>
      <c r="G4783" s="21">
        <v>2350</v>
      </c>
      <c r="H4783" s="39">
        <f t="shared" si="697"/>
        <v>5009.2767857142862</v>
      </c>
      <c r="I4783" s="37">
        <f t="shared" si="698"/>
        <v>5000</v>
      </c>
      <c r="J4783" s="37">
        <f t="shared" si="699"/>
        <v>180</v>
      </c>
      <c r="K4783" s="21"/>
      <c r="L4783" s="36">
        <f>L4782+23</f>
        <v>863</v>
      </c>
      <c r="M4783" s="36"/>
      <c r="N4783" s="36">
        <v>45</v>
      </c>
      <c r="O4783" s="21">
        <f t="shared" si="700"/>
        <v>908</v>
      </c>
      <c r="P4783" s="40">
        <f t="shared" si="701"/>
        <v>2594.2857142857147</v>
      </c>
      <c r="Q4783" s="42"/>
      <c r="R4783" t="str">
        <f t="shared" si="702"/>
        <v>5010 Litre 316 Stainless Steel Slimline Water Tank (1150mm W x 2100mm L x  2350mm H)</v>
      </c>
    </row>
    <row r="4784" spans="2:18" x14ac:dyDescent="0.35">
      <c r="B4784" s="32">
        <v>0.65</v>
      </c>
      <c r="C4784" s="30" t="s">
        <v>23</v>
      </c>
      <c r="D4784" s="30" t="s">
        <v>21</v>
      </c>
      <c r="E4784" s="21">
        <v>1150</v>
      </c>
      <c r="F4784" s="21">
        <v>2200</v>
      </c>
      <c r="G4784" s="21">
        <v>2350</v>
      </c>
      <c r="H4784" s="39">
        <f t="shared" si="697"/>
        <v>5279.5267857142862</v>
      </c>
      <c r="I4784" s="37">
        <f t="shared" si="698"/>
        <v>5000</v>
      </c>
      <c r="J4784" s="37">
        <f t="shared" si="699"/>
        <v>180</v>
      </c>
      <c r="K4784" s="21"/>
      <c r="L4784" s="36">
        <f>L4783+23</f>
        <v>886</v>
      </c>
      <c r="M4784" s="36"/>
      <c r="N4784" s="36">
        <v>45</v>
      </c>
      <c r="O4784" s="21">
        <f t="shared" si="700"/>
        <v>931</v>
      </c>
      <c r="P4784" s="40">
        <f t="shared" si="701"/>
        <v>2660</v>
      </c>
      <c r="Q4784" s="42"/>
      <c r="R4784" t="str">
        <f t="shared" si="702"/>
        <v>5280 Litre 316 Stainless Steel Slimline Water Tank (1150mm W x 2200mm L x  2350mm H)</v>
      </c>
    </row>
    <row r="4785" spans="2:18" x14ac:dyDescent="0.35">
      <c r="B4785" s="32">
        <v>0.65</v>
      </c>
      <c r="C4785" s="30" t="s">
        <v>23</v>
      </c>
      <c r="D4785" s="30" t="s">
        <v>21</v>
      </c>
      <c r="E4785" s="21">
        <v>1150</v>
      </c>
      <c r="F4785" s="21">
        <v>2300</v>
      </c>
      <c r="G4785" s="21">
        <v>2350</v>
      </c>
      <c r="H4785" s="39">
        <f t="shared" si="697"/>
        <v>5549.7767857142862</v>
      </c>
      <c r="I4785" s="37">
        <f t="shared" si="698"/>
        <v>6000</v>
      </c>
      <c r="J4785" s="37">
        <f t="shared" si="699"/>
        <v>210</v>
      </c>
      <c r="K4785" s="21"/>
      <c r="L4785" s="36">
        <v>1015</v>
      </c>
      <c r="M4785" s="36"/>
      <c r="N4785" s="36">
        <v>45</v>
      </c>
      <c r="O4785" s="21">
        <f t="shared" si="700"/>
        <v>1060</v>
      </c>
      <c r="P4785" s="40">
        <f t="shared" si="701"/>
        <v>3028.5714285714289</v>
      </c>
      <c r="Q4785" s="42"/>
      <c r="R4785" t="str">
        <f t="shared" si="702"/>
        <v>5550 Litre 316 Stainless Steel Slimline Water Tank (1150mm W x 2300mm L x  2350mm H)</v>
      </c>
    </row>
    <row r="4786" spans="2:18" x14ac:dyDescent="0.35">
      <c r="B4786" s="32">
        <v>0.65</v>
      </c>
      <c r="C4786" s="30" t="s">
        <v>23</v>
      </c>
      <c r="D4786" s="30" t="s">
        <v>21</v>
      </c>
      <c r="E4786" s="21">
        <v>1150</v>
      </c>
      <c r="F4786" s="21">
        <v>2400</v>
      </c>
      <c r="G4786" s="21">
        <v>2350</v>
      </c>
      <c r="H4786" s="39">
        <f t="shared" si="697"/>
        <v>5820.0267857142862</v>
      </c>
      <c r="I4786" s="37">
        <f t="shared" si="698"/>
        <v>6000</v>
      </c>
      <c r="J4786" s="37">
        <f t="shared" si="699"/>
        <v>210</v>
      </c>
      <c r="K4786" s="21"/>
      <c r="L4786" s="36">
        <f>L4785+23</f>
        <v>1038</v>
      </c>
      <c r="M4786" s="36"/>
      <c r="N4786" s="36">
        <v>45</v>
      </c>
      <c r="O4786" s="21">
        <f t="shared" si="700"/>
        <v>1083</v>
      </c>
      <c r="P4786" s="40">
        <f t="shared" si="701"/>
        <v>3094.2857142857147</v>
      </c>
      <c r="Q4786" s="42"/>
      <c r="R4786" t="str">
        <f t="shared" si="702"/>
        <v>5820 Litre 316 Stainless Steel Slimline Water Tank (1150mm W x 2400mm L x  2350mm H)</v>
      </c>
    </row>
    <row r="4787" spans="2:18" x14ac:dyDescent="0.35">
      <c r="B4787" s="32">
        <v>0.65</v>
      </c>
      <c r="C4787" s="30" t="s">
        <v>23</v>
      </c>
      <c r="D4787" s="30" t="s">
        <v>21</v>
      </c>
      <c r="E4787" s="21">
        <v>1150</v>
      </c>
      <c r="F4787" s="21">
        <v>2500</v>
      </c>
      <c r="G4787" s="21">
        <v>2350</v>
      </c>
      <c r="H4787" s="39">
        <f t="shared" si="697"/>
        <v>6090.2767857142862</v>
      </c>
      <c r="I4787" s="37">
        <f t="shared" si="698"/>
        <v>6000</v>
      </c>
      <c r="J4787" s="37">
        <f t="shared" si="699"/>
        <v>210</v>
      </c>
      <c r="K4787" s="21"/>
      <c r="L4787" s="36">
        <f>L4786+23</f>
        <v>1061</v>
      </c>
      <c r="M4787" s="36"/>
      <c r="N4787" s="36">
        <v>45</v>
      </c>
      <c r="O4787" s="21">
        <f t="shared" si="700"/>
        <v>1106</v>
      </c>
      <c r="P4787" s="40">
        <f t="shared" si="701"/>
        <v>3160</v>
      </c>
      <c r="Q4787" s="42"/>
      <c r="R4787" t="str">
        <f t="shared" si="702"/>
        <v>6090 Litre 316 Stainless Steel Slimline Water Tank (1150mm W x 2500mm L x  2350mm H)</v>
      </c>
    </row>
    <row r="4788" spans="2:18" x14ac:dyDescent="0.35">
      <c r="B4788" s="32">
        <v>0.65</v>
      </c>
      <c r="C4788" s="30" t="s">
        <v>23</v>
      </c>
      <c r="D4788" s="30" t="s">
        <v>21</v>
      </c>
      <c r="E4788" s="21">
        <v>1150</v>
      </c>
      <c r="F4788" s="21">
        <v>2600</v>
      </c>
      <c r="G4788" s="21">
        <v>2350</v>
      </c>
      <c r="H4788" s="39">
        <f t="shared" si="697"/>
        <v>6360.5267857142862</v>
      </c>
      <c r="I4788" s="37">
        <f t="shared" si="698"/>
        <v>6000</v>
      </c>
      <c r="J4788" s="37">
        <f t="shared" si="699"/>
        <v>210</v>
      </c>
      <c r="K4788" s="21"/>
      <c r="L4788" s="36">
        <f>L4787+23</f>
        <v>1084</v>
      </c>
      <c r="M4788" s="36"/>
      <c r="N4788" s="36">
        <v>45</v>
      </c>
      <c r="O4788" s="21">
        <f t="shared" si="700"/>
        <v>1129</v>
      </c>
      <c r="P4788" s="40">
        <f t="shared" si="701"/>
        <v>3225.7142857142858</v>
      </c>
      <c r="Q4788" s="42"/>
      <c r="R4788" t="str">
        <f t="shared" si="702"/>
        <v>6360 Litre 316 Stainless Steel Slimline Water Tank (1150mm W x 2600mm L x  2350mm H)</v>
      </c>
    </row>
    <row r="4789" spans="2:18" x14ac:dyDescent="0.35">
      <c r="B4789" s="32">
        <v>0.65</v>
      </c>
      <c r="C4789" s="30" t="s">
        <v>23</v>
      </c>
      <c r="D4789" s="30" t="s">
        <v>21</v>
      </c>
      <c r="E4789" s="21">
        <v>1150</v>
      </c>
      <c r="F4789" s="21">
        <v>2700</v>
      </c>
      <c r="G4789" s="21">
        <v>2350</v>
      </c>
      <c r="H4789" s="39">
        <f t="shared" si="697"/>
        <v>6630.7767857142862</v>
      </c>
      <c r="I4789" s="37">
        <f t="shared" si="698"/>
        <v>7000</v>
      </c>
      <c r="J4789" s="37">
        <f t="shared" si="699"/>
        <v>240</v>
      </c>
      <c r="K4789" s="21"/>
      <c r="L4789" s="36">
        <v>1137</v>
      </c>
      <c r="M4789" s="36"/>
      <c r="N4789" s="36">
        <v>45</v>
      </c>
      <c r="O4789" s="21">
        <f t="shared" si="700"/>
        <v>1182</v>
      </c>
      <c r="P4789" s="40">
        <f t="shared" si="701"/>
        <v>3377.1428571428573</v>
      </c>
      <c r="Q4789" s="42"/>
      <c r="R4789" t="str">
        <f t="shared" si="702"/>
        <v>6630 Litre 316 Stainless Steel Slimline Water Tank (1150mm W x 2700mm L x  2350mm H)</v>
      </c>
    </row>
    <row r="4790" spans="2:18" x14ac:dyDescent="0.35">
      <c r="B4790" s="32">
        <v>0.65</v>
      </c>
      <c r="C4790" s="30" t="s">
        <v>23</v>
      </c>
      <c r="D4790" s="30" t="s">
        <v>21</v>
      </c>
      <c r="E4790" s="21">
        <v>1150</v>
      </c>
      <c r="F4790" s="21">
        <v>2800</v>
      </c>
      <c r="G4790" s="21">
        <v>2350</v>
      </c>
      <c r="H4790" s="39">
        <f t="shared" si="697"/>
        <v>6901.0267857142862</v>
      </c>
      <c r="I4790" s="37">
        <f t="shared" si="698"/>
        <v>7000</v>
      </c>
      <c r="J4790" s="37">
        <f t="shared" si="699"/>
        <v>240</v>
      </c>
      <c r="K4790" s="21"/>
      <c r="L4790" s="36">
        <f>L4789+23</f>
        <v>1160</v>
      </c>
      <c r="M4790" s="36"/>
      <c r="N4790" s="36">
        <v>45</v>
      </c>
      <c r="O4790" s="21">
        <f t="shared" si="700"/>
        <v>1205</v>
      </c>
      <c r="P4790" s="40">
        <f t="shared" si="701"/>
        <v>3442.8571428571431</v>
      </c>
      <c r="Q4790" s="42"/>
      <c r="R4790" t="str">
        <f t="shared" si="702"/>
        <v>6900 Litre 316 Stainless Steel Slimline Water Tank (1150mm W x 2800mm L x  2350mm H)</v>
      </c>
    </row>
    <row r="4791" spans="2:18" x14ac:dyDescent="0.35">
      <c r="B4791" s="32">
        <v>0.65</v>
      </c>
      <c r="C4791" s="30" t="s">
        <v>23</v>
      </c>
      <c r="D4791" s="30" t="s">
        <v>21</v>
      </c>
      <c r="E4791" s="21">
        <v>1150</v>
      </c>
      <c r="F4791" s="21">
        <v>2900</v>
      </c>
      <c r="G4791" s="21">
        <v>2350</v>
      </c>
      <c r="H4791" s="39">
        <f t="shared" si="697"/>
        <v>7171.2767857142862</v>
      </c>
      <c r="I4791" s="37">
        <f t="shared" si="698"/>
        <v>7000</v>
      </c>
      <c r="J4791" s="37">
        <f t="shared" si="699"/>
        <v>240</v>
      </c>
      <c r="K4791" s="21"/>
      <c r="L4791" s="36">
        <f>L4790+23</f>
        <v>1183</v>
      </c>
      <c r="M4791" s="36"/>
      <c r="N4791" s="36">
        <v>45</v>
      </c>
      <c r="O4791" s="21">
        <f t="shared" si="700"/>
        <v>1228</v>
      </c>
      <c r="P4791" s="40">
        <f t="shared" si="701"/>
        <v>3508.5714285714289</v>
      </c>
      <c r="Q4791" s="42"/>
      <c r="R4791" t="str">
        <f t="shared" si="702"/>
        <v>7170 Litre 316 Stainless Steel Slimline Water Tank (1150mm W x 2900mm L x  2350mm H)</v>
      </c>
    </row>
    <row r="4792" spans="2:18" x14ac:dyDescent="0.35">
      <c r="B4792" s="32">
        <v>0.65</v>
      </c>
      <c r="C4792" s="30" t="s">
        <v>23</v>
      </c>
      <c r="D4792" s="30" t="s">
        <v>21</v>
      </c>
      <c r="E4792" s="21">
        <v>1150</v>
      </c>
      <c r="F4792" s="21">
        <v>3000</v>
      </c>
      <c r="G4792" s="21">
        <v>2350</v>
      </c>
      <c r="H4792" s="39">
        <f t="shared" si="697"/>
        <v>7441.5267857142862</v>
      </c>
      <c r="I4792" s="37">
        <f t="shared" si="698"/>
        <v>7000</v>
      </c>
      <c r="J4792" s="37">
        <f t="shared" si="699"/>
        <v>240</v>
      </c>
      <c r="K4792" s="21"/>
      <c r="L4792" s="36">
        <f>L4791+23</f>
        <v>1206</v>
      </c>
      <c r="M4792" s="36"/>
      <c r="N4792" s="36">
        <v>45</v>
      </c>
      <c r="O4792" s="21">
        <f t="shared" si="700"/>
        <v>1251</v>
      </c>
      <c r="P4792" s="40">
        <f t="shared" si="701"/>
        <v>3574.2857142857147</v>
      </c>
      <c r="Q4792" s="42"/>
      <c r="R4792" t="str">
        <f t="shared" si="702"/>
        <v>7440 Litre 316 Stainless Steel Slimline Water Tank (1150mm W x 3000mm L x  2350mm H)</v>
      </c>
    </row>
    <row r="4793" spans="2:18" x14ac:dyDescent="0.35">
      <c r="B4793" s="32">
        <v>0.65</v>
      </c>
      <c r="C4793" s="43" t="s">
        <v>23</v>
      </c>
      <c r="D4793" s="43" t="s">
        <v>21</v>
      </c>
      <c r="E4793" s="45">
        <v>1150</v>
      </c>
      <c r="F4793" s="45">
        <v>3100</v>
      </c>
      <c r="G4793" s="45">
        <v>2350</v>
      </c>
      <c r="H4793" s="39">
        <f t="shared" si="697"/>
        <v>7711.7767857142862</v>
      </c>
      <c r="I4793" s="37">
        <f t="shared" si="698"/>
        <v>8000</v>
      </c>
      <c r="J4793" s="37">
        <f t="shared" si="699"/>
        <v>255</v>
      </c>
      <c r="K4793" s="21"/>
      <c r="L4793" s="36">
        <v>1254</v>
      </c>
      <c r="M4793" s="36"/>
      <c r="N4793" s="36">
        <v>45</v>
      </c>
      <c r="O4793" s="21">
        <f t="shared" si="700"/>
        <v>1299</v>
      </c>
      <c r="P4793" s="40">
        <f t="shared" si="701"/>
        <v>3711.4285714285716</v>
      </c>
      <c r="Q4793" s="42"/>
      <c r="R4793" t="str">
        <f t="shared" si="702"/>
        <v>7710 Litre 316 Stainless Steel Slimline Water Tank (1150mm W x 3100mm L x  2350mm H)</v>
      </c>
    </row>
    <row r="4794" spans="2:18" x14ac:dyDescent="0.35">
      <c r="B4794" s="32">
        <v>0.65</v>
      </c>
      <c r="C4794" s="30" t="s">
        <v>23</v>
      </c>
      <c r="D4794" s="30" t="s">
        <v>21</v>
      </c>
      <c r="E4794" s="21">
        <v>1150</v>
      </c>
      <c r="F4794" s="21">
        <v>3200</v>
      </c>
      <c r="G4794" s="21">
        <v>2350</v>
      </c>
      <c r="H4794" s="39">
        <f t="shared" si="697"/>
        <v>7982.0267857142862</v>
      </c>
      <c r="I4794" s="37">
        <f t="shared" si="698"/>
        <v>8000</v>
      </c>
      <c r="J4794" s="37">
        <f t="shared" si="699"/>
        <v>255</v>
      </c>
      <c r="K4794" s="21"/>
      <c r="L4794" s="36">
        <f>L4793+23</f>
        <v>1277</v>
      </c>
      <c r="M4794" s="36"/>
      <c r="N4794" s="36">
        <v>45</v>
      </c>
      <c r="O4794" s="21">
        <f t="shared" si="700"/>
        <v>1322</v>
      </c>
      <c r="P4794" s="40">
        <f t="shared" si="701"/>
        <v>3777.1428571428573</v>
      </c>
      <c r="Q4794" s="42"/>
      <c r="R4794" t="str">
        <f t="shared" si="702"/>
        <v>7980 Litre 316 Stainless Steel Slimline Water Tank (1150mm W x 3200mm L x  2350mm H)</v>
      </c>
    </row>
    <row r="4795" spans="2:18" x14ac:dyDescent="0.35">
      <c r="B4795" s="32">
        <v>0.65</v>
      </c>
      <c r="C4795" s="30" t="s">
        <v>23</v>
      </c>
      <c r="D4795" s="30" t="s">
        <v>21</v>
      </c>
      <c r="E4795" s="21">
        <v>1150</v>
      </c>
      <c r="F4795" s="21">
        <v>3300</v>
      </c>
      <c r="G4795" s="21">
        <v>2350</v>
      </c>
      <c r="H4795" s="39">
        <f t="shared" si="697"/>
        <v>8252.2767857142862</v>
      </c>
      <c r="I4795" s="37">
        <f t="shared" si="698"/>
        <v>8000</v>
      </c>
      <c r="J4795" s="37">
        <f t="shared" si="699"/>
        <v>255</v>
      </c>
      <c r="K4795" s="21"/>
      <c r="L4795" s="36">
        <f>L4794+23</f>
        <v>1300</v>
      </c>
      <c r="M4795" s="36"/>
      <c r="N4795" s="36">
        <v>45</v>
      </c>
      <c r="O4795" s="21">
        <f t="shared" si="700"/>
        <v>1345</v>
      </c>
      <c r="P4795" s="40">
        <f t="shared" si="701"/>
        <v>3842.8571428571431</v>
      </c>
      <c r="Q4795" s="42"/>
      <c r="R4795" t="str">
        <f t="shared" si="702"/>
        <v>8250 Litre 316 Stainless Steel Slimline Water Tank (1150mm W x 3300mm L x  2350mm H)</v>
      </c>
    </row>
    <row r="4796" spans="2:18" x14ac:dyDescent="0.35">
      <c r="B4796" s="32">
        <v>0.65</v>
      </c>
      <c r="C4796" s="30" t="s">
        <v>23</v>
      </c>
      <c r="D4796" s="30" t="s">
        <v>21</v>
      </c>
      <c r="E4796" s="21">
        <v>1150</v>
      </c>
      <c r="F4796" s="21">
        <v>3400</v>
      </c>
      <c r="G4796" s="21">
        <v>2350</v>
      </c>
      <c r="H4796" s="39">
        <f t="shared" si="697"/>
        <v>8522.5267857142862</v>
      </c>
      <c r="I4796" s="37">
        <f t="shared" si="698"/>
        <v>9000</v>
      </c>
      <c r="J4796" s="37">
        <f t="shared" si="699"/>
        <v>270</v>
      </c>
      <c r="K4796" s="21"/>
      <c r="L4796" s="36">
        <v>1353</v>
      </c>
      <c r="M4796" s="36"/>
      <c r="N4796" s="36">
        <v>45</v>
      </c>
      <c r="O4796" s="21">
        <f t="shared" si="700"/>
        <v>1398</v>
      </c>
      <c r="P4796" s="40">
        <f t="shared" si="701"/>
        <v>3994.2857142857147</v>
      </c>
      <c r="Q4796" s="42"/>
      <c r="R4796" t="str">
        <f t="shared" si="702"/>
        <v>8520 Litre 316 Stainless Steel Slimline Water Tank (1150mm W x 3400mm L x  2350mm H)</v>
      </c>
    </row>
    <row r="4797" spans="2:18" x14ac:dyDescent="0.35">
      <c r="B4797" s="32">
        <v>0.65</v>
      </c>
      <c r="C4797" s="30" t="s">
        <v>23</v>
      </c>
      <c r="D4797" s="30" t="s">
        <v>21</v>
      </c>
      <c r="E4797" s="21">
        <v>1150</v>
      </c>
      <c r="F4797" s="21">
        <v>3500</v>
      </c>
      <c r="G4797" s="21">
        <v>2350</v>
      </c>
      <c r="H4797" s="39">
        <f t="shared" si="697"/>
        <v>8792.7767857142862</v>
      </c>
      <c r="I4797" s="37">
        <f t="shared" si="698"/>
        <v>9000</v>
      </c>
      <c r="J4797" s="37">
        <f t="shared" si="699"/>
        <v>270</v>
      </c>
      <c r="K4797" s="21"/>
      <c r="L4797" s="36">
        <f>L4796+23</f>
        <v>1376</v>
      </c>
      <c r="M4797" s="36"/>
      <c r="N4797" s="36">
        <v>45</v>
      </c>
      <c r="O4797" s="21">
        <f t="shared" si="700"/>
        <v>1421</v>
      </c>
      <c r="P4797" s="40">
        <f t="shared" si="701"/>
        <v>4060.0000000000005</v>
      </c>
      <c r="Q4797" s="42"/>
      <c r="R4797" t="str">
        <f t="shared" si="702"/>
        <v>8790 Litre 316 Stainless Steel Slimline Water Tank (1150mm W x 3500mm L x  2350mm H)</v>
      </c>
    </row>
    <row r="4798" spans="2:18" x14ac:dyDescent="0.35">
      <c r="B4798" s="32">
        <v>0.65</v>
      </c>
      <c r="C4798" s="30" t="s">
        <v>23</v>
      </c>
      <c r="D4798" s="30" t="s">
        <v>21</v>
      </c>
      <c r="E4798" s="21">
        <v>1150</v>
      </c>
      <c r="F4798" s="21">
        <v>3600</v>
      </c>
      <c r="G4798" s="21">
        <v>2350</v>
      </c>
      <c r="H4798" s="39">
        <f t="shared" si="697"/>
        <v>9063.0267857142862</v>
      </c>
      <c r="I4798" s="37">
        <f t="shared" si="698"/>
        <v>9000</v>
      </c>
      <c r="J4798" s="37">
        <f t="shared" si="699"/>
        <v>270</v>
      </c>
      <c r="K4798" s="21"/>
      <c r="L4798" s="36">
        <f>L4797+23</f>
        <v>1399</v>
      </c>
      <c r="M4798" s="36"/>
      <c r="N4798" s="36">
        <v>45</v>
      </c>
      <c r="O4798" s="21">
        <f t="shared" si="700"/>
        <v>1444</v>
      </c>
      <c r="P4798" s="40">
        <f t="shared" si="701"/>
        <v>4125.7142857142862</v>
      </c>
      <c r="Q4798" s="42"/>
      <c r="R4798" t="str">
        <f t="shared" si="702"/>
        <v>9060 Litre 316 Stainless Steel Slimline Water Tank (1150mm W x 3600mm L x  2350mm H)</v>
      </c>
    </row>
    <row r="4799" spans="2:18" x14ac:dyDescent="0.35">
      <c r="B4799" s="32">
        <v>0.65</v>
      </c>
      <c r="C4799" s="30" t="s">
        <v>23</v>
      </c>
      <c r="D4799" s="30" t="s">
        <v>21</v>
      </c>
      <c r="E4799" s="21">
        <v>1150</v>
      </c>
      <c r="F4799" s="21">
        <v>3700</v>
      </c>
      <c r="G4799" s="21">
        <v>2350</v>
      </c>
      <c r="H4799" s="39">
        <f t="shared" si="697"/>
        <v>9333.2767857142862</v>
      </c>
      <c r="I4799" s="37">
        <f t="shared" si="698"/>
        <v>9000</v>
      </c>
      <c r="J4799" s="37">
        <f t="shared" si="699"/>
        <v>270</v>
      </c>
      <c r="K4799" s="21"/>
      <c r="L4799" s="36">
        <f>L4798+23</f>
        <v>1422</v>
      </c>
      <c r="M4799" s="36"/>
      <c r="N4799" s="36">
        <v>45</v>
      </c>
      <c r="O4799" s="21">
        <f t="shared" si="700"/>
        <v>1467</v>
      </c>
      <c r="P4799" s="40">
        <f t="shared" si="701"/>
        <v>4191.4285714285716</v>
      </c>
      <c r="Q4799" s="42"/>
      <c r="R4799" t="str">
        <f t="shared" si="702"/>
        <v>9330 Litre 316 Stainless Steel Slimline Water Tank (1150mm W x 3700mm L x  2350mm H)</v>
      </c>
    </row>
    <row r="4800" spans="2:18" x14ac:dyDescent="0.35">
      <c r="B4800" s="32">
        <v>0.65</v>
      </c>
      <c r="C4800" s="30" t="s">
        <v>23</v>
      </c>
      <c r="D4800" s="30" t="s">
        <v>21</v>
      </c>
      <c r="E4800" s="21">
        <v>1150</v>
      </c>
      <c r="F4800" s="21">
        <v>3800</v>
      </c>
      <c r="G4800" s="21">
        <v>2350</v>
      </c>
      <c r="H4800" s="39">
        <f t="shared" si="697"/>
        <v>9603.5267857142862</v>
      </c>
      <c r="I4800" s="37">
        <f t="shared" si="698"/>
        <v>10000</v>
      </c>
      <c r="J4800" s="37">
        <f t="shared" si="699"/>
        <v>285</v>
      </c>
      <c r="K4800" s="21"/>
      <c r="L4800" s="36">
        <v>1449</v>
      </c>
      <c r="M4800" s="36"/>
      <c r="N4800" s="36">
        <v>45</v>
      </c>
      <c r="O4800" s="21">
        <f t="shared" si="700"/>
        <v>1494</v>
      </c>
      <c r="P4800" s="40">
        <f t="shared" si="701"/>
        <v>4268.5714285714284</v>
      </c>
      <c r="Q4800" s="42"/>
      <c r="R4800" t="str">
        <f t="shared" si="702"/>
        <v>9600 Litre 316 Stainless Steel Slimline Water Tank (1150mm W x 3800mm L x  2350mm H)</v>
      </c>
    </row>
    <row r="4801" spans="2:18" x14ac:dyDescent="0.35">
      <c r="B4801" s="32">
        <v>0.65</v>
      </c>
      <c r="C4801" s="30" t="s">
        <v>23</v>
      </c>
      <c r="D4801" s="30" t="s">
        <v>21</v>
      </c>
      <c r="E4801" s="21">
        <v>1150</v>
      </c>
      <c r="F4801" s="21">
        <v>3900</v>
      </c>
      <c r="G4801" s="21">
        <v>2350</v>
      </c>
      <c r="H4801" s="39">
        <f t="shared" si="697"/>
        <v>9873.7767857142862</v>
      </c>
      <c r="I4801" s="37">
        <f t="shared" si="698"/>
        <v>10000</v>
      </c>
      <c r="J4801" s="37">
        <f t="shared" si="699"/>
        <v>285</v>
      </c>
      <c r="K4801" s="21"/>
      <c r="L4801" s="36">
        <v>1472</v>
      </c>
      <c r="M4801" s="36"/>
      <c r="N4801" s="36">
        <v>45</v>
      </c>
      <c r="O4801" s="21">
        <f t="shared" si="700"/>
        <v>1517</v>
      </c>
      <c r="P4801" s="40">
        <f t="shared" si="701"/>
        <v>4334.2857142857147</v>
      </c>
      <c r="Q4801" s="42"/>
      <c r="R4801" t="str">
        <f t="shared" si="702"/>
        <v>9870 Litre 316 Stainless Steel Slimline Water Tank (1150mm W x 3900mm L x  2350mm H)</v>
      </c>
    </row>
    <row r="4802" spans="2:18" x14ac:dyDescent="0.35">
      <c r="B4802" s="32">
        <v>0.65</v>
      </c>
      <c r="C4802" s="43" t="s">
        <v>23</v>
      </c>
      <c r="D4802" s="43" t="s">
        <v>21</v>
      </c>
      <c r="E4802" s="45">
        <v>1150</v>
      </c>
      <c r="F4802" s="45">
        <v>4000</v>
      </c>
      <c r="G4802" s="45">
        <v>2350</v>
      </c>
      <c r="H4802" s="39">
        <f t="shared" si="697"/>
        <v>10144.026785714286</v>
      </c>
      <c r="I4802" s="37">
        <f t="shared" si="698"/>
        <v>10000</v>
      </c>
      <c r="J4802" s="37">
        <f t="shared" si="699"/>
        <v>285</v>
      </c>
      <c r="K4802" s="21"/>
      <c r="L4802" s="36">
        <v>1495</v>
      </c>
      <c r="M4802" s="36"/>
      <c r="N4802" s="36">
        <v>45</v>
      </c>
      <c r="O4802" s="21">
        <f t="shared" si="700"/>
        <v>1540</v>
      </c>
      <c r="P4802" s="40">
        <f t="shared" si="701"/>
        <v>4400</v>
      </c>
      <c r="Q4802" s="42"/>
      <c r="R4802" t="str">
        <f t="shared" si="702"/>
        <v>10140 Litre 316 Stainless Steel Slimline Water Tank (1150mm W x 4000mm L x  2350mm H)</v>
      </c>
    </row>
    <row r="4803" spans="2:18" x14ac:dyDescent="0.35">
      <c r="H4803" s="53"/>
      <c r="I4803" s="37"/>
      <c r="J4803" s="37"/>
    </row>
    <row r="4805" spans="2:18" x14ac:dyDescent="0.35">
      <c r="M4805" s="36"/>
    </row>
  </sheetData>
  <conditionalFormatting sqref="K1:K1048576">
    <cfRule type="cellIs" dxfId="0" priority="4" operator="between">
      <formula>6999</formula>
      <formula>8000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C673A-BEB4-400F-AC02-2BF599353C3D}">
  <dimension ref="B2:AO429"/>
  <sheetViews>
    <sheetView topLeftCell="H1" workbookViewId="0">
      <selection activeCell="AF4" sqref="AF4:AN425"/>
    </sheetView>
  </sheetViews>
  <sheetFormatPr defaultRowHeight="14.5" x14ac:dyDescent="0.35"/>
  <cols>
    <col min="2" max="2" width="11.81640625" customWidth="1"/>
    <col min="5" max="5" width="10.36328125" customWidth="1"/>
    <col min="6" max="7" width="0" hidden="1" customWidth="1"/>
    <col min="8" max="9" width="11.36328125" customWidth="1"/>
    <col min="10" max="10" width="11.36328125" style="19" customWidth="1"/>
    <col min="11" max="11" width="11.36328125" customWidth="1"/>
    <col min="16" max="16" width="9.6328125" hidden="1" customWidth="1"/>
    <col min="17" max="17" width="0" hidden="1" customWidth="1"/>
    <col min="18" max="18" width="10.26953125" customWidth="1"/>
    <col min="26" max="27" width="0" hidden="1" customWidth="1"/>
    <col min="30" max="31" width="8.7265625" style="8"/>
    <col min="35" max="35" width="11" customWidth="1"/>
    <col min="36" max="38" width="0" hidden="1" customWidth="1"/>
  </cols>
  <sheetData>
    <row r="2" spans="2:41" x14ac:dyDescent="0.35">
      <c r="B2" t="s">
        <v>7</v>
      </c>
      <c r="C2" s="2">
        <v>0.5</v>
      </c>
    </row>
    <row r="3" spans="2:41" ht="15" thickBot="1" x14ac:dyDescent="0.4"/>
    <row r="4" spans="2:41" ht="15" thickBot="1" x14ac:dyDescent="0.4">
      <c r="B4" s="11" t="s">
        <v>0</v>
      </c>
      <c r="C4" s="12" t="s">
        <v>1</v>
      </c>
      <c r="D4" s="13" t="s">
        <v>2</v>
      </c>
      <c r="E4" s="14" t="s">
        <v>3</v>
      </c>
      <c r="F4" s="15" t="s">
        <v>4</v>
      </c>
      <c r="G4" s="12" t="s">
        <v>5</v>
      </c>
      <c r="H4" s="13" t="s">
        <v>6</v>
      </c>
      <c r="I4" s="16" t="s">
        <v>8</v>
      </c>
      <c r="J4" s="18"/>
      <c r="L4" s="11" t="s">
        <v>0</v>
      </c>
      <c r="M4" s="12" t="s">
        <v>1</v>
      </c>
      <c r="N4" s="13" t="s">
        <v>2</v>
      </c>
      <c r="O4" s="14" t="s">
        <v>3</v>
      </c>
      <c r="P4" s="15" t="s">
        <v>4</v>
      </c>
      <c r="Q4" s="12" t="s">
        <v>5</v>
      </c>
      <c r="R4" s="13" t="s">
        <v>6</v>
      </c>
      <c r="S4" s="16" t="s">
        <v>8</v>
      </c>
      <c r="V4" s="11" t="s">
        <v>0</v>
      </c>
      <c r="W4" s="12" t="s">
        <v>1</v>
      </c>
      <c r="X4" s="13" t="s">
        <v>2</v>
      </c>
      <c r="Y4" s="14" t="s">
        <v>3</v>
      </c>
      <c r="Z4" s="15" t="s">
        <v>4</v>
      </c>
      <c r="AA4" s="12" t="s">
        <v>5</v>
      </c>
      <c r="AB4" s="13" t="s">
        <v>6</v>
      </c>
      <c r="AC4" s="17"/>
      <c r="AD4" s="18"/>
      <c r="AE4" s="18"/>
      <c r="AF4" s="12" t="s">
        <v>0</v>
      </c>
      <c r="AG4" s="12" t="s">
        <v>1</v>
      </c>
      <c r="AH4" s="13" t="s">
        <v>2</v>
      </c>
      <c r="AI4" s="14" t="s">
        <v>3</v>
      </c>
      <c r="AJ4" s="15" t="s">
        <v>4</v>
      </c>
      <c r="AK4" s="12" t="s">
        <v>5</v>
      </c>
      <c r="AL4" s="12" t="s">
        <v>9</v>
      </c>
      <c r="AM4" s="13" t="s">
        <v>6</v>
      </c>
      <c r="AN4" s="16" t="s">
        <v>8</v>
      </c>
    </row>
    <row r="5" spans="2:41" x14ac:dyDescent="0.35">
      <c r="B5" s="3">
        <v>550</v>
      </c>
      <c r="C5" s="21">
        <v>800</v>
      </c>
      <c r="D5" s="4">
        <v>1255</v>
      </c>
      <c r="E5" s="6">
        <f>(((22/7*(B5/2)^2)*D5)+((C5-B5)*D5*B5))/1000000</f>
        <v>470.84910714285712</v>
      </c>
      <c r="F5" s="3">
        <v>213.23</v>
      </c>
      <c r="G5" s="21">
        <v>125</v>
      </c>
      <c r="H5" s="4">
        <f>F5+G5</f>
        <v>338.23</v>
      </c>
      <c r="I5" s="9">
        <f>H5/(1-$C$2)</f>
        <v>676.46</v>
      </c>
      <c r="J5" s="20"/>
      <c r="K5" s="1"/>
      <c r="L5" s="1">
        <v>550</v>
      </c>
      <c r="M5" s="1">
        <v>800</v>
      </c>
      <c r="N5" s="1">
        <v>1560</v>
      </c>
      <c r="O5" s="1">
        <f>(((22/7*(L5/2)^2)*N5)+((M5-L5)*N5*L5))/1000000</f>
        <v>585.27857142857147</v>
      </c>
      <c r="P5" s="1">
        <v>283.61</v>
      </c>
      <c r="Q5" s="1">
        <v>125</v>
      </c>
      <c r="R5" s="1">
        <f>P5+Q5</f>
        <v>408.61</v>
      </c>
      <c r="S5" s="22">
        <f>R5/(1-$C$2)</f>
        <v>817.22</v>
      </c>
      <c r="T5" s="1"/>
      <c r="U5" s="1"/>
      <c r="V5" s="1">
        <v>550</v>
      </c>
      <c r="W5" s="1">
        <v>800</v>
      </c>
      <c r="X5" s="1">
        <v>1880</v>
      </c>
      <c r="Y5" s="1">
        <f>(((22/7*(V5/2)^2)*X5)+((W5-V5)*X5*V5))/1000000</f>
        <v>705.33571428571429</v>
      </c>
      <c r="Z5" s="1">
        <v>286.95</v>
      </c>
      <c r="AA5" s="1">
        <v>125</v>
      </c>
      <c r="AB5" s="1">
        <f>Z5+AA5</f>
        <v>411.95</v>
      </c>
      <c r="AC5" s="22">
        <f>AB5/(1-$C$2)</f>
        <v>823.9</v>
      </c>
      <c r="AD5" s="20"/>
      <c r="AE5" s="20"/>
      <c r="AF5" s="1">
        <v>550</v>
      </c>
      <c r="AG5" s="1">
        <v>800</v>
      </c>
      <c r="AH5" s="1">
        <v>2350</v>
      </c>
      <c r="AI5" s="1">
        <f>(((22/7*(AF5/2)^2)*AH5)+((AG5-AF5)*AH5*AF5))/1000000</f>
        <v>881.66964285714278</v>
      </c>
      <c r="AJ5" s="1">
        <v>353.98</v>
      </c>
      <c r="AK5" s="1">
        <v>125</v>
      </c>
      <c r="AL5" s="1">
        <v>30</v>
      </c>
      <c r="AM5" s="1">
        <f>SUM(AJ5:AL5)</f>
        <v>508.98</v>
      </c>
      <c r="AN5" s="22">
        <f>AM5/(1-$C$2)</f>
        <v>1017.96</v>
      </c>
      <c r="AO5" s="1"/>
    </row>
    <row r="6" spans="2:41" x14ac:dyDescent="0.35">
      <c r="B6" s="3">
        <v>550</v>
      </c>
      <c r="C6" s="21">
        <v>900</v>
      </c>
      <c r="D6" s="4">
        <v>1255</v>
      </c>
      <c r="E6" s="6">
        <f t="shared" ref="E6:E27" si="0">(((22/7*(B6/2)^2)*D6)+((C6-B6)*D6*B6))/1000000</f>
        <v>539.87410714285704</v>
      </c>
      <c r="F6" s="3">
        <v>221.7</v>
      </c>
      <c r="G6" s="21">
        <v>125</v>
      </c>
      <c r="H6" s="4">
        <f t="shared" ref="H6:H27" si="1">F6+G6</f>
        <v>346.7</v>
      </c>
      <c r="I6" s="9">
        <f t="shared" ref="I6:I27" si="2">H6/(1-$C$2)</f>
        <v>693.4</v>
      </c>
      <c r="J6" s="20"/>
      <c r="K6" s="1"/>
      <c r="L6" s="1">
        <v>550</v>
      </c>
      <c r="M6" s="1">
        <v>900</v>
      </c>
      <c r="N6" s="1">
        <v>1560</v>
      </c>
      <c r="O6" s="1">
        <f t="shared" ref="O6:O69" si="3">(((22/7*(L6/2)^2)*N6)+((M6-L6)*N6*L6))/1000000</f>
        <v>671.07857142857142</v>
      </c>
      <c r="P6" s="1">
        <v>296.3</v>
      </c>
      <c r="Q6" s="1">
        <v>125</v>
      </c>
      <c r="R6" s="1">
        <f t="shared" ref="R6:R27" si="4">P6+Q6</f>
        <v>421.3</v>
      </c>
      <c r="S6" s="22">
        <f t="shared" ref="S6:S69" si="5">R6/(1-$C$2)</f>
        <v>842.6</v>
      </c>
      <c r="T6" s="1"/>
      <c r="U6" s="1"/>
      <c r="V6" s="1">
        <v>550</v>
      </c>
      <c r="W6" s="1">
        <v>900</v>
      </c>
      <c r="X6" s="1">
        <v>1880</v>
      </c>
      <c r="Y6" s="1">
        <f t="shared" ref="Y6:Y27" si="6">(((22/7*(V6/2)^2)*X6)+((W6-V6)*X6*V6))/1000000</f>
        <v>808.73571428571427</v>
      </c>
      <c r="Z6" s="1">
        <v>299.98</v>
      </c>
      <c r="AA6" s="1">
        <v>125</v>
      </c>
      <c r="AB6" s="1">
        <f t="shared" ref="AB6:AB27" si="7">Z6+AA6</f>
        <v>424.98</v>
      </c>
      <c r="AC6" s="22">
        <f t="shared" ref="AC6:AC69" si="8">AB6/(1-$C$2)</f>
        <v>849.96</v>
      </c>
      <c r="AD6" s="20"/>
      <c r="AE6" s="20"/>
      <c r="AF6" s="1">
        <v>550</v>
      </c>
      <c r="AG6" s="1">
        <v>900</v>
      </c>
      <c r="AH6" s="1">
        <v>2350</v>
      </c>
      <c r="AI6" s="1">
        <f t="shared" ref="AI6:AI27" si="9">(((22/7*(AF6/2)^2)*AH6)+((AG6-AF6)*AH6*AF6))/1000000</f>
        <v>1010.9196428571428</v>
      </c>
      <c r="AJ6" s="1">
        <v>370.9</v>
      </c>
      <c r="AK6" s="1">
        <v>145</v>
      </c>
      <c r="AL6" s="1">
        <v>30</v>
      </c>
      <c r="AM6" s="1">
        <f t="shared" ref="AM6:AM27" si="10">SUM(AJ6:AL6)</f>
        <v>545.9</v>
      </c>
      <c r="AN6" s="22">
        <f t="shared" ref="AN6:AN69" si="11">AM6/(1-$C$2)</f>
        <v>1091.8</v>
      </c>
      <c r="AO6" s="1"/>
    </row>
    <row r="7" spans="2:41" x14ac:dyDescent="0.35">
      <c r="B7" s="3">
        <v>550</v>
      </c>
      <c r="C7" s="21">
        <v>1000</v>
      </c>
      <c r="D7" s="4">
        <v>1255</v>
      </c>
      <c r="E7" s="6">
        <f t="shared" si="0"/>
        <v>608.89910714285702</v>
      </c>
      <c r="F7" s="3">
        <f>F6+8.47</f>
        <v>230.17</v>
      </c>
      <c r="G7" s="21">
        <v>125</v>
      </c>
      <c r="H7" s="4">
        <f t="shared" si="1"/>
        <v>355.16999999999996</v>
      </c>
      <c r="I7" s="9">
        <f t="shared" si="2"/>
        <v>710.33999999999992</v>
      </c>
      <c r="J7" s="20"/>
      <c r="K7" s="1"/>
      <c r="L7" s="1">
        <v>550</v>
      </c>
      <c r="M7" s="1">
        <v>1000</v>
      </c>
      <c r="N7" s="1">
        <v>1560</v>
      </c>
      <c r="O7" s="1">
        <f t="shared" si="3"/>
        <v>756.87857142857149</v>
      </c>
      <c r="P7" s="1">
        <f>12.69+P6</f>
        <v>308.99</v>
      </c>
      <c r="Q7" s="1">
        <v>125</v>
      </c>
      <c r="R7" s="1">
        <f t="shared" si="4"/>
        <v>433.99</v>
      </c>
      <c r="S7" s="22">
        <f t="shared" si="5"/>
        <v>867.98</v>
      </c>
      <c r="T7" s="1"/>
      <c r="U7" s="1"/>
      <c r="V7" s="1">
        <v>550</v>
      </c>
      <c r="W7" s="1">
        <v>1000</v>
      </c>
      <c r="X7" s="1">
        <v>1880</v>
      </c>
      <c r="Y7" s="1">
        <f t="shared" si="6"/>
        <v>912.13571428571424</v>
      </c>
      <c r="Z7" s="1">
        <f>Z6+13.03</f>
        <v>313.01</v>
      </c>
      <c r="AA7" s="1">
        <v>125</v>
      </c>
      <c r="AB7" s="1">
        <f t="shared" si="7"/>
        <v>438.01</v>
      </c>
      <c r="AC7" s="22">
        <f t="shared" si="8"/>
        <v>876.02</v>
      </c>
      <c r="AD7" s="20"/>
      <c r="AE7" s="20"/>
      <c r="AF7" s="1">
        <v>550</v>
      </c>
      <c r="AG7" s="1">
        <v>1000</v>
      </c>
      <c r="AH7" s="1">
        <v>2350</v>
      </c>
      <c r="AI7" s="1">
        <f t="shared" si="9"/>
        <v>1140.1696428571429</v>
      </c>
      <c r="AJ7" s="1">
        <f>AJ6+16.92</f>
        <v>387.82</v>
      </c>
      <c r="AK7" s="1">
        <v>145</v>
      </c>
      <c r="AL7" s="1">
        <v>30</v>
      </c>
      <c r="AM7" s="1">
        <f t="shared" si="10"/>
        <v>562.81999999999994</v>
      </c>
      <c r="AN7" s="22">
        <f t="shared" si="11"/>
        <v>1125.6399999999999</v>
      </c>
      <c r="AO7" s="1"/>
    </row>
    <row r="8" spans="2:41" x14ac:dyDescent="0.35">
      <c r="B8" s="3">
        <v>550</v>
      </c>
      <c r="C8" s="21">
        <v>1100</v>
      </c>
      <c r="D8" s="4">
        <v>1255</v>
      </c>
      <c r="E8" s="6">
        <f t="shared" si="0"/>
        <v>677.92410714285711</v>
      </c>
      <c r="F8" s="3">
        <f t="shared" ref="F8:F27" si="12">F7+8.47</f>
        <v>238.64</v>
      </c>
      <c r="G8" s="21">
        <v>125</v>
      </c>
      <c r="H8" s="4">
        <f t="shared" si="1"/>
        <v>363.64</v>
      </c>
      <c r="I8" s="9">
        <f t="shared" si="2"/>
        <v>727.28</v>
      </c>
      <c r="J8" s="20"/>
      <c r="K8" s="1"/>
      <c r="L8" s="1">
        <v>550</v>
      </c>
      <c r="M8" s="1">
        <v>1100</v>
      </c>
      <c r="N8" s="1">
        <v>1560</v>
      </c>
      <c r="O8" s="1">
        <f t="shared" si="3"/>
        <v>842.67857142857144</v>
      </c>
      <c r="P8" s="1">
        <f t="shared" ref="P8:P27" si="13">12.69+P7</f>
        <v>321.68</v>
      </c>
      <c r="Q8" s="1">
        <v>125</v>
      </c>
      <c r="R8" s="1">
        <f t="shared" si="4"/>
        <v>446.68</v>
      </c>
      <c r="S8" s="22">
        <f t="shared" si="5"/>
        <v>893.36</v>
      </c>
      <c r="T8" s="1"/>
      <c r="U8" s="1"/>
      <c r="V8" s="1">
        <v>550</v>
      </c>
      <c r="W8" s="1">
        <v>1100</v>
      </c>
      <c r="X8" s="1">
        <v>1880</v>
      </c>
      <c r="Y8" s="1">
        <f t="shared" si="6"/>
        <v>1015.5357142857142</v>
      </c>
      <c r="Z8" s="1">
        <f t="shared" ref="Z8:Z27" si="14">Z7+13.03</f>
        <v>326.03999999999996</v>
      </c>
      <c r="AA8" s="1">
        <v>145</v>
      </c>
      <c r="AB8" s="1">
        <f t="shared" si="7"/>
        <v>471.03999999999996</v>
      </c>
      <c r="AC8" s="22">
        <f t="shared" si="8"/>
        <v>942.07999999999993</v>
      </c>
      <c r="AD8" s="20"/>
      <c r="AE8" s="20"/>
      <c r="AF8" s="1">
        <v>550</v>
      </c>
      <c r="AG8" s="1">
        <v>1100</v>
      </c>
      <c r="AH8" s="1">
        <v>2350</v>
      </c>
      <c r="AI8" s="1">
        <f t="shared" si="9"/>
        <v>1269.4196428571429</v>
      </c>
      <c r="AJ8" s="1">
        <f t="shared" ref="AJ8:AJ27" si="15">AJ7+16.92</f>
        <v>404.74</v>
      </c>
      <c r="AK8" s="1">
        <v>145</v>
      </c>
      <c r="AL8" s="1">
        <v>30</v>
      </c>
      <c r="AM8" s="1">
        <f t="shared" si="10"/>
        <v>579.74</v>
      </c>
      <c r="AN8" s="22">
        <f t="shared" si="11"/>
        <v>1159.48</v>
      </c>
      <c r="AO8" s="1"/>
    </row>
    <row r="9" spans="2:41" x14ac:dyDescent="0.35">
      <c r="B9" s="3">
        <v>550</v>
      </c>
      <c r="C9" s="21">
        <v>1200</v>
      </c>
      <c r="D9" s="4">
        <v>1255</v>
      </c>
      <c r="E9" s="6">
        <f t="shared" si="0"/>
        <v>746.94910714285709</v>
      </c>
      <c r="F9" s="3">
        <f t="shared" si="12"/>
        <v>247.10999999999999</v>
      </c>
      <c r="G9" s="21">
        <v>125</v>
      </c>
      <c r="H9" s="4">
        <f t="shared" si="1"/>
        <v>372.11</v>
      </c>
      <c r="I9" s="9">
        <f t="shared" si="2"/>
        <v>744.22</v>
      </c>
      <c r="J9" s="20"/>
      <c r="K9" s="1"/>
      <c r="L9" s="1">
        <v>550</v>
      </c>
      <c r="M9" s="1">
        <v>1200</v>
      </c>
      <c r="N9" s="1">
        <v>1560</v>
      </c>
      <c r="O9" s="1">
        <f t="shared" si="3"/>
        <v>928.47857142857151</v>
      </c>
      <c r="P9" s="1">
        <f t="shared" si="13"/>
        <v>334.37</v>
      </c>
      <c r="Q9" s="1">
        <v>125</v>
      </c>
      <c r="R9" s="1">
        <f t="shared" si="4"/>
        <v>459.37</v>
      </c>
      <c r="S9" s="22">
        <f t="shared" si="5"/>
        <v>918.74</v>
      </c>
      <c r="T9" s="1"/>
      <c r="U9" s="1"/>
      <c r="V9" s="1">
        <v>550</v>
      </c>
      <c r="W9" s="1">
        <v>1200</v>
      </c>
      <c r="X9" s="1">
        <v>1880</v>
      </c>
      <c r="Y9" s="1">
        <f t="shared" si="6"/>
        <v>1118.9357142857141</v>
      </c>
      <c r="Z9" s="1">
        <f t="shared" si="14"/>
        <v>339.06999999999994</v>
      </c>
      <c r="AA9" s="1">
        <v>145</v>
      </c>
      <c r="AB9" s="1">
        <f t="shared" si="7"/>
        <v>484.06999999999994</v>
      </c>
      <c r="AC9" s="22">
        <f t="shared" si="8"/>
        <v>968.13999999999987</v>
      </c>
      <c r="AD9" s="20"/>
      <c r="AE9" s="20"/>
      <c r="AF9" s="1">
        <v>550</v>
      </c>
      <c r="AG9" s="1">
        <v>1200</v>
      </c>
      <c r="AH9" s="1">
        <v>2350</v>
      </c>
      <c r="AI9" s="1">
        <f t="shared" si="9"/>
        <v>1398.6696428571429</v>
      </c>
      <c r="AJ9" s="1">
        <f t="shared" si="15"/>
        <v>421.66</v>
      </c>
      <c r="AK9" s="1">
        <v>145</v>
      </c>
      <c r="AL9" s="1">
        <v>30</v>
      </c>
      <c r="AM9" s="1">
        <f t="shared" si="10"/>
        <v>596.66000000000008</v>
      </c>
      <c r="AN9" s="22">
        <f t="shared" si="11"/>
        <v>1193.3200000000002</v>
      </c>
      <c r="AO9" s="1"/>
    </row>
    <row r="10" spans="2:41" x14ac:dyDescent="0.35">
      <c r="B10" s="3">
        <v>550</v>
      </c>
      <c r="C10" s="21">
        <v>1300</v>
      </c>
      <c r="D10" s="4">
        <v>1255</v>
      </c>
      <c r="E10" s="6">
        <f t="shared" si="0"/>
        <v>815.97410714285706</v>
      </c>
      <c r="F10" s="3">
        <f t="shared" si="12"/>
        <v>255.57999999999998</v>
      </c>
      <c r="G10" s="21">
        <v>125</v>
      </c>
      <c r="H10" s="4">
        <f t="shared" si="1"/>
        <v>380.58</v>
      </c>
      <c r="I10" s="9">
        <f t="shared" si="2"/>
        <v>761.16</v>
      </c>
      <c r="J10" s="20"/>
      <c r="K10" s="1"/>
      <c r="L10" s="1">
        <v>550</v>
      </c>
      <c r="M10" s="1">
        <v>1300</v>
      </c>
      <c r="N10" s="1">
        <v>1560</v>
      </c>
      <c r="O10" s="1">
        <f t="shared" si="3"/>
        <v>1014.2785714285715</v>
      </c>
      <c r="P10" s="1">
        <f t="shared" si="13"/>
        <v>347.06</v>
      </c>
      <c r="Q10" s="1">
        <v>145</v>
      </c>
      <c r="R10" s="1">
        <f t="shared" si="4"/>
        <v>492.06</v>
      </c>
      <c r="S10" s="22">
        <f t="shared" si="5"/>
        <v>984.12</v>
      </c>
      <c r="T10" s="1"/>
      <c r="U10" s="1"/>
      <c r="V10" s="1">
        <v>550</v>
      </c>
      <c r="W10" s="1">
        <v>1300</v>
      </c>
      <c r="X10" s="1">
        <v>1880</v>
      </c>
      <c r="Y10" s="1">
        <f t="shared" si="6"/>
        <v>1222.3357142857142</v>
      </c>
      <c r="Z10" s="1">
        <f t="shared" si="14"/>
        <v>352.09999999999991</v>
      </c>
      <c r="AA10" s="1">
        <v>145</v>
      </c>
      <c r="AB10" s="1">
        <f t="shared" si="7"/>
        <v>497.09999999999991</v>
      </c>
      <c r="AC10" s="22">
        <f t="shared" si="8"/>
        <v>994.19999999999982</v>
      </c>
      <c r="AD10" s="20"/>
      <c r="AE10" s="20"/>
      <c r="AF10" s="1">
        <v>550</v>
      </c>
      <c r="AG10" s="1">
        <v>1300</v>
      </c>
      <c r="AH10" s="1">
        <v>2350</v>
      </c>
      <c r="AI10" s="1">
        <f t="shared" si="9"/>
        <v>1527.9196428571429</v>
      </c>
      <c r="AJ10" s="1">
        <f t="shared" si="15"/>
        <v>438.58000000000004</v>
      </c>
      <c r="AK10" s="1">
        <v>165</v>
      </c>
      <c r="AL10" s="1">
        <v>30</v>
      </c>
      <c r="AM10" s="1">
        <f t="shared" si="10"/>
        <v>633.58000000000004</v>
      </c>
      <c r="AN10" s="22">
        <f t="shared" si="11"/>
        <v>1267.1600000000001</v>
      </c>
      <c r="AO10" s="1"/>
    </row>
    <row r="11" spans="2:41" x14ac:dyDescent="0.35">
      <c r="B11" s="3">
        <v>550</v>
      </c>
      <c r="C11" s="21">
        <v>1400</v>
      </c>
      <c r="D11" s="4">
        <v>1255</v>
      </c>
      <c r="E11" s="6">
        <f t="shared" si="0"/>
        <v>884.99910714285704</v>
      </c>
      <c r="F11" s="3">
        <f t="shared" si="12"/>
        <v>264.05</v>
      </c>
      <c r="G11" s="21">
        <v>125</v>
      </c>
      <c r="H11" s="4">
        <f t="shared" si="1"/>
        <v>389.05</v>
      </c>
      <c r="I11" s="9">
        <f t="shared" si="2"/>
        <v>778.1</v>
      </c>
      <c r="J11" s="20"/>
      <c r="K11" s="1"/>
      <c r="L11" s="1">
        <v>550</v>
      </c>
      <c r="M11" s="1">
        <v>1400</v>
      </c>
      <c r="N11" s="1">
        <v>1560</v>
      </c>
      <c r="O11" s="1">
        <f t="shared" si="3"/>
        <v>1100.0785714285714</v>
      </c>
      <c r="P11" s="1">
        <f t="shared" si="13"/>
        <v>359.75</v>
      </c>
      <c r="Q11" s="1">
        <v>145</v>
      </c>
      <c r="R11" s="1">
        <f t="shared" si="4"/>
        <v>504.75</v>
      </c>
      <c r="S11" s="22">
        <f t="shared" si="5"/>
        <v>1009.5</v>
      </c>
      <c r="T11" s="1"/>
      <c r="U11" s="1"/>
      <c r="V11" s="1">
        <v>550</v>
      </c>
      <c r="W11" s="1">
        <v>1400</v>
      </c>
      <c r="X11" s="1">
        <v>1880</v>
      </c>
      <c r="Y11" s="1">
        <f t="shared" si="6"/>
        <v>1325.735714285714</v>
      </c>
      <c r="Z11" s="1">
        <f t="shared" si="14"/>
        <v>365.12999999999988</v>
      </c>
      <c r="AA11" s="1">
        <v>145</v>
      </c>
      <c r="AB11" s="1">
        <f t="shared" si="7"/>
        <v>510.12999999999988</v>
      </c>
      <c r="AC11" s="22">
        <f t="shared" si="8"/>
        <v>1020.2599999999998</v>
      </c>
      <c r="AD11" s="20"/>
      <c r="AE11" s="20"/>
      <c r="AF11" s="1">
        <v>550</v>
      </c>
      <c r="AG11" s="1">
        <v>1400</v>
      </c>
      <c r="AH11" s="1">
        <v>2350</v>
      </c>
      <c r="AI11" s="1">
        <f t="shared" si="9"/>
        <v>1657.1696428571429</v>
      </c>
      <c r="AJ11" s="1">
        <f t="shared" si="15"/>
        <v>455.50000000000006</v>
      </c>
      <c r="AK11" s="1">
        <v>165</v>
      </c>
      <c r="AL11" s="1">
        <v>30</v>
      </c>
      <c r="AM11" s="1">
        <f t="shared" si="10"/>
        <v>650.5</v>
      </c>
      <c r="AN11" s="22">
        <f t="shared" si="11"/>
        <v>1301</v>
      </c>
      <c r="AO11" s="1"/>
    </row>
    <row r="12" spans="2:41" x14ac:dyDescent="0.35">
      <c r="B12" s="3">
        <v>550</v>
      </c>
      <c r="C12" s="21">
        <v>1500</v>
      </c>
      <c r="D12" s="4">
        <v>1255</v>
      </c>
      <c r="E12" s="6">
        <f t="shared" si="0"/>
        <v>954.02410714285702</v>
      </c>
      <c r="F12" s="3">
        <f t="shared" si="12"/>
        <v>272.52000000000004</v>
      </c>
      <c r="G12" s="21">
        <v>125</v>
      </c>
      <c r="H12" s="4">
        <f t="shared" si="1"/>
        <v>397.52000000000004</v>
      </c>
      <c r="I12" s="9">
        <f t="shared" si="2"/>
        <v>795.04000000000008</v>
      </c>
      <c r="J12" s="20"/>
      <c r="K12" s="1"/>
      <c r="L12" s="1">
        <v>550</v>
      </c>
      <c r="M12" s="1">
        <v>1500</v>
      </c>
      <c r="N12" s="1">
        <v>1560</v>
      </c>
      <c r="O12" s="1">
        <f t="shared" si="3"/>
        <v>1185.8785714285714</v>
      </c>
      <c r="P12" s="1">
        <f t="shared" si="13"/>
        <v>372.44</v>
      </c>
      <c r="Q12" s="1">
        <v>145</v>
      </c>
      <c r="R12" s="1">
        <f t="shared" si="4"/>
        <v>517.44000000000005</v>
      </c>
      <c r="S12" s="22">
        <f t="shared" si="5"/>
        <v>1034.8800000000001</v>
      </c>
      <c r="T12" s="1"/>
      <c r="U12" s="1"/>
      <c r="V12" s="1">
        <v>550</v>
      </c>
      <c r="W12" s="1">
        <v>1500</v>
      </c>
      <c r="X12" s="1">
        <v>1880</v>
      </c>
      <c r="Y12" s="1">
        <f t="shared" si="6"/>
        <v>1429.1357142857141</v>
      </c>
      <c r="Z12" s="1">
        <f t="shared" si="14"/>
        <v>378.15999999999985</v>
      </c>
      <c r="AA12" s="1">
        <v>145</v>
      </c>
      <c r="AB12" s="1">
        <f t="shared" si="7"/>
        <v>523.15999999999985</v>
      </c>
      <c r="AC12" s="22">
        <f t="shared" si="8"/>
        <v>1046.3199999999997</v>
      </c>
      <c r="AD12" s="20"/>
      <c r="AE12" s="20"/>
      <c r="AF12" s="1">
        <v>550</v>
      </c>
      <c r="AG12" s="1">
        <v>1500</v>
      </c>
      <c r="AH12" s="1">
        <v>2350</v>
      </c>
      <c r="AI12" s="1">
        <f t="shared" si="9"/>
        <v>1786.4196428571429</v>
      </c>
      <c r="AJ12" s="1">
        <f t="shared" si="15"/>
        <v>472.42000000000007</v>
      </c>
      <c r="AK12" s="1">
        <v>165</v>
      </c>
      <c r="AL12" s="1">
        <v>30</v>
      </c>
      <c r="AM12" s="1">
        <f t="shared" si="10"/>
        <v>667.42000000000007</v>
      </c>
      <c r="AN12" s="22">
        <f t="shared" si="11"/>
        <v>1334.8400000000001</v>
      </c>
      <c r="AO12" s="1"/>
    </row>
    <row r="13" spans="2:41" x14ac:dyDescent="0.35">
      <c r="B13" s="3">
        <v>550</v>
      </c>
      <c r="C13" s="21">
        <v>1600</v>
      </c>
      <c r="D13" s="4">
        <v>1255</v>
      </c>
      <c r="E13" s="6">
        <f t="shared" si="0"/>
        <v>1023.0491071428571</v>
      </c>
      <c r="F13" s="3">
        <f t="shared" si="12"/>
        <v>280.99000000000007</v>
      </c>
      <c r="G13" s="21">
        <v>145</v>
      </c>
      <c r="H13" s="4">
        <f t="shared" si="1"/>
        <v>425.99000000000007</v>
      </c>
      <c r="I13" s="9">
        <f t="shared" si="2"/>
        <v>851.98000000000013</v>
      </c>
      <c r="J13" s="20"/>
      <c r="K13" s="1"/>
      <c r="L13" s="1">
        <v>550</v>
      </c>
      <c r="M13" s="1">
        <v>1600</v>
      </c>
      <c r="N13" s="1">
        <v>1560</v>
      </c>
      <c r="O13" s="1">
        <f t="shared" si="3"/>
        <v>1271.6785714285716</v>
      </c>
      <c r="P13" s="1">
        <f t="shared" si="13"/>
        <v>385.13</v>
      </c>
      <c r="Q13" s="1">
        <v>145</v>
      </c>
      <c r="R13" s="1">
        <f t="shared" si="4"/>
        <v>530.13</v>
      </c>
      <c r="S13" s="22">
        <f t="shared" si="5"/>
        <v>1060.26</v>
      </c>
      <c r="T13" s="1"/>
      <c r="U13" s="1"/>
      <c r="V13" s="1">
        <v>550</v>
      </c>
      <c r="W13" s="1">
        <v>1600</v>
      </c>
      <c r="X13" s="1">
        <v>1880</v>
      </c>
      <c r="Y13" s="1">
        <f t="shared" si="6"/>
        <v>1532.5357142857142</v>
      </c>
      <c r="Z13" s="1">
        <f t="shared" si="14"/>
        <v>391.18999999999983</v>
      </c>
      <c r="AA13" s="1">
        <v>165</v>
      </c>
      <c r="AB13" s="1">
        <f t="shared" si="7"/>
        <v>556.18999999999983</v>
      </c>
      <c r="AC13" s="22">
        <f t="shared" si="8"/>
        <v>1112.3799999999997</v>
      </c>
      <c r="AD13" s="20"/>
      <c r="AE13" s="20"/>
      <c r="AF13" s="1">
        <v>550</v>
      </c>
      <c r="AG13" s="1">
        <v>1600</v>
      </c>
      <c r="AH13" s="1">
        <v>2350</v>
      </c>
      <c r="AI13" s="1">
        <f t="shared" si="9"/>
        <v>1915.6696428571429</v>
      </c>
      <c r="AJ13" s="1">
        <f t="shared" si="15"/>
        <v>489.34000000000009</v>
      </c>
      <c r="AK13" s="1">
        <v>165</v>
      </c>
      <c r="AL13" s="1">
        <v>30</v>
      </c>
      <c r="AM13" s="1">
        <f t="shared" si="10"/>
        <v>684.34000000000015</v>
      </c>
      <c r="AN13" s="22">
        <f t="shared" si="11"/>
        <v>1368.6800000000003</v>
      </c>
      <c r="AO13" s="1"/>
    </row>
    <row r="14" spans="2:41" x14ac:dyDescent="0.35">
      <c r="B14" s="3">
        <v>550</v>
      </c>
      <c r="C14" s="21">
        <v>1700</v>
      </c>
      <c r="D14" s="4">
        <v>1255</v>
      </c>
      <c r="E14" s="6">
        <f t="shared" si="0"/>
        <v>1092.074107142857</v>
      </c>
      <c r="F14" s="3">
        <f t="shared" si="12"/>
        <v>289.46000000000009</v>
      </c>
      <c r="G14" s="21">
        <v>145</v>
      </c>
      <c r="H14" s="4">
        <f t="shared" si="1"/>
        <v>434.46000000000009</v>
      </c>
      <c r="I14" s="9">
        <f t="shared" si="2"/>
        <v>868.92000000000019</v>
      </c>
      <c r="J14" s="20"/>
      <c r="K14" s="1"/>
      <c r="L14" s="1">
        <v>550</v>
      </c>
      <c r="M14" s="1">
        <v>1700</v>
      </c>
      <c r="N14" s="1">
        <v>1560</v>
      </c>
      <c r="O14" s="1">
        <f t="shared" si="3"/>
        <v>1357.4785714285715</v>
      </c>
      <c r="P14" s="1">
        <f t="shared" si="13"/>
        <v>397.82</v>
      </c>
      <c r="Q14" s="1">
        <v>145</v>
      </c>
      <c r="R14" s="1">
        <f t="shared" si="4"/>
        <v>542.81999999999994</v>
      </c>
      <c r="S14" s="22">
        <f t="shared" si="5"/>
        <v>1085.6399999999999</v>
      </c>
      <c r="T14" s="1"/>
      <c r="U14" s="1"/>
      <c r="V14" s="1">
        <v>550</v>
      </c>
      <c r="W14" s="1">
        <v>1700</v>
      </c>
      <c r="X14" s="1">
        <v>1880</v>
      </c>
      <c r="Y14" s="1">
        <f t="shared" si="6"/>
        <v>1635.9357142857141</v>
      </c>
      <c r="Z14" s="1">
        <f t="shared" si="14"/>
        <v>404.2199999999998</v>
      </c>
      <c r="AA14" s="1">
        <v>165</v>
      </c>
      <c r="AB14" s="1">
        <f t="shared" si="7"/>
        <v>569.2199999999998</v>
      </c>
      <c r="AC14" s="22">
        <f t="shared" si="8"/>
        <v>1138.4399999999996</v>
      </c>
      <c r="AD14" s="20"/>
      <c r="AE14" s="20"/>
      <c r="AF14" s="1">
        <v>550</v>
      </c>
      <c r="AG14" s="1">
        <v>1700</v>
      </c>
      <c r="AH14" s="1">
        <v>2350</v>
      </c>
      <c r="AI14" s="1">
        <f t="shared" si="9"/>
        <v>2044.9196428571429</v>
      </c>
      <c r="AJ14" s="1">
        <f t="shared" si="15"/>
        <v>506.2600000000001</v>
      </c>
      <c r="AK14" s="1">
        <v>185</v>
      </c>
      <c r="AL14" s="1">
        <v>30</v>
      </c>
      <c r="AM14" s="1">
        <f t="shared" si="10"/>
        <v>721.2600000000001</v>
      </c>
      <c r="AN14" s="22">
        <f t="shared" si="11"/>
        <v>1442.5200000000002</v>
      </c>
      <c r="AO14" s="1"/>
    </row>
    <row r="15" spans="2:41" x14ac:dyDescent="0.35">
      <c r="B15" s="3">
        <v>550</v>
      </c>
      <c r="C15" s="21">
        <v>1800</v>
      </c>
      <c r="D15" s="4">
        <v>1255</v>
      </c>
      <c r="E15" s="6">
        <f t="shared" si="0"/>
        <v>1161.0991071428571</v>
      </c>
      <c r="F15" s="3">
        <f t="shared" si="12"/>
        <v>297.93000000000012</v>
      </c>
      <c r="G15" s="21">
        <v>145</v>
      </c>
      <c r="H15" s="4">
        <f t="shared" si="1"/>
        <v>442.93000000000012</v>
      </c>
      <c r="I15" s="9">
        <f t="shared" si="2"/>
        <v>885.86000000000024</v>
      </c>
      <c r="J15" s="20"/>
      <c r="K15" s="1"/>
      <c r="L15" s="1">
        <v>550</v>
      </c>
      <c r="M15" s="1">
        <v>1800</v>
      </c>
      <c r="N15" s="1">
        <v>1560</v>
      </c>
      <c r="O15" s="1">
        <f t="shared" si="3"/>
        <v>1443.2785714285715</v>
      </c>
      <c r="P15" s="1">
        <f t="shared" si="13"/>
        <v>410.51</v>
      </c>
      <c r="Q15" s="1">
        <v>145</v>
      </c>
      <c r="R15" s="1">
        <f t="shared" si="4"/>
        <v>555.51</v>
      </c>
      <c r="S15" s="22">
        <f t="shared" si="5"/>
        <v>1111.02</v>
      </c>
      <c r="T15" s="1"/>
      <c r="U15" s="1"/>
      <c r="V15" s="1">
        <v>550</v>
      </c>
      <c r="W15" s="1">
        <v>1800</v>
      </c>
      <c r="X15" s="1">
        <v>1880</v>
      </c>
      <c r="Y15" s="1">
        <f t="shared" si="6"/>
        <v>1739.3357142857142</v>
      </c>
      <c r="Z15" s="1">
        <f t="shared" si="14"/>
        <v>417.24999999999977</v>
      </c>
      <c r="AA15" s="1">
        <v>165</v>
      </c>
      <c r="AB15" s="1">
        <f t="shared" si="7"/>
        <v>582.24999999999977</v>
      </c>
      <c r="AC15" s="22">
        <f t="shared" si="8"/>
        <v>1164.4999999999995</v>
      </c>
      <c r="AD15" s="20"/>
      <c r="AE15" s="20"/>
      <c r="AF15" s="1">
        <v>550</v>
      </c>
      <c r="AG15" s="1">
        <v>1800</v>
      </c>
      <c r="AH15" s="1">
        <v>2350</v>
      </c>
      <c r="AI15" s="1">
        <f t="shared" si="9"/>
        <v>2174.1696428571431</v>
      </c>
      <c r="AJ15" s="1">
        <f t="shared" si="15"/>
        <v>523.18000000000006</v>
      </c>
      <c r="AK15" s="1">
        <v>185</v>
      </c>
      <c r="AL15" s="1">
        <v>30</v>
      </c>
      <c r="AM15" s="1">
        <f t="shared" si="10"/>
        <v>738.18000000000006</v>
      </c>
      <c r="AN15" s="22">
        <f t="shared" si="11"/>
        <v>1476.3600000000001</v>
      </c>
      <c r="AO15" s="1"/>
    </row>
    <row r="16" spans="2:41" x14ac:dyDescent="0.35">
      <c r="B16" s="3">
        <v>550</v>
      </c>
      <c r="C16" s="21">
        <v>1900</v>
      </c>
      <c r="D16" s="4">
        <v>1255</v>
      </c>
      <c r="E16" s="6">
        <f t="shared" si="0"/>
        <v>1230.1241071428572</v>
      </c>
      <c r="F16" s="3">
        <f t="shared" si="12"/>
        <v>306.40000000000015</v>
      </c>
      <c r="G16" s="21">
        <v>145</v>
      </c>
      <c r="H16" s="4">
        <f t="shared" si="1"/>
        <v>451.40000000000015</v>
      </c>
      <c r="I16" s="9">
        <f t="shared" si="2"/>
        <v>902.8000000000003</v>
      </c>
      <c r="J16" s="20"/>
      <c r="K16" s="1"/>
      <c r="L16" s="1">
        <v>550</v>
      </c>
      <c r="M16" s="1">
        <v>1900</v>
      </c>
      <c r="N16" s="1">
        <v>1560</v>
      </c>
      <c r="O16" s="1">
        <f t="shared" si="3"/>
        <v>1529.0785714285714</v>
      </c>
      <c r="P16" s="1">
        <f t="shared" si="13"/>
        <v>423.2</v>
      </c>
      <c r="Q16" s="1">
        <v>165</v>
      </c>
      <c r="R16" s="1">
        <f t="shared" si="4"/>
        <v>588.20000000000005</v>
      </c>
      <c r="S16" s="22">
        <f t="shared" si="5"/>
        <v>1176.4000000000001</v>
      </c>
      <c r="T16" s="1"/>
      <c r="U16" s="1"/>
      <c r="V16" s="1">
        <v>550</v>
      </c>
      <c r="W16" s="1">
        <v>1900</v>
      </c>
      <c r="X16" s="1">
        <v>1880</v>
      </c>
      <c r="Y16" s="1">
        <f t="shared" si="6"/>
        <v>1842.735714285714</v>
      </c>
      <c r="Z16" s="1">
        <f t="shared" si="14"/>
        <v>430.27999999999975</v>
      </c>
      <c r="AA16" s="1">
        <v>165</v>
      </c>
      <c r="AB16" s="1">
        <f t="shared" si="7"/>
        <v>595.27999999999975</v>
      </c>
      <c r="AC16" s="22">
        <f t="shared" si="8"/>
        <v>1190.5599999999995</v>
      </c>
      <c r="AD16" s="20"/>
      <c r="AE16" s="20"/>
      <c r="AF16" s="1">
        <v>550</v>
      </c>
      <c r="AG16" s="1">
        <v>1900</v>
      </c>
      <c r="AH16" s="1">
        <v>2350</v>
      </c>
      <c r="AI16" s="1">
        <f t="shared" si="9"/>
        <v>2303.4196428571431</v>
      </c>
      <c r="AJ16" s="1">
        <f t="shared" si="15"/>
        <v>540.1</v>
      </c>
      <c r="AK16" s="1">
        <v>185</v>
      </c>
      <c r="AL16" s="1">
        <v>30</v>
      </c>
      <c r="AM16" s="1">
        <f t="shared" si="10"/>
        <v>755.1</v>
      </c>
      <c r="AN16" s="22">
        <f t="shared" si="11"/>
        <v>1510.2</v>
      </c>
      <c r="AO16" s="1"/>
    </row>
    <row r="17" spans="2:41" x14ac:dyDescent="0.35">
      <c r="B17" s="3">
        <v>550</v>
      </c>
      <c r="C17" s="21">
        <v>2000</v>
      </c>
      <c r="D17" s="4">
        <v>1255</v>
      </c>
      <c r="E17" s="6">
        <f t="shared" si="0"/>
        <v>1299.149107142857</v>
      </c>
      <c r="F17" s="3">
        <f t="shared" si="12"/>
        <v>314.87000000000018</v>
      </c>
      <c r="G17" s="21">
        <v>145</v>
      </c>
      <c r="H17" s="4">
        <f t="shared" si="1"/>
        <v>459.87000000000018</v>
      </c>
      <c r="I17" s="9">
        <f t="shared" si="2"/>
        <v>919.74000000000035</v>
      </c>
      <c r="J17" s="20"/>
      <c r="K17" s="1"/>
      <c r="L17" s="1">
        <v>550</v>
      </c>
      <c r="M17" s="1">
        <v>2000</v>
      </c>
      <c r="N17" s="1">
        <v>1560</v>
      </c>
      <c r="O17" s="1">
        <f t="shared" si="3"/>
        <v>1614.8785714285714</v>
      </c>
      <c r="P17" s="1">
        <f t="shared" si="13"/>
        <v>435.89</v>
      </c>
      <c r="Q17" s="1">
        <v>165</v>
      </c>
      <c r="R17" s="1">
        <f t="shared" si="4"/>
        <v>600.89</v>
      </c>
      <c r="S17" s="22">
        <f t="shared" si="5"/>
        <v>1201.78</v>
      </c>
      <c r="T17" s="1"/>
      <c r="U17" s="1"/>
      <c r="V17" s="1">
        <v>550</v>
      </c>
      <c r="W17" s="1">
        <v>2000</v>
      </c>
      <c r="X17" s="1">
        <v>1880</v>
      </c>
      <c r="Y17" s="1">
        <f t="shared" si="6"/>
        <v>1946.1357142857141</v>
      </c>
      <c r="Z17" s="1">
        <f t="shared" si="14"/>
        <v>443.30999999999972</v>
      </c>
      <c r="AA17" s="1">
        <v>165</v>
      </c>
      <c r="AB17" s="1">
        <f t="shared" si="7"/>
        <v>608.30999999999972</v>
      </c>
      <c r="AC17" s="22">
        <f t="shared" si="8"/>
        <v>1216.6199999999994</v>
      </c>
      <c r="AD17" s="20"/>
      <c r="AE17" s="20"/>
      <c r="AF17" s="1">
        <v>550</v>
      </c>
      <c r="AG17" s="1">
        <v>2000</v>
      </c>
      <c r="AH17" s="1">
        <v>2350</v>
      </c>
      <c r="AI17" s="1">
        <f t="shared" si="9"/>
        <v>2432.6696428571431</v>
      </c>
      <c r="AJ17" s="1">
        <f t="shared" si="15"/>
        <v>557.02</v>
      </c>
      <c r="AK17" s="1">
        <v>185</v>
      </c>
      <c r="AL17" s="1">
        <v>30</v>
      </c>
      <c r="AM17" s="1">
        <f t="shared" si="10"/>
        <v>772.02</v>
      </c>
      <c r="AN17" s="22">
        <f t="shared" si="11"/>
        <v>1544.04</v>
      </c>
      <c r="AO17" s="1"/>
    </row>
    <row r="18" spans="2:41" x14ac:dyDescent="0.35">
      <c r="B18" s="3">
        <v>550</v>
      </c>
      <c r="C18" s="21">
        <v>2100</v>
      </c>
      <c r="D18" s="4">
        <v>1255</v>
      </c>
      <c r="E18" s="6">
        <f t="shared" si="0"/>
        <v>1368.1741071428571</v>
      </c>
      <c r="F18" s="3">
        <f t="shared" si="12"/>
        <v>323.3400000000002</v>
      </c>
      <c r="G18" s="21">
        <v>145</v>
      </c>
      <c r="H18" s="4">
        <f t="shared" si="1"/>
        <v>468.3400000000002</v>
      </c>
      <c r="I18" s="9">
        <f t="shared" si="2"/>
        <v>936.6800000000004</v>
      </c>
      <c r="J18" s="20"/>
      <c r="K18" s="1"/>
      <c r="L18" s="1">
        <v>550</v>
      </c>
      <c r="M18" s="1">
        <v>2100</v>
      </c>
      <c r="N18" s="1">
        <v>1560</v>
      </c>
      <c r="O18" s="1">
        <f t="shared" si="3"/>
        <v>1700.6785714285716</v>
      </c>
      <c r="P18" s="1">
        <f t="shared" si="13"/>
        <v>448.58</v>
      </c>
      <c r="Q18" s="1">
        <v>165</v>
      </c>
      <c r="R18" s="1">
        <f t="shared" si="4"/>
        <v>613.57999999999993</v>
      </c>
      <c r="S18" s="22">
        <f t="shared" si="5"/>
        <v>1227.1599999999999</v>
      </c>
      <c r="T18" s="1"/>
      <c r="U18" s="1"/>
      <c r="V18" s="1">
        <v>550</v>
      </c>
      <c r="W18" s="1">
        <v>2100</v>
      </c>
      <c r="X18" s="1">
        <v>1880</v>
      </c>
      <c r="Y18" s="1">
        <f t="shared" si="6"/>
        <v>2049.5357142857142</v>
      </c>
      <c r="Z18" s="1">
        <f t="shared" si="14"/>
        <v>456.33999999999969</v>
      </c>
      <c r="AA18" s="1">
        <v>185</v>
      </c>
      <c r="AB18" s="1">
        <f t="shared" si="7"/>
        <v>641.33999999999969</v>
      </c>
      <c r="AC18" s="22">
        <f t="shared" si="8"/>
        <v>1282.6799999999994</v>
      </c>
      <c r="AD18" s="20"/>
      <c r="AE18" s="20"/>
      <c r="AF18" s="1">
        <v>550</v>
      </c>
      <c r="AG18" s="1">
        <v>2100</v>
      </c>
      <c r="AH18" s="1">
        <v>2350</v>
      </c>
      <c r="AI18" s="1">
        <f t="shared" si="9"/>
        <v>2561.9196428571431</v>
      </c>
      <c r="AJ18" s="1">
        <f t="shared" si="15"/>
        <v>573.93999999999994</v>
      </c>
      <c r="AK18" s="1">
        <v>200</v>
      </c>
      <c r="AL18" s="1">
        <v>30</v>
      </c>
      <c r="AM18" s="1">
        <f t="shared" si="10"/>
        <v>803.93999999999994</v>
      </c>
      <c r="AN18" s="22">
        <f t="shared" si="11"/>
        <v>1607.8799999999999</v>
      </c>
      <c r="AO18" s="1"/>
    </row>
    <row r="19" spans="2:41" x14ac:dyDescent="0.35">
      <c r="B19" s="3">
        <v>550</v>
      </c>
      <c r="C19" s="21">
        <v>2200</v>
      </c>
      <c r="D19" s="4">
        <v>1255</v>
      </c>
      <c r="E19" s="6">
        <f t="shared" si="0"/>
        <v>1437.199107142857</v>
      </c>
      <c r="F19" s="3">
        <f t="shared" si="12"/>
        <v>331.81000000000023</v>
      </c>
      <c r="G19" s="21">
        <v>145</v>
      </c>
      <c r="H19" s="4">
        <f t="shared" si="1"/>
        <v>476.81000000000023</v>
      </c>
      <c r="I19" s="9">
        <f t="shared" si="2"/>
        <v>953.62000000000046</v>
      </c>
      <c r="J19" s="20"/>
      <c r="K19" s="1"/>
      <c r="L19" s="1">
        <v>550</v>
      </c>
      <c r="M19" s="1">
        <v>2200</v>
      </c>
      <c r="N19" s="1">
        <v>1560</v>
      </c>
      <c r="O19" s="1">
        <f t="shared" si="3"/>
        <v>1786.4785714285715</v>
      </c>
      <c r="P19" s="1">
        <f t="shared" si="13"/>
        <v>461.27</v>
      </c>
      <c r="Q19" s="1">
        <v>165</v>
      </c>
      <c r="R19" s="1">
        <f t="shared" si="4"/>
        <v>626.27</v>
      </c>
      <c r="S19" s="22">
        <f t="shared" si="5"/>
        <v>1252.54</v>
      </c>
      <c r="T19" s="1"/>
      <c r="U19" s="1"/>
      <c r="V19" s="1">
        <v>550</v>
      </c>
      <c r="W19" s="1">
        <v>2200</v>
      </c>
      <c r="X19" s="1">
        <v>1880</v>
      </c>
      <c r="Y19" s="1">
        <f t="shared" si="6"/>
        <v>2152.9357142857143</v>
      </c>
      <c r="Z19" s="1">
        <f t="shared" si="14"/>
        <v>469.36999999999966</v>
      </c>
      <c r="AA19" s="1">
        <v>185</v>
      </c>
      <c r="AB19" s="1">
        <f t="shared" si="7"/>
        <v>654.36999999999966</v>
      </c>
      <c r="AC19" s="22">
        <f t="shared" si="8"/>
        <v>1308.7399999999993</v>
      </c>
      <c r="AD19" s="20"/>
      <c r="AE19" s="20"/>
      <c r="AF19" s="1">
        <v>550</v>
      </c>
      <c r="AG19" s="1">
        <v>2200</v>
      </c>
      <c r="AH19" s="1">
        <v>2350</v>
      </c>
      <c r="AI19" s="1">
        <f t="shared" si="9"/>
        <v>2691.1696428571431</v>
      </c>
      <c r="AJ19" s="1">
        <f t="shared" si="15"/>
        <v>590.8599999999999</v>
      </c>
      <c r="AK19" s="1">
        <v>200</v>
      </c>
      <c r="AL19" s="1">
        <v>30</v>
      </c>
      <c r="AM19" s="1">
        <f t="shared" si="10"/>
        <v>820.8599999999999</v>
      </c>
      <c r="AN19" s="22">
        <f t="shared" si="11"/>
        <v>1641.7199999999998</v>
      </c>
      <c r="AO19" s="1"/>
    </row>
    <row r="20" spans="2:41" x14ac:dyDescent="0.35">
      <c r="B20" s="3">
        <v>550</v>
      </c>
      <c r="C20" s="21">
        <v>2300</v>
      </c>
      <c r="D20" s="4">
        <v>1255</v>
      </c>
      <c r="E20" s="6">
        <f t="shared" si="0"/>
        <v>1506.2241071428571</v>
      </c>
      <c r="F20" s="3">
        <f t="shared" si="12"/>
        <v>340.28000000000026</v>
      </c>
      <c r="G20" s="21">
        <v>165</v>
      </c>
      <c r="H20" s="4">
        <f t="shared" si="1"/>
        <v>505.28000000000026</v>
      </c>
      <c r="I20" s="9">
        <f t="shared" si="2"/>
        <v>1010.5600000000005</v>
      </c>
      <c r="J20" s="20"/>
      <c r="K20" s="1"/>
      <c r="L20" s="1">
        <v>550</v>
      </c>
      <c r="M20" s="1">
        <v>2300</v>
      </c>
      <c r="N20" s="1">
        <v>1560</v>
      </c>
      <c r="O20" s="1">
        <f t="shared" si="3"/>
        <v>1872.2785714285715</v>
      </c>
      <c r="P20" s="1">
        <f t="shared" si="13"/>
        <v>473.96</v>
      </c>
      <c r="Q20" s="1">
        <v>165</v>
      </c>
      <c r="R20" s="1">
        <f t="shared" si="4"/>
        <v>638.96</v>
      </c>
      <c r="S20" s="22">
        <f t="shared" si="5"/>
        <v>1277.92</v>
      </c>
      <c r="T20" s="1"/>
      <c r="U20" s="1"/>
      <c r="V20" s="1">
        <v>550</v>
      </c>
      <c r="W20" s="1">
        <v>2300</v>
      </c>
      <c r="X20" s="1">
        <v>1880</v>
      </c>
      <c r="Y20" s="1">
        <f t="shared" si="6"/>
        <v>2256.3357142857139</v>
      </c>
      <c r="Z20" s="1">
        <f t="shared" si="14"/>
        <v>482.39999999999964</v>
      </c>
      <c r="AA20" s="1">
        <v>185</v>
      </c>
      <c r="AB20" s="1">
        <f t="shared" si="7"/>
        <v>667.39999999999964</v>
      </c>
      <c r="AC20" s="22">
        <f t="shared" si="8"/>
        <v>1334.7999999999993</v>
      </c>
      <c r="AD20" s="20"/>
      <c r="AE20" s="20"/>
      <c r="AF20" s="1">
        <v>550</v>
      </c>
      <c r="AG20" s="1">
        <v>2300</v>
      </c>
      <c r="AH20" s="1">
        <v>2350</v>
      </c>
      <c r="AI20" s="1">
        <f t="shared" si="9"/>
        <v>2820.4196428571431</v>
      </c>
      <c r="AJ20" s="1">
        <f t="shared" si="15"/>
        <v>607.77999999999986</v>
      </c>
      <c r="AK20" s="1">
        <v>200</v>
      </c>
      <c r="AL20" s="1">
        <v>30</v>
      </c>
      <c r="AM20" s="1">
        <f t="shared" si="10"/>
        <v>837.77999999999986</v>
      </c>
      <c r="AN20" s="22">
        <f t="shared" si="11"/>
        <v>1675.5599999999997</v>
      </c>
      <c r="AO20" s="1"/>
    </row>
    <row r="21" spans="2:41" x14ac:dyDescent="0.35">
      <c r="B21" s="3">
        <v>550</v>
      </c>
      <c r="C21" s="21">
        <v>2400</v>
      </c>
      <c r="D21" s="4">
        <v>1255</v>
      </c>
      <c r="E21" s="6">
        <f t="shared" si="0"/>
        <v>1575.2491071428572</v>
      </c>
      <c r="F21" s="3">
        <f t="shared" si="12"/>
        <v>348.75000000000028</v>
      </c>
      <c r="G21" s="21">
        <v>165</v>
      </c>
      <c r="H21" s="4">
        <f t="shared" si="1"/>
        <v>513.75000000000023</v>
      </c>
      <c r="I21" s="9">
        <f t="shared" si="2"/>
        <v>1027.5000000000005</v>
      </c>
      <c r="J21" s="20"/>
      <c r="K21" s="1"/>
      <c r="L21" s="1">
        <v>550</v>
      </c>
      <c r="M21" s="1">
        <v>2400</v>
      </c>
      <c r="N21" s="1">
        <v>1560</v>
      </c>
      <c r="O21" s="1">
        <f t="shared" si="3"/>
        <v>1958.0785714285714</v>
      </c>
      <c r="P21" s="1">
        <f t="shared" si="13"/>
        <v>486.65</v>
      </c>
      <c r="Q21" s="1">
        <v>165</v>
      </c>
      <c r="R21" s="1">
        <f t="shared" si="4"/>
        <v>651.65</v>
      </c>
      <c r="S21" s="22">
        <f t="shared" si="5"/>
        <v>1303.3</v>
      </c>
      <c r="T21" s="1"/>
      <c r="U21" s="1"/>
      <c r="V21" s="1">
        <v>550</v>
      </c>
      <c r="W21" s="1">
        <v>2400</v>
      </c>
      <c r="X21" s="1">
        <v>1880</v>
      </c>
      <c r="Y21" s="1">
        <f t="shared" si="6"/>
        <v>2359.735714285714</v>
      </c>
      <c r="Z21" s="1">
        <f t="shared" si="14"/>
        <v>495.42999999999961</v>
      </c>
      <c r="AA21" s="1">
        <v>185</v>
      </c>
      <c r="AB21" s="1">
        <f t="shared" si="7"/>
        <v>680.42999999999961</v>
      </c>
      <c r="AC21" s="22">
        <f t="shared" si="8"/>
        <v>1360.8599999999992</v>
      </c>
      <c r="AD21" s="20"/>
      <c r="AE21" s="20"/>
      <c r="AF21" s="1">
        <v>550</v>
      </c>
      <c r="AG21" s="1">
        <v>2400</v>
      </c>
      <c r="AH21" s="1">
        <v>2350</v>
      </c>
      <c r="AI21" s="1">
        <f t="shared" si="9"/>
        <v>2949.6696428571431</v>
      </c>
      <c r="AJ21" s="1">
        <f t="shared" si="15"/>
        <v>624.69999999999982</v>
      </c>
      <c r="AK21" s="1">
        <v>200</v>
      </c>
      <c r="AL21" s="1">
        <v>30</v>
      </c>
      <c r="AM21" s="1">
        <f t="shared" si="10"/>
        <v>854.69999999999982</v>
      </c>
      <c r="AN21" s="22">
        <f t="shared" si="11"/>
        <v>1709.3999999999996</v>
      </c>
      <c r="AO21" s="1"/>
    </row>
    <row r="22" spans="2:41" x14ac:dyDescent="0.35">
      <c r="B22" s="3">
        <v>550</v>
      </c>
      <c r="C22" s="21">
        <v>2500</v>
      </c>
      <c r="D22" s="4">
        <v>1255</v>
      </c>
      <c r="E22" s="6">
        <f t="shared" si="0"/>
        <v>1644.274107142857</v>
      </c>
      <c r="F22" s="3">
        <f t="shared" si="12"/>
        <v>357.22000000000031</v>
      </c>
      <c r="G22" s="21">
        <v>165</v>
      </c>
      <c r="H22" s="4">
        <f t="shared" si="1"/>
        <v>522.22000000000025</v>
      </c>
      <c r="I22" s="9">
        <f t="shared" si="2"/>
        <v>1044.4400000000005</v>
      </c>
      <c r="J22" s="20"/>
      <c r="K22" s="1"/>
      <c r="L22" s="1">
        <v>550</v>
      </c>
      <c r="M22" s="1">
        <v>2500</v>
      </c>
      <c r="N22" s="1">
        <v>1560</v>
      </c>
      <c r="O22" s="1">
        <f t="shared" si="3"/>
        <v>2043.8785714285714</v>
      </c>
      <c r="P22" s="1">
        <f t="shared" si="13"/>
        <v>499.34</v>
      </c>
      <c r="Q22" s="1">
        <v>185</v>
      </c>
      <c r="R22" s="1">
        <f t="shared" si="4"/>
        <v>684.33999999999992</v>
      </c>
      <c r="S22" s="22">
        <f t="shared" si="5"/>
        <v>1368.6799999999998</v>
      </c>
      <c r="T22" s="1"/>
      <c r="U22" s="1"/>
      <c r="V22" s="1">
        <v>550</v>
      </c>
      <c r="W22" s="1">
        <v>2500</v>
      </c>
      <c r="X22" s="1">
        <v>1880</v>
      </c>
      <c r="Y22" s="1">
        <f t="shared" si="6"/>
        <v>2463.1357142857141</v>
      </c>
      <c r="Z22" s="1">
        <f t="shared" si="14"/>
        <v>508.45999999999958</v>
      </c>
      <c r="AA22" s="1">
        <v>185</v>
      </c>
      <c r="AB22" s="1">
        <f t="shared" si="7"/>
        <v>693.45999999999958</v>
      </c>
      <c r="AC22" s="22">
        <f t="shared" si="8"/>
        <v>1386.9199999999992</v>
      </c>
      <c r="AD22" s="20"/>
      <c r="AE22" s="20"/>
      <c r="AF22" s="1">
        <v>550</v>
      </c>
      <c r="AG22" s="1">
        <v>2500</v>
      </c>
      <c r="AH22" s="1">
        <v>2350</v>
      </c>
      <c r="AI22" s="1">
        <f t="shared" si="9"/>
        <v>3078.9196428571431</v>
      </c>
      <c r="AJ22" s="1">
        <f t="shared" si="15"/>
        <v>641.61999999999978</v>
      </c>
      <c r="AK22" s="1">
        <v>205</v>
      </c>
      <c r="AL22" s="1">
        <v>30</v>
      </c>
      <c r="AM22" s="1">
        <f t="shared" si="10"/>
        <v>876.61999999999978</v>
      </c>
      <c r="AN22" s="22">
        <f t="shared" si="11"/>
        <v>1753.2399999999996</v>
      </c>
      <c r="AO22" s="1"/>
    </row>
    <row r="23" spans="2:41" x14ac:dyDescent="0.35">
      <c r="B23" s="3">
        <v>550</v>
      </c>
      <c r="C23" s="21">
        <v>2600</v>
      </c>
      <c r="D23" s="4">
        <v>1255</v>
      </c>
      <c r="E23" s="6">
        <f t="shared" si="0"/>
        <v>1713.2991071428571</v>
      </c>
      <c r="F23" s="3">
        <f t="shared" si="12"/>
        <v>365.69000000000034</v>
      </c>
      <c r="G23" s="21">
        <v>165</v>
      </c>
      <c r="H23" s="4">
        <f t="shared" si="1"/>
        <v>530.69000000000028</v>
      </c>
      <c r="I23" s="9">
        <f t="shared" si="2"/>
        <v>1061.3800000000006</v>
      </c>
      <c r="J23" s="20"/>
      <c r="K23" s="1"/>
      <c r="L23" s="1">
        <v>550</v>
      </c>
      <c r="M23" s="1">
        <v>2600</v>
      </c>
      <c r="N23" s="1">
        <v>1560</v>
      </c>
      <c r="O23" s="1">
        <f t="shared" si="3"/>
        <v>2129.6785714285716</v>
      </c>
      <c r="P23" s="1">
        <f t="shared" si="13"/>
        <v>512.03</v>
      </c>
      <c r="Q23" s="1">
        <v>185</v>
      </c>
      <c r="R23" s="1">
        <f t="shared" si="4"/>
        <v>697.03</v>
      </c>
      <c r="S23" s="22">
        <f t="shared" si="5"/>
        <v>1394.06</v>
      </c>
      <c r="T23" s="1"/>
      <c r="U23" s="1"/>
      <c r="V23" s="1">
        <v>550</v>
      </c>
      <c r="W23" s="1">
        <v>2600</v>
      </c>
      <c r="X23" s="1">
        <v>1880</v>
      </c>
      <c r="Y23" s="1">
        <f t="shared" si="6"/>
        <v>2566.5357142857142</v>
      </c>
      <c r="Z23" s="1">
        <f t="shared" si="14"/>
        <v>521.48999999999955</v>
      </c>
      <c r="AA23" s="1">
        <v>200</v>
      </c>
      <c r="AB23" s="1">
        <f t="shared" si="7"/>
        <v>721.48999999999955</v>
      </c>
      <c r="AC23" s="22">
        <f t="shared" si="8"/>
        <v>1442.9799999999991</v>
      </c>
      <c r="AD23" s="20"/>
      <c r="AE23" s="20"/>
      <c r="AF23" s="1">
        <v>550</v>
      </c>
      <c r="AG23" s="1">
        <v>2600</v>
      </c>
      <c r="AH23" s="1">
        <v>2350</v>
      </c>
      <c r="AI23" s="1">
        <f t="shared" si="9"/>
        <v>3208.1696428571431</v>
      </c>
      <c r="AJ23" s="1">
        <f t="shared" si="15"/>
        <v>658.53999999999974</v>
      </c>
      <c r="AK23" s="1">
        <v>205</v>
      </c>
      <c r="AL23" s="1">
        <v>30</v>
      </c>
      <c r="AM23" s="1">
        <f t="shared" si="10"/>
        <v>893.53999999999974</v>
      </c>
      <c r="AN23" s="22">
        <f t="shared" si="11"/>
        <v>1787.0799999999995</v>
      </c>
      <c r="AO23" s="1"/>
    </row>
    <row r="24" spans="2:41" x14ac:dyDescent="0.35">
      <c r="B24" s="3">
        <v>550</v>
      </c>
      <c r="C24" s="21">
        <v>2700</v>
      </c>
      <c r="D24" s="4">
        <v>1255</v>
      </c>
      <c r="E24" s="6">
        <f t="shared" si="0"/>
        <v>1782.324107142857</v>
      </c>
      <c r="F24" s="3">
        <f t="shared" si="12"/>
        <v>374.16000000000037</v>
      </c>
      <c r="G24" s="21">
        <v>165</v>
      </c>
      <c r="H24" s="4">
        <f t="shared" si="1"/>
        <v>539.16000000000031</v>
      </c>
      <c r="I24" s="9">
        <f t="shared" si="2"/>
        <v>1078.3200000000006</v>
      </c>
      <c r="J24" s="20"/>
      <c r="K24" s="1"/>
      <c r="L24" s="1">
        <v>550</v>
      </c>
      <c r="M24" s="1">
        <v>2700</v>
      </c>
      <c r="N24" s="1">
        <v>1560</v>
      </c>
      <c r="O24" s="1">
        <f t="shared" si="3"/>
        <v>2215.4785714285713</v>
      </c>
      <c r="P24" s="1">
        <f t="shared" si="13"/>
        <v>524.72</v>
      </c>
      <c r="Q24" s="1">
        <v>185</v>
      </c>
      <c r="R24" s="1">
        <f t="shared" si="4"/>
        <v>709.72</v>
      </c>
      <c r="S24" s="22">
        <f t="shared" si="5"/>
        <v>1419.44</v>
      </c>
      <c r="T24" s="1"/>
      <c r="U24" s="1"/>
      <c r="V24" s="1">
        <v>550</v>
      </c>
      <c r="W24" s="1">
        <v>2700</v>
      </c>
      <c r="X24" s="1">
        <v>1880</v>
      </c>
      <c r="Y24" s="1">
        <f t="shared" si="6"/>
        <v>2669.9357142857143</v>
      </c>
      <c r="Z24" s="1">
        <f t="shared" si="14"/>
        <v>534.51999999999953</v>
      </c>
      <c r="AA24" s="1">
        <v>200</v>
      </c>
      <c r="AB24" s="1">
        <f t="shared" si="7"/>
        <v>734.51999999999953</v>
      </c>
      <c r="AC24" s="22">
        <f t="shared" si="8"/>
        <v>1469.0399999999991</v>
      </c>
      <c r="AD24" s="20"/>
      <c r="AE24" s="20"/>
      <c r="AF24" s="1">
        <v>550</v>
      </c>
      <c r="AG24" s="1">
        <v>2700</v>
      </c>
      <c r="AH24" s="1">
        <v>2350</v>
      </c>
      <c r="AI24" s="1">
        <f t="shared" si="9"/>
        <v>3337.4196428571431</v>
      </c>
      <c r="AJ24" s="1">
        <f t="shared" si="15"/>
        <v>675.4599999999997</v>
      </c>
      <c r="AK24" s="1">
        <v>205</v>
      </c>
      <c r="AL24" s="1">
        <v>30</v>
      </c>
      <c r="AM24" s="1">
        <f t="shared" si="10"/>
        <v>910.4599999999997</v>
      </c>
      <c r="AN24" s="22">
        <f t="shared" si="11"/>
        <v>1820.9199999999994</v>
      </c>
      <c r="AO24" s="1"/>
    </row>
    <row r="25" spans="2:41" x14ac:dyDescent="0.35">
      <c r="B25" s="3">
        <v>550</v>
      </c>
      <c r="C25" s="21">
        <v>2800</v>
      </c>
      <c r="D25" s="4">
        <v>1255</v>
      </c>
      <c r="E25" s="6">
        <f t="shared" si="0"/>
        <v>1851.3491071428571</v>
      </c>
      <c r="F25" s="3">
        <f t="shared" si="12"/>
        <v>382.63000000000039</v>
      </c>
      <c r="G25" s="21">
        <v>165</v>
      </c>
      <c r="H25" s="4">
        <f t="shared" si="1"/>
        <v>547.63000000000034</v>
      </c>
      <c r="I25" s="9">
        <f t="shared" si="2"/>
        <v>1095.2600000000007</v>
      </c>
      <c r="J25" s="20"/>
      <c r="K25" s="1"/>
      <c r="L25" s="1">
        <v>550</v>
      </c>
      <c r="M25" s="1">
        <v>2800</v>
      </c>
      <c r="N25" s="1">
        <v>1560</v>
      </c>
      <c r="O25" s="1">
        <f t="shared" si="3"/>
        <v>2301.278571428571</v>
      </c>
      <c r="P25" s="1">
        <f t="shared" si="13"/>
        <v>537.41000000000008</v>
      </c>
      <c r="Q25" s="1">
        <v>185</v>
      </c>
      <c r="R25" s="1">
        <f t="shared" si="4"/>
        <v>722.41000000000008</v>
      </c>
      <c r="S25" s="22">
        <f t="shared" si="5"/>
        <v>1444.8200000000002</v>
      </c>
      <c r="T25" s="1"/>
      <c r="U25" s="1"/>
      <c r="V25" s="1">
        <v>550</v>
      </c>
      <c r="W25" s="1">
        <v>2800</v>
      </c>
      <c r="X25" s="1">
        <v>1880</v>
      </c>
      <c r="Y25" s="1">
        <f t="shared" si="6"/>
        <v>2773.3357142857139</v>
      </c>
      <c r="Z25" s="1">
        <f t="shared" si="14"/>
        <v>547.5499999999995</v>
      </c>
      <c r="AA25" s="1">
        <v>200</v>
      </c>
      <c r="AB25" s="1">
        <f t="shared" si="7"/>
        <v>747.5499999999995</v>
      </c>
      <c r="AC25" s="22">
        <f t="shared" si="8"/>
        <v>1495.099999999999</v>
      </c>
      <c r="AD25" s="20"/>
      <c r="AE25" s="20"/>
      <c r="AF25" s="1">
        <v>550</v>
      </c>
      <c r="AG25" s="1">
        <v>2800</v>
      </c>
      <c r="AH25" s="1">
        <v>2350</v>
      </c>
      <c r="AI25" s="1">
        <f t="shared" si="9"/>
        <v>3466.6696428571431</v>
      </c>
      <c r="AJ25" s="1">
        <f t="shared" si="15"/>
        <v>692.37999999999965</v>
      </c>
      <c r="AK25" s="1">
        <v>205</v>
      </c>
      <c r="AL25" s="1">
        <v>30</v>
      </c>
      <c r="AM25" s="1">
        <f t="shared" si="10"/>
        <v>927.37999999999965</v>
      </c>
      <c r="AN25" s="22">
        <f t="shared" si="11"/>
        <v>1854.7599999999993</v>
      </c>
      <c r="AO25" s="1"/>
    </row>
    <row r="26" spans="2:41" x14ac:dyDescent="0.35">
      <c r="B26" s="3">
        <v>550</v>
      </c>
      <c r="C26" s="21">
        <v>2900</v>
      </c>
      <c r="D26" s="4">
        <v>1255</v>
      </c>
      <c r="E26" s="6">
        <f t="shared" si="0"/>
        <v>1920.3741071428572</v>
      </c>
      <c r="F26" s="3">
        <f t="shared" si="12"/>
        <v>391.10000000000042</v>
      </c>
      <c r="G26" s="21">
        <v>165</v>
      </c>
      <c r="H26" s="4">
        <f t="shared" si="1"/>
        <v>556.10000000000036</v>
      </c>
      <c r="I26" s="9">
        <f t="shared" si="2"/>
        <v>1112.2000000000007</v>
      </c>
      <c r="J26" s="20"/>
      <c r="K26" s="1"/>
      <c r="L26" s="1">
        <v>550</v>
      </c>
      <c r="M26" s="1">
        <v>2900</v>
      </c>
      <c r="N26" s="1">
        <v>1560</v>
      </c>
      <c r="O26" s="1">
        <f t="shared" si="3"/>
        <v>2387.0785714285712</v>
      </c>
      <c r="P26" s="1">
        <f t="shared" si="13"/>
        <v>550.10000000000014</v>
      </c>
      <c r="Q26" s="1">
        <v>185</v>
      </c>
      <c r="R26" s="1">
        <f t="shared" si="4"/>
        <v>735.10000000000014</v>
      </c>
      <c r="S26" s="22">
        <f t="shared" si="5"/>
        <v>1470.2000000000003</v>
      </c>
      <c r="T26" s="1"/>
      <c r="U26" s="1"/>
      <c r="V26" s="1">
        <v>550</v>
      </c>
      <c r="W26" s="1">
        <v>2900</v>
      </c>
      <c r="X26" s="1">
        <v>1880</v>
      </c>
      <c r="Y26" s="1">
        <f t="shared" si="6"/>
        <v>2876.735714285714</v>
      </c>
      <c r="Z26" s="1">
        <f t="shared" si="14"/>
        <v>560.57999999999947</v>
      </c>
      <c r="AA26" s="1">
        <v>200</v>
      </c>
      <c r="AB26" s="1">
        <f t="shared" si="7"/>
        <v>760.57999999999947</v>
      </c>
      <c r="AC26" s="22">
        <f t="shared" si="8"/>
        <v>1521.1599999999989</v>
      </c>
      <c r="AD26" s="20"/>
      <c r="AE26" s="20"/>
      <c r="AF26" s="1">
        <v>550</v>
      </c>
      <c r="AG26" s="1">
        <v>2900</v>
      </c>
      <c r="AH26" s="1">
        <v>2350</v>
      </c>
      <c r="AI26" s="1">
        <f t="shared" si="9"/>
        <v>3595.9196428571431</v>
      </c>
      <c r="AJ26" s="1">
        <f t="shared" si="15"/>
        <v>709.29999999999961</v>
      </c>
      <c r="AK26" s="1">
        <v>210</v>
      </c>
      <c r="AL26" s="1">
        <v>30</v>
      </c>
      <c r="AM26" s="1">
        <f t="shared" si="10"/>
        <v>949.29999999999961</v>
      </c>
      <c r="AN26" s="22">
        <f t="shared" si="11"/>
        <v>1898.5999999999992</v>
      </c>
      <c r="AO26" s="1"/>
    </row>
    <row r="27" spans="2:41" x14ac:dyDescent="0.35">
      <c r="B27" s="3">
        <v>550</v>
      </c>
      <c r="C27" s="21">
        <v>3000</v>
      </c>
      <c r="D27" s="4">
        <v>1255</v>
      </c>
      <c r="E27" s="6">
        <f t="shared" si="0"/>
        <v>1989.399107142857</v>
      </c>
      <c r="F27" s="3">
        <f t="shared" si="12"/>
        <v>399.57000000000045</v>
      </c>
      <c r="G27" s="21">
        <v>165</v>
      </c>
      <c r="H27" s="4">
        <f t="shared" si="1"/>
        <v>564.57000000000039</v>
      </c>
      <c r="I27" s="9">
        <f t="shared" si="2"/>
        <v>1129.1400000000008</v>
      </c>
      <c r="J27" s="20"/>
      <c r="K27" s="1"/>
      <c r="L27" s="1">
        <v>550</v>
      </c>
      <c r="M27" s="1">
        <v>3000</v>
      </c>
      <c r="N27" s="1">
        <v>1560</v>
      </c>
      <c r="O27" s="1">
        <f t="shared" si="3"/>
        <v>2472.8785714285714</v>
      </c>
      <c r="P27" s="1">
        <f t="shared" si="13"/>
        <v>562.79000000000019</v>
      </c>
      <c r="Q27" s="1">
        <v>185</v>
      </c>
      <c r="R27" s="1">
        <f t="shared" si="4"/>
        <v>747.79000000000019</v>
      </c>
      <c r="S27" s="22">
        <f t="shared" si="5"/>
        <v>1495.5800000000004</v>
      </c>
      <c r="T27" s="1"/>
      <c r="U27" s="1"/>
      <c r="V27" s="1">
        <v>550</v>
      </c>
      <c r="W27" s="1">
        <v>3000</v>
      </c>
      <c r="X27" s="1">
        <v>1880</v>
      </c>
      <c r="Y27" s="1">
        <f t="shared" si="6"/>
        <v>2980.1357142857141</v>
      </c>
      <c r="Z27" s="1">
        <f t="shared" si="14"/>
        <v>573.60999999999945</v>
      </c>
      <c r="AA27" s="1">
        <v>200</v>
      </c>
      <c r="AB27" s="1">
        <f t="shared" si="7"/>
        <v>773.60999999999945</v>
      </c>
      <c r="AC27" s="22">
        <f t="shared" si="8"/>
        <v>1547.2199999999989</v>
      </c>
      <c r="AD27" s="20"/>
      <c r="AE27" s="20"/>
      <c r="AF27" s="1">
        <v>550</v>
      </c>
      <c r="AG27" s="1">
        <v>3000</v>
      </c>
      <c r="AH27" s="1">
        <v>2350</v>
      </c>
      <c r="AI27" s="1">
        <f t="shared" si="9"/>
        <v>3725.1696428571431</v>
      </c>
      <c r="AJ27" s="1">
        <f t="shared" si="15"/>
        <v>726.21999999999957</v>
      </c>
      <c r="AK27" s="1">
        <v>210</v>
      </c>
      <c r="AL27" s="1">
        <v>30</v>
      </c>
      <c r="AM27" s="1">
        <f t="shared" si="10"/>
        <v>966.21999999999957</v>
      </c>
      <c r="AN27" s="22">
        <f t="shared" si="11"/>
        <v>1932.4399999999991</v>
      </c>
      <c r="AO27" s="1"/>
    </row>
    <row r="28" spans="2:41" x14ac:dyDescent="0.35">
      <c r="B28" s="3"/>
      <c r="C28" s="21"/>
      <c r="D28" s="4"/>
      <c r="E28" s="6"/>
      <c r="F28" s="3"/>
      <c r="G28" s="21"/>
      <c r="H28" s="4"/>
      <c r="I28" s="23"/>
      <c r="J28" s="2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20"/>
      <c r="AE28" s="20"/>
      <c r="AF28" s="1"/>
      <c r="AG28" s="1"/>
      <c r="AH28" s="1"/>
      <c r="AI28" s="1"/>
      <c r="AJ28" s="1"/>
      <c r="AK28" s="1"/>
      <c r="AL28" s="1"/>
      <c r="AM28" s="1"/>
      <c r="AN28" s="1"/>
      <c r="AO28" s="1"/>
    </row>
    <row r="29" spans="2:41" x14ac:dyDescent="0.35">
      <c r="B29" s="3">
        <v>600</v>
      </c>
      <c r="C29" s="21">
        <v>800</v>
      </c>
      <c r="D29" s="4">
        <v>1255</v>
      </c>
      <c r="E29" s="6">
        <f t="shared" ref="E29:E51" si="16">(((22/7*(B29/2)^2)*D29)+((C29-B29)*D29*B29))/1000000</f>
        <v>505.58571428571429</v>
      </c>
      <c r="F29" s="3">
        <v>220.86</v>
      </c>
      <c r="G29" s="21">
        <v>125</v>
      </c>
      <c r="H29" s="4">
        <f t="shared" ref="H29:H51" si="17">F29+G29</f>
        <v>345.86</v>
      </c>
      <c r="I29" s="9">
        <f t="shared" ref="I29:I51" si="18">H29/(1-$C$2)</f>
        <v>691.72</v>
      </c>
      <c r="J29" s="20"/>
      <c r="K29" s="1"/>
      <c r="L29" s="1">
        <v>600</v>
      </c>
      <c r="M29" s="1">
        <v>800</v>
      </c>
      <c r="N29" s="1">
        <v>1560</v>
      </c>
      <c r="O29" s="1">
        <f t="shared" si="3"/>
        <v>628.4571428571428</v>
      </c>
      <c r="P29" s="1">
        <v>294.61</v>
      </c>
      <c r="Q29" s="1">
        <v>125</v>
      </c>
      <c r="R29" s="1">
        <f t="shared" ref="R29:R51" si="19">P29+Q29</f>
        <v>419.61</v>
      </c>
      <c r="S29" s="22">
        <f t="shared" si="5"/>
        <v>839.22</v>
      </c>
      <c r="T29" s="1"/>
      <c r="U29" s="1"/>
      <c r="V29" s="1">
        <v>600</v>
      </c>
      <c r="W29" s="1">
        <v>800</v>
      </c>
      <c r="X29" s="1">
        <v>1880</v>
      </c>
      <c r="Y29" s="1">
        <f t="shared" ref="Y29:Y92" si="20">(((22/7*(V29/2)^2)*X29)+((W29-V29)*X29*V29))/1000000</f>
        <v>757.37142857142851</v>
      </c>
      <c r="Z29" s="1">
        <v>298.02999999999997</v>
      </c>
      <c r="AA29" s="1">
        <v>125</v>
      </c>
      <c r="AB29" s="1">
        <f t="shared" ref="AB29:AB51" si="21">Z29+AA29</f>
        <v>423.03</v>
      </c>
      <c r="AC29" s="22">
        <f t="shared" si="8"/>
        <v>846.06</v>
      </c>
      <c r="AD29" s="20"/>
      <c r="AE29" s="20"/>
      <c r="AF29" s="1">
        <v>600</v>
      </c>
      <c r="AG29" s="1">
        <v>800</v>
      </c>
      <c r="AH29" s="1">
        <v>2350</v>
      </c>
      <c r="AI29" s="1">
        <f t="shared" ref="AI29:AI51" si="22">(((22/7*(AF29/2)^2)*AH29)+((AG29-AF29)*AH29*AF29))/1000000</f>
        <v>946.71428571428578</v>
      </c>
      <c r="AJ29" s="1">
        <v>368.36</v>
      </c>
      <c r="AK29" s="1">
        <v>125</v>
      </c>
      <c r="AL29" s="1">
        <v>30</v>
      </c>
      <c r="AM29" s="1">
        <f t="shared" ref="AM29:AM51" si="23">SUM(AJ29:AL29)</f>
        <v>523.36</v>
      </c>
      <c r="AN29" s="22">
        <f t="shared" si="11"/>
        <v>1046.72</v>
      </c>
      <c r="AO29" s="1"/>
    </row>
    <row r="30" spans="2:41" x14ac:dyDescent="0.35">
      <c r="B30" s="3">
        <v>600</v>
      </c>
      <c r="C30" s="21">
        <v>900</v>
      </c>
      <c r="D30" s="4">
        <v>1255</v>
      </c>
      <c r="E30" s="6">
        <f t="shared" si="16"/>
        <v>580.88571428571424</v>
      </c>
      <c r="F30" s="3">
        <v>229.3</v>
      </c>
      <c r="G30" s="21">
        <v>125</v>
      </c>
      <c r="H30" s="4">
        <f t="shared" si="17"/>
        <v>354.3</v>
      </c>
      <c r="I30" s="9">
        <f t="shared" si="18"/>
        <v>708.6</v>
      </c>
      <c r="J30" s="20"/>
      <c r="K30" s="1"/>
      <c r="L30" s="1">
        <v>600</v>
      </c>
      <c r="M30" s="1">
        <v>900</v>
      </c>
      <c r="N30" s="1">
        <v>1560</v>
      </c>
      <c r="O30" s="1">
        <f t="shared" si="3"/>
        <v>722.05714285714282</v>
      </c>
      <c r="P30" s="1">
        <v>307.27999999999997</v>
      </c>
      <c r="Q30" s="1">
        <v>125</v>
      </c>
      <c r="R30" s="1">
        <f t="shared" si="19"/>
        <v>432.28</v>
      </c>
      <c r="S30" s="22">
        <f t="shared" si="5"/>
        <v>864.56</v>
      </c>
      <c r="T30" s="1"/>
      <c r="U30" s="1"/>
      <c r="V30" s="1">
        <v>600</v>
      </c>
      <c r="W30" s="1">
        <v>900</v>
      </c>
      <c r="X30" s="1">
        <v>1880</v>
      </c>
      <c r="Y30" s="1">
        <f t="shared" si="20"/>
        <v>870.17142857142858</v>
      </c>
      <c r="Z30" s="1">
        <v>311.06</v>
      </c>
      <c r="AA30" s="1">
        <v>125</v>
      </c>
      <c r="AB30" s="1">
        <f t="shared" si="21"/>
        <v>436.06</v>
      </c>
      <c r="AC30" s="22">
        <f t="shared" si="8"/>
        <v>872.12</v>
      </c>
      <c r="AD30" s="20"/>
      <c r="AE30" s="20"/>
      <c r="AF30" s="1">
        <v>600</v>
      </c>
      <c r="AG30" s="1">
        <v>900</v>
      </c>
      <c r="AH30" s="1">
        <v>2350</v>
      </c>
      <c r="AI30" s="1">
        <f t="shared" si="22"/>
        <v>1087.7142857142858</v>
      </c>
      <c r="AJ30" s="1">
        <v>385.26</v>
      </c>
      <c r="AK30" s="1">
        <v>145</v>
      </c>
      <c r="AL30" s="1">
        <v>30</v>
      </c>
      <c r="AM30" s="1">
        <f t="shared" si="23"/>
        <v>560.26</v>
      </c>
      <c r="AN30" s="22">
        <f t="shared" si="11"/>
        <v>1120.52</v>
      </c>
      <c r="AO30" s="1"/>
    </row>
    <row r="31" spans="2:41" x14ac:dyDescent="0.35">
      <c r="B31" s="3">
        <v>600</v>
      </c>
      <c r="C31" s="21">
        <v>1000</v>
      </c>
      <c r="D31" s="4">
        <v>1255</v>
      </c>
      <c r="E31" s="6">
        <f t="shared" si="16"/>
        <v>656.18571428571431</v>
      </c>
      <c r="F31" s="3">
        <f>F30+8.44</f>
        <v>237.74</v>
      </c>
      <c r="G31" s="21">
        <v>125</v>
      </c>
      <c r="H31" s="4">
        <f t="shared" si="17"/>
        <v>362.74</v>
      </c>
      <c r="I31" s="9">
        <f t="shared" si="18"/>
        <v>725.48</v>
      </c>
      <c r="J31" s="20"/>
      <c r="K31" s="1"/>
      <c r="L31" s="1">
        <v>600</v>
      </c>
      <c r="M31" s="1">
        <v>1000</v>
      </c>
      <c r="N31" s="1">
        <v>1560</v>
      </c>
      <c r="O31" s="1">
        <f t="shared" si="3"/>
        <v>815.65714285714284</v>
      </c>
      <c r="P31" s="1">
        <f>P30+12.67</f>
        <v>319.95</v>
      </c>
      <c r="Q31" s="1">
        <v>125</v>
      </c>
      <c r="R31" s="1">
        <f t="shared" si="19"/>
        <v>444.95</v>
      </c>
      <c r="S31" s="22">
        <f t="shared" si="5"/>
        <v>889.9</v>
      </c>
      <c r="T31" s="1"/>
      <c r="U31" s="1"/>
      <c r="V31" s="1">
        <v>600</v>
      </c>
      <c r="W31" s="1">
        <v>1000</v>
      </c>
      <c r="X31" s="1">
        <v>1880</v>
      </c>
      <c r="Y31" s="1">
        <f t="shared" si="20"/>
        <v>982.97142857142853</v>
      </c>
      <c r="Z31" s="1">
        <f>Z30+13.03</f>
        <v>324.08999999999997</v>
      </c>
      <c r="AA31" s="1">
        <v>125</v>
      </c>
      <c r="AB31" s="1">
        <f t="shared" si="21"/>
        <v>449.09</v>
      </c>
      <c r="AC31" s="22">
        <f t="shared" si="8"/>
        <v>898.18</v>
      </c>
      <c r="AD31" s="20"/>
      <c r="AE31" s="20"/>
      <c r="AF31" s="1">
        <v>600</v>
      </c>
      <c r="AG31" s="1">
        <v>1000</v>
      </c>
      <c r="AH31" s="1">
        <v>2350</v>
      </c>
      <c r="AI31" s="1">
        <f t="shared" si="22"/>
        <v>1228.7142857142858</v>
      </c>
      <c r="AJ31" s="1">
        <f>AJ30+16.9</f>
        <v>402.15999999999997</v>
      </c>
      <c r="AK31" s="1">
        <v>145</v>
      </c>
      <c r="AL31" s="1">
        <v>30</v>
      </c>
      <c r="AM31" s="1">
        <f t="shared" si="23"/>
        <v>577.16</v>
      </c>
      <c r="AN31" s="22">
        <f t="shared" si="11"/>
        <v>1154.32</v>
      </c>
      <c r="AO31" s="1"/>
    </row>
    <row r="32" spans="2:41" x14ac:dyDescent="0.35">
      <c r="B32" s="3">
        <v>600</v>
      </c>
      <c r="C32" s="21">
        <v>1100</v>
      </c>
      <c r="D32" s="4">
        <v>1255</v>
      </c>
      <c r="E32" s="6">
        <f t="shared" si="16"/>
        <v>731.48571428571427</v>
      </c>
      <c r="F32" s="3">
        <f t="shared" ref="F32:F51" si="24">F31+8.44</f>
        <v>246.18</v>
      </c>
      <c r="G32" s="21">
        <v>125</v>
      </c>
      <c r="H32" s="4">
        <f t="shared" si="17"/>
        <v>371.18</v>
      </c>
      <c r="I32" s="9">
        <f t="shared" si="18"/>
        <v>742.36</v>
      </c>
      <c r="J32" s="20"/>
      <c r="K32" s="1"/>
      <c r="L32" s="1">
        <v>600</v>
      </c>
      <c r="M32" s="1">
        <v>1100</v>
      </c>
      <c r="N32" s="1">
        <v>1560</v>
      </c>
      <c r="O32" s="1">
        <f t="shared" si="3"/>
        <v>909.25714285714275</v>
      </c>
      <c r="P32" s="1">
        <f t="shared" ref="P32:P51" si="25">P31+12.67</f>
        <v>332.62</v>
      </c>
      <c r="Q32" s="1">
        <v>125</v>
      </c>
      <c r="R32" s="1">
        <f t="shared" si="19"/>
        <v>457.62</v>
      </c>
      <c r="S32" s="22">
        <f t="shared" si="5"/>
        <v>915.24</v>
      </c>
      <c r="T32" s="1"/>
      <c r="U32" s="1"/>
      <c r="V32" s="1">
        <v>600</v>
      </c>
      <c r="W32" s="1">
        <v>1100</v>
      </c>
      <c r="X32" s="1">
        <v>1880</v>
      </c>
      <c r="Y32" s="1">
        <f t="shared" si="20"/>
        <v>1095.7714285714285</v>
      </c>
      <c r="Z32" s="1">
        <f t="shared" ref="Z32:Z51" si="26">Z31+13.03</f>
        <v>337.11999999999995</v>
      </c>
      <c r="AA32" s="1">
        <v>145</v>
      </c>
      <c r="AB32" s="1">
        <f t="shared" si="21"/>
        <v>482.11999999999995</v>
      </c>
      <c r="AC32" s="22">
        <f t="shared" si="8"/>
        <v>964.2399999999999</v>
      </c>
      <c r="AD32" s="20"/>
      <c r="AE32" s="20"/>
      <c r="AF32" s="1">
        <v>600</v>
      </c>
      <c r="AG32" s="1">
        <v>1100</v>
      </c>
      <c r="AH32" s="1">
        <v>2350</v>
      </c>
      <c r="AI32" s="1">
        <f t="shared" si="22"/>
        <v>1369.7142857142858</v>
      </c>
      <c r="AJ32" s="1">
        <f t="shared" ref="AJ32:AJ51" si="27">AJ31+16.9</f>
        <v>419.05999999999995</v>
      </c>
      <c r="AK32" s="1">
        <v>145</v>
      </c>
      <c r="AL32" s="1">
        <v>30</v>
      </c>
      <c r="AM32" s="1">
        <f t="shared" si="23"/>
        <v>594.05999999999995</v>
      </c>
      <c r="AN32" s="22">
        <f t="shared" si="11"/>
        <v>1188.1199999999999</v>
      </c>
      <c r="AO32" s="1"/>
    </row>
    <row r="33" spans="2:41" x14ac:dyDescent="0.35">
      <c r="B33" s="3">
        <v>600</v>
      </c>
      <c r="C33" s="21">
        <v>1200</v>
      </c>
      <c r="D33" s="4">
        <v>1255</v>
      </c>
      <c r="E33" s="6">
        <f t="shared" si="16"/>
        <v>806.78571428571422</v>
      </c>
      <c r="F33" s="3">
        <f t="shared" si="24"/>
        <v>254.62</v>
      </c>
      <c r="G33" s="21">
        <v>125</v>
      </c>
      <c r="H33" s="4">
        <f t="shared" si="17"/>
        <v>379.62</v>
      </c>
      <c r="I33" s="9">
        <f t="shared" si="18"/>
        <v>759.24</v>
      </c>
      <c r="J33" s="20"/>
      <c r="K33" s="1"/>
      <c r="L33" s="1">
        <v>600</v>
      </c>
      <c r="M33" s="1">
        <v>1200</v>
      </c>
      <c r="N33" s="1">
        <v>1560</v>
      </c>
      <c r="O33" s="1">
        <f t="shared" si="3"/>
        <v>1002.8571428571428</v>
      </c>
      <c r="P33" s="1">
        <f t="shared" si="25"/>
        <v>345.29</v>
      </c>
      <c r="Q33" s="1">
        <v>145</v>
      </c>
      <c r="R33" s="1">
        <f t="shared" si="19"/>
        <v>490.29</v>
      </c>
      <c r="S33" s="22">
        <f t="shared" si="5"/>
        <v>980.58</v>
      </c>
      <c r="T33" s="1"/>
      <c r="U33" s="1"/>
      <c r="V33" s="1">
        <v>600</v>
      </c>
      <c r="W33" s="1">
        <v>1200</v>
      </c>
      <c r="X33" s="1">
        <v>1880</v>
      </c>
      <c r="Y33" s="1">
        <f t="shared" si="20"/>
        <v>1208.5714285714284</v>
      </c>
      <c r="Z33" s="1">
        <f t="shared" si="26"/>
        <v>350.14999999999992</v>
      </c>
      <c r="AA33" s="1">
        <v>145</v>
      </c>
      <c r="AB33" s="1">
        <f t="shared" si="21"/>
        <v>495.14999999999992</v>
      </c>
      <c r="AC33" s="22">
        <f t="shared" si="8"/>
        <v>990.29999999999984</v>
      </c>
      <c r="AD33" s="20"/>
      <c r="AE33" s="20"/>
      <c r="AF33" s="1">
        <v>600</v>
      </c>
      <c r="AG33" s="1">
        <v>1200</v>
      </c>
      <c r="AH33" s="1">
        <v>2350</v>
      </c>
      <c r="AI33" s="1">
        <f t="shared" si="22"/>
        <v>1510.7142857142858</v>
      </c>
      <c r="AJ33" s="1">
        <f t="shared" si="27"/>
        <v>435.95999999999992</v>
      </c>
      <c r="AK33" s="1">
        <v>165</v>
      </c>
      <c r="AL33" s="1">
        <v>30</v>
      </c>
      <c r="AM33" s="1">
        <f t="shared" si="23"/>
        <v>630.95999999999992</v>
      </c>
      <c r="AN33" s="22">
        <f t="shared" si="11"/>
        <v>1261.9199999999998</v>
      </c>
      <c r="AO33" s="1"/>
    </row>
    <row r="34" spans="2:41" x14ac:dyDescent="0.35">
      <c r="B34" s="3">
        <v>600</v>
      </c>
      <c r="C34" s="21">
        <v>1300</v>
      </c>
      <c r="D34" s="4">
        <v>1255</v>
      </c>
      <c r="E34" s="6">
        <f t="shared" si="16"/>
        <v>882.08571428571429</v>
      </c>
      <c r="F34" s="3">
        <f t="shared" si="24"/>
        <v>263.06</v>
      </c>
      <c r="G34" s="21">
        <v>125</v>
      </c>
      <c r="H34" s="4">
        <f t="shared" si="17"/>
        <v>388.06</v>
      </c>
      <c r="I34" s="9">
        <f t="shared" si="18"/>
        <v>776.12</v>
      </c>
      <c r="J34" s="20"/>
      <c r="K34" s="1"/>
      <c r="L34" s="1">
        <v>600</v>
      </c>
      <c r="M34" s="1">
        <v>1300</v>
      </c>
      <c r="N34" s="1">
        <v>1560</v>
      </c>
      <c r="O34" s="1">
        <f t="shared" si="3"/>
        <v>1096.457142857143</v>
      </c>
      <c r="P34" s="1">
        <f t="shared" si="25"/>
        <v>357.96000000000004</v>
      </c>
      <c r="Q34" s="1">
        <v>145</v>
      </c>
      <c r="R34" s="1">
        <f t="shared" si="19"/>
        <v>502.96000000000004</v>
      </c>
      <c r="S34" s="22">
        <f t="shared" si="5"/>
        <v>1005.9200000000001</v>
      </c>
      <c r="T34" s="1"/>
      <c r="U34" s="1"/>
      <c r="V34" s="1">
        <v>600</v>
      </c>
      <c r="W34" s="1">
        <v>1300</v>
      </c>
      <c r="X34" s="1">
        <v>1880</v>
      </c>
      <c r="Y34" s="1">
        <f t="shared" si="20"/>
        <v>1321.3714285714286</v>
      </c>
      <c r="Z34" s="1">
        <f t="shared" si="26"/>
        <v>363.17999999999989</v>
      </c>
      <c r="AA34" s="1">
        <v>145</v>
      </c>
      <c r="AB34" s="1">
        <f t="shared" si="21"/>
        <v>508.17999999999989</v>
      </c>
      <c r="AC34" s="22">
        <f t="shared" si="8"/>
        <v>1016.3599999999998</v>
      </c>
      <c r="AD34" s="20"/>
      <c r="AE34" s="20"/>
      <c r="AF34" s="1">
        <v>600</v>
      </c>
      <c r="AG34" s="1">
        <v>1300</v>
      </c>
      <c r="AH34" s="1">
        <v>2350</v>
      </c>
      <c r="AI34" s="1">
        <f t="shared" si="22"/>
        <v>1651.7142857142858</v>
      </c>
      <c r="AJ34" s="1">
        <f t="shared" si="27"/>
        <v>452.8599999999999</v>
      </c>
      <c r="AK34" s="1">
        <v>165</v>
      </c>
      <c r="AL34" s="1">
        <v>30</v>
      </c>
      <c r="AM34" s="1">
        <f t="shared" si="23"/>
        <v>647.8599999999999</v>
      </c>
      <c r="AN34" s="22">
        <f t="shared" si="11"/>
        <v>1295.7199999999998</v>
      </c>
      <c r="AO34" s="1"/>
    </row>
    <row r="35" spans="2:41" x14ac:dyDescent="0.35">
      <c r="B35" s="3">
        <v>600</v>
      </c>
      <c r="C35" s="21">
        <v>1400</v>
      </c>
      <c r="D35" s="4">
        <v>1255</v>
      </c>
      <c r="E35" s="6">
        <f t="shared" si="16"/>
        <v>957.38571428571424</v>
      </c>
      <c r="F35" s="3">
        <f t="shared" si="24"/>
        <v>271.5</v>
      </c>
      <c r="G35" s="21">
        <v>125</v>
      </c>
      <c r="H35" s="4">
        <f t="shared" si="17"/>
        <v>396.5</v>
      </c>
      <c r="I35" s="9">
        <f t="shared" si="18"/>
        <v>793</v>
      </c>
      <c r="J35" s="20"/>
      <c r="K35" s="1"/>
      <c r="L35" s="1">
        <v>600</v>
      </c>
      <c r="M35" s="1">
        <v>1400</v>
      </c>
      <c r="N35" s="1">
        <v>1560</v>
      </c>
      <c r="O35" s="1">
        <f t="shared" si="3"/>
        <v>1190.0571428571429</v>
      </c>
      <c r="P35" s="1">
        <f t="shared" si="25"/>
        <v>370.63000000000005</v>
      </c>
      <c r="Q35" s="1">
        <v>145</v>
      </c>
      <c r="R35" s="1">
        <f t="shared" si="19"/>
        <v>515.63000000000011</v>
      </c>
      <c r="S35" s="22">
        <f t="shared" si="5"/>
        <v>1031.2600000000002</v>
      </c>
      <c r="T35" s="1"/>
      <c r="U35" s="1"/>
      <c r="V35" s="1">
        <v>600</v>
      </c>
      <c r="W35" s="1">
        <v>1400</v>
      </c>
      <c r="X35" s="1">
        <v>1880</v>
      </c>
      <c r="Y35" s="1">
        <f t="shared" si="20"/>
        <v>1434.1714285714286</v>
      </c>
      <c r="Z35" s="1">
        <f t="shared" si="26"/>
        <v>376.20999999999987</v>
      </c>
      <c r="AA35" s="1">
        <v>145</v>
      </c>
      <c r="AB35" s="1">
        <f t="shared" si="21"/>
        <v>521.20999999999981</v>
      </c>
      <c r="AC35" s="22">
        <f t="shared" si="8"/>
        <v>1042.4199999999996</v>
      </c>
      <c r="AD35" s="20"/>
      <c r="AE35" s="20"/>
      <c r="AF35" s="1">
        <v>600</v>
      </c>
      <c r="AG35" s="1">
        <v>1400</v>
      </c>
      <c r="AH35" s="1">
        <v>2350</v>
      </c>
      <c r="AI35" s="1">
        <f t="shared" si="22"/>
        <v>1792.7142857142858</v>
      </c>
      <c r="AJ35" s="1">
        <f t="shared" si="27"/>
        <v>469.75999999999988</v>
      </c>
      <c r="AK35" s="1">
        <v>165</v>
      </c>
      <c r="AL35" s="1">
        <v>30</v>
      </c>
      <c r="AM35" s="1">
        <f t="shared" si="23"/>
        <v>664.75999999999988</v>
      </c>
      <c r="AN35" s="22">
        <f t="shared" si="11"/>
        <v>1329.5199999999998</v>
      </c>
      <c r="AO35" s="1"/>
    </row>
    <row r="36" spans="2:41" x14ac:dyDescent="0.35">
      <c r="B36" s="3">
        <v>600</v>
      </c>
      <c r="C36" s="21">
        <v>1500</v>
      </c>
      <c r="D36" s="4">
        <v>1255</v>
      </c>
      <c r="E36" s="6">
        <f t="shared" si="16"/>
        <v>1032.6857142857143</v>
      </c>
      <c r="F36" s="3">
        <f t="shared" si="24"/>
        <v>279.94</v>
      </c>
      <c r="G36" s="21">
        <v>145</v>
      </c>
      <c r="H36" s="4">
        <f t="shared" si="17"/>
        <v>424.94</v>
      </c>
      <c r="I36" s="9">
        <f t="shared" si="18"/>
        <v>849.88</v>
      </c>
      <c r="J36" s="20"/>
      <c r="K36" s="1"/>
      <c r="L36" s="1">
        <v>600</v>
      </c>
      <c r="M36" s="1">
        <v>1500</v>
      </c>
      <c r="N36" s="1">
        <v>1560</v>
      </c>
      <c r="O36" s="1">
        <f t="shared" si="3"/>
        <v>1283.6571428571428</v>
      </c>
      <c r="P36" s="1">
        <f t="shared" si="25"/>
        <v>383.30000000000007</v>
      </c>
      <c r="Q36" s="1">
        <v>145</v>
      </c>
      <c r="R36" s="1">
        <f t="shared" si="19"/>
        <v>528.30000000000007</v>
      </c>
      <c r="S36" s="22">
        <f t="shared" si="5"/>
        <v>1056.6000000000001</v>
      </c>
      <c r="T36" s="1"/>
      <c r="U36" s="1"/>
      <c r="V36" s="1">
        <v>600</v>
      </c>
      <c r="W36" s="1">
        <v>1500</v>
      </c>
      <c r="X36" s="1">
        <v>1880</v>
      </c>
      <c r="Y36" s="1">
        <f t="shared" si="20"/>
        <v>1546.9714285714285</v>
      </c>
      <c r="Z36" s="1">
        <f t="shared" si="26"/>
        <v>389.23999999999984</v>
      </c>
      <c r="AA36" s="1">
        <v>165</v>
      </c>
      <c r="AB36" s="1">
        <f t="shared" si="21"/>
        <v>554.23999999999978</v>
      </c>
      <c r="AC36" s="22">
        <f t="shared" si="8"/>
        <v>1108.4799999999996</v>
      </c>
      <c r="AD36" s="20"/>
      <c r="AE36" s="20"/>
      <c r="AF36" s="1">
        <v>600</v>
      </c>
      <c r="AG36" s="1">
        <v>1500</v>
      </c>
      <c r="AH36" s="1">
        <v>2350</v>
      </c>
      <c r="AI36" s="1">
        <f t="shared" si="22"/>
        <v>1933.7142857142858</v>
      </c>
      <c r="AJ36" s="1">
        <f t="shared" si="27"/>
        <v>486.65999999999985</v>
      </c>
      <c r="AK36" s="1">
        <v>165</v>
      </c>
      <c r="AL36" s="1">
        <v>30</v>
      </c>
      <c r="AM36" s="1">
        <f t="shared" si="23"/>
        <v>681.65999999999985</v>
      </c>
      <c r="AN36" s="22">
        <f t="shared" si="11"/>
        <v>1363.3199999999997</v>
      </c>
      <c r="AO36" s="1"/>
    </row>
    <row r="37" spans="2:41" x14ac:dyDescent="0.35">
      <c r="B37" s="3">
        <v>600</v>
      </c>
      <c r="C37" s="21">
        <v>1600</v>
      </c>
      <c r="D37" s="4">
        <v>1255</v>
      </c>
      <c r="E37" s="6">
        <f t="shared" si="16"/>
        <v>1107.985714285714</v>
      </c>
      <c r="F37" s="3">
        <f t="shared" si="24"/>
        <v>288.38</v>
      </c>
      <c r="G37" s="21">
        <v>145</v>
      </c>
      <c r="H37" s="4">
        <f t="shared" si="17"/>
        <v>433.38</v>
      </c>
      <c r="I37" s="9">
        <f t="shared" si="18"/>
        <v>866.76</v>
      </c>
      <c r="J37" s="20"/>
      <c r="K37" s="1"/>
      <c r="L37" s="1">
        <v>600</v>
      </c>
      <c r="M37" s="1">
        <v>1600</v>
      </c>
      <c r="N37" s="1">
        <v>1560</v>
      </c>
      <c r="O37" s="1">
        <f t="shared" si="3"/>
        <v>1377.257142857143</v>
      </c>
      <c r="P37" s="1">
        <f t="shared" si="25"/>
        <v>395.97000000000008</v>
      </c>
      <c r="Q37" s="1">
        <v>145</v>
      </c>
      <c r="R37" s="1">
        <f t="shared" si="19"/>
        <v>540.97</v>
      </c>
      <c r="S37" s="22">
        <f t="shared" si="5"/>
        <v>1081.94</v>
      </c>
      <c r="T37" s="1"/>
      <c r="U37" s="1"/>
      <c r="V37" s="1">
        <v>600</v>
      </c>
      <c r="W37" s="1">
        <v>1600</v>
      </c>
      <c r="X37" s="1">
        <v>1880</v>
      </c>
      <c r="Y37" s="1">
        <f t="shared" si="20"/>
        <v>1659.7714285714285</v>
      </c>
      <c r="Z37" s="1">
        <f t="shared" si="26"/>
        <v>402.26999999999981</v>
      </c>
      <c r="AA37" s="1">
        <v>165</v>
      </c>
      <c r="AB37" s="1">
        <f t="shared" si="21"/>
        <v>567.26999999999975</v>
      </c>
      <c r="AC37" s="22">
        <f t="shared" si="8"/>
        <v>1134.5399999999995</v>
      </c>
      <c r="AD37" s="20"/>
      <c r="AE37" s="20"/>
      <c r="AF37" s="1">
        <v>600</v>
      </c>
      <c r="AG37" s="1">
        <v>1600</v>
      </c>
      <c r="AH37" s="1">
        <v>2350</v>
      </c>
      <c r="AI37" s="1">
        <f t="shared" si="22"/>
        <v>2074.7142857142858</v>
      </c>
      <c r="AJ37" s="1">
        <f t="shared" si="27"/>
        <v>503.55999999999983</v>
      </c>
      <c r="AK37" s="1">
        <v>185</v>
      </c>
      <c r="AL37" s="1">
        <v>30</v>
      </c>
      <c r="AM37" s="1">
        <f t="shared" si="23"/>
        <v>718.55999999999983</v>
      </c>
      <c r="AN37" s="22">
        <f t="shared" si="11"/>
        <v>1437.1199999999997</v>
      </c>
      <c r="AO37" s="1"/>
    </row>
    <row r="38" spans="2:41" x14ac:dyDescent="0.35">
      <c r="B38" s="3">
        <v>600</v>
      </c>
      <c r="C38" s="21">
        <v>1700</v>
      </c>
      <c r="D38" s="4">
        <v>1255</v>
      </c>
      <c r="E38" s="6">
        <f t="shared" si="16"/>
        <v>1183.2857142857142</v>
      </c>
      <c r="F38" s="3">
        <f t="shared" si="24"/>
        <v>296.82</v>
      </c>
      <c r="G38" s="21">
        <v>145</v>
      </c>
      <c r="H38" s="4">
        <f t="shared" si="17"/>
        <v>441.82</v>
      </c>
      <c r="I38" s="9">
        <f t="shared" si="18"/>
        <v>883.64</v>
      </c>
      <c r="J38" s="20"/>
      <c r="K38" s="1"/>
      <c r="L38" s="1">
        <v>600</v>
      </c>
      <c r="M38" s="1">
        <v>1700</v>
      </c>
      <c r="N38" s="1">
        <v>1560</v>
      </c>
      <c r="O38" s="1">
        <f t="shared" si="3"/>
        <v>1470.8571428571429</v>
      </c>
      <c r="P38" s="1">
        <f t="shared" si="25"/>
        <v>408.6400000000001</v>
      </c>
      <c r="Q38" s="1">
        <v>145</v>
      </c>
      <c r="R38" s="1">
        <f t="shared" si="19"/>
        <v>553.6400000000001</v>
      </c>
      <c r="S38" s="22">
        <f t="shared" si="5"/>
        <v>1107.2800000000002</v>
      </c>
      <c r="T38" s="1"/>
      <c r="U38" s="1"/>
      <c r="V38" s="1">
        <v>600</v>
      </c>
      <c r="W38" s="1">
        <v>1700</v>
      </c>
      <c r="X38" s="1">
        <v>1880</v>
      </c>
      <c r="Y38" s="1">
        <f t="shared" si="20"/>
        <v>1772.5714285714284</v>
      </c>
      <c r="Z38" s="1">
        <f t="shared" si="26"/>
        <v>415.29999999999978</v>
      </c>
      <c r="AA38" s="1">
        <v>165</v>
      </c>
      <c r="AB38" s="1">
        <f t="shared" si="21"/>
        <v>580.29999999999973</v>
      </c>
      <c r="AC38" s="22">
        <f t="shared" si="8"/>
        <v>1160.5999999999995</v>
      </c>
      <c r="AD38" s="20"/>
      <c r="AE38" s="20"/>
      <c r="AF38" s="1">
        <v>600</v>
      </c>
      <c r="AG38" s="1">
        <v>1700</v>
      </c>
      <c r="AH38" s="1">
        <v>2350</v>
      </c>
      <c r="AI38" s="1">
        <f t="shared" si="22"/>
        <v>2215.7142857142858</v>
      </c>
      <c r="AJ38" s="1">
        <f t="shared" si="27"/>
        <v>520.45999999999981</v>
      </c>
      <c r="AK38" s="1">
        <v>185</v>
      </c>
      <c r="AL38" s="1">
        <v>30</v>
      </c>
      <c r="AM38" s="1">
        <f t="shared" si="23"/>
        <v>735.45999999999981</v>
      </c>
      <c r="AN38" s="22">
        <f t="shared" si="11"/>
        <v>1470.9199999999996</v>
      </c>
      <c r="AO38" s="1"/>
    </row>
    <row r="39" spans="2:41" x14ac:dyDescent="0.35">
      <c r="B39" s="3">
        <v>600</v>
      </c>
      <c r="C39" s="21">
        <v>1800</v>
      </c>
      <c r="D39" s="4">
        <v>1255</v>
      </c>
      <c r="E39" s="6">
        <f t="shared" si="16"/>
        <v>1258.5857142857142</v>
      </c>
      <c r="F39" s="3">
        <f t="shared" si="24"/>
        <v>305.26</v>
      </c>
      <c r="G39" s="21">
        <v>145</v>
      </c>
      <c r="H39" s="4">
        <f t="shared" si="17"/>
        <v>450.26</v>
      </c>
      <c r="I39" s="9">
        <f t="shared" si="18"/>
        <v>900.52</v>
      </c>
      <c r="J39" s="20"/>
      <c r="K39" s="1"/>
      <c r="L39" s="1">
        <v>600</v>
      </c>
      <c r="M39" s="1">
        <v>1800</v>
      </c>
      <c r="N39" s="1">
        <v>1560</v>
      </c>
      <c r="O39" s="1">
        <f t="shared" si="3"/>
        <v>1564.457142857143</v>
      </c>
      <c r="P39" s="1">
        <f t="shared" si="25"/>
        <v>421.31000000000012</v>
      </c>
      <c r="Q39" s="1">
        <v>165</v>
      </c>
      <c r="R39" s="1">
        <f t="shared" si="19"/>
        <v>586.31000000000017</v>
      </c>
      <c r="S39" s="22">
        <f t="shared" si="5"/>
        <v>1172.6200000000003</v>
      </c>
      <c r="T39" s="1"/>
      <c r="U39" s="1"/>
      <c r="V39" s="1">
        <v>600</v>
      </c>
      <c r="W39" s="1">
        <v>1800</v>
      </c>
      <c r="X39" s="1">
        <v>1880</v>
      </c>
      <c r="Y39" s="1">
        <f t="shared" si="20"/>
        <v>1885.3714285714286</v>
      </c>
      <c r="Z39" s="1">
        <f t="shared" si="26"/>
        <v>428.32999999999976</v>
      </c>
      <c r="AA39" s="1">
        <v>165</v>
      </c>
      <c r="AB39" s="1">
        <f t="shared" si="21"/>
        <v>593.3299999999997</v>
      </c>
      <c r="AC39" s="22">
        <f t="shared" si="8"/>
        <v>1186.6599999999994</v>
      </c>
      <c r="AD39" s="20"/>
      <c r="AE39" s="20"/>
      <c r="AF39" s="1">
        <v>600</v>
      </c>
      <c r="AG39" s="1">
        <v>1800</v>
      </c>
      <c r="AH39" s="1">
        <v>2350</v>
      </c>
      <c r="AI39" s="1">
        <f t="shared" si="22"/>
        <v>2356.7142857142858</v>
      </c>
      <c r="AJ39" s="1">
        <f t="shared" si="27"/>
        <v>537.35999999999979</v>
      </c>
      <c r="AK39" s="1">
        <v>185</v>
      </c>
      <c r="AL39" s="1">
        <v>30</v>
      </c>
      <c r="AM39" s="1">
        <f t="shared" si="23"/>
        <v>752.35999999999979</v>
      </c>
      <c r="AN39" s="22">
        <f t="shared" si="11"/>
        <v>1504.7199999999996</v>
      </c>
      <c r="AO39" s="1"/>
    </row>
    <row r="40" spans="2:41" x14ac:dyDescent="0.35">
      <c r="B40" s="3">
        <v>600</v>
      </c>
      <c r="C40" s="21">
        <v>1900</v>
      </c>
      <c r="D40" s="4">
        <v>1255</v>
      </c>
      <c r="E40" s="6">
        <f t="shared" si="16"/>
        <v>1333.8857142857141</v>
      </c>
      <c r="F40" s="3">
        <f t="shared" si="24"/>
        <v>313.7</v>
      </c>
      <c r="G40" s="21">
        <v>145</v>
      </c>
      <c r="H40" s="4">
        <f t="shared" si="17"/>
        <v>458.7</v>
      </c>
      <c r="I40" s="9">
        <f t="shared" si="18"/>
        <v>917.4</v>
      </c>
      <c r="J40" s="20"/>
      <c r="K40" s="1"/>
      <c r="L40" s="1">
        <v>600</v>
      </c>
      <c r="M40" s="1">
        <v>1900</v>
      </c>
      <c r="N40" s="1">
        <v>1560</v>
      </c>
      <c r="O40" s="1">
        <f t="shared" si="3"/>
        <v>1658.0571428571429</v>
      </c>
      <c r="P40" s="1">
        <f t="shared" si="25"/>
        <v>433.98000000000013</v>
      </c>
      <c r="Q40" s="1">
        <v>165</v>
      </c>
      <c r="R40" s="1">
        <f t="shared" si="19"/>
        <v>598.98000000000013</v>
      </c>
      <c r="S40" s="22">
        <f t="shared" si="5"/>
        <v>1197.9600000000003</v>
      </c>
      <c r="T40" s="1"/>
      <c r="U40" s="1"/>
      <c r="V40" s="1">
        <v>600</v>
      </c>
      <c r="W40" s="1">
        <v>1900</v>
      </c>
      <c r="X40" s="1">
        <v>1880</v>
      </c>
      <c r="Y40" s="1">
        <f t="shared" si="20"/>
        <v>1998.1714285714286</v>
      </c>
      <c r="Z40" s="1">
        <f t="shared" si="26"/>
        <v>441.35999999999973</v>
      </c>
      <c r="AA40" s="1">
        <v>165</v>
      </c>
      <c r="AB40" s="1">
        <f t="shared" si="21"/>
        <v>606.35999999999967</v>
      </c>
      <c r="AC40" s="22">
        <f t="shared" si="8"/>
        <v>1212.7199999999993</v>
      </c>
      <c r="AD40" s="20"/>
      <c r="AE40" s="20"/>
      <c r="AF40" s="1">
        <v>600</v>
      </c>
      <c r="AG40" s="1">
        <v>1900</v>
      </c>
      <c r="AH40" s="1">
        <v>2350</v>
      </c>
      <c r="AI40" s="1">
        <f t="shared" si="22"/>
        <v>2497.7142857142858</v>
      </c>
      <c r="AJ40" s="1">
        <f t="shared" si="27"/>
        <v>554.25999999999976</v>
      </c>
      <c r="AK40" s="1">
        <v>185</v>
      </c>
      <c r="AL40" s="1">
        <v>30</v>
      </c>
      <c r="AM40" s="1">
        <f t="shared" si="23"/>
        <v>769.25999999999976</v>
      </c>
      <c r="AN40" s="22">
        <f t="shared" si="11"/>
        <v>1538.5199999999995</v>
      </c>
      <c r="AO40" s="1"/>
    </row>
    <row r="41" spans="2:41" x14ac:dyDescent="0.35">
      <c r="B41" s="3">
        <v>600</v>
      </c>
      <c r="C41" s="21">
        <v>2000</v>
      </c>
      <c r="D41" s="4">
        <v>1255</v>
      </c>
      <c r="E41" s="6">
        <f t="shared" si="16"/>
        <v>1409.1857142857141</v>
      </c>
      <c r="F41" s="3">
        <f t="shared" si="24"/>
        <v>322.14</v>
      </c>
      <c r="G41" s="21">
        <v>145</v>
      </c>
      <c r="H41" s="4">
        <f t="shared" si="17"/>
        <v>467.14</v>
      </c>
      <c r="I41" s="9">
        <f t="shared" si="18"/>
        <v>934.28</v>
      </c>
      <c r="J41" s="20"/>
      <c r="K41" s="1"/>
      <c r="L41" s="1">
        <v>600</v>
      </c>
      <c r="M41" s="1">
        <v>2000</v>
      </c>
      <c r="N41" s="1">
        <v>1560</v>
      </c>
      <c r="O41" s="1">
        <f t="shared" si="3"/>
        <v>1751.6571428571428</v>
      </c>
      <c r="P41" s="1">
        <f t="shared" si="25"/>
        <v>446.65000000000015</v>
      </c>
      <c r="Q41" s="1">
        <v>165</v>
      </c>
      <c r="R41" s="1">
        <f t="shared" si="19"/>
        <v>611.65000000000009</v>
      </c>
      <c r="S41" s="22">
        <f t="shared" si="5"/>
        <v>1223.3000000000002</v>
      </c>
      <c r="T41" s="1"/>
      <c r="U41" s="1"/>
      <c r="V41" s="1">
        <v>600</v>
      </c>
      <c r="W41" s="1">
        <v>2000</v>
      </c>
      <c r="X41" s="1">
        <v>1880</v>
      </c>
      <c r="Y41" s="1">
        <f t="shared" si="20"/>
        <v>2110.9714285714285</v>
      </c>
      <c r="Z41" s="1">
        <f t="shared" si="26"/>
        <v>454.3899999999997</v>
      </c>
      <c r="AA41" s="1">
        <v>185</v>
      </c>
      <c r="AB41" s="1">
        <f t="shared" si="21"/>
        <v>639.38999999999965</v>
      </c>
      <c r="AC41" s="22">
        <f t="shared" si="8"/>
        <v>1278.7799999999993</v>
      </c>
      <c r="AD41" s="20"/>
      <c r="AE41" s="20"/>
      <c r="AF41" s="1">
        <v>600</v>
      </c>
      <c r="AG41" s="1">
        <v>2000</v>
      </c>
      <c r="AH41" s="1">
        <v>2350</v>
      </c>
      <c r="AI41" s="1">
        <f t="shared" si="22"/>
        <v>2638.7142857142858</v>
      </c>
      <c r="AJ41" s="1">
        <f t="shared" si="27"/>
        <v>571.15999999999974</v>
      </c>
      <c r="AK41" s="1">
        <v>200</v>
      </c>
      <c r="AL41" s="1">
        <v>30</v>
      </c>
      <c r="AM41" s="1">
        <f t="shared" si="23"/>
        <v>801.15999999999974</v>
      </c>
      <c r="AN41" s="22">
        <f t="shared" si="11"/>
        <v>1602.3199999999995</v>
      </c>
      <c r="AO41" s="1"/>
    </row>
    <row r="42" spans="2:41" x14ac:dyDescent="0.35">
      <c r="B42" s="3">
        <v>600</v>
      </c>
      <c r="C42" s="21">
        <v>2100</v>
      </c>
      <c r="D42" s="4">
        <v>1255</v>
      </c>
      <c r="E42" s="6">
        <f t="shared" si="16"/>
        <v>1484.485714285714</v>
      </c>
      <c r="F42" s="3">
        <f t="shared" si="24"/>
        <v>330.58</v>
      </c>
      <c r="G42" s="21">
        <v>145</v>
      </c>
      <c r="H42" s="4">
        <f t="shared" si="17"/>
        <v>475.58</v>
      </c>
      <c r="I42" s="9">
        <f t="shared" si="18"/>
        <v>951.16</v>
      </c>
      <c r="J42" s="20"/>
      <c r="K42" s="1"/>
      <c r="L42" s="1">
        <v>600</v>
      </c>
      <c r="M42" s="1">
        <v>2100</v>
      </c>
      <c r="N42" s="1">
        <v>1560</v>
      </c>
      <c r="O42" s="1">
        <f t="shared" si="3"/>
        <v>1845.257142857143</v>
      </c>
      <c r="P42" s="1">
        <f t="shared" si="25"/>
        <v>459.32000000000016</v>
      </c>
      <c r="Q42" s="1">
        <v>165</v>
      </c>
      <c r="R42" s="1">
        <f t="shared" si="19"/>
        <v>624.32000000000016</v>
      </c>
      <c r="S42" s="22">
        <f t="shared" si="5"/>
        <v>1248.6400000000003</v>
      </c>
      <c r="T42" s="1"/>
      <c r="U42" s="1"/>
      <c r="V42" s="1">
        <v>600</v>
      </c>
      <c r="W42" s="1">
        <v>2100</v>
      </c>
      <c r="X42" s="1">
        <v>1880</v>
      </c>
      <c r="Y42" s="1">
        <f t="shared" si="20"/>
        <v>2223.7714285714283</v>
      </c>
      <c r="Z42" s="1">
        <f t="shared" si="26"/>
        <v>467.41999999999967</v>
      </c>
      <c r="AA42" s="1">
        <v>185</v>
      </c>
      <c r="AB42" s="1">
        <f t="shared" si="21"/>
        <v>652.41999999999962</v>
      </c>
      <c r="AC42" s="22">
        <f t="shared" si="8"/>
        <v>1304.8399999999992</v>
      </c>
      <c r="AD42" s="20"/>
      <c r="AE42" s="20"/>
      <c r="AF42" s="1">
        <v>600</v>
      </c>
      <c r="AG42" s="1">
        <v>2100</v>
      </c>
      <c r="AH42" s="1">
        <v>2350</v>
      </c>
      <c r="AI42" s="1">
        <f t="shared" si="22"/>
        <v>2779.7142857142858</v>
      </c>
      <c r="AJ42" s="1">
        <f t="shared" si="27"/>
        <v>588.05999999999972</v>
      </c>
      <c r="AK42" s="1">
        <v>200</v>
      </c>
      <c r="AL42" s="1">
        <v>30</v>
      </c>
      <c r="AM42" s="1">
        <f t="shared" si="23"/>
        <v>818.05999999999972</v>
      </c>
      <c r="AN42" s="22">
        <f t="shared" si="11"/>
        <v>1636.1199999999994</v>
      </c>
      <c r="AO42" s="1"/>
    </row>
    <row r="43" spans="2:41" x14ac:dyDescent="0.35">
      <c r="B43" s="3">
        <v>600</v>
      </c>
      <c r="C43" s="21">
        <v>2200</v>
      </c>
      <c r="D43" s="4">
        <v>1255</v>
      </c>
      <c r="E43" s="6">
        <f t="shared" si="16"/>
        <v>1559.7857142857142</v>
      </c>
      <c r="F43" s="3">
        <f t="shared" si="24"/>
        <v>339.02</v>
      </c>
      <c r="G43" s="21">
        <v>165</v>
      </c>
      <c r="H43" s="4">
        <f t="shared" si="17"/>
        <v>504.02</v>
      </c>
      <c r="I43" s="9">
        <f t="shared" si="18"/>
        <v>1008.04</v>
      </c>
      <c r="J43" s="20"/>
      <c r="K43" s="1"/>
      <c r="L43" s="1">
        <v>600</v>
      </c>
      <c r="M43" s="1">
        <v>2200</v>
      </c>
      <c r="N43" s="1">
        <v>1560</v>
      </c>
      <c r="O43" s="1">
        <f t="shared" si="3"/>
        <v>1938.8571428571429</v>
      </c>
      <c r="P43" s="1">
        <f t="shared" si="25"/>
        <v>471.99000000000018</v>
      </c>
      <c r="Q43" s="1">
        <v>165</v>
      </c>
      <c r="R43" s="1">
        <f t="shared" si="19"/>
        <v>636.99000000000024</v>
      </c>
      <c r="S43" s="22">
        <f t="shared" si="5"/>
        <v>1273.9800000000005</v>
      </c>
      <c r="T43" s="1"/>
      <c r="U43" s="1"/>
      <c r="V43" s="1">
        <v>600</v>
      </c>
      <c r="W43" s="1">
        <v>2200</v>
      </c>
      <c r="X43" s="1">
        <v>1880</v>
      </c>
      <c r="Y43" s="1">
        <f t="shared" si="20"/>
        <v>2336.5714285714284</v>
      </c>
      <c r="Z43" s="1">
        <f t="shared" si="26"/>
        <v>480.44999999999965</v>
      </c>
      <c r="AA43" s="1">
        <v>185</v>
      </c>
      <c r="AB43" s="1">
        <f t="shared" si="21"/>
        <v>665.44999999999959</v>
      </c>
      <c r="AC43" s="22">
        <f t="shared" si="8"/>
        <v>1330.8999999999992</v>
      </c>
      <c r="AD43" s="20"/>
      <c r="AE43" s="20"/>
      <c r="AF43" s="1">
        <v>600</v>
      </c>
      <c r="AG43" s="1">
        <v>2200</v>
      </c>
      <c r="AH43" s="1">
        <v>2350</v>
      </c>
      <c r="AI43" s="1">
        <f t="shared" si="22"/>
        <v>2920.7142857142858</v>
      </c>
      <c r="AJ43" s="1">
        <f t="shared" si="27"/>
        <v>604.9599999999997</v>
      </c>
      <c r="AK43" s="1">
        <v>200</v>
      </c>
      <c r="AL43" s="1">
        <v>30</v>
      </c>
      <c r="AM43" s="1">
        <f t="shared" si="23"/>
        <v>834.9599999999997</v>
      </c>
      <c r="AN43" s="22">
        <f t="shared" si="11"/>
        <v>1669.9199999999994</v>
      </c>
      <c r="AO43" s="1"/>
    </row>
    <row r="44" spans="2:41" x14ac:dyDescent="0.35">
      <c r="B44" s="3">
        <v>600</v>
      </c>
      <c r="C44" s="21">
        <v>2300</v>
      </c>
      <c r="D44" s="4">
        <v>1255</v>
      </c>
      <c r="E44" s="6">
        <f t="shared" si="16"/>
        <v>1635.0857142857142</v>
      </c>
      <c r="F44" s="3">
        <f t="shared" si="24"/>
        <v>347.46</v>
      </c>
      <c r="G44" s="21">
        <v>165</v>
      </c>
      <c r="H44" s="4">
        <f t="shared" si="17"/>
        <v>512.46</v>
      </c>
      <c r="I44" s="9">
        <f t="shared" si="18"/>
        <v>1024.92</v>
      </c>
      <c r="J44" s="20"/>
      <c r="K44" s="1"/>
      <c r="L44" s="1">
        <v>600</v>
      </c>
      <c r="M44" s="1">
        <v>2300</v>
      </c>
      <c r="N44" s="1">
        <v>1560</v>
      </c>
      <c r="O44" s="1">
        <f t="shared" si="3"/>
        <v>2032.457142857143</v>
      </c>
      <c r="P44" s="1">
        <f t="shared" si="25"/>
        <v>484.6600000000002</v>
      </c>
      <c r="Q44" s="1">
        <v>185</v>
      </c>
      <c r="R44" s="1">
        <f t="shared" si="19"/>
        <v>669.6600000000002</v>
      </c>
      <c r="S44" s="22">
        <f t="shared" si="5"/>
        <v>1339.3200000000004</v>
      </c>
      <c r="T44" s="1"/>
      <c r="U44" s="1"/>
      <c r="V44" s="1">
        <v>600</v>
      </c>
      <c r="W44" s="1">
        <v>2300</v>
      </c>
      <c r="X44" s="1">
        <v>1880</v>
      </c>
      <c r="Y44" s="1">
        <f t="shared" si="20"/>
        <v>2449.3714285714282</v>
      </c>
      <c r="Z44" s="1">
        <f t="shared" si="26"/>
        <v>493.47999999999962</v>
      </c>
      <c r="AA44" s="1">
        <v>185</v>
      </c>
      <c r="AB44" s="1">
        <f t="shared" si="21"/>
        <v>678.47999999999956</v>
      </c>
      <c r="AC44" s="22">
        <f t="shared" si="8"/>
        <v>1356.9599999999991</v>
      </c>
      <c r="AD44" s="20"/>
      <c r="AE44" s="20"/>
      <c r="AF44" s="1">
        <v>600</v>
      </c>
      <c r="AG44" s="1">
        <v>2300</v>
      </c>
      <c r="AH44" s="1">
        <v>2350</v>
      </c>
      <c r="AI44" s="1">
        <f t="shared" si="22"/>
        <v>3061.7142857142858</v>
      </c>
      <c r="AJ44" s="1">
        <f t="shared" si="27"/>
        <v>621.85999999999967</v>
      </c>
      <c r="AK44" s="1">
        <v>205</v>
      </c>
      <c r="AL44" s="1">
        <v>30</v>
      </c>
      <c r="AM44" s="1">
        <f t="shared" si="23"/>
        <v>856.85999999999967</v>
      </c>
      <c r="AN44" s="22">
        <f t="shared" si="11"/>
        <v>1713.7199999999993</v>
      </c>
      <c r="AO44" s="1"/>
    </row>
    <row r="45" spans="2:41" x14ac:dyDescent="0.35">
      <c r="B45" s="3">
        <v>600</v>
      </c>
      <c r="C45" s="21">
        <v>2400</v>
      </c>
      <c r="D45" s="4">
        <v>1255</v>
      </c>
      <c r="E45" s="6">
        <f t="shared" si="16"/>
        <v>1710.3857142857141</v>
      </c>
      <c r="F45" s="3">
        <f t="shared" si="24"/>
        <v>355.9</v>
      </c>
      <c r="G45" s="21">
        <v>165</v>
      </c>
      <c r="H45" s="4">
        <f t="shared" si="17"/>
        <v>520.9</v>
      </c>
      <c r="I45" s="9">
        <f t="shared" si="18"/>
        <v>1041.8</v>
      </c>
      <c r="J45" s="20"/>
      <c r="K45" s="1"/>
      <c r="L45" s="1">
        <v>600</v>
      </c>
      <c r="M45" s="1">
        <v>2400</v>
      </c>
      <c r="N45" s="1">
        <v>1560</v>
      </c>
      <c r="O45" s="1">
        <f t="shared" si="3"/>
        <v>2126.0571428571429</v>
      </c>
      <c r="P45" s="1">
        <f t="shared" si="25"/>
        <v>497.33000000000021</v>
      </c>
      <c r="Q45" s="1">
        <v>185</v>
      </c>
      <c r="R45" s="1">
        <f t="shared" si="19"/>
        <v>682.33000000000015</v>
      </c>
      <c r="S45" s="22">
        <f t="shared" si="5"/>
        <v>1364.6600000000003</v>
      </c>
      <c r="T45" s="1"/>
      <c r="U45" s="1"/>
      <c r="V45" s="1">
        <v>600</v>
      </c>
      <c r="W45" s="1">
        <v>2400</v>
      </c>
      <c r="X45" s="1">
        <v>1880</v>
      </c>
      <c r="Y45" s="1">
        <f t="shared" si="20"/>
        <v>2562.1714285714284</v>
      </c>
      <c r="Z45" s="1">
        <f t="shared" si="26"/>
        <v>506.50999999999959</v>
      </c>
      <c r="AA45" s="1">
        <v>200</v>
      </c>
      <c r="AB45" s="1">
        <f t="shared" si="21"/>
        <v>706.50999999999954</v>
      </c>
      <c r="AC45" s="22">
        <f t="shared" si="8"/>
        <v>1413.0199999999991</v>
      </c>
      <c r="AD45" s="20"/>
      <c r="AE45" s="20"/>
      <c r="AF45" s="1">
        <v>600</v>
      </c>
      <c r="AG45" s="1">
        <v>2400</v>
      </c>
      <c r="AH45" s="1">
        <v>2350</v>
      </c>
      <c r="AI45" s="1">
        <f t="shared" si="22"/>
        <v>3202.7142857142858</v>
      </c>
      <c r="AJ45" s="1">
        <f t="shared" si="27"/>
        <v>638.75999999999965</v>
      </c>
      <c r="AK45" s="1">
        <v>205</v>
      </c>
      <c r="AL45" s="1">
        <v>30</v>
      </c>
      <c r="AM45" s="1">
        <f t="shared" si="23"/>
        <v>873.75999999999965</v>
      </c>
      <c r="AN45" s="22">
        <f t="shared" si="11"/>
        <v>1747.5199999999993</v>
      </c>
      <c r="AO45" s="1"/>
    </row>
    <row r="46" spans="2:41" x14ac:dyDescent="0.35">
      <c r="B46" s="3">
        <v>600</v>
      </c>
      <c r="C46" s="21">
        <v>2500</v>
      </c>
      <c r="D46" s="4">
        <v>1255</v>
      </c>
      <c r="E46" s="6">
        <f t="shared" si="16"/>
        <v>1785.6857142857141</v>
      </c>
      <c r="F46" s="3">
        <f t="shared" si="24"/>
        <v>364.34</v>
      </c>
      <c r="G46" s="21">
        <v>165</v>
      </c>
      <c r="H46" s="4">
        <f t="shared" si="17"/>
        <v>529.33999999999992</v>
      </c>
      <c r="I46" s="9">
        <f t="shared" si="18"/>
        <v>1058.6799999999998</v>
      </c>
      <c r="J46" s="20"/>
      <c r="K46" s="1"/>
      <c r="L46" s="1">
        <v>600</v>
      </c>
      <c r="M46" s="1">
        <v>2500</v>
      </c>
      <c r="N46" s="1">
        <v>1560</v>
      </c>
      <c r="O46" s="1">
        <f t="shared" si="3"/>
        <v>2219.6571428571428</v>
      </c>
      <c r="P46" s="1">
        <f t="shared" si="25"/>
        <v>510.00000000000023</v>
      </c>
      <c r="Q46" s="1">
        <v>185</v>
      </c>
      <c r="R46" s="1">
        <f t="shared" si="19"/>
        <v>695.00000000000023</v>
      </c>
      <c r="S46" s="22">
        <f t="shared" si="5"/>
        <v>1390.0000000000005</v>
      </c>
      <c r="T46" s="1"/>
      <c r="U46" s="1"/>
      <c r="V46" s="1">
        <v>600</v>
      </c>
      <c r="W46" s="1">
        <v>2500</v>
      </c>
      <c r="X46" s="1">
        <v>1880</v>
      </c>
      <c r="Y46" s="1">
        <f t="shared" si="20"/>
        <v>2674.9714285714281</v>
      </c>
      <c r="Z46" s="1">
        <f t="shared" si="26"/>
        <v>519.53999999999962</v>
      </c>
      <c r="AA46" s="1">
        <v>200</v>
      </c>
      <c r="AB46" s="1">
        <f t="shared" si="21"/>
        <v>719.53999999999962</v>
      </c>
      <c r="AC46" s="22">
        <f t="shared" si="8"/>
        <v>1439.0799999999992</v>
      </c>
      <c r="AD46" s="20"/>
      <c r="AE46" s="20"/>
      <c r="AF46" s="1">
        <v>600</v>
      </c>
      <c r="AG46" s="1">
        <v>2500</v>
      </c>
      <c r="AH46" s="1">
        <v>2350</v>
      </c>
      <c r="AI46" s="1">
        <f t="shared" si="22"/>
        <v>3343.7142857142858</v>
      </c>
      <c r="AJ46" s="1">
        <f t="shared" si="27"/>
        <v>655.65999999999963</v>
      </c>
      <c r="AK46" s="1">
        <v>205</v>
      </c>
      <c r="AL46" s="1">
        <v>30</v>
      </c>
      <c r="AM46" s="1">
        <f t="shared" si="23"/>
        <v>890.65999999999963</v>
      </c>
      <c r="AN46" s="22">
        <f t="shared" si="11"/>
        <v>1781.3199999999993</v>
      </c>
      <c r="AO46" s="1"/>
    </row>
    <row r="47" spans="2:41" x14ac:dyDescent="0.35">
      <c r="B47" s="3">
        <v>600</v>
      </c>
      <c r="C47" s="21">
        <v>2600</v>
      </c>
      <c r="D47" s="4">
        <v>1255</v>
      </c>
      <c r="E47" s="6">
        <f t="shared" si="16"/>
        <v>1860.985714285714</v>
      </c>
      <c r="F47" s="3">
        <f t="shared" si="24"/>
        <v>372.78</v>
      </c>
      <c r="G47" s="21">
        <v>165</v>
      </c>
      <c r="H47" s="4">
        <f t="shared" si="17"/>
        <v>537.78</v>
      </c>
      <c r="I47" s="9">
        <f t="shared" si="18"/>
        <v>1075.56</v>
      </c>
      <c r="J47" s="20"/>
      <c r="K47" s="1"/>
      <c r="L47" s="1">
        <v>600</v>
      </c>
      <c r="M47" s="1">
        <v>2600</v>
      </c>
      <c r="N47" s="1">
        <v>1560</v>
      </c>
      <c r="O47" s="1">
        <f t="shared" si="3"/>
        <v>2313.2571428571428</v>
      </c>
      <c r="P47" s="1">
        <f t="shared" si="25"/>
        <v>522.67000000000019</v>
      </c>
      <c r="Q47" s="1">
        <v>185</v>
      </c>
      <c r="R47" s="1">
        <f t="shared" si="19"/>
        <v>707.67000000000019</v>
      </c>
      <c r="S47" s="22">
        <f t="shared" si="5"/>
        <v>1415.3400000000004</v>
      </c>
      <c r="T47" s="1"/>
      <c r="U47" s="1"/>
      <c r="V47" s="1">
        <v>600</v>
      </c>
      <c r="W47" s="1">
        <v>2600</v>
      </c>
      <c r="X47" s="1">
        <v>1880</v>
      </c>
      <c r="Y47" s="1">
        <f t="shared" si="20"/>
        <v>2787.7714285714283</v>
      </c>
      <c r="Z47" s="1">
        <f t="shared" si="26"/>
        <v>532.5699999999996</v>
      </c>
      <c r="AA47" s="1">
        <v>200</v>
      </c>
      <c r="AB47" s="1">
        <f t="shared" si="21"/>
        <v>732.5699999999996</v>
      </c>
      <c r="AC47" s="22">
        <f t="shared" si="8"/>
        <v>1465.1399999999992</v>
      </c>
      <c r="AD47" s="20"/>
      <c r="AE47" s="20"/>
      <c r="AF47" s="1">
        <v>600</v>
      </c>
      <c r="AG47" s="1">
        <v>2600</v>
      </c>
      <c r="AH47" s="1">
        <v>2350</v>
      </c>
      <c r="AI47" s="1">
        <f t="shared" si="22"/>
        <v>3484.7142857142858</v>
      </c>
      <c r="AJ47" s="1">
        <f t="shared" si="27"/>
        <v>672.5599999999996</v>
      </c>
      <c r="AK47" s="1">
        <v>205</v>
      </c>
      <c r="AL47" s="1">
        <v>30</v>
      </c>
      <c r="AM47" s="1">
        <f t="shared" si="23"/>
        <v>907.5599999999996</v>
      </c>
      <c r="AN47" s="22">
        <f t="shared" si="11"/>
        <v>1815.1199999999992</v>
      </c>
      <c r="AO47" s="1"/>
    </row>
    <row r="48" spans="2:41" x14ac:dyDescent="0.35">
      <c r="B48" s="3">
        <v>600</v>
      </c>
      <c r="C48" s="21">
        <v>2700</v>
      </c>
      <c r="D48" s="4">
        <v>1255</v>
      </c>
      <c r="E48" s="6">
        <f t="shared" si="16"/>
        <v>1936.2857142857142</v>
      </c>
      <c r="F48" s="3">
        <f t="shared" si="24"/>
        <v>381.21999999999997</v>
      </c>
      <c r="G48" s="21">
        <v>165</v>
      </c>
      <c r="H48" s="4">
        <f t="shared" si="17"/>
        <v>546.22</v>
      </c>
      <c r="I48" s="9">
        <f t="shared" si="18"/>
        <v>1092.44</v>
      </c>
      <c r="J48" s="20"/>
      <c r="K48" s="1"/>
      <c r="L48" s="1">
        <v>600</v>
      </c>
      <c r="M48" s="1">
        <v>2700</v>
      </c>
      <c r="N48" s="1">
        <v>1560</v>
      </c>
      <c r="O48" s="1">
        <f t="shared" si="3"/>
        <v>2406.8571428571431</v>
      </c>
      <c r="P48" s="1">
        <f t="shared" si="25"/>
        <v>535.34000000000015</v>
      </c>
      <c r="Q48" s="1">
        <v>185</v>
      </c>
      <c r="R48" s="1">
        <f t="shared" si="19"/>
        <v>720.34000000000015</v>
      </c>
      <c r="S48" s="22">
        <f t="shared" si="5"/>
        <v>1440.6800000000003</v>
      </c>
      <c r="T48" s="1"/>
      <c r="U48" s="1"/>
      <c r="V48" s="1">
        <v>600</v>
      </c>
      <c r="W48" s="1">
        <v>2700</v>
      </c>
      <c r="X48" s="1">
        <v>1880</v>
      </c>
      <c r="Y48" s="1">
        <f t="shared" si="20"/>
        <v>2900.5714285714284</v>
      </c>
      <c r="Z48" s="1">
        <f t="shared" si="26"/>
        <v>545.59999999999957</v>
      </c>
      <c r="AA48" s="1">
        <v>200</v>
      </c>
      <c r="AB48" s="1">
        <f t="shared" si="21"/>
        <v>745.59999999999957</v>
      </c>
      <c r="AC48" s="22">
        <f t="shared" si="8"/>
        <v>1491.1999999999991</v>
      </c>
      <c r="AD48" s="20"/>
      <c r="AE48" s="20"/>
      <c r="AF48" s="1">
        <v>600</v>
      </c>
      <c r="AG48" s="1">
        <v>2700</v>
      </c>
      <c r="AH48" s="1">
        <v>2350</v>
      </c>
      <c r="AI48" s="1">
        <f t="shared" si="22"/>
        <v>3625.7142857142858</v>
      </c>
      <c r="AJ48" s="1">
        <f t="shared" si="27"/>
        <v>689.45999999999958</v>
      </c>
      <c r="AK48" s="1">
        <v>210</v>
      </c>
      <c r="AL48" s="1">
        <v>30</v>
      </c>
      <c r="AM48" s="1">
        <f t="shared" si="23"/>
        <v>929.45999999999958</v>
      </c>
      <c r="AN48" s="22">
        <f t="shared" si="11"/>
        <v>1858.9199999999992</v>
      </c>
      <c r="AO48" s="1"/>
    </row>
    <row r="49" spans="2:41" x14ac:dyDescent="0.35">
      <c r="B49" s="3">
        <v>600</v>
      </c>
      <c r="C49" s="21">
        <v>2800</v>
      </c>
      <c r="D49" s="4">
        <v>1255</v>
      </c>
      <c r="E49" s="6">
        <f t="shared" si="16"/>
        <v>2011.5857142857142</v>
      </c>
      <c r="F49" s="3">
        <f t="shared" si="24"/>
        <v>389.65999999999997</v>
      </c>
      <c r="G49" s="21">
        <v>185</v>
      </c>
      <c r="H49" s="4">
        <f t="shared" si="17"/>
        <v>574.66</v>
      </c>
      <c r="I49" s="9">
        <f t="shared" si="18"/>
        <v>1149.32</v>
      </c>
      <c r="J49" s="20"/>
      <c r="K49" s="1"/>
      <c r="L49" s="1">
        <v>600</v>
      </c>
      <c r="M49" s="1">
        <v>2800</v>
      </c>
      <c r="N49" s="1">
        <v>1560</v>
      </c>
      <c r="O49" s="1">
        <f t="shared" si="3"/>
        <v>2500.457142857143</v>
      </c>
      <c r="P49" s="1">
        <f t="shared" si="25"/>
        <v>548.0100000000001</v>
      </c>
      <c r="Q49" s="1">
        <v>200</v>
      </c>
      <c r="R49" s="1">
        <f t="shared" si="19"/>
        <v>748.0100000000001</v>
      </c>
      <c r="S49" s="22">
        <f t="shared" si="5"/>
        <v>1496.0200000000002</v>
      </c>
      <c r="T49" s="1"/>
      <c r="U49" s="1"/>
      <c r="V49" s="1">
        <v>600</v>
      </c>
      <c r="W49" s="1">
        <v>2800</v>
      </c>
      <c r="X49" s="1">
        <v>1880</v>
      </c>
      <c r="Y49" s="1">
        <f t="shared" si="20"/>
        <v>3013.3714285714282</v>
      </c>
      <c r="Z49" s="1">
        <f t="shared" si="26"/>
        <v>558.62999999999954</v>
      </c>
      <c r="AA49" s="1">
        <v>205</v>
      </c>
      <c r="AB49" s="1">
        <f t="shared" si="21"/>
        <v>763.62999999999954</v>
      </c>
      <c r="AC49" s="22">
        <f t="shared" si="8"/>
        <v>1527.2599999999991</v>
      </c>
      <c r="AD49" s="20"/>
      <c r="AE49" s="20"/>
      <c r="AF49" s="1">
        <v>600</v>
      </c>
      <c r="AG49" s="1">
        <v>2800</v>
      </c>
      <c r="AH49" s="1">
        <v>2350</v>
      </c>
      <c r="AI49" s="1">
        <f t="shared" si="22"/>
        <v>3766.7142857142858</v>
      </c>
      <c r="AJ49" s="1">
        <f t="shared" si="27"/>
        <v>706.35999999999956</v>
      </c>
      <c r="AK49" s="1">
        <v>210</v>
      </c>
      <c r="AL49" s="1">
        <v>30</v>
      </c>
      <c r="AM49" s="1">
        <f t="shared" si="23"/>
        <v>946.35999999999956</v>
      </c>
      <c r="AN49" s="22">
        <f t="shared" si="11"/>
        <v>1892.7199999999991</v>
      </c>
      <c r="AO49" s="1"/>
    </row>
    <row r="50" spans="2:41" x14ac:dyDescent="0.35">
      <c r="B50" s="3">
        <v>600</v>
      </c>
      <c r="C50" s="21">
        <v>2900</v>
      </c>
      <c r="D50" s="4">
        <v>1255</v>
      </c>
      <c r="E50" s="6">
        <f t="shared" si="16"/>
        <v>2086.8857142857141</v>
      </c>
      <c r="F50" s="3">
        <f t="shared" si="24"/>
        <v>398.09999999999997</v>
      </c>
      <c r="G50" s="21">
        <v>185</v>
      </c>
      <c r="H50" s="4">
        <f t="shared" si="17"/>
        <v>583.09999999999991</v>
      </c>
      <c r="I50" s="9">
        <f t="shared" si="18"/>
        <v>1166.1999999999998</v>
      </c>
      <c r="J50" s="20"/>
      <c r="K50" s="1"/>
      <c r="L50" s="1">
        <v>600</v>
      </c>
      <c r="M50" s="1">
        <v>2900</v>
      </c>
      <c r="N50" s="1">
        <v>1560</v>
      </c>
      <c r="O50" s="1">
        <f t="shared" si="3"/>
        <v>2594.0571428571429</v>
      </c>
      <c r="P50" s="1">
        <f t="shared" si="25"/>
        <v>560.68000000000006</v>
      </c>
      <c r="Q50" s="1">
        <v>200</v>
      </c>
      <c r="R50" s="1">
        <f t="shared" si="19"/>
        <v>760.68000000000006</v>
      </c>
      <c r="S50" s="22">
        <f t="shared" si="5"/>
        <v>1521.3600000000001</v>
      </c>
      <c r="T50" s="1"/>
      <c r="U50" s="1"/>
      <c r="V50" s="1">
        <v>600</v>
      </c>
      <c r="W50" s="1">
        <v>2900</v>
      </c>
      <c r="X50" s="1">
        <v>1880</v>
      </c>
      <c r="Y50" s="1">
        <f t="shared" si="20"/>
        <v>3126.1714285714284</v>
      </c>
      <c r="Z50" s="1">
        <f t="shared" si="26"/>
        <v>571.65999999999951</v>
      </c>
      <c r="AA50" s="1">
        <v>205</v>
      </c>
      <c r="AB50" s="1">
        <f t="shared" si="21"/>
        <v>776.65999999999951</v>
      </c>
      <c r="AC50" s="22">
        <f t="shared" si="8"/>
        <v>1553.319999999999</v>
      </c>
      <c r="AD50" s="20"/>
      <c r="AE50" s="20"/>
      <c r="AF50" s="1">
        <v>600</v>
      </c>
      <c r="AG50" s="1">
        <v>2900</v>
      </c>
      <c r="AH50" s="1">
        <v>2350</v>
      </c>
      <c r="AI50" s="1">
        <f t="shared" si="22"/>
        <v>3907.7142857142858</v>
      </c>
      <c r="AJ50" s="1">
        <f t="shared" si="27"/>
        <v>723.25999999999954</v>
      </c>
      <c r="AK50" s="1">
        <v>210</v>
      </c>
      <c r="AL50" s="1">
        <v>30</v>
      </c>
      <c r="AM50" s="1">
        <f t="shared" si="23"/>
        <v>963.25999999999954</v>
      </c>
      <c r="AN50" s="22">
        <f t="shared" si="11"/>
        <v>1926.5199999999991</v>
      </c>
      <c r="AO50" s="1"/>
    </row>
    <row r="51" spans="2:41" x14ac:dyDescent="0.35">
      <c r="B51" s="3">
        <v>600</v>
      </c>
      <c r="C51" s="21">
        <v>3000</v>
      </c>
      <c r="D51" s="4">
        <v>1255</v>
      </c>
      <c r="E51" s="6">
        <f t="shared" si="16"/>
        <v>2162.1857142857143</v>
      </c>
      <c r="F51" s="3">
        <f t="shared" si="24"/>
        <v>406.53999999999996</v>
      </c>
      <c r="G51" s="21">
        <v>185</v>
      </c>
      <c r="H51" s="4">
        <f t="shared" si="17"/>
        <v>591.54</v>
      </c>
      <c r="I51" s="9">
        <f t="shared" si="18"/>
        <v>1183.08</v>
      </c>
      <c r="J51" s="20"/>
      <c r="K51" s="1"/>
      <c r="L51" s="1">
        <v>600</v>
      </c>
      <c r="M51" s="1">
        <v>3000</v>
      </c>
      <c r="N51" s="1">
        <v>1560</v>
      </c>
      <c r="O51" s="1">
        <f t="shared" si="3"/>
        <v>2687.6571428571428</v>
      </c>
      <c r="P51" s="1">
        <f t="shared" si="25"/>
        <v>573.35</v>
      </c>
      <c r="Q51" s="1">
        <v>200</v>
      </c>
      <c r="R51" s="1">
        <f t="shared" si="19"/>
        <v>773.35</v>
      </c>
      <c r="S51" s="22">
        <f t="shared" si="5"/>
        <v>1546.7</v>
      </c>
      <c r="T51" s="1"/>
      <c r="U51" s="1"/>
      <c r="V51" s="1">
        <v>600</v>
      </c>
      <c r="W51" s="1">
        <v>3000</v>
      </c>
      <c r="X51" s="1">
        <v>1880</v>
      </c>
      <c r="Y51" s="1">
        <f t="shared" si="20"/>
        <v>3238.9714285714281</v>
      </c>
      <c r="Z51" s="1">
        <f t="shared" si="26"/>
        <v>584.68999999999949</v>
      </c>
      <c r="AA51" s="1">
        <v>205</v>
      </c>
      <c r="AB51" s="1">
        <f t="shared" si="21"/>
        <v>789.68999999999949</v>
      </c>
      <c r="AC51" s="22">
        <f t="shared" si="8"/>
        <v>1579.379999999999</v>
      </c>
      <c r="AD51" s="20"/>
      <c r="AE51" s="20"/>
      <c r="AF51" s="1">
        <v>600</v>
      </c>
      <c r="AG51" s="1">
        <v>3000</v>
      </c>
      <c r="AH51" s="1">
        <v>2350</v>
      </c>
      <c r="AI51" s="1">
        <f t="shared" si="22"/>
        <v>4048.7142857142858</v>
      </c>
      <c r="AJ51" s="1">
        <f t="shared" si="27"/>
        <v>740.15999999999951</v>
      </c>
      <c r="AK51" s="1">
        <v>215</v>
      </c>
      <c r="AL51" s="1">
        <v>30</v>
      </c>
      <c r="AM51" s="1">
        <f t="shared" si="23"/>
        <v>985.15999999999951</v>
      </c>
      <c r="AN51" s="22">
        <f t="shared" si="11"/>
        <v>1970.319999999999</v>
      </c>
      <c r="AO51" s="1"/>
    </row>
    <row r="52" spans="2:41" x14ac:dyDescent="0.35">
      <c r="B52" s="3"/>
      <c r="C52" s="21"/>
      <c r="D52" s="4"/>
      <c r="E52" s="6"/>
      <c r="F52" s="3"/>
      <c r="G52" s="21"/>
      <c r="H52" s="4"/>
      <c r="I52" s="23"/>
      <c r="J52" s="2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20"/>
      <c r="AE52" s="20"/>
      <c r="AF52" s="1"/>
      <c r="AG52" s="1"/>
      <c r="AH52" s="1"/>
      <c r="AI52" s="1"/>
      <c r="AJ52" s="1"/>
      <c r="AK52" s="1"/>
      <c r="AL52" s="1"/>
      <c r="AM52" s="1"/>
      <c r="AN52" s="1"/>
      <c r="AO52" s="1"/>
    </row>
    <row r="53" spans="2:41" x14ac:dyDescent="0.35">
      <c r="B53" s="3"/>
      <c r="C53" s="21"/>
      <c r="D53" s="4"/>
      <c r="E53" s="6"/>
      <c r="F53" s="3"/>
      <c r="G53" s="21"/>
      <c r="H53" s="4"/>
      <c r="I53" s="23"/>
      <c r="J53" s="2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20"/>
      <c r="AE53" s="20"/>
      <c r="AF53" s="1"/>
      <c r="AG53" s="1"/>
      <c r="AH53" s="1"/>
      <c r="AI53" s="1"/>
      <c r="AJ53" s="1"/>
      <c r="AK53" s="1"/>
      <c r="AL53" s="1"/>
      <c r="AM53" s="1"/>
      <c r="AN53" s="1"/>
      <c r="AO53" s="1"/>
    </row>
    <row r="54" spans="2:41" x14ac:dyDescent="0.35">
      <c r="B54" s="3">
        <v>650</v>
      </c>
      <c r="C54" s="21">
        <v>800</v>
      </c>
      <c r="D54" s="4">
        <v>1255</v>
      </c>
      <c r="E54" s="6">
        <f t="shared" ref="E54:E76" si="28">(((22/7*(B54/2)^2)*D54)+((C54-B54)*D54*B54))/1000000</f>
        <v>538.97767857142856</v>
      </c>
      <c r="F54" s="3">
        <v>228.25</v>
      </c>
      <c r="G54" s="21">
        <v>125</v>
      </c>
      <c r="H54" s="4">
        <f t="shared" ref="H54:H76" si="29">F54+G54</f>
        <v>353.25</v>
      </c>
      <c r="I54" s="9">
        <f t="shared" ref="I54:I76" si="30">H54/(1-$C$2)</f>
        <v>706.5</v>
      </c>
      <c r="J54" s="20"/>
      <c r="K54" s="1"/>
      <c r="L54" s="1">
        <v>650</v>
      </c>
      <c r="M54" s="1">
        <v>800</v>
      </c>
      <c r="N54" s="1">
        <v>1560</v>
      </c>
      <c r="O54" s="1">
        <f t="shared" si="3"/>
        <v>669.96428571428567</v>
      </c>
      <c r="P54" s="1">
        <v>305.17</v>
      </c>
      <c r="Q54" s="1">
        <v>125</v>
      </c>
      <c r="R54" s="1">
        <f t="shared" ref="R54:R76" si="31">P54+Q54</f>
        <v>430.17</v>
      </c>
      <c r="S54" s="22">
        <f t="shared" si="5"/>
        <v>860.34</v>
      </c>
      <c r="T54" s="1"/>
      <c r="U54" s="1"/>
      <c r="V54" s="1">
        <v>650</v>
      </c>
      <c r="W54" s="1">
        <v>800</v>
      </c>
      <c r="X54" s="1">
        <v>1880</v>
      </c>
      <c r="Y54" s="1">
        <f t="shared" si="20"/>
        <v>807.39285714285711</v>
      </c>
      <c r="Z54" s="1">
        <v>308.62</v>
      </c>
      <c r="AA54" s="1">
        <v>125</v>
      </c>
      <c r="AB54" s="1">
        <f t="shared" ref="AB54:AB76" si="32">Z54+AA54</f>
        <v>433.62</v>
      </c>
      <c r="AC54" s="22">
        <f t="shared" si="8"/>
        <v>867.24</v>
      </c>
      <c r="AD54" s="20"/>
      <c r="AE54" s="20"/>
      <c r="AF54" s="1">
        <v>650</v>
      </c>
      <c r="AG54" s="1">
        <v>800</v>
      </c>
      <c r="AH54" s="1">
        <v>2350</v>
      </c>
      <c r="AI54" s="1">
        <f t="shared" ref="AI54:AI76" si="33">(((22/7*(AF54/2)^2)*AH54)+((AG54-AF54)*AH54*AF54))/1000000</f>
        <v>1009.2410714285713</v>
      </c>
      <c r="AJ54" s="1">
        <v>382.09</v>
      </c>
      <c r="AK54" s="1">
        <v>145</v>
      </c>
      <c r="AL54" s="1">
        <v>30</v>
      </c>
      <c r="AM54" s="1">
        <f t="shared" ref="AM54:AM76" si="34">SUM(AJ54:AL54)</f>
        <v>557.08999999999992</v>
      </c>
      <c r="AN54" s="22">
        <f t="shared" si="11"/>
        <v>1114.1799999999998</v>
      </c>
      <c r="AO54" s="1"/>
    </row>
    <row r="55" spans="2:41" x14ac:dyDescent="0.35">
      <c r="B55" s="3">
        <v>650</v>
      </c>
      <c r="C55" s="21">
        <v>900</v>
      </c>
      <c r="D55" s="4">
        <v>1255</v>
      </c>
      <c r="E55" s="6">
        <f t="shared" si="28"/>
        <v>620.55267857142849</v>
      </c>
      <c r="F55" s="3">
        <v>236.69</v>
      </c>
      <c r="G55" s="21">
        <v>125</v>
      </c>
      <c r="H55" s="4">
        <f t="shared" si="29"/>
        <v>361.69</v>
      </c>
      <c r="I55" s="9">
        <f t="shared" si="30"/>
        <v>723.38</v>
      </c>
      <c r="J55" s="20"/>
      <c r="K55" s="1"/>
      <c r="L55" s="1">
        <v>650</v>
      </c>
      <c r="M55" s="1">
        <v>900</v>
      </c>
      <c r="N55" s="1">
        <v>1560</v>
      </c>
      <c r="O55" s="1">
        <f t="shared" si="3"/>
        <v>771.36428571428564</v>
      </c>
      <c r="P55" s="1">
        <v>317.83999999999997</v>
      </c>
      <c r="Q55" s="1">
        <v>125</v>
      </c>
      <c r="R55" s="1">
        <f t="shared" si="31"/>
        <v>442.84</v>
      </c>
      <c r="S55" s="22">
        <f t="shared" si="5"/>
        <v>885.68</v>
      </c>
      <c r="T55" s="1"/>
      <c r="U55" s="1"/>
      <c r="V55" s="1">
        <v>650</v>
      </c>
      <c r="W55" s="1">
        <v>900</v>
      </c>
      <c r="X55" s="1">
        <v>1880</v>
      </c>
      <c r="Y55" s="1">
        <f t="shared" si="20"/>
        <v>929.59285714285704</v>
      </c>
      <c r="Z55" s="1">
        <v>321.64999999999998</v>
      </c>
      <c r="AA55" s="1">
        <v>125</v>
      </c>
      <c r="AB55" s="1">
        <f t="shared" si="32"/>
        <v>446.65</v>
      </c>
      <c r="AC55" s="22">
        <f t="shared" si="8"/>
        <v>893.3</v>
      </c>
      <c r="AD55" s="20"/>
      <c r="AE55" s="20"/>
      <c r="AF55" s="1">
        <v>650</v>
      </c>
      <c r="AG55" s="1">
        <v>900</v>
      </c>
      <c r="AH55" s="1">
        <v>2350</v>
      </c>
      <c r="AI55" s="1">
        <f t="shared" si="33"/>
        <v>1161.9910714285713</v>
      </c>
      <c r="AJ55" s="1">
        <v>398.99</v>
      </c>
      <c r="AK55" s="1">
        <v>145</v>
      </c>
      <c r="AL55" s="1">
        <v>30</v>
      </c>
      <c r="AM55" s="1">
        <f t="shared" si="34"/>
        <v>573.99</v>
      </c>
      <c r="AN55" s="22">
        <f t="shared" si="11"/>
        <v>1147.98</v>
      </c>
      <c r="AO55" s="1"/>
    </row>
    <row r="56" spans="2:41" x14ac:dyDescent="0.35">
      <c r="B56" s="3">
        <v>650</v>
      </c>
      <c r="C56" s="21">
        <v>1000</v>
      </c>
      <c r="D56" s="4">
        <v>1255</v>
      </c>
      <c r="E56" s="6">
        <f t="shared" si="28"/>
        <v>702.12767857142853</v>
      </c>
      <c r="F56" s="3">
        <f>F55+8.44</f>
        <v>245.13</v>
      </c>
      <c r="G56" s="21">
        <v>125</v>
      </c>
      <c r="H56" s="4">
        <f t="shared" si="29"/>
        <v>370.13</v>
      </c>
      <c r="I56" s="9">
        <f t="shared" si="30"/>
        <v>740.26</v>
      </c>
      <c r="J56" s="20"/>
      <c r="K56" s="1"/>
      <c r="L56" s="1">
        <v>650</v>
      </c>
      <c r="M56" s="1">
        <v>1000</v>
      </c>
      <c r="N56" s="1">
        <v>1560</v>
      </c>
      <c r="O56" s="1">
        <f t="shared" si="3"/>
        <v>872.76428571428562</v>
      </c>
      <c r="P56" s="1">
        <f>P55+12.67</f>
        <v>330.51</v>
      </c>
      <c r="Q56" s="1">
        <v>125</v>
      </c>
      <c r="R56" s="1">
        <f t="shared" si="31"/>
        <v>455.51</v>
      </c>
      <c r="S56" s="22">
        <f t="shared" si="5"/>
        <v>911.02</v>
      </c>
      <c r="T56" s="1"/>
      <c r="U56" s="1"/>
      <c r="V56" s="1">
        <v>650</v>
      </c>
      <c r="W56" s="1">
        <v>1000</v>
      </c>
      <c r="X56" s="1">
        <v>1880</v>
      </c>
      <c r="Y56" s="1">
        <f t="shared" si="20"/>
        <v>1051.792857142857</v>
      </c>
      <c r="Z56" s="1">
        <f>Z55+13.03</f>
        <v>334.67999999999995</v>
      </c>
      <c r="AA56" s="1">
        <v>145</v>
      </c>
      <c r="AB56" s="1">
        <f t="shared" si="32"/>
        <v>479.67999999999995</v>
      </c>
      <c r="AC56" s="22">
        <f t="shared" si="8"/>
        <v>959.3599999999999</v>
      </c>
      <c r="AD56" s="20"/>
      <c r="AE56" s="20"/>
      <c r="AF56" s="1">
        <v>650</v>
      </c>
      <c r="AG56" s="1">
        <v>1000</v>
      </c>
      <c r="AH56" s="1">
        <v>2350</v>
      </c>
      <c r="AI56" s="1">
        <f t="shared" si="33"/>
        <v>1314.7410714285713</v>
      </c>
      <c r="AJ56" s="1">
        <f>AJ55+16.9</f>
        <v>415.89</v>
      </c>
      <c r="AK56" s="1">
        <v>145</v>
      </c>
      <c r="AL56" s="1">
        <v>30</v>
      </c>
      <c r="AM56" s="1">
        <f t="shared" si="34"/>
        <v>590.89</v>
      </c>
      <c r="AN56" s="22">
        <f t="shared" si="11"/>
        <v>1181.78</v>
      </c>
      <c r="AO56" s="1"/>
    </row>
    <row r="57" spans="2:41" x14ac:dyDescent="0.35">
      <c r="B57" s="3">
        <v>650</v>
      </c>
      <c r="C57" s="21">
        <v>1100</v>
      </c>
      <c r="D57" s="4">
        <v>1255</v>
      </c>
      <c r="E57" s="6">
        <f t="shared" si="28"/>
        <v>783.70267857142858</v>
      </c>
      <c r="F57" s="3">
        <f t="shared" ref="F57:F76" si="35">F56+8.44</f>
        <v>253.57</v>
      </c>
      <c r="G57" s="21">
        <v>125</v>
      </c>
      <c r="H57" s="4">
        <f t="shared" si="29"/>
        <v>378.57</v>
      </c>
      <c r="I57" s="9">
        <f t="shared" si="30"/>
        <v>757.14</v>
      </c>
      <c r="J57" s="20"/>
      <c r="K57" s="1"/>
      <c r="L57" s="1">
        <v>650</v>
      </c>
      <c r="M57" s="1">
        <v>1100</v>
      </c>
      <c r="N57" s="1">
        <v>1560</v>
      </c>
      <c r="O57" s="1">
        <f t="shared" si="3"/>
        <v>974.1642857142856</v>
      </c>
      <c r="P57" s="1">
        <f t="shared" ref="P57:P76" si="36">P56+12.67</f>
        <v>343.18</v>
      </c>
      <c r="Q57" s="1">
        <v>125</v>
      </c>
      <c r="R57" s="1">
        <f t="shared" si="31"/>
        <v>468.18</v>
      </c>
      <c r="S57" s="22">
        <f t="shared" si="5"/>
        <v>936.36</v>
      </c>
      <c r="T57" s="1"/>
      <c r="U57" s="1"/>
      <c r="V57" s="1">
        <v>650</v>
      </c>
      <c r="W57" s="1">
        <v>1100</v>
      </c>
      <c r="X57" s="1">
        <v>1880</v>
      </c>
      <c r="Y57" s="1">
        <f t="shared" si="20"/>
        <v>1173.992857142857</v>
      </c>
      <c r="Z57" s="1">
        <f t="shared" ref="Z57:Z76" si="37">Z56+13.03</f>
        <v>347.70999999999992</v>
      </c>
      <c r="AA57" s="1">
        <v>145</v>
      </c>
      <c r="AB57" s="1">
        <f t="shared" si="32"/>
        <v>492.70999999999992</v>
      </c>
      <c r="AC57" s="22">
        <f t="shared" si="8"/>
        <v>985.41999999999985</v>
      </c>
      <c r="AD57" s="20"/>
      <c r="AE57" s="20"/>
      <c r="AF57" s="1">
        <v>650</v>
      </c>
      <c r="AG57" s="1">
        <v>1100</v>
      </c>
      <c r="AH57" s="1">
        <v>2350</v>
      </c>
      <c r="AI57" s="1">
        <f t="shared" si="33"/>
        <v>1467.4910714285713</v>
      </c>
      <c r="AJ57" s="1">
        <f t="shared" ref="AJ57:AJ76" si="38">AJ56+16.9</f>
        <v>432.78999999999996</v>
      </c>
      <c r="AK57" s="1">
        <v>145</v>
      </c>
      <c r="AL57" s="1">
        <v>30</v>
      </c>
      <c r="AM57" s="1">
        <f t="shared" si="34"/>
        <v>607.79</v>
      </c>
      <c r="AN57" s="22">
        <f t="shared" si="11"/>
        <v>1215.58</v>
      </c>
      <c r="AO57" s="1"/>
    </row>
    <row r="58" spans="2:41" x14ac:dyDescent="0.35">
      <c r="B58" s="3">
        <v>650</v>
      </c>
      <c r="C58" s="21">
        <v>1200</v>
      </c>
      <c r="D58" s="4">
        <v>1255</v>
      </c>
      <c r="E58" s="6">
        <f t="shared" si="28"/>
        <v>865.27767857142851</v>
      </c>
      <c r="F58" s="3">
        <f t="shared" si="35"/>
        <v>262.01</v>
      </c>
      <c r="G58" s="21">
        <v>125</v>
      </c>
      <c r="H58" s="4">
        <f t="shared" si="29"/>
        <v>387.01</v>
      </c>
      <c r="I58" s="9">
        <f t="shared" si="30"/>
        <v>774.02</v>
      </c>
      <c r="J58" s="20"/>
      <c r="K58" s="1"/>
      <c r="L58" s="1">
        <v>650</v>
      </c>
      <c r="M58" s="1">
        <v>1200</v>
      </c>
      <c r="N58" s="1">
        <v>1560</v>
      </c>
      <c r="O58" s="1">
        <f t="shared" si="3"/>
        <v>1075.5642857142857</v>
      </c>
      <c r="P58" s="1">
        <f t="shared" si="36"/>
        <v>355.85</v>
      </c>
      <c r="Q58" s="1">
        <v>145</v>
      </c>
      <c r="R58" s="1">
        <f t="shared" si="31"/>
        <v>500.85</v>
      </c>
      <c r="S58" s="22">
        <f t="shared" si="5"/>
        <v>1001.7</v>
      </c>
      <c r="T58" s="1"/>
      <c r="U58" s="1"/>
      <c r="V58" s="1">
        <v>650</v>
      </c>
      <c r="W58" s="1">
        <v>1200</v>
      </c>
      <c r="X58" s="1">
        <v>1880</v>
      </c>
      <c r="Y58" s="1">
        <f t="shared" si="20"/>
        <v>1296.1928571428571</v>
      </c>
      <c r="Z58" s="1">
        <f t="shared" si="37"/>
        <v>360.7399999999999</v>
      </c>
      <c r="AA58" s="1">
        <v>145</v>
      </c>
      <c r="AB58" s="1">
        <f t="shared" si="32"/>
        <v>505.7399999999999</v>
      </c>
      <c r="AC58" s="22">
        <f t="shared" si="8"/>
        <v>1011.4799999999998</v>
      </c>
      <c r="AD58" s="20"/>
      <c r="AE58" s="20"/>
      <c r="AF58" s="1">
        <v>650</v>
      </c>
      <c r="AG58" s="1">
        <v>1200</v>
      </c>
      <c r="AH58" s="1">
        <v>2350</v>
      </c>
      <c r="AI58" s="1">
        <f t="shared" si="33"/>
        <v>1620.2410714285713</v>
      </c>
      <c r="AJ58" s="1">
        <f t="shared" si="38"/>
        <v>449.68999999999994</v>
      </c>
      <c r="AK58" s="1">
        <v>165</v>
      </c>
      <c r="AL58" s="1">
        <v>30</v>
      </c>
      <c r="AM58" s="1">
        <f t="shared" si="34"/>
        <v>644.68999999999994</v>
      </c>
      <c r="AN58" s="22">
        <f t="shared" si="11"/>
        <v>1289.3799999999999</v>
      </c>
      <c r="AO58" s="1"/>
    </row>
    <row r="59" spans="2:41" x14ac:dyDescent="0.35">
      <c r="B59" s="3">
        <v>650</v>
      </c>
      <c r="C59" s="21">
        <v>1300</v>
      </c>
      <c r="D59" s="4">
        <v>1255</v>
      </c>
      <c r="E59" s="6">
        <f t="shared" si="28"/>
        <v>946.85267857142856</v>
      </c>
      <c r="F59" s="3">
        <f t="shared" si="35"/>
        <v>270.45</v>
      </c>
      <c r="G59" s="21">
        <v>125</v>
      </c>
      <c r="H59" s="4">
        <f t="shared" si="29"/>
        <v>395.45</v>
      </c>
      <c r="I59" s="9">
        <f t="shared" si="30"/>
        <v>790.9</v>
      </c>
      <c r="J59" s="20"/>
      <c r="K59" s="1"/>
      <c r="L59" s="1">
        <v>650</v>
      </c>
      <c r="M59" s="1">
        <v>1300</v>
      </c>
      <c r="N59" s="1">
        <v>1560</v>
      </c>
      <c r="O59" s="1">
        <f t="shared" si="3"/>
        <v>1176.9642857142856</v>
      </c>
      <c r="P59" s="1">
        <f t="shared" si="36"/>
        <v>368.52000000000004</v>
      </c>
      <c r="Q59" s="1">
        <v>145</v>
      </c>
      <c r="R59" s="1">
        <f t="shared" si="31"/>
        <v>513.52</v>
      </c>
      <c r="S59" s="22">
        <f t="shared" si="5"/>
        <v>1027.04</v>
      </c>
      <c r="T59" s="1"/>
      <c r="U59" s="1"/>
      <c r="V59" s="1">
        <v>650</v>
      </c>
      <c r="W59" s="1">
        <v>1300</v>
      </c>
      <c r="X59" s="1">
        <v>1880</v>
      </c>
      <c r="Y59" s="1">
        <f t="shared" si="20"/>
        <v>1418.3928571428571</v>
      </c>
      <c r="Z59" s="1">
        <f t="shared" si="37"/>
        <v>373.76999999999987</v>
      </c>
      <c r="AA59" s="1">
        <v>145</v>
      </c>
      <c r="AB59" s="1">
        <f t="shared" si="32"/>
        <v>518.76999999999987</v>
      </c>
      <c r="AC59" s="22">
        <f t="shared" si="8"/>
        <v>1037.5399999999997</v>
      </c>
      <c r="AD59" s="20"/>
      <c r="AE59" s="20"/>
      <c r="AF59" s="1">
        <v>650</v>
      </c>
      <c r="AG59" s="1">
        <v>1300</v>
      </c>
      <c r="AH59" s="1">
        <v>2350</v>
      </c>
      <c r="AI59" s="1">
        <f t="shared" si="33"/>
        <v>1772.9910714285713</v>
      </c>
      <c r="AJ59" s="1">
        <f t="shared" si="38"/>
        <v>466.58999999999992</v>
      </c>
      <c r="AK59" s="1">
        <v>165</v>
      </c>
      <c r="AL59" s="1">
        <v>30</v>
      </c>
      <c r="AM59" s="1">
        <f t="shared" si="34"/>
        <v>661.58999999999992</v>
      </c>
      <c r="AN59" s="22">
        <f t="shared" si="11"/>
        <v>1323.1799999999998</v>
      </c>
      <c r="AO59" s="1"/>
    </row>
    <row r="60" spans="2:41" x14ac:dyDescent="0.35">
      <c r="B60" s="3">
        <v>650</v>
      </c>
      <c r="C60" s="21">
        <v>1400</v>
      </c>
      <c r="D60" s="4">
        <v>1255</v>
      </c>
      <c r="E60" s="6">
        <f t="shared" si="28"/>
        <v>1028.4276785714285</v>
      </c>
      <c r="F60" s="3">
        <f t="shared" si="35"/>
        <v>278.89</v>
      </c>
      <c r="G60" s="21">
        <v>145</v>
      </c>
      <c r="H60" s="4">
        <f t="shared" si="29"/>
        <v>423.89</v>
      </c>
      <c r="I60" s="9">
        <f t="shared" si="30"/>
        <v>847.78</v>
      </c>
      <c r="J60" s="20"/>
      <c r="K60" s="1"/>
      <c r="L60" s="1">
        <v>650</v>
      </c>
      <c r="M60" s="1">
        <v>1400</v>
      </c>
      <c r="N60" s="1">
        <v>1560</v>
      </c>
      <c r="O60" s="1">
        <f t="shared" si="3"/>
        <v>1278.3642857142856</v>
      </c>
      <c r="P60" s="1">
        <f t="shared" si="36"/>
        <v>381.19000000000005</v>
      </c>
      <c r="Q60" s="1">
        <v>145</v>
      </c>
      <c r="R60" s="1">
        <f t="shared" si="31"/>
        <v>526.19000000000005</v>
      </c>
      <c r="S60" s="22">
        <f t="shared" si="5"/>
        <v>1052.3800000000001</v>
      </c>
      <c r="T60" s="1"/>
      <c r="U60" s="1"/>
      <c r="V60" s="1">
        <v>650</v>
      </c>
      <c r="W60" s="1">
        <v>1400</v>
      </c>
      <c r="X60" s="1">
        <v>1880</v>
      </c>
      <c r="Y60" s="1">
        <f t="shared" si="20"/>
        <v>1540.5928571428572</v>
      </c>
      <c r="Z60" s="1">
        <f t="shared" si="37"/>
        <v>386.79999999999984</v>
      </c>
      <c r="AA60" s="1">
        <v>165</v>
      </c>
      <c r="AB60" s="1">
        <f t="shared" si="32"/>
        <v>551.79999999999984</v>
      </c>
      <c r="AC60" s="22">
        <f t="shared" si="8"/>
        <v>1103.5999999999997</v>
      </c>
      <c r="AD60" s="20"/>
      <c r="AE60" s="20"/>
      <c r="AF60" s="1">
        <v>650</v>
      </c>
      <c r="AG60" s="1">
        <v>1400</v>
      </c>
      <c r="AH60" s="1">
        <v>2350</v>
      </c>
      <c r="AI60" s="1">
        <f t="shared" si="33"/>
        <v>1925.7410714285713</v>
      </c>
      <c r="AJ60" s="1">
        <f t="shared" si="38"/>
        <v>483.4899999999999</v>
      </c>
      <c r="AK60" s="1">
        <v>165</v>
      </c>
      <c r="AL60" s="1">
        <v>30</v>
      </c>
      <c r="AM60" s="1">
        <f t="shared" si="34"/>
        <v>678.4899999999999</v>
      </c>
      <c r="AN60" s="22">
        <f t="shared" si="11"/>
        <v>1356.9799999999998</v>
      </c>
      <c r="AO60" s="1"/>
    </row>
    <row r="61" spans="2:41" x14ac:dyDescent="0.35">
      <c r="B61" s="3">
        <v>650</v>
      </c>
      <c r="C61" s="21">
        <v>1500</v>
      </c>
      <c r="D61" s="4">
        <v>1255</v>
      </c>
      <c r="E61" s="6">
        <f t="shared" si="28"/>
        <v>1110.0026785714285</v>
      </c>
      <c r="F61" s="3">
        <f t="shared" si="35"/>
        <v>287.33</v>
      </c>
      <c r="G61" s="21">
        <v>145</v>
      </c>
      <c r="H61" s="4">
        <f t="shared" si="29"/>
        <v>432.33</v>
      </c>
      <c r="I61" s="9">
        <f t="shared" si="30"/>
        <v>864.66</v>
      </c>
      <c r="J61" s="20"/>
      <c r="K61" s="1"/>
      <c r="L61" s="1">
        <v>650</v>
      </c>
      <c r="M61" s="1">
        <v>1500</v>
      </c>
      <c r="N61" s="1">
        <v>1560</v>
      </c>
      <c r="O61" s="1">
        <f t="shared" si="3"/>
        <v>1379.7642857142855</v>
      </c>
      <c r="P61" s="1">
        <f t="shared" si="36"/>
        <v>393.86000000000007</v>
      </c>
      <c r="Q61" s="1">
        <v>145</v>
      </c>
      <c r="R61" s="1">
        <f t="shared" si="31"/>
        <v>538.86000000000013</v>
      </c>
      <c r="S61" s="22">
        <f t="shared" si="5"/>
        <v>1077.7200000000003</v>
      </c>
      <c r="T61" s="1"/>
      <c r="U61" s="1"/>
      <c r="V61" s="1">
        <v>650</v>
      </c>
      <c r="W61" s="1">
        <v>1500</v>
      </c>
      <c r="X61" s="1">
        <v>1880</v>
      </c>
      <c r="Y61" s="1">
        <f t="shared" si="20"/>
        <v>1662.792857142857</v>
      </c>
      <c r="Z61" s="1">
        <f t="shared" si="37"/>
        <v>399.82999999999981</v>
      </c>
      <c r="AA61" s="1">
        <v>165</v>
      </c>
      <c r="AB61" s="1">
        <f t="shared" si="32"/>
        <v>564.82999999999981</v>
      </c>
      <c r="AC61" s="22">
        <f t="shared" si="8"/>
        <v>1129.6599999999996</v>
      </c>
      <c r="AD61" s="20"/>
      <c r="AE61" s="20"/>
      <c r="AF61" s="1">
        <v>650</v>
      </c>
      <c r="AG61" s="1">
        <v>1500</v>
      </c>
      <c r="AH61" s="1">
        <v>2350</v>
      </c>
      <c r="AI61" s="1">
        <f t="shared" si="33"/>
        <v>2078.4910714285711</v>
      </c>
      <c r="AJ61" s="1">
        <f t="shared" si="38"/>
        <v>500.38999999999987</v>
      </c>
      <c r="AK61" s="1">
        <v>185</v>
      </c>
      <c r="AL61" s="1">
        <v>30</v>
      </c>
      <c r="AM61" s="1">
        <f t="shared" si="34"/>
        <v>715.38999999999987</v>
      </c>
      <c r="AN61" s="22">
        <f t="shared" si="11"/>
        <v>1430.7799999999997</v>
      </c>
      <c r="AO61" s="1"/>
    </row>
    <row r="62" spans="2:41" x14ac:dyDescent="0.35">
      <c r="B62" s="3">
        <v>650</v>
      </c>
      <c r="C62" s="21">
        <v>1600</v>
      </c>
      <c r="D62" s="4">
        <v>1255</v>
      </c>
      <c r="E62" s="6">
        <f t="shared" si="28"/>
        <v>1191.5776785714286</v>
      </c>
      <c r="F62" s="3">
        <f t="shared" si="35"/>
        <v>295.77</v>
      </c>
      <c r="G62" s="21">
        <v>145</v>
      </c>
      <c r="H62" s="4">
        <f t="shared" si="29"/>
        <v>440.77</v>
      </c>
      <c r="I62" s="9">
        <f t="shared" si="30"/>
        <v>881.54</v>
      </c>
      <c r="J62" s="20"/>
      <c r="K62" s="1"/>
      <c r="L62" s="1">
        <v>650</v>
      </c>
      <c r="M62" s="1">
        <v>1600</v>
      </c>
      <c r="N62" s="1">
        <v>1560</v>
      </c>
      <c r="O62" s="1">
        <f t="shared" si="3"/>
        <v>1481.1642857142856</v>
      </c>
      <c r="P62" s="1">
        <f t="shared" si="36"/>
        <v>406.53000000000009</v>
      </c>
      <c r="Q62" s="1">
        <v>145</v>
      </c>
      <c r="R62" s="1">
        <f t="shared" si="31"/>
        <v>551.53000000000009</v>
      </c>
      <c r="S62" s="22">
        <f t="shared" si="5"/>
        <v>1103.0600000000002</v>
      </c>
      <c r="T62" s="1"/>
      <c r="U62" s="1"/>
      <c r="V62" s="1">
        <v>650</v>
      </c>
      <c r="W62" s="1">
        <v>1600</v>
      </c>
      <c r="X62" s="1">
        <v>1880</v>
      </c>
      <c r="Y62" s="1">
        <f t="shared" si="20"/>
        <v>1784.992857142857</v>
      </c>
      <c r="Z62" s="1">
        <f t="shared" si="37"/>
        <v>412.85999999999979</v>
      </c>
      <c r="AA62" s="1">
        <v>165</v>
      </c>
      <c r="AB62" s="1">
        <f t="shared" si="32"/>
        <v>577.85999999999979</v>
      </c>
      <c r="AC62" s="22">
        <f t="shared" si="8"/>
        <v>1155.7199999999996</v>
      </c>
      <c r="AD62" s="20"/>
      <c r="AE62" s="20"/>
      <c r="AF62" s="1">
        <v>650</v>
      </c>
      <c r="AG62" s="1">
        <v>1600</v>
      </c>
      <c r="AH62" s="1">
        <v>2350</v>
      </c>
      <c r="AI62" s="1">
        <f t="shared" si="33"/>
        <v>2231.2410714285711</v>
      </c>
      <c r="AJ62" s="1">
        <f t="shared" si="38"/>
        <v>517.28999999999985</v>
      </c>
      <c r="AK62" s="1">
        <v>185</v>
      </c>
      <c r="AL62" s="1">
        <v>30</v>
      </c>
      <c r="AM62" s="1">
        <f t="shared" si="34"/>
        <v>732.28999999999985</v>
      </c>
      <c r="AN62" s="22">
        <f t="shared" si="11"/>
        <v>1464.5799999999997</v>
      </c>
      <c r="AO62" s="1"/>
    </row>
    <row r="63" spans="2:41" x14ac:dyDescent="0.35">
      <c r="B63" s="3">
        <v>650</v>
      </c>
      <c r="C63" s="21">
        <v>1700</v>
      </c>
      <c r="D63" s="4">
        <v>1255</v>
      </c>
      <c r="E63" s="6">
        <f t="shared" si="28"/>
        <v>1273.1526785714286</v>
      </c>
      <c r="F63" s="3">
        <f t="shared" si="35"/>
        <v>304.20999999999998</v>
      </c>
      <c r="G63" s="21">
        <v>145</v>
      </c>
      <c r="H63" s="4">
        <f t="shared" si="29"/>
        <v>449.21</v>
      </c>
      <c r="I63" s="9">
        <f t="shared" si="30"/>
        <v>898.42</v>
      </c>
      <c r="J63" s="20"/>
      <c r="K63" s="1"/>
      <c r="L63" s="1">
        <v>650</v>
      </c>
      <c r="M63" s="1">
        <v>1700</v>
      </c>
      <c r="N63" s="1">
        <v>1560</v>
      </c>
      <c r="O63" s="1">
        <f t="shared" si="3"/>
        <v>1582.5642857142857</v>
      </c>
      <c r="P63" s="1">
        <f t="shared" si="36"/>
        <v>419.2000000000001</v>
      </c>
      <c r="Q63" s="1">
        <v>165</v>
      </c>
      <c r="R63" s="1">
        <f t="shared" si="31"/>
        <v>584.20000000000005</v>
      </c>
      <c r="S63" s="22">
        <f t="shared" si="5"/>
        <v>1168.4000000000001</v>
      </c>
      <c r="T63" s="1"/>
      <c r="U63" s="1"/>
      <c r="V63" s="1">
        <v>650</v>
      </c>
      <c r="W63" s="1">
        <v>1700</v>
      </c>
      <c r="X63" s="1">
        <v>1880</v>
      </c>
      <c r="Y63" s="1">
        <f t="shared" si="20"/>
        <v>1907.1928571428571</v>
      </c>
      <c r="Z63" s="1">
        <f t="shared" si="37"/>
        <v>425.88999999999976</v>
      </c>
      <c r="AA63" s="1">
        <v>165</v>
      </c>
      <c r="AB63" s="1">
        <f t="shared" si="32"/>
        <v>590.88999999999976</v>
      </c>
      <c r="AC63" s="22">
        <f t="shared" si="8"/>
        <v>1181.7799999999995</v>
      </c>
      <c r="AD63" s="20"/>
      <c r="AE63" s="20"/>
      <c r="AF63" s="1">
        <v>650</v>
      </c>
      <c r="AG63" s="1">
        <v>1700</v>
      </c>
      <c r="AH63" s="1">
        <v>2350</v>
      </c>
      <c r="AI63" s="1">
        <f t="shared" si="33"/>
        <v>2383.9910714285711</v>
      </c>
      <c r="AJ63" s="1">
        <f t="shared" si="38"/>
        <v>534.18999999999983</v>
      </c>
      <c r="AK63" s="1">
        <v>185</v>
      </c>
      <c r="AL63" s="1">
        <v>30</v>
      </c>
      <c r="AM63" s="1">
        <f t="shared" si="34"/>
        <v>749.18999999999983</v>
      </c>
      <c r="AN63" s="22">
        <f t="shared" si="11"/>
        <v>1498.3799999999997</v>
      </c>
      <c r="AO63" s="1"/>
    </row>
    <row r="64" spans="2:41" x14ac:dyDescent="0.35">
      <c r="B64" s="3">
        <v>650</v>
      </c>
      <c r="C64" s="21">
        <v>1800</v>
      </c>
      <c r="D64" s="4">
        <v>1255</v>
      </c>
      <c r="E64" s="6">
        <f t="shared" si="28"/>
        <v>1354.7276785714284</v>
      </c>
      <c r="F64" s="3">
        <f t="shared" si="35"/>
        <v>312.64999999999998</v>
      </c>
      <c r="G64" s="21">
        <v>145</v>
      </c>
      <c r="H64" s="4">
        <f t="shared" si="29"/>
        <v>457.65</v>
      </c>
      <c r="I64" s="9">
        <f t="shared" si="30"/>
        <v>915.3</v>
      </c>
      <c r="J64" s="20"/>
      <c r="K64" s="1"/>
      <c r="L64" s="1">
        <v>650</v>
      </c>
      <c r="M64" s="1">
        <v>1800</v>
      </c>
      <c r="N64" s="1">
        <v>1560</v>
      </c>
      <c r="O64" s="1">
        <f t="shared" si="3"/>
        <v>1683.9642857142856</v>
      </c>
      <c r="P64" s="1">
        <f t="shared" si="36"/>
        <v>431.87000000000012</v>
      </c>
      <c r="Q64" s="1">
        <v>165</v>
      </c>
      <c r="R64" s="1">
        <f t="shared" si="31"/>
        <v>596.87000000000012</v>
      </c>
      <c r="S64" s="22">
        <f t="shared" si="5"/>
        <v>1193.7400000000002</v>
      </c>
      <c r="T64" s="1"/>
      <c r="U64" s="1"/>
      <c r="V64" s="1">
        <v>650</v>
      </c>
      <c r="W64" s="1">
        <v>1800</v>
      </c>
      <c r="X64" s="1">
        <v>1880</v>
      </c>
      <c r="Y64" s="1">
        <f t="shared" si="20"/>
        <v>2029.3928571428571</v>
      </c>
      <c r="Z64" s="1">
        <f t="shared" si="37"/>
        <v>438.91999999999973</v>
      </c>
      <c r="AA64" s="1">
        <v>185</v>
      </c>
      <c r="AB64" s="1">
        <f t="shared" si="32"/>
        <v>623.91999999999973</v>
      </c>
      <c r="AC64" s="22">
        <f t="shared" si="8"/>
        <v>1247.8399999999995</v>
      </c>
      <c r="AD64" s="20"/>
      <c r="AE64" s="20"/>
      <c r="AF64" s="1">
        <v>650</v>
      </c>
      <c r="AG64" s="1">
        <v>1800</v>
      </c>
      <c r="AH64" s="1">
        <v>2350</v>
      </c>
      <c r="AI64" s="1">
        <f t="shared" si="33"/>
        <v>2536.7410714285711</v>
      </c>
      <c r="AJ64" s="1">
        <f t="shared" si="38"/>
        <v>551.0899999999998</v>
      </c>
      <c r="AK64" s="1">
        <v>200</v>
      </c>
      <c r="AL64" s="1">
        <v>30</v>
      </c>
      <c r="AM64" s="1">
        <f t="shared" si="34"/>
        <v>781.0899999999998</v>
      </c>
      <c r="AN64" s="22">
        <f t="shared" si="11"/>
        <v>1562.1799999999996</v>
      </c>
      <c r="AO64" s="1"/>
    </row>
    <row r="65" spans="2:41" x14ac:dyDescent="0.35">
      <c r="B65" s="3">
        <v>650</v>
      </c>
      <c r="C65" s="21">
        <v>1900</v>
      </c>
      <c r="D65" s="4">
        <v>1255</v>
      </c>
      <c r="E65" s="6">
        <f t="shared" si="28"/>
        <v>1436.3026785714285</v>
      </c>
      <c r="F65" s="3">
        <f t="shared" si="35"/>
        <v>321.08999999999997</v>
      </c>
      <c r="G65" s="21">
        <v>145</v>
      </c>
      <c r="H65" s="4">
        <f t="shared" si="29"/>
        <v>466.09</v>
      </c>
      <c r="I65" s="9">
        <f t="shared" si="30"/>
        <v>932.18</v>
      </c>
      <c r="J65" s="20"/>
      <c r="K65" s="1"/>
      <c r="L65" s="1">
        <v>650</v>
      </c>
      <c r="M65" s="1">
        <v>1900</v>
      </c>
      <c r="N65" s="1">
        <v>1560</v>
      </c>
      <c r="O65" s="1">
        <f t="shared" si="3"/>
        <v>1785.3642857142856</v>
      </c>
      <c r="P65" s="1">
        <f t="shared" si="36"/>
        <v>444.54000000000013</v>
      </c>
      <c r="Q65" s="1">
        <v>165</v>
      </c>
      <c r="R65" s="1">
        <f t="shared" si="31"/>
        <v>609.54000000000019</v>
      </c>
      <c r="S65" s="22">
        <f t="shared" si="5"/>
        <v>1219.0800000000004</v>
      </c>
      <c r="T65" s="1"/>
      <c r="U65" s="1"/>
      <c r="V65" s="1">
        <v>650</v>
      </c>
      <c r="W65" s="1">
        <v>1900</v>
      </c>
      <c r="X65" s="1">
        <v>1880</v>
      </c>
      <c r="Y65" s="1">
        <f t="shared" si="20"/>
        <v>2151.5928571428572</v>
      </c>
      <c r="Z65" s="1">
        <f t="shared" si="37"/>
        <v>451.9499999999997</v>
      </c>
      <c r="AA65" s="1">
        <v>185</v>
      </c>
      <c r="AB65" s="1">
        <f t="shared" si="32"/>
        <v>636.9499999999997</v>
      </c>
      <c r="AC65" s="22">
        <f t="shared" si="8"/>
        <v>1273.8999999999994</v>
      </c>
      <c r="AD65" s="20"/>
      <c r="AE65" s="20"/>
      <c r="AF65" s="1">
        <v>650</v>
      </c>
      <c r="AG65" s="1">
        <v>1900</v>
      </c>
      <c r="AH65" s="1">
        <v>2350</v>
      </c>
      <c r="AI65" s="1">
        <f t="shared" si="33"/>
        <v>2689.4910714285711</v>
      </c>
      <c r="AJ65" s="1">
        <f t="shared" si="38"/>
        <v>567.98999999999978</v>
      </c>
      <c r="AK65" s="1">
        <v>200</v>
      </c>
      <c r="AL65" s="1">
        <v>30</v>
      </c>
      <c r="AM65" s="1">
        <f t="shared" si="34"/>
        <v>797.98999999999978</v>
      </c>
      <c r="AN65" s="22">
        <f t="shared" si="11"/>
        <v>1595.9799999999996</v>
      </c>
      <c r="AO65" s="1"/>
    </row>
    <row r="66" spans="2:41" x14ac:dyDescent="0.35">
      <c r="B66" s="3">
        <v>650</v>
      </c>
      <c r="C66" s="21">
        <v>2000</v>
      </c>
      <c r="D66" s="4">
        <v>1255</v>
      </c>
      <c r="E66" s="6">
        <f t="shared" si="28"/>
        <v>1517.8776785714285</v>
      </c>
      <c r="F66" s="3">
        <f t="shared" si="35"/>
        <v>329.53</v>
      </c>
      <c r="G66" s="21">
        <v>165</v>
      </c>
      <c r="H66" s="4">
        <f t="shared" si="29"/>
        <v>494.53</v>
      </c>
      <c r="I66" s="9">
        <f t="shared" si="30"/>
        <v>989.06</v>
      </c>
      <c r="J66" s="20"/>
      <c r="K66" s="1"/>
      <c r="L66" s="1">
        <v>650</v>
      </c>
      <c r="M66" s="1">
        <v>2000</v>
      </c>
      <c r="N66" s="1">
        <v>1560</v>
      </c>
      <c r="O66" s="1">
        <f t="shared" si="3"/>
        <v>1886.7642857142855</v>
      </c>
      <c r="P66" s="1">
        <f t="shared" si="36"/>
        <v>457.21000000000015</v>
      </c>
      <c r="Q66" s="1">
        <v>165</v>
      </c>
      <c r="R66" s="1">
        <f t="shared" si="31"/>
        <v>622.21000000000015</v>
      </c>
      <c r="S66" s="22">
        <f t="shared" si="5"/>
        <v>1244.4200000000003</v>
      </c>
      <c r="T66" s="1"/>
      <c r="U66" s="1"/>
      <c r="V66" s="1">
        <v>650</v>
      </c>
      <c r="W66" s="1">
        <v>2000</v>
      </c>
      <c r="X66" s="1">
        <v>1880</v>
      </c>
      <c r="Y66" s="1">
        <f t="shared" si="20"/>
        <v>2273.792857142857</v>
      </c>
      <c r="Z66" s="1">
        <f t="shared" si="37"/>
        <v>464.97999999999968</v>
      </c>
      <c r="AA66" s="1">
        <v>185</v>
      </c>
      <c r="AB66" s="1">
        <f t="shared" si="32"/>
        <v>649.97999999999968</v>
      </c>
      <c r="AC66" s="22">
        <f t="shared" si="8"/>
        <v>1299.9599999999994</v>
      </c>
      <c r="AD66" s="20"/>
      <c r="AE66" s="20"/>
      <c r="AF66" s="1">
        <v>650</v>
      </c>
      <c r="AG66" s="1">
        <v>2000</v>
      </c>
      <c r="AH66" s="1">
        <v>2350</v>
      </c>
      <c r="AI66" s="1">
        <f t="shared" si="33"/>
        <v>2842.2410714285711</v>
      </c>
      <c r="AJ66" s="1">
        <f t="shared" si="38"/>
        <v>584.88999999999976</v>
      </c>
      <c r="AK66" s="1">
        <v>200</v>
      </c>
      <c r="AL66" s="1">
        <v>30</v>
      </c>
      <c r="AM66" s="1">
        <f t="shared" si="34"/>
        <v>814.88999999999976</v>
      </c>
      <c r="AN66" s="22">
        <f t="shared" si="11"/>
        <v>1629.7799999999995</v>
      </c>
      <c r="AO66" s="1"/>
    </row>
    <row r="67" spans="2:41" x14ac:dyDescent="0.35">
      <c r="B67" s="3">
        <v>650</v>
      </c>
      <c r="C67" s="21">
        <v>2100</v>
      </c>
      <c r="D67" s="4">
        <v>1255</v>
      </c>
      <c r="E67" s="6">
        <f t="shared" si="28"/>
        <v>1599.4526785714286</v>
      </c>
      <c r="F67" s="3">
        <f t="shared" si="35"/>
        <v>337.96999999999997</v>
      </c>
      <c r="G67" s="21">
        <v>165</v>
      </c>
      <c r="H67" s="4">
        <f t="shared" si="29"/>
        <v>502.96999999999997</v>
      </c>
      <c r="I67" s="9">
        <f t="shared" si="30"/>
        <v>1005.9399999999999</v>
      </c>
      <c r="J67" s="20"/>
      <c r="K67" s="1"/>
      <c r="L67" s="1">
        <v>650</v>
      </c>
      <c r="M67" s="1">
        <v>2100</v>
      </c>
      <c r="N67" s="1">
        <v>1560</v>
      </c>
      <c r="O67" s="1">
        <f t="shared" si="3"/>
        <v>1988.1642857142856</v>
      </c>
      <c r="P67" s="1">
        <f t="shared" si="36"/>
        <v>469.88000000000017</v>
      </c>
      <c r="Q67" s="1">
        <v>165</v>
      </c>
      <c r="R67" s="1">
        <f t="shared" si="31"/>
        <v>634.88000000000011</v>
      </c>
      <c r="S67" s="22">
        <f t="shared" si="5"/>
        <v>1269.7600000000002</v>
      </c>
      <c r="T67" s="1"/>
      <c r="U67" s="1"/>
      <c r="V67" s="1">
        <v>650</v>
      </c>
      <c r="W67" s="1">
        <v>2100</v>
      </c>
      <c r="X67" s="1">
        <v>1880</v>
      </c>
      <c r="Y67" s="1">
        <f t="shared" si="20"/>
        <v>2395.9928571428572</v>
      </c>
      <c r="Z67" s="1">
        <f t="shared" si="37"/>
        <v>478.00999999999965</v>
      </c>
      <c r="AA67" s="1">
        <v>185</v>
      </c>
      <c r="AB67" s="1">
        <f t="shared" si="32"/>
        <v>663.00999999999965</v>
      </c>
      <c r="AC67" s="22">
        <f t="shared" si="8"/>
        <v>1326.0199999999993</v>
      </c>
      <c r="AD67" s="20"/>
      <c r="AE67" s="20"/>
      <c r="AF67" s="1">
        <v>650</v>
      </c>
      <c r="AG67" s="1">
        <v>2100</v>
      </c>
      <c r="AH67" s="1">
        <v>2350</v>
      </c>
      <c r="AI67" s="1">
        <f t="shared" si="33"/>
        <v>2994.9910714285711</v>
      </c>
      <c r="AJ67" s="1">
        <f t="shared" si="38"/>
        <v>601.78999999999974</v>
      </c>
      <c r="AK67" s="1">
        <v>200</v>
      </c>
      <c r="AL67" s="1">
        <v>30</v>
      </c>
      <c r="AM67" s="1">
        <f t="shared" si="34"/>
        <v>831.78999999999974</v>
      </c>
      <c r="AN67" s="22">
        <f t="shared" si="11"/>
        <v>1663.5799999999995</v>
      </c>
      <c r="AO67" s="1"/>
    </row>
    <row r="68" spans="2:41" x14ac:dyDescent="0.35">
      <c r="B68" s="3">
        <v>650</v>
      </c>
      <c r="C68" s="21">
        <v>2200</v>
      </c>
      <c r="D68" s="4">
        <v>1255</v>
      </c>
      <c r="E68" s="6">
        <f t="shared" si="28"/>
        <v>1681.0276785714286</v>
      </c>
      <c r="F68" s="3">
        <f t="shared" si="35"/>
        <v>346.40999999999997</v>
      </c>
      <c r="G68" s="21">
        <v>165</v>
      </c>
      <c r="H68" s="4">
        <f t="shared" si="29"/>
        <v>511.40999999999997</v>
      </c>
      <c r="I68" s="9">
        <f t="shared" si="30"/>
        <v>1022.8199999999999</v>
      </c>
      <c r="J68" s="20"/>
      <c r="K68" s="1"/>
      <c r="L68" s="1">
        <v>650</v>
      </c>
      <c r="M68" s="1">
        <v>2200</v>
      </c>
      <c r="N68" s="1">
        <v>1560</v>
      </c>
      <c r="O68" s="1">
        <f t="shared" si="3"/>
        <v>2089.5642857142857</v>
      </c>
      <c r="P68" s="1">
        <f t="shared" si="36"/>
        <v>482.55000000000018</v>
      </c>
      <c r="Q68" s="1">
        <v>185</v>
      </c>
      <c r="R68" s="1">
        <f t="shared" si="31"/>
        <v>667.55000000000018</v>
      </c>
      <c r="S68" s="22">
        <f t="shared" si="5"/>
        <v>1335.1000000000004</v>
      </c>
      <c r="T68" s="1"/>
      <c r="U68" s="1"/>
      <c r="V68" s="1">
        <v>650</v>
      </c>
      <c r="W68" s="1">
        <v>2200</v>
      </c>
      <c r="X68" s="1">
        <v>1880</v>
      </c>
      <c r="Y68" s="1">
        <f t="shared" si="20"/>
        <v>2518.1928571428571</v>
      </c>
      <c r="Z68" s="1">
        <f t="shared" si="37"/>
        <v>491.03999999999962</v>
      </c>
      <c r="AA68" s="1">
        <v>200</v>
      </c>
      <c r="AB68" s="1">
        <f t="shared" si="32"/>
        <v>691.03999999999962</v>
      </c>
      <c r="AC68" s="22">
        <f t="shared" si="8"/>
        <v>1382.0799999999992</v>
      </c>
      <c r="AD68" s="20"/>
      <c r="AE68" s="20"/>
      <c r="AF68" s="1">
        <v>650</v>
      </c>
      <c r="AG68" s="1">
        <v>2200</v>
      </c>
      <c r="AH68" s="1">
        <v>2350</v>
      </c>
      <c r="AI68" s="1">
        <f t="shared" si="33"/>
        <v>3147.7410714285711</v>
      </c>
      <c r="AJ68" s="1">
        <f t="shared" si="38"/>
        <v>618.68999999999971</v>
      </c>
      <c r="AK68" s="1">
        <v>205</v>
      </c>
      <c r="AL68" s="1">
        <v>30</v>
      </c>
      <c r="AM68" s="1">
        <f t="shared" si="34"/>
        <v>853.68999999999971</v>
      </c>
      <c r="AN68" s="22">
        <f t="shared" si="11"/>
        <v>1707.3799999999994</v>
      </c>
      <c r="AO68" s="1"/>
    </row>
    <row r="69" spans="2:41" x14ac:dyDescent="0.35">
      <c r="B69" s="3">
        <v>650</v>
      </c>
      <c r="C69" s="21">
        <v>2300</v>
      </c>
      <c r="D69" s="4">
        <v>1255</v>
      </c>
      <c r="E69" s="6">
        <f t="shared" si="28"/>
        <v>1762.6026785714284</v>
      </c>
      <c r="F69" s="3">
        <f t="shared" si="35"/>
        <v>354.84999999999997</v>
      </c>
      <c r="G69" s="21">
        <v>165</v>
      </c>
      <c r="H69" s="4">
        <f t="shared" si="29"/>
        <v>519.84999999999991</v>
      </c>
      <c r="I69" s="9">
        <f t="shared" si="30"/>
        <v>1039.6999999999998</v>
      </c>
      <c r="J69" s="20"/>
      <c r="K69" s="1"/>
      <c r="L69" s="1">
        <v>650</v>
      </c>
      <c r="M69" s="1">
        <v>2300</v>
      </c>
      <c r="N69" s="1">
        <v>1560</v>
      </c>
      <c r="O69" s="1">
        <f t="shared" si="3"/>
        <v>2190.9642857142858</v>
      </c>
      <c r="P69" s="1">
        <f t="shared" si="36"/>
        <v>495.2200000000002</v>
      </c>
      <c r="Q69" s="1">
        <v>185</v>
      </c>
      <c r="R69" s="1">
        <f t="shared" si="31"/>
        <v>680.22000000000025</v>
      </c>
      <c r="S69" s="22">
        <f t="shared" si="5"/>
        <v>1360.4400000000005</v>
      </c>
      <c r="T69" s="1"/>
      <c r="U69" s="1"/>
      <c r="V69" s="1">
        <v>650</v>
      </c>
      <c r="W69" s="1">
        <v>2300</v>
      </c>
      <c r="X69" s="1">
        <v>1880</v>
      </c>
      <c r="Y69" s="1">
        <f t="shared" si="20"/>
        <v>2640.3928571428569</v>
      </c>
      <c r="Z69" s="1">
        <f t="shared" si="37"/>
        <v>504.0699999999996</v>
      </c>
      <c r="AA69" s="1">
        <v>200</v>
      </c>
      <c r="AB69" s="1">
        <f t="shared" si="32"/>
        <v>704.0699999999996</v>
      </c>
      <c r="AC69" s="22">
        <f t="shared" si="8"/>
        <v>1408.1399999999992</v>
      </c>
      <c r="AD69" s="20"/>
      <c r="AE69" s="20"/>
      <c r="AF69" s="1">
        <v>650</v>
      </c>
      <c r="AG69" s="1">
        <v>2300</v>
      </c>
      <c r="AH69" s="1">
        <v>2350</v>
      </c>
      <c r="AI69" s="1">
        <f t="shared" si="33"/>
        <v>3300.4910714285711</v>
      </c>
      <c r="AJ69" s="1">
        <f t="shared" si="38"/>
        <v>635.58999999999969</v>
      </c>
      <c r="AK69" s="1">
        <v>205</v>
      </c>
      <c r="AL69" s="1">
        <v>30</v>
      </c>
      <c r="AM69" s="1">
        <f t="shared" si="34"/>
        <v>870.58999999999969</v>
      </c>
      <c r="AN69" s="22">
        <f t="shared" si="11"/>
        <v>1741.1799999999994</v>
      </c>
      <c r="AO69" s="1"/>
    </row>
    <row r="70" spans="2:41" x14ac:dyDescent="0.35">
      <c r="B70" s="3">
        <v>650</v>
      </c>
      <c r="C70" s="21">
        <v>2400</v>
      </c>
      <c r="D70" s="4">
        <v>1255</v>
      </c>
      <c r="E70" s="6">
        <f t="shared" si="28"/>
        <v>1844.1776785714285</v>
      </c>
      <c r="F70" s="3">
        <f t="shared" si="35"/>
        <v>363.28999999999996</v>
      </c>
      <c r="G70" s="21">
        <v>165</v>
      </c>
      <c r="H70" s="4">
        <f t="shared" si="29"/>
        <v>528.29</v>
      </c>
      <c r="I70" s="9">
        <f t="shared" si="30"/>
        <v>1056.58</v>
      </c>
      <c r="J70" s="20"/>
      <c r="K70" s="1"/>
      <c r="L70" s="1">
        <v>650</v>
      </c>
      <c r="M70" s="1">
        <v>2400</v>
      </c>
      <c r="N70" s="1">
        <v>1560</v>
      </c>
      <c r="O70" s="1">
        <f t="shared" ref="O70:O133" si="39">(((22/7*(L70/2)^2)*N70)+((M70-L70)*N70*L70))/1000000</f>
        <v>2292.3642857142859</v>
      </c>
      <c r="P70" s="1">
        <f t="shared" si="36"/>
        <v>507.89000000000021</v>
      </c>
      <c r="Q70" s="1">
        <v>185</v>
      </c>
      <c r="R70" s="1">
        <f t="shared" si="31"/>
        <v>692.89000000000021</v>
      </c>
      <c r="S70" s="22">
        <f t="shared" ref="S70:S133" si="40">R70/(1-$C$2)</f>
        <v>1385.7800000000004</v>
      </c>
      <c r="T70" s="1"/>
      <c r="U70" s="1"/>
      <c r="V70" s="1">
        <v>650</v>
      </c>
      <c r="W70" s="1">
        <v>2400</v>
      </c>
      <c r="X70" s="1">
        <v>1880</v>
      </c>
      <c r="Y70" s="1">
        <f t="shared" si="20"/>
        <v>2762.5928571428572</v>
      </c>
      <c r="Z70" s="1">
        <f t="shared" si="37"/>
        <v>517.09999999999957</v>
      </c>
      <c r="AA70" s="1">
        <v>200</v>
      </c>
      <c r="AB70" s="1">
        <f t="shared" si="32"/>
        <v>717.09999999999957</v>
      </c>
      <c r="AC70" s="22">
        <f t="shared" ref="AC70:AC133" si="41">AB70/(1-$C$2)</f>
        <v>1434.1999999999991</v>
      </c>
      <c r="AD70" s="20"/>
      <c r="AE70" s="20"/>
      <c r="AF70" s="1">
        <v>650</v>
      </c>
      <c r="AG70" s="1">
        <v>2400</v>
      </c>
      <c r="AH70" s="1">
        <v>2350</v>
      </c>
      <c r="AI70" s="1">
        <f t="shared" si="33"/>
        <v>3453.2410714285711</v>
      </c>
      <c r="AJ70" s="1">
        <f t="shared" si="38"/>
        <v>652.48999999999967</v>
      </c>
      <c r="AK70" s="1">
        <v>205</v>
      </c>
      <c r="AL70" s="1">
        <v>30</v>
      </c>
      <c r="AM70" s="1">
        <f t="shared" si="34"/>
        <v>887.48999999999967</v>
      </c>
      <c r="AN70" s="22">
        <f t="shared" ref="AN70:AN133" si="42">AM70/(1-$C$2)</f>
        <v>1774.9799999999993</v>
      </c>
      <c r="AO70" s="1"/>
    </row>
    <row r="71" spans="2:41" x14ac:dyDescent="0.35">
      <c r="B71" s="3">
        <v>650</v>
      </c>
      <c r="C71" s="21">
        <v>2500</v>
      </c>
      <c r="D71" s="4">
        <v>1255</v>
      </c>
      <c r="E71" s="6">
        <f t="shared" si="28"/>
        <v>1925.7526785714285</v>
      </c>
      <c r="F71" s="3">
        <f t="shared" si="35"/>
        <v>371.72999999999996</v>
      </c>
      <c r="G71" s="21">
        <v>165</v>
      </c>
      <c r="H71" s="4">
        <f t="shared" si="29"/>
        <v>536.73</v>
      </c>
      <c r="I71" s="9">
        <f t="shared" si="30"/>
        <v>1073.46</v>
      </c>
      <c r="J71" s="20"/>
      <c r="K71" s="1"/>
      <c r="L71" s="1">
        <v>650</v>
      </c>
      <c r="M71" s="1">
        <v>2500</v>
      </c>
      <c r="N71" s="1">
        <v>1560</v>
      </c>
      <c r="O71" s="1">
        <f t="shared" si="39"/>
        <v>2393.764285714286</v>
      </c>
      <c r="P71" s="1">
        <f t="shared" si="36"/>
        <v>520.56000000000017</v>
      </c>
      <c r="Q71" s="1">
        <v>185</v>
      </c>
      <c r="R71" s="1">
        <f t="shared" si="31"/>
        <v>705.56000000000017</v>
      </c>
      <c r="S71" s="22">
        <f t="shared" si="40"/>
        <v>1411.1200000000003</v>
      </c>
      <c r="T71" s="1"/>
      <c r="U71" s="1"/>
      <c r="V71" s="1">
        <v>650</v>
      </c>
      <c r="W71" s="1">
        <v>2500</v>
      </c>
      <c r="X71" s="1">
        <v>1880</v>
      </c>
      <c r="Y71" s="1">
        <f t="shared" si="20"/>
        <v>2884.792857142857</v>
      </c>
      <c r="Z71" s="1">
        <f t="shared" si="37"/>
        <v>530.12999999999954</v>
      </c>
      <c r="AA71" s="1">
        <v>200</v>
      </c>
      <c r="AB71" s="1">
        <f t="shared" si="32"/>
        <v>730.12999999999954</v>
      </c>
      <c r="AC71" s="22">
        <f t="shared" si="41"/>
        <v>1460.2599999999991</v>
      </c>
      <c r="AD71" s="20"/>
      <c r="AE71" s="20"/>
      <c r="AF71" s="1">
        <v>650</v>
      </c>
      <c r="AG71" s="1">
        <v>2500</v>
      </c>
      <c r="AH71" s="1">
        <v>2350</v>
      </c>
      <c r="AI71" s="1">
        <f t="shared" si="33"/>
        <v>3605.9910714285711</v>
      </c>
      <c r="AJ71" s="1">
        <f t="shared" si="38"/>
        <v>669.38999999999965</v>
      </c>
      <c r="AK71" s="1">
        <v>210</v>
      </c>
      <c r="AL71" s="1">
        <v>30</v>
      </c>
      <c r="AM71" s="1">
        <f t="shared" si="34"/>
        <v>909.38999999999965</v>
      </c>
      <c r="AN71" s="22">
        <f t="shared" si="42"/>
        <v>1818.7799999999993</v>
      </c>
      <c r="AO71" s="1"/>
    </row>
    <row r="72" spans="2:41" x14ac:dyDescent="0.35">
      <c r="B72" s="3">
        <v>650</v>
      </c>
      <c r="C72" s="21">
        <v>2600</v>
      </c>
      <c r="D72" s="4">
        <v>1255</v>
      </c>
      <c r="E72" s="6">
        <f t="shared" si="28"/>
        <v>2007.3276785714286</v>
      </c>
      <c r="F72" s="3">
        <f t="shared" si="35"/>
        <v>380.16999999999996</v>
      </c>
      <c r="G72" s="21">
        <v>185</v>
      </c>
      <c r="H72" s="4">
        <f t="shared" si="29"/>
        <v>565.16999999999996</v>
      </c>
      <c r="I72" s="9">
        <f t="shared" si="30"/>
        <v>1130.3399999999999</v>
      </c>
      <c r="J72" s="20"/>
      <c r="K72" s="1"/>
      <c r="L72" s="1">
        <v>650</v>
      </c>
      <c r="M72" s="1">
        <v>2600</v>
      </c>
      <c r="N72" s="1">
        <v>1560</v>
      </c>
      <c r="O72" s="1">
        <f t="shared" si="39"/>
        <v>2495.1642857142861</v>
      </c>
      <c r="P72" s="1">
        <f t="shared" si="36"/>
        <v>533.23000000000013</v>
      </c>
      <c r="Q72" s="1">
        <v>185</v>
      </c>
      <c r="R72" s="1">
        <f t="shared" si="31"/>
        <v>718.23000000000013</v>
      </c>
      <c r="S72" s="22">
        <f t="shared" si="40"/>
        <v>1436.4600000000003</v>
      </c>
      <c r="T72" s="1"/>
      <c r="U72" s="1"/>
      <c r="V72" s="1">
        <v>650</v>
      </c>
      <c r="W72" s="1">
        <v>2600</v>
      </c>
      <c r="X72" s="1">
        <v>1880</v>
      </c>
      <c r="Y72" s="1">
        <f t="shared" si="20"/>
        <v>3006.9928571428572</v>
      </c>
      <c r="Z72" s="1">
        <f t="shared" si="37"/>
        <v>543.15999999999951</v>
      </c>
      <c r="AA72" s="1">
        <v>205</v>
      </c>
      <c r="AB72" s="1">
        <f t="shared" si="32"/>
        <v>748.15999999999951</v>
      </c>
      <c r="AC72" s="22">
        <f t="shared" si="41"/>
        <v>1496.319999999999</v>
      </c>
      <c r="AD72" s="20"/>
      <c r="AE72" s="20"/>
      <c r="AF72" s="1">
        <v>650</v>
      </c>
      <c r="AG72" s="1">
        <v>2600</v>
      </c>
      <c r="AH72" s="1">
        <v>2350</v>
      </c>
      <c r="AI72" s="1">
        <f t="shared" si="33"/>
        <v>3758.7410714285711</v>
      </c>
      <c r="AJ72" s="1">
        <f t="shared" si="38"/>
        <v>686.28999999999962</v>
      </c>
      <c r="AK72" s="1">
        <v>210</v>
      </c>
      <c r="AL72" s="1">
        <v>30</v>
      </c>
      <c r="AM72" s="1">
        <f t="shared" si="34"/>
        <v>926.28999999999962</v>
      </c>
      <c r="AN72" s="22">
        <f t="shared" si="42"/>
        <v>1852.5799999999992</v>
      </c>
      <c r="AO72" s="1"/>
    </row>
    <row r="73" spans="2:41" x14ac:dyDescent="0.35">
      <c r="B73" s="3">
        <v>650</v>
      </c>
      <c r="C73" s="21">
        <v>2700</v>
      </c>
      <c r="D73" s="4">
        <v>1255</v>
      </c>
      <c r="E73" s="6">
        <f t="shared" si="28"/>
        <v>2088.9026785714286</v>
      </c>
      <c r="F73" s="3">
        <f t="shared" si="35"/>
        <v>388.60999999999996</v>
      </c>
      <c r="G73" s="21">
        <v>185</v>
      </c>
      <c r="H73" s="4">
        <f t="shared" si="29"/>
        <v>573.6099999999999</v>
      </c>
      <c r="I73" s="9">
        <f t="shared" si="30"/>
        <v>1147.2199999999998</v>
      </c>
      <c r="J73" s="20"/>
      <c r="K73" s="1"/>
      <c r="L73" s="1">
        <v>650</v>
      </c>
      <c r="M73" s="1">
        <v>2700</v>
      </c>
      <c r="N73" s="1">
        <v>1560</v>
      </c>
      <c r="O73" s="1">
        <f t="shared" si="39"/>
        <v>2596.5642857142857</v>
      </c>
      <c r="P73" s="1">
        <f t="shared" si="36"/>
        <v>545.90000000000009</v>
      </c>
      <c r="Q73" s="1">
        <v>200</v>
      </c>
      <c r="R73" s="1">
        <f t="shared" si="31"/>
        <v>745.90000000000009</v>
      </c>
      <c r="S73" s="22">
        <f t="shared" si="40"/>
        <v>1491.8000000000002</v>
      </c>
      <c r="T73" s="1"/>
      <c r="U73" s="1"/>
      <c r="V73" s="1">
        <v>650</v>
      </c>
      <c r="W73" s="1">
        <v>2700</v>
      </c>
      <c r="X73" s="1">
        <v>1880</v>
      </c>
      <c r="Y73" s="1">
        <f t="shared" si="20"/>
        <v>3129.1928571428571</v>
      </c>
      <c r="Z73" s="1">
        <f t="shared" si="37"/>
        <v>556.18999999999949</v>
      </c>
      <c r="AA73" s="1">
        <v>205</v>
      </c>
      <c r="AB73" s="1">
        <f t="shared" si="32"/>
        <v>761.18999999999949</v>
      </c>
      <c r="AC73" s="22">
        <f t="shared" si="41"/>
        <v>1522.379999999999</v>
      </c>
      <c r="AD73" s="20"/>
      <c r="AE73" s="20"/>
      <c r="AF73" s="1">
        <v>650</v>
      </c>
      <c r="AG73" s="1">
        <v>2700</v>
      </c>
      <c r="AH73" s="1">
        <v>2350</v>
      </c>
      <c r="AI73" s="1">
        <f t="shared" si="33"/>
        <v>3911.4910714285711</v>
      </c>
      <c r="AJ73" s="1">
        <f t="shared" si="38"/>
        <v>703.1899999999996</v>
      </c>
      <c r="AK73" s="1">
        <v>210</v>
      </c>
      <c r="AL73" s="1">
        <v>30</v>
      </c>
      <c r="AM73" s="1">
        <f t="shared" si="34"/>
        <v>943.1899999999996</v>
      </c>
      <c r="AN73" s="22">
        <f t="shared" si="42"/>
        <v>1886.3799999999992</v>
      </c>
      <c r="AO73" s="1"/>
    </row>
    <row r="74" spans="2:41" x14ac:dyDescent="0.35">
      <c r="B74" s="3">
        <v>650</v>
      </c>
      <c r="C74" s="21">
        <v>2800</v>
      </c>
      <c r="D74" s="4">
        <v>1255</v>
      </c>
      <c r="E74" s="6">
        <f t="shared" si="28"/>
        <v>2170.4776785714284</v>
      </c>
      <c r="F74" s="3">
        <f t="shared" si="35"/>
        <v>397.04999999999995</v>
      </c>
      <c r="G74" s="21">
        <v>185</v>
      </c>
      <c r="H74" s="4">
        <f t="shared" si="29"/>
        <v>582.04999999999995</v>
      </c>
      <c r="I74" s="9">
        <f t="shared" si="30"/>
        <v>1164.0999999999999</v>
      </c>
      <c r="J74" s="20"/>
      <c r="K74" s="1"/>
      <c r="L74" s="1">
        <v>650</v>
      </c>
      <c r="M74" s="1">
        <v>2800</v>
      </c>
      <c r="N74" s="1">
        <v>1560</v>
      </c>
      <c r="O74" s="1">
        <f t="shared" si="39"/>
        <v>2697.9642857142858</v>
      </c>
      <c r="P74" s="1">
        <f t="shared" si="36"/>
        <v>558.57000000000005</v>
      </c>
      <c r="Q74" s="1">
        <v>200</v>
      </c>
      <c r="R74" s="1">
        <f t="shared" si="31"/>
        <v>758.57</v>
      </c>
      <c r="S74" s="22">
        <f t="shared" si="40"/>
        <v>1517.14</v>
      </c>
      <c r="T74" s="1"/>
      <c r="U74" s="1"/>
      <c r="V74" s="1">
        <v>650</v>
      </c>
      <c r="W74" s="1">
        <v>2800</v>
      </c>
      <c r="X74" s="1">
        <v>1880</v>
      </c>
      <c r="Y74" s="1">
        <f t="shared" si="20"/>
        <v>3251.3928571428569</v>
      </c>
      <c r="Z74" s="1">
        <f t="shared" si="37"/>
        <v>569.21999999999946</v>
      </c>
      <c r="AA74" s="1">
        <v>205</v>
      </c>
      <c r="AB74" s="1">
        <f t="shared" si="32"/>
        <v>774.21999999999946</v>
      </c>
      <c r="AC74" s="22">
        <f t="shared" si="41"/>
        <v>1548.4399999999989</v>
      </c>
      <c r="AD74" s="20"/>
      <c r="AE74" s="20"/>
      <c r="AF74" s="1">
        <v>650</v>
      </c>
      <c r="AG74" s="1">
        <v>2800</v>
      </c>
      <c r="AH74" s="1">
        <v>2350</v>
      </c>
      <c r="AI74" s="1">
        <f t="shared" si="33"/>
        <v>4064.2410714285711</v>
      </c>
      <c r="AJ74" s="1">
        <f t="shared" si="38"/>
        <v>720.08999999999958</v>
      </c>
      <c r="AK74" s="1">
        <v>215</v>
      </c>
      <c r="AL74" s="1">
        <v>30</v>
      </c>
      <c r="AM74" s="1">
        <f t="shared" si="34"/>
        <v>965.08999999999958</v>
      </c>
      <c r="AN74" s="22">
        <f t="shared" si="42"/>
        <v>1930.1799999999992</v>
      </c>
      <c r="AO74" s="1"/>
    </row>
    <row r="75" spans="2:41" x14ac:dyDescent="0.35">
      <c r="B75" s="3">
        <v>650</v>
      </c>
      <c r="C75" s="21">
        <v>2900</v>
      </c>
      <c r="D75" s="4">
        <v>1255</v>
      </c>
      <c r="E75" s="6">
        <f t="shared" si="28"/>
        <v>2252.0526785714283</v>
      </c>
      <c r="F75" s="3">
        <f t="shared" si="35"/>
        <v>405.48999999999995</v>
      </c>
      <c r="G75" s="21">
        <v>185</v>
      </c>
      <c r="H75" s="4">
        <f t="shared" si="29"/>
        <v>590.49</v>
      </c>
      <c r="I75" s="9">
        <f t="shared" si="30"/>
        <v>1180.98</v>
      </c>
      <c r="J75" s="20"/>
      <c r="K75" s="1"/>
      <c r="L75" s="1">
        <v>650</v>
      </c>
      <c r="M75" s="1">
        <v>2900</v>
      </c>
      <c r="N75" s="1">
        <v>1560</v>
      </c>
      <c r="O75" s="1">
        <f t="shared" si="39"/>
        <v>2799.3642857142859</v>
      </c>
      <c r="P75" s="1">
        <f t="shared" si="36"/>
        <v>571.24</v>
      </c>
      <c r="Q75" s="1">
        <v>200</v>
      </c>
      <c r="R75" s="1">
        <f t="shared" si="31"/>
        <v>771.24</v>
      </c>
      <c r="S75" s="22">
        <f t="shared" si="40"/>
        <v>1542.48</v>
      </c>
      <c r="T75" s="1"/>
      <c r="U75" s="1"/>
      <c r="V75" s="1">
        <v>650</v>
      </c>
      <c r="W75" s="1">
        <v>2900</v>
      </c>
      <c r="X75" s="1">
        <v>1880</v>
      </c>
      <c r="Y75" s="1">
        <f t="shared" si="20"/>
        <v>3373.5928571428572</v>
      </c>
      <c r="Z75" s="1">
        <f t="shared" si="37"/>
        <v>582.24999999999943</v>
      </c>
      <c r="AA75" s="1">
        <v>205</v>
      </c>
      <c r="AB75" s="1">
        <f t="shared" si="32"/>
        <v>787.24999999999943</v>
      </c>
      <c r="AC75" s="22">
        <f t="shared" si="41"/>
        <v>1574.4999999999989</v>
      </c>
      <c r="AD75" s="20"/>
      <c r="AE75" s="20"/>
      <c r="AF75" s="1">
        <v>650</v>
      </c>
      <c r="AG75" s="1">
        <v>2900</v>
      </c>
      <c r="AH75" s="1">
        <v>2350</v>
      </c>
      <c r="AI75" s="1">
        <f t="shared" si="33"/>
        <v>4216.9910714285716</v>
      </c>
      <c r="AJ75" s="1">
        <f t="shared" si="38"/>
        <v>736.98999999999955</v>
      </c>
      <c r="AK75" s="1">
        <v>215</v>
      </c>
      <c r="AL75" s="1">
        <v>30</v>
      </c>
      <c r="AM75" s="1">
        <f t="shared" si="34"/>
        <v>981.98999999999955</v>
      </c>
      <c r="AN75" s="22">
        <f t="shared" si="42"/>
        <v>1963.9799999999991</v>
      </c>
      <c r="AO75" s="1"/>
    </row>
    <row r="76" spans="2:41" x14ac:dyDescent="0.35">
      <c r="B76" s="3">
        <v>650</v>
      </c>
      <c r="C76" s="21">
        <v>3000</v>
      </c>
      <c r="D76" s="4">
        <v>1255</v>
      </c>
      <c r="E76" s="6">
        <f t="shared" si="28"/>
        <v>2333.6276785714281</v>
      </c>
      <c r="F76" s="3">
        <f t="shared" si="35"/>
        <v>413.92999999999995</v>
      </c>
      <c r="G76" s="21">
        <v>185</v>
      </c>
      <c r="H76" s="4">
        <f t="shared" si="29"/>
        <v>598.92999999999995</v>
      </c>
      <c r="I76" s="9">
        <f t="shared" si="30"/>
        <v>1197.8599999999999</v>
      </c>
      <c r="J76" s="20"/>
      <c r="K76" s="1"/>
      <c r="L76" s="1">
        <v>650</v>
      </c>
      <c r="M76" s="1">
        <v>3000</v>
      </c>
      <c r="N76" s="1">
        <v>1560</v>
      </c>
      <c r="O76" s="1">
        <f t="shared" si="39"/>
        <v>2900.764285714286</v>
      </c>
      <c r="P76" s="1">
        <f t="shared" si="36"/>
        <v>583.91</v>
      </c>
      <c r="Q76" s="1">
        <v>200</v>
      </c>
      <c r="R76" s="1">
        <f t="shared" si="31"/>
        <v>783.91</v>
      </c>
      <c r="S76" s="22">
        <f t="shared" si="40"/>
        <v>1567.82</v>
      </c>
      <c r="T76" s="1"/>
      <c r="U76" s="1"/>
      <c r="V76" s="1">
        <v>650</v>
      </c>
      <c r="W76" s="1">
        <v>3000</v>
      </c>
      <c r="X76" s="1">
        <v>1880</v>
      </c>
      <c r="Y76" s="1">
        <f t="shared" si="20"/>
        <v>3495.792857142857</v>
      </c>
      <c r="Z76" s="1">
        <f t="shared" si="37"/>
        <v>595.2799999999994</v>
      </c>
      <c r="AA76" s="1">
        <v>205</v>
      </c>
      <c r="AB76" s="1">
        <f t="shared" si="32"/>
        <v>800.2799999999994</v>
      </c>
      <c r="AC76" s="22">
        <f t="shared" si="41"/>
        <v>1600.5599999999988</v>
      </c>
      <c r="AD76" s="20"/>
      <c r="AE76" s="20"/>
      <c r="AF76" s="1">
        <v>650</v>
      </c>
      <c r="AG76" s="1">
        <v>3000</v>
      </c>
      <c r="AH76" s="1">
        <v>2350</v>
      </c>
      <c r="AI76" s="1">
        <f t="shared" si="33"/>
        <v>4369.7410714285716</v>
      </c>
      <c r="AJ76" s="1">
        <f t="shared" si="38"/>
        <v>753.88999999999953</v>
      </c>
      <c r="AK76" s="1">
        <v>215</v>
      </c>
      <c r="AL76" s="1">
        <v>30</v>
      </c>
      <c r="AM76" s="1">
        <f t="shared" si="34"/>
        <v>998.88999999999953</v>
      </c>
      <c r="AN76" s="22">
        <f t="shared" si="42"/>
        <v>1997.7799999999991</v>
      </c>
      <c r="AO76" s="1"/>
    </row>
    <row r="77" spans="2:41" x14ac:dyDescent="0.35">
      <c r="B77" s="3"/>
      <c r="C77" s="21"/>
      <c r="D77" s="4"/>
      <c r="E77" s="6"/>
      <c r="F77" s="3"/>
      <c r="G77" s="21"/>
      <c r="H77" s="4"/>
      <c r="I77" s="23"/>
      <c r="J77" s="20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20"/>
      <c r="AE77" s="20"/>
      <c r="AF77" s="1"/>
      <c r="AG77" s="1"/>
      <c r="AH77" s="1"/>
      <c r="AI77" s="1"/>
      <c r="AJ77" s="1"/>
      <c r="AK77" s="1"/>
      <c r="AL77" s="1"/>
      <c r="AM77" s="1"/>
      <c r="AN77" s="1"/>
      <c r="AO77" s="1"/>
    </row>
    <row r="78" spans="2:41" x14ac:dyDescent="0.35">
      <c r="B78" s="3"/>
      <c r="C78" s="21"/>
      <c r="D78" s="4"/>
      <c r="E78" s="6"/>
      <c r="F78" s="3"/>
      <c r="G78" s="21"/>
      <c r="H78" s="4"/>
      <c r="I78" s="23"/>
      <c r="J78" s="20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20"/>
      <c r="AE78" s="20"/>
      <c r="AF78" s="1"/>
      <c r="AG78" s="1"/>
      <c r="AH78" s="1"/>
      <c r="AI78" s="1"/>
      <c r="AJ78" s="1"/>
      <c r="AK78" s="1"/>
      <c r="AL78" s="1"/>
      <c r="AM78" s="1"/>
      <c r="AN78" s="1"/>
      <c r="AO78" s="1"/>
    </row>
    <row r="79" spans="2:41" x14ac:dyDescent="0.35">
      <c r="B79" s="3">
        <v>700</v>
      </c>
      <c r="C79" s="21">
        <v>800</v>
      </c>
      <c r="D79" s="4">
        <v>1255</v>
      </c>
      <c r="E79" s="6">
        <f t="shared" ref="E79:E111" si="43">(((22/7*(B79/2)^2)*D79)+((C79-B79)*D79*B79))/1000000</f>
        <v>571.02499999999998</v>
      </c>
      <c r="F79" s="3">
        <v>235.85</v>
      </c>
      <c r="G79" s="21">
        <v>125</v>
      </c>
      <c r="H79" s="4">
        <f t="shared" ref="H79:H111" si="44">F79+G79</f>
        <v>360.85</v>
      </c>
      <c r="I79" s="9">
        <f t="shared" ref="I79:I111" si="45">H79/(1-$C$2)</f>
        <v>721.7</v>
      </c>
      <c r="J79" s="20"/>
      <c r="K79" s="1"/>
      <c r="L79" s="1">
        <v>700</v>
      </c>
      <c r="M79" s="1">
        <v>800</v>
      </c>
      <c r="N79" s="1">
        <v>1560</v>
      </c>
      <c r="O79" s="1">
        <f t="shared" si="39"/>
        <v>709.8</v>
      </c>
      <c r="P79" s="1">
        <v>316.14999999999998</v>
      </c>
      <c r="Q79" s="1">
        <v>125</v>
      </c>
      <c r="R79" s="1">
        <f t="shared" ref="R79:R111" si="46">P79+Q79</f>
        <v>441.15</v>
      </c>
      <c r="S79" s="22">
        <f t="shared" si="40"/>
        <v>882.3</v>
      </c>
      <c r="T79" s="1"/>
      <c r="U79" s="1"/>
      <c r="V79" s="1">
        <v>700</v>
      </c>
      <c r="W79" s="1">
        <v>800</v>
      </c>
      <c r="X79" s="1">
        <v>1880</v>
      </c>
      <c r="Y79" s="1">
        <f t="shared" si="20"/>
        <v>855.4</v>
      </c>
      <c r="Z79" s="1">
        <v>319.7</v>
      </c>
      <c r="AA79" s="1">
        <v>125</v>
      </c>
      <c r="AB79" s="1">
        <f t="shared" ref="AB79:AB111" si="47">Z79+AA79</f>
        <v>444.7</v>
      </c>
      <c r="AC79" s="22">
        <f t="shared" si="41"/>
        <v>889.4</v>
      </c>
      <c r="AD79" s="20"/>
      <c r="AE79" s="20"/>
      <c r="AF79" s="1">
        <v>700</v>
      </c>
      <c r="AG79" s="1">
        <v>800</v>
      </c>
      <c r="AH79" s="1">
        <v>2350</v>
      </c>
      <c r="AI79" s="1">
        <f t="shared" ref="AI79:AI142" si="48">(((22/7*(AF79/2)^2)*AH79)+((AG79-AF79)*AH79*AF79))/1000000</f>
        <v>1069.25</v>
      </c>
      <c r="AJ79" s="1">
        <v>396.46</v>
      </c>
      <c r="AK79" s="1">
        <v>145</v>
      </c>
      <c r="AL79" s="1">
        <v>30</v>
      </c>
      <c r="AM79" s="1">
        <f t="shared" ref="AM79:AM111" si="49">SUM(AJ79:AL79)</f>
        <v>571.46</v>
      </c>
      <c r="AN79" s="22">
        <f t="shared" si="42"/>
        <v>1142.92</v>
      </c>
      <c r="AO79" s="1"/>
    </row>
    <row r="80" spans="2:41" x14ac:dyDescent="0.35">
      <c r="B80" s="3">
        <v>700</v>
      </c>
      <c r="C80" s="21">
        <v>900</v>
      </c>
      <c r="D80" s="4">
        <v>1255</v>
      </c>
      <c r="E80" s="6">
        <f t="shared" si="43"/>
        <v>658.875</v>
      </c>
      <c r="F80" s="3">
        <v>244.31</v>
      </c>
      <c r="G80" s="21">
        <v>125</v>
      </c>
      <c r="H80" s="4">
        <f t="shared" si="44"/>
        <v>369.31</v>
      </c>
      <c r="I80" s="9">
        <f t="shared" si="45"/>
        <v>738.62</v>
      </c>
      <c r="J80" s="20"/>
      <c r="K80" s="1"/>
      <c r="L80" s="1">
        <v>700</v>
      </c>
      <c r="M80" s="1">
        <v>900</v>
      </c>
      <c r="N80" s="1">
        <v>1560</v>
      </c>
      <c r="O80" s="1">
        <f t="shared" si="39"/>
        <v>819</v>
      </c>
      <c r="P80" s="1">
        <v>328.84</v>
      </c>
      <c r="Q80" s="1">
        <v>125</v>
      </c>
      <c r="R80" s="1">
        <f t="shared" si="46"/>
        <v>453.84</v>
      </c>
      <c r="S80" s="22">
        <f t="shared" si="40"/>
        <v>907.68</v>
      </c>
      <c r="T80" s="1"/>
      <c r="U80" s="1"/>
      <c r="V80" s="1">
        <v>700</v>
      </c>
      <c r="W80" s="1">
        <v>900</v>
      </c>
      <c r="X80" s="1">
        <v>1880</v>
      </c>
      <c r="Y80" s="1">
        <f t="shared" si="20"/>
        <v>987</v>
      </c>
      <c r="Z80" s="1">
        <v>332.73</v>
      </c>
      <c r="AA80" s="1">
        <v>125</v>
      </c>
      <c r="AB80" s="1">
        <f t="shared" si="47"/>
        <v>457.73</v>
      </c>
      <c r="AC80" s="22">
        <f t="shared" si="41"/>
        <v>915.46</v>
      </c>
      <c r="AD80" s="20"/>
      <c r="AE80" s="20"/>
      <c r="AF80" s="1">
        <v>700</v>
      </c>
      <c r="AG80" s="1">
        <v>900</v>
      </c>
      <c r="AH80" s="1">
        <v>2350</v>
      </c>
      <c r="AI80" s="1">
        <f t="shared" si="48"/>
        <v>1233.75</v>
      </c>
      <c r="AJ80" s="1">
        <v>413.37</v>
      </c>
      <c r="AK80" s="1">
        <v>145</v>
      </c>
      <c r="AL80" s="1">
        <v>30</v>
      </c>
      <c r="AM80" s="1">
        <f t="shared" si="49"/>
        <v>588.37</v>
      </c>
      <c r="AN80" s="22">
        <f t="shared" si="42"/>
        <v>1176.74</v>
      </c>
      <c r="AO80" s="1"/>
    </row>
    <row r="81" spans="2:41" x14ac:dyDescent="0.35">
      <c r="B81" s="3">
        <v>700</v>
      </c>
      <c r="C81" s="21">
        <v>1000</v>
      </c>
      <c r="D81" s="4">
        <v>1255</v>
      </c>
      <c r="E81" s="6">
        <f t="shared" si="43"/>
        <v>746.72500000000002</v>
      </c>
      <c r="F81" s="3">
        <f>F80+8.46</f>
        <v>252.77</v>
      </c>
      <c r="G81" s="21">
        <v>125</v>
      </c>
      <c r="H81" s="4">
        <f t="shared" si="44"/>
        <v>377.77</v>
      </c>
      <c r="I81" s="9">
        <f t="shared" si="45"/>
        <v>755.54</v>
      </c>
      <c r="J81" s="20"/>
      <c r="K81" s="1"/>
      <c r="L81" s="1">
        <v>700</v>
      </c>
      <c r="M81" s="1">
        <v>1000</v>
      </c>
      <c r="N81" s="1">
        <v>1560</v>
      </c>
      <c r="O81" s="1">
        <f t="shared" si="39"/>
        <v>928.2</v>
      </c>
      <c r="P81" s="1">
        <f>P80+12.69</f>
        <v>341.53</v>
      </c>
      <c r="Q81" s="1">
        <v>125</v>
      </c>
      <c r="R81" s="1">
        <f t="shared" si="46"/>
        <v>466.53</v>
      </c>
      <c r="S81" s="22">
        <f t="shared" si="40"/>
        <v>933.06</v>
      </c>
      <c r="T81" s="1"/>
      <c r="U81" s="1"/>
      <c r="V81" s="1">
        <v>700</v>
      </c>
      <c r="W81" s="1">
        <v>1000</v>
      </c>
      <c r="X81" s="1">
        <v>1880</v>
      </c>
      <c r="Y81" s="1">
        <f t="shared" si="20"/>
        <v>1118.5999999999999</v>
      </c>
      <c r="Z81" s="1">
        <f>Z80+13.03</f>
        <v>345.76</v>
      </c>
      <c r="AA81" s="1">
        <v>145</v>
      </c>
      <c r="AB81" s="1">
        <f t="shared" si="47"/>
        <v>490.76</v>
      </c>
      <c r="AC81" s="22">
        <f t="shared" si="41"/>
        <v>981.52</v>
      </c>
      <c r="AD81" s="20"/>
      <c r="AE81" s="20"/>
      <c r="AF81" s="1">
        <v>700</v>
      </c>
      <c r="AG81" s="1">
        <v>1000</v>
      </c>
      <c r="AH81" s="1">
        <v>2350</v>
      </c>
      <c r="AI81" s="1">
        <f t="shared" si="48"/>
        <v>1398.25</v>
      </c>
      <c r="AJ81" s="1">
        <f>AJ80+16.91</f>
        <v>430.28000000000003</v>
      </c>
      <c r="AK81" s="1">
        <v>145</v>
      </c>
      <c r="AL81" s="1">
        <v>30</v>
      </c>
      <c r="AM81" s="1">
        <f t="shared" si="49"/>
        <v>605.28</v>
      </c>
      <c r="AN81" s="22">
        <f t="shared" si="42"/>
        <v>1210.56</v>
      </c>
      <c r="AO81" s="1"/>
    </row>
    <row r="82" spans="2:41" x14ac:dyDescent="0.35">
      <c r="B82" s="3">
        <v>700</v>
      </c>
      <c r="C82" s="21">
        <v>1100</v>
      </c>
      <c r="D82" s="4">
        <v>1255</v>
      </c>
      <c r="E82" s="6">
        <f t="shared" si="43"/>
        <v>834.57500000000005</v>
      </c>
      <c r="F82" s="3">
        <f t="shared" ref="F82:F111" si="50">F81+8.46</f>
        <v>261.23</v>
      </c>
      <c r="G82" s="21">
        <v>125</v>
      </c>
      <c r="H82" s="4">
        <f t="shared" si="44"/>
        <v>386.23</v>
      </c>
      <c r="I82" s="9">
        <f t="shared" si="45"/>
        <v>772.46</v>
      </c>
      <c r="J82" s="20"/>
      <c r="K82" s="1"/>
      <c r="L82" s="1">
        <v>700</v>
      </c>
      <c r="M82" s="1">
        <v>1100</v>
      </c>
      <c r="N82" s="1">
        <v>1560</v>
      </c>
      <c r="O82" s="1">
        <f t="shared" si="39"/>
        <v>1037.4000000000001</v>
      </c>
      <c r="P82" s="1">
        <f t="shared" ref="P82:P111" si="51">P81+12.69</f>
        <v>354.21999999999997</v>
      </c>
      <c r="Q82" s="1">
        <v>145</v>
      </c>
      <c r="R82" s="1">
        <f t="shared" si="46"/>
        <v>499.21999999999997</v>
      </c>
      <c r="S82" s="22">
        <f t="shared" si="40"/>
        <v>998.43999999999994</v>
      </c>
      <c r="T82" s="1"/>
      <c r="U82" s="1"/>
      <c r="V82" s="1">
        <v>700</v>
      </c>
      <c r="W82" s="1">
        <v>1100</v>
      </c>
      <c r="X82" s="1">
        <v>1880</v>
      </c>
      <c r="Y82" s="1">
        <f t="shared" si="20"/>
        <v>1250.2</v>
      </c>
      <c r="Z82" s="1">
        <f t="shared" ref="Z82:Z111" si="52">Z81+13.03</f>
        <v>358.78999999999996</v>
      </c>
      <c r="AA82" s="1">
        <v>145</v>
      </c>
      <c r="AB82" s="1">
        <f t="shared" si="47"/>
        <v>503.78999999999996</v>
      </c>
      <c r="AC82" s="22">
        <f t="shared" si="41"/>
        <v>1007.5799999999999</v>
      </c>
      <c r="AD82" s="20"/>
      <c r="AE82" s="20"/>
      <c r="AF82" s="1">
        <v>700</v>
      </c>
      <c r="AG82" s="1">
        <v>1100</v>
      </c>
      <c r="AH82" s="1">
        <v>2350</v>
      </c>
      <c r="AI82" s="1">
        <f t="shared" si="48"/>
        <v>1562.75</v>
      </c>
      <c r="AJ82" s="1">
        <f t="shared" ref="AJ82:AJ111" si="53">AJ81+16.91</f>
        <v>447.19000000000005</v>
      </c>
      <c r="AK82" s="1">
        <v>165</v>
      </c>
      <c r="AL82" s="1">
        <v>30</v>
      </c>
      <c r="AM82" s="1">
        <f t="shared" si="49"/>
        <v>642.19000000000005</v>
      </c>
      <c r="AN82" s="22">
        <f t="shared" si="42"/>
        <v>1284.3800000000001</v>
      </c>
      <c r="AO82" s="1"/>
    </row>
    <row r="83" spans="2:41" x14ac:dyDescent="0.35">
      <c r="B83" s="3">
        <v>700</v>
      </c>
      <c r="C83" s="21">
        <v>1200</v>
      </c>
      <c r="D83" s="4">
        <v>1255</v>
      </c>
      <c r="E83" s="6">
        <f t="shared" si="43"/>
        <v>922.42499999999995</v>
      </c>
      <c r="F83" s="3">
        <f t="shared" si="50"/>
        <v>269.69</v>
      </c>
      <c r="G83" s="21">
        <v>125</v>
      </c>
      <c r="H83" s="4">
        <f t="shared" si="44"/>
        <v>394.69</v>
      </c>
      <c r="I83" s="9">
        <f t="shared" si="45"/>
        <v>789.38</v>
      </c>
      <c r="J83" s="20"/>
      <c r="K83" s="1"/>
      <c r="L83" s="1">
        <v>700</v>
      </c>
      <c r="M83" s="1">
        <v>1200</v>
      </c>
      <c r="N83" s="1">
        <v>1560</v>
      </c>
      <c r="O83" s="1">
        <f t="shared" si="39"/>
        <v>1146.5999999999999</v>
      </c>
      <c r="P83" s="1">
        <f t="shared" si="51"/>
        <v>366.90999999999997</v>
      </c>
      <c r="Q83" s="1">
        <v>145</v>
      </c>
      <c r="R83" s="1">
        <f t="shared" si="46"/>
        <v>511.90999999999997</v>
      </c>
      <c r="S83" s="22">
        <f t="shared" si="40"/>
        <v>1023.8199999999999</v>
      </c>
      <c r="T83" s="1"/>
      <c r="U83" s="1"/>
      <c r="V83" s="1">
        <v>700</v>
      </c>
      <c r="W83" s="1">
        <v>1200</v>
      </c>
      <c r="X83" s="1">
        <v>1880</v>
      </c>
      <c r="Y83" s="1">
        <f t="shared" si="20"/>
        <v>1381.8</v>
      </c>
      <c r="Z83" s="1">
        <f t="shared" si="52"/>
        <v>371.81999999999994</v>
      </c>
      <c r="AA83" s="1">
        <v>145</v>
      </c>
      <c r="AB83" s="1">
        <f t="shared" si="47"/>
        <v>516.81999999999994</v>
      </c>
      <c r="AC83" s="22">
        <f t="shared" si="41"/>
        <v>1033.6399999999999</v>
      </c>
      <c r="AD83" s="20"/>
      <c r="AE83" s="20"/>
      <c r="AF83" s="1">
        <v>700</v>
      </c>
      <c r="AG83" s="1">
        <v>1200</v>
      </c>
      <c r="AH83" s="1">
        <v>2350</v>
      </c>
      <c r="AI83" s="1">
        <f t="shared" si="48"/>
        <v>1727.25</v>
      </c>
      <c r="AJ83" s="1">
        <f t="shared" si="53"/>
        <v>464.10000000000008</v>
      </c>
      <c r="AK83" s="1">
        <v>165</v>
      </c>
      <c r="AL83" s="1">
        <v>30</v>
      </c>
      <c r="AM83" s="1">
        <f t="shared" si="49"/>
        <v>659.10000000000014</v>
      </c>
      <c r="AN83" s="22">
        <f t="shared" si="42"/>
        <v>1318.2000000000003</v>
      </c>
      <c r="AO83" s="1"/>
    </row>
    <row r="84" spans="2:41" x14ac:dyDescent="0.35">
      <c r="B84" s="3">
        <v>700</v>
      </c>
      <c r="C84" s="21">
        <v>1300</v>
      </c>
      <c r="D84" s="4">
        <v>1255</v>
      </c>
      <c r="E84" s="6">
        <f t="shared" si="43"/>
        <v>1010.275</v>
      </c>
      <c r="F84" s="3">
        <f t="shared" si="50"/>
        <v>278.14999999999998</v>
      </c>
      <c r="G84" s="21">
        <v>145</v>
      </c>
      <c r="H84" s="4">
        <f t="shared" si="44"/>
        <v>423.15</v>
      </c>
      <c r="I84" s="9">
        <f t="shared" si="45"/>
        <v>846.3</v>
      </c>
      <c r="J84" s="20"/>
      <c r="K84" s="1"/>
      <c r="L84" s="1">
        <v>700</v>
      </c>
      <c r="M84" s="1">
        <v>1300</v>
      </c>
      <c r="N84" s="1">
        <v>1560</v>
      </c>
      <c r="O84" s="1">
        <f t="shared" si="39"/>
        <v>1255.8</v>
      </c>
      <c r="P84" s="1">
        <f t="shared" si="51"/>
        <v>379.59999999999997</v>
      </c>
      <c r="Q84" s="1">
        <v>145</v>
      </c>
      <c r="R84" s="1">
        <f t="shared" si="46"/>
        <v>524.59999999999991</v>
      </c>
      <c r="S84" s="22">
        <f t="shared" si="40"/>
        <v>1049.1999999999998</v>
      </c>
      <c r="T84" s="1"/>
      <c r="U84" s="1"/>
      <c r="V84" s="1">
        <v>700</v>
      </c>
      <c r="W84" s="1">
        <v>1300</v>
      </c>
      <c r="X84" s="1">
        <v>1880</v>
      </c>
      <c r="Y84" s="1">
        <f t="shared" si="20"/>
        <v>1513.4</v>
      </c>
      <c r="Z84" s="1">
        <f t="shared" si="52"/>
        <v>384.84999999999991</v>
      </c>
      <c r="AA84" s="1">
        <v>165</v>
      </c>
      <c r="AB84" s="1">
        <f t="shared" si="47"/>
        <v>549.84999999999991</v>
      </c>
      <c r="AC84" s="22">
        <f t="shared" si="41"/>
        <v>1099.6999999999998</v>
      </c>
      <c r="AD84" s="20"/>
      <c r="AE84" s="20"/>
      <c r="AF84" s="1">
        <v>700</v>
      </c>
      <c r="AG84" s="1">
        <v>1300</v>
      </c>
      <c r="AH84" s="1">
        <v>2350</v>
      </c>
      <c r="AI84" s="1">
        <f t="shared" si="48"/>
        <v>1891.75</v>
      </c>
      <c r="AJ84" s="1">
        <f t="shared" si="53"/>
        <v>481.0100000000001</v>
      </c>
      <c r="AK84" s="1">
        <v>165</v>
      </c>
      <c r="AL84" s="1">
        <v>30</v>
      </c>
      <c r="AM84" s="1">
        <f t="shared" si="49"/>
        <v>676.0100000000001</v>
      </c>
      <c r="AN84" s="22">
        <f t="shared" si="42"/>
        <v>1352.0200000000002</v>
      </c>
      <c r="AO84" s="1"/>
    </row>
    <row r="85" spans="2:41" x14ac:dyDescent="0.35">
      <c r="B85" s="3">
        <v>700</v>
      </c>
      <c r="C85" s="21">
        <v>1400</v>
      </c>
      <c r="D85" s="4">
        <v>1255</v>
      </c>
      <c r="E85" s="6">
        <f t="shared" si="43"/>
        <v>1098.125</v>
      </c>
      <c r="F85" s="3">
        <f t="shared" si="50"/>
        <v>286.60999999999996</v>
      </c>
      <c r="G85" s="21">
        <v>145</v>
      </c>
      <c r="H85" s="4">
        <f t="shared" si="44"/>
        <v>431.60999999999996</v>
      </c>
      <c r="I85" s="9">
        <f t="shared" si="45"/>
        <v>863.21999999999991</v>
      </c>
      <c r="J85" s="20"/>
      <c r="K85" s="1"/>
      <c r="L85" s="1">
        <v>700</v>
      </c>
      <c r="M85" s="1">
        <v>1400</v>
      </c>
      <c r="N85" s="1">
        <v>1560</v>
      </c>
      <c r="O85" s="1">
        <f t="shared" si="39"/>
        <v>1365</v>
      </c>
      <c r="P85" s="1">
        <f t="shared" si="51"/>
        <v>392.28999999999996</v>
      </c>
      <c r="Q85" s="1">
        <v>145</v>
      </c>
      <c r="R85" s="1">
        <f t="shared" si="46"/>
        <v>537.29</v>
      </c>
      <c r="S85" s="22">
        <f t="shared" si="40"/>
        <v>1074.58</v>
      </c>
      <c r="T85" s="1"/>
      <c r="U85" s="1"/>
      <c r="V85" s="1">
        <v>700</v>
      </c>
      <c r="W85" s="1">
        <v>1400</v>
      </c>
      <c r="X85" s="1">
        <v>1880</v>
      </c>
      <c r="Y85" s="1">
        <f t="shared" si="20"/>
        <v>1645</v>
      </c>
      <c r="Z85" s="1">
        <f t="shared" si="52"/>
        <v>397.87999999999988</v>
      </c>
      <c r="AA85" s="1">
        <v>165</v>
      </c>
      <c r="AB85" s="1">
        <f t="shared" si="47"/>
        <v>562.87999999999988</v>
      </c>
      <c r="AC85" s="22">
        <f t="shared" si="41"/>
        <v>1125.7599999999998</v>
      </c>
      <c r="AD85" s="20"/>
      <c r="AE85" s="20"/>
      <c r="AF85" s="1">
        <v>700</v>
      </c>
      <c r="AG85" s="1">
        <v>1400</v>
      </c>
      <c r="AH85" s="1">
        <v>2350</v>
      </c>
      <c r="AI85" s="1">
        <f t="shared" si="48"/>
        <v>2056.25</v>
      </c>
      <c r="AJ85" s="1">
        <f t="shared" si="53"/>
        <v>497.92000000000013</v>
      </c>
      <c r="AK85" s="1">
        <v>185</v>
      </c>
      <c r="AL85" s="1">
        <v>30</v>
      </c>
      <c r="AM85" s="1">
        <f t="shared" si="49"/>
        <v>712.92000000000007</v>
      </c>
      <c r="AN85" s="22">
        <f t="shared" si="42"/>
        <v>1425.8400000000001</v>
      </c>
      <c r="AO85" s="1"/>
    </row>
    <row r="86" spans="2:41" x14ac:dyDescent="0.35">
      <c r="B86" s="3">
        <v>700</v>
      </c>
      <c r="C86" s="21">
        <v>1500</v>
      </c>
      <c r="D86" s="4">
        <v>1255</v>
      </c>
      <c r="E86" s="6">
        <f t="shared" si="43"/>
        <v>1185.9749999999999</v>
      </c>
      <c r="F86" s="3">
        <f t="shared" si="50"/>
        <v>295.06999999999994</v>
      </c>
      <c r="G86" s="21">
        <v>145</v>
      </c>
      <c r="H86" s="4">
        <f t="shared" si="44"/>
        <v>440.06999999999994</v>
      </c>
      <c r="I86" s="9">
        <f t="shared" si="45"/>
        <v>880.13999999999987</v>
      </c>
      <c r="J86" s="20"/>
      <c r="K86" s="1"/>
      <c r="L86" s="1">
        <v>700</v>
      </c>
      <c r="M86" s="1">
        <v>1500</v>
      </c>
      <c r="N86" s="1">
        <v>1560</v>
      </c>
      <c r="O86" s="1">
        <f t="shared" si="39"/>
        <v>1474.2</v>
      </c>
      <c r="P86" s="1">
        <f t="shared" si="51"/>
        <v>404.97999999999996</v>
      </c>
      <c r="Q86" s="1">
        <v>145</v>
      </c>
      <c r="R86" s="1">
        <f t="shared" si="46"/>
        <v>549.98</v>
      </c>
      <c r="S86" s="22">
        <f t="shared" si="40"/>
        <v>1099.96</v>
      </c>
      <c r="T86" s="1"/>
      <c r="U86" s="1"/>
      <c r="V86" s="1">
        <v>700</v>
      </c>
      <c r="W86" s="1">
        <v>1500</v>
      </c>
      <c r="X86" s="1">
        <v>1880</v>
      </c>
      <c r="Y86" s="1">
        <f t="shared" si="20"/>
        <v>1776.6</v>
      </c>
      <c r="Z86" s="1">
        <f t="shared" si="52"/>
        <v>410.90999999999985</v>
      </c>
      <c r="AA86" s="1">
        <v>165</v>
      </c>
      <c r="AB86" s="1">
        <f t="shared" si="47"/>
        <v>575.90999999999985</v>
      </c>
      <c r="AC86" s="22">
        <f t="shared" si="41"/>
        <v>1151.8199999999997</v>
      </c>
      <c r="AD86" s="20"/>
      <c r="AE86" s="20"/>
      <c r="AF86" s="1">
        <v>700</v>
      </c>
      <c r="AG86" s="1">
        <v>1500</v>
      </c>
      <c r="AH86" s="1">
        <v>2350</v>
      </c>
      <c r="AI86" s="1">
        <f t="shared" si="48"/>
        <v>2220.75</v>
      </c>
      <c r="AJ86" s="1">
        <f t="shared" si="53"/>
        <v>514.83000000000015</v>
      </c>
      <c r="AK86" s="1">
        <v>185</v>
      </c>
      <c r="AL86" s="1">
        <v>30</v>
      </c>
      <c r="AM86" s="1">
        <f t="shared" si="49"/>
        <v>729.83000000000015</v>
      </c>
      <c r="AN86" s="22">
        <f t="shared" si="42"/>
        <v>1459.6600000000003</v>
      </c>
      <c r="AO86" s="1"/>
    </row>
    <row r="87" spans="2:41" x14ac:dyDescent="0.35">
      <c r="B87" s="3">
        <v>700</v>
      </c>
      <c r="C87" s="21">
        <v>1600</v>
      </c>
      <c r="D87" s="4">
        <v>1255</v>
      </c>
      <c r="E87" s="6">
        <f t="shared" si="43"/>
        <v>1273.825</v>
      </c>
      <c r="F87" s="3">
        <f t="shared" si="50"/>
        <v>303.52999999999992</v>
      </c>
      <c r="G87" s="21">
        <v>145</v>
      </c>
      <c r="H87" s="4">
        <f t="shared" si="44"/>
        <v>448.52999999999992</v>
      </c>
      <c r="I87" s="9">
        <f t="shared" si="45"/>
        <v>897.05999999999983</v>
      </c>
      <c r="J87" s="20"/>
      <c r="K87" s="1"/>
      <c r="L87" s="1">
        <v>700</v>
      </c>
      <c r="M87" s="1">
        <v>1600</v>
      </c>
      <c r="N87" s="1">
        <v>1560</v>
      </c>
      <c r="O87" s="1">
        <f t="shared" si="39"/>
        <v>1583.4</v>
      </c>
      <c r="P87" s="1">
        <f t="shared" si="51"/>
        <v>417.66999999999996</v>
      </c>
      <c r="Q87" s="1">
        <v>165</v>
      </c>
      <c r="R87" s="1">
        <f t="shared" si="46"/>
        <v>582.66999999999996</v>
      </c>
      <c r="S87" s="22">
        <f t="shared" si="40"/>
        <v>1165.3399999999999</v>
      </c>
      <c r="T87" s="1"/>
      <c r="U87" s="1"/>
      <c r="V87" s="1">
        <v>700</v>
      </c>
      <c r="W87" s="1">
        <v>1600</v>
      </c>
      <c r="X87" s="1">
        <v>1880</v>
      </c>
      <c r="Y87" s="1">
        <f t="shared" si="20"/>
        <v>1908.2</v>
      </c>
      <c r="Z87" s="1">
        <f t="shared" si="52"/>
        <v>423.93999999999983</v>
      </c>
      <c r="AA87" s="1">
        <v>165</v>
      </c>
      <c r="AB87" s="1">
        <f t="shared" si="47"/>
        <v>588.93999999999983</v>
      </c>
      <c r="AC87" s="22">
        <f t="shared" si="41"/>
        <v>1177.8799999999997</v>
      </c>
      <c r="AD87" s="20"/>
      <c r="AE87" s="20"/>
      <c r="AF87" s="1">
        <v>700</v>
      </c>
      <c r="AG87" s="1">
        <v>1600</v>
      </c>
      <c r="AH87" s="1">
        <v>2350</v>
      </c>
      <c r="AI87" s="1">
        <f t="shared" si="48"/>
        <v>2385.25</v>
      </c>
      <c r="AJ87" s="1">
        <f t="shared" si="53"/>
        <v>531.74000000000012</v>
      </c>
      <c r="AK87" s="1">
        <v>185</v>
      </c>
      <c r="AL87" s="1">
        <v>30</v>
      </c>
      <c r="AM87" s="1">
        <f t="shared" si="49"/>
        <v>746.74000000000012</v>
      </c>
      <c r="AN87" s="22">
        <f t="shared" si="42"/>
        <v>1493.4800000000002</v>
      </c>
      <c r="AO87" s="1"/>
    </row>
    <row r="88" spans="2:41" x14ac:dyDescent="0.35">
      <c r="B88" s="3">
        <v>700</v>
      </c>
      <c r="C88" s="21">
        <v>1700</v>
      </c>
      <c r="D88" s="4">
        <v>1255</v>
      </c>
      <c r="E88" s="6">
        <f t="shared" si="43"/>
        <v>1361.675</v>
      </c>
      <c r="F88" s="3">
        <f t="shared" si="50"/>
        <v>311.9899999999999</v>
      </c>
      <c r="G88" s="21">
        <v>145</v>
      </c>
      <c r="H88" s="4">
        <f t="shared" si="44"/>
        <v>456.9899999999999</v>
      </c>
      <c r="I88" s="9">
        <f t="shared" si="45"/>
        <v>913.97999999999979</v>
      </c>
      <c r="J88" s="20"/>
      <c r="K88" s="1"/>
      <c r="L88" s="1">
        <v>700</v>
      </c>
      <c r="M88" s="1">
        <v>1700</v>
      </c>
      <c r="N88" s="1">
        <v>1560</v>
      </c>
      <c r="O88" s="1">
        <f t="shared" si="39"/>
        <v>1692.6</v>
      </c>
      <c r="P88" s="1">
        <f t="shared" si="51"/>
        <v>430.35999999999996</v>
      </c>
      <c r="Q88" s="1">
        <v>165</v>
      </c>
      <c r="R88" s="1">
        <f t="shared" si="46"/>
        <v>595.3599999999999</v>
      </c>
      <c r="S88" s="22">
        <f t="shared" si="40"/>
        <v>1190.7199999999998</v>
      </c>
      <c r="T88" s="1"/>
      <c r="U88" s="1"/>
      <c r="V88" s="1">
        <v>700</v>
      </c>
      <c r="W88" s="1">
        <v>1700</v>
      </c>
      <c r="X88" s="1">
        <v>1880</v>
      </c>
      <c r="Y88" s="1">
        <f t="shared" si="20"/>
        <v>2039.8</v>
      </c>
      <c r="Z88" s="1">
        <f t="shared" si="52"/>
        <v>436.9699999999998</v>
      </c>
      <c r="AA88" s="1">
        <v>185</v>
      </c>
      <c r="AB88" s="1">
        <f t="shared" si="47"/>
        <v>621.9699999999998</v>
      </c>
      <c r="AC88" s="22">
        <f t="shared" si="41"/>
        <v>1243.9399999999996</v>
      </c>
      <c r="AD88" s="20"/>
      <c r="AE88" s="20"/>
      <c r="AF88" s="1">
        <v>700</v>
      </c>
      <c r="AG88" s="1">
        <v>1700</v>
      </c>
      <c r="AH88" s="1">
        <v>2350</v>
      </c>
      <c r="AI88" s="1">
        <f t="shared" si="48"/>
        <v>2549.75</v>
      </c>
      <c r="AJ88" s="1">
        <f t="shared" si="53"/>
        <v>548.65000000000009</v>
      </c>
      <c r="AK88" s="1">
        <v>200</v>
      </c>
      <c r="AL88" s="1">
        <v>30</v>
      </c>
      <c r="AM88" s="1">
        <f t="shared" si="49"/>
        <v>778.65000000000009</v>
      </c>
      <c r="AN88" s="22">
        <f t="shared" si="42"/>
        <v>1557.3000000000002</v>
      </c>
      <c r="AO88" s="1"/>
    </row>
    <row r="89" spans="2:41" x14ac:dyDescent="0.35">
      <c r="B89" s="3">
        <v>700</v>
      </c>
      <c r="C89" s="21">
        <v>1800</v>
      </c>
      <c r="D89" s="4">
        <v>1255</v>
      </c>
      <c r="E89" s="6">
        <f t="shared" si="43"/>
        <v>1449.5250000000001</v>
      </c>
      <c r="F89" s="3">
        <f t="shared" si="50"/>
        <v>320.44999999999987</v>
      </c>
      <c r="G89" s="21">
        <v>145</v>
      </c>
      <c r="H89" s="4">
        <f t="shared" si="44"/>
        <v>465.44999999999987</v>
      </c>
      <c r="I89" s="9">
        <f t="shared" si="45"/>
        <v>930.89999999999975</v>
      </c>
      <c r="J89" s="20"/>
      <c r="K89" s="1"/>
      <c r="L89" s="1">
        <v>700</v>
      </c>
      <c r="M89" s="1">
        <v>1800</v>
      </c>
      <c r="N89" s="1">
        <v>1560</v>
      </c>
      <c r="O89" s="1">
        <f t="shared" si="39"/>
        <v>1801.8</v>
      </c>
      <c r="P89" s="1">
        <f t="shared" si="51"/>
        <v>443.04999999999995</v>
      </c>
      <c r="Q89" s="1">
        <v>165</v>
      </c>
      <c r="R89" s="1">
        <f t="shared" si="46"/>
        <v>608.04999999999995</v>
      </c>
      <c r="S89" s="22">
        <f t="shared" si="40"/>
        <v>1216.0999999999999</v>
      </c>
      <c r="T89" s="1"/>
      <c r="U89" s="1"/>
      <c r="V89" s="1">
        <v>700</v>
      </c>
      <c r="W89" s="1">
        <v>1800</v>
      </c>
      <c r="X89" s="1">
        <v>1880</v>
      </c>
      <c r="Y89" s="1">
        <f t="shared" si="20"/>
        <v>2171.4</v>
      </c>
      <c r="Z89" s="1">
        <f t="shared" si="52"/>
        <v>449.99999999999977</v>
      </c>
      <c r="AA89" s="1">
        <v>185</v>
      </c>
      <c r="AB89" s="1">
        <f t="shared" si="47"/>
        <v>634.99999999999977</v>
      </c>
      <c r="AC89" s="22">
        <f t="shared" si="41"/>
        <v>1269.9999999999995</v>
      </c>
      <c r="AD89" s="20"/>
      <c r="AE89" s="20"/>
      <c r="AF89" s="1">
        <v>700</v>
      </c>
      <c r="AG89" s="1">
        <v>1800</v>
      </c>
      <c r="AH89" s="1">
        <v>2350</v>
      </c>
      <c r="AI89" s="1">
        <f t="shared" si="48"/>
        <v>2714.25</v>
      </c>
      <c r="AJ89" s="1">
        <f t="shared" si="53"/>
        <v>565.56000000000006</v>
      </c>
      <c r="AK89" s="1">
        <v>200</v>
      </c>
      <c r="AL89" s="1">
        <v>30</v>
      </c>
      <c r="AM89" s="1">
        <f t="shared" si="49"/>
        <v>795.56000000000006</v>
      </c>
      <c r="AN89" s="22">
        <f t="shared" si="42"/>
        <v>1591.1200000000001</v>
      </c>
      <c r="AO89" s="1"/>
    </row>
    <row r="90" spans="2:41" x14ac:dyDescent="0.35">
      <c r="B90" s="3">
        <v>700</v>
      </c>
      <c r="C90" s="21">
        <v>1900</v>
      </c>
      <c r="D90" s="4">
        <v>1255</v>
      </c>
      <c r="E90" s="6">
        <f t="shared" si="43"/>
        <v>1537.375</v>
      </c>
      <c r="F90" s="3">
        <f t="shared" si="50"/>
        <v>328.90999999999985</v>
      </c>
      <c r="G90" s="21">
        <v>165</v>
      </c>
      <c r="H90" s="4">
        <f t="shared" si="44"/>
        <v>493.90999999999985</v>
      </c>
      <c r="I90" s="9">
        <f t="shared" si="45"/>
        <v>987.81999999999971</v>
      </c>
      <c r="J90" s="20"/>
      <c r="K90" s="1"/>
      <c r="L90" s="1">
        <v>700</v>
      </c>
      <c r="M90" s="1">
        <v>1900</v>
      </c>
      <c r="N90" s="1">
        <v>1560</v>
      </c>
      <c r="O90" s="1">
        <f t="shared" si="39"/>
        <v>1911</v>
      </c>
      <c r="P90" s="1">
        <f t="shared" si="51"/>
        <v>455.73999999999995</v>
      </c>
      <c r="Q90" s="1">
        <v>165</v>
      </c>
      <c r="R90" s="1">
        <f t="shared" si="46"/>
        <v>620.74</v>
      </c>
      <c r="S90" s="22">
        <f t="shared" si="40"/>
        <v>1241.48</v>
      </c>
      <c r="T90" s="1"/>
      <c r="U90" s="1"/>
      <c r="V90" s="1">
        <v>700</v>
      </c>
      <c r="W90" s="1">
        <v>1900</v>
      </c>
      <c r="X90" s="1">
        <v>1880</v>
      </c>
      <c r="Y90" s="1">
        <f t="shared" si="20"/>
        <v>2303</v>
      </c>
      <c r="Z90" s="1">
        <f t="shared" si="52"/>
        <v>463.02999999999975</v>
      </c>
      <c r="AA90" s="1">
        <v>185</v>
      </c>
      <c r="AB90" s="1">
        <f t="shared" si="47"/>
        <v>648.02999999999975</v>
      </c>
      <c r="AC90" s="22">
        <f t="shared" si="41"/>
        <v>1296.0599999999995</v>
      </c>
      <c r="AD90" s="20"/>
      <c r="AE90" s="20"/>
      <c r="AF90" s="1">
        <v>700</v>
      </c>
      <c r="AG90" s="1">
        <v>1900</v>
      </c>
      <c r="AH90" s="1">
        <v>2350</v>
      </c>
      <c r="AI90" s="1">
        <f t="shared" si="48"/>
        <v>2878.75</v>
      </c>
      <c r="AJ90" s="1">
        <f t="shared" si="53"/>
        <v>582.47</v>
      </c>
      <c r="AK90" s="1">
        <v>200</v>
      </c>
      <c r="AL90" s="1">
        <v>30</v>
      </c>
      <c r="AM90" s="1">
        <f t="shared" si="49"/>
        <v>812.47</v>
      </c>
      <c r="AN90" s="22">
        <f t="shared" si="42"/>
        <v>1624.94</v>
      </c>
      <c r="AO90" s="1"/>
    </row>
    <row r="91" spans="2:41" x14ac:dyDescent="0.35">
      <c r="B91" s="3">
        <v>700</v>
      </c>
      <c r="C91" s="21">
        <v>2000</v>
      </c>
      <c r="D91" s="4">
        <v>1255</v>
      </c>
      <c r="E91" s="6">
        <f t="shared" si="43"/>
        <v>1625.2249999999999</v>
      </c>
      <c r="F91" s="3">
        <f t="shared" si="50"/>
        <v>337.36999999999983</v>
      </c>
      <c r="G91" s="21">
        <v>165</v>
      </c>
      <c r="H91" s="4">
        <f t="shared" si="44"/>
        <v>502.36999999999983</v>
      </c>
      <c r="I91" s="9">
        <f t="shared" si="45"/>
        <v>1004.7399999999997</v>
      </c>
      <c r="J91" s="20"/>
      <c r="K91" s="1"/>
      <c r="L91" s="1">
        <v>700</v>
      </c>
      <c r="M91" s="1">
        <v>2000</v>
      </c>
      <c r="N91" s="1">
        <v>1560</v>
      </c>
      <c r="O91" s="1">
        <f t="shared" si="39"/>
        <v>2020.2</v>
      </c>
      <c r="P91" s="1">
        <f t="shared" si="51"/>
        <v>468.42999999999995</v>
      </c>
      <c r="Q91" s="1">
        <v>185</v>
      </c>
      <c r="R91" s="1">
        <f t="shared" si="46"/>
        <v>653.42999999999995</v>
      </c>
      <c r="S91" s="22">
        <f t="shared" si="40"/>
        <v>1306.8599999999999</v>
      </c>
      <c r="T91" s="1"/>
      <c r="U91" s="1"/>
      <c r="V91" s="1">
        <v>700</v>
      </c>
      <c r="W91" s="1">
        <v>2000</v>
      </c>
      <c r="X91" s="1">
        <v>1880</v>
      </c>
      <c r="Y91" s="1">
        <f t="shared" si="20"/>
        <v>2434.6</v>
      </c>
      <c r="Z91" s="1">
        <f t="shared" si="52"/>
        <v>476.05999999999972</v>
      </c>
      <c r="AA91" s="1">
        <v>185</v>
      </c>
      <c r="AB91" s="1">
        <f t="shared" si="47"/>
        <v>661.05999999999972</v>
      </c>
      <c r="AC91" s="22">
        <f t="shared" si="41"/>
        <v>1322.1199999999994</v>
      </c>
      <c r="AD91" s="20"/>
      <c r="AE91" s="20"/>
      <c r="AF91" s="1">
        <v>700</v>
      </c>
      <c r="AG91" s="1">
        <v>2000</v>
      </c>
      <c r="AH91" s="1">
        <v>2350</v>
      </c>
      <c r="AI91" s="1">
        <f t="shared" si="48"/>
        <v>3043.25</v>
      </c>
      <c r="AJ91" s="1">
        <f t="shared" si="53"/>
        <v>599.38</v>
      </c>
      <c r="AK91" s="1">
        <v>205</v>
      </c>
      <c r="AL91" s="1">
        <v>30</v>
      </c>
      <c r="AM91" s="1">
        <f t="shared" si="49"/>
        <v>834.38</v>
      </c>
      <c r="AN91" s="22">
        <f t="shared" si="42"/>
        <v>1668.76</v>
      </c>
      <c r="AO91" s="1"/>
    </row>
    <row r="92" spans="2:41" x14ac:dyDescent="0.35">
      <c r="B92" s="3">
        <v>700</v>
      </c>
      <c r="C92" s="21">
        <v>2100</v>
      </c>
      <c r="D92" s="4">
        <v>1255</v>
      </c>
      <c r="E92" s="6">
        <f t="shared" si="43"/>
        <v>1713.075</v>
      </c>
      <c r="F92" s="3">
        <f t="shared" si="50"/>
        <v>345.82999999999981</v>
      </c>
      <c r="G92" s="21">
        <v>165</v>
      </c>
      <c r="H92" s="4">
        <f t="shared" si="44"/>
        <v>510.82999999999981</v>
      </c>
      <c r="I92" s="9">
        <f t="shared" si="45"/>
        <v>1021.6599999999996</v>
      </c>
      <c r="J92" s="20"/>
      <c r="K92" s="1"/>
      <c r="L92" s="1">
        <v>700</v>
      </c>
      <c r="M92" s="1">
        <v>2100</v>
      </c>
      <c r="N92" s="1">
        <v>1560</v>
      </c>
      <c r="O92" s="1">
        <f t="shared" si="39"/>
        <v>2129.4</v>
      </c>
      <c r="P92" s="1">
        <f t="shared" si="51"/>
        <v>481.11999999999995</v>
      </c>
      <c r="Q92" s="1">
        <v>185</v>
      </c>
      <c r="R92" s="1">
        <f t="shared" si="46"/>
        <v>666.11999999999989</v>
      </c>
      <c r="S92" s="22">
        <f t="shared" si="40"/>
        <v>1332.2399999999998</v>
      </c>
      <c r="T92" s="1"/>
      <c r="U92" s="1"/>
      <c r="V92" s="1">
        <v>700</v>
      </c>
      <c r="W92" s="1">
        <v>2100</v>
      </c>
      <c r="X92" s="1">
        <v>1880</v>
      </c>
      <c r="Y92" s="1">
        <f t="shared" si="20"/>
        <v>2566.1999999999998</v>
      </c>
      <c r="Z92" s="1">
        <f t="shared" si="52"/>
        <v>489.08999999999969</v>
      </c>
      <c r="AA92" s="1">
        <v>200</v>
      </c>
      <c r="AB92" s="1">
        <f t="shared" si="47"/>
        <v>689.08999999999969</v>
      </c>
      <c r="AC92" s="22">
        <f t="shared" si="41"/>
        <v>1378.1799999999994</v>
      </c>
      <c r="AD92" s="20"/>
      <c r="AE92" s="20"/>
      <c r="AF92" s="1">
        <v>700</v>
      </c>
      <c r="AG92" s="1">
        <v>2100</v>
      </c>
      <c r="AH92" s="1">
        <v>2350</v>
      </c>
      <c r="AI92" s="1">
        <f t="shared" si="48"/>
        <v>3207.75</v>
      </c>
      <c r="AJ92" s="1">
        <f t="shared" si="53"/>
        <v>616.29</v>
      </c>
      <c r="AK92" s="1">
        <v>205</v>
      </c>
      <c r="AL92" s="1">
        <v>30</v>
      </c>
      <c r="AM92" s="1">
        <f t="shared" si="49"/>
        <v>851.29</v>
      </c>
      <c r="AN92" s="22">
        <f t="shared" si="42"/>
        <v>1702.58</v>
      </c>
      <c r="AO92" s="1"/>
    </row>
    <row r="93" spans="2:41" x14ac:dyDescent="0.35">
      <c r="B93" s="3">
        <v>700</v>
      </c>
      <c r="C93" s="21">
        <v>2200</v>
      </c>
      <c r="D93" s="4">
        <v>1255</v>
      </c>
      <c r="E93" s="6">
        <f t="shared" si="43"/>
        <v>1800.925</v>
      </c>
      <c r="F93" s="3">
        <f t="shared" si="50"/>
        <v>354.28999999999979</v>
      </c>
      <c r="G93" s="21">
        <v>165</v>
      </c>
      <c r="H93" s="4">
        <f t="shared" si="44"/>
        <v>519.28999999999974</v>
      </c>
      <c r="I93" s="9">
        <f t="shared" si="45"/>
        <v>1038.5799999999995</v>
      </c>
      <c r="J93" s="20"/>
      <c r="K93" s="1"/>
      <c r="L93" s="1">
        <v>700</v>
      </c>
      <c r="M93" s="1">
        <v>2200</v>
      </c>
      <c r="N93" s="1">
        <v>1560</v>
      </c>
      <c r="O93" s="1">
        <f t="shared" si="39"/>
        <v>2238.6</v>
      </c>
      <c r="P93" s="1">
        <f t="shared" si="51"/>
        <v>493.80999999999995</v>
      </c>
      <c r="Q93" s="1">
        <v>185</v>
      </c>
      <c r="R93" s="1">
        <f t="shared" si="46"/>
        <v>678.81</v>
      </c>
      <c r="S93" s="22">
        <f t="shared" si="40"/>
        <v>1357.62</v>
      </c>
      <c r="T93" s="1"/>
      <c r="U93" s="1"/>
      <c r="V93" s="1">
        <v>700</v>
      </c>
      <c r="W93" s="1">
        <v>2200</v>
      </c>
      <c r="X93" s="1">
        <v>1880</v>
      </c>
      <c r="Y93" s="1">
        <f t="shared" ref="Y93:Y156" si="54">(((22/7*(V93/2)^2)*X93)+((W93-V93)*X93*V93))/1000000</f>
        <v>2697.8</v>
      </c>
      <c r="Z93" s="1">
        <f t="shared" si="52"/>
        <v>502.11999999999966</v>
      </c>
      <c r="AA93" s="1">
        <v>200</v>
      </c>
      <c r="AB93" s="1">
        <f t="shared" si="47"/>
        <v>702.11999999999966</v>
      </c>
      <c r="AC93" s="22">
        <f t="shared" si="41"/>
        <v>1404.2399999999993</v>
      </c>
      <c r="AD93" s="20"/>
      <c r="AE93" s="20"/>
      <c r="AF93" s="1">
        <v>700</v>
      </c>
      <c r="AG93" s="1">
        <v>2200</v>
      </c>
      <c r="AH93" s="1">
        <v>2350</v>
      </c>
      <c r="AI93" s="1">
        <f t="shared" si="48"/>
        <v>3372.25</v>
      </c>
      <c r="AJ93" s="1">
        <f t="shared" si="53"/>
        <v>633.19999999999993</v>
      </c>
      <c r="AK93" s="1">
        <v>205</v>
      </c>
      <c r="AL93" s="1">
        <v>30</v>
      </c>
      <c r="AM93" s="1">
        <f t="shared" si="49"/>
        <v>868.19999999999993</v>
      </c>
      <c r="AN93" s="22">
        <f t="shared" si="42"/>
        <v>1736.3999999999999</v>
      </c>
      <c r="AO93" s="1"/>
    </row>
    <row r="94" spans="2:41" x14ac:dyDescent="0.35">
      <c r="B94" s="3">
        <v>700</v>
      </c>
      <c r="C94" s="21">
        <v>2300</v>
      </c>
      <c r="D94" s="4">
        <v>1255</v>
      </c>
      <c r="E94" s="6">
        <f t="shared" si="43"/>
        <v>1888.7750000000001</v>
      </c>
      <c r="F94" s="3">
        <f t="shared" si="50"/>
        <v>362.74999999999977</v>
      </c>
      <c r="G94" s="21">
        <v>165</v>
      </c>
      <c r="H94" s="4">
        <f t="shared" si="44"/>
        <v>527.74999999999977</v>
      </c>
      <c r="I94" s="9">
        <f t="shared" si="45"/>
        <v>1055.4999999999995</v>
      </c>
      <c r="J94" s="20"/>
      <c r="K94" s="1"/>
      <c r="L94" s="1">
        <v>700</v>
      </c>
      <c r="M94" s="1">
        <v>2300</v>
      </c>
      <c r="N94" s="1">
        <v>1560</v>
      </c>
      <c r="O94" s="1">
        <f t="shared" si="39"/>
        <v>2347.8000000000002</v>
      </c>
      <c r="P94" s="1">
        <f t="shared" si="51"/>
        <v>506.49999999999994</v>
      </c>
      <c r="Q94" s="1">
        <v>185</v>
      </c>
      <c r="R94" s="1">
        <f t="shared" si="46"/>
        <v>691.5</v>
      </c>
      <c r="S94" s="22">
        <f t="shared" si="40"/>
        <v>1383</v>
      </c>
      <c r="T94" s="1"/>
      <c r="U94" s="1"/>
      <c r="V94" s="1">
        <v>700</v>
      </c>
      <c r="W94" s="1">
        <v>2300</v>
      </c>
      <c r="X94" s="1">
        <v>1880</v>
      </c>
      <c r="Y94" s="1">
        <f t="shared" si="54"/>
        <v>2829.4</v>
      </c>
      <c r="Z94" s="1">
        <f t="shared" si="52"/>
        <v>515.14999999999964</v>
      </c>
      <c r="AA94" s="1">
        <v>200</v>
      </c>
      <c r="AB94" s="1">
        <f t="shared" si="47"/>
        <v>715.14999999999964</v>
      </c>
      <c r="AC94" s="22">
        <f t="shared" si="41"/>
        <v>1430.2999999999993</v>
      </c>
      <c r="AD94" s="20"/>
      <c r="AE94" s="20"/>
      <c r="AF94" s="1">
        <v>700</v>
      </c>
      <c r="AG94" s="1">
        <v>2300</v>
      </c>
      <c r="AH94" s="1">
        <v>2350</v>
      </c>
      <c r="AI94" s="1">
        <f t="shared" si="48"/>
        <v>3536.75</v>
      </c>
      <c r="AJ94" s="1">
        <f t="shared" si="53"/>
        <v>650.1099999999999</v>
      </c>
      <c r="AK94" s="1">
        <v>210</v>
      </c>
      <c r="AL94" s="1">
        <v>30</v>
      </c>
      <c r="AM94" s="1">
        <f t="shared" si="49"/>
        <v>890.1099999999999</v>
      </c>
      <c r="AN94" s="22">
        <f t="shared" si="42"/>
        <v>1780.2199999999998</v>
      </c>
      <c r="AO94" s="1"/>
    </row>
    <row r="95" spans="2:41" x14ac:dyDescent="0.35">
      <c r="B95" s="3">
        <v>700</v>
      </c>
      <c r="C95" s="21">
        <v>2400</v>
      </c>
      <c r="D95" s="4">
        <v>1255</v>
      </c>
      <c r="E95" s="6">
        <f t="shared" si="43"/>
        <v>1976.625</v>
      </c>
      <c r="F95" s="3">
        <f t="shared" si="50"/>
        <v>371.20999999999975</v>
      </c>
      <c r="G95" s="21">
        <v>165</v>
      </c>
      <c r="H95" s="4">
        <f t="shared" si="44"/>
        <v>536.20999999999981</v>
      </c>
      <c r="I95" s="9">
        <f t="shared" si="45"/>
        <v>1072.4199999999996</v>
      </c>
      <c r="J95" s="20"/>
      <c r="K95" s="1"/>
      <c r="L95" s="1">
        <v>700</v>
      </c>
      <c r="M95" s="1">
        <v>2400</v>
      </c>
      <c r="N95" s="1">
        <v>1560</v>
      </c>
      <c r="O95" s="1">
        <f t="shared" si="39"/>
        <v>2457</v>
      </c>
      <c r="P95" s="1">
        <f t="shared" si="51"/>
        <v>519.18999999999994</v>
      </c>
      <c r="Q95" s="1">
        <v>185</v>
      </c>
      <c r="R95" s="1">
        <f t="shared" si="46"/>
        <v>704.18999999999994</v>
      </c>
      <c r="S95" s="22">
        <f t="shared" si="40"/>
        <v>1408.3799999999999</v>
      </c>
      <c r="T95" s="1"/>
      <c r="U95" s="1"/>
      <c r="V95" s="1">
        <v>700</v>
      </c>
      <c r="W95" s="1">
        <v>2400</v>
      </c>
      <c r="X95" s="1">
        <v>1880</v>
      </c>
      <c r="Y95" s="1">
        <f t="shared" si="54"/>
        <v>2961</v>
      </c>
      <c r="Z95" s="1">
        <f t="shared" si="52"/>
        <v>528.17999999999961</v>
      </c>
      <c r="AA95" s="1">
        <v>200</v>
      </c>
      <c r="AB95" s="1">
        <f t="shared" si="47"/>
        <v>728.17999999999961</v>
      </c>
      <c r="AC95" s="22">
        <f t="shared" si="41"/>
        <v>1456.3599999999992</v>
      </c>
      <c r="AD95" s="20"/>
      <c r="AE95" s="20"/>
      <c r="AF95" s="1">
        <v>700</v>
      </c>
      <c r="AG95" s="1">
        <v>2400</v>
      </c>
      <c r="AH95" s="1">
        <v>2350</v>
      </c>
      <c r="AI95" s="1">
        <f t="shared" si="48"/>
        <v>3701.25</v>
      </c>
      <c r="AJ95" s="1">
        <f t="shared" si="53"/>
        <v>667.01999999999987</v>
      </c>
      <c r="AK95" s="1">
        <v>210</v>
      </c>
      <c r="AL95" s="1">
        <v>30</v>
      </c>
      <c r="AM95" s="1">
        <f t="shared" si="49"/>
        <v>907.01999999999987</v>
      </c>
      <c r="AN95" s="22">
        <f t="shared" si="42"/>
        <v>1814.0399999999997</v>
      </c>
      <c r="AO95" s="1"/>
    </row>
    <row r="96" spans="2:41" x14ac:dyDescent="0.35">
      <c r="B96" s="3">
        <v>700</v>
      </c>
      <c r="C96" s="21">
        <v>2500</v>
      </c>
      <c r="D96" s="4">
        <v>1255</v>
      </c>
      <c r="E96" s="6">
        <f t="shared" si="43"/>
        <v>2064.4749999999999</v>
      </c>
      <c r="F96" s="3">
        <f t="shared" si="50"/>
        <v>379.66999999999973</v>
      </c>
      <c r="G96" s="21">
        <v>185</v>
      </c>
      <c r="H96" s="4">
        <f t="shared" si="44"/>
        <v>564.66999999999973</v>
      </c>
      <c r="I96" s="9">
        <f t="shared" si="45"/>
        <v>1129.3399999999995</v>
      </c>
      <c r="J96" s="20"/>
      <c r="K96" s="1"/>
      <c r="L96" s="1">
        <v>700</v>
      </c>
      <c r="M96" s="1">
        <v>2500</v>
      </c>
      <c r="N96" s="1">
        <v>1560</v>
      </c>
      <c r="O96" s="1">
        <f t="shared" si="39"/>
        <v>2566.1999999999998</v>
      </c>
      <c r="P96" s="1">
        <f t="shared" si="51"/>
        <v>531.88</v>
      </c>
      <c r="Q96" s="1">
        <v>200</v>
      </c>
      <c r="R96" s="1">
        <f t="shared" si="46"/>
        <v>731.88</v>
      </c>
      <c r="S96" s="22">
        <f t="shared" si="40"/>
        <v>1463.76</v>
      </c>
      <c r="T96" s="1"/>
      <c r="U96" s="1"/>
      <c r="V96" s="1">
        <v>700</v>
      </c>
      <c r="W96" s="1">
        <v>2500</v>
      </c>
      <c r="X96" s="1">
        <v>1880</v>
      </c>
      <c r="Y96" s="1">
        <f t="shared" si="54"/>
        <v>3092.6</v>
      </c>
      <c r="Z96" s="1">
        <f t="shared" si="52"/>
        <v>541.20999999999958</v>
      </c>
      <c r="AA96" s="1">
        <v>205</v>
      </c>
      <c r="AB96" s="1">
        <f t="shared" si="47"/>
        <v>746.20999999999958</v>
      </c>
      <c r="AC96" s="22">
        <f t="shared" si="41"/>
        <v>1492.4199999999992</v>
      </c>
      <c r="AD96" s="20"/>
      <c r="AE96" s="20"/>
      <c r="AF96" s="1">
        <v>700</v>
      </c>
      <c r="AG96" s="1">
        <v>2500</v>
      </c>
      <c r="AH96" s="1">
        <v>2350</v>
      </c>
      <c r="AI96" s="1">
        <f t="shared" si="48"/>
        <v>3865.75</v>
      </c>
      <c r="AJ96" s="1">
        <f t="shared" si="53"/>
        <v>683.92999999999984</v>
      </c>
      <c r="AK96" s="1">
        <v>210</v>
      </c>
      <c r="AL96" s="1">
        <v>30</v>
      </c>
      <c r="AM96" s="1">
        <f t="shared" si="49"/>
        <v>923.92999999999984</v>
      </c>
      <c r="AN96" s="22">
        <f t="shared" si="42"/>
        <v>1847.8599999999997</v>
      </c>
      <c r="AO96" s="1"/>
    </row>
    <row r="97" spans="2:41" x14ac:dyDescent="0.35">
      <c r="B97" s="3">
        <v>700</v>
      </c>
      <c r="C97" s="21">
        <v>2600</v>
      </c>
      <c r="D97" s="4">
        <v>1255</v>
      </c>
      <c r="E97" s="6">
        <f t="shared" si="43"/>
        <v>2152.3249999999998</v>
      </c>
      <c r="F97" s="3">
        <f t="shared" si="50"/>
        <v>388.12999999999971</v>
      </c>
      <c r="G97" s="21">
        <v>185</v>
      </c>
      <c r="H97" s="4">
        <f t="shared" si="44"/>
        <v>573.12999999999965</v>
      </c>
      <c r="I97" s="9">
        <f t="shared" si="45"/>
        <v>1146.2599999999993</v>
      </c>
      <c r="J97" s="20"/>
      <c r="K97" s="1"/>
      <c r="L97" s="1">
        <v>700</v>
      </c>
      <c r="M97" s="1">
        <v>2600</v>
      </c>
      <c r="N97" s="1">
        <v>1560</v>
      </c>
      <c r="O97" s="1">
        <f t="shared" si="39"/>
        <v>2675.4</v>
      </c>
      <c r="P97" s="1">
        <f t="shared" si="51"/>
        <v>544.57000000000005</v>
      </c>
      <c r="Q97" s="1">
        <v>200</v>
      </c>
      <c r="R97" s="1">
        <f t="shared" si="46"/>
        <v>744.57</v>
      </c>
      <c r="S97" s="22">
        <f t="shared" si="40"/>
        <v>1489.14</v>
      </c>
      <c r="T97" s="1"/>
      <c r="U97" s="1"/>
      <c r="V97" s="1">
        <v>700</v>
      </c>
      <c r="W97" s="1">
        <v>2600</v>
      </c>
      <c r="X97" s="1">
        <v>1880</v>
      </c>
      <c r="Y97" s="1">
        <f t="shared" si="54"/>
        <v>3224.2</v>
      </c>
      <c r="Z97" s="1">
        <f t="shared" si="52"/>
        <v>554.23999999999955</v>
      </c>
      <c r="AA97" s="1">
        <v>205</v>
      </c>
      <c r="AB97" s="1">
        <f t="shared" si="47"/>
        <v>759.23999999999955</v>
      </c>
      <c r="AC97" s="22">
        <f t="shared" si="41"/>
        <v>1518.4799999999991</v>
      </c>
      <c r="AD97" s="20"/>
      <c r="AE97" s="20"/>
      <c r="AF97" s="1">
        <v>700</v>
      </c>
      <c r="AG97" s="1">
        <v>2600</v>
      </c>
      <c r="AH97" s="1">
        <v>2350</v>
      </c>
      <c r="AI97" s="1">
        <f t="shared" si="48"/>
        <v>4030.25</v>
      </c>
      <c r="AJ97" s="1">
        <f t="shared" si="53"/>
        <v>700.8399999999998</v>
      </c>
      <c r="AK97" s="1">
        <v>215</v>
      </c>
      <c r="AL97" s="1">
        <v>30</v>
      </c>
      <c r="AM97" s="1">
        <f t="shared" si="49"/>
        <v>945.8399999999998</v>
      </c>
      <c r="AN97" s="22">
        <f t="shared" si="42"/>
        <v>1891.6799999999996</v>
      </c>
      <c r="AO97" s="1"/>
    </row>
    <row r="98" spans="2:41" x14ac:dyDescent="0.35">
      <c r="B98" s="3">
        <v>700</v>
      </c>
      <c r="C98" s="21">
        <v>2700</v>
      </c>
      <c r="D98" s="4">
        <v>1255</v>
      </c>
      <c r="E98" s="6">
        <f t="shared" si="43"/>
        <v>2240.1750000000002</v>
      </c>
      <c r="F98" s="3">
        <f t="shared" si="50"/>
        <v>396.58999999999969</v>
      </c>
      <c r="G98" s="21">
        <v>185</v>
      </c>
      <c r="H98" s="4">
        <f t="shared" si="44"/>
        <v>581.58999999999969</v>
      </c>
      <c r="I98" s="9">
        <f t="shared" si="45"/>
        <v>1163.1799999999994</v>
      </c>
      <c r="J98" s="20"/>
      <c r="K98" s="1"/>
      <c r="L98" s="1">
        <v>700</v>
      </c>
      <c r="M98" s="1">
        <v>2700</v>
      </c>
      <c r="N98" s="1">
        <v>1560</v>
      </c>
      <c r="O98" s="1">
        <f t="shared" si="39"/>
        <v>2784.6</v>
      </c>
      <c r="P98" s="1">
        <f t="shared" si="51"/>
        <v>557.2600000000001</v>
      </c>
      <c r="Q98" s="1">
        <v>200</v>
      </c>
      <c r="R98" s="1">
        <f t="shared" si="46"/>
        <v>757.2600000000001</v>
      </c>
      <c r="S98" s="22">
        <f t="shared" si="40"/>
        <v>1514.5200000000002</v>
      </c>
      <c r="T98" s="1"/>
      <c r="U98" s="1"/>
      <c r="V98" s="1">
        <v>700</v>
      </c>
      <c r="W98" s="1">
        <v>2700</v>
      </c>
      <c r="X98" s="1">
        <v>1880</v>
      </c>
      <c r="Y98" s="1">
        <f t="shared" si="54"/>
        <v>3355.8</v>
      </c>
      <c r="Z98" s="1">
        <f t="shared" si="52"/>
        <v>567.26999999999953</v>
      </c>
      <c r="AA98" s="1">
        <v>205</v>
      </c>
      <c r="AB98" s="1">
        <f t="shared" si="47"/>
        <v>772.26999999999953</v>
      </c>
      <c r="AC98" s="22">
        <f t="shared" si="41"/>
        <v>1544.5399999999991</v>
      </c>
      <c r="AD98" s="20"/>
      <c r="AE98" s="20"/>
      <c r="AF98" s="1">
        <v>700</v>
      </c>
      <c r="AG98" s="1">
        <v>2700</v>
      </c>
      <c r="AH98" s="1">
        <v>2350</v>
      </c>
      <c r="AI98" s="1">
        <f t="shared" si="48"/>
        <v>4194.75</v>
      </c>
      <c r="AJ98" s="1">
        <f t="shared" si="53"/>
        <v>717.74999999999977</v>
      </c>
      <c r="AK98" s="1">
        <v>215</v>
      </c>
      <c r="AL98" s="1">
        <v>30</v>
      </c>
      <c r="AM98" s="1">
        <f t="shared" si="49"/>
        <v>962.74999999999977</v>
      </c>
      <c r="AN98" s="22">
        <f t="shared" si="42"/>
        <v>1925.4999999999995</v>
      </c>
      <c r="AO98" s="1"/>
    </row>
    <row r="99" spans="2:41" x14ac:dyDescent="0.35">
      <c r="B99" s="3">
        <v>700</v>
      </c>
      <c r="C99" s="21">
        <v>2800</v>
      </c>
      <c r="D99" s="4">
        <v>1255</v>
      </c>
      <c r="E99" s="6">
        <f t="shared" si="43"/>
        <v>2328.0250000000001</v>
      </c>
      <c r="F99" s="3">
        <f t="shared" si="50"/>
        <v>405.04999999999967</v>
      </c>
      <c r="G99" s="21">
        <v>185</v>
      </c>
      <c r="H99" s="4">
        <f t="shared" si="44"/>
        <v>590.04999999999973</v>
      </c>
      <c r="I99" s="9">
        <f t="shared" si="45"/>
        <v>1180.0999999999995</v>
      </c>
      <c r="J99" s="20"/>
      <c r="K99" s="1"/>
      <c r="L99" s="1">
        <v>700</v>
      </c>
      <c r="M99" s="1">
        <v>2800</v>
      </c>
      <c r="N99" s="1">
        <v>1560</v>
      </c>
      <c r="O99" s="1">
        <f t="shared" si="39"/>
        <v>2893.8</v>
      </c>
      <c r="P99" s="1">
        <f t="shared" si="51"/>
        <v>569.95000000000016</v>
      </c>
      <c r="Q99" s="1">
        <v>200</v>
      </c>
      <c r="R99" s="1">
        <f t="shared" si="46"/>
        <v>769.95000000000016</v>
      </c>
      <c r="S99" s="22">
        <f t="shared" si="40"/>
        <v>1539.9000000000003</v>
      </c>
      <c r="T99" s="1"/>
      <c r="U99" s="1"/>
      <c r="V99" s="1">
        <v>700</v>
      </c>
      <c r="W99" s="1">
        <v>2800</v>
      </c>
      <c r="X99" s="1">
        <v>1880</v>
      </c>
      <c r="Y99" s="1">
        <f t="shared" si="54"/>
        <v>3487.4</v>
      </c>
      <c r="Z99" s="1">
        <f t="shared" si="52"/>
        <v>580.2999999999995</v>
      </c>
      <c r="AA99" s="1">
        <v>205</v>
      </c>
      <c r="AB99" s="1">
        <f t="shared" si="47"/>
        <v>785.2999999999995</v>
      </c>
      <c r="AC99" s="22">
        <f t="shared" si="41"/>
        <v>1570.599999999999</v>
      </c>
      <c r="AD99" s="20"/>
      <c r="AE99" s="20"/>
      <c r="AF99" s="1">
        <v>700</v>
      </c>
      <c r="AG99" s="1">
        <v>2800</v>
      </c>
      <c r="AH99" s="1">
        <v>2350</v>
      </c>
      <c r="AI99" s="1">
        <f t="shared" si="48"/>
        <v>4359.25</v>
      </c>
      <c r="AJ99" s="1">
        <f t="shared" si="53"/>
        <v>734.65999999999974</v>
      </c>
      <c r="AK99" s="1">
        <v>215</v>
      </c>
      <c r="AL99" s="1">
        <v>30</v>
      </c>
      <c r="AM99" s="1">
        <f t="shared" si="49"/>
        <v>979.65999999999974</v>
      </c>
      <c r="AN99" s="22">
        <f t="shared" si="42"/>
        <v>1959.3199999999995</v>
      </c>
      <c r="AO99" s="1"/>
    </row>
    <row r="100" spans="2:41" x14ac:dyDescent="0.35">
      <c r="B100" s="3">
        <v>700</v>
      </c>
      <c r="C100" s="21">
        <v>2900</v>
      </c>
      <c r="D100" s="4">
        <v>1255</v>
      </c>
      <c r="E100" s="6">
        <f t="shared" si="43"/>
        <v>2415.875</v>
      </c>
      <c r="F100" s="3">
        <f t="shared" si="50"/>
        <v>413.50999999999965</v>
      </c>
      <c r="G100" s="21">
        <v>185</v>
      </c>
      <c r="H100" s="4">
        <f t="shared" si="44"/>
        <v>598.50999999999965</v>
      </c>
      <c r="I100" s="9">
        <f t="shared" si="45"/>
        <v>1197.0199999999993</v>
      </c>
      <c r="J100" s="20"/>
      <c r="K100" s="1"/>
      <c r="L100" s="1">
        <v>700</v>
      </c>
      <c r="M100" s="1">
        <v>2900</v>
      </c>
      <c r="N100" s="1">
        <v>1560</v>
      </c>
      <c r="O100" s="1">
        <f t="shared" si="39"/>
        <v>3003</v>
      </c>
      <c r="P100" s="1">
        <f t="shared" si="51"/>
        <v>582.64000000000021</v>
      </c>
      <c r="Q100" s="1">
        <v>205</v>
      </c>
      <c r="R100" s="1">
        <f t="shared" si="46"/>
        <v>787.64000000000021</v>
      </c>
      <c r="S100" s="22">
        <f t="shared" si="40"/>
        <v>1575.2800000000004</v>
      </c>
      <c r="T100" s="1"/>
      <c r="U100" s="1"/>
      <c r="V100" s="1">
        <v>700</v>
      </c>
      <c r="W100" s="1">
        <v>2900</v>
      </c>
      <c r="X100" s="1">
        <v>1880</v>
      </c>
      <c r="Y100" s="1">
        <f t="shared" si="54"/>
        <v>3619</v>
      </c>
      <c r="Z100" s="1">
        <f t="shared" si="52"/>
        <v>593.32999999999947</v>
      </c>
      <c r="AA100" s="1">
        <v>210</v>
      </c>
      <c r="AB100" s="1">
        <f t="shared" si="47"/>
        <v>803.32999999999947</v>
      </c>
      <c r="AC100" s="22">
        <f t="shared" si="41"/>
        <v>1606.6599999999989</v>
      </c>
      <c r="AD100" s="20"/>
      <c r="AE100" s="20"/>
      <c r="AF100" s="1">
        <v>700</v>
      </c>
      <c r="AG100" s="1">
        <v>2900</v>
      </c>
      <c r="AH100" s="1">
        <v>2350</v>
      </c>
      <c r="AI100" s="1">
        <f t="shared" si="48"/>
        <v>4523.75</v>
      </c>
      <c r="AJ100" s="1">
        <f t="shared" si="53"/>
        <v>751.56999999999971</v>
      </c>
      <c r="AK100" s="1">
        <v>220</v>
      </c>
      <c r="AL100" s="1">
        <v>30</v>
      </c>
      <c r="AM100" s="1">
        <f t="shared" si="49"/>
        <v>1001.5699999999997</v>
      </c>
      <c r="AN100" s="22">
        <f t="shared" si="42"/>
        <v>2003.1399999999994</v>
      </c>
      <c r="AO100" s="1"/>
    </row>
    <row r="101" spans="2:41" x14ac:dyDescent="0.35">
      <c r="B101" s="3">
        <v>700</v>
      </c>
      <c r="C101" s="21">
        <v>3000</v>
      </c>
      <c r="D101" s="4">
        <v>1255</v>
      </c>
      <c r="E101" s="6">
        <f t="shared" si="43"/>
        <v>2503.7249999999999</v>
      </c>
      <c r="F101" s="3">
        <f t="shared" si="50"/>
        <v>421.96999999999963</v>
      </c>
      <c r="G101" s="21">
        <v>200</v>
      </c>
      <c r="H101" s="4">
        <f t="shared" si="44"/>
        <v>621.96999999999957</v>
      </c>
      <c r="I101" s="9">
        <f t="shared" si="45"/>
        <v>1243.9399999999991</v>
      </c>
      <c r="J101" s="20"/>
      <c r="K101" s="1"/>
      <c r="L101" s="1">
        <v>700</v>
      </c>
      <c r="M101" s="1">
        <v>3000</v>
      </c>
      <c r="N101" s="1">
        <v>1560</v>
      </c>
      <c r="O101" s="1">
        <f t="shared" si="39"/>
        <v>3112.2</v>
      </c>
      <c r="P101" s="1">
        <f t="shared" si="51"/>
        <v>595.33000000000027</v>
      </c>
      <c r="Q101" s="1">
        <v>205</v>
      </c>
      <c r="R101" s="1">
        <f t="shared" si="46"/>
        <v>800.33000000000027</v>
      </c>
      <c r="S101" s="22">
        <f t="shared" si="40"/>
        <v>1600.6600000000005</v>
      </c>
      <c r="T101" s="1"/>
      <c r="U101" s="1"/>
      <c r="V101" s="1">
        <v>700</v>
      </c>
      <c r="W101" s="1">
        <v>3000</v>
      </c>
      <c r="X101" s="1">
        <v>1880</v>
      </c>
      <c r="Y101" s="1">
        <f t="shared" si="54"/>
        <v>3750.6</v>
      </c>
      <c r="Z101" s="1">
        <f t="shared" si="52"/>
        <v>606.35999999999945</v>
      </c>
      <c r="AA101" s="1">
        <v>210</v>
      </c>
      <c r="AB101" s="1">
        <f t="shared" si="47"/>
        <v>816.35999999999945</v>
      </c>
      <c r="AC101" s="22">
        <f t="shared" si="41"/>
        <v>1632.7199999999989</v>
      </c>
      <c r="AD101" s="20"/>
      <c r="AE101" s="20"/>
      <c r="AF101" s="1">
        <v>700</v>
      </c>
      <c r="AG101" s="1">
        <v>3000</v>
      </c>
      <c r="AH101" s="1">
        <v>2350</v>
      </c>
      <c r="AI101" s="1">
        <f t="shared" si="48"/>
        <v>4688.25</v>
      </c>
      <c r="AJ101" s="1">
        <f t="shared" si="53"/>
        <v>768.47999999999968</v>
      </c>
      <c r="AK101" s="1">
        <v>220</v>
      </c>
      <c r="AL101" s="1">
        <v>30</v>
      </c>
      <c r="AM101" s="1">
        <f t="shared" si="49"/>
        <v>1018.4799999999997</v>
      </c>
      <c r="AN101" s="22">
        <f t="shared" si="42"/>
        <v>2036.9599999999994</v>
      </c>
      <c r="AO101" s="1"/>
    </row>
    <row r="102" spans="2:41" x14ac:dyDescent="0.35">
      <c r="B102" s="3">
        <v>700</v>
      </c>
      <c r="C102" s="21">
        <v>3100</v>
      </c>
      <c r="D102" s="4">
        <v>1255</v>
      </c>
      <c r="E102" s="6">
        <f t="shared" si="43"/>
        <v>2591.5749999999998</v>
      </c>
      <c r="F102" s="3">
        <f t="shared" si="50"/>
        <v>430.42999999999961</v>
      </c>
      <c r="G102" s="21">
        <v>200</v>
      </c>
      <c r="H102" s="4">
        <f t="shared" si="44"/>
        <v>630.42999999999961</v>
      </c>
      <c r="I102" s="9">
        <f t="shared" si="45"/>
        <v>1260.8599999999992</v>
      </c>
      <c r="J102" s="20"/>
      <c r="K102" s="1"/>
      <c r="L102" s="1">
        <v>700</v>
      </c>
      <c r="M102" s="1">
        <v>3100</v>
      </c>
      <c r="N102" s="1">
        <v>1560</v>
      </c>
      <c r="O102" s="1">
        <f t="shared" si="39"/>
        <v>3221.4</v>
      </c>
      <c r="P102" s="1">
        <f t="shared" si="51"/>
        <v>608.02000000000032</v>
      </c>
      <c r="Q102" s="1">
        <v>205</v>
      </c>
      <c r="R102" s="1">
        <f t="shared" si="46"/>
        <v>813.02000000000032</v>
      </c>
      <c r="S102" s="22">
        <f t="shared" si="40"/>
        <v>1626.0400000000006</v>
      </c>
      <c r="T102" s="1"/>
      <c r="U102" s="1"/>
      <c r="V102" s="1">
        <v>700</v>
      </c>
      <c r="W102" s="1">
        <v>3100</v>
      </c>
      <c r="X102" s="1">
        <v>1880</v>
      </c>
      <c r="Y102" s="1">
        <f t="shared" si="54"/>
        <v>3882.2</v>
      </c>
      <c r="Z102" s="1">
        <f t="shared" si="52"/>
        <v>619.38999999999942</v>
      </c>
      <c r="AA102" s="1">
        <v>210</v>
      </c>
      <c r="AB102" s="1">
        <f t="shared" si="47"/>
        <v>829.38999999999942</v>
      </c>
      <c r="AC102" s="22">
        <f t="shared" si="41"/>
        <v>1658.7799999999988</v>
      </c>
      <c r="AD102" s="20"/>
      <c r="AE102" s="20"/>
      <c r="AF102" s="1">
        <v>700</v>
      </c>
      <c r="AG102" s="1">
        <v>3100</v>
      </c>
      <c r="AH102" s="1">
        <v>2350</v>
      </c>
      <c r="AI102" s="1">
        <f t="shared" si="48"/>
        <v>4852.75</v>
      </c>
      <c r="AJ102" s="1">
        <f t="shared" si="53"/>
        <v>785.38999999999965</v>
      </c>
      <c r="AK102" s="1">
        <v>220</v>
      </c>
      <c r="AL102" s="1">
        <v>30</v>
      </c>
      <c r="AM102" s="1">
        <f t="shared" si="49"/>
        <v>1035.3899999999996</v>
      </c>
      <c r="AN102" s="22">
        <f t="shared" si="42"/>
        <v>2070.7799999999993</v>
      </c>
      <c r="AO102" s="1"/>
    </row>
    <row r="103" spans="2:41" x14ac:dyDescent="0.35">
      <c r="B103" s="3">
        <v>700</v>
      </c>
      <c r="C103" s="21">
        <v>3200</v>
      </c>
      <c r="D103" s="4">
        <v>1255</v>
      </c>
      <c r="E103" s="6">
        <f t="shared" si="43"/>
        <v>2679.4250000000002</v>
      </c>
      <c r="F103" s="3">
        <f t="shared" si="50"/>
        <v>438.88999999999959</v>
      </c>
      <c r="G103" s="21">
        <v>200</v>
      </c>
      <c r="H103" s="4">
        <f t="shared" si="44"/>
        <v>638.88999999999965</v>
      </c>
      <c r="I103" s="9">
        <f t="shared" si="45"/>
        <v>1277.7799999999993</v>
      </c>
      <c r="J103" s="20"/>
      <c r="K103" s="1"/>
      <c r="L103" s="1">
        <v>700</v>
      </c>
      <c r="M103" s="1">
        <v>3200</v>
      </c>
      <c r="N103" s="1">
        <v>1560</v>
      </c>
      <c r="O103" s="1">
        <f t="shared" si="39"/>
        <v>3330.6</v>
      </c>
      <c r="P103" s="1">
        <f t="shared" si="51"/>
        <v>620.71000000000038</v>
      </c>
      <c r="Q103" s="1">
        <v>205</v>
      </c>
      <c r="R103" s="1">
        <f t="shared" si="46"/>
        <v>825.71000000000038</v>
      </c>
      <c r="S103" s="22">
        <f t="shared" si="40"/>
        <v>1651.4200000000008</v>
      </c>
      <c r="T103" s="1"/>
      <c r="U103" s="1"/>
      <c r="V103" s="1">
        <v>700</v>
      </c>
      <c r="W103" s="1">
        <v>3200</v>
      </c>
      <c r="X103" s="1">
        <v>1880</v>
      </c>
      <c r="Y103" s="1">
        <f t="shared" si="54"/>
        <v>4013.8</v>
      </c>
      <c r="Z103" s="1">
        <f t="shared" si="52"/>
        <v>632.41999999999939</v>
      </c>
      <c r="AA103" s="1">
        <v>215</v>
      </c>
      <c r="AB103" s="1">
        <f t="shared" si="47"/>
        <v>847.41999999999939</v>
      </c>
      <c r="AC103" s="22">
        <f t="shared" si="41"/>
        <v>1694.8399999999988</v>
      </c>
      <c r="AD103" s="20"/>
      <c r="AE103" s="20"/>
      <c r="AF103" s="1">
        <v>700</v>
      </c>
      <c r="AG103" s="1">
        <v>3200</v>
      </c>
      <c r="AH103" s="1">
        <v>2350</v>
      </c>
      <c r="AI103" s="1">
        <f t="shared" si="48"/>
        <v>5017.25</v>
      </c>
      <c r="AJ103" s="1">
        <f t="shared" si="53"/>
        <v>802.29999999999961</v>
      </c>
      <c r="AK103" s="1">
        <v>225</v>
      </c>
      <c r="AL103" s="1">
        <v>45</v>
      </c>
      <c r="AM103" s="1">
        <f t="shared" si="49"/>
        <v>1072.2999999999997</v>
      </c>
      <c r="AN103" s="22">
        <f t="shared" si="42"/>
        <v>2144.5999999999995</v>
      </c>
      <c r="AO103" s="1"/>
    </row>
    <row r="104" spans="2:41" x14ac:dyDescent="0.35">
      <c r="B104" s="3">
        <v>700</v>
      </c>
      <c r="C104" s="21">
        <v>3300</v>
      </c>
      <c r="D104" s="4">
        <v>1255</v>
      </c>
      <c r="E104" s="6">
        <f t="shared" si="43"/>
        <v>2767.2750000000001</v>
      </c>
      <c r="F104" s="3">
        <f t="shared" si="50"/>
        <v>447.34999999999957</v>
      </c>
      <c r="G104" s="21">
        <v>200</v>
      </c>
      <c r="H104" s="4">
        <f t="shared" si="44"/>
        <v>647.34999999999957</v>
      </c>
      <c r="I104" s="9">
        <f t="shared" si="45"/>
        <v>1294.6999999999991</v>
      </c>
      <c r="J104" s="20"/>
      <c r="K104" s="1"/>
      <c r="L104" s="1">
        <v>700</v>
      </c>
      <c r="M104" s="1">
        <v>3300</v>
      </c>
      <c r="N104" s="1">
        <v>1560</v>
      </c>
      <c r="O104" s="1">
        <f t="shared" si="39"/>
        <v>3439.8</v>
      </c>
      <c r="P104" s="1">
        <f t="shared" si="51"/>
        <v>633.40000000000043</v>
      </c>
      <c r="Q104" s="1">
        <v>205</v>
      </c>
      <c r="R104" s="1">
        <f t="shared" si="46"/>
        <v>838.40000000000043</v>
      </c>
      <c r="S104" s="22">
        <f t="shared" si="40"/>
        <v>1676.8000000000009</v>
      </c>
      <c r="T104" s="1"/>
      <c r="U104" s="1"/>
      <c r="V104" s="1">
        <v>700</v>
      </c>
      <c r="W104" s="1">
        <v>3300</v>
      </c>
      <c r="X104" s="1">
        <v>1880</v>
      </c>
      <c r="Y104" s="1">
        <f t="shared" si="54"/>
        <v>4145.3999999999996</v>
      </c>
      <c r="Z104" s="1">
        <f t="shared" si="52"/>
        <v>645.44999999999936</v>
      </c>
      <c r="AA104" s="1">
        <v>215</v>
      </c>
      <c r="AB104" s="1">
        <f t="shared" si="47"/>
        <v>860.44999999999936</v>
      </c>
      <c r="AC104" s="22">
        <f t="shared" si="41"/>
        <v>1720.8999999999987</v>
      </c>
      <c r="AD104" s="20"/>
      <c r="AE104" s="20"/>
      <c r="AF104" s="1">
        <v>700</v>
      </c>
      <c r="AG104" s="1">
        <v>3300</v>
      </c>
      <c r="AH104" s="1">
        <v>2350</v>
      </c>
      <c r="AI104" s="1">
        <f t="shared" si="48"/>
        <v>5181.75</v>
      </c>
      <c r="AJ104" s="1">
        <f t="shared" si="53"/>
        <v>819.20999999999958</v>
      </c>
      <c r="AK104" s="1">
        <v>225</v>
      </c>
      <c r="AL104" s="1">
        <v>45</v>
      </c>
      <c r="AM104" s="1">
        <f t="shared" si="49"/>
        <v>1089.2099999999996</v>
      </c>
      <c r="AN104" s="22">
        <f t="shared" si="42"/>
        <v>2178.4199999999992</v>
      </c>
      <c r="AO104" s="1"/>
    </row>
    <row r="105" spans="2:41" x14ac:dyDescent="0.35">
      <c r="B105" s="3">
        <v>700</v>
      </c>
      <c r="C105" s="21">
        <v>3400</v>
      </c>
      <c r="D105" s="4">
        <v>1255</v>
      </c>
      <c r="E105" s="6">
        <f t="shared" si="43"/>
        <v>2855.125</v>
      </c>
      <c r="F105" s="3">
        <f t="shared" si="50"/>
        <v>455.80999999999955</v>
      </c>
      <c r="G105" s="21">
        <v>200</v>
      </c>
      <c r="H105" s="4">
        <f t="shared" si="44"/>
        <v>655.80999999999949</v>
      </c>
      <c r="I105" s="9">
        <f t="shared" si="45"/>
        <v>1311.619999999999</v>
      </c>
      <c r="J105" s="20"/>
      <c r="K105" s="1"/>
      <c r="L105" s="1">
        <v>700</v>
      </c>
      <c r="M105" s="1">
        <v>3400</v>
      </c>
      <c r="N105" s="1">
        <v>1560</v>
      </c>
      <c r="O105" s="1">
        <f t="shared" si="39"/>
        <v>3549</v>
      </c>
      <c r="P105" s="1">
        <f t="shared" si="51"/>
        <v>646.09000000000049</v>
      </c>
      <c r="Q105" s="1">
        <v>210</v>
      </c>
      <c r="R105" s="1">
        <f t="shared" si="46"/>
        <v>856.09000000000049</v>
      </c>
      <c r="S105" s="22">
        <f t="shared" si="40"/>
        <v>1712.180000000001</v>
      </c>
      <c r="T105" s="1"/>
      <c r="U105" s="1"/>
      <c r="V105" s="1">
        <v>700</v>
      </c>
      <c r="W105" s="1">
        <v>3400</v>
      </c>
      <c r="X105" s="1">
        <v>1880</v>
      </c>
      <c r="Y105" s="1">
        <f t="shared" si="54"/>
        <v>4277</v>
      </c>
      <c r="Z105" s="1">
        <f t="shared" si="52"/>
        <v>658.47999999999934</v>
      </c>
      <c r="AA105" s="1">
        <v>215</v>
      </c>
      <c r="AB105" s="1">
        <f t="shared" si="47"/>
        <v>873.47999999999934</v>
      </c>
      <c r="AC105" s="22">
        <f t="shared" si="41"/>
        <v>1746.9599999999987</v>
      </c>
      <c r="AD105" s="20"/>
      <c r="AE105" s="20"/>
      <c r="AF105" s="1">
        <v>700</v>
      </c>
      <c r="AG105" s="1">
        <v>3400</v>
      </c>
      <c r="AH105" s="1">
        <v>2350</v>
      </c>
      <c r="AI105" s="1">
        <f t="shared" si="48"/>
        <v>5346.25</v>
      </c>
      <c r="AJ105" s="1">
        <f t="shared" si="53"/>
        <v>836.11999999999955</v>
      </c>
      <c r="AK105" s="1">
        <v>225</v>
      </c>
      <c r="AL105" s="1">
        <v>45</v>
      </c>
      <c r="AM105" s="1">
        <f t="shared" si="49"/>
        <v>1106.1199999999994</v>
      </c>
      <c r="AN105" s="22">
        <f t="shared" si="42"/>
        <v>2212.2399999999989</v>
      </c>
      <c r="AO105" s="1"/>
    </row>
    <row r="106" spans="2:41" x14ac:dyDescent="0.35">
      <c r="B106" s="3">
        <v>700</v>
      </c>
      <c r="C106" s="21">
        <v>3500</v>
      </c>
      <c r="D106" s="4">
        <v>1255</v>
      </c>
      <c r="E106" s="6">
        <f t="shared" si="43"/>
        <v>2942.9749999999999</v>
      </c>
      <c r="F106" s="3">
        <f t="shared" si="50"/>
        <v>464.26999999999953</v>
      </c>
      <c r="G106" s="21">
        <v>200</v>
      </c>
      <c r="H106" s="4">
        <f t="shared" si="44"/>
        <v>664.26999999999953</v>
      </c>
      <c r="I106" s="9">
        <f t="shared" si="45"/>
        <v>1328.5399999999991</v>
      </c>
      <c r="J106" s="20"/>
      <c r="K106" s="1"/>
      <c r="L106" s="1">
        <v>700</v>
      </c>
      <c r="M106" s="1">
        <v>3500</v>
      </c>
      <c r="N106" s="1">
        <v>1560</v>
      </c>
      <c r="O106" s="1">
        <f t="shared" si="39"/>
        <v>3658.2</v>
      </c>
      <c r="P106" s="1">
        <f t="shared" si="51"/>
        <v>658.78000000000054</v>
      </c>
      <c r="Q106" s="1">
        <v>210</v>
      </c>
      <c r="R106" s="1">
        <f t="shared" si="46"/>
        <v>868.78000000000054</v>
      </c>
      <c r="S106" s="22">
        <f t="shared" si="40"/>
        <v>1737.5600000000011</v>
      </c>
      <c r="T106" s="1"/>
      <c r="U106" s="1"/>
      <c r="V106" s="1">
        <v>700</v>
      </c>
      <c r="W106" s="1">
        <v>3500</v>
      </c>
      <c r="X106" s="1">
        <v>1880</v>
      </c>
      <c r="Y106" s="1">
        <f t="shared" si="54"/>
        <v>4408.6000000000004</v>
      </c>
      <c r="Z106" s="1">
        <f t="shared" si="52"/>
        <v>671.50999999999931</v>
      </c>
      <c r="AA106" s="1">
        <v>215</v>
      </c>
      <c r="AB106" s="1">
        <f t="shared" si="47"/>
        <v>886.50999999999931</v>
      </c>
      <c r="AC106" s="22">
        <f t="shared" si="41"/>
        <v>1773.0199999999986</v>
      </c>
      <c r="AD106" s="20"/>
      <c r="AE106" s="20"/>
      <c r="AF106" s="1">
        <v>700</v>
      </c>
      <c r="AG106" s="1">
        <v>3500</v>
      </c>
      <c r="AH106" s="1">
        <v>2350</v>
      </c>
      <c r="AI106" s="1">
        <f t="shared" si="48"/>
        <v>5510.75</v>
      </c>
      <c r="AJ106" s="1">
        <f t="shared" si="53"/>
        <v>853.02999999999952</v>
      </c>
      <c r="AK106" s="1">
        <v>225</v>
      </c>
      <c r="AL106" s="1">
        <v>45</v>
      </c>
      <c r="AM106" s="1">
        <f t="shared" si="49"/>
        <v>1123.0299999999995</v>
      </c>
      <c r="AN106" s="22">
        <f t="shared" si="42"/>
        <v>2246.059999999999</v>
      </c>
      <c r="AO106" s="1"/>
    </row>
    <row r="107" spans="2:41" x14ac:dyDescent="0.35">
      <c r="B107" s="3">
        <v>700</v>
      </c>
      <c r="C107" s="21">
        <v>3600</v>
      </c>
      <c r="D107" s="4">
        <v>1255</v>
      </c>
      <c r="E107" s="6">
        <f t="shared" si="43"/>
        <v>3030.8249999999998</v>
      </c>
      <c r="F107" s="3">
        <f t="shared" si="50"/>
        <v>472.72999999999951</v>
      </c>
      <c r="G107" s="21">
        <v>205</v>
      </c>
      <c r="H107" s="4">
        <f t="shared" si="44"/>
        <v>677.72999999999956</v>
      </c>
      <c r="I107" s="9">
        <f t="shared" si="45"/>
        <v>1355.4599999999991</v>
      </c>
      <c r="J107" s="20"/>
      <c r="K107" s="1"/>
      <c r="L107" s="1">
        <v>700</v>
      </c>
      <c r="M107" s="1">
        <v>3600</v>
      </c>
      <c r="N107" s="1">
        <v>1560</v>
      </c>
      <c r="O107" s="1">
        <f t="shared" si="39"/>
        <v>3767.4</v>
      </c>
      <c r="P107" s="1">
        <f t="shared" si="51"/>
        <v>671.4700000000006</v>
      </c>
      <c r="Q107" s="1">
        <v>210</v>
      </c>
      <c r="R107" s="1">
        <f t="shared" si="46"/>
        <v>881.4700000000006</v>
      </c>
      <c r="S107" s="22">
        <f t="shared" si="40"/>
        <v>1762.9400000000012</v>
      </c>
      <c r="T107" s="1"/>
      <c r="U107" s="1"/>
      <c r="V107" s="1">
        <v>700</v>
      </c>
      <c r="W107" s="1">
        <v>3600</v>
      </c>
      <c r="X107" s="1">
        <v>1880</v>
      </c>
      <c r="Y107" s="1">
        <f t="shared" si="54"/>
        <v>4540.2</v>
      </c>
      <c r="Z107" s="1">
        <f t="shared" si="52"/>
        <v>684.53999999999928</v>
      </c>
      <c r="AA107" s="1">
        <v>220</v>
      </c>
      <c r="AB107" s="1">
        <f t="shared" si="47"/>
        <v>904.53999999999928</v>
      </c>
      <c r="AC107" s="22">
        <f t="shared" si="41"/>
        <v>1809.0799999999986</v>
      </c>
      <c r="AD107" s="20"/>
      <c r="AE107" s="20"/>
      <c r="AF107" s="1">
        <v>700</v>
      </c>
      <c r="AG107" s="1">
        <v>3600</v>
      </c>
      <c r="AH107" s="1">
        <v>2350</v>
      </c>
      <c r="AI107" s="1">
        <f t="shared" si="48"/>
        <v>5675.25</v>
      </c>
      <c r="AJ107" s="1">
        <f t="shared" si="53"/>
        <v>869.93999999999949</v>
      </c>
      <c r="AK107" s="1">
        <v>225</v>
      </c>
      <c r="AL107" s="1">
        <v>45</v>
      </c>
      <c r="AM107" s="1">
        <f t="shared" si="49"/>
        <v>1139.9399999999996</v>
      </c>
      <c r="AN107" s="22">
        <f t="shared" si="42"/>
        <v>2279.8799999999992</v>
      </c>
      <c r="AO107" s="1"/>
    </row>
    <row r="108" spans="2:41" x14ac:dyDescent="0.35">
      <c r="B108" s="3">
        <v>700</v>
      </c>
      <c r="C108" s="21">
        <v>3700</v>
      </c>
      <c r="D108" s="4">
        <v>1255</v>
      </c>
      <c r="E108" s="6">
        <f t="shared" si="43"/>
        <v>3118.6750000000002</v>
      </c>
      <c r="F108" s="3">
        <f t="shared" si="50"/>
        <v>481.18999999999949</v>
      </c>
      <c r="G108" s="21">
        <v>205</v>
      </c>
      <c r="H108" s="4">
        <f t="shared" si="44"/>
        <v>686.18999999999949</v>
      </c>
      <c r="I108" s="9">
        <f t="shared" si="45"/>
        <v>1372.379999999999</v>
      </c>
      <c r="J108" s="20"/>
      <c r="K108" s="1"/>
      <c r="L108" s="1">
        <v>700</v>
      </c>
      <c r="M108" s="1">
        <v>3700</v>
      </c>
      <c r="N108" s="1">
        <v>1560</v>
      </c>
      <c r="O108" s="1">
        <f t="shared" si="39"/>
        <v>3876.6</v>
      </c>
      <c r="P108" s="1">
        <f t="shared" si="51"/>
        <v>684.16000000000065</v>
      </c>
      <c r="Q108" s="1">
        <v>210</v>
      </c>
      <c r="R108" s="1">
        <f t="shared" si="46"/>
        <v>894.16000000000065</v>
      </c>
      <c r="S108" s="22">
        <f t="shared" si="40"/>
        <v>1788.3200000000013</v>
      </c>
      <c r="T108" s="1"/>
      <c r="U108" s="1"/>
      <c r="V108" s="1">
        <v>700</v>
      </c>
      <c r="W108" s="1">
        <v>3700</v>
      </c>
      <c r="X108" s="1">
        <v>1880</v>
      </c>
      <c r="Y108" s="1">
        <f t="shared" si="54"/>
        <v>4671.8</v>
      </c>
      <c r="Z108" s="1">
        <f t="shared" si="52"/>
        <v>697.56999999999925</v>
      </c>
      <c r="AA108" s="1">
        <v>220</v>
      </c>
      <c r="AB108" s="1">
        <f t="shared" si="47"/>
        <v>917.56999999999925</v>
      </c>
      <c r="AC108" s="22">
        <f t="shared" si="41"/>
        <v>1835.1399999999985</v>
      </c>
      <c r="AD108" s="20"/>
      <c r="AE108" s="20"/>
      <c r="AF108" s="1">
        <v>700</v>
      </c>
      <c r="AG108" s="1">
        <v>3700</v>
      </c>
      <c r="AH108" s="1">
        <v>2350</v>
      </c>
      <c r="AI108" s="1">
        <f t="shared" si="48"/>
        <v>5839.75</v>
      </c>
      <c r="AJ108" s="1">
        <f t="shared" si="53"/>
        <v>886.84999999999945</v>
      </c>
      <c r="AK108" s="1">
        <v>225</v>
      </c>
      <c r="AL108" s="1">
        <v>45</v>
      </c>
      <c r="AM108" s="1">
        <f t="shared" si="49"/>
        <v>1156.8499999999995</v>
      </c>
      <c r="AN108" s="22">
        <f t="shared" si="42"/>
        <v>2313.6999999999989</v>
      </c>
      <c r="AO108" s="1"/>
    </row>
    <row r="109" spans="2:41" x14ac:dyDescent="0.35">
      <c r="B109" s="3">
        <v>700</v>
      </c>
      <c r="C109" s="21">
        <v>3800</v>
      </c>
      <c r="D109" s="4">
        <v>1255</v>
      </c>
      <c r="E109" s="6">
        <f t="shared" si="43"/>
        <v>3206.5250000000001</v>
      </c>
      <c r="F109" s="3">
        <f t="shared" si="50"/>
        <v>489.64999999999947</v>
      </c>
      <c r="G109" s="21">
        <v>205</v>
      </c>
      <c r="H109" s="4">
        <f t="shared" si="44"/>
        <v>694.64999999999941</v>
      </c>
      <c r="I109" s="9">
        <f t="shared" si="45"/>
        <v>1389.2999999999988</v>
      </c>
      <c r="J109" s="20"/>
      <c r="K109" s="1"/>
      <c r="L109" s="1">
        <v>700</v>
      </c>
      <c r="M109" s="1">
        <v>3800</v>
      </c>
      <c r="N109" s="1">
        <v>1560</v>
      </c>
      <c r="O109" s="1">
        <f t="shared" si="39"/>
        <v>3985.8</v>
      </c>
      <c r="P109" s="1">
        <f t="shared" si="51"/>
        <v>696.8500000000007</v>
      </c>
      <c r="Q109" s="1">
        <v>210</v>
      </c>
      <c r="R109" s="1">
        <f t="shared" si="46"/>
        <v>906.8500000000007</v>
      </c>
      <c r="S109" s="22">
        <f t="shared" si="40"/>
        <v>1813.7000000000014</v>
      </c>
      <c r="T109" s="1"/>
      <c r="U109" s="1"/>
      <c r="V109" s="1">
        <v>700</v>
      </c>
      <c r="W109" s="1">
        <v>3800</v>
      </c>
      <c r="X109" s="1">
        <v>1880</v>
      </c>
      <c r="Y109" s="1">
        <f t="shared" si="54"/>
        <v>4803.3999999999996</v>
      </c>
      <c r="Z109" s="1">
        <f t="shared" si="52"/>
        <v>710.59999999999923</v>
      </c>
      <c r="AA109" s="1">
        <v>220</v>
      </c>
      <c r="AB109" s="1">
        <f t="shared" si="47"/>
        <v>930.59999999999923</v>
      </c>
      <c r="AC109" s="22">
        <f t="shared" si="41"/>
        <v>1861.1999999999985</v>
      </c>
      <c r="AD109" s="20"/>
      <c r="AE109" s="20"/>
      <c r="AF109" s="1">
        <v>700</v>
      </c>
      <c r="AG109" s="1">
        <v>3800</v>
      </c>
      <c r="AH109" s="1">
        <v>2350</v>
      </c>
      <c r="AI109" s="1">
        <f t="shared" si="48"/>
        <v>6004.25</v>
      </c>
      <c r="AJ109" s="1">
        <f t="shared" si="53"/>
        <v>903.75999999999942</v>
      </c>
      <c r="AK109" s="1">
        <v>230</v>
      </c>
      <c r="AL109" s="1">
        <v>45</v>
      </c>
      <c r="AM109" s="1">
        <f t="shared" si="49"/>
        <v>1178.7599999999993</v>
      </c>
      <c r="AN109" s="22">
        <f t="shared" si="42"/>
        <v>2357.5199999999986</v>
      </c>
      <c r="AO109" s="1"/>
    </row>
    <row r="110" spans="2:41" x14ac:dyDescent="0.35">
      <c r="B110" s="3">
        <v>700</v>
      </c>
      <c r="C110" s="21">
        <v>3900</v>
      </c>
      <c r="D110" s="4">
        <v>1255</v>
      </c>
      <c r="E110" s="6">
        <f t="shared" si="43"/>
        <v>3294.375</v>
      </c>
      <c r="F110" s="3">
        <f t="shared" si="50"/>
        <v>498.10999999999945</v>
      </c>
      <c r="G110" s="21">
        <v>205</v>
      </c>
      <c r="H110" s="4">
        <f t="shared" si="44"/>
        <v>703.10999999999945</v>
      </c>
      <c r="I110" s="9">
        <f t="shared" si="45"/>
        <v>1406.2199999999989</v>
      </c>
      <c r="J110" s="20"/>
      <c r="K110" s="1"/>
      <c r="L110" s="1">
        <v>700</v>
      </c>
      <c r="M110" s="1">
        <v>3900</v>
      </c>
      <c r="N110" s="1">
        <v>1560</v>
      </c>
      <c r="O110" s="1">
        <f t="shared" si="39"/>
        <v>4095</v>
      </c>
      <c r="P110" s="1">
        <f t="shared" si="51"/>
        <v>709.54000000000076</v>
      </c>
      <c r="Q110" s="1">
        <v>215</v>
      </c>
      <c r="R110" s="1">
        <f t="shared" si="46"/>
        <v>924.54000000000076</v>
      </c>
      <c r="S110" s="22">
        <f t="shared" si="40"/>
        <v>1849.0800000000015</v>
      </c>
      <c r="T110" s="1"/>
      <c r="U110" s="1"/>
      <c r="V110" s="1">
        <v>700</v>
      </c>
      <c r="W110" s="1">
        <v>3900</v>
      </c>
      <c r="X110" s="1">
        <v>1880</v>
      </c>
      <c r="Y110" s="1">
        <f t="shared" si="54"/>
        <v>4935</v>
      </c>
      <c r="Z110" s="1">
        <f t="shared" si="52"/>
        <v>723.6299999999992</v>
      </c>
      <c r="AA110" s="1">
        <v>220</v>
      </c>
      <c r="AB110" s="1">
        <f t="shared" si="47"/>
        <v>943.6299999999992</v>
      </c>
      <c r="AC110" s="22">
        <f t="shared" si="41"/>
        <v>1887.2599999999984</v>
      </c>
      <c r="AD110" s="20"/>
      <c r="AE110" s="20"/>
      <c r="AF110" s="1">
        <v>700</v>
      </c>
      <c r="AG110" s="1">
        <v>3900</v>
      </c>
      <c r="AH110" s="1">
        <v>2350</v>
      </c>
      <c r="AI110" s="1">
        <f t="shared" si="48"/>
        <v>6168.75</v>
      </c>
      <c r="AJ110" s="1">
        <f t="shared" si="53"/>
        <v>920.66999999999939</v>
      </c>
      <c r="AK110" s="1">
        <v>230</v>
      </c>
      <c r="AL110" s="1">
        <v>45</v>
      </c>
      <c r="AM110" s="1">
        <f t="shared" si="49"/>
        <v>1195.6699999999994</v>
      </c>
      <c r="AN110" s="22">
        <f t="shared" si="42"/>
        <v>2391.3399999999988</v>
      </c>
      <c r="AO110" s="1"/>
    </row>
    <row r="111" spans="2:41" x14ac:dyDescent="0.35">
      <c r="B111" s="3">
        <v>700</v>
      </c>
      <c r="C111" s="21">
        <v>4000</v>
      </c>
      <c r="D111" s="4">
        <v>1255</v>
      </c>
      <c r="E111" s="6">
        <f t="shared" si="43"/>
        <v>3382.2249999999999</v>
      </c>
      <c r="F111" s="3">
        <f t="shared" si="50"/>
        <v>506.56999999999942</v>
      </c>
      <c r="G111" s="21">
        <v>205</v>
      </c>
      <c r="H111" s="4">
        <f t="shared" si="44"/>
        <v>711.56999999999948</v>
      </c>
      <c r="I111" s="9">
        <f t="shared" si="45"/>
        <v>1423.139999999999</v>
      </c>
      <c r="J111" s="20"/>
      <c r="K111" s="1"/>
      <c r="L111" s="1">
        <v>700</v>
      </c>
      <c r="M111" s="1">
        <v>4000</v>
      </c>
      <c r="N111" s="1">
        <v>1560</v>
      </c>
      <c r="O111" s="1">
        <f t="shared" si="39"/>
        <v>4204.2</v>
      </c>
      <c r="P111" s="1">
        <f t="shared" si="51"/>
        <v>722.23000000000081</v>
      </c>
      <c r="Q111" s="1">
        <v>215</v>
      </c>
      <c r="R111" s="1">
        <f t="shared" si="46"/>
        <v>937.23000000000081</v>
      </c>
      <c r="S111" s="22">
        <f t="shared" si="40"/>
        <v>1874.4600000000016</v>
      </c>
      <c r="T111" s="1"/>
      <c r="U111" s="1"/>
      <c r="V111" s="1">
        <v>700</v>
      </c>
      <c r="W111" s="1">
        <v>4000</v>
      </c>
      <c r="X111" s="1">
        <v>1880</v>
      </c>
      <c r="Y111" s="1">
        <f t="shared" si="54"/>
        <v>5066.6000000000004</v>
      </c>
      <c r="Z111" s="1">
        <f t="shared" si="52"/>
        <v>736.65999999999917</v>
      </c>
      <c r="AA111" s="1">
        <v>220</v>
      </c>
      <c r="AB111" s="1">
        <f t="shared" si="47"/>
        <v>956.65999999999917</v>
      </c>
      <c r="AC111" s="22">
        <f t="shared" si="41"/>
        <v>1913.3199999999983</v>
      </c>
      <c r="AD111" s="20"/>
      <c r="AE111" s="20"/>
      <c r="AF111" s="1">
        <v>700</v>
      </c>
      <c r="AG111" s="1">
        <v>4000</v>
      </c>
      <c r="AH111" s="1">
        <v>2350</v>
      </c>
      <c r="AI111" s="1">
        <f t="shared" si="48"/>
        <v>6333.25</v>
      </c>
      <c r="AJ111" s="1">
        <f t="shared" si="53"/>
        <v>937.57999999999936</v>
      </c>
      <c r="AK111" s="1">
        <v>230</v>
      </c>
      <c r="AL111" s="1">
        <v>45</v>
      </c>
      <c r="AM111" s="1">
        <f t="shared" si="49"/>
        <v>1212.5799999999995</v>
      </c>
      <c r="AN111" s="22">
        <f t="shared" si="42"/>
        <v>2425.1599999999989</v>
      </c>
      <c r="AO111" s="1"/>
    </row>
    <row r="112" spans="2:41" x14ac:dyDescent="0.35">
      <c r="B112" s="3"/>
      <c r="C112" s="21"/>
      <c r="D112" s="4"/>
      <c r="E112" s="6"/>
      <c r="F112" s="3"/>
      <c r="G112" s="21"/>
      <c r="H112" s="4"/>
      <c r="I112" s="23"/>
      <c r="J112" s="20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20"/>
      <c r="AE112" s="20"/>
      <c r="AF112" s="1"/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2:41" x14ac:dyDescent="0.35">
      <c r="B113" s="3"/>
      <c r="C113" s="21"/>
      <c r="D113" s="4"/>
      <c r="E113" s="6"/>
      <c r="F113" s="3"/>
      <c r="G113" s="21"/>
      <c r="H113" s="4"/>
      <c r="I113" s="23"/>
      <c r="J113" s="20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20"/>
      <c r="AE113" s="20"/>
      <c r="AF113" s="1"/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2:41" x14ac:dyDescent="0.35">
      <c r="B114" s="3">
        <v>750</v>
      </c>
      <c r="C114" s="21">
        <v>800</v>
      </c>
      <c r="D114" s="4">
        <v>1255</v>
      </c>
      <c r="E114" s="6">
        <f t="shared" ref="E114:E146" si="55">(((22/7*(B114/2)^2)*D114)+((C114-B114)*D114*B114))/1000000</f>
        <v>601.72767857142856</v>
      </c>
      <c r="F114" s="3">
        <v>243.47</v>
      </c>
      <c r="G114" s="21">
        <v>125</v>
      </c>
      <c r="H114" s="4">
        <f t="shared" ref="H114:H146" si="56">F114+G114</f>
        <v>368.47</v>
      </c>
      <c r="I114" s="9">
        <f t="shared" ref="I114:I146" si="57">H114/(1-$C$2)</f>
        <v>736.94</v>
      </c>
      <c r="J114" s="20"/>
      <c r="K114" s="1"/>
      <c r="L114" s="1">
        <v>750</v>
      </c>
      <c r="M114" s="1">
        <v>800</v>
      </c>
      <c r="N114" s="1">
        <v>1560</v>
      </c>
      <c r="O114" s="1">
        <f t="shared" si="39"/>
        <v>747.96428571428567</v>
      </c>
      <c r="P114" s="1">
        <v>327.14999999999998</v>
      </c>
      <c r="Q114" s="1">
        <v>125</v>
      </c>
      <c r="R114" s="1">
        <f t="shared" ref="R114:R146" si="58">P114+Q114</f>
        <v>452.15</v>
      </c>
      <c r="S114" s="22">
        <f t="shared" si="40"/>
        <v>904.3</v>
      </c>
      <c r="T114" s="1"/>
      <c r="U114" s="1"/>
      <c r="V114" s="1">
        <v>750</v>
      </c>
      <c r="W114" s="1">
        <v>800</v>
      </c>
      <c r="X114" s="1">
        <v>1880</v>
      </c>
      <c r="Y114" s="1">
        <f t="shared" si="54"/>
        <v>901.39285714285711</v>
      </c>
      <c r="Z114" s="1">
        <v>330.78</v>
      </c>
      <c r="AA114" s="1">
        <v>125</v>
      </c>
      <c r="AB114" s="1">
        <f t="shared" ref="AB114:AB146" si="59">Z114+AA114</f>
        <v>455.78</v>
      </c>
      <c r="AC114" s="22">
        <f t="shared" si="41"/>
        <v>911.56</v>
      </c>
      <c r="AD114" s="20"/>
      <c r="AE114" s="20"/>
      <c r="AF114" s="1">
        <v>750</v>
      </c>
      <c r="AG114" s="1">
        <v>800</v>
      </c>
      <c r="AH114" s="1">
        <v>2350</v>
      </c>
      <c r="AI114" s="1">
        <f t="shared" si="48"/>
        <v>1126.7410714285713</v>
      </c>
      <c r="AJ114" s="1">
        <v>410.84</v>
      </c>
      <c r="AK114" s="1">
        <v>145</v>
      </c>
      <c r="AL114" s="1">
        <v>30</v>
      </c>
      <c r="AM114" s="1">
        <f t="shared" ref="AM114:AM146" si="60">SUM(AJ114:AL114)</f>
        <v>585.83999999999992</v>
      </c>
      <c r="AN114" s="22">
        <f t="shared" si="42"/>
        <v>1171.6799999999998</v>
      </c>
      <c r="AO114" s="1"/>
    </row>
    <row r="115" spans="2:41" x14ac:dyDescent="0.35">
      <c r="B115" s="3">
        <v>750</v>
      </c>
      <c r="C115" s="21">
        <v>900</v>
      </c>
      <c r="D115" s="4">
        <v>1255</v>
      </c>
      <c r="E115" s="6">
        <f t="shared" si="55"/>
        <v>695.85267857142856</v>
      </c>
      <c r="F115" s="3">
        <v>251.91</v>
      </c>
      <c r="G115" s="21">
        <v>125</v>
      </c>
      <c r="H115" s="4">
        <f t="shared" si="56"/>
        <v>376.90999999999997</v>
      </c>
      <c r="I115" s="9">
        <f t="shared" si="57"/>
        <v>753.81999999999994</v>
      </c>
      <c r="J115" s="20"/>
      <c r="K115" s="1"/>
      <c r="L115" s="1">
        <v>750</v>
      </c>
      <c r="M115" s="1">
        <v>900</v>
      </c>
      <c r="N115" s="1">
        <v>1560</v>
      </c>
      <c r="O115" s="1">
        <f t="shared" si="39"/>
        <v>864.96428571428567</v>
      </c>
      <c r="P115" s="1">
        <v>339.83</v>
      </c>
      <c r="Q115" s="1">
        <v>125</v>
      </c>
      <c r="R115" s="1">
        <f t="shared" si="58"/>
        <v>464.83</v>
      </c>
      <c r="S115" s="22">
        <f t="shared" si="40"/>
        <v>929.66</v>
      </c>
      <c r="T115" s="1"/>
      <c r="U115" s="1"/>
      <c r="V115" s="1">
        <v>750</v>
      </c>
      <c r="W115" s="1">
        <v>900</v>
      </c>
      <c r="X115" s="1">
        <v>1880</v>
      </c>
      <c r="Y115" s="1">
        <f t="shared" si="54"/>
        <v>1042.3928571428571</v>
      </c>
      <c r="Z115" s="1">
        <v>343.81</v>
      </c>
      <c r="AA115" s="1">
        <v>145</v>
      </c>
      <c r="AB115" s="1">
        <f t="shared" si="59"/>
        <v>488.81</v>
      </c>
      <c r="AC115" s="22">
        <f t="shared" si="41"/>
        <v>977.62</v>
      </c>
      <c r="AD115" s="20"/>
      <c r="AE115" s="20"/>
      <c r="AF115" s="1">
        <v>750</v>
      </c>
      <c r="AG115" s="1">
        <v>900</v>
      </c>
      <c r="AH115" s="1">
        <v>2350</v>
      </c>
      <c r="AI115" s="1">
        <f t="shared" si="48"/>
        <v>1302.9910714285713</v>
      </c>
      <c r="AJ115" s="1">
        <v>427.74</v>
      </c>
      <c r="AK115" s="1">
        <v>145</v>
      </c>
      <c r="AL115" s="1">
        <v>30</v>
      </c>
      <c r="AM115" s="1">
        <f t="shared" si="60"/>
        <v>602.74</v>
      </c>
      <c r="AN115" s="22">
        <f t="shared" si="42"/>
        <v>1205.48</v>
      </c>
      <c r="AO115" s="1"/>
    </row>
    <row r="116" spans="2:41" x14ac:dyDescent="0.35">
      <c r="B116" s="3">
        <v>750</v>
      </c>
      <c r="C116" s="21">
        <v>1000</v>
      </c>
      <c r="D116" s="4">
        <v>1255</v>
      </c>
      <c r="E116" s="6">
        <f t="shared" si="55"/>
        <v>789.97767857142856</v>
      </c>
      <c r="F116" s="3">
        <f>F115+8.44</f>
        <v>260.35000000000002</v>
      </c>
      <c r="G116" s="21">
        <v>125</v>
      </c>
      <c r="H116" s="4">
        <f t="shared" si="56"/>
        <v>385.35</v>
      </c>
      <c r="I116" s="9">
        <f t="shared" si="57"/>
        <v>770.7</v>
      </c>
      <c r="J116" s="20"/>
      <c r="K116" s="1"/>
      <c r="L116" s="1">
        <v>750</v>
      </c>
      <c r="M116" s="1">
        <v>1000</v>
      </c>
      <c r="N116" s="1">
        <v>1560</v>
      </c>
      <c r="O116" s="1">
        <f t="shared" si="39"/>
        <v>981.96428571428567</v>
      </c>
      <c r="P116" s="1">
        <f>P115+12.68</f>
        <v>352.51</v>
      </c>
      <c r="Q116" s="1">
        <v>125</v>
      </c>
      <c r="R116" s="1">
        <f t="shared" si="58"/>
        <v>477.51</v>
      </c>
      <c r="S116" s="22">
        <f t="shared" si="40"/>
        <v>955.02</v>
      </c>
      <c r="T116" s="1"/>
      <c r="U116" s="1"/>
      <c r="V116" s="1">
        <v>750</v>
      </c>
      <c r="W116" s="1">
        <v>1000</v>
      </c>
      <c r="X116" s="1">
        <v>1880</v>
      </c>
      <c r="Y116" s="1">
        <f t="shared" si="54"/>
        <v>1183.3928571428571</v>
      </c>
      <c r="Z116" s="1">
        <f>Z115+13.03</f>
        <v>356.84</v>
      </c>
      <c r="AA116" s="1">
        <v>145</v>
      </c>
      <c r="AB116" s="1">
        <f t="shared" si="59"/>
        <v>501.84</v>
      </c>
      <c r="AC116" s="22">
        <f t="shared" si="41"/>
        <v>1003.68</v>
      </c>
      <c r="AD116" s="20"/>
      <c r="AE116" s="20"/>
      <c r="AF116" s="1">
        <v>750</v>
      </c>
      <c r="AG116" s="1">
        <v>1000</v>
      </c>
      <c r="AH116" s="1">
        <v>2350</v>
      </c>
      <c r="AI116" s="1">
        <f t="shared" si="48"/>
        <v>1479.2410714285713</v>
      </c>
      <c r="AJ116" s="1">
        <f>AJ115+16.9</f>
        <v>444.64</v>
      </c>
      <c r="AK116" s="1">
        <v>145</v>
      </c>
      <c r="AL116" s="1">
        <v>30</v>
      </c>
      <c r="AM116" s="1">
        <f t="shared" si="60"/>
        <v>619.64</v>
      </c>
      <c r="AN116" s="22">
        <f t="shared" si="42"/>
        <v>1239.28</v>
      </c>
      <c r="AO116" s="1"/>
    </row>
    <row r="117" spans="2:41" x14ac:dyDescent="0.35">
      <c r="B117" s="3">
        <v>750</v>
      </c>
      <c r="C117" s="21">
        <v>1100</v>
      </c>
      <c r="D117" s="4">
        <v>1255</v>
      </c>
      <c r="E117" s="6">
        <f t="shared" si="55"/>
        <v>884.10267857142856</v>
      </c>
      <c r="F117" s="3">
        <f t="shared" ref="F117:F146" si="61">F116+8.44</f>
        <v>268.79000000000002</v>
      </c>
      <c r="G117" s="21">
        <v>125</v>
      </c>
      <c r="H117" s="4">
        <f t="shared" si="56"/>
        <v>393.79</v>
      </c>
      <c r="I117" s="9">
        <f t="shared" si="57"/>
        <v>787.58</v>
      </c>
      <c r="J117" s="20"/>
      <c r="K117" s="1"/>
      <c r="L117" s="1">
        <v>750</v>
      </c>
      <c r="M117" s="1">
        <v>1100</v>
      </c>
      <c r="N117" s="1">
        <v>1560</v>
      </c>
      <c r="O117" s="1">
        <f t="shared" si="39"/>
        <v>1098.9642857142856</v>
      </c>
      <c r="P117" s="1">
        <f t="shared" ref="P117:P146" si="62">P116+12.68</f>
        <v>365.19</v>
      </c>
      <c r="Q117" s="1">
        <v>145</v>
      </c>
      <c r="R117" s="1">
        <f t="shared" si="58"/>
        <v>510.19</v>
      </c>
      <c r="S117" s="22">
        <f t="shared" si="40"/>
        <v>1020.38</v>
      </c>
      <c r="T117" s="1"/>
      <c r="U117" s="1"/>
      <c r="V117" s="1">
        <v>750</v>
      </c>
      <c r="W117" s="1">
        <v>1100</v>
      </c>
      <c r="X117" s="1">
        <v>1880</v>
      </c>
      <c r="Y117" s="1">
        <f t="shared" si="54"/>
        <v>1324.3928571428571</v>
      </c>
      <c r="Z117" s="1">
        <f t="shared" ref="Z117:Z146" si="63">Z116+13.03</f>
        <v>369.86999999999995</v>
      </c>
      <c r="AA117" s="1">
        <v>145</v>
      </c>
      <c r="AB117" s="1">
        <f t="shared" si="59"/>
        <v>514.86999999999989</v>
      </c>
      <c r="AC117" s="22">
        <f t="shared" si="41"/>
        <v>1029.7399999999998</v>
      </c>
      <c r="AD117" s="20"/>
      <c r="AE117" s="20"/>
      <c r="AF117" s="1">
        <v>750</v>
      </c>
      <c r="AG117" s="1">
        <v>1100</v>
      </c>
      <c r="AH117" s="1">
        <v>2350</v>
      </c>
      <c r="AI117" s="1">
        <f t="shared" si="48"/>
        <v>1655.4910714285713</v>
      </c>
      <c r="AJ117" s="1">
        <f t="shared" ref="AJ117:AJ146" si="64">AJ116+16.9</f>
        <v>461.53999999999996</v>
      </c>
      <c r="AK117" s="1">
        <v>165</v>
      </c>
      <c r="AL117" s="1">
        <v>30</v>
      </c>
      <c r="AM117" s="1">
        <f t="shared" si="60"/>
        <v>656.54</v>
      </c>
      <c r="AN117" s="22">
        <f t="shared" si="42"/>
        <v>1313.08</v>
      </c>
      <c r="AO117" s="1"/>
    </row>
    <row r="118" spans="2:41" x14ac:dyDescent="0.35">
      <c r="B118" s="3">
        <v>750</v>
      </c>
      <c r="C118" s="21">
        <v>1200</v>
      </c>
      <c r="D118" s="4">
        <v>1255</v>
      </c>
      <c r="E118" s="6">
        <f t="shared" si="55"/>
        <v>978.22767857142856</v>
      </c>
      <c r="F118" s="3">
        <f t="shared" si="61"/>
        <v>277.23</v>
      </c>
      <c r="G118" s="21">
        <v>125</v>
      </c>
      <c r="H118" s="4">
        <f t="shared" si="56"/>
        <v>402.23</v>
      </c>
      <c r="I118" s="9">
        <f t="shared" si="57"/>
        <v>804.46</v>
      </c>
      <c r="J118" s="20"/>
      <c r="K118" s="1"/>
      <c r="L118" s="1">
        <v>750</v>
      </c>
      <c r="M118" s="1">
        <v>1200</v>
      </c>
      <c r="N118" s="1">
        <v>1560</v>
      </c>
      <c r="O118" s="1">
        <f t="shared" si="39"/>
        <v>1215.9642857142856</v>
      </c>
      <c r="P118" s="1">
        <f t="shared" si="62"/>
        <v>377.87</v>
      </c>
      <c r="Q118" s="1">
        <v>145</v>
      </c>
      <c r="R118" s="1">
        <f t="shared" si="58"/>
        <v>522.87</v>
      </c>
      <c r="S118" s="22">
        <f t="shared" si="40"/>
        <v>1045.74</v>
      </c>
      <c r="T118" s="1"/>
      <c r="U118" s="1"/>
      <c r="V118" s="1">
        <v>750</v>
      </c>
      <c r="W118" s="1">
        <v>1200</v>
      </c>
      <c r="X118" s="1">
        <v>1880</v>
      </c>
      <c r="Y118" s="1">
        <f t="shared" si="54"/>
        <v>1465.3928571428571</v>
      </c>
      <c r="Z118" s="1">
        <f t="shared" si="63"/>
        <v>382.89999999999992</v>
      </c>
      <c r="AA118" s="1">
        <v>145</v>
      </c>
      <c r="AB118" s="1">
        <f t="shared" si="59"/>
        <v>527.89999999999986</v>
      </c>
      <c r="AC118" s="22">
        <f t="shared" si="41"/>
        <v>1055.7999999999997</v>
      </c>
      <c r="AD118" s="20"/>
      <c r="AE118" s="20"/>
      <c r="AF118" s="1">
        <v>750</v>
      </c>
      <c r="AG118" s="1">
        <v>1200</v>
      </c>
      <c r="AH118" s="1">
        <v>2350</v>
      </c>
      <c r="AI118" s="1">
        <f t="shared" si="48"/>
        <v>1831.7410714285713</v>
      </c>
      <c r="AJ118" s="1">
        <f t="shared" si="64"/>
        <v>478.43999999999994</v>
      </c>
      <c r="AK118" s="1">
        <v>165</v>
      </c>
      <c r="AL118" s="1">
        <v>30</v>
      </c>
      <c r="AM118" s="1">
        <f t="shared" si="60"/>
        <v>673.43999999999994</v>
      </c>
      <c r="AN118" s="22">
        <f t="shared" si="42"/>
        <v>1346.8799999999999</v>
      </c>
      <c r="AO118" s="1"/>
    </row>
    <row r="119" spans="2:41" x14ac:dyDescent="0.35">
      <c r="B119" s="3">
        <v>750</v>
      </c>
      <c r="C119" s="21">
        <v>1300</v>
      </c>
      <c r="D119" s="4">
        <v>1255</v>
      </c>
      <c r="E119" s="6">
        <f t="shared" si="55"/>
        <v>1072.3526785714284</v>
      </c>
      <c r="F119" s="3">
        <f t="shared" si="61"/>
        <v>285.67</v>
      </c>
      <c r="G119" s="21">
        <v>145</v>
      </c>
      <c r="H119" s="4">
        <f t="shared" si="56"/>
        <v>430.67</v>
      </c>
      <c r="I119" s="9">
        <f t="shared" si="57"/>
        <v>861.34</v>
      </c>
      <c r="J119" s="20"/>
      <c r="K119" s="1"/>
      <c r="L119" s="1">
        <v>750</v>
      </c>
      <c r="M119" s="1">
        <v>1300</v>
      </c>
      <c r="N119" s="1">
        <v>1560</v>
      </c>
      <c r="O119" s="1">
        <f t="shared" si="39"/>
        <v>1332.9642857142856</v>
      </c>
      <c r="P119" s="1">
        <f t="shared" si="62"/>
        <v>390.55</v>
      </c>
      <c r="Q119" s="1">
        <v>145</v>
      </c>
      <c r="R119" s="1">
        <f t="shared" si="58"/>
        <v>535.54999999999995</v>
      </c>
      <c r="S119" s="22">
        <f t="shared" si="40"/>
        <v>1071.0999999999999</v>
      </c>
      <c r="T119" s="1"/>
      <c r="U119" s="1"/>
      <c r="V119" s="1">
        <v>750</v>
      </c>
      <c r="W119" s="1">
        <v>1300</v>
      </c>
      <c r="X119" s="1">
        <v>1880</v>
      </c>
      <c r="Y119" s="1">
        <f t="shared" si="54"/>
        <v>1606.3928571428571</v>
      </c>
      <c r="Z119" s="1">
        <f t="shared" si="63"/>
        <v>395.92999999999989</v>
      </c>
      <c r="AA119" s="1">
        <v>165</v>
      </c>
      <c r="AB119" s="1">
        <f t="shared" si="59"/>
        <v>560.92999999999984</v>
      </c>
      <c r="AC119" s="22">
        <f t="shared" si="41"/>
        <v>1121.8599999999997</v>
      </c>
      <c r="AD119" s="20"/>
      <c r="AE119" s="20"/>
      <c r="AF119" s="1">
        <v>750</v>
      </c>
      <c r="AG119" s="1">
        <v>1300</v>
      </c>
      <c r="AH119" s="1">
        <v>2350</v>
      </c>
      <c r="AI119" s="1">
        <f t="shared" si="48"/>
        <v>2007.9910714285713</v>
      </c>
      <c r="AJ119" s="1">
        <f t="shared" si="64"/>
        <v>495.33999999999992</v>
      </c>
      <c r="AK119" s="1">
        <v>185</v>
      </c>
      <c r="AL119" s="1">
        <v>30</v>
      </c>
      <c r="AM119" s="1">
        <f t="shared" si="60"/>
        <v>710.33999999999992</v>
      </c>
      <c r="AN119" s="22">
        <f t="shared" si="42"/>
        <v>1420.6799999999998</v>
      </c>
      <c r="AO119" s="1"/>
    </row>
    <row r="120" spans="2:41" x14ac:dyDescent="0.35">
      <c r="B120" s="3">
        <v>750</v>
      </c>
      <c r="C120" s="21">
        <v>1400</v>
      </c>
      <c r="D120" s="4">
        <v>1255</v>
      </c>
      <c r="E120" s="6">
        <f t="shared" si="55"/>
        <v>1166.4776785714284</v>
      </c>
      <c r="F120" s="3">
        <f t="shared" si="61"/>
        <v>294.11</v>
      </c>
      <c r="G120" s="21">
        <v>145</v>
      </c>
      <c r="H120" s="4">
        <f t="shared" si="56"/>
        <v>439.11</v>
      </c>
      <c r="I120" s="9">
        <f t="shared" si="57"/>
        <v>878.22</v>
      </c>
      <c r="J120" s="20"/>
      <c r="K120" s="1"/>
      <c r="L120" s="1">
        <v>750</v>
      </c>
      <c r="M120" s="1">
        <v>1400</v>
      </c>
      <c r="N120" s="1">
        <v>1560</v>
      </c>
      <c r="O120" s="1">
        <f t="shared" si="39"/>
        <v>1449.9642857142856</v>
      </c>
      <c r="P120" s="1">
        <f t="shared" si="62"/>
        <v>403.23</v>
      </c>
      <c r="Q120" s="1">
        <v>145</v>
      </c>
      <c r="R120" s="1">
        <f t="shared" si="58"/>
        <v>548.23</v>
      </c>
      <c r="S120" s="22">
        <f t="shared" si="40"/>
        <v>1096.46</v>
      </c>
      <c r="T120" s="1"/>
      <c r="U120" s="1"/>
      <c r="V120" s="1">
        <v>750</v>
      </c>
      <c r="W120" s="1">
        <v>1400</v>
      </c>
      <c r="X120" s="1">
        <v>1880</v>
      </c>
      <c r="Y120" s="1">
        <f t="shared" si="54"/>
        <v>1747.3928571428571</v>
      </c>
      <c r="Z120" s="1">
        <f t="shared" si="63"/>
        <v>408.95999999999987</v>
      </c>
      <c r="AA120" s="1">
        <v>165</v>
      </c>
      <c r="AB120" s="1">
        <f t="shared" si="59"/>
        <v>573.95999999999981</v>
      </c>
      <c r="AC120" s="22">
        <f t="shared" si="41"/>
        <v>1147.9199999999996</v>
      </c>
      <c r="AD120" s="20"/>
      <c r="AE120" s="20"/>
      <c r="AF120" s="1">
        <v>750</v>
      </c>
      <c r="AG120" s="1">
        <v>1400</v>
      </c>
      <c r="AH120" s="1">
        <v>2350</v>
      </c>
      <c r="AI120" s="1">
        <f t="shared" si="48"/>
        <v>2184.2410714285711</v>
      </c>
      <c r="AJ120" s="1">
        <f t="shared" si="64"/>
        <v>512.2399999999999</v>
      </c>
      <c r="AK120" s="1">
        <v>185</v>
      </c>
      <c r="AL120" s="1">
        <v>30</v>
      </c>
      <c r="AM120" s="1">
        <f t="shared" si="60"/>
        <v>727.2399999999999</v>
      </c>
      <c r="AN120" s="22">
        <f t="shared" si="42"/>
        <v>1454.4799999999998</v>
      </c>
      <c r="AO120" s="1"/>
    </row>
    <row r="121" spans="2:41" x14ac:dyDescent="0.35">
      <c r="B121" s="3">
        <v>750</v>
      </c>
      <c r="C121" s="21">
        <v>1500</v>
      </c>
      <c r="D121" s="4">
        <v>1255</v>
      </c>
      <c r="E121" s="6">
        <f t="shared" si="55"/>
        <v>1260.6026785714284</v>
      </c>
      <c r="F121" s="3">
        <f t="shared" si="61"/>
        <v>302.55</v>
      </c>
      <c r="G121" s="21">
        <v>145</v>
      </c>
      <c r="H121" s="4">
        <f t="shared" si="56"/>
        <v>447.55</v>
      </c>
      <c r="I121" s="9">
        <f t="shared" si="57"/>
        <v>895.1</v>
      </c>
      <c r="J121" s="20"/>
      <c r="K121" s="1"/>
      <c r="L121" s="1">
        <v>750</v>
      </c>
      <c r="M121" s="1">
        <v>1500</v>
      </c>
      <c r="N121" s="1">
        <v>1560</v>
      </c>
      <c r="O121" s="1">
        <f t="shared" si="39"/>
        <v>1566.9642857142856</v>
      </c>
      <c r="P121" s="1">
        <f t="shared" si="62"/>
        <v>415.91</v>
      </c>
      <c r="Q121" s="1">
        <v>165</v>
      </c>
      <c r="R121" s="1">
        <f t="shared" si="58"/>
        <v>580.91000000000008</v>
      </c>
      <c r="S121" s="22">
        <f t="shared" si="40"/>
        <v>1161.8200000000002</v>
      </c>
      <c r="T121" s="1"/>
      <c r="U121" s="1"/>
      <c r="V121" s="1">
        <v>750</v>
      </c>
      <c r="W121" s="1">
        <v>1500</v>
      </c>
      <c r="X121" s="1">
        <v>1880</v>
      </c>
      <c r="Y121" s="1">
        <f t="shared" si="54"/>
        <v>1888.3928571428571</v>
      </c>
      <c r="Z121" s="1">
        <f t="shared" si="63"/>
        <v>421.98999999999984</v>
      </c>
      <c r="AA121" s="1">
        <v>165</v>
      </c>
      <c r="AB121" s="1">
        <f t="shared" si="59"/>
        <v>586.98999999999978</v>
      </c>
      <c r="AC121" s="22">
        <f t="shared" si="41"/>
        <v>1173.9799999999996</v>
      </c>
      <c r="AD121" s="20"/>
      <c r="AE121" s="20"/>
      <c r="AF121" s="1">
        <v>750</v>
      </c>
      <c r="AG121" s="1">
        <v>1500</v>
      </c>
      <c r="AH121" s="1">
        <v>2350</v>
      </c>
      <c r="AI121" s="1">
        <f t="shared" si="48"/>
        <v>2360.4910714285711</v>
      </c>
      <c r="AJ121" s="1">
        <f t="shared" si="64"/>
        <v>529.13999999999987</v>
      </c>
      <c r="AK121" s="1">
        <v>185</v>
      </c>
      <c r="AL121" s="1">
        <v>30</v>
      </c>
      <c r="AM121" s="1">
        <f t="shared" si="60"/>
        <v>744.13999999999987</v>
      </c>
      <c r="AN121" s="22">
        <f t="shared" si="42"/>
        <v>1488.2799999999997</v>
      </c>
      <c r="AO121" s="1"/>
    </row>
    <row r="122" spans="2:41" x14ac:dyDescent="0.35">
      <c r="B122" s="3">
        <v>750</v>
      </c>
      <c r="C122" s="21">
        <v>1600</v>
      </c>
      <c r="D122" s="4">
        <v>1255</v>
      </c>
      <c r="E122" s="6">
        <f t="shared" si="55"/>
        <v>1354.7276785714284</v>
      </c>
      <c r="F122" s="3">
        <f t="shared" si="61"/>
        <v>310.99</v>
      </c>
      <c r="G122" s="21">
        <v>145</v>
      </c>
      <c r="H122" s="4">
        <f t="shared" si="56"/>
        <v>455.99</v>
      </c>
      <c r="I122" s="9">
        <f t="shared" si="57"/>
        <v>911.98</v>
      </c>
      <c r="J122" s="20"/>
      <c r="K122" s="1"/>
      <c r="L122" s="1">
        <v>750</v>
      </c>
      <c r="M122" s="1">
        <v>1600</v>
      </c>
      <c r="N122" s="1">
        <v>1560</v>
      </c>
      <c r="O122" s="1">
        <f t="shared" si="39"/>
        <v>1683.9642857142856</v>
      </c>
      <c r="P122" s="1">
        <f t="shared" si="62"/>
        <v>428.59000000000003</v>
      </c>
      <c r="Q122" s="1">
        <v>165</v>
      </c>
      <c r="R122" s="1">
        <f t="shared" si="58"/>
        <v>593.59</v>
      </c>
      <c r="S122" s="22">
        <f t="shared" si="40"/>
        <v>1187.18</v>
      </c>
      <c r="T122" s="1"/>
      <c r="U122" s="1"/>
      <c r="V122" s="1">
        <v>750</v>
      </c>
      <c r="W122" s="1">
        <v>1600</v>
      </c>
      <c r="X122" s="1">
        <v>1880</v>
      </c>
      <c r="Y122" s="1">
        <f t="shared" si="54"/>
        <v>2029.3928571428571</v>
      </c>
      <c r="Z122" s="1">
        <f t="shared" si="63"/>
        <v>435.01999999999981</v>
      </c>
      <c r="AA122" s="1">
        <v>185</v>
      </c>
      <c r="AB122" s="1">
        <f t="shared" si="59"/>
        <v>620.01999999999975</v>
      </c>
      <c r="AC122" s="22">
        <f t="shared" si="41"/>
        <v>1240.0399999999995</v>
      </c>
      <c r="AD122" s="20"/>
      <c r="AE122" s="20"/>
      <c r="AF122" s="1">
        <v>750</v>
      </c>
      <c r="AG122" s="1">
        <v>1600</v>
      </c>
      <c r="AH122" s="1">
        <v>2350</v>
      </c>
      <c r="AI122" s="1">
        <f t="shared" si="48"/>
        <v>2536.7410714285711</v>
      </c>
      <c r="AJ122" s="1">
        <f t="shared" si="64"/>
        <v>546.03999999999985</v>
      </c>
      <c r="AK122" s="1">
        <v>200</v>
      </c>
      <c r="AL122" s="1">
        <v>30</v>
      </c>
      <c r="AM122" s="1">
        <f t="shared" si="60"/>
        <v>776.03999999999985</v>
      </c>
      <c r="AN122" s="22">
        <f t="shared" si="42"/>
        <v>1552.0799999999997</v>
      </c>
      <c r="AO122" s="1"/>
    </row>
    <row r="123" spans="2:41" x14ac:dyDescent="0.35">
      <c r="B123" s="3">
        <v>750</v>
      </c>
      <c r="C123" s="21">
        <v>1700</v>
      </c>
      <c r="D123" s="4">
        <v>1255</v>
      </c>
      <c r="E123" s="6">
        <f t="shared" si="55"/>
        <v>1448.8526785714284</v>
      </c>
      <c r="F123" s="3">
        <f t="shared" si="61"/>
        <v>319.43</v>
      </c>
      <c r="G123" s="21">
        <v>145</v>
      </c>
      <c r="H123" s="4">
        <f t="shared" si="56"/>
        <v>464.43</v>
      </c>
      <c r="I123" s="9">
        <f t="shared" si="57"/>
        <v>928.86</v>
      </c>
      <c r="J123" s="20"/>
      <c r="K123" s="1"/>
      <c r="L123" s="1">
        <v>750</v>
      </c>
      <c r="M123" s="1">
        <v>1700</v>
      </c>
      <c r="N123" s="1">
        <v>1560</v>
      </c>
      <c r="O123" s="1">
        <f t="shared" si="39"/>
        <v>1800.9642857142856</v>
      </c>
      <c r="P123" s="1">
        <f t="shared" si="62"/>
        <v>441.27000000000004</v>
      </c>
      <c r="Q123" s="1">
        <v>165</v>
      </c>
      <c r="R123" s="1">
        <f t="shared" si="58"/>
        <v>606.27</v>
      </c>
      <c r="S123" s="22">
        <f t="shared" si="40"/>
        <v>1212.54</v>
      </c>
      <c r="T123" s="1"/>
      <c r="U123" s="1"/>
      <c r="V123" s="1">
        <v>750</v>
      </c>
      <c r="W123" s="1">
        <v>1700</v>
      </c>
      <c r="X123" s="1">
        <v>1880</v>
      </c>
      <c r="Y123" s="1">
        <f t="shared" si="54"/>
        <v>2170.3928571428569</v>
      </c>
      <c r="Z123" s="1">
        <f t="shared" si="63"/>
        <v>448.04999999999978</v>
      </c>
      <c r="AA123" s="1">
        <v>185</v>
      </c>
      <c r="AB123" s="1">
        <f t="shared" si="59"/>
        <v>633.04999999999973</v>
      </c>
      <c r="AC123" s="22">
        <f t="shared" si="41"/>
        <v>1266.0999999999995</v>
      </c>
      <c r="AD123" s="20"/>
      <c r="AE123" s="20"/>
      <c r="AF123" s="1">
        <v>750</v>
      </c>
      <c r="AG123" s="1">
        <v>1700</v>
      </c>
      <c r="AH123" s="1">
        <v>2350</v>
      </c>
      <c r="AI123" s="1">
        <f t="shared" si="48"/>
        <v>2712.9910714285711</v>
      </c>
      <c r="AJ123" s="1">
        <f t="shared" si="64"/>
        <v>562.93999999999983</v>
      </c>
      <c r="AK123" s="1">
        <v>200</v>
      </c>
      <c r="AL123" s="1">
        <v>30</v>
      </c>
      <c r="AM123" s="1">
        <f t="shared" si="60"/>
        <v>792.93999999999983</v>
      </c>
      <c r="AN123" s="22">
        <f t="shared" si="42"/>
        <v>1585.8799999999997</v>
      </c>
      <c r="AO123" s="1"/>
    </row>
    <row r="124" spans="2:41" x14ac:dyDescent="0.35">
      <c r="B124" s="3">
        <v>750</v>
      </c>
      <c r="C124" s="21">
        <v>1800</v>
      </c>
      <c r="D124" s="4">
        <v>1255</v>
      </c>
      <c r="E124" s="6">
        <f t="shared" si="55"/>
        <v>1542.9776785714284</v>
      </c>
      <c r="F124" s="3">
        <f t="shared" si="61"/>
        <v>327.87</v>
      </c>
      <c r="G124" s="21">
        <v>165</v>
      </c>
      <c r="H124" s="4">
        <f t="shared" si="56"/>
        <v>492.87</v>
      </c>
      <c r="I124" s="9">
        <f t="shared" si="57"/>
        <v>985.74</v>
      </c>
      <c r="J124" s="20"/>
      <c r="K124" s="1"/>
      <c r="L124" s="1">
        <v>750</v>
      </c>
      <c r="M124" s="1">
        <v>1800</v>
      </c>
      <c r="N124" s="1">
        <v>1560</v>
      </c>
      <c r="O124" s="1">
        <f t="shared" si="39"/>
        <v>1917.9642857142856</v>
      </c>
      <c r="P124" s="1">
        <f t="shared" si="62"/>
        <v>453.95000000000005</v>
      </c>
      <c r="Q124" s="1">
        <v>165</v>
      </c>
      <c r="R124" s="1">
        <f t="shared" si="58"/>
        <v>618.95000000000005</v>
      </c>
      <c r="S124" s="22">
        <f t="shared" si="40"/>
        <v>1237.9000000000001</v>
      </c>
      <c r="T124" s="1"/>
      <c r="U124" s="1"/>
      <c r="V124" s="1">
        <v>750</v>
      </c>
      <c r="W124" s="1">
        <v>1800</v>
      </c>
      <c r="X124" s="1">
        <v>1880</v>
      </c>
      <c r="Y124" s="1">
        <f t="shared" si="54"/>
        <v>2311.3928571428569</v>
      </c>
      <c r="Z124" s="1">
        <f t="shared" si="63"/>
        <v>461.07999999999976</v>
      </c>
      <c r="AA124" s="1">
        <v>185</v>
      </c>
      <c r="AB124" s="1">
        <f t="shared" si="59"/>
        <v>646.0799999999997</v>
      </c>
      <c r="AC124" s="22">
        <f t="shared" si="41"/>
        <v>1292.1599999999994</v>
      </c>
      <c r="AD124" s="20"/>
      <c r="AE124" s="20"/>
      <c r="AF124" s="1">
        <v>750</v>
      </c>
      <c r="AG124" s="1">
        <v>1800</v>
      </c>
      <c r="AH124" s="1">
        <v>2350</v>
      </c>
      <c r="AI124" s="1">
        <f t="shared" si="48"/>
        <v>2889.2410714285711</v>
      </c>
      <c r="AJ124" s="1">
        <f t="shared" si="64"/>
        <v>579.8399999999998</v>
      </c>
      <c r="AK124" s="1">
        <v>200</v>
      </c>
      <c r="AL124" s="1">
        <v>30</v>
      </c>
      <c r="AM124" s="1">
        <f t="shared" si="60"/>
        <v>809.8399999999998</v>
      </c>
      <c r="AN124" s="22">
        <f t="shared" si="42"/>
        <v>1619.6799999999996</v>
      </c>
      <c r="AO124" s="1"/>
    </row>
    <row r="125" spans="2:41" x14ac:dyDescent="0.35">
      <c r="B125" s="3">
        <v>750</v>
      </c>
      <c r="C125" s="21">
        <v>1900</v>
      </c>
      <c r="D125" s="4">
        <v>1255</v>
      </c>
      <c r="E125" s="6">
        <f t="shared" si="55"/>
        <v>1637.1026785714284</v>
      </c>
      <c r="F125" s="3">
        <f t="shared" si="61"/>
        <v>336.31</v>
      </c>
      <c r="G125" s="21">
        <v>165</v>
      </c>
      <c r="H125" s="4">
        <f t="shared" si="56"/>
        <v>501.31</v>
      </c>
      <c r="I125" s="9">
        <f t="shared" si="57"/>
        <v>1002.62</v>
      </c>
      <c r="J125" s="20"/>
      <c r="K125" s="1"/>
      <c r="L125" s="1">
        <v>750</v>
      </c>
      <c r="M125" s="1">
        <v>1900</v>
      </c>
      <c r="N125" s="1">
        <v>1560</v>
      </c>
      <c r="O125" s="1">
        <f t="shared" si="39"/>
        <v>2034.9642857142856</v>
      </c>
      <c r="P125" s="1">
        <f t="shared" si="62"/>
        <v>466.63000000000005</v>
      </c>
      <c r="Q125" s="1">
        <v>185</v>
      </c>
      <c r="R125" s="1">
        <f t="shared" si="58"/>
        <v>651.63000000000011</v>
      </c>
      <c r="S125" s="22">
        <f t="shared" si="40"/>
        <v>1303.2600000000002</v>
      </c>
      <c r="T125" s="1"/>
      <c r="U125" s="1"/>
      <c r="V125" s="1">
        <v>750</v>
      </c>
      <c r="W125" s="1">
        <v>1900</v>
      </c>
      <c r="X125" s="1">
        <v>1880</v>
      </c>
      <c r="Y125" s="1">
        <f t="shared" si="54"/>
        <v>2452.3928571428569</v>
      </c>
      <c r="Z125" s="1">
        <f t="shared" si="63"/>
        <v>474.10999999999973</v>
      </c>
      <c r="AA125" s="1">
        <v>185</v>
      </c>
      <c r="AB125" s="1">
        <f t="shared" si="59"/>
        <v>659.10999999999967</v>
      </c>
      <c r="AC125" s="22">
        <f t="shared" si="41"/>
        <v>1318.2199999999993</v>
      </c>
      <c r="AD125" s="20"/>
      <c r="AE125" s="20"/>
      <c r="AF125" s="1">
        <v>750</v>
      </c>
      <c r="AG125" s="1">
        <v>1900</v>
      </c>
      <c r="AH125" s="1">
        <v>2350</v>
      </c>
      <c r="AI125" s="1">
        <f t="shared" si="48"/>
        <v>3065.4910714285711</v>
      </c>
      <c r="AJ125" s="1">
        <f t="shared" si="64"/>
        <v>596.73999999999978</v>
      </c>
      <c r="AK125" s="1">
        <v>205</v>
      </c>
      <c r="AL125" s="1">
        <v>30</v>
      </c>
      <c r="AM125" s="1">
        <f t="shared" si="60"/>
        <v>831.73999999999978</v>
      </c>
      <c r="AN125" s="22">
        <f t="shared" si="42"/>
        <v>1663.4799999999996</v>
      </c>
      <c r="AO125" s="1"/>
    </row>
    <row r="126" spans="2:41" x14ac:dyDescent="0.35">
      <c r="B126" s="3">
        <v>750</v>
      </c>
      <c r="C126" s="21">
        <v>2000</v>
      </c>
      <c r="D126" s="4">
        <v>1255</v>
      </c>
      <c r="E126" s="6">
        <f t="shared" si="55"/>
        <v>1731.2276785714284</v>
      </c>
      <c r="F126" s="3">
        <f t="shared" si="61"/>
        <v>344.75</v>
      </c>
      <c r="G126" s="21">
        <v>165</v>
      </c>
      <c r="H126" s="4">
        <f t="shared" si="56"/>
        <v>509.75</v>
      </c>
      <c r="I126" s="9">
        <f t="shared" si="57"/>
        <v>1019.5</v>
      </c>
      <c r="J126" s="20"/>
      <c r="K126" s="1"/>
      <c r="L126" s="1">
        <v>750</v>
      </c>
      <c r="M126" s="1">
        <v>2000</v>
      </c>
      <c r="N126" s="1">
        <v>1560</v>
      </c>
      <c r="O126" s="1">
        <f t="shared" si="39"/>
        <v>2151.9642857142858</v>
      </c>
      <c r="P126" s="1">
        <f t="shared" si="62"/>
        <v>479.31000000000006</v>
      </c>
      <c r="Q126" s="1">
        <v>185</v>
      </c>
      <c r="R126" s="1">
        <f t="shared" si="58"/>
        <v>664.31000000000006</v>
      </c>
      <c r="S126" s="22">
        <f t="shared" si="40"/>
        <v>1328.6200000000001</v>
      </c>
      <c r="T126" s="1"/>
      <c r="U126" s="1"/>
      <c r="V126" s="1">
        <v>750</v>
      </c>
      <c r="W126" s="1">
        <v>2000</v>
      </c>
      <c r="X126" s="1">
        <v>1880</v>
      </c>
      <c r="Y126" s="1">
        <f t="shared" si="54"/>
        <v>2593.3928571428569</v>
      </c>
      <c r="Z126" s="1">
        <f t="shared" si="63"/>
        <v>487.1399999999997</v>
      </c>
      <c r="AA126" s="1">
        <v>200</v>
      </c>
      <c r="AB126" s="1">
        <f t="shared" si="59"/>
        <v>687.13999999999965</v>
      </c>
      <c r="AC126" s="22">
        <f t="shared" si="41"/>
        <v>1374.2799999999993</v>
      </c>
      <c r="AD126" s="20"/>
      <c r="AE126" s="20"/>
      <c r="AF126" s="1">
        <v>750</v>
      </c>
      <c r="AG126" s="1">
        <v>2000</v>
      </c>
      <c r="AH126" s="1">
        <v>2350</v>
      </c>
      <c r="AI126" s="1">
        <f t="shared" si="48"/>
        <v>3241.7410714285711</v>
      </c>
      <c r="AJ126" s="1">
        <f t="shared" si="64"/>
        <v>613.63999999999976</v>
      </c>
      <c r="AK126" s="1">
        <v>205</v>
      </c>
      <c r="AL126" s="1">
        <v>30</v>
      </c>
      <c r="AM126" s="1">
        <f t="shared" si="60"/>
        <v>848.63999999999976</v>
      </c>
      <c r="AN126" s="22">
        <f t="shared" si="42"/>
        <v>1697.2799999999995</v>
      </c>
      <c r="AO126" s="1"/>
    </row>
    <row r="127" spans="2:41" x14ac:dyDescent="0.35">
      <c r="B127" s="3">
        <v>750</v>
      </c>
      <c r="C127" s="21">
        <v>2100</v>
      </c>
      <c r="D127" s="4">
        <v>1255</v>
      </c>
      <c r="E127" s="6">
        <f t="shared" si="55"/>
        <v>1825.3526785714284</v>
      </c>
      <c r="F127" s="3">
        <f t="shared" si="61"/>
        <v>353.19</v>
      </c>
      <c r="G127" s="21">
        <v>165</v>
      </c>
      <c r="H127" s="4">
        <f t="shared" si="56"/>
        <v>518.19000000000005</v>
      </c>
      <c r="I127" s="9">
        <f t="shared" si="57"/>
        <v>1036.3800000000001</v>
      </c>
      <c r="J127" s="20"/>
      <c r="K127" s="1"/>
      <c r="L127" s="1">
        <v>750</v>
      </c>
      <c r="M127" s="1">
        <v>2100</v>
      </c>
      <c r="N127" s="1">
        <v>1560</v>
      </c>
      <c r="O127" s="1">
        <f t="shared" si="39"/>
        <v>2268.9642857142858</v>
      </c>
      <c r="P127" s="1">
        <f t="shared" si="62"/>
        <v>491.99000000000007</v>
      </c>
      <c r="Q127" s="1">
        <v>185</v>
      </c>
      <c r="R127" s="1">
        <f t="shared" si="58"/>
        <v>676.99</v>
      </c>
      <c r="S127" s="22">
        <f t="shared" si="40"/>
        <v>1353.98</v>
      </c>
      <c r="T127" s="1"/>
      <c r="U127" s="1"/>
      <c r="V127" s="1">
        <v>750</v>
      </c>
      <c r="W127" s="1">
        <v>2100</v>
      </c>
      <c r="X127" s="1">
        <v>1880</v>
      </c>
      <c r="Y127" s="1">
        <f t="shared" si="54"/>
        <v>2734.3928571428569</v>
      </c>
      <c r="Z127" s="1">
        <f t="shared" si="63"/>
        <v>500.16999999999967</v>
      </c>
      <c r="AA127" s="1">
        <v>200</v>
      </c>
      <c r="AB127" s="1">
        <f t="shared" si="59"/>
        <v>700.16999999999962</v>
      </c>
      <c r="AC127" s="22">
        <f t="shared" si="41"/>
        <v>1400.3399999999992</v>
      </c>
      <c r="AD127" s="20"/>
      <c r="AE127" s="20"/>
      <c r="AF127" s="1">
        <v>750</v>
      </c>
      <c r="AG127" s="1">
        <v>2100</v>
      </c>
      <c r="AH127" s="1">
        <v>2350</v>
      </c>
      <c r="AI127" s="1">
        <f t="shared" si="48"/>
        <v>3417.9910714285711</v>
      </c>
      <c r="AJ127" s="1">
        <f t="shared" si="64"/>
        <v>630.53999999999974</v>
      </c>
      <c r="AK127" s="1">
        <v>205</v>
      </c>
      <c r="AL127" s="1">
        <v>30</v>
      </c>
      <c r="AM127" s="1">
        <f t="shared" si="60"/>
        <v>865.53999999999974</v>
      </c>
      <c r="AN127" s="22">
        <f t="shared" si="42"/>
        <v>1731.0799999999995</v>
      </c>
      <c r="AO127" s="1"/>
    </row>
    <row r="128" spans="2:41" x14ac:dyDescent="0.35">
      <c r="B128" s="3">
        <v>750</v>
      </c>
      <c r="C128" s="21">
        <v>2200</v>
      </c>
      <c r="D128" s="4">
        <v>1255</v>
      </c>
      <c r="E128" s="6">
        <f t="shared" si="55"/>
        <v>1919.4776785714284</v>
      </c>
      <c r="F128" s="3">
        <f t="shared" si="61"/>
        <v>361.63</v>
      </c>
      <c r="G128" s="21">
        <v>165</v>
      </c>
      <c r="H128" s="4">
        <f t="shared" si="56"/>
        <v>526.63</v>
      </c>
      <c r="I128" s="9">
        <f t="shared" si="57"/>
        <v>1053.26</v>
      </c>
      <c r="J128" s="20"/>
      <c r="K128" s="1"/>
      <c r="L128" s="1">
        <v>750</v>
      </c>
      <c r="M128" s="1">
        <v>2200</v>
      </c>
      <c r="N128" s="1">
        <v>1560</v>
      </c>
      <c r="O128" s="1">
        <f t="shared" si="39"/>
        <v>2385.9642857142858</v>
      </c>
      <c r="P128" s="1">
        <f t="shared" si="62"/>
        <v>504.67000000000007</v>
      </c>
      <c r="Q128" s="1">
        <v>185</v>
      </c>
      <c r="R128" s="1">
        <f t="shared" si="58"/>
        <v>689.67000000000007</v>
      </c>
      <c r="S128" s="22">
        <f t="shared" si="40"/>
        <v>1379.3400000000001</v>
      </c>
      <c r="T128" s="1"/>
      <c r="U128" s="1"/>
      <c r="V128" s="1">
        <v>750</v>
      </c>
      <c r="W128" s="1">
        <v>2200</v>
      </c>
      <c r="X128" s="1">
        <v>1880</v>
      </c>
      <c r="Y128" s="1">
        <f t="shared" si="54"/>
        <v>2875.3928571428569</v>
      </c>
      <c r="Z128" s="1">
        <f t="shared" si="63"/>
        <v>513.1999999999997</v>
      </c>
      <c r="AA128" s="1">
        <v>200</v>
      </c>
      <c r="AB128" s="1">
        <f t="shared" si="59"/>
        <v>713.1999999999997</v>
      </c>
      <c r="AC128" s="22">
        <f t="shared" si="41"/>
        <v>1426.3999999999994</v>
      </c>
      <c r="AD128" s="20"/>
      <c r="AE128" s="20"/>
      <c r="AF128" s="1">
        <v>750</v>
      </c>
      <c r="AG128" s="1">
        <v>2200</v>
      </c>
      <c r="AH128" s="1">
        <v>2350</v>
      </c>
      <c r="AI128" s="1">
        <f t="shared" si="48"/>
        <v>3594.2410714285711</v>
      </c>
      <c r="AJ128" s="1">
        <f t="shared" si="64"/>
        <v>647.43999999999971</v>
      </c>
      <c r="AK128" s="1">
        <v>210</v>
      </c>
      <c r="AL128" s="1">
        <v>30</v>
      </c>
      <c r="AM128" s="1">
        <f t="shared" si="60"/>
        <v>887.43999999999971</v>
      </c>
      <c r="AN128" s="22">
        <f t="shared" si="42"/>
        <v>1774.8799999999994</v>
      </c>
      <c r="AO128" s="1"/>
    </row>
    <row r="129" spans="2:41" x14ac:dyDescent="0.35">
      <c r="B129" s="3">
        <v>750</v>
      </c>
      <c r="C129" s="21">
        <v>2300</v>
      </c>
      <c r="D129" s="4">
        <v>1255</v>
      </c>
      <c r="E129" s="6">
        <f t="shared" si="55"/>
        <v>2013.6026785714284</v>
      </c>
      <c r="F129" s="3">
        <f t="shared" si="61"/>
        <v>370.07</v>
      </c>
      <c r="G129" s="21">
        <v>185</v>
      </c>
      <c r="H129" s="4">
        <f t="shared" si="56"/>
        <v>555.06999999999994</v>
      </c>
      <c r="I129" s="9">
        <f t="shared" si="57"/>
        <v>1110.1399999999999</v>
      </c>
      <c r="J129" s="20"/>
      <c r="K129" s="1"/>
      <c r="L129" s="1">
        <v>750</v>
      </c>
      <c r="M129" s="1">
        <v>2300</v>
      </c>
      <c r="N129" s="1">
        <v>1560</v>
      </c>
      <c r="O129" s="1">
        <f t="shared" si="39"/>
        <v>2502.9642857142858</v>
      </c>
      <c r="P129" s="1">
        <f t="shared" si="62"/>
        <v>517.35</v>
      </c>
      <c r="Q129" s="1">
        <v>200</v>
      </c>
      <c r="R129" s="1">
        <f t="shared" si="58"/>
        <v>717.35</v>
      </c>
      <c r="S129" s="22">
        <f t="shared" si="40"/>
        <v>1434.7</v>
      </c>
      <c r="T129" s="1"/>
      <c r="U129" s="1"/>
      <c r="V129" s="1">
        <v>750</v>
      </c>
      <c r="W129" s="1">
        <v>2300</v>
      </c>
      <c r="X129" s="1">
        <v>1880</v>
      </c>
      <c r="Y129" s="1">
        <f t="shared" si="54"/>
        <v>3016.3928571428569</v>
      </c>
      <c r="Z129" s="1">
        <f t="shared" si="63"/>
        <v>526.22999999999968</v>
      </c>
      <c r="AA129" s="1">
        <v>205</v>
      </c>
      <c r="AB129" s="1">
        <f t="shared" si="59"/>
        <v>731.22999999999968</v>
      </c>
      <c r="AC129" s="22">
        <f t="shared" si="41"/>
        <v>1462.4599999999994</v>
      </c>
      <c r="AD129" s="20"/>
      <c r="AE129" s="20"/>
      <c r="AF129" s="1">
        <v>750</v>
      </c>
      <c r="AG129" s="1">
        <v>2300</v>
      </c>
      <c r="AH129" s="1">
        <v>2350</v>
      </c>
      <c r="AI129" s="1">
        <f t="shared" si="48"/>
        <v>3770.4910714285711</v>
      </c>
      <c r="AJ129" s="1">
        <f t="shared" si="64"/>
        <v>664.33999999999969</v>
      </c>
      <c r="AK129" s="1">
        <v>210</v>
      </c>
      <c r="AL129" s="1">
        <v>30</v>
      </c>
      <c r="AM129" s="1">
        <f t="shared" si="60"/>
        <v>904.33999999999969</v>
      </c>
      <c r="AN129" s="22">
        <f t="shared" si="42"/>
        <v>1808.6799999999994</v>
      </c>
      <c r="AO129" s="1"/>
    </row>
    <row r="130" spans="2:41" x14ac:dyDescent="0.35">
      <c r="B130" s="3">
        <v>750</v>
      </c>
      <c r="C130" s="21">
        <v>2400</v>
      </c>
      <c r="D130" s="4">
        <v>1255</v>
      </c>
      <c r="E130" s="6">
        <f t="shared" si="55"/>
        <v>2107.7276785714284</v>
      </c>
      <c r="F130" s="3">
        <f t="shared" si="61"/>
        <v>378.51</v>
      </c>
      <c r="G130" s="21">
        <v>185</v>
      </c>
      <c r="H130" s="4">
        <f t="shared" si="56"/>
        <v>563.51</v>
      </c>
      <c r="I130" s="9">
        <f t="shared" si="57"/>
        <v>1127.02</v>
      </c>
      <c r="J130" s="20"/>
      <c r="K130" s="1"/>
      <c r="L130" s="1">
        <v>750</v>
      </c>
      <c r="M130" s="1">
        <v>2400</v>
      </c>
      <c r="N130" s="1">
        <v>1560</v>
      </c>
      <c r="O130" s="1">
        <f t="shared" si="39"/>
        <v>2619.9642857142858</v>
      </c>
      <c r="P130" s="1">
        <f t="shared" si="62"/>
        <v>530.03</v>
      </c>
      <c r="Q130" s="1">
        <v>200</v>
      </c>
      <c r="R130" s="1">
        <f t="shared" si="58"/>
        <v>730.03</v>
      </c>
      <c r="S130" s="22">
        <f t="shared" si="40"/>
        <v>1460.06</v>
      </c>
      <c r="T130" s="1"/>
      <c r="U130" s="1"/>
      <c r="V130" s="1">
        <v>750</v>
      </c>
      <c r="W130" s="1">
        <v>2400</v>
      </c>
      <c r="X130" s="1">
        <v>1880</v>
      </c>
      <c r="Y130" s="1">
        <f t="shared" si="54"/>
        <v>3157.3928571428569</v>
      </c>
      <c r="Z130" s="1">
        <f t="shared" si="63"/>
        <v>539.25999999999965</v>
      </c>
      <c r="AA130" s="1">
        <v>205</v>
      </c>
      <c r="AB130" s="1">
        <f t="shared" si="59"/>
        <v>744.25999999999965</v>
      </c>
      <c r="AC130" s="22">
        <f t="shared" si="41"/>
        <v>1488.5199999999993</v>
      </c>
      <c r="AD130" s="20"/>
      <c r="AE130" s="20"/>
      <c r="AF130" s="1">
        <v>750</v>
      </c>
      <c r="AG130" s="1">
        <v>2400</v>
      </c>
      <c r="AH130" s="1">
        <v>2350</v>
      </c>
      <c r="AI130" s="1">
        <f t="shared" si="48"/>
        <v>3946.7410714285711</v>
      </c>
      <c r="AJ130" s="1">
        <f t="shared" si="64"/>
        <v>681.23999999999967</v>
      </c>
      <c r="AK130" s="1">
        <v>210</v>
      </c>
      <c r="AL130" s="1">
        <v>30</v>
      </c>
      <c r="AM130" s="1">
        <f t="shared" si="60"/>
        <v>921.23999999999967</v>
      </c>
      <c r="AN130" s="22">
        <f t="shared" si="42"/>
        <v>1842.4799999999993</v>
      </c>
      <c r="AO130" s="1"/>
    </row>
    <row r="131" spans="2:41" x14ac:dyDescent="0.35">
      <c r="B131" s="3">
        <v>750</v>
      </c>
      <c r="C131" s="21">
        <v>2500</v>
      </c>
      <c r="D131" s="4">
        <v>1255</v>
      </c>
      <c r="E131" s="6">
        <f t="shared" si="55"/>
        <v>2201.8526785714284</v>
      </c>
      <c r="F131" s="3">
        <f t="shared" si="61"/>
        <v>386.95</v>
      </c>
      <c r="G131" s="21">
        <v>185</v>
      </c>
      <c r="H131" s="4">
        <f t="shared" si="56"/>
        <v>571.95000000000005</v>
      </c>
      <c r="I131" s="9">
        <f t="shared" si="57"/>
        <v>1143.9000000000001</v>
      </c>
      <c r="J131" s="20"/>
      <c r="K131" s="1"/>
      <c r="L131" s="1">
        <v>750</v>
      </c>
      <c r="M131" s="1">
        <v>2500</v>
      </c>
      <c r="N131" s="1">
        <v>1560</v>
      </c>
      <c r="O131" s="1">
        <f t="shared" si="39"/>
        <v>2736.9642857142858</v>
      </c>
      <c r="P131" s="1">
        <f t="shared" si="62"/>
        <v>542.70999999999992</v>
      </c>
      <c r="Q131" s="1">
        <v>200</v>
      </c>
      <c r="R131" s="1">
        <f t="shared" si="58"/>
        <v>742.70999999999992</v>
      </c>
      <c r="S131" s="22">
        <f t="shared" si="40"/>
        <v>1485.4199999999998</v>
      </c>
      <c r="T131" s="1"/>
      <c r="U131" s="1"/>
      <c r="V131" s="1">
        <v>750</v>
      </c>
      <c r="W131" s="1">
        <v>2500</v>
      </c>
      <c r="X131" s="1">
        <v>1880</v>
      </c>
      <c r="Y131" s="1">
        <f t="shared" si="54"/>
        <v>3298.3928571428569</v>
      </c>
      <c r="Z131" s="1">
        <f t="shared" si="63"/>
        <v>552.28999999999962</v>
      </c>
      <c r="AA131" s="1">
        <v>205</v>
      </c>
      <c r="AB131" s="1">
        <f t="shared" si="59"/>
        <v>757.28999999999962</v>
      </c>
      <c r="AC131" s="22">
        <f t="shared" si="41"/>
        <v>1514.5799999999992</v>
      </c>
      <c r="AD131" s="20"/>
      <c r="AE131" s="20"/>
      <c r="AF131" s="1">
        <v>750</v>
      </c>
      <c r="AG131" s="1">
        <v>2500</v>
      </c>
      <c r="AH131" s="1">
        <v>2350</v>
      </c>
      <c r="AI131" s="1">
        <f t="shared" si="48"/>
        <v>4122.9910714285716</v>
      </c>
      <c r="AJ131" s="1">
        <f t="shared" si="64"/>
        <v>698.13999999999965</v>
      </c>
      <c r="AK131" s="1">
        <v>215</v>
      </c>
      <c r="AL131" s="1">
        <v>30</v>
      </c>
      <c r="AM131" s="1">
        <f t="shared" si="60"/>
        <v>943.13999999999965</v>
      </c>
      <c r="AN131" s="22">
        <f t="shared" si="42"/>
        <v>1886.2799999999993</v>
      </c>
      <c r="AO131" s="1"/>
    </row>
    <row r="132" spans="2:41" x14ac:dyDescent="0.35">
      <c r="B132" s="3">
        <v>750</v>
      </c>
      <c r="C132" s="21">
        <v>2600</v>
      </c>
      <c r="D132" s="4">
        <v>1255</v>
      </c>
      <c r="E132" s="6">
        <f t="shared" si="55"/>
        <v>2295.9776785714284</v>
      </c>
      <c r="F132" s="3">
        <f t="shared" si="61"/>
        <v>395.39</v>
      </c>
      <c r="G132" s="21">
        <v>185</v>
      </c>
      <c r="H132" s="4">
        <f t="shared" si="56"/>
        <v>580.39</v>
      </c>
      <c r="I132" s="9">
        <f t="shared" si="57"/>
        <v>1160.78</v>
      </c>
      <c r="J132" s="20"/>
      <c r="K132" s="1"/>
      <c r="L132" s="1">
        <v>750</v>
      </c>
      <c r="M132" s="1">
        <v>2600</v>
      </c>
      <c r="N132" s="1">
        <v>1560</v>
      </c>
      <c r="O132" s="1">
        <f t="shared" si="39"/>
        <v>2853.9642857142858</v>
      </c>
      <c r="P132" s="1">
        <f t="shared" si="62"/>
        <v>555.38999999999987</v>
      </c>
      <c r="Q132" s="1">
        <v>200</v>
      </c>
      <c r="R132" s="1">
        <f t="shared" si="58"/>
        <v>755.38999999999987</v>
      </c>
      <c r="S132" s="22">
        <f t="shared" si="40"/>
        <v>1510.7799999999997</v>
      </c>
      <c r="T132" s="1"/>
      <c r="U132" s="1"/>
      <c r="V132" s="1">
        <v>750</v>
      </c>
      <c r="W132" s="1">
        <v>2600</v>
      </c>
      <c r="X132" s="1">
        <v>1880</v>
      </c>
      <c r="Y132" s="1">
        <f t="shared" si="54"/>
        <v>3439.3928571428569</v>
      </c>
      <c r="Z132" s="1">
        <f t="shared" si="63"/>
        <v>565.3199999999996</v>
      </c>
      <c r="AA132" s="1">
        <v>205</v>
      </c>
      <c r="AB132" s="1">
        <f t="shared" si="59"/>
        <v>770.3199999999996</v>
      </c>
      <c r="AC132" s="22">
        <f t="shared" si="41"/>
        <v>1540.6399999999992</v>
      </c>
      <c r="AD132" s="20"/>
      <c r="AE132" s="20"/>
      <c r="AF132" s="1">
        <v>750</v>
      </c>
      <c r="AG132" s="1">
        <v>2600</v>
      </c>
      <c r="AH132" s="1">
        <v>2350</v>
      </c>
      <c r="AI132" s="1">
        <f t="shared" si="48"/>
        <v>4299.2410714285716</v>
      </c>
      <c r="AJ132" s="1">
        <f t="shared" si="64"/>
        <v>715.03999999999962</v>
      </c>
      <c r="AK132" s="1">
        <v>215</v>
      </c>
      <c r="AL132" s="1">
        <v>30</v>
      </c>
      <c r="AM132" s="1">
        <f t="shared" si="60"/>
        <v>960.03999999999962</v>
      </c>
      <c r="AN132" s="22">
        <f t="shared" si="42"/>
        <v>1920.0799999999992</v>
      </c>
      <c r="AO132" s="1"/>
    </row>
    <row r="133" spans="2:41" x14ac:dyDescent="0.35">
      <c r="B133" s="3">
        <v>750</v>
      </c>
      <c r="C133" s="21">
        <v>2700</v>
      </c>
      <c r="D133" s="4">
        <v>1255</v>
      </c>
      <c r="E133" s="6">
        <f t="shared" si="55"/>
        <v>2390.1026785714284</v>
      </c>
      <c r="F133" s="3">
        <f t="shared" si="61"/>
        <v>403.83</v>
      </c>
      <c r="G133" s="21">
        <v>185</v>
      </c>
      <c r="H133" s="4">
        <f t="shared" si="56"/>
        <v>588.82999999999993</v>
      </c>
      <c r="I133" s="9">
        <f t="shared" si="57"/>
        <v>1177.6599999999999</v>
      </c>
      <c r="J133" s="20"/>
      <c r="K133" s="1"/>
      <c r="L133" s="1">
        <v>750</v>
      </c>
      <c r="M133" s="1">
        <v>2700</v>
      </c>
      <c r="N133" s="1">
        <v>1560</v>
      </c>
      <c r="O133" s="1">
        <f t="shared" si="39"/>
        <v>2970.9642857142858</v>
      </c>
      <c r="P133" s="1">
        <f t="shared" si="62"/>
        <v>568.06999999999982</v>
      </c>
      <c r="Q133" s="1">
        <v>200</v>
      </c>
      <c r="R133" s="1">
        <f t="shared" si="58"/>
        <v>768.06999999999982</v>
      </c>
      <c r="S133" s="22">
        <f t="shared" si="40"/>
        <v>1536.1399999999996</v>
      </c>
      <c r="T133" s="1"/>
      <c r="U133" s="1"/>
      <c r="V133" s="1">
        <v>750</v>
      </c>
      <c r="W133" s="1">
        <v>2700</v>
      </c>
      <c r="X133" s="1">
        <v>1880</v>
      </c>
      <c r="Y133" s="1">
        <f t="shared" si="54"/>
        <v>3580.3928571428569</v>
      </c>
      <c r="Z133" s="1">
        <f t="shared" si="63"/>
        <v>578.34999999999957</v>
      </c>
      <c r="AA133" s="1">
        <v>210</v>
      </c>
      <c r="AB133" s="1">
        <f t="shared" si="59"/>
        <v>788.34999999999957</v>
      </c>
      <c r="AC133" s="22">
        <f t="shared" si="41"/>
        <v>1576.6999999999991</v>
      </c>
      <c r="AD133" s="20"/>
      <c r="AE133" s="20"/>
      <c r="AF133" s="1">
        <v>750</v>
      </c>
      <c r="AG133" s="1">
        <v>2700</v>
      </c>
      <c r="AH133" s="1">
        <v>2350</v>
      </c>
      <c r="AI133" s="1">
        <f t="shared" si="48"/>
        <v>4475.4910714285716</v>
      </c>
      <c r="AJ133" s="1">
        <f t="shared" si="64"/>
        <v>731.9399999999996</v>
      </c>
      <c r="AK133" s="1">
        <v>215</v>
      </c>
      <c r="AL133" s="1">
        <v>30</v>
      </c>
      <c r="AM133" s="1">
        <f t="shared" si="60"/>
        <v>976.9399999999996</v>
      </c>
      <c r="AN133" s="22">
        <f t="shared" si="42"/>
        <v>1953.8799999999992</v>
      </c>
      <c r="AO133" s="1"/>
    </row>
    <row r="134" spans="2:41" x14ac:dyDescent="0.35">
      <c r="B134" s="3">
        <v>750</v>
      </c>
      <c r="C134" s="21">
        <v>2800</v>
      </c>
      <c r="D134" s="4">
        <v>1255</v>
      </c>
      <c r="E134" s="6">
        <f t="shared" si="55"/>
        <v>2484.2276785714284</v>
      </c>
      <c r="F134" s="3">
        <f t="shared" si="61"/>
        <v>412.27</v>
      </c>
      <c r="G134" s="21">
        <v>185</v>
      </c>
      <c r="H134" s="4">
        <f t="shared" si="56"/>
        <v>597.27</v>
      </c>
      <c r="I134" s="9">
        <f t="shared" si="57"/>
        <v>1194.54</v>
      </c>
      <c r="J134" s="20"/>
      <c r="K134" s="1"/>
      <c r="L134" s="1">
        <v>750</v>
      </c>
      <c r="M134" s="1">
        <v>2800</v>
      </c>
      <c r="N134" s="1">
        <v>1560</v>
      </c>
      <c r="O134" s="1">
        <f t="shared" ref="O134:O197" si="65">(((22/7*(L134/2)^2)*N134)+((M134-L134)*N134*L134))/1000000</f>
        <v>3087.9642857142858</v>
      </c>
      <c r="P134" s="1">
        <f t="shared" si="62"/>
        <v>580.74999999999977</v>
      </c>
      <c r="Q134" s="1">
        <v>205</v>
      </c>
      <c r="R134" s="1">
        <f t="shared" si="58"/>
        <v>785.74999999999977</v>
      </c>
      <c r="S134" s="22">
        <f t="shared" ref="S134:S197" si="66">R134/(1-$C$2)</f>
        <v>1571.4999999999995</v>
      </c>
      <c r="T134" s="1"/>
      <c r="U134" s="1"/>
      <c r="V134" s="1">
        <v>750</v>
      </c>
      <c r="W134" s="1">
        <v>2800</v>
      </c>
      <c r="X134" s="1">
        <v>1880</v>
      </c>
      <c r="Y134" s="1">
        <f t="shared" si="54"/>
        <v>3721.3928571428569</v>
      </c>
      <c r="Z134" s="1">
        <f t="shared" si="63"/>
        <v>591.37999999999954</v>
      </c>
      <c r="AA134" s="1">
        <v>210</v>
      </c>
      <c r="AB134" s="1">
        <f t="shared" si="59"/>
        <v>801.37999999999954</v>
      </c>
      <c r="AC134" s="22">
        <f t="shared" ref="AC134:AC197" si="67">AB134/(1-$C$2)</f>
        <v>1602.7599999999991</v>
      </c>
      <c r="AD134" s="20"/>
      <c r="AE134" s="20"/>
      <c r="AF134" s="1">
        <v>750</v>
      </c>
      <c r="AG134" s="1">
        <v>2800</v>
      </c>
      <c r="AH134" s="1">
        <v>2350</v>
      </c>
      <c r="AI134" s="1">
        <f t="shared" si="48"/>
        <v>4651.7410714285716</v>
      </c>
      <c r="AJ134" s="1">
        <f t="shared" si="64"/>
        <v>748.83999999999958</v>
      </c>
      <c r="AK134" s="1">
        <v>220</v>
      </c>
      <c r="AL134" s="1">
        <v>30</v>
      </c>
      <c r="AM134" s="1">
        <f t="shared" si="60"/>
        <v>998.83999999999958</v>
      </c>
      <c r="AN134" s="22">
        <f t="shared" ref="AN134:AN197" si="68">AM134/(1-$C$2)</f>
        <v>1997.6799999999992</v>
      </c>
      <c r="AO134" s="1"/>
    </row>
    <row r="135" spans="2:41" x14ac:dyDescent="0.35">
      <c r="B135" s="3">
        <v>750</v>
      </c>
      <c r="C135" s="21">
        <v>2900</v>
      </c>
      <c r="D135" s="4">
        <v>1255</v>
      </c>
      <c r="E135" s="6">
        <f t="shared" si="55"/>
        <v>2578.3526785714284</v>
      </c>
      <c r="F135" s="3">
        <f t="shared" si="61"/>
        <v>420.71</v>
      </c>
      <c r="G135" s="21">
        <v>200</v>
      </c>
      <c r="H135" s="4">
        <f t="shared" si="56"/>
        <v>620.71</v>
      </c>
      <c r="I135" s="9">
        <f t="shared" si="57"/>
        <v>1241.42</v>
      </c>
      <c r="J135" s="20"/>
      <c r="K135" s="1"/>
      <c r="L135" s="1">
        <v>750</v>
      </c>
      <c r="M135" s="1">
        <v>2900</v>
      </c>
      <c r="N135" s="1">
        <v>1560</v>
      </c>
      <c r="O135" s="1">
        <f t="shared" si="65"/>
        <v>3204.9642857142858</v>
      </c>
      <c r="P135" s="1">
        <f t="shared" si="62"/>
        <v>593.42999999999972</v>
      </c>
      <c r="Q135" s="1">
        <v>205</v>
      </c>
      <c r="R135" s="1">
        <f t="shared" si="58"/>
        <v>798.42999999999972</v>
      </c>
      <c r="S135" s="22">
        <f t="shared" si="66"/>
        <v>1596.8599999999994</v>
      </c>
      <c r="T135" s="1"/>
      <c r="U135" s="1"/>
      <c r="V135" s="1">
        <v>750</v>
      </c>
      <c r="W135" s="1">
        <v>2900</v>
      </c>
      <c r="X135" s="1">
        <v>1880</v>
      </c>
      <c r="Y135" s="1">
        <f t="shared" si="54"/>
        <v>3862.3928571428569</v>
      </c>
      <c r="Z135" s="1">
        <f t="shared" si="63"/>
        <v>604.40999999999951</v>
      </c>
      <c r="AA135" s="1">
        <v>210</v>
      </c>
      <c r="AB135" s="1">
        <f t="shared" si="59"/>
        <v>814.40999999999951</v>
      </c>
      <c r="AC135" s="22">
        <f t="shared" si="67"/>
        <v>1628.819999999999</v>
      </c>
      <c r="AD135" s="20"/>
      <c r="AE135" s="20"/>
      <c r="AF135" s="1">
        <v>750</v>
      </c>
      <c r="AG135" s="1">
        <v>2900</v>
      </c>
      <c r="AH135" s="1">
        <v>2350</v>
      </c>
      <c r="AI135" s="1">
        <f t="shared" si="48"/>
        <v>4827.9910714285716</v>
      </c>
      <c r="AJ135" s="1">
        <f t="shared" si="64"/>
        <v>765.73999999999955</v>
      </c>
      <c r="AK135" s="1">
        <v>220</v>
      </c>
      <c r="AL135" s="1">
        <v>30</v>
      </c>
      <c r="AM135" s="1">
        <f t="shared" si="60"/>
        <v>1015.7399999999996</v>
      </c>
      <c r="AN135" s="22">
        <f t="shared" si="68"/>
        <v>2031.4799999999991</v>
      </c>
      <c r="AO135" s="1"/>
    </row>
    <row r="136" spans="2:41" x14ac:dyDescent="0.35">
      <c r="B136" s="3">
        <v>750</v>
      </c>
      <c r="C136" s="21">
        <v>3000</v>
      </c>
      <c r="D136" s="4">
        <v>1255</v>
      </c>
      <c r="E136" s="6">
        <f t="shared" si="55"/>
        <v>2672.4776785714284</v>
      </c>
      <c r="F136" s="3">
        <f t="shared" si="61"/>
        <v>429.15</v>
      </c>
      <c r="G136" s="21">
        <v>200</v>
      </c>
      <c r="H136" s="4">
        <f t="shared" si="56"/>
        <v>629.15</v>
      </c>
      <c r="I136" s="9">
        <f t="shared" si="57"/>
        <v>1258.3</v>
      </c>
      <c r="J136" s="20"/>
      <c r="K136" s="1"/>
      <c r="L136" s="1">
        <v>750</v>
      </c>
      <c r="M136" s="1">
        <v>3000</v>
      </c>
      <c r="N136" s="1">
        <v>1560</v>
      </c>
      <c r="O136" s="1">
        <f t="shared" si="65"/>
        <v>3321.9642857142858</v>
      </c>
      <c r="P136" s="1">
        <f t="shared" si="62"/>
        <v>606.10999999999967</v>
      </c>
      <c r="Q136" s="1">
        <v>205</v>
      </c>
      <c r="R136" s="1">
        <f t="shared" si="58"/>
        <v>811.10999999999967</v>
      </c>
      <c r="S136" s="22">
        <f t="shared" si="66"/>
        <v>1622.2199999999993</v>
      </c>
      <c r="T136" s="1"/>
      <c r="U136" s="1"/>
      <c r="V136" s="1">
        <v>750</v>
      </c>
      <c r="W136" s="1">
        <v>3000</v>
      </c>
      <c r="X136" s="1">
        <v>1880</v>
      </c>
      <c r="Y136" s="1">
        <f t="shared" si="54"/>
        <v>4003.3928571428569</v>
      </c>
      <c r="Z136" s="1">
        <f t="shared" si="63"/>
        <v>617.43999999999949</v>
      </c>
      <c r="AA136" s="1">
        <v>215</v>
      </c>
      <c r="AB136" s="1">
        <f t="shared" si="59"/>
        <v>832.43999999999949</v>
      </c>
      <c r="AC136" s="22">
        <f t="shared" si="67"/>
        <v>1664.879999999999</v>
      </c>
      <c r="AD136" s="20"/>
      <c r="AE136" s="20"/>
      <c r="AF136" s="1">
        <v>750</v>
      </c>
      <c r="AG136" s="1">
        <v>3000</v>
      </c>
      <c r="AH136" s="1">
        <v>2350</v>
      </c>
      <c r="AI136" s="1">
        <f t="shared" si="48"/>
        <v>5004.2410714285716</v>
      </c>
      <c r="AJ136" s="1">
        <f t="shared" si="64"/>
        <v>782.63999999999953</v>
      </c>
      <c r="AK136" s="1">
        <v>225</v>
      </c>
      <c r="AL136" s="1">
        <v>45</v>
      </c>
      <c r="AM136" s="1">
        <f t="shared" si="60"/>
        <v>1052.6399999999994</v>
      </c>
      <c r="AN136" s="22">
        <f t="shared" si="68"/>
        <v>2105.2799999999988</v>
      </c>
      <c r="AO136" s="1"/>
    </row>
    <row r="137" spans="2:41" x14ac:dyDescent="0.35">
      <c r="B137" s="3">
        <v>750</v>
      </c>
      <c r="C137" s="21">
        <v>3100</v>
      </c>
      <c r="D137" s="4">
        <v>1255</v>
      </c>
      <c r="E137" s="6">
        <f t="shared" si="55"/>
        <v>2766.6026785714284</v>
      </c>
      <c r="F137" s="3">
        <f t="shared" si="61"/>
        <v>437.59</v>
      </c>
      <c r="G137" s="21">
        <v>200</v>
      </c>
      <c r="H137" s="4">
        <f t="shared" si="56"/>
        <v>637.58999999999992</v>
      </c>
      <c r="I137" s="9">
        <f t="shared" si="57"/>
        <v>1275.1799999999998</v>
      </c>
      <c r="J137" s="20"/>
      <c r="K137" s="1"/>
      <c r="L137" s="1">
        <v>750</v>
      </c>
      <c r="M137" s="1">
        <v>3100</v>
      </c>
      <c r="N137" s="1">
        <v>1560</v>
      </c>
      <c r="O137" s="1">
        <f t="shared" si="65"/>
        <v>3438.9642857142858</v>
      </c>
      <c r="P137" s="1">
        <f t="shared" si="62"/>
        <v>618.78999999999962</v>
      </c>
      <c r="Q137" s="1">
        <v>205</v>
      </c>
      <c r="R137" s="1">
        <f t="shared" si="58"/>
        <v>823.78999999999962</v>
      </c>
      <c r="S137" s="22">
        <f t="shared" si="66"/>
        <v>1647.5799999999992</v>
      </c>
      <c r="T137" s="1"/>
      <c r="U137" s="1"/>
      <c r="V137" s="1">
        <v>750</v>
      </c>
      <c r="W137" s="1">
        <v>3100</v>
      </c>
      <c r="X137" s="1">
        <v>1880</v>
      </c>
      <c r="Y137" s="1">
        <f t="shared" si="54"/>
        <v>4144.3928571428569</v>
      </c>
      <c r="Z137" s="1">
        <f t="shared" si="63"/>
        <v>630.46999999999946</v>
      </c>
      <c r="AA137" s="1">
        <v>215</v>
      </c>
      <c r="AB137" s="1">
        <f t="shared" si="59"/>
        <v>845.46999999999946</v>
      </c>
      <c r="AC137" s="22">
        <f t="shared" si="67"/>
        <v>1690.9399999999989</v>
      </c>
      <c r="AD137" s="20"/>
      <c r="AE137" s="20"/>
      <c r="AF137" s="1">
        <v>750</v>
      </c>
      <c r="AG137" s="1">
        <v>3100</v>
      </c>
      <c r="AH137" s="1">
        <v>2350</v>
      </c>
      <c r="AI137" s="1">
        <f t="shared" si="48"/>
        <v>5180.4910714285716</v>
      </c>
      <c r="AJ137" s="1">
        <f t="shared" si="64"/>
        <v>799.53999999999951</v>
      </c>
      <c r="AK137" s="1">
        <v>225</v>
      </c>
      <c r="AL137" s="1">
        <v>45</v>
      </c>
      <c r="AM137" s="1">
        <f t="shared" si="60"/>
        <v>1069.5399999999995</v>
      </c>
      <c r="AN137" s="22">
        <f t="shared" si="68"/>
        <v>2139.079999999999</v>
      </c>
      <c r="AO137" s="1"/>
    </row>
    <row r="138" spans="2:41" x14ac:dyDescent="0.35">
      <c r="B138" s="3">
        <v>750</v>
      </c>
      <c r="C138" s="21">
        <v>3200</v>
      </c>
      <c r="D138" s="4">
        <v>1255</v>
      </c>
      <c r="E138" s="6">
        <f t="shared" si="55"/>
        <v>2860.7276785714284</v>
      </c>
      <c r="F138" s="3">
        <f t="shared" si="61"/>
        <v>446.03</v>
      </c>
      <c r="G138" s="21">
        <v>200</v>
      </c>
      <c r="H138" s="4">
        <f t="shared" si="56"/>
        <v>646.03</v>
      </c>
      <c r="I138" s="9">
        <f t="shared" si="57"/>
        <v>1292.06</v>
      </c>
      <c r="J138" s="20"/>
      <c r="K138" s="1"/>
      <c r="L138" s="1">
        <v>750</v>
      </c>
      <c r="M138" s="1">
        <v>3200</v>
      </c>
      <c r="N138" s="1">
        <v>1560</v>
      </c>
      <c r="O138" s="1">
        <f t="shared" si="65"/>
        <v>3555.9642857142858</v>
      </c>
      <c r="P138" s="1">
        <f t="shared" si="62"/>
        <v>631.46999999999957</v>
      </c>
      <c r="Q138" s="1">
        <v>210</v>
      </c>
      <c r="R138" s="1">
        <f t="shared" si="58"/>
        <v>841.46999999999957</v>
      </c>
      <c r="S138" s="22">
        <f t="shared" si="66"/>
        <v>1682.9399999999991</v>
      </c>
      <c r="T138" s="1"/>
      <c r="U138" s="1"/>
      <c r="V138" s="1">
        <v>750</v>
      </c>
      <c r="W138" s="1">
        <v>3200</v>
      </c>
      <c r="X138" s="1">
        <v>1880</v>
      </c>
      <c r="Y138" s="1">
        <f t="shared" si="54"/>
        <v>4285.3928571428569</v>
      </c>
      <c r="Z138" s="1">
        <f t="shared" si="63"/>
        <v>643.49999999999943</v>
      </c>
      <c r="AA138" s="1">
        <v>215</v>
      </c>
      <c r="AB138" s="1">
        <f t="shared" si="59"/>
        <v>858.49999999999943</v>
      </c>
      <c r="AC138" s="22">
        <f t="shared" si="67"/>
        <v>1716.9999999999989</v>
      </c>
      <c r="AD138" s="20"/>
      <c r="AE138" s="20"/>
      <c r="AF138" s="1">
        <v>750</v>
      </c>
      <c r="AG138" s="1">
        <v>3200</v>
      </c>
      <c r="AH138" s="1">
        <v>2350</v>
      </c>
      <c r="AI138" s="1">
        <f t="shared" si="48"/>
        <v>5356.7410714285716</v>
      </c>
      <c r="AJ138" s="1">
        <f t="shared" si="64"/>
        <v>816.43999999999949</v>
      </c>
      <c r="AK138" s="1">
        <v>225</v>
      </c>
      <c r="AL138" s="1">
        <v>45</v>
      </c>
      <c r="AM138" s="1">
        <f t="shared" si="60"/>
        <v>1086.4399999999996</v>
      </c>
      <c r="AN138" s="22">
        <f t="shared" si="68"/>
        <v>2172.8799999999992</v>
      </c>
      <c r="AO138" s="1"/>
    </row>
    <row r="139" spans="2:41" x14ac:dyDescent="0.35">
      <c r="B139" s="3">
        <v>750</v>
      </c>
      <c r="C139" s="21">
        <v>3300</v>
      </c>
      <c r="D139" s="4">
        <v>1255</v>
      </c>
      <c r="E139" s="6">
        <f t="shared" si="55"/>
        <v>2954.8526785714284</v>
      </c>
      <c r="F139" s="3">
        <f t="shared" si="61"/>
        <v>454.46999999999997</v>
      </c>
      <c r="G139" s="21">
        <v>200</v>
      </c>
      <c r="H139" s="4">
        <f t="shared" si="56"/>
        <v>654.47</v>
      </c>
      <c r="I139" s="9">
        <f t="shared" si="57"/>
        <v>1308.94</v>
      </c>
      <c r="J139" s="20"/>
      <c r="K139" s="1"/>
      <c r="L139" s="1">
        <v>750</v>
      </c>
      <c r="M139" s="1">
        <v>3300</v>
      </c>
      <c r="N139" s="1">
        <v>1560</v>
      </c>
      <c r="O139" s="1">
        <f t="shared" si="65"/>
        <v>3672.9642857142858</v>
      </c>
      <c r="P139" s="1">
        <f t="shared" si="62"/>
        <v>644.14999999999952</v>
      </c>
      <c r="Q139" s="1">
        <v>210</v>
      </c>
      <c r="R139" s="1">
        <f t="shared" si="58"/>
        <v>854.14999999999952</v>
      </c>
      <c r="S139" s="22">
        <f t="shared" si="66"/>
        <v>1708.299999999999</v>
      </c>
      <c r="T139" s="1"/>
      <c r="U139" s="1"/>
      <c r="V139" s="1">
        <v>750</v>
      </c>
      <c r="W139" s="1">
        <v>3300</v>
      </c>
      <c r="X139" s="1">
        <v>1880</v>
      </c>
      <c r="Y139" s="1">
        <f t="shared" si="54"/>
        <v>4426.3928571428569</v>
      </c>
      <c r="Z139" s="1">
        <f t="shared" si="63"/>
        <v>656.5299999999994</v>
      </c>
      <c r="AA139" s="1">
        <v>215</v>
      </c>
      <c r="AB139" s="1">
        <f t="shared" si="59"/>
        <v>871.5299999999994</v>
      </c>
      <c r="AC139" s="22">
        <f t="shared" si="67"/>
        <v>1743.0599999999988</v>
      </c>
      <c r="AD139" s="20"/>
      <c r="AE139" s="20"/>
      <c r="AF139" s="1">
        <v>750</v>
      </c>
      <c r="AG139" s="1">
        <v>3300</v>
      </c>
      <c r="AH139" s="1">
        <v>2350</v>
      </c>
      <c r="AI139" s="1">
        <f t="shared" si="48"/>
        <v>5532.9910714285716</v>
      </c>
      <c r="AJ139" s="1">
        <f t="shared" si="64"/>
        <v>833.33999999999946</v>
      </c>
      <c r="AK139" s="1">
        <v>225</v>
      </c>
      <c r="AL139" s="1">
        <v>45</v>
      </c>
      <c r="AM139" s="1">
        <f t="shared" si="60"/>
        <v>1103.3399999999995</v>
      </c>
      <c r="AN139" s="22">
        <f t="shared" si="68"/>
        <v>2206.6799999999989</v>
      </c>
      <c r="AO139" s="1"/>
    </row>
    <row r="140" spans="2:41" x14ac:dyDescent="0.35">
      <c r="B140" s="3">
        <v>750</v>
      </c>
      <c r="C140" s="21">
        <v>3400</v>
      </c>
      <c r="D140" s="4">
        <v>1255</v>
      </c>
      <c r="E140" s="6">
        <f t="shared" si="55"/>
        <v>3048.9776785714284</v>
      </c>
      <c r="F140" s="3">
        <f t="shared" si="61"/>
        <v>462.90999999999997</v>
      </c>
      <c r="G140" s="21">
        <v>205</v>
      </c>
      <c r="H140" s="4">
        <f t="shared" si="56"/>
        <v>667.91</v>
      </c>
      <c r="I140" s="9">
        <f t="shared" si="57"/>
        <v>1335.82</v>
      </c>
      <c r="J140" s="20"/>
      <c r="K140" s="1"/>
      <c r="L140" s="1">
        <v>750</v>
      </c>
      <c r="M140" s="1">
        <v>3400</v>
      </c>
      <c r="N140" s="1">
        <v>1560</v>
      </c>
      <c r="O140" s="1">
        <f t="shared" si="65"/>
        <v>3789.9642857142858</v>
      </c>
      <c r="P140" s="1">
        <f t="shared" si="62"/>
        <v>656.82999999999947</v>
      </c>
      <c r="Q140" s="1">
        <v>210</v>
      </c>
      <c r="R140" s="1">
        <f t="shared" si="58"/>
        <v>866.82999999999947</v>
      </c>
      <c r="S140" s="22">
        <f t="shared" si="66"/>
        <v>1733.6599999999989</v>
      </c>
      <c r="T140" s="1"/>
      <c r="U140" s="1"/>
      <c r="V140" s="1">
        <v>750</v>
      </c>
      <c r="W140" s="1">
        <v>3400</v>
      </c>
      <c r="X140" s="1">
        <v>1880</v>
      </c>
      <c r="Y140" s="1">
        <f t="shared" si="54"/>
        <v>4567.3928571428569</v>
      </c>
      <c r="Z140" s="1">
        <f t="shared" si="63"/>
        <v>669.55999999999938</v>
      </c>
      <c r="AA140" s="1">
        <v>220</v>
      </c>
      <c r="AB140" s="1">
        <f t="shared" si="59"/>
        <v>889.55999999999938</v>
      </c>
      <c r="AC140" s="22">
        <f t="shared" si="67"/>
        <v>1779.1199999999988</v>
      </c>
      <c r="AD140" s="20"/>
      <c r="AE140" s="20"/>
      <c r="AF140" s="1">
        <v>750</v>
      </c>
      <c r="AG140" s="1">
        <v>3400</v>
      </c>
      <c r="AH140" s="1">
        <v>2350</v>
      </c>
      <c r="AI140" s="1">
        <f t="shared" si="48"/>
        <v>5709.2410714285716</v>
      </c>
      <c r="AJ140" s="1">
        <f t="shared" si="64"/>
        <v>850.23999999999944</v>
      </c>
      <c r="AK140" s="1">
        <v>225</v>
      </c>
      <c r="AL140" s="1">
        <v>45</v>
      </c>
      <c r="AM140" s="1">
        <f t="shared" si="60"/>
        <v>1120.2399999999993</v>
      </c>
      <c r="AN140" s="22">
        <f t="shared" si="68"/>
        <v>2240.4799999999987</v>
      </c>
      <c r="AO140" s="1"/>
    </row>
    <row r="141" spans="2:41" x14ac:dyDescent="0.35">
      <c r="B141" s="3">
        <v>750</v>
      </c>
      <c r="C141" s="21">
        <v>3500</v>
      </c>
      <c r="D141" s="4">
        <v>1255</v>
      </c>
      <c r="E141" s="6">
        <f t="shared" si="55"/>
        <v>3143.1026785714284</v>
      </c>
      <c r="F141" s="3">
        <f t="shared" si="61"/>
        <v>471.34999999999997</v>
      </c>
      <c r="G141" s="21">
        <v>205</v>
      </c>
      <c r="H141" s="4">
        <f t="shared" si="56"/>
        <v>676.34999999999991</v>
      </c>
      <c r="I141" s="9">
        <f t="shared" si="57"/>
        <v>1352.6999999999998</v>
      </c>
      <c r="J141" s="20"/>
      <c r="K141" s="1"/>
      <c r="L141" s="1">
        <v>750</v>
      </c>
      <c r="M141" s="1">
        <v>3500</v>
      </c>
      <c r="N141" s="1">
        <v>1560</v>
      </c>
      <c r="O141" s="1">
        <f t="shared" si="65"/>
        <v>3906.9642857142858</v>
      </c>
      <c r="P141" s="1">
        <f t="shared" si="62"/>
        <v>669.50999999999942</v>
      </c>
      <c r="Q141" s="1">
        <v>210</v>
      </c>
      <c r="R141" s="1">
        <f t="shared" si="58"/>
        <v>879.50999999999942</v>
      </c>
      <c r="S141" s="22">
        <f t="shared" si="66"/>
        <v>1759.0199999999988</v>
      </c>
      <c r="T141" s="1"/>
      <c r="U141" s="1"/>
      <c r="V141" s="1">
        <v>750</v>
      </c>
      <c r="W141" s="1">
        <v>3500</v>
      </c>
      <c r="X141" s="1">
        <v>1880</v>
      </c>
      <c r="Y141" s="1">
        <f t="shared" si="54"/>
        <v>4708.3928571428569</v>
      </c>
      <c r="Z141" s="1">
        <f t="shared" si="63"/>
        <v>682.58999999999935</v>
      </c>
      <c r="AA141" s="1">
        <v>220</v>
      </c>
      <c r="AB141" s="1">
        <f t="shared" si="59"/>
        <v>902.58999999999935</v>
      </c>
      <c r="AC141" s="22">
        <f t="shared" si="67"/>
        <v>1805.1799999999987</v>
      </c>
      <c r="AD141" s="20"/>
      <c r="AE141" s="20"/>
      <c r="AF141" s="1">
        <v>750</v>
      </c>
      <c r="AG141" s="1">
        <v>3500</v>
      </c>
      <c r="AH141" s="1">
        <v>2350</v>
      </c>
      <c r="AI141" s="1">
        <f t="shared" si="48"/>
        <v>5885.4910714285716</v>
      </c>
      <c r="AJ141" s="1">
        <f t="shared" si="64"/>
        <v>867.13999999999942</v>
      </c>
      <c r="AK141" s="1">
        <v>225</v>
      </c>
      <c r="AL141" s="1">
        <v>45</v>
      </c>
      <c r="AM141" s="1">
        <f t="shared" si="60"/>
        <v>1137.1399999999994</v>
      </c>
      <c r="AN141" s="22">
        <f t="shared" si="68"/>
        <v>2274.2799999999988</v>
      </c>
      <c r="AO141" s="1"/>
    </row>
    <row r="142" spans="2:41" x14ac:dyDescent="0.35">
      <c r="B142" s="3">
        <v>750</v>
      </c>
      <c r="C142" s="21">
        <v>3600</v>
      </c>
      <c r="D142" s="4">
        <v>1255</v>
      </c>
      <c r="E142" s="6">
        <f t="shared" si="55"/>
        <v>3237.2276785714284</v>
      </c>
      <c r="F142" s="3">
        <f t="shared" si="61"/>
        <v>479.78999999999996</v>
      </c>
      <c r="G142" s="21">
        <v>205</v>
      </c>
      <c r="H142" s="4">
        <f t="shared" si="56"/>
        <v>684.79</v>
      </c>
      <c r="I142" s="9">
        <f t="shared" si="57"/>
        <v>1369.58</v>
      </c>
      <c r="J142" s="20"/>
      <c r="K142" s="1"/>
      <c r="L142" s="1">
        <v>750</v>
      </c>
      <c r="M142" s="1">
        <v>3600</v>
      </c>
      <c r="N142" s="1">
        <v>1560</v>
      </c>
      <c r="O142" s="1">
        <f t="shared" si="65"/>
        <v>4023.9642857142858</v>
      </c>
      <c r="P142" s="1">
        <f t="shared" si="62"/>
        <v>682.18999999999937</v>
      </c>
      <c r="Q142" s="1">
        <v>215</v>
      </c>
      <c r="R142" s="1">
        <f t="shared" si="58"/>
        <v>897.18999999999937</v>
      </c>
      <c r="S142" s="22">
        <f t="shared" si="66"/>
        <v>1794.3799999999987</v>
      </c>
      <c r="T142" s="1"/>
      <c r="U142" s="1"/>
      <c r="V142" s="1">
        <v>750</v>
      </c>
      <c r="W142" s="1">
        <v>3600</v>
      </c>
      <c r="X142" s="1">
        <v>1880</v>
      </c>
      <c r="Y142" s="1">
        <f t="shared" si="54"/>
        <v>4849.3928571428569</v>
      </c>
      <c r="Z142" s="1">
        <f t="shared" si="63"/>
        <v>695.61999999999932</v>
      </c>
      <c r="AA142" s="1">
        <v>220</v>
      </c>
      <c r="AB142" s="1">
        <f t="shared" si="59"/>
        <v>915.61999999999932</v>
      </c>
      <c r="AC142" s="22">
        <f t="shared" si="67"/>
        <v>1831.2399999999986</v>
      </c>
      <c r="AD142" s="20"/>
      <c r="AE142" s="20"/>
      <c r="AF142" s="1">
        <v>750</v>
      </c>
      <c r="AG142" s="1">
        <v>3600</v>
      </c>
      <c r="AH142" s="1">
        <v>2350</v>
      </c>
      <c r="AI142" s="1">
        <f t="shared" si="48"/>
        <v>6061.7410714285716</v>
      </c>
      <c r="AJ142" s="1">
        <f t="shared" si="64"/>
        <v>884.0399999999994</v>
      </c>
      <c r="AK142" s="1">
        <v>230</v>
      </c>
      <c r="AL142" s="1">
        <v>45</v>
      </c>
      <c r="AM142" s="1">
        <f t="shared" si="60"/>
        <v>1159.0399999999995</v>
      </c>
      <c r="AN142" s="22">
        <f t="shared" si="68"/>
        <v>2318.079999999999</v>
      </c>
      <c r="AO142" s="1"/>
    </row>
    <row r="143" spans="2:41" x14ac:dyDescent="0.35">
      <c r="B143" s="3">
        <v>750</v>
      </c>
      <c r="C143" s="21">
        <v>3700</v>
      </c>
      <c r="D143" s="4">
        <v>1255</v>
      </c>
      <c r="E143" s="6">
        <f t="shared" si="55"/>
        <v>3331.3526785714284</v>
      </c>
      <c r="F143" s="3">
        <f t="shared" si="61"/>
        <v>488.22999999999996</v>
      </c>
      <c r="G143" s="21">
        <v>205</v>
      </c>
      <c r="H143" s="4">
        <f t="shared" si="56"/>
        <v>693.23</v>
      </c>
      <c r="I143" s="9">
        <f t="shared" si="57"/>
        <v>1386.46</v>
      </c>
      <c r="J143" s="20"/>
      <c r="K143" s="1"/>
      <c r="L143" s="1">
        <v>750</v>
      </c>
      <c r="M143" s="1">
        <v>3700</v>
      </c>
      <c r="N143" s="1">
        <v>1560</v>
      </c>
      <c r="O143" s="1">
        <f t="shared" si="65"/>
        <v>4140.9642857142862</v>
      </c>
      <c r="P143" s="1">
        <f t="shared" si="62"/>
        <v>694.86999999999932</v>
      </c>
      <c r="Q143" s="1">
        <v>215</v>
      </c>
      <c r="R143" s="1">
        <f t="shared" si="58"/>
        <v>909.86999999999932</v>
      </c>
      <c r="S143" s="22">
        <f t="shared" si="66"/>
        <v>1819.7399999999986</v>
      </c>
      <c r="T143" s="1"/>
      <c r="U143" s="1"/>
      <c r="V143" s="1">
        <v>750</v>
      </c>
      <c r="W143" s="1">
        <v>3700</v>
      </c>
      <c r="X143" s="1">
        <v>1880</v>
      </c>
      <c r="Y143" s="1">
        <f t="shared" si="54"/>
        <v>4990.3928571428569</v>
      </c>
      <c r="Z143" s="1">
        <f t="shared" si="63"/>
        <v>708.6499999999993</v>
      </c>
      <c r="AA143" s="1">
        <v>220</v>
      </c>
      <c r="AB143" s="1">
        <f t="shared" si="59"/>
        <v>928.6499999999993</v>
      </c>
      <c r="AC143" s="22">
        <f t="shared" si="67"/>
        <v>1857.2999999999986</v>
      </c>
      <c r="AD143" s="20"/>
      <c r="AE143" s="20"/>
      <c r="AF143" s="1">
        <v>750</v>
      </c>
      <c r="AG143" s="1">
        <v>3700</v>
      </c>
      <c r="AH143" s="1">
        <v>2350</v>
      </c>
      <c r="AI143" s="1">
        <f t="shared" ref="AI143:AI206" si="69">(((22/7*(AF143/2)^2)*AH143)+((AG143-AF143)*AH143*AF143))/1000000</f>
        <v>6237.9910714285716</v>
      </c>
      <c r="AJ143" s="1">
        <f t="shared" si="64"/>
        <v>900.93999999999937</v>
      </c>
      <c r="AK143" s="1">
        <v>230</v>
      </c>
      <c r="AL143" s="1">
        <v>45</v>
      </c>
      <c r="AM143" s="1">
        <f t="shared" si="60"/>
        <v>1175.9399999999994</v>
      </c>
      <c r="AN143" s="22">
        <f t="shared" si="68"/>
        <v>2351.8799999999987</v>
      </c>
      <c r="AO143" s="1"/>
    </row>
    <row r="144" spans="2:41" x14ac:dyDescent="0.35">
      <c r="B144" s="3">
        <v>750</v>
      </c>
      <c r="C144" s="21">
        <v>3800</v>
      </c>
      <c r="D144" s="4">
        <v>1255</v>
      </c>
      <c r="E144" s="6">
        <f t="shared" si="55"/>
        <v>3425.4776785714284</v>
      </c>
      <c r="F144" s="3">
        <f t="shared" si="61"/>
        <v>496.66999999999996</v>
      </c>
      <c r="G144" s="21">
        <v>205</v>
      </c>
      <c r="H144" s="4">
        <f t="shared" si="56"/>
        <v>701.67</v>
      </c>
      <c r="I144" s="9">
        <f t="shared" si="57"/>
        <v>1403.34</v>
      </c>
      <c r="J144" s="20"/>
      <c r="K144" s="1"/>
      <c r="L144" s="1">
        <v>750</v>
      </c>
      <c r="M144" s="1">
        <v>3800</v>
      </c>
      <c r="N144" s="1">
        <v>1560</v>
      </c>
      <c r="O144" s="1">
        <f t="shared" si="65"/>
        <v>4257.9642857142862</v>
      </c>
      <c r="P144" s="1">
        <f t="shared" si="62"/>
        <v>707.54999999999927</v>
      </c>
      <c r="Q144" s="1">
        <v>215</v>
      </c>
      <c r="R144" s="1">
        <f t="shared" si="58"/>
        <v>922.54999999999927</v>
      </c>
      <c r="S144" s="22">
        <f t="shared" si="66"/>
        <v>1845.0999999999985</v>
      </c>
      <c r="T144" s="1"/>
      <c r="U144" s="1"/>
      <c r="V144" s="1">
        <v>750</v>
      </c>
      <c r="W144" s="1">
        <v>3800</v>
      </c>
      <c r="X144" s="1">
        <v>1880</v>
      </c>
      <c r="Y144" s="1">
        <f t="shared" si="54"/>
        <v>5131.3928571428569</v>
      </c>
      <c r="Z144" s="1">
        <f t="shared" si="63"/>
        <v>721.67999999999927</v>
      </c>
      <c r="AA144" s="1">
        <v>220</v>
      </c>
      <c r="AB144" s="1">
        <f t="shared" si="59"/>
        <v>941.67999999999927</v>
      </c>
      <c r="AC144" s="22">
        <f t="shared" si="67"/>
        <v>1883.3599999999985</v>
      </c>
      <c r="AD144" s="20"/>
      <c r="AE144" s="20"/>
      <c r="AF144" s="1">
        <v>750</v>
      </c>
      <c r="AG144" s="1">
        <v>3800</v>
      </c>
      <c r="AH144" s="1">
        <v>2350</v>
      </c>
      <c r="AI144" s="1">
        <f t="shared" si="69"/>
        <v>6414.2410714285716</v>
      </c>
      <c r="AJ144" s="1">
        <f t="shared" si="64"/>
        <v>917.83999999999935</v>
      </c>
      <c r="AK144" s="1">
        <v>230</v>
      </c>
      <c r="AL144" s="1">
        <v>45</v>
      </c>
      <c r="AM144" s="1">
        <f t="shared" si="60"/>
        <v>1192.8399999999992</v>
      </c>
      <c r="AN144" s="22">
        <f t="shared" si="68"/>
        <v>2385.6799999999985</v>
      </c>
      <c r="AO144" s="1"/>
    </row>
    <row r="145" spans="2:41" x14ac:dyDescent="0.35">
      <c r="B145" s="3">
        <v>750</v>
      </c>
      <c r="C145" s="21">
        <v>3900</v>
      </c>
      <c r="D145" s="4">
        <v>1255</v>
      </c>
      <c r="E145" s="6">
        <f t="shared" si="55"/>
        <v>3519.6026785714284</v>
      </c>
      <c r="F145" s="3">
        <f t="shared" si="61"/>
        <v>505.10999999999996</v>
      </c>
      <c r="G145" s="21">
        <v>210</v>
      </c>
      <c r="H145" s="4">
        <f t="shared" si="56"/>
        <v>715.1099999999999</v>
      </c>
      <c r="I145" s="9">
        <f t="shared" si="57"/>
        <v>1430.2199999999998</v>
      </c>
      <c r="J145" s="20"/>
      <c r="K145" s="1"/>
      <c r="L145" s="1">
        <v>750</v>
      </c>
      <c r="M145" s="1">
        <v>3900</v>
      </c>
      <c r="N145" s="1">
        <v>1560</v>
      </c>
      <c r="O145" s="1">
        <f t="shared" si="65"/>
        <v>4374.9642857142862</v>
      </c>
      <c r="P145" s="1">
        <f t="shared" si="62"/>
        <v>720.22999999999922</v>
      </c>
      <c r="Q145" s="1">
        <v>215</v>
      </c>
      <c r="R145" s="1">
        <f t="shared" si="58"/>
        <v>935.22999999999922</v>
      </c>
      <c r="S145" s="22">
        <f t="shared" si="66"/>
        <v>1870.4599999999984</v>
      </c>
      <c r="T145" s="1"/>
      <c r="U145" s="1"/>
      <c r="V145" s="1">
        <v>750</v>
      </c>
      <c r="W145" s="1">
        <v>3900</v>
      </c>
      <c r="X145" s="1">
        <v>1880</v>
      </c>
      <c r="Y145" s="1">
        <f t="shared" si="54"/>
        <v>5272.3928571428569</v>
      </c>
      <c r="Z145" s="1">
        <f t="shared" si="63"/>
        <v>734.70999999999924</v>
      </c>
      <c r="AA145" s="1">
        <v>220</v>
      </c>
      <c r="AB145" s="1">
        <f t="shared" si="59"/>
        <v>954.70999999999924</v>
      </c>
      <c r="AC145" s="22">
        <f t="shared" si="67"/>
        <v>1909.4199999999985</v>
      </c>
      <c r="AD145" s="20"/>
      <c r="AE145" s="20"/>
      <c r="AF145" s="1">
        <v>750</v>
      </c>
      <c r="AG145" s="1">
        <v>3900</v>
      </c>
      <c r="AH145" s="1">
        <v>2350</v>
      </c>
      <c r="AI145" s="1">
        <f t="shared" si="69"/>
        <v>6590.4910714285716</v>
      </c>
      <c r="AJ145" s="1">
        <f t="shared" si="64"/>
        <v>934.73999999999933</v>
      </c>
      <c r="AK145" s="1">
        <v>235</v>
      </c>
      <c r="AL145" s="1">
        <v>45</v>
      </c>
      <c r="AM145" s="1">
        <f t="shared" si="60"/>
        <v>1214.7399999999993</v>
      </c>
      <c r="AN145" s="22">
        <f t="shared" si="68"/>
        <v>2429.4799999999987</v>
      </c>
      <c r="AO145" s="1"/>
    </row>
    <row r="146" spans="2:41" x14ac:dyDescent="0.35">
      <c r="B146" s="3">
        <v>750</v>
      </c>
      <c r="C146" s="21">
        <v>4000</v>
      </c>
      <c r="D146" s="4">
        <v>1255</v>
      </c>
      <c r="E146" s="6">
        <f t="shared" si="55"/>
        <v>3613.7276785714284</v>
      </c>
      <c r="F146" s="3">
        <f t="shared" si="61"/>
        <v>513.54999999999995</v>
      </c>
      <c r="G146" s="21">
        <v>210</v>
      </c>
      <c r="H146" s="4">
        <f t="shared" si="56"/>
        <v>723.55</v>
      </c>
      <c r="I146" s="9">
        <f t="shared" si="57"/>
        <v>1447.1</v>
      </c>
      <c r="J146" s="20"/>
      <c r="K146" s="1"/>
      <c r="L146" s="1">
        <v>750</v>
      </c>
      <c r="M146" s="1">
        <v>4000</v>
      </c>
      <c r="N146" s="1">
        <v>1560</v>
      </c>
      <c r="O146" s="1">
        <f t="shared" si="65"/>
        <v>4491.9642857142862</v>
      </c>
      <c r="P146" s="1">
        <f t="shared" si="62"/>
        <v>732.90999999999917</v>
      </c>
      <c r="Q146" s="1">
        <v>215</v>
      </c>
      <c r="R146" s="1">
        <f t="shared" si="58"/>
        <v>947.90999999999917</v>
      </c>
      <c r="S146" s="22">
        <f t="shared" si="66"/>
        <v>1895.8199999999983</v>
      </c>
      <c r="T146" s="1"/>
      <c r="U146" s="1"/>
      <c r="V146" s="1">
        <v>750</v>
      </c>
      <c r="W146" s="1">
        <v>4000</v>
      </c>
      <c r="X146" s="1">
        <v>1880</v>
      </c>
      <c r="Y146" s="1">
        <f t="shared" si="54"/>
        <v>5413.3928571428569</v>
      </c>
      <c r="Z146" s="1">
        <f t="shared" si="63"/>
        <v>747.73999999999921</v>
      </c>
      <c r="AA146" s="1">
        <v>220</v>
      </c>
      <c r="AB146" s="1">
        <f t="shared" si="59"/>
        <v>967.73999999999921</v>
      </c>
      <c r="AC146" s="22">
        <f t="shared" si="67"/>
        <v>1935.4799999999984</v>
      </c>
      <c r="AD146" s="20"/>
      <c r="AE146" s="20"/>
      <c r="AF146" s="1">
        <v>750</v>
      </c>
      <c r="AG146" s="1">
        <v>4000</v>
      </c>
      <c r="AH146" s="1">
        <v>2350</v>
      </c>
      <c r="AI146" s="1">
        <f t="shared" si="69"/>
        <v>6766.7410714285716</v>
      </c>
      <c r="AJ146" s="1">
        <f t="shared" si="64"/>
        <v>951.6399999999993</v>
      </c>
      <c r="AK146" s="1">
        <v>235</v>
      </c>
      <c r="AL146" s="1">
        <v>45</v>
      </c>
      <c r="AM146" s="1">
        <f t="shared" si="60"/>
        <v>1231.6399999999994</v>
      </c>
      <c r="AN146" s="22">
        <f t="shared" si="68"/>
        <v>2463.2799999999988</v>
      </c>
      <c r="AO146" s="1"/>
    </row>
    <row r="147" spans="2:41" x14ac:dyDescent="0.35">
      <c r="B147" s="3"/>
      <c r="C147" s="21"/>
      <c r="D147" s="4"/>
      <c r="E147" s="6"/>
      <c r="F147" s="3"/>
      <c r="G147" s="21"/>
      <c r="H147" s="4"/>
      <c r="I147" s="23"/>
      <c r="J147" s="20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20"/>
      <c r="AE147" s="20"/>
      <c r="AF147" s="1"/>
      <c r="AG147" s="1"/>
      <c r="AH147" s="1"/>
      <c r="AI147" s="1"/>
      <c r="AJ147" s="1"/>
      <c r="AK147" s="1"/>
      <c r="AL147" s="1"/>
      <c r="AM147" s="1"/>
      <c r="AN147" s="1"/>
      <c r="AO147" s="1"/>
    </row>
    <row r="148" spans="2:41" x14ac:dyDescent="0.35">
      <c r="B148" s="3"/>
      <c r="C148" s="21"/>
      <c r="D148" s="4"/>
      <c r="E148" s="6"/>
      <c r="F148" s="3"/>
      <c r="G148" s="21"/>
      <c r="H148" s="4"/>
      <c r="I148" s="23"/>
      <c r="J148" s="20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20"/>
      <c r="AE148" s="20"/>
      <c r="AF148" s="1"/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2:41" x14ac:dyDescent="0.35">
      <c r="B149" s="3">
        <v>800</v>
      </c>
      <c r="C149" s="21">
        <v>800</v>
      </c>
      <c r="D149" s="4">
        <v>1255</v>
      </c>
      <c r="E149" s="6">
        <f t="shared" ref="E149:E181" si="70">(((22/7*(B149/2)^2)*D149)+((C149-B149)*D149*B149))/1000000</f>
        <v>631.08571428571429</v>
      </c>
      <c r="F149" s="3">
        <v>250.86</v>
      </c>
      <c r="G149" s="21">
        <v>125</v>
      </c>
      <c r="H149" s="4">
        <f t="shared" ref="H149:H181" si="71">F149+G149</f>
        <v>375.86</v>
      </c>
      <c r="I149" s="9">
        <f t="shared" ref="I149:I181" si="72">H149/(1-$C$2)</f>
        <v>751.72</v>
      </c>
      <c r="J149" s="20"/>
      <c r="K149" s="1"/>
      <c r="L149" s="1">
        <v>800</v>
      </c>
      <c r="M149" s="1">
        <v>800</v>
      </c>
      <c r="N149" s="1">
        <v>1560</v>
      </c>
      <c r="O149" s="1">
        <f t="shared" si="65"/>
        <v>784.4571428571428</v>
      </c>
      <c r="P149" s="1">
        <v>337.71</v>
      </c>
      <c r="Q149" s="1">
        <v>125</v>
      </c>
      <c r="R149" s="1">
        <f t="shared" ref="R149:R181" si="73">P149+Q149</f>
        <v>462.71</v>
      </c>
      <c r="S149" s="22">
        <f t="shared" si="66"/>
        <v>925.42</v>
      </c>
      <c r="T149" s="1"/>
      <c r="U149" s="1"/>
      <c r="V149" s="1">
        <v>800</v>
      </c>
      <c r="W149" s="1">
        <v>800</v>
      </c>
      <c r="X149" s="1">
        <v>1880</v>
      </c>
      <c r="Y149" s="1">
        <f t="shared" si="54"/>
        <v>945.37142857142851</v>
      </c>
      <c r="Z149" s="1">
        <v>341.37</v>
      </c>
      <c r="AA149" s="1">
        <v>125</v>
      </c>
      <c r="AB149" s="1">
        <f t="shared" ref="AB149:AB181" si="74">Z149+AA149</f>
        <v>466.37</v>
      </c>
      <c r="AC149" s="22">
        <f t="shared" si="67"/>
        <v>932.74</v>
      </c>
      <c r="AD149" s="20"/>
      <c r="AE149" s="20"/>
      <c r="AF149" s="1">
        <v>800</v>
      </c>
      <c r="AG149" s="1">
        <v>800</v>
      </c>
      <c r="AH149" s="1">
        <v>2350</v>
      </c>
      <c r="AI149" s="1">
        <f t="shared" si="69"/>
        <v>1181.7142857142856</v>
      </c>
      <c r="AJ149" s="1">
        <v>424.57</v>
      </c>
      <c r="AK149" s="1">
        <v>145</v>
      </c>
      <c r="AL149" s="1">
        <v>30</v>
      </c>
      <c r="AM149" s="1">
        <f t="shared" ref="AM149:AM181" si="75">SUM(AJ149:AL149)</f>
        <v>599.56999999999994</v>
      </c>
      <c r="AN149" s="22">
        <f t="shared" si="68"/>
        <v>1199.1399999999999</v>
      </c>
      <c r="AO149" s="1"/>
    </row>
    <row r="150" spans="2:41" x14ac:dyDescent="0.35">
      <c r="B150" s="3">
        <v>800</v>
      </c>
      <c r="C150" s="21">
        <v>900</v>
      </c>
      <c r="D150" s="4">
        <v>1255</v>
      </c>
      <c r="E150" s="6">
        <f t="shared" si="70"/>
        <v>731.48571428571427</v>
      </c>
      <c r="F150" s="3">
        <v>259.3</v>
      </c>
      <c r="G150" s="21">
        <v>125</v>
      </c>
      <c r="H150" s="4">
        <f t="shared" si="71"/>
        <v>384.3</v>
      </c>
      <c r="I150" s="9">
        <f t="shared" si="72"/>
        <v>768.6</v>
      </c>
      <c r="J150" s="20"/>
      <c r="K150" s="1"/>
      <c r="L150" s="1">
        <v>800</v>
      </c>
      <c r="M150" s="1">
        <v>900</v>
      </c>
      <c r="N150" s="1">
        <v>1560</v>
      </c>
      <c r="O150" s="1">
        <f t="shared" si="65"/>
        <v>909.25714285714275</v>
      </c>
      <c r="P150" s="1">
        <v>350.39</v>
      </c>
      <c r="Q150" s="1">
        <v>125</v>
      </c>
      <c r="R150" s="1">
        <f t="shared" si="73"/>
        <v>475.39</v>
      </c>
      <c r="S150" s="22">
        <f t="shared" si="66"/>
        <v>950.78</v>
      </c>
      <c r="T150" s="1"/>
      <c r="U150" s="1"/>
      <c r="V150" s="1">
        <v>800</v>
      </c>
      <c r="W150" s="1">
        <v>900</v>
      </c>
      <c r="X150" s="1">
        <v>1880</v>
      </c>
      <c r="Y150" s="1">
        <f t="shared" si="54"/>
        <v>1095.7714285714285</v>
      </c>
      <c r="Z150" s="1">
        <v>354.4</v>
      </c>
      <c r="AA150" s="1">
        <v>145</v>
      </c>
      <c r="AB150" s="1">
        <f t="shared" si="74"/>
        <v>499.4</v>
      </c>
      <c r="AC150" s="22">
        <f t="shared" si="67"/>
        <v>998.8</v>
      </c>
      <c r="AD150" s="20"/>
      <c r="AE150" s="20"/>
      <c r="AF150" s="1">
        <v>800</v>
      </c>
      <c r="AG150" s="1">
        <v>900</v>
      </c>
      <c r="AH150" s="1">
        <v>2350</v>
      </c>
      <c r="AI150" s="1">
        <f t="shared" si="69"/>
        <v>1369.7142857142856</v>
      </c>
      <c r="AJ150" s="1">
        <v>441.47</v>
      </c>
      <c r="AK150" s="1">
        <v>145</v>
      </c>
      <c r="AL150" s="1">
        <v>30</v>
      </c>
      <c r="AM150" s="1">
        <f t="shared" si="75"/>
        <v>616.47</v>
      </c>
      <c r="AN150" s="22">
        <f t="shared" si="68"/>
        <v>1232.94</v>
      </c>
      <c r="AO150" s="1"/>
    </row>
    <row r="151" spans="2:41" x14ac:dyDescent="0.35">
      <c r="B151" s="3">
        <v>800</v>
      </c>
      <c r="C151" s="21">
        <v>1000</v>
      </c>
      <c r="D151" s="4">
        <v>1255</v>
      </c>
      <c r="E151" s="6">
        <f t="shared" si="70"/>
        <v>831.88571428571424</v>
      </c>
      <c r="F151" s="3">
        <f>F150+8.44</f>
        <v>267.74</v>
      </c>
      <c r="G151" s="21">
        <v>125</v>
      </c>
      <c r="H151" s="4">
        <f t="shared" si="71"/>
        <v>392.74</v>
      </c>
      <c r="I151" s="9">
        <f t="shared" si="72"/>
        <v>785.48</v>
      </c>
      <c r="J151" s="20"/>
      <c r="K151" s="1"/>
      <c r="L151" s="1">
        <v>800</v>
      </c>
      <c r="M151" s="1">
        <v>1000</v>
      </c>
      <c r="N151" s="1">
        <v>1560</v>
      </c>
      <c r="O151" s="1">
        <f t="shared" si="65"/>
        <v>1034.0571428571427</v>
      </c>
      <c r="P151" s="1">
        <f>P150+12.68</f>
        <v>363.07</v>
      </c>
      <c r="Q151" s="1">
        <v>145</v>
      </c>
      <c r="R151" s="1">
        <f t="shared" si="73"/>
        <v>508.07</v>
      </c>
      <c r="S151" s="22">
        <f t="shared" si="66"/>
        <v>1016.14</v>
      </c>
      <c r="T151" s="1"/>
      <c r="U151" s="1"/>
      <c r="V151" s="1">
        <v>800</v>
      </c>
      <c r="W151" s="1">
        <v>1000</v>
      </c>
      <c r="X151" s="1">
        <v>1880</v>
      </c>
      <c r="Y151" s="1">
        <f t="shared" si="54"/>
        <v>1246.1714285714286</v>
      </c>
      <c r="Z151" s="1">
        <f>Z150+13.03</f>
        <v>367.42999999999995</v>
      </c>
      <c r="AA151" s="1">
        <v>145</v>
      </c>
      <c r="AB151" s="1">
        <f t="shared" si="74"/>
        <v>512.42999999999995</v>
      </c>
      <c r="AC151" s="22">
        <f t="shared" si="67"/>
        <v>1024.8599999999999</v>
      </c>
      <c r="AD151" s="20"/>
      <c r="AE151" s="20"/>
      <c r="AF151" s="1">
        <v>800</v>
      </c>
      <c r="AG151" s="1">
        <v>1000</v>
      </c>
      <c r="AH151" s="1">
        <v>2350</v>
      </c>
      <c r="AI151" s="1">
        <f t="shared" si="69"/>
        <v>1557.7142857142856</v>
      </c>
      <c r="AJ151" s="1">
        <f>AJ150+16.9</f>
        <v>458.37</v>
      </c>
      <c r="AK151" s="1">
        <v>165</v>
      </c>
      <c r="AL151" s="1">
        <v>30</v>
      </c>
      <c r="AM151" s="1">
        <f t="shared" si="75"/>
        <v>653.37</v>
      </c>
      <c r="AN151" s="22">
        <f t="shared" si="68"/>
        <v>1306.74</v>
      </c>
      <c r="AO151" s="1"/>
    </row>
    <row r="152" spans="2:41" x14ac:dyDescent="0.35">
      <c r="B152" s="3">
        <v>800</v>
      </c>
      <c r="C152" s="21">
        <v>1100</v>
      </c>
      <c r="D152" s="4">
        <v>1255</v>
      </c>
      <c r="E152" s="6">
        <f t="shared" si="70"/>
        <v>932.28571428571422</v>
      </c>
      <c r="F152" s="3">
        <f t="shared" ref="F152:F181" si="76">F151+8.44</f>
        <v>276.18</v>
      </c>
      <c r="G152" s="21">
        <v>125</v>
      </c>
      <c r="H152" s="4">
        <f t="shared" si="71"/>
        <v>401.18</v>
      </c>
      <c r="I152" s="9">
        <f t="shared" si="72"/>
        <v>802.36</v>
      </c>
      <c r="J152" s="20"/>
      <c r="K152" s="1"/>
      <c r="L152" s="1">
        <v>800</v>
      </c>
      <c r="M152" s="1">
        <v>1100</v>
      </c>
      <c r="N152" s="1">
        <v>1560</v>
      </c>
      <c r="O152" s="1">
        <f t="shared" si="65"/>
        <v>1158.8571428571429</v>
      </c>
      <c r="P152" s="1">
        <f t="shared" ref="P152:P181" si="77">P151+12.68</f>
        <v>375.75</v>
      </c>
      <c r="Q152" s="1">
        <v>145</v>
      </c>
      <c r="R152" s="1">
        <f t="shared" si="73"/>
        <v>520.75</v>
      </c>
      <c r="S152" s="22">
        <f t="shared" si="66"/>
        <v>1041.5</v>
      </c>
      <c r="T152" s="1"/>
      <c r="U152" s="1"/>
      <c r="V152" s="1">
        <v>800</v>
      </c>
      <c r="W152" s="1">
        <v>1100</v>
      </c>
      <c r="X152" s="1">
        <v>1880</v>
      </c>
      <c r="Y152" s="1">
        <f t="shared" si="54"/>
        <v>1396.5714285714284</v>
      </c>
      <c r="Z152" s="1">
        <f t="shared" ref="Z152:Z181" si="78">Z151+13.03</f>
        <v>380.45999999999992</v>
      </c>
      <c r="AA152" s="1">
        <v>145</v>
      </c>
      <c r="AB152" s="1">
        <f t="shared" si="74"/>
        <v>525.45999999999992</v>
      </c>
      <c r="AC152" s="22">
        <f t="shared" si="67"/>
        <v>1050.9199999999998</v>
      </c>
      <c r="AD152" s="20"/>
      <c r="AE152" s="20"/>
      <c r="AF152" s="1">
        <v>800</v>
      </c>
      <c r="AG152" s="1">
        <v>1100</v>
      </c>
      <c r="AH152" s="1">
        <v>2350</v>
      </c>
      <c r="AI152" s="1">
        <f t="shared" si="69"/>
        <v>1745.7142857142856</v>
      </c>
      <c r="AJ152" s="1">
        <f t="shared" ref="AJ152:AJ181" si="79">AJ151+16.9</f>
        <v>475.27</v>
      </c>
      <c r="AK152" s="1">
        <v>165</v>
      </c>
      <c r="AL152" s="1">
        <v>30</v>
      </c>
      <c r="AM152" s="1">
        <f t="shared" si="75"/>
        <v>670.27</v>
      </c>
      <c r="AN152" s="22">
        <f t="shared" si="68"/>
        <v>1340.54</v>
      </c>
      <c r="AO152" s="1"/>
    </row>
    <row r="153" spans="2:41" x14ac:dyDescent="0.35">
      <c r="B153" s="3">
        <v>800</v>
      </c>
      <c r="C153" s="21">
        <v>1200</v>
      </c>
      <c r="D153" s="4">
        <v>1255</v>
      </c>
      <c r="E153" s="6">
        <f t="shared" si="70"/>
        <v>1032.6857142857143</v>
      </c>
      <c r="F153" s="3">
        <f t="shared" si="76"/>
        <v>284.62</v>
      </c>
      <c r="G153" s="21">
        <v>145</v>
      </c>
      <c r="H153" s="4">
        <f t="shared" si="71"/>
        <v>429.62</v>
      </c>
      <c r="I153" s="9">
        <f t="shared" si="72"/>
        <v>859.24</v>
      </c>
      <c r="J153" s="20"/>
      <c r="K153" s="1"/>
      <c r="L153" s="1">
        <v>800</v>
      </c>
      <c r="M153" s="1">
        <v>1200</v>
      </c>
      <c r="N153" s="1">
        <v>1560</v>
      </c>
      <c r="O153" s="1">
        <f t="shared" si="65"/>
        <v>1283.6571428571428</v>
      </c>
      <c r="P153" s="1">
        <f t="shared" si="77"/>
        <v>388.43</v>
      </c>
      <c r="Q153" s="1">
        <v>145</v>
      </c>
      <c r="R153" s="1">
        <f t="shared" si="73"/>
        <v>533.43000000000006</v>
      </c>
      <c r="S153" s="22">
        <f t="shared" si="66"/>
        <v>1066.8600000000001</v>
      </c>
      <c r="T153" s="1"/>
      <c r="U153" s="1"/>
      <c r="V153" s="1">
        <v>800</v>
      </c>
      <c r="W153" s="1">
        <v>1200</v>
      </c>
      <c r="X153" s="1">
        <v>1880</v>
      </c>
      <c r="Y153" s="1">
        <f t="shared" si="54"/>
        <v>1546.9714285714285</v>
      </c>
      <c r="Z153" s="1">
        <f t="shared" si="78"/>
        <v>393.4899999999999</v>
      </c>
      <c r="AA153" s="1">
        <v>165</v>
      </c>
      <c r="AB153" s="1">
        <f t="shared" si="74"/>
        <v>558.4899999999999</v>
      </c>
      <c r="AC153" s="22">
        <f t="shared" si="67"/>
        <v>1116.9799999999998</v>
      </c>
      <c r="AD153" s="20"/>
      <c r="AE153" s="20"/>
      <c r="AF153" s="1">
        <v>800</v>
      </c>
      <c r="AG153" s="1">
        <v>1200</v>
      </c>
      <c r="AH153" s="1">
        <v>2350</v>
      </c>
      <c r="AI153" s="1">
        <f t="shared" si="69"/>
        <v>1933.7142857142856</v>
      </c>
      <c r="AJ153" s="1">
        <f t="shared" si="79"/>
        <v>492.16999999999996</v>
      </c>
      <c r="AK153" s="1">
        <v>165</v>
      </c>
      <c r="AL153" s="1">
        <v>30</v>
      </c>
      <c r="AM153" s="1">
        <f t="shared" si="75"/>
        <v>687.17</v>
      </c>
      <c r="AN153" s="22">
        <f t="shared" si="68"/>
        <v>1374.34</v>
      </c>
      <c r="AO153" s="1"/>
    </row>
    <row r="154" spans="2:41" x14ac:dyDescent="0.35">
      <c r="B154" s="3">
        <v>800</v>
      </c>
      <c r="C154" s="21">
        <v>1300</v>
      </c>
      <c r="D154" s="4">
        <v>1255</v>
      </c>
      <c r="E154" s="6">
        <f t="shared" si="70"/>
        <v>1133.0857142857142</v>
      </c>
      <c r="F154" s="3">
        <f t="shared" si="76"/>
        <v>293.06</v>
      </c>
      <c r="G154" s="21">
        <v>145</v>
      </c>
      <c r="H154" s="4">
        <f t="shared" si="71"/>
        <v>438.06</v>
      </c>
      <c r="I154" s="9">
        <f t="shared" si="72"/>
        <v>876.12</v>
      </c>
      <c r="J154" s="20"/>
      <c r="K154" s="1"/>
      <c r="L154" s="1">
        <v>800</v>
      </c>
      <c r="M154" s="1">
        <v>1300</v>
      </c>
      <c r="N154" s="1">
        <v>1560</v>
      </c>
      <c r="O154" s="1">
        <f t="shared" si="65"/>
        <v>1408.457142857143</v>
      </c>
      <c r="P154" s="1">
        <f t="shared" si="77"/>
        <v>401.11</v>
      </c>
      <c r="Q154" s="1">
        <v>145</v>
      </c>
      <c r="R154" s="1">
        <f t="shared" si="73"/>
        <v>546.11</v>
      </c>
      <c r="S154" s="22">
        <f t="shared" si="66"/>
        <v>1092.22</v>
      </c>
      <c r="T154" s="1"/>
      <c r="U154" s="1"/>
      <c r="V154" s="1">
        <v>800</v>
      </c>
      <c r="W154" s="1">
        <v>1300</v>
      </c>
      <c r="X154" s="1">
        <v>1880</v>
      </c>
      <c r="Y154" s="1">
        <f t="shared" si="54"/>
        <v>1697.3714285714286</v>
      </c>
      <c r="Z154" s="1">
        <f t="shared" si="78"/>
        <v>406.51999999999987</v>
      </c>
      <c r="AA154" s="1">
        <v>165</v>
      </c>
      <c r="AB154" s="1">
        <f t="shared" si="74"/>
        <v>571.51999999999987</v>
      </c>
      <c r="AC154" s="22">
        <f t="shared" si="67"/>
        <v>1143.0399999999997</v>
      </c>
      <c r="AD154" s="20"/>
      <c r="AE154" s="20"/>
      <c r="AF154" s="1">
        <v>800</v>
      </c>
      <c r="AG154" s="1">
        <v>1300</v>
      </c>
      <c r="AH154" s="1">
        <v>2350</v>
      </c>
      <c r="AI154" s="1">
        <f t="shared" si="69"/>
        <v>2121.7142857142858</v>
      </c>
      <c r="AJ154" s="1">
        <f t="shared" si="79"/>
        <v>509.06999999999994</v>
      </c>
      <c r="AK154" s="1">
        <v>185</v>
      </c>
      <c r="AL154" s="1">
        <v>30</v>
      </c>
      <c r="AM154" s="1">
        <f t="shared" si="75"/>
        <v>724.06999999999994</v>
      </c>
      <c r="AN154" s="22">
        <f t="shared" si="68"/>
        <v>1448.1399999999999</v>
      </c>
      <c r="AO154" s="1"/>
    </row>
    <row r="155" spans="2:41" x14ac:dyDescent="0.35">
      <c r="B155" s="3">
        <v>800</v>
      </c>
      <c r="C155" s="21">
        <v>1400</v>
      </c>
      <c r="D155" s="4">
        <v>1255</v>
      </c>
      <c r="E155" s="6">
        <f t="shared" si="70"/>
        <v>1233.485714285714</v>
      </c>
      <c r="F155" s="3">
        <f t="shared" si="76"/>
        <v>301.5</v>
      </c>
      <c r="G155" s="21">
        <v>145</v>
      </c>
      <c r="H155" s="4">
        <f t="shared" si="71"/>
        <v>446.5</v>
      </c>
      <c r="I155" s="9">
        <f t="shared" si="72"/>
        <v>893</v>
      </c>
      <c r="J155" s="20"/>
      <c r="K155" s="1"/>
      <c r="L155" s="1">
        <v>800</v>
      </c>
      <c r="M155" s="1">
        <v>1400</v>
      </c>
      <c r="N155" s="1">
        <v>1560</v>
      </c>
      <c r="O155" s="1">
        <f t="shared" si="65"/>
        <v>1533.257142857143</v>
      </c>
      <c r="P155" s="1">
        <f t="shared" si="77"/>
        <v>413.79</v>
      </c>
      <c r="Q155" s="1">
        <v>165</v>
      </c>
      <c r="R155" s="1">
        <f t="shared" si="73"/>
        <v>578.79</v>
      </c>
      <c r="S155" s="22">
        <f t="shared" si="66"/>
        <v>1157.58</v>
      </c>
      <c r="T155" s="1"/>
      <c r="U155" s="1"/>
      <c r="V155" s="1">
        <v>800</v>
      </c>
      <c r="W155" s="1">
        <v>1400</v>
      </c>
      <c r="X155" s="1">
        <v>1880</v>
      </c>
      <c r="Y155" s="1">
        <f t="shared" si="54"/>
        <v>1847.7714285714285</v>
      </c>
      <c r="Z155" s="1">
        <f t="shared" si="78"/>
        <v>419.54999999999984</v>
      </c>
      <c r="AA155" s="1">
        <v>165</v>
      </c>
      <c r="AB155" s="1">
        <f t="shared" si="74"/>
        <v>584.54999999999984</v>
      </c>
      <c r="AC155" s="22">
        <f t="shared" si="67"/>
        <v>1169.0999999999997</v>
      </c>
      <c r="AD155" s="20"/>
      <c r="AE155" s="20"/>
      <c r="AF155" s="1">
        <v>800</v>
      </c>
      <c r="AG155" s="1">
        <v>1400</v>
      </c>
      <c r="AH155" s="1">
        <v>2350</v>
      </c>
      <c r="AI155" s="1">
        <f t="shared" si="69"/>
        <v>2309.7142857142858</v>
      </c>
      <c r="AJ155" s="1">
        <f t="shared" si="79"/>
        <v>525.96999999999991</v>
      </c>
      <c r="AK155" s="1">
        <v>185</v>
      </c>
      <c r="AL155" s="1">
        <v>30</v>
      </c>
      <c r="AM155" s="1">
        <f t="shared" si="75"/>
        <v>740.96999999999991</v>
      </c>
      <c r="AN155" s="22">
        <f t="shared" si="68"/>
        <v>1481.9399999999998</v>
      </c>
      <c r="AO155" s="1"/>
    </row>
    <row r="156" spans="2:41" x14ac:dyDescent="0.35">
      <c r="B156" s="3">
        <v>800</v>
      </c>
      <c r="C156" s="21">
        <v>1500</v>
      </c>
      <c r="D156" s="4">
        <v>1255</v>
      </c>
      <c r="E156" s="6">
        <f t="shared" si="70"/>
        <v>1333.8857142857141</v>
      </c>
      <c r="F156" s="3">
        <f t="shared" si="76"/>
        <v>309.94</v>
      </c>
      <c r="G156" s="21">
        <v>145</v>
      </c>
      <c r="H156" s="4">
        <f t="shared" si="71"/>
        <v>454.94</v>
      </c>
      <c r="I156" s="9">
        <f t="shared" si="72"/>
        <v>909.88</v>
      </c>
      <c r="J156" s="20"/>
      <c r="K156" s="1"/>
      <c r="L156" s="1">
        <v>800</v>
      </c>
      <c r="M156" s="1">
        <v>1500</v>
      </c>
      <c r="N156" s="1">
        <v>1560</v>
      </c>
      <c r="O156" s="1">
        <f t="shared" si="65"/>
        <v>1658.0571428571429</v>
      </c>
      <c r="P156" s="1">
        <f t="shared" si="77"/>
        <v>426.47</v>
      </c>
      <c r="Q156" s="1">
        <v>165</v>
      </c>
      <c r="R156" s="1">
        <f t="shared" si="73"/>
        <v>591.47</v>
      </c>
      <c r="S156" s="22">
        <f t="shared" si="66"/>
        <v>1182.94</v>
      </c>
      <c r="T156" s="1"/>
      <c r="U156" s="1"/>
      <c r="V156" s="1">
        <v>800</v>
      </c>
      <c r="W156" s="1">
        <v>1500</v>
      </c>
      <c r="X156" s="1">
        <v>1880</v>
      </c>
      <c r="Y156" s="1">
        <f t="shared" si="54"/>
        <v>1998.1714285714286</v>
      </c>
      <c r="Z156" s="1">
        <f t="shared" si="78"/>
        <v>432.57999999999981</v>
      </c>
      <c r="AA156" s="1">
        <v>165</v>
      </c>
      <c r="AB156" s="1">
        <f t="shared" si="74"/>
        <v>597.57999999999981</v>
      </c>
      <c r="AC156" s="22">
        <f t="shared" si="67"/>
        <v>1195.1599999999996</v>
      </c>
      <c r="AD156" s="20"/>
      <c r="AE156" s="20"/>
      <c r="AF156" s="1">
        <v>800</v>
      </c>
      <c r="AG156" s="1">
        <v>1500</v>
      </c>
      <c r="AH156" s="1">
        <v>2350</v>
      </c>
      <c r="AI156" s="1">
        <f t="shared" si="69"/>
        <v>2497.7142857142858</v>
      </c>
      <c r="AJ156" s="1">
        <f t="shared" si="79"/>
        <v>542.86999999999989</v>
      </c>
      <c r="AK156" s="1">
        <v>185</v>
      </c>
      <c r="AL156" s="1">
        <v>30</v>
      </c>
      <c r="AM156" s="1">
        <f t="shared" si="75"/>
        <v>757.86999999999989</v>
      </c>
      <c r="AN156" s="22">
        <f t="shared" si="68"/>
        <v>1515.7399999999998</v>
      </c>
      <c r="AO156" s="1"/>
    </row>
    <row r="157" spans="2:41" x14ac:dyDescent="0.35">
      <c r="B157" s="3">
        <v>800</v>
      </c>
      <c r="C157" s="21">
        <v>1600</v>
      </c>
      <c r="D157" s="4">
        <v>1255</v>
      </c>
      <c r="E157" s="6">
        <f t="shared" si="70"/>
        <v>1434.2857142857142</v>
      </c>
      <c r="F157" s="3">
        <f t="shared" si="76"/>
        <v>318.38</v>
      </c>
      <c r="G157" s="21">
        <v>145</v>
      </c>
      <c r="H157" s="4">
        <f t="shared" si="71"/>
        <v>463.38</v>
      </c>
      <c r="I157" s="9">
        <f t="shared" si="72"/>
        <v>926.76</v>
      </c>
      <c r="J157" s="20"/>
      <c r="K157" s="1"/>
      <c r="L157" s="1">
        <v>800</v>
      </c>
      <c r="M157" s="1">
        <v>1600</v>
      </c>
      <c r="N157" s="1">
        <v>1560</v>
      </c>
      <c r="O157" s="1">
        <f t="shared" si="65"/>
        <v>1782.8571428571429</v>
      </c>
      <c r="P157" s="1">
        <f t="shared" si="77"/>
        <v>439.15000000000003</v>
      </c>
      <c r="Q157" s="1">
        <v>165</v>
      </c>
      <c r="R157" s="1">
        <f t="shared" si="73"/>
        <v>604.15000000000009</v>
      </c>
      <c r="S157" s="22">
        <f t="shared" si="66"/>
        <v>1208.3000000000002</v>
      </c>
      <c r="T157" s="1"/>
      <c r="U157" s="1"/>
      <c r="V157" s="1">
        <v>800</v>
      </c>
      <c r="W157" s="1">
        <v>1600</v>
      </c>
      <c r="X157" s="1">
        <v>1880</v>
      </c>
      <c r="Y157" s="1">
        <f t="shared" ref="Y157:Y220" si="80">(((22/7*(V157/2)^2)*X157)+((W157-V157)*X157*V157))/1000000</f>
        <v>2148.5714285714284</v>
      </c>
      <c r="Z157" s="1">
        <f t="shared" si="78"/>
        <v>445.60999999999979</v>
      </c>
      <c r="AA157" s="1">
        <v>185</v>
      </c>
      <c r="AB157" s="1">
        <f t="shared" si="74"/>
        <v>630.60999999999979</v>
      </c>
      <c r="AC157" s="22">
        <f t="shared" si="67"/>
        <v>1261.2199999999996</v>
      </c>
      <c r="AD157" s="20"/>
      <c r="AE157" s="20"/>
      <c r="AF157" s="1">
        <v>800</v>
      </c>
      <c r="AG157" s="1">
        <v>1600</v>
      </c>
      <c r="AH157" s="1">
        <v>2350</v>
      </c>
      <c r="AI157" s="1">
        <f t="shared" si="69"/>
        <v>2685.7142857142858</v>
      </c>
      <c r="AJ157" s="1">
        <f t="shared" si="79"/>
        <v>559.76999999999987</v>
      </c>
      <c r="AK157" s="1">
        <v>200</v>
      </c>
      <c r="AL157" s="1">
        <v>30</v>
      </c>
      <c r="AM157" s="1">
        <f t="shared" si="75"/>
        <v>789.76999999999987</v>
      </c>
      <c r="AN157" s="22">
        <f t="shared" si="68"/>
        <v>1579.5399999999997</v>
      </c>
      <c r="AO157" s="1"/>
    </row>
    <row r="158" spans="2:41" x14ac:dyDescent="0.35">
      <c r="B158" s="3">
        <v>800</v>
      </c>
      <c r="C158" s="21">
        <v>1700</v>
      </c>
      <c r="D158" s="4">
        <v>1255</v>
      </c>
      <c r="E158" s="6">
        <f t="shared" si="70"/>
        <v>1534.6857142857141</v>
      </c>
      <c r="F158" s="3">
        <f t="shared" si="76"/>
        <v>326.82</v>
      </c>
      <c r="G158" s="21">
        <v>165</v>
      </c>
      <c r="H158" s="4">
        <f t="shared" si="71"/>
        <v>491.82</v>
      </c>
      <c r="I158" s="9">
        <f t="shared" si="72"/>
        <v>983.64</v>
      </c>
      <c r="J158" s="20"/>
      <c r="K158" s="1"/>
      <c r="L158" s="1">
        <v>800</v>
      </c>
      <c r="M158" s="1">
        <v>1700</v>
      </c>
      <c r="N158" s="1">
        <v>1560</v>
      </c>
      <c r="O158" s="1">
        <f t="shared" si="65"/>
        <v>1907.6571428571428</v>
      </c>
      <c r="P158" s="1">
        <f t="shared" si="77"/>
        <v>451.83000000000004</v>
      </c>
      <c r="Q158" s="1">
        <v>165</v>
      </c>
      <c r="R158" s="1">
        <f t="shared" si="73"/>
        <v>616.83000000000004</v>
      </c>
      <c r="S158" s="22">
        <f t="shared" si="66"/>
        <v>1233.6600000000001</v>
      </c>
      <c r="T158" s="1"/>
      <c r="U158" s="1"/>
      <c r="V158" s="1">
        <v>800</v>
      </c>
      <c r="W158" s="1">
        <v>1700</v>
      </c>
      <c r="X158" s="1">
        <v>1880</v>
      </c>
      <c r="Y158" s="1">
        <f t="shared" si="80"/>
        <v>2298.9714285714281</v>
      </c>
      <c r="Z158" s="1">
        <f t="shared" si="78"/>
        <v>458.63999999999976</v>
      </c>
      <c r="AA158" s="1">
        <v>185</v>
      </c>
      <c r="AB158" s="1">
        <f t="shared" si="74"/>
        <v>643.63999999999976</v>
      </c>
      <c r="AC158" s="22">
        <f t="shared" si="67"/>
        <v>1287.2799999999995</v>
      </c>
      <c r="AD158" s="20"/>
      <c r="AE158" s="20"/>
      <c r="AF158" s="1">
        <v>800</v>
      </c>
      <c r="AG158" s="1">
        <v>1700</v>
      </c>
      <c r="AH158" s="1">
        <v>2350</v>
      </c>
      <c r="AI158" s="1">
        <f t="shared" si="69"/>
        <v>2873.7142857142858</v>
      </c>
      <c r="AJ158" s="1">
        <f t="shared" si="79"/>
        <v>576.66999999999985</v>
      </c>
      <c r="AK158" s="1">
        <v>200</v>
      </c>
      <c r="AL158" s="1">
        <v>30</v>
      </c>
      <c r="AM158" s="1">
        <f t="shared" si="75"/>
        <v>806.66999999999985</v>
      </c>
      <c r="AN158" s="22">
        <f t="shared" si="68"/>
        <v>1613.3399999999997</v>
      </c>
      <c r="AO158" s="1"/>
    </row>
    <row r="159" spans="2:41" x14ac:dyDescent="0.35">
      <c r="B159" s="3">
        <v>800</v>
      </c>
      <c r="C159" s="21">
        <v>1800</v>
      </c>
      <c r="D159" s="4">
        <v>1255</v>
      </c>
      <c r="E159" s="6">
        <f t="shared" si="70"/>
        <v>1635.0857142857142</v>
      </c>
      <c r="F159" s="3">
        <f t="shared" si="76"/>
        <v>335.26</v>
      </c>
      <c r="G159" s="21">
        <v>165</v>
      </c>
      <c r="H159" s="4">
        <f t="shared" si="71"/>
        <v>500.26</v>
      </c>
      <c r="I159" s="9">
        <f t="shared" si="72"/>
        <v>1000.52</v>
      </c>
      <c r="J159" s="20"/>
      <c r="K159" s="1"/>
      <c r="L159" s="1">
        <v>800</v>
      </c>
      <c r="M159" s="1">
        <v>1800</v>
      </c>
      <c r="N159" s="1">
        <v>1560</v>
      </c>
      <c r="O159" s="1">
        <f t="shared" si="65"/>
        <v>2032.457142857143</v>
      </c>
      <c r="P159" s="1">
        <f t="shared" si="77"/>
        <v>464.51000000000005</v>
      </c>
      <c r="Q159" s="1">
        <v>185</v>
      </c>
      <c r="R159" s="1">
        <f t="shared" si="73"/>
        <v>649.51</v>
      </c>
      <c r="S159" s="22">
        <f t="shared" si="66"/>
        <v>1299.02</v>
      </c>
      <c r="T159" s="1"/>
      <c r="U159" s="1"/>
      <c r="V159" s="1">
        <v>800</v>
      </c>
      <c r="W159" s="1">
        <v>1800</v>
      </c>
      <c r="X159" s="1">
        <v>1880</v>
      </c>
      <c r="Y159" s="1">
        <f t="shared" si="80"/>
        <v>2449.3714285714282</v>
      </c>
      <c r="Z159" s="1">
        <f t="shared" si="78"/>
        <v>471.66999999999973</v>
      </c>
      <c r="AA159" s="1">
        <v>185</v>
      </c>
      <c r="AB159" s="1">
        <f t="shared" si="74"/>
        <v>656.66999999999973</v>
      </c>
      <c r="AC159" s="22">
        <f t="shared" si="67"/>
        <v>1313.3399999999995</v>
      </c>
      <c r="AD159" s="20"/>
      <c r="AE159" s="20"/>
      <c r="AF159" s="1">
        <v>800</v>
      </c>
      <c r="AG159" s="1">
        <v>1800</v>
      </c>
      <c r="AH159" s="1">
        <v>2350</v>
      </c>
      <c r="AI159" s="1">
        <f t="shared" si="69"/>
        <v>3061.7142857142858</v>
      </c>
      <c r="AJ159" s="1">
        <f t="shared" si="79"/>
        <v>593.56999999999982</v>
      </c>
      <c r="AK159" s="1">
        <v>205</v>
      </c>
      <c r="AL159" s="1">
        <v>30</v>
      </c>
      <c r="AM159" s="1">
        <f t="shared" si="75"/>
        <v>828.56999999999982</v>
      </c>
      <c r="AN159" s="22">
        <f t="shared" si="68"/>
        <v>1657.1399999999996</v>
      </c>
      <c r="AO159" s="1"/>
    </row>
    <row r="160" spans="2:41" x14ac:dyDescent="0.35">
      <c r="B160" s="3">
        <v>800</v>
      </c>
      <c r="C160" s="21">
        <v>1900</v>
      </c>
      <c r="D160" s="4">
        <v>1255</v>
      </c>
      <c r="E160" s="6">
        <f t="shared" si="70"/>
        <v>1735.485714285714</v>
      </c>
      <c r="F160" s="3">
        <f t="shared" si="76"/>
        <v>343.7</v>
      </c>
      <c r="G160" s="21">
        <v>165</v>
      </c>
      <c r="H160" s="4">
        <f t="shared" si="71"/>
        <v>508.7</v>
      </c>
      <c r="I160" s="9">
        <f t="shared" si="72"/>
        <v>1017.4</v>
      </c>
      <c r="J160" s="20"/>
      <c r="K160" s="1"/>
      <c r="L160" s="1">
        <v>800</v>
      </c>
      <c r="M160" s="1">
        <v>1900</v>
      </c>
      <c r="N160" s="1">
        <v>1560</v>
      </c>
      <c r="O160" s="1">
        <f t="shared" si="65"/>
        <v>2157.2571428571428</v>
      </c>
      <c r="P160" s="1">
        <f t="shared" si="77"/>
        <v>477.19000000000005</v>
      </c>
      <c r="Q160" s="1">
        <v>185</v>
      </c>
      <c r="R160" s="1">
        <f t="shared" si="73"/>
        <v>662.19</v>
      </c>
      <c r="S160" s="22">
        <f t="shared" si="66"/>
        <v>1324.38</v>
      </c>
      <c r="T160" s="1"/>
      <c r="U160" s="1"/>
      <c r="V160" s="1">
        <v>800</v>
      </c>
      <c r="W160" s="1">
        <v>1900</v>
      </c>
      <c r="X160" s="1">
        <v>1880</v>
      </c>
      <c r="Y160" s="1">
        <f t="shared" si="80"/>
        <v>2599.7714285714283</v>
      </c>
      <c r="Z160" s="1">
        <f t="shared" si="78"/>
        <v>484.6999999999997</v>
      </c>
      <c r="AA160" s="1">
        <v>200</v>
      </c>
      <c r="AB160" s="1">
        <f t="shared" si="74"/>
        <v>684.6999999999997</v>
      </c>
      <c r="AC160" s="22">
        <f t="shared" si="67"/>
        <v>1369.3999999999994</v>
      </c>
      <c r="AD160" s="20"/>
      <c r="AE160" s="20"/>
      <c r="AF160" s="1">
        <v>800</v>
      </c>
      <c r="AG160" s="1">
        <v>1900</v>
      </c>
      <c r="AH160" s="1">
        <v>2350</v>
      </c>
      <c r="AI160" s="1">
        <f t="shared" si="69"/>
        <v>3249.7142857142858</v>
      </c>
      <c r="AJ160" s="1">
        <f t="shared" si="79"/>
        <v>610.4699999999998</v>
      </c>
      <c r="AK160" s="1">
        <v>205</v>
      </c>
      <c r="AL160" s="1">
        <v>30</v>
      </c>
      <c r="AM160" s="1">
        <f t="shared" si="75"/>
        <v>845.4699999999998</v>
      </c>
      <c r="AN160" s="22">
        <f t="shared" si="68"/>
        <v>1690.9399999999996</v>
      </c>
      <c r="AO160" s="1"/>
    </row>
    <row r="161" spans="2:41" x14ac:dyDescent="0.35">
      <c r="B161" s="3">
        <v>800</v>
      </c>
      <c r="C161" s="21">
        <v>2000</v>
      </c>
      <c r="D161" s="4">
        <v>1255</v>
      </c>
      <c r="E161" s="6">
        <f t="shared" si="70"/>
        <v>1835.8857142857141</v>
      </c>
      <c r="F161" s="3">
        <f t="shared" si="76"/>
        <v>352.14</v>
      </c>
      <c r="G161" s="21">
        <v>165</v>
      </c>
      <c r="H161" s="4">
        <f t="shared" si="71"/>
        <v>517.14</v>
      </c>
      <c r="I161" s="9">
        <f t="shared" si="72"/>
        <v>1034.28</v>
      </c>
      <c r="J161" s="20"/>
      <c r="K161" s="1"/>
      <c r="L161" s="1">
        <v>800</v>
      </c>
      <c r="M161" s="1">
        <v>2000</v>
      </c>
      <c r="N161" s="1">
        <v>1560</v>
      </c>
      <c r="O161" s="1">
        <f t="shared" si="65"/>
        <v>2282.0571428571429</v>
      </c>
      <c r="P161" s="1">
        <f t="shared" si="77"/>
        <v>489.87000000000006</v>
      </c>
      <c r="Q161" s="1">
        <v>185</v>
      </c>
      <c r="R161" s="1">
        <f t="shared" si="73"/>
        <v>674.87000000000012</v>
      </c>
      <c r="S161" s="22">
        <f t="shared" si="66"/>
        <v>1349.7400000000002</v>
      </c>
      <c r="T161" s="1"/>
      <c r="U161" s="1"/>
      <c r="V161" s="1">
        <v>800</v>
      </c>
      <c r="W161" s="1">
        <v>2000</v>
      </c>
      <c r="X161" s="1">
        <v>1880</v>
      </c>
      <c r="Y161" s="1">
        <f t="shared" si="80"/>
        <v>2750.1714285714284</v>
      </c>
      <c r="Z161" s="1">
        <f t="shared" si="78"/>
        <v>497.72999999999968</v>
      </c>
      <c r="AA161" s="1">
        <v>200</v>
      </c>
      <c r="AB161" s="1">
        <f t="shared" si="74"/>
        <v>697.72999999999968</v>
      </c>
      <c r="AC161" s="22">
        <f t="shared" si="67"/>
        <v>1395.4599999999994</v>
      </c>
      <c r="AD161" s="20"/>
      <c r="AE161" s="20"/>
      <c r="AF161" s="1">
        <v>800</v>
      </c>
      <c r="AG161" s="1">
        <v>2000</v>
      </c>
      <c r="AH161" s="1">
        <v>2350</v>
      </c>
      <c r="AI161" s="1">
        <f t="shared" si="69"/>
        <v>3437.7142857142858</v>
      </c>
      <c r="AJ161" s="1">
        <f t="shared" si="79"/>
        <v>627.36999999999978</v>
      </c>
      <c r="AK161" s="1">
        <v>205</v>
      </c>
      <c r="AL161" s="1">
        <v>30</v>
      </c>
      <c r="AM161" s="1">
        <f t="shared" si="75"/>
        <v>862.36999999999978</v>
      </c>
      <c r="AN161" s="22">
        <f t="shared" si="68"/>
        <v>1724.7399999999996</v>
      </c>
      <c r="AO161" s="1"/>
    </row>
    <row r="162" spans="2:41" x14ac:dyDescent="0.35">
      <c r="B162" s="3">
        <v>800</v>
      </c>
      <c r="C162" s="21">
        <v>2100</v>
      </c>
      <c r="D162" s="4">
        <v>1255</v>
      </c>
      <c r="E162" s="6">
        <f t="shared" si="70"/>
        <v>1936.2857142857142</v>
      </c>
      <c r="F162" s="3">
        <f t="shared" si="76"/>
        <v>360.58</v>
      </c>
      <c r="G162" s="21">
        <v>165</v>
      </c>
      <c r="H162" s="4">
        <f t="shared" si="71"/>
        <v>525.57999999999993</v>
      </c>
      <c r="I162" s="9">
        <f t="shared" si="72"/>
        <v>1051.1599999999999</v>
      </c>
      <c r="J162" s="20"/>
      <c r="K162" s="1"/>
      <c r="L162" s="1">
        <v>800</v>
      </c>
      <c r="M162" s="1">
        <v>2100</v>
      </c>
      <c r="N162" s="1">
        <v>1560</v>
      </c>
      <c r="O162" s="1">
        <f t="shared" si="65"/>
        <v>2406.8571428571431</v>
      </c>
      <c r="P162" s="1">
        <f t="shared" si="77"/>
        <v>502.55000000000007</v>
      </c>
      <c r="Q162" s="1">
        <v>185</v>
      </c>
      <c r="R162" s="1">
        <f t="shared" si="73"/>
        <v>687.55000000000007</v>
      </c>
      <c r="S162" s="22">
        <f t="shared" si="66"/>
        <v>1375.1000000000001</v>
      </c>
      <c r="T162" s="1"/>
      <c r="U162" s="1"/>
      <c r="V162" s="1">
        <v>800</v>
      </c>
      <c r="W162" s="1">
        <v>2100</v>
      </c>
      <c r="X162" s="1">
        <v>1880</v>
      </c>
      <c r="Y162" s="1">
        <f t="shared" si="80"/>
        <v>2900.5714285714284</v>
      </c>
      <c r="Z162" s="1">
        <f t="shared" si="78"/>
        <v>510.75999999999965</v>
      </c>
      <c r="AA162" s="1">
        <v>200</v>
      </c>
      <c r="AB162" s="1">
        <f t="shared" si="74"/>
        <v>710.75999999999965</v>
      </c>
      <c r="AC162" s="22">
        <f t="shared" si="67"/>
        <v>1421.5199999999993</v>
      </c>
      <c r="AD162" s="20"/>
      <c r="AE162" s="20"/>
      <c r="AF162" s="1">
        <v>800</v>
      </c>
      <c r="AG162" s="1">
        <v>2100</v>
      </c>
      <c r="AH162" s="1">
        <v>2350</v>
      </c>
      <c r="AI162" s="1">
        <f t="shared" si="69"/>
        <v>3625.7142857142858</v>
      </c>
      <c r="AJ162" s="1">
        <f t="shared" si="79"/>
        <v>644.26999999999975</v>
      </c>
      <c r="AK162" s="1">
        <v>210</v>
      </c>
      <c r="AL162" s="1">
        <v>30</v>
      </c>
      <c r="AM162" s="1">
        <f t="shared" si="75"/>
        <v>884.26999999999975</v>
      </c>
      <c r="AN162" s="22">
        <f t="shared" si="68"/>
        <v>1768.5399999999995</v>
      </c>
      <c r="AO162" s="1"/>
    </row>
    <row r="163" spans="2:41" x14ac:dyDescent="0.35">
      <c r="B163" s="3">
        <v>800</v>
      </c>
      <c r="C163" s="21">
        <v>2200</v>
      </c>
      <c r="D163" s="4">
        <v>1255</v>
      </c>
      <c r="E163" s="6">
        <f t="shared" si="70"/>
        <v>2036.6857142857141</v>
      </c>
      <c r="F163" s="3">
        <f t="shared" si="76"/>
        <v>369.02</v>
      </c>
      <c r="G163" s="21">
        <v>185</v>
      </c>
      <c r="H163" s="4">
        <f t="shared" si="71"/>
        <v>554.02</v>
      </c>
      <c r="I163" s="9">
        <f t="shared" si="72"/>
        <v>1108.04</v>
      </c>
      <c r="J163" s="20"/>
      <c r="K163" s="1"/>
      <c r="L163" s="1">
        <v>800</v>
      </c>
      <c r="M163" s="1">
        <v>2200</v>
      </c>
      <c r="N163" s="1">
        <v>1560</v>
      </c>
      <c r="O163" s="1">
        <f t="shared" si="65"/>
        <v>2531.6571428571428</v>
      </c>
      <c r="P163" s="1">
        <f t="shared" si="77"/>
        <v>515.23</v>
      </c>
      <c r="Q163" s="1">
        <v>200</v>
      </c>
      <c r="R163" s="1">
        <f t="shared" si="73"/>
        <v>715.23</v>
      </c>
      <c r="S163" s="22">
        <f t="shared" si="66"/>
        <v>1430.46</v>
      </c>
      <c r="T163" s="1"/>
      <c r="U163" s="1"/>
      <c r="V163" s="1">
        <v>800</v>
      </c>
      <c r="W163" s="1">
        <v>2200</v>
      </c>
      <c r="X163" s="1">
        <v>1880</v>
      </c>
      <c r="Y163" s="1">
        <f t="shared" si="80"/>
        <v>3050.9714285714281</v>
      </c>
      <c r="Z163" s="1">
        <f t="shared" si="78"/>
        <v>523.78999999999962</v>
      </c>
      <c r="AA163" s="1">
        <v>205</v>
      </c>
      <c r="AB163" s="1">
        <f t="shared" si="74"/>
        <v>728.78999999999962</v>
      </c>
      <c r="AC163" s="22">
        <f t="shared" si="67"/>
        <v>1457.5799999999992</v>
      </c>
      <c r="AD163" s="20"/>
      <c r="AE163" s="20"/>
      <c r="AF163" s="1">
        <v>800</v>
      </c>
      <c r="AG163" s="1">
        <v>2200</v>
      </c>
      <c r="AH163" s="1">
        <v>2350</v>
      </c>
      <c r="AI163" s="1">
        <f t="shared" si="69"/>
        <v>3813.7142857142858</v>
      </c>
      <c r="AJ163" s="1">
        <f t="shared" si="79"/>
        <v>661.16999999999973</v>
      </c>
      <c r="AK163" s="1">
        <v>210</v>
      </c>
      <c r="AL163" s="1">
        <v>30</v>
      </c>
      <c r="AM163" s="1">
        <f t="shared" si="75"/>
        <v>901.16999999999973</v>
      </c>
      <c r="AN163" s="22">
        <f t="shared" si="68"/>
        <v>1802.3399999999995</v>
      </c>
      <c r="AO163" s="1"/>
    </row>
    <row r="164" spans="2:41" x14ac:dyDescent="0.35">
      <c r="B164" s="3">
        <v>800</v>
      </c>
      <c r="C164" s="21">
        <v>2300</v>
      </c>
      <c r="D164" s="4">
        <v>1255</v>
      </c>
      <c r="E164" s="6">
        <f t="shared" si="70"/>
        <v>2137.0857142857139</v>
      </c>
      <c r="F164" s="3">
        <f t="shared" si="76"/>
        <v>377.46</v>
      </c>
      <c r="G164" s="21">
        <v>185</v>
      </c>
      <c r="H164" s="4">
        <f t="shared" si="71"/>
        <v>562.46</v>
      </c>
      <c r="I164" s="9">
        <f t="shared" si="72"/>
        <v>1124.92</v>
      </c>
      <c r="J164" s="20"/>
      <c r="K164" s="1"/>
      <c r="L164" s="1">
        <v>800</v>
      </c>
      <c r="M164" s="1">
        <v>2300</v>
      </c>
      <c r="N164" s="1">
        <v>1560</v>
      </c>
      <c r="O164" s="1">
        <f t="shared" si="65"/>
        <v>2656.457142857143</v>
      </c>
      <c r="P164" s="1">
        <f t="shared" si="77"/>
        <v>527.91</v>
      </c>
      <c r="Q164" s="1">
        <v>200</v>
      </c>
      <c r="R164" s="1">
        <f t="shared" si="73"/>
        <v>727.91</v>
      </c>
      <c r="S164" s="22">
        <f t="shared" si="66"/>
        <v>1455.82</v>
      </c>
      <c r="T164" s="1"/>
      <c r="U164" s="1"/>
      <c r="V164" s="1">
        <v>800</v>
      </c>
      <c r="W164" s="1">
        <v>2300</v>
      </c>
      <c r="X164" s="1">
        <v>1880</v>
      </c>
      <c r="Y164" s="1">
        <f t="shared" si="80"/>
        <v>3201.3714285714282</v>
      </c>
      <c r="Z164" s="1">
        <f t="shared" si="78"/>
        <v>536.8199999999996</v>
      </c>
      <c r="AA164" s="1">
        <v>205</v>
      </c>
      <c r="AB164" s="1">
        <f t="shared" si="74"/>
        <v>741.8199999999996</v>
      </c>
      <c r="AC164" s="22">
        <f t="shared" si="67"/>
        <v>1483.6399999999992</v>
      </c>
      <c r="AD164" s="20"/>
      <c r="AE164" s="20"/>
      <c r="AF164" s="1">
        <v>800</v>
      </c>
      <c r="AG164" s="1">
        <v>2300</v>
      </c>
      <c r="AH164" s="1">
        <v>2350</v>
      </c>
      <c r="AI164" s="1">
        <f t="shared" si="69"/>
        <v>4001.7142857142858</v>
      </c>
      <c r="AJ164" s="1">
        <f t="shared" si="79"/>
        <v>678.06999999999971</v>
      </c>
      <c r="AK164" s="1">
        <v>215</v>
      </c>
      <c r="AL164" s="1">
        <v>30</v>
      </c>
      <c r="AM164" s="1">
        <f t="shared" si="75"/>
        <v>923.06999999999971</v>
      </c>
      <c r="AN164" s="22">
        <f t="shared" si="68"/>
        <v>1846.1399999999994</v>
      </c>
      <c r="AO164" s="1"/>
    </row>
    <row r="165" spans="2:41" x14ac:dyDescent="0.35">
      <c r="B165" s="3">
        <v>800</v>
      </c>
      <c r="C165" s="21">
        <v>2400</v>
      </c>
      <c r="D165" s="4">
        <v>1255</v>
      </c>
      <c r="E165" s="6">
        <f t="shared" si="70"/>
        <v>2237.485714285714</v>
      </c>
      <c r="F165" s="3">
        <f t="shared" si="76"/>
        <v>385.9</v>
      </c>
      <c r="G165" s="21">
        <v>185</v>
      </c>
      <c r="H165" s="4">
        <f t="shared" si="71"/>
        <v>570.9</v>
      </c>
      <c r="I165" s="9">
        <f t="shared" si="72"/>
        <v>1141.8</v>
      </c>
      <c r="J165" s="20"/>
      <c r="K165" s="1"/>
      <c r="L165" s="1">
        <v>800</v>
      </c>
      <c r="M165" s="1">
        <v>2400</v>
      </c>
      <c r="N165" s="1">
        <v>1560</v>
      </c>
      <c r="O165" s="1">
        <f t="shared" si="65"/>
        <v>2781.2571428571428</v>
      </c>
      <c r="P165" s="1">
        <f t="shared" si="77"/>
        <v>540.58999999999992</v>
      </c>
      <c r="Q165" s="1">
        <v>200</v>
      </c>
      <c r="R165" s="1">
        <f t="shared" si="73"/>
        <v>740.58999999999992</v>
      </c>
      <c r="S165" s="22">
        <f t="shared" si="66"/>
        <v>1481.1799999999998</v>
      </c>
      <c r="T165" s="1"/>
      <c r="U165" s="1"/>
      <c r="V165" s="1">
        <v>800</v>
      </c>
      <c r="W165" s="1">
        <v>2400</v>
      </c>
      <c r="X165" s="1">
        <v>1880</v>
      </c>
      <c r="Y165" s="1">
        <f t="shared" si="80"/>
        <v>3351.7714285714283</v>
      </c>
      <c r="Z165" s="1">
        <f t="shared" si="78"/>
        <v>549.84999999999957</v>
      </c>
      <c r="AA165" s="1">
        <v>205</v>
      </c>
      <c r="AB165" s="1">
        <f t="shared" si="74"/>
        <v>754.84999999999957</v>
      </c>
      <c r="AC165" s="22">
        <f t="shared" si="67"/>
        <v>1509.6999999999991</v>
      </c>
      <c r="AD165" s="20"/>
      <c r="AE165" s="20"/>
      <c r="AF165" s="1">
        <v>800</v>
      </c>
      <c r="AG165" s="1">
        <v>2400</v>
      </c>
      <c r="AH165" s="1">
        <v>2350</v>
      </c>
      <c r="AI165" s="1">
        <f t="shared" si="69"/>
        <v>4189.7142857142862</v>
      </c>
      <c r="AJ165" s="1">
        <f t="shared" si="79"/>
        <v>694.96999999999969</v>
      </c>
      <c r="AK165" s="1">
        <v>215</v>
      </c>
      <c r="AL165" s="1">
        <v>30</v>
      </c>
      <c r="AM165" s="1">
        <f t="shared" si="75"/>
        <v>939.96999999999969</v>
      </c>
      <c r="AN165" s="22">
        <f t="shared" si="68"/>
        <v>1879.9399999999994</v>
      </c>
      <c r="AO165" s="1"/>
    </row>
    <row r="166" spans="2:41" x14ac:dyDescent="0.35">
      <c r="B166" s="3">
        <v>800</v>
      </c>
      <c r="C166" s="21">
        <v>2500</v>
      </c>
      <c r="D166" s="4">
        <v>1255</v>
      </c>
      <c r="E166" s="6">
        <f t="shared" si="70"/>
        <v>2337.8857142857141</v>
      </c>
      <c r="F166" s="3">
        <f t="shared" si="76"/>
        <v>394.34</v>
      </c>
      <c r="G166" s="21">
        <v>185</v>
      </c>
      <c r="H166" s="4">
        <f t="shared" si="71"/>
        <v>579.33999999999992</v>
      </c>
      <c r="I166" s="9">
        <f t="shared" si="72"/>
        <v>1158.6799999999998</v>
      </c>
      <c r="J166" s="20"/>
      <c r="K166" s="1"/>
      <c r="L166" s="1">
        <v>800</v>
      </c>
      <c r="M166" s="1">
        <v>2500</v>
      </c>
      <c r="N166" s="1">
        <v>1560</v>
      </c>
      <c r="O166" s="1">
        <f t="shared" si="65"/>
        <v>2906.0571428571429</v>
      </c>
      <c r="P166" s="1">
        <f t="shared" si="77"/>
        <v>553.26999999999987</v>
      </c>
      <c r="Q166" s="1">
        <v>200</v>
      </c>
      <c r="R166" s="1">
        <f t="shared" si="73"/>
        <v>753.26999999999987</v>
      </c>
      <c r="S166" s="22">
        <f t="shared" si="66"/>
        <v>1506.5399999999997</v>
      </c>
      <c r="T166" s="1"/>
      <c r="U166" s="1"/>
      <c r="V166" s="1">
        <v>800</v>
      </c>
      <c r="W166" s="1">
        <v>2500</v>
      </c>
      <c r="X166" s="1">
        <v>1880</v>
      </c>
      <c r="Y166" s="1">
        <f t="shared" si="80"/>
        <v>3502.1714285714284</v>
      </c>
      <c r="Z166" s="1">
        <f t="shared" si="78"/>
        <v>562.87999999999954</v>
      </c>
      <c r="AA166" s="1">
        <v>210</v>
      </c>
      <c r="AB166" s="1">
        <f t="shared" si="74"/>
        <v>772.87999999999954</v>
      </c>
      <c r="AC166" s="22">
        <f t="shared" si="67"/>
        <v>1545.7599999999991</v>
      </c>
      <c r="AD166" s="20"/>
      <c r="AE166" s="20"/>
      <c r="AF166" s="1">
        <v>800</v>
      </c>
      <c r="AG166" s="1">
        <v>2500</v>
      </c>
      <c r="AH166" s="1">
        <v>2350</v>
      </c>
      <c r="AI166" s="1">
        <f t="shared" si="69"/>
        <v>4377.7142857142862</v>
      </c>
      <c r="AJ166" s="1">
        <f t="shared" si="79"/>
        <v>711.86999999999966</v>
      </c>
      <c r="AK166" s="1">
        <v>215</v>
      </c>
      <c r="AL166" s="1">
        <v>30</v>
      </c>
      <c r="AM166" s="1">
        <f t="shared" si="75"/>
        <v>956.86999999999966</v>
      </c>
      <c r="AN166" s="22">
        <f t="shared" si="68"/>
        <v>1913.7399999999993</v>
      </c>
      <c r="AO166" s="1"/>
    </row>
    <row r="167" spans="2:41" x14ac:dyDescent="0.35">
      <c r="B167" s="3">
        <v>800</v>
      </c>
      <c r="C167" s="21">
        <v>2600</v>
      </c>
      <c r="D167" s="4">
        <v>1255</v>
      </c>
      <c r="E167" s="6">
        <f t="shared" si="70"/>
        <v>2438.2857142857142</v>
      </c>
      <c r="F167" s="3">
        <f t="shared" si="76"/>
        <v>402.78</v>
      </c>
      <c r="G167" s="21">
        <v>185</v>
      </c>
      <c r="H167" s="4">
        <f t="shared" si="71"/>
        <v>587.78</v>
      </c>
      <c r="I167" s="9">
        <f t="shared" si="72"/>
        <v>1175.56</v>
      </c>
      <c r="J167" s="20"/>
      <c r="K167" s="1"/>
      <c r="L167" s="1">
        <v>800</v>
      </c>
      <c r="M167" s="1">
        <v>2600</v>
      </c>
      <c r="N167" s="1">
        <v>1560</v>
      </c>
      <c r="O167" s="1">
        <f t="shared" si="65"/>
        <v>3030.8571428571431</v>
      </c>
      <c r="P167" s="1">
        <f t="shared" si="77"/>
        <v>565.94999999999982</v>
      </c>
      <c r="Q167" s="1">
        <v>205</v>
      </c>
      <c r="R167" s="1">
        <f t="shared" si="73"/>
        <v>770.94999999999982</v>
      </c>
      <c r="S167" s="22">
        <f t="shared" si="66"/>
        <v>1541.8999999999996</v>
      </c>
      <c r="T167" s="1"/>
      <c r="U167" s="1"/>
      <c r="V167" s="1">
        <v>800</v>
      </c>
      <c r="W167" s="1">
        <v>2600</v>
      </c>
      <c r="X167" s="1">
        <v>1880</v>
      </c>
      <c r="Y167" s="1">
        <f t="shared" si="80"/>
        <v>3652.5714285714284</v>
      </c>
      <c r="Z167" s="1">
        <f t="shared" si="78"/>
        <v>575.90999999999951</v>
      </c>
      <c r="AA167" s="1">
        <v>210</v>
      </c>
      <c r="AB167" s="1">
        <f t="shared" si="74"/>
        <v>785.90999999999951</v>
      </c>
      <c r="AC167" s="22">
        <f t="shared" si="67"/>
        <v>1571.819999999999</v>
      </c>
      <c r="AD167" s="20"/>
      <c r="AE167" s="20"/>
      <c r="AF167" s="1">
        <v>800</v>
      </c>
      <c r="AG167" s="1">
        <v>2600</v>
      </c>
      <c r="AH167" s="1">
        <v>2350</v>
      </c>
      <c r="AI167" s="1">
        <f t="shared" si="69"/>
        <v>4565.7142857142862</v>
      </c>
      <c r="AJ167" s="1">
        <f t="shared" si="79"/>
        <v>728.76999999999964</v>
      </c>
      <c r="AK167" s="1">
        <v>220</v>
      </c>
      <c r="AL167" s="1">
        <v>30</v>
      </c>
      <c r="AM167" s="1">
        <f t="shared" si="75"/>
        <v>978.76999999999964</v>
      </c>
      <c r="AN167" s="22">
        <f t="shared" si="68"/>
        <v>1957.5399999999993</v>
      </c>
      <c r="AO167" s="1"/>
    </row>
    <row r="168" spans="2:41" x14ac:dyDescent="0.35">
      <c r="B168" s="3">
        <v>800</v>
      </c>
      <c r="C168" s="21">
        <v>2700</v>
      </c>
      <c r="D168" s="4">
        <v>1255</v>
      </c>
      <c r="E168" s="6">
        <f t="shared" si="70"/>
        <v>2538.6857142857143</v>
      </c>
      <c r="F168" s="3">
        <f t="shared" si="76"/>
        <v>411.21999999999997</v>
      </c>
      <c r="G168" s="21">
        <v>200</v>
      </c>
      <c r="H168" s="4">
        <f t="shared" si="71"/>
        <v>611.22</v>
      </c>
      <c r="I168" s="9">
        <f t="shared" si="72"/>
        <v>1222.44</v>
      </c>
      <c r="J168" s="20"/>
      <c r="K168" s="1"/>
      <c r="L168" s="1">
        <v>800</v>
      </c>
      <c r="M168" s="1">
        <v>2700</v>
      </c>
      <c r="N168" s="1">
        <v>1560</v>
      </c>
      <c r="O168" s="1">
        <f t="shared" si="65"/>
        <v>3155.6571428571428</v>
      </c>
      <c r="P168" s="1">
        <f t="shared" si="77"/>
        <v>578.62999999999977</v>
      </c>
      <c r="Q168" s="1">
        <v>205</v>
      </c>
      <c r="R168" s="1">
        <f t="shared" si="73"/>
        <v>783.62999999999977</v>
      </c>
      <c r="S168" s="22">
        <f t="shared" si="66"/>
        <v>1567.2599999999995</v>
      </c>
      <c r="T168" s="1"/>
      <c r="U168" s="1"/>
      <c r="V168" s="1">
        <v>800</v>
      </c>
      <c r="W168" s="1">
        <v>2700</v>
      </c>
      <c r="X168" s="1">
        <v>1880</v>
      </c>
      <c r="Y168" s="1">
        <f t="shared" si="80"/>
        <v>3802.9714285714281</v>
      </c>
      <c r="Z168" s="1">
        <f t="shared" si="78"/>
        <v>588.93999999999949</v>
      </c>
      <c r="AA168" s="1">
        <v>210</v>
      </c>
      <c r="AB168" s="1">
        <f t="shared" si="74"/>
        <v>798.93999999999949</v>
      </c>
      <c r="AC168" s="22">
        <f t="shared" si="67"/>
        <v>1597.879999999999</v>
      </c>
      <c r="AD168" s="20"/>
      <c r="AE168" s="20"/>
      <c r="AF168" s="1">
        <v>800</v>
      </c>
      <c r="AG168" s="1">
        <v>2700</v>
      </c>
      <c r="AH168" s="1">
        <v>2350</v>
      </c>
      <c r="AI168" s="1">
        <f t="shared" si="69"/>
        <v>4753.7142857142862</v>
      </c>
      <c r="AJ168" s="1">
        <f t="shared" si="79"/>
        <v>745.66999999999962</v>
      </c>
      <c r="AK168" s="1">
        <v>220</v>
      </c>
      <c r="AL168" s="1">
        <v>30</v>
      </c>
      <c r="AM168" s="1">
        <f t="shared" si="75"/>
        <v>995.66999999999962</v>
      </c>
      <c r="AN168" s="22">
        <f t="shared" si="68"/>
        <v>1991.3399999999992</v>
      </c>
      <c r="AO168" s="1"/>
    </row>
    <row r="169" spans="2:41" x14ac:dyDescent="0.35">
      <c r="B169" s="3">
        <v>800</v>
      </c>
      <c r="C169" s="21">
        <v>2800</v>
      </c>
      <c r="D169" s="4">
        <v>1255</v>
      </c>
      <c r="E169" s="6">
        <f t="shared" si="70"/>
        <v>2639.0857142857139</v>
      </c>
      <c r="F169" s="3">
        <f t="shared" si="76"/>
        <v>419.65999999999997</v>
      </c>
      <c r="G169" s="21">
        <v>200</v>
      </c>
      <c r="H169" s="4">
        <f t="shared" si="71"/>
        <v>619.66</v>
      </c>
      <c r="I169" s="9">
        <f t="shared" si="72"/>
        <v>1239.32</v>
      </c>
      <c r="J169" s="20"/>
      <c r="K169" s="1"/>
      <c r="L169" s="1">
        <v>800</v>
      </c>
      <c r="M169" s="1">
        <v>2800</v>
      </c>
      <c r="N169" s="1">
        <v>1560</v>
      </c>
      <c r="O169" s="1">
        <f t="shared" si="65"/>
        <v>3280.457142857143</v>
      </c>
      <c r="P169" s="1">
        <f t="shared" si="77"/>
        <v>591.30999999999972</v>
      </c>
      <c r="Q169" s="1">
        <v>205</v>
      </c>
      <c r="R169" s="1">
        <f t="shared" si="73"/>
        <v>796.30999999999972</v>
      </c>
      <c r="S169" s="22">
        <f t="shared" si="66"/>
        <v>1592.6199999999994</v>
      </c>
      <c r="T169" s="1"/>
      <c r="U169" s="1"/>
      <c r="V169" s="1">
        <v>800</v>
      </c>
      <c r="W169" s="1">
        <v>2800</v>
      </c>
      <c r="X169" s="1">
        <v>1880</v>
      </c>
      <c r="Y169" s="1">
        <f t="shared" si="80"/>
        <v>3953.3714285714282</v>
      </c>
      <c r="Z169" s="1">
        <f t="shared" si="78"/>
        <v>601.96999999999946</v>
      </c>
      <c r="AA169" s="1">
        <v>210</v>
      </c>
      <c r="AB169" s="1">
        <f t="shared" si="74"/>
        <v>811.96999999999946</v>
      </c>
      <c r="AC169" s="22">
        <f t="shared" si="67"/>
        <v>1623.9399999999989</v>
      </c>
      <c r="AD169" s="20"/>
      <c r="AE169" s="20"/>
      <c r="AF169" s="1">
        <v>800</v>
      </c>
      <c r="AG169" s="1">
        <v>2800</v>
      </c>
      <c r="AH169" s="1">
        <v>2350</v>
      </c>
      <c r="AI169" s="1">
        <f t="shared" si="69"/>
        <v>4941.7142857142862</v>
      </c>
      <c r="AJ169" s="1">
        <f t="shared" si="79"/>
        <v>762.5699999999996</v>
      </c>
      <c r="AK169" s="1">
        <v>220</v>
      </c>
      <c r="AL169" s="1">
        <v>45</v>
      </c>
      <c r="AM169" s="1">
        <f t="shared" si="75"/>
        <v>1027.5699999999997</v>
      </c>
      <c r="AN169" s="22">
        <f t="shared" si="68"/>
        <v>2055.1399999999994</v>
      </c>
      <c r="AO169" s="1"/>
    </row>
    <row r="170" spans="2:41" x14ac:dyDescent="0.35">
      <c r="B170" s="3">
        <v>800</v>
      </c>
      <c r="C170" s="21">
        <v>2900</v>
      </c>
      <c r="D170" s="4">
        <v>1255</v>
      </c>
      <c r="E170" s="6">
        <f t="shared" si="70"/>
        <v>2739.485714285714</v>
      </c>
      <c r="F170" s="3">
        <f t="shared" si="76"/>
        <v>428.09999999999997</v>
      </c>
      <c r="G170" s="21">
        <v>200</v>
      </c>
      <c r="H170" s="4">
        <f t="shared" si="71"/>
        <v>628.09999999999991</v>
      </c>
      <c r="I170" s="9">
        <f t="shared" si="72"/>
        <v>1256.1999999999998</v>
      </c>
      <c r="J170" s="20"/>
      <c r="K170" s="1"/>
      <c r="L170" s="1">
        <v>800</v>
      </c>
      <c r="M170" s="1">
        <v>2900</v>
      </c>
      <c r="N170" s="1">
        <v>1560</v>
      </c>
      <c r="O170" s="1">
        <f t="shared" si="65"/>
        <v>3405.2571428571428</v>
      </c>
      <c r="P170" s="1">
        <f t="shared" si="77"/>
        <v>603.98999999999967</v>
      </c>
      <c r="Q170" s="1">
        <v>205</v>
      </c>
      <c r="R170" s="1">
        <f t="shared" si="73"/>
        <v>808.98999999999967</v>
      </c>
      <c r="S170" s="22">
        <f t="shared" si="66"/>
        <v>1617.9799999999993</v>
      </c>
      <c r="T170" s="1"/>
      <c r="U170" s="1"/>
      <c r="V170" s="1">
        <v>800</v>
      </c>
      <c r="W170" s="1">
        <v>2900</v>
      </c>
      <c r="X170" s="1">
        <v>1880</v>
      </c>
      <c r="Y170" s="1">
        <f t="shared" si="80"/>
        <v>4103.7714285714283</v>
      </c>
      <c r="Z170" s="1">
        <f t="shared" si="78"/>
        <v>614.99999999999943</v>
      </c>
      <c r="AA170" s="1">
        <v>215</v>
      </c>
      <c r="AB170" s="1">
        <f t="shared" si="74"/>
        <v>829.99999999999943</v>
      </c>
      <c r="AC170" s="22">
        <f t="shared" si="67"/>
        <v>1659.9999999999989</v>
      </c>
      <c r="AD170" s="20"/>
      <c r="AE170" s="20"/>
      <c r="AF170" s="1">
        <v>800</v>
      </c>
      <c r="AG170" s="1">
        <v>2900</v>
      </c>
      <c r="AH170" s="1">
        <v>2350</v>
      </c>
      <c r="AI170" s="1">
        <f t="shared" si="69"/>
        <v>5129.7142857142862</v>
      </c>
      <c r="AJ170" s="1">
        <f t="shared" si="79"/>
        <v>779.46999999999957</v>
      </c>
      <c r="AK170" s="1">
        <v>225</v>
      </c>
      <c r="AL170" s="1">
        <v>45</v>
      </c>
      <c r="AM170" s="1">
        <f t="shared" si="75"/>
        <v>1049.4699999999996</v>
      </c>
      <c r="AN170" s="22">
        <f t="shared" si="68"/>
        <v>2098.9399999999991</v>
      </c>
      <c r="AO170" s="1"/>
    </row>
    <row r="171" spans="2:41" x14ac:dyDescent="0.35">
      <c r="B171" s="3">
        <v>800</v>
      </c>
      <c r="C171" s="21">
        <v>3000</v>
      </c>
      <c r="D171" s="4">
        <v>1255</v>
      </c>
      <c r="E171" s="6">
        <f t="shared" si="70"/>
        <v>2839.8857142857141</v>
      </c>
      <c r="F171" s="3">
        <f t="shared" si="76"/>
        <v>436.53999999999996</v>
      </c>
      <c r="G171" s="21">
        <v>200</v>
      </c>
      <c r="H171" s="4">
        <f t="shared" si="71"/>
        <v>636.54</v>
      </c>
      <c r="I171" s="9">
        <f t="shared" si="72"/>
        <v>1273.08</v>
      </c>
      <c r="J171" s="20"/>
      <c r="K171" s="1"/>
      <c r="L171" s="1">
        <v>800</v>
      </c>
      <c r="M171" s="1">
        <v>3000</v>
      </c>
      <c r="N171" s="1">
        <v>1560</v>
      </c>
      <c r="O171" s="1">
        <f t="shared" si="65"/>
        <v>3530.0571428571429</v>
      </c>
      <c r="P171" s="1">
        <f t="shared" si="77"/>
        <v>616.66999999999962</v>
      </c>
      <c r="Q171" s="1">
        <v>210</v>
      </c>
      <c r="R171" s="1">
        <f t="shared" si="73"/>
        <v>826.66999999999962</v>
      </c>
      <c r="S171" s="22">
        <f t="shared" si="66"/>
        <v>1653.3399999999992</v>
      </c>
      <c r="T171" s="1"/>
      <c r="U171" s="1"/>
      <c r="V171" s="1">
        <v>800</v>
      </c>
      <c r="W171" s="1">
        <v>3000</v>
      </c>
      <c r="X171" s="1">
        <v>1880</v>
      </c>
      <c r="Y171" s="1">
        <f t="shared" si="80"/>
        <v>4254.1714285714279</v>
      </c>
      <c r="Z171" s="1">
        <f t="shared" si="78"/>
        <v>628.0299999999994</v>
      </c>
      <c r="AA171" s="1">
        <v>215</v>
      </c>
      <c r="AB171" s="1">
        <f t="shared" si="74"/>
        <v>843.0299999999994</v>
      </c>
      <c r="AC171" s="22">
        <f t="shared" si="67"/>
        <v>1686.0599999999988</v>
      </c>
      <c r="AD171" s="20"/>
      <c r="AE171" s="20"/>
      <c r="AF171" s="1">
        <v>800</v>
      </c>
      <c r="AG171" s="1">
        <v>3000</v>
      </c>
      <c r="AH171" s="1">
        <v>2350</v>
      </c>
      <c r="AI171" s="1">
        <f t="shared" si="69"/>
        <v>5317.7142857142862</v>
      </c>
      <c r="AJ171" s="1">
        <f t="shared" si="79"/>
        <v>796.36999999999955</v>
      </c>
      <c r="AK171" s="1">
        <v>225</v>
      </c>
      <c r="AL171" s="1">
        <v>45</v>
      </c>
      <c r="AM171" s="1">
        <f t="shared" si="75"/>
        <v>1066.3699999999994</v>
      </c>
      <c r="AN171" s="22">
        <f t="shared" si="68"/>
        <v>2132.7399999999989</v>
      </c>
      <c r="AO171" s="1"/>
    </row>
    <row r="172" spans="2:41" x14ac:dyDescent="0.35">
      <c r="B172" s="3">
        <v>800</v>
      </c>
      <c r="C172" s="21">
        <v>3100</v>
      </c>
      <c r="D172" s="4">
        <v>1255</v>
      </c>
      <c r="E172" s="6">
        <f t="shared" si="70"/>
        <v>2940.2857142857142</v>
      </c>
      <c r="F172" s="3">
        <f t="shared" si="76"/>
        <v>444.97999999999996</v>
      </c>
      <c r="G172" s="21">
        <v>200</v>
      </c>
      <c r="H172" s="4">
        <f t="shared" si="71"/>
        <v>644.98</v>
      </c>
      <c r="I172" s="9">
        <f t="shared" si="72"/>
        <v>1289.96</v>
      </c>
      <c r="J172" s="20"/>
      <c r="K172" s="1"/>
      <c r="L172" s="1">
        <v>800</v>
      </c>
      <c r="M172" s="1">
        <v>3100</v>
      </c>
      <c r="N172" s="1">
        <v>1560</v>
      </c>
      <c r="O172" s="1">
        <f t="shared" si="65"/>
        <v>3654.8571428571431</v>
      </c>
      <c r="P172" s="1">
        <f t="shared" si="77"/>
        <v>629.34999999999957</v>
      </c>
      <c r="Q172" s="1">
        <v>210</v>
      </c>
      <c r="R172" s="1">
        <f t="shared" si="73"/>
        <v>839.34999999999957</v>
      </c>
      <c r="S172" s="22">
        <f t="shared" si="66"/>
        <v>1678.6999999999991</v>
      </c>
      <c r="T172" s="1"/>
      <c r="U172" s="1"/>
      <c r="V172" s="1">
        <v>800</v>
      </c>
      <c r="W172" s="1">
        <v>3100</v>
      </c>
      <c r="X172" s="1">
        <v>1880</v>
      </c>
      <c r="Y172" s="1">
        <f t="shared" si="80"/>
        <v>4404.5714285714284</v>
      </c>
      <c r="Z172" s="1">
        <f t="shared" si="78"/>
        <v>641.05999999999938</v>
      </c>
      <c r="AA172" s="1">
        <v>215</v>
      </c>
      <c r="AB172" s="1">
        <f t="shared" si="74"/>
        <v>856.05999999999938</v>
      </c>
      <c r="AC172" s="22">
        <f t="shared" si="67"/>
        <v>1712.1199999999988</v>
      </c>
      <c r="AD172" s="20"/>
      <c r="AE172" s="20"/>
      <c r="AF172" s="1">
        <v>800</v>
      </c>
      <c r="AG172" s="1">
        <v>3100</v>
      </c>
      <c r="AH172" s="1">
        <v>2350</v>
      </c>
      <c r="AI172" s="1">
        <f t="shared" si="69"/>
        <v>5505.7142857142862</v>
      </c>
      <c r="AJ172" s="1">
        <f t="shared" si="79"/>
        <v>813.26999999999953</v>
      </c>
      <c r="AK172" s="1">
        <v>225</v>
      </c>
      <c r="AL172" s="1">
        <v>45</v>
      </c>
      <c r="AM172" s="1">
        <f t="shared" si="75"/>
        <v>1083.2699999999995</v>
      </c>
      <c r="AN172" s="22">
        <f t="shared" si="68"/>
        <v>2166.5399999999991</v>
      </c>
      <c r="AO172" s="1"/>
    </row>
    <row r="173" spans="2:41" x14ac:dyDescent="0.35">
      <c r="B173" s="3">
        <v>800</v>
      </c>
      <c r="C173" s="21">
        <v>3200</v>
      </c>
      <c r="D173" s="4">
        <v>1255</v>
      </c>
      <c r="E173" s="6">
        <f t="shared" si="70"/>
        <v>3040.6857142857143</v>
      </c>
      <c r="F173" s="3">
        <f t="shared" si="76"/>
        <v>453.41999999999996</v>
      </c>
      <c r="G173" s="21">
        <v>205</v>
      </c>
      <c r="H173" s="4">
        <f t="shared" si="71"/>
        <v>658.42</v>
      </c>
      <c r="I173" s="9">
        <f t="shared" si="72"/>
        <v>1316.84</v>
      </c>
      <c r="J173" s="20"/>
      <c r="K173" s="1"/>
      <c r="L173" s="1">
        <v>800</v>
      </c>
      <c r="M173" s="1">
        <v>3200</v>
      </c>
      <c r="N173" s="1">
        <v>1560</v>
      </c>
      <c r="O173" s="1">
        <f t="shared" si="65"/>
        <v>3779.6571428571428</v>
      </c>
      <c r="P173" s="1">
        <f t="shared" si="77"/>
        <v>642.02999999999952</v>
      </c>
      <c r="Q173" s="1">
        <v>210</v>
      </c>
      <c r="R173" s="1">
        <f t="shared" si="73"/>
        <v>852.02999999999952</v>
      </c>
      <c r="S173" s="22">
        <f t="shared" si="66"/>
        <v>1704.059999999999</v>
      </c>
      <c r="T173" s="1"/>
      <c r="U173" s="1"/>
      <c r="V173" s="1">
        <v>800</v>
      </c>
      <c r="W173" s="1">
        <v>3200</v>
      </c>
      <c r="X173" s="1">
        <v>1880</v>
      </c>
      <c r="Y173" s="1">
        <f t="shared" si="80"/>
        <v>4554.9714285714281</v>
      </c>
      <c r="Z173" s="1">
        <f t="shared" si="78"/>
        <v>654.08999999999935</v>
      </c>
      <c r="AA173" s="1">
        <v>220</v>
      </c>
      <c r="AB173" s="1">
        <f t="shared" si="74"/>
        <v>874.08999999999935</v>
      </c>
      <c r="AC173" s="22">
        <f t="shared" si="67"/>
        <v>1748.1799999999987</v>
      </c>
      <c r="AD173" s="20"/>
      <c r="AE173" s="20"/>
      <c r="AF173" s="1">
        <v>800</v>
      </c>
      <c r="AG173" s="1">
        <v>3200</v>
      </c>
      <c r="AH173" s="1">
        <v>2350</v>
      </c>
      <c r="AI173" s="1">
        <f t="shared" si="69"/>
        <v>5693.7142857142862</v>
      </c>
      <c r="AJ173" s="1">
        <f t="shared" si="79"/>
        <v>830.1699999999995</v>
      </c>
      <c r="AK173" s="1">
        <v>225</v>
      </c>
      <c r="AL173" s="1">
        <v>45</v>
      </c>
      <c r="AM173" s="1">
        <f t="shared" si="75"/>
        <v>1100.1699999999996</v>
      </c>
      <c r="AN173" s="22">
        <f t="shared" si="68"/>
        <v>2200.3399999999992</v>
      </c>
      <c r="AO173" s="1"/>
    </row>
    <row r="174" spans="2:41" x14ac:dyDescent="0.35">
      <c r="B174" s="3">
        <v>800</v>
      </c>
      <c r="C174" s="21">
        <v>3300</v>
      </c>
      <c r="D174" s="4">
        <v>1255</v>
      </c>
      <c r="E174" s="6">
        <f t="shared" si="70"/>
        <v>3141.0857142857139</v>
      </c>
      <c r="F174" s="3">
        <f t="shared" si="76"/>
        <v>461.85999999999996</v>
      </c>
      <c r="G174" s="21">
        <v>205</v>
      </c>
      <c r="H174" s="4">
        <f t="shared" si="71"/>
        <v>666.8599999999999</v>
      </c>
      <c r="I174" s="9">
        <f t="shared" si="72"/>
        <v>1333.7199999999998</v>
      </c>
      <c r="J174" s="20"/>
      <c r="K174" s="1"/>
      <c r="L174" s="1">
        <v>800</v>
      </c>
      <c r="M174" s="1">
        <v>3300</v>
      </c>
      <c r="N174" s="1">
        <v>1560</v>
      </c>
      <c r="O174" s="1">
        <f t="shared" si="65"/>
        <v>3904.457142857143</v>
      </c>
      <c r="P174" s="1">
        <f t="shared" si="77"/>
        <v>654.70999999999947</v>
      </c>
      <c r="Q174" s="1">
        <v>210</v>
      </c>
      <c r="R174" s="1">
        <f t="shared" si="73"/>
        <v>864.70999999999947</v>
      </c>
      <c r="S174" s="22">
        <f t="shared" si="66"/>
        <v>1729.4199999999989</v>
      </c>
      <c r="T174" s="1"/>
      <c r="U174" s="1"/>
      <c r="V174" s="1">
        <v>800</v>
      </c>
      <c r="W174" s="1">
        <v>3300</v>
      </c>
      <c r="X174" s="1">
        <v>1880</v>
      </c>
      <c r="Y174" s="1">
        <f t="shared" si="80"/>
        <v>4705.3714285714286</v>
      </c>
      <c r="Z174" s="1">
        <f t="shared" si="78"/>
        <v>667.11999999999932</v>
      </c>
      <c r="AA174" s="1">
        <v>220</v>
      </c>
      <c r="AB174" s="1">
        <f t="shared" si="74"/>
        <v>887.11999999999932</v>
      </c>
      <c r="AC174" s="22">
        <f t="shared" si="67"/>
        <v>1774.2399999999986</v>
      </c>
      <c r="AD174" s="20"/>
      <c r="AE174" s="20"/>
      <c r="AF174" s="1">
        <v>800</v>
      </c>
      <c r="AG174" s="1">
        <v>3300</v>
      </c>
      <c r="AH174" s="1">
        <v>2350</v>
      </c>
      <c r="AI174" s="1">
        <f t="shared" si="69"/>
        <v>5881.7142857142862</v>
      </c>
      <c r="AJ174" s="1">
        <f t="shared" si="79"/>
        <v>847.06999999999948</v>
      </c>
      <c r="AK174" s="1">
        <v>225</v>
      </c>
      <c r="AL174" s="1">
        <v>45</v>
      </c>
      <c r="AM174" s="1">
        <f t="shared" si="75"/>
        <v>1117.0699999999995</v>
      </c>
      <c r="AN174" s="22">
        <f t="shared" si="68"/>
        <v>2234.139999999999</v>
      </c>
      <c r="AO174" s="1"/>
    </row>
    <row r="175" spans="2:41" x14ac:dyDescent="0.35">
      <c r="B175" s="3">
        <v>800</v>
      </c>
      <c r="C175" s="21">
        <v>3400</v>
      </c>
      <c r="D175" s="4">
        <v>1255</v>
      </c>
      <c r="E175" s="6">
        <f t="shared" si="70"/>
        <v>3241.485714285714</v>
      </c>
      <c r="F175" s="3">
        <f t="shared" si="76"/>
        <v>470.29999999999995</v>
      </c>
      <c r="G175" s="21">
        <v>205</v>
      </c>
      <c r="H175" s="4">
        <f t="shared" si="71"/>
        <v>675.3</v>
      </c>
      <c r="I175" s="9">
        <f t="shared" si="72"/>
        <v>1350.6</v>
      </c>
      <c r="J175" s="20"/>
      <c r="K175" s="1"/>
      <c r="L175" s="1">
        <v>800</v>
      </c>
      <c r="M175" s="1">
        <v>3400</v>
      </c>
      <c r="N175" s="1">
        <v>1560</v>
      </c>
      <c r="O175" s="1">
        <f t="shared" si="65"/>
        <v>4029.2571428571428</v>
      </c>
      <c r="P175" s="1">
        <f t="shared" si="77"/>
        <v>667.38999999999942</v>
      </c>
      <c r="Q175" s="1">
        <v>215</v>
      </c>
      <c r="R175" s="1">
        <f t="shared" si="73"/>
        <v>882.38999999999942</v>
      </c>
      <c r="S175" s="22">
        <f t="shared" si="66"/>
        <v>1764.7799999999988</v>
      </c>
      <c r="T175" s="1"/>
      <c r="U175" s="1"/>
      <c r="V175" s="1">
        <v>800</v>
      </c>
      <c r="W175" s="1">
        <v>3400</v>
      </c>
      <c r="X175" s="1">
        <v>1880</v>
      </c>
      <c r="Y175" s="1">
        <f t="shared" si="80"/>
        <v>4855.7714285714283</v>
      </c>
      <c r="Z175" s="1">
        <f t="shared" si="78"/>
        <v>680.1499999999993</v>
      </c>
      <c r="AA175" s="1">
        <v>220</v>
      </c>
      <c r="AB175" s="1">
        <f t="shared" si="74"/>
        <v>900.1499999999993</v>
      </c>
      <c r="AC175" s="22">
        <f t="shared" si="67"/>
        <v>1800.2999999999986</v>
      </c>
      <c r="AD175" s="20"/>
      <c r="AE175" s="20"/>
      <c r="AF175" s="1">
        <v>800</v>
      </c>
      <c r="AG175" s="1">
        <v>3400</v>
      </c>
      <c r="AH175" s="1">
        <v>2350</v>
      </c>
      <c r="AI175" s="1">
        <f t="shared" si="69"/>
        <v>6069.7142857142862</v>
      </c>
      <c r="AJ175" s="1">
        <f t="shared" si="79"/>
        <v>863.96999999999946</v>
      </c>
      <c r="AK175" s="1">
        <v>230</v>
      </c>
      <c r="AL175" s="1">
        <v>45</v>
      </c>
      <c r="AM175" s="1">
        <f t="shared" si="75"/>
        <v>1138.9699999999993</v>
      </c>
      <c r="AN175" s="22">
        <f t="shared" si="68"/>
        <v>2277.9399999999987</v>
      </c>
      <c r="AO175" s="1"/>
    </row>
    <row r="176" spans="2:41" x14ac:dyDescent="0.35">
      <c r="B176" s="3">
        <v>800</v>
      </c>
      <c r="C176" s="21">
        <v>3500</v>
      </c>
      <c r="D176" s="4">
        <v>1255</v>
      </c>
      <c r="E176" s="6">
        <f t="shared" si="70"/>
        <v>3341.8857142857141</v>
      </c>
      <c r="F176" s="3">
        <f t="shared" si="76"/>
        <v>478.73999999999995</v>
      </c>
      <c r="G176" s="21">
        <v>205</v>
      </c>
      <c r="H176" s="4">
        <f t="shared" si="71"/>
        <v>683.74</v>
      </c>
      <c r="I176" s="9">
        <f t="shared" si="72"/>
        <v>1367.48</v>
      </c>
      <c r="J176" s="20"/>
      <c r="K176" s="1"/>
      <c r="L176" s="1">
        <v>800</v>
      </c>
      <c r="M176" s="1">
        <v>3500</v>
      </c>
      <c r="N176" s="1">
        <v>1560</v>
      </c>
      <c r="O176" s="1">
        <f t="shared" si="65"/>
        <v>4154.0571428571429</v>
      </c>
      <c r="P176" s="1">
        <f t="shared" si="77"/>
        <v>680.06999999999937</v>
      </c>
      <c r="Q176" s="1">
        <v>215</v>
      </c>
      <c r="R176" s="1">
        <f t="shared" si="73"/>
        <v>895.06999999999937</v>
      </c>
      <c r="S176" s="22">
        <f t="shared" si="66"/>
        <v>1790.1399999999987</v>
      </c>
      <c r="T176" s="1"/>
      <c r="U176" s="1"/>
      <c r="V176" s="1">
        <v>800</v>
      </c>
      <c r="W176" s="1">
        <v>3500</v>
      </c>
      <c r="X176" s="1">
        <v>1880</v>
      </c>
      <c r="Y176" s="1">
        <f t="shared" si="80"/>
        <v>5006.1714285714279</v>
      </c>
      <c r="Z176" s="1">
        <f t="shared" si="78"/>
        <v>693.17999999999927</v>
      </c>
      <c r="AA176" s="1">
        <v>220</v>
      </c>
      <c r="AB176" s="1">
        <f t="shared" si="74"/>
        <v>913.17999999999927</v>
      </c>
      <c r="AC176" s="22">
        <f t="shared" si="67"/>
        <v>1826.3599999999985</v>
      </c>
      <c r="AD176" s="20"/>
      <c r="AE176" s="20"/>
      <c r="AF176" s="1">
        <v>800</v>
      </c>
      <c r="AG176" s="1">
        <v>3500</v>
      </c>
      <c r="AH176" s="1">
        <v>2350</v>
      </c>
      <c r="AI176" s="1">
        <f t="shared" si="69"/>
        <v>6257.7142857142862</v>
      </c>
      <c r="AJ176" s="1">
        <f t="shared" si="79"/>
        <v>880.86999999999944</v>
      </c>
      <c r="AK176" s="1">
        <v>230</v>
      </c>
      <c r="AL176" s="1">
        <v>45</v>
      </c>
      <c r="AM176" s="1">
        <f t="shared" si="75"/>
        <v>1155.8699999999994</v>
      </c>
      <c r="AN176" s="22">
        <f t="shared" si="68"/>
        <v>2311.7399999999989</v>
      </c>
      <c r="AO176" s="1"/>
    </row>
    <row r="177" spans="2:41" x14ac:dyDescent="0.35">
      <c r="B177" s="3">
        <v>800</v>
      </c>
      <c r="C177" s="21">
        <v>3600</v>
      </c>
      <c r="D177" s="4">
        <v>1255</v>
      </c>
      <c r="E177" s="6">
        <f t="shared" si="70"/>
        <v>3442.2857142857142</v>
      </c>
      <c r="F177" s="3">
        <f t="shared" si="76"/>
        <v>487.17999999999995</v>
      </c>
      <c r="G177" s="21">
        <v>205</v>
      </c>
      <c r="H177" s="4">
        <f t="shared" si="71"/>
        <v>692.18</v>
      </c>
      <c r="I177" s="9">
        <f t="shared" si="72"/>
        <v>1384.36</v>
      </c>
      <c r="J177" s="20"/>
      <c r="K177" s="1"/>
      <c r="L177" s="1">
        <v>800</v>
      </c>
      <c r="M177" s="1">
        <v>3600</v>
      </c>
      <c r="N177" s="1">
        <v>1560</v>
      </c>
      <c r="O177" s="1">
        <f t="shared" si="65"/>
        <v>4278.8571428571431</v>
      </c>
      <c r="P177" s="1">
        <f t="shared" si="77"/>
        <v>692.74999999999932</v>
      </c>
      <c r="Q177" s="1">
        <v>215</v>
      </c>
      <c r="R177" s="1">
        <f t="shared" si="73"/>
        <v>907.74999999999932</v>
      </c>
      <c r="S177" s="22">
        <f t="shared" si="66"/>
        <v>1815.4999999999986</v>
      </c>
      <c r="T177" s="1"/>
      <c r="U177" s="1"/>
      <c r="V177" s="1">
        <v>800</v>
      </c>
      <c r="W177" s="1">
        <v>3600</v>
      </c>
      <c r="X177" s="1">
        <v>1880</v>
      </c>
      <c r="Y177" s="1">
        <f t="shared" si="80"/>
        <v>5156.5714285714284</v>
      </c>
      <c r="Z177" s="1">
        <f t="shared" si="78"/>
        <v>706.20999999999924</v>
      </c>
      <c r="AA177" s="1">
        <v>220</v>
      </c>
      <c r="AB177" s="1">
        <f t="shared" si="74"/>
        <v>926.20999999999924</v>
      </c>
      <c r="AC177" s="22">
        <f t="shared" si="67"/>
        <v>1852.4199999999985</v>
      </c>
      <c r="AD177" s="20"/>
      <c r="AE177" s="20"/>
      <c r="AF177" s="1">
        <v>800</v>
      </c>
      <c r="AG177" s="1">
        <v>3600</v>
      </c>
      <c r="AH177" s="1">
        <v>2350</v>
      </c>
      <c r="AI177" s="1">
        <f t="shared" si="69"/>
        <v>6445.7142857142862</v>
      </c>
      <c r="AJ177" s="1">
        <f t="shared" si="79"/>
        <v>897.76999999999941</v>
      </c>
      <c r="AK177" s="1">
        <v>230</v>
      </c>
      <c r="AL177" s="1">
        <v>45</v>
      </c>
      <c r="AM177" s="1">
        <f t="shared" si="75"/>
        <v>1172.7699999999995</v>
      </c>
      <c r="AN177" s="22">
        <f t="shared" si="68"/>
        <v>2345.5399999999991</v>
      </c>
      <c r="AO177" s="1"/>
    </row>
    <row r="178" spans="2:41" x14ac:dyDescent="0.35">
      <c r="B178" s="3">
        <v>800</v>
      </c>
      <c r="C178" s="21">
        <v>3700</v>
      </c>
      <c r="D178" s="4">
        <v>1255</v>
      </c>
      <c r="E178" s="6">
        <f t="shared" si="70"/>
        <v>3542.6857142857143</v>
      </c>
      <c r="F178" s="3">
        <f t="shared" si="76"/>
        <v>495.61999999999995</v>
      </c>
      <c r="G178" s="21">
        <v>210</v>
      </c>
      <c r="H178" s="4">
        <f t="shared" si="71"/>
        <v>705.61999999999989</v>
      </c>
      <c r="I178" s="9">
        <f t="shared" si="72"/>
        <v>1411.2399999999998</v>
      </c>
      <c r="J178" s="20"/>
      <c r="K178" s="1"/>
      <c r="L178" s="1">
        <v>800</v>
      </c>
      <c r="M178" s="1">
        <v>3700</v>
      </c>
      <c r="N178" s="1">
        <v>1560</v>
      </c>
      <c r="O178" s="1">
        <f t="shared" si="65"/>
        <v>4403.6571428571424</v>
      </c>
      <c r="P178" s="1">
        <f t="shared" si="77"/>
        <v>705.42999999999927</v>
      </c>
      <c r="Q178" s="1">
        <v>215</v>
      </c>
      <c r="R178" s="1">
        <f t="shared" si="73"/>
        <v>920.42999999999927</v>
      </c>
      <c r="S178" s="22">
        <f t="shared" si="66"/>
        <v>1840.8599999999985</v>
      </c>
      <c r="T178" s="1"/>
      <c r="U178" s="1"/>
      <c r="V178" s="1">
        <v>800</v>
      </c>
      <c r="W178" s="1">
        <v>3700</v>
      </c>
      <c r="X178" s="1">
        <v>1880</v>
      </c>
      <c r="Y178" s="1">
        <f t="shared" si="80"/>
        <v>5306.9714285714281</v>
      </c>
      <c r="Z178" s="1">
        <f t="shared" si="78"/>
        <v>719.23999999999921</v>
      </c>
      <c r="AA178" s="1">
        <v>220</v>
      </c>
      <c r="AB178" s="1">
        <f t="shared" si="74"/>
        <v>939.23999999999921</v>
      </c>
      <c r="AC178" s="22">
        <f t="shared" si="67"/>
        <v>1878.4799999999984</v>
      </c>
      <c r="AD178" s="20"/>
      <c r="AE178" s="20"/>
      <c r="AF178" s="1">
        <v>800</v>
      </c>
      <c r="AG178" s="1">
        <v>3700</v>
      </c>
      <c r="AH178" s="1">
        <v>2350</v>
      </c>
      <c r="AI178" s="1">
        <f t="shared" si="69"/>
        <v>6633.7142857142862</v>
      </c>
      <c r="AJ178" s="1">
        <f t="shared" si="79"/>
        <v>914.66999999999939</v>
      </c>
      <c r="AK178" s="1">
        <v>235</v>
      </c>
      <c r="AL178" s="1">
        <v>45</v>
      </c>
      <c r="AM178" s="1">
        <f t="shared" si="75"/>
        <v>1194.6699999999994</v>
      </c>
      <c r="AN178" s="22">
        <f t="shared" si="68"/>
        <v>2389.3399999999988</v>
      </c>
      <c r="AO178" s="1"/>
    </row>
    <row r="179" spans="2:41" x14ac:dyDescent="0.35">
      <c r="B179" s="3">
        <v>800</v>
      </c>
      <c r="C179" s="21">
        <v>3800</v>
      </c>
      <c r="D179" s="4">
        <v>1255</v>
      </c>
      <c r="E179" s="6">
        <f t="shared" si="70"/>
        <v>3643.0857142857139</v>
      </c>
      <c r="F179" s="3">
        <f t="shared" si="76"/>
        <v>504.05999999999995</v>
      </c>
      <c r="G179" s="21">
        <v>210</v>
      </c>
      <c r="H179" s="4">
        <f t="shared" si="71"/>
        <v>714.06</v>
      </c>
      <c r="I179" s="9">
        <f t="shared" si="72"/>
        <v>1428.12</v>
      </c>
      <c r="J179" s="20"/>
      <c r="K179" s="1"/>
      <c r="L179" s="1">
        <v>800</v>
      </c>
      <c r="M179" s="1">
        <v>3800</v>
      </c>
      <c r="N179" s="1">
        <v>1560</v>
      </c>
      <c r="O179" s="1">
        <f t="shared" si="65"/>
        <v>4528.4571428571426</v>
      </c>
      <c r="P179" s="1">
        <f t="shared" si="77"/>
        <v>718.10999999999922</v>
      </c>
      <c r="Q179" s="1">
        <v>220</v>
      </c>
      <c r="R179" s="1">
        <f t="shared" si="73"/>
        <v>938.10999999999922</v>
      </c>
      <c r="S179" s="22">
        <f t="shared" si="66"/>
        <v>1876.2199999999984</v>
      </c>
      <c r="T179" s="1"/>
      <c r="U179" s="1"/>
      <c r="V179" s="1">
        <v>800</v>
      </c>
      <c r="W179" s="1">
        <v>3800</v>
      </c>
      <c r="X179" s="1">
        <v>1880</v>
      </c>
      <c r="Y179" s="1">
        <f t="shared" si="80"/>
        <v>5457.3714285714286</v>
      </c>
      <c r="Z179" s="1">
        <f t="shared" si="78"/>
        <v>732.26999999999919</v>
      </c>
      <c r="AA179" s="1">
        <v>220</v>
      </c>
      <c r="AB179" s="1">
        <f t="shared" si="74"/>
        <v>952.26999999999919</v>
      </c>
      <c r="AC179" s="22">
        <f t="shared" si="67"/>
        <v>1904.5399999999984</v>
      </c>
      <c r="AD179" s="20"/>
      <c r="AE179" s="20"/>
      <c r="AF179" s="1">
        <v>800</v>
      </c>
      <c r="AG179" s="1">
        <v>3800</v>
      </c>
      <c r="AH179" s="1">
        <v>2350</v>
      </c>
      <c r="AI179" s="1">
        <f t="shared" si="69"/>
        <v>6821.7142857142862</v>
      </c>
      <c r="AJ179" s="1">
        <f t="shared" si="79"/>
        <v>931.56999999999937</v>
      </c>
      <c r="AK179" s="1">
        <v>235</v>
      </c>
      <c r="AL179" s="1">
        <v>45</v>
      </c>
      <c r="AM179" s="1">
        <f t="shared" si="75"/>
        <v>1211.5699999999993</v>
      </c>
      <c r="AN179" s="22">
        <f t="shared" si="68"/>
        <v>2423.1399999999985</v>
      </c>
      <c r="AO179" s="1"/>
    </row>
    <row r="180" spans="2:41" x14ac:dyDescent="0.35">
      <c r="B180" s="3">
        <v>800</v>
      </c>
      <c r="C180" s="21">
        <v>3900</v>
      </c>
      <c r="D180" s="4">
        <v>1255</v>
      </c>
      <c r="E180" s="6">
        <f t="shared" si="70"/>
        <v>3743.485714285714</v>
      </c>
      <c r="F180" s="3">
        <f t="shared" si="76"/>
        <v>512.5</v>
      </c>
      <c r="G180" s="21">
        <v>210</v>
      </c>
      <c r="H180" s="4">
        <f t="shared" si="71"/>
        <v>722.5</v>
      </c>
      <c r="I180" s="9">
        <f t="shared" si="72"/>
        <v>1445</v>
      </c>
      <c r="J180" s="20"/>
      <c r="K180" s="1"/>
      <c r="L180" s="1">
        <v>800</v>
      </c>
      <c r="M180" s="1">
        <v>3900</v>
      </c>
      <c r="N180" s="1">
        <v>1560</v>
      </c>
      <c r="O180" s="1">
        <f t="shared" si="65"/>
        <v>4653.2571428571428</v>
      </c>
      <c r="P180" s="1">
        <f t="shared" si="77"/>
        <v>730.78999999999917</v>
      </c>
      <c r="Q180" s="1">
        <v>220</v>
      </c>
      <c r="R180" s="1">
        <f t="shared" si="73"/>
        <v>950.78999999999917</v>
      </c>
      <c r="S180" s="22">
        <f t="shared" si="66"/>
        <v>1901.5799999999983</v>
      </c>
      <c r="T180" s="1"/>
      <c r="U180" s="1"/>
      <c r="V180" s="1">
        <v>800</v>
      </c>
      <c r="W180" s="1">
        <v>3900</v>
      </c>
      <c r="X180" s="1">
        <v>1880</v>
      </c>
      <c r="Y180" s="1">
        <f t="shared" si="80"/>
        <v>5607.7714285714283</v>
      </c>
      <c r="Z180" s="1">
        <f t="shared" si="78"/>
        <v>745.29999999999916</v>
      </c>
      <c r="AA180" s="1">
        <v>220</v>
      </c>
      <c r="AB180" s="1">
        <f t="shared" si="74"/>
        <v>965.29999999999916</v>
      </c>
      <c r="AC180" s="22">
        <f t="shared" si="67"/>
        <v>1930.5999999999983</v>
      </c>
      <c r="AD180" s="20"/>
      <c r="AE180" s="20"/>
      <c r="AF180" s="1">
        <v>800</v>
      </c>
      <c r="AG180" s="1">
        <v>3900</v>
      </c>
      <c r="AH180" s="1">
        <v>2350</v>
      </c>
      <c r="AI180" s="1">
        <f t="shared" si="69"/>
        <v>7009.7142857142862</v>
      </c>
      <c r="AJ180" s="1">
        <f t="shared" si="79"/>
        <v>948.46999999999935</v>
      </c>
      <c r="AK180" s="1">
        <v>235</v>
      </c>
      <c r="AL180" s="1">
        <v>45</v>
      </c>
      <c r="AM180" s="1">
        <f t="shared" si="75"/>
        <v>1228.4699999999993</v>
      </c>
      <c r="AN180" s="22">
        <f t="shared" si="68"/>
        <v>2456.9399999999987</v>
      </c>
      <c r="AO180" s="1"/>
    </row>
    <row r="181" spans="2:41" x14ac:dyDescent="0.35">
      <c r="B181" s="3">
        <v>800</v>
      </c>
      <c r="C181" s="21">
        <v>4000</v>
      </c>
      <c r="D181" s="4">
        <v>1255</v>
      </c>
      <c r="E181" s="6">
        <f t="shared" si="70"/>
        <v>3843.8857142857141</v>
      </c>
      <c r="F181" s="3">
        <f t="shared" si="76"/>
        <v>520.94000000000005</v>
      </c>
      <c r="G181" s="21">
        <v>210</v>
      </c>
      <c r="H181" s="4">
        <f t="shared" si="71"/>
        <v>730.94</v>
      </c>
      <c r="I181" s="9">
        <f t="shared" si="72"/>
        <v>1461.88</v>
      </c>
      <c r="J181" s="20"/>
      <c r="K181" s="1"/>
      <c r="L181" s="1">
        <v>800</v>
      </c>
      <c r="M181" s="1">
        <v>4000</v>
      </c>
      <c r="N181" s="1">
        <v>1560</v>
      </c>
      <c r="O181" s="1">
        <f t="shared" si="65"/>
        <v>4778.057142857142</v>
      </c>
      <c r="P181" s="1">
        <f t="shared" si="77"/>
        <v>743.46999999999912</v>
      </c>
      <c r="Q181" s="1">
        <v>220</v>
      </c>
      <c r="R181" s="1">
        <f t="shared" si="73"/>
        <v>963.46999999999912</v>
      </c>
      <c r="S181" s="22">
        <f t="shared" si="66"/>
        <v>1926.9399999999982</v>
      </c>
      <c r="T181" s="1"/>
      <c r="U181" s="1"/>
      <c r="V181" s="1">
        <v>800</v>
      </c>
      <c r="W181" s="1">
        <v>4000</v>
      </c>
      <c r="X181" s="1">
        <v>1880</v>
      </c>
      <c r="Y181" s="1">
        <f t="shared" si="80"/>
        <v>5758.1714285714279</v>
      </c>
      <c r="Z181" s="1">
        <f t="shared" si="78"/>
        <v>758.32999999999913</v>
      </c>
      <c r="AA181" s="1">
        <v>220</v>
      </c>
      <c r="AB181" s="1">
        <f t="shared" si="74"/>
        <v>978.32999999999913</v>
      </c>
      <c r="AC181" s="22">
        <f t="shared" si="67"/>
        <v>1956.6599999999983</v>
      </c>
      <c r="AD181" s="20"/>
      <c r="AE181" s="20"/>
      <c r="AF181" s="1">
        <v>800</v>
      </c>
      <c r="AG181" s="1">
        <v>4000</v>
      </c>
      <c r="AH181" s="1">
        <v>2350</v>
      </c>
      <c r="AI181" s="1">
        <f t="shared" si="69"/>
        <v>7197.7142857142862</v>
      </c>
      <c r="AJ181" s="1">
        <f t="shared" si="79"/>
        <v>965.36999999999932</v>
      </c>
      <c r="AK181" s="1">
        <v>235</v>
      </c>
      <c r="AL181" s="1">
        <v>45</v>
      </c>
      <c r="AM181" s="1">
        <f t="shared" si="75"/>
        <v>1245.3699999999994</v>
      </c>
      <c r="AN181" s="22">
        <f t="shared" si="68"/>
        <v>2490.7399999999989</v>
      </c>
      <c r="AO181" s="1"/>
    </row>
    <row r="182" spans="2:41" x14ac:dyDescent="0.35">
      <c r="B182" s="3"/>
      <c r="C182" s="21"/>
      <c r="D182" s="4"/>
      <c r="E182" s="6"/>
      <c r="F182" s="3"/>
      <c r="G182" s="21"/>
      <c r="H182" s="4"/>
      <c r="I182" s="23"/>
      <c r="J182" s="20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20"/>
      <c r="AE182" s="20"/>
      <c r="AF182" s="1"/>
      <c r="AG182" s="1"/>
      <c r="AH182" s="1"/>
      <c r="AI182" s="1"/>
      <c r="AJ182" s="1"/>
      <c r="AK182" s="1"/>
      <c r="AL182" s="1"/>
      <c r="AM182" s="1"/>
      <c r="AN182" s="1"/>
      <c r="AO182" s="1"/>
    </row>
    <row r="183" spans="2:41" x14ac:dyDescent="0.35">
      <c r="B183" s="3"/>
      <c r="C183" s="21"/>
      <c r="D183" s="4"/>
      <c r="E183" s="6"/>
      <c r="F183" s="3"/>
      <c r="G183" s="21"/>
      <c r="H183" s="4"/>
      <c r="I183" s="23"/>
      <c r="J183" s="20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20"/>
      <c r="AE183" s="20"/>
      <c r="AF183" s="1"/>
      <c r="AG183" s="1"/>
      <c r="AH183" s="1"/>
      <c r="AI183" s="1"/>
      <c r="AJ183" s="1"/>
      <c r="AK183" s="1"/>
      <c r="AL183" s="1"/>
      <c r="AM183" s="1"/>
      <c r="AN183" s="1"/>
      <c r="AO183" s="1"/>
    </row>
    <row r="184" spans="2:41" x14ac:dyDescent="0.35">
      <c r="B184" s="3">
        <v>850</v>
      </c>
      <c r="C184" s="21">
        <v>800</v>
      </c>
      <c r="D184" s="4">
        <v>1255</v>
      </c>
      <c r="E184" s="6">
        <f t="shared" ref="E184:E216" si="81">(((22/7*(B184/2)^2)*D184)+((C184-B184)*D184*B184))/1000000</f>
        <v>659.09910714285706</v>
      </c>
      <c r="F184" s="3">
        <v>258.45999999999998</v>
      </c>
      <c r="G184" s="21">
        <v>125</v>
      </c>
      <c r="H184" s="4">
        <f t="shared" ref="H184:H216" si="82">F184+G184</f>
        <v>383.46</v>
      </c>
      <c r="I184" s="9">
        <f t="shared" ref="I184:I216" si="83">H184/(1-$C$2)</f>
        <v>766.92</v>
      </c>
      <c r="J184" s="20"/>
      <c r="K184" s="1"/>
      <c r="L184" s="1">
        <v>850</v>
      </c>
      <c r="M184" s="1">
        <v>800</v>
      </c>
      <c r="N184" s="1">
        <v>1560</v>
      </c>
      <c r="O184" s="1">
        <f t="shared" si="65"/>
        <v>819.27857142857135</v>
      </c>
      <c r="P184" s="1">
        <v>348.7</v>
      </c>
      <c r="Q184" s="1">
        <v>125</v>
      </c>
      <c r="R184" s="1">
        <f t="shared" ref="R184:R216" si="84">P184+Q184</f>
        <v>473.7</v>
      </c>
      <c r="S184" s="22">
        <f t="shared" si="66"/>
        <v>947.4</v>
      </c>
      <c r="T184" s="1"/>
      <c r="U184" s="1"/>
      <c r="V184" s="1">
        <v>850</v>
      </c>
      <c r="W184" s="1">
        <v>800</v>
      </c>
      <c r="X184" s="1">
        <v>1880</v>
      </c>
      <c r="Y184" s="1">
        <f t="shared" si="80"/>
        <v>987.33571428571418</v>
      </c>
      <c r="Z184" s="1">
        <v>352.45</v>
      </c>
      <c r="AA184" s="1">
        <v>125</v>
      </c>
      <c r="AB184" s="1">
        <f t="shared" ref="AB184:AB216" si="85">Z184+AA184</f>
        <v>477.45</v>
      </c>
      <c r="AC184" s="22">
        <f t="shared" si="67"/>
        <v>954.9</v>
      </c>
      <c r="AD184" s="20"/>
      <c r="AE184" s="20"/>
      <c r="AF184" s="1">
        <v>850</v>
      </c>
      <c r="AG184" s="1">
        <v>800</v>
      </c>
      <c r="AH184" s="1">
        <v>2350</v>
      </c>
      <c r="AI184" s="1">
        <f t="shared" si="69"/>
        <v>1234.1696428571427</v>
      </c>
      <c r="AJ184" s="1">
        <v>438.93</v>
      </c>
      <c r="AK184" s="1">
        <v>145</v>
      </c>
      <c r="AL184" s="1">
        <v>30</v>
      </c>
      <c r="AM184" s="1">
        <f t="shared" ref="AM184:AM216" si="86">SUM(AJ184:AL184)</f>
        <v>613.93000000000006</v>
      </c>
      <c r="AN184" s="22">
        <f t="shared" si="68"/>
        <v>1227.8600000000001</v>
      </c>
      <c r="AO184" s="1"/>
    </row>
    <row r="185" spans="2:41" x14ac:dyDescent="0.35">
      <c r="B185" s="3">
        <v>850</v>
      </c>
      <c r="C185" s="21">
        <v>900</v>
      </c>
      <c r="D185" s="4">
        <v>1255</v>
      </c>
      <c r="E185" s="6">
        <f t="shared" si="81"/>
        <v>765.77410714285702</v>
      </c>
      <c r="F185" s="3">
        <v>266.93</v>
      </c>
      <c r="G185" s="21">
        <v>125</v>
      </c>
      <c r="H185" s="4">
        <f t="shared" si="82"/>
        <v>391.93</v>
      </c>
      <c r="I185" s="9">
        <f t="shared" si="83"/>
        <v>783.86</v>
      </c>
      <c r="J185" s="20"/>
      <c r="K185" s="1"/>
      <c r="L185" s="1">
        <v>850</v>
      </c>
      <c r="M185" s="1">
        <v>900</v>
      </c>
      <c r="N185" s="1">
        <v>1560</v>
      </c>
      <c r="O185" s="1">
        <f t="shared" si="65"/>
        <v>951.87857142857138</v>
      </c>
      <c r="P185" s="1">
        <v>361.39</v>
      </c>
      <c r="Q185" s="1">
        <v>125</v>
      </c>
      <c r="R185" s="1">
        <f t="shared" si="84"/>
        <v>486.39</v>
      </c>
      <c r="S185" s="22">
        <f t="shared" si="66"/>
        <v>972.78</v>
      </c>
      <c r="T185" s="1"/>
      <c r="U185" s="1"/>
      <c r="V185" s="1">
        <v>850</v>
      </c>
      <c r="W185" s="1">
        <v>900</v>
      </c>
      <c r="X185" s="1">
        <v>1880</v>
      </c>
      <c r="Y185" s="1">
        <f t="shared" si="80"/>
        <v>1147.1357142857141</v>
      </c>
      <c r="Z185" s="1">
        <v>365.48</v>
      </c>
      <c r="AA185" s="1">
        <v>145</v>
      </c>
      <c r="AB185" s="1">
        <f t="shared" si="85"/>
        <v>510.48</v>
      </c>
      <c r="AC185" s="22">
        <f t="shared" si="67"/>
        <v>1020.96</v>
      </c>
      <c r="AD185" s="20"/>
      <c r="AE185" s="20"/>
      <c r="AF185" s="1">
        <v>850</v>
      </c>
      <c r="AG185" s="1">
        <v>900</v>
      </c>
      <c r="AH185" s="1">
        <v>2350</v>
      </c>
      <c r="AI185" s="1">
        <f t="shared" si="69"/>
        <v>1433.9196428571427</v>
      </c>
      <c r="AJ185" s="1">
        <v>455.85</v>
      </c>
      <c r="AK185" s="1">
        <v>145</v>
      </c>
      <c r="AL185" s="1">
        <v>30</v>
      </c>
      <c r="AM185" s="1">
        <f t="shared" si="86"/>
        <v>630.85</v>
      </c>
      <c r="AN185" s="22">
        <f t="shared" si="68"/>
        <v>1261.7</v>
      </c>
      <c r="AO185" s="1"/>
    </row>
    <row r="186" spans="2:41" x14ac:dyDescent="0.35">
      <c r="B186" s="3">
        <v>850</v>
      </c>
      <c r="C186" s="21">
        <v>1000</v>
      </c>
      <c r="D186" s="4">
        <v>1255</v>
      </c>
      <c r="E186" s="6">
        <f t="shared" si="81"/>
        <v>872.44910714285709</v>
      </c>
      <c r="F186" s="3">
        <f>F185+8.47</f>
        <v>275.40000000000003</v>
      </c>
      <c r="G186" s="21">
        <v>125</v>
      </c>
      <c r="H186" s="4">
        <f t="shared" si="82"/>
        <v>400.40000000000003</v>
      </c>
      <c r="I186" s="9">
        <f t="shared" si="83"/>
        <v>800.80000000000007</v>
      </c>
      <c r="J186" s="20"/>
      <c r="K186" s="1"/>
      <c r="L186" s="1">
        <v>850</v>
      </c>
      <c r="M186" s="1">
        <v>1000</v>
      </c>
      <c r="N186" s="1">
        <v>1560</v>
      </c>
      <c r="O186" s="1">
        <f t="shared" si="65"/>
        <v>1084.4785714285713</v>
      </c>
      <c r="P186" s="1">
        <f>P185+12.69</f>
        <v>374.08</v>
      </c>
      <c r="Q186" s="1">
        <v>145</v>
      </c>
      <c r="R186" s="1">
        <f t="shared" si="84"/>
        <v>519.07999999999993</v>
      </c>
      <c r="S186" s="22">
        <f t="shared" si="66"/>
        <v>1038.1599999999999</v>
      </c>
      <c r="T186" s="1"/>
      <c r="U186" s="1"/>
      <c r="V186" s="1">
        <v>850</v>
      </c>
      <c r="W186" s="1">
        <v>1000</v>
      </c>
      <c r="X186" s="1">
        <v>1880</v>
      </c>
      <c r="Y186" s="1">
        <f t="shared" si="80"/>
        <v>1306.9357142857141</v>
      </c>
      <c r="Z186" s="1">
        <f>Z185+13.03</f>
        <v>378.51</v>
      </c>
      <c r="AA186" s="1">
        <v>145</v>
      </c>
      <c r="AB186" s="1">
        <f t="shared" si="85"/>
        <v>523.51</v>
      </c>
      <c r="AC186" s="22">
        <f t="shared" si="67"/>
        <v>1047.02</v>
      </c>
      <c r="AD186" s="20"/>
      <c r="AE186" s="20"/>
      <c r="AF186" s="1">
        <v>850</v>
      </c>
      <c r="AG186" s="1">
        <v>1000</v>
      </c>
      <c r="AH186" s="1">
        <v>2350</v>
      </c>
      <c r="AI186" s="1">
        <f t="shared" si="69"/>
        <v>1633.6696428571427</v>
      </c>
      <c r="AJ186" s="1">
        <f>AJ185+16.92</f>
        <v>472.77000000000004</v>
      </c>
      <c r="AK186" s="1">
        <v>165</v>
      </c>
      <c r="AL186" s="1">
        <v>30</v>
      </c>
      <c r="AM186" s="1">
        <f t="shared" si="86"/>
        <v>667.77</v>
      </c>
      <c r="AN186" s="22">
        <f t="shared" si="68"/>
        <v>1335.54</v>
      </c>
      <c r="AO186" s="1"/>
    </row>
    <row r="187" spans="2:41" x14ac:dyDescent="0.35">
      <c r="B187" s="3">
        <v>850</v>
      </c>
      <c r="C187" s="21">
        <v>1100</v>
      </c>
      <c r="D187" s="4">
        <v>1255</v>
      </c>
      <c r="E187" s="6">
        <f t="shared" si="81"/>
        <v>979.12410714285704</v>
      </c>
      <c r="F187" s="3">
        <f t="shared" ref="F187:F216" si="87">F186+8.47</f>
        <v>283.87000000000006</v>
      </c>
      <c r="G187" s="21">
        <v>125</v>
      </c>
      <c r="H187" s="4">
        <f t="shared" si="82"/>
        <v>408.87000000000006</v>
      </c>
      <c r="I187" s="9">
        <f t="shared" si="83"/>
        <v>817.74000000000012</v>
      </c>
      <c r="J187" s="20"/>
      <c r="K187" s="1"/>
      <c r="L187" s="1">
        <v>850</v>
      </c>
      <c r="M187" s="1">
        <v>1100</v>
      </c>
      <c r="N187" s="1">
        <v>1560</v>
      </c>
      <c r="O187" s="1">
        <f t="shared" si="65"/>
        <v>1217.0785714285712</v>
      </c>
      <c r="P187" s="1">
        <f t="shared" ref="P187:P216" si="88">P186+12.69</f>
        <v>386.77</v>
      </c>
      <c r="Q187" s="1">
        <v>145</v>
      </c>
      <c r="R187" s="1">
        <f t="shared" si="84"/>
        <v>531.77</v>
      </c>
      <c r="S187" s="22">
        <f t="shared" si="66"/>
        <v>1063.54</v>
      </c>
      <c r="T187" s="1"/>
      <c r="U187" s="1"/>
      <c r="V187" s="1">
        <v>850</v>
      </c>
      <c r="W187" s="1">
        <v>1100</v>
      </c>
      <c r="X187" s="1">
        <v>1880</v>
      </c>
      <c r="Y187" s="1">
        <f t="shared" si="80"/>
        <v>1466.735714285714</v>
      </c>
      <c r="Z187" s="1">
        <f t="shared" ref="Z187:Z216" si="89">Z186+13.03</f>
        <v>391.53999999999996</v>
      </c>
      <c r="AA187" s="1">
        <v>145</v>
      </c>
      <c r="AB187" s="1">
        <f t="shared" si="85"/>
        <v>536.54</v>
      </c>
      <c r="AC187" s="22">
        <f t="shared" si="67"/>
        <v>1073.08</v>
      </c>
      <c r="AD187" s="20"/>
      <c r="AE187" s="20"/>
      <c r="AF187" s="1">
        <v>850</v>
      </c>
      <c r="AG187" s="1">
        <v>1100</v>
      </c>
      <c r="AH187" s="1">
        <v>2350</v>
      </c>
      <c r="AI187" s="1">
        <f t="shared" si="69"/>
        <v>1833.4196428571427</v>
      </c>
      <c r="AJ187" s="1">
        <f t="shared" ref="AJ187:AJ216" si="90">AJ186+16.92</f>
        <v>489.69000000000005</v>
      </c>
      <c r="AK187" s="1">
        <v>165</v>
      </c>
      <c r="AL187" s="1">
        <v>30</v>
      </c>
      <c r="AM187" s="1">
        <f t="shared" si="86"/>
        <v>684.69</v>
      </c>
      <c r="AN187" s="22">
        <f t="shared" si="68"/>
        <v>1369.38</v>
      </c>
      <c r="AO187" s="1"/>
    </row>
    <row r="188" spans="2:41" x14ac:dyDescent="0.35">
      <c r="B188" s="3">
        <v>850</v>
      </c>
      <c r="C188" s="21">
        <v>1200</v>
      </c>
      <c r="D188" s="4">
        <v>1255</v>
      </c>
      <c r="E188" s="6">
        <f t="shared" si="81"/>
        <v>1085.7991071428571</v>
      </c>
      <c r="F188" s="3">
        <f t="shared" si="87"/>
        <v>292.34000000000009</v>
      </c>
      <c r="G188" s="21">
        <v>145</v>
      </c>
      <c r="H188" s="4">
        <f t="shared" si="82"/>
        <v>437.34000000000009</v>
      </c>
      <c r="I188" s="9">
        <f t="shared" si="83"/>
        <v>874.68000000000018</v>
      </c>
      <c r="J188" s="20"/>
      <c r="K188" s="1"/>
      <c r="L188" s="1">
        <v>850</v>
      </c>
      <c r="M188" s="1">
        <v>1200</v>
      </c>
      <c r="N188" s="1">
        <v>1560</v>
      </c>
      <c r="O188" s="1">
        <f t="shared" si="65"/>
        <v>1349.6785714285713</v>
      </c>
      <c r="P188" s="1">
        <f t="shared" si="88"/>
        <v>399.46</v>
      </c>
      <c r="Q188" s="1">
        <v>145</v>
      </c>
      <c r="R188" s="1">
        <f t="shared" si="84"/>
        <v>544.46</v>
      </c>
      <c r="S188" s="22">
        <f t="shared" si="66"/>
        <v>1088.92</v>
      </c>
      <c r="T188" s="1"/>
      <c r="U188" s="1"/>
      <c r="V188" s="1">
        <v>850</v>
      </c>
      <c r="W188" s="1">
        <v>1200</v>
      </c>
      <c r="X188" s="1">
        <v>1880</v>
      </c>
      <c r="Y188" s="1">
        <f t="shared" si="80"/>
        <v>1626.5357142857142</v>
      </c>
      <c r="Z188" s="1">
        <f t="shared" si="89"/>
        <v>404.56999999999994</v>
      </c>
      <c r="AA188" s="1">
        <v>165</v>
      </c>
      <c r="AB188" s="1">
        <f t="shared" si="85"/>
        <v>569.56999999999994</v>
      </c>
      <c r="AC188" s="22">
        <f t="shared" si="67"/>
        <v>1139.1399999999999</v>
      </c>
      <c r="AD188" s="20"/>
      <c r="AE188" s="20"/>
      <c r="AF188" s="1">
        <v>850</v>
      </c>
      <c r="AG188" s="1">
        <v>1200</v>
      </c>
      <c r="AH188" s="1">
        <v>2350</v>
      </c>
      <c r="AI188" s="1">
        <f t="shared" si="69"/>
        <v>2033.1696428571427</v>
      </c>
      <c r="AJ188" s="1">
        <f t="shared" si="90"/>
        <v>506.61000000000007</v>
      </c>
      <c r="AK188" s="1">
        <v>185</v>
      </c>
      <c r="AL188" s="1">
        <v>30</v>
      </c>
      <c r="AM188" s="1">
        <f t="shared" si="86"/>
        <v>721.61000000000013</v>
      </c>
      <c r="AN188" s="22">
        <f t="shared" si="68"/>
        <v>1443.2200000000003</v>
      </c>
      <c r="AO188" s="1"/>
    </row>
    <row r="189" spans="2:41" x14ac:dyDescent="0.35">
      <c r="B189" s="3">
        <v>850</v>
      </c>
      <c r="C189" s="21">
        <v>1300</v>
      </c>
      <c r="D189" s="4">
        <v>1255</v>
      </c>
      <c r="E189" s="6">
        <f t="shared" si="81"/>
        <v>1192.4741071428571</v>
      </c>
      <c r="F189" s="3">
        <f t="shared" si="87"/>
        <v>300.81000000000012</v>
      </c>
      <c r="G189" s="21">
        <v>145</v>
      </c>
      <c r="H189" s="4">
        <f t="shared" si="82"/>
        <v>445.81000000000012</v>
      </c>
      <c r="I189" s="9">
        <f t="shared" si="83"/>
        <v>891.62000000000023</v>
      </c>
      <c r="J189" s="20"/>
      <c r="K189" s="1"/>
      <c r="L189" s="1">
        <v>850</v>
      </c>
      <c r="M189" s="1">
        <v>1300</v>
      </c>
      <c r="N189" s="1">
        <v>1560</v>
      </c>
      <c r="O189" s="1">
        <f t="shared" si="65"/>
        <v>1482.2785714285712</v>
      </c>
      <c r="P189" s="1">
        <f t="shared" si="88"/>
        <v>412.15</v>
      </c>
      <c r="Q189" s="1">
        <v>145</v>
      </c>
      <c r="R189" s="1">
        <f t="shared" si="84"/>
        <v>557.15</v>
      </c>
      <c r="S189" s="22">
        <f t="shared" si="66"/>
        <v>1114.3</v>
      </c>
      <c r="T189" s="1"/>
      <c r="U189" s="1"/>
      <c r="V189" s="1">
        <v>850</v>
      </c>
      <c r="W189" s="1">
        <v>1300</v>
      </c>
      <c r="X189" s="1">
        <v>1880</v>
      </c>
      <c r="Y189" s="1">
        <f t="shared" si="80"/>
        <v>1786.3357142857142</v>
      </c>
      <c r="Z189" s="1">
        <f t="shared" si="89"/>
        <v>417.59999999999991</v>
      </c>
      <c r="AA189" s="1">
        <v>165</v>
      </c>
      <c r="AB189" s="1">
        <f t="shared" si="85"/>
        <v>582.59999999999991</v>
      </c>
      <c r="AC189" s="22">
        <f t="shared" si="67"/>
        <v>1165.1999999999998</v>
      </c>
      <c r="AD189" s="20"/>
      <c r="AE189" s="20"/>
      <c r="AF189" s="1">
        <v>850</v>
      </c>
      <c r="AG189" s="1">
        <v>1300</v>
      </c>
      <c r="AH189" s="1">
        <v>2350</v>
      </c>
      <c r="AI189" s="1">
        <f t="shared" si="69"/>
        <v>2232.9196428571427</v>
      </c>
      <c r="AJ189" s="1">
        <f t="shared" si="90"/>
        <v>523.53000000000009</v>
      </c>
      <c r="AK189" s="1">
        <v>185</v>
      </c>
      <c r="AL189" s="1">
        <v>30</v>
      </c>
      <c r="AM189" s="1">
        <f t="shared" si="86"/>
        <v>738.53000000000009</v>
      </c>
      <c r="AN189" s="22">
        <f t="shared" si="68"/>
        <v>1477.0600000000002</v>
      </c>
      <c r="AO189" s="1"/>
    </row>
    <row r="190" spans="2:41" x14ac:dyDescent="0.35">
      <c r="B190" s="3">
        <v>850</v>
      </c>
      <c r="C190" s="21">
        <v>1400</v>
      </c>
      <c r="D190" s="4">
        <v>1255</v>
      </c>
      <c r="E190" s="6">
        <f t="shared" si="81"/>
        <v>1299.149107142857</v>
      </c>
      <c r="F190" s="3">
        <f t="shared" si="87"/>
        <v>309.28000000000014</v>
      </c>
      <c r="G190" s="21">
        <v>145</v>
      </c>
      <c r="H190" s="4">
        <f t="shared" si="82"/>
        <v>454.28000000000014</v>
      </c>
      <c r="I190" s="9">
        <f t="shared" si="83"/>
        <v>908.56000000000029</v>
      </c>
      <c r="J190" s="20"/>
      <c r="K190" s="1"/>
      <c r="L190" s="1">
        <v>850</v>
      </c>
      <c r="M190" s="1">
        <v>1400</v>
      </c>
      <c r="N190" s="1">
        <v>1560</v>
      </c>
      <c r="O190" s="1">
        <f t="shared" si="65"/>
        <v>1614.8785714285711</v>
      </c>
      <c r="P190" s="1">
        <f t="shared" si="88"/>
        <v>424.84</v>
      </c>
      <c r="Q190" s="1">
        <v>165</v>
      </c>
      <c r="R190" s="1">
        <f t="shared" si="84"/>
        <v>589.83999999999992</v>
      </c>
      <c r="S190" s="22">
        <f t="shared" si="66"/>
        <v>1179.6799999999998</v>
      </c>
      <c r="T190" s="1"/>
      <c r="U190" s="1"/>
      <c r="V190" s="1">
        <v>850</v>
      </c>
      <c r="W190" s="1">
        <v>1400</v>
      </c>
      <c r="X190" s="1">
        <v>1880</v>
      </c>
      <c r="Y190" s="1">
        <f t="shared" si="80"/>
        <v>1946.1357142857141</v>
      </c>
      <c r="Z190" s="1">
        <f t="shared" si="89"/>
        <v>430.62999999999988</v>
      </c>
      <c r="AA190" s="1">
        <v>165</v>
      </c>
      <c r="AB190" s="1">
        <f t="shared" si="85"/>
        <v>595.62999999999988</v>
      </c>
      <c r="AC190" s="22">
        <f t="shared" si="67"/>
        <v>1191.2599999999998</v>
      </c>
      <c r="AD190" s="20"/>
      <c r="AE190" s="20"/>
      <c r="AF190" s="1">
        <v>850</v>
      </c>
      <c r="AG190" s="1">
        <v>1400</v>
      </c>
      <c r="AH190" s="1">
        <v>2350</v>
      </c>
      <c r="AI190" s="1">
        <f t="shared" si="69"/>
        <v>2432.6696428571427</v>
      </c>
      <c r="AJ190" s="1">
        <f t="shared" si="90"/>
        <v>540.45000000000005</v>
      </c>
      <c r="AK190" s="1">
        <v>185</v>
      </c>
      <c r="AL190" s="1">
        <v>30</v>
      </c>
      <c r="AM190" s="1">
        <f t="shared" si="86"/>
        <v>755.45</v>
      </c>
      <c r="AN190" s="22">
        <f t="shared" si="68"/>
        <v>1510.9</v>
      </c>
      <c r="AO190" s="1"/>
    </row>
    <row r="191" spans="2:41" x14ac:dyDescent="0.35">
      <c r="B191" s="3">
        <v>850</v>
      </c>
      <c r="C191" s="21">
        <v>1500</v>
      </c>
      <c r="D191" s="4">
        <v>1255</v>
      </c>
      <c r="E191" s="6">
        <f t="shared" si="81"/>
        <v>1405.824107142857</v>
      </c>
      <c r="F191" s="3">
        <f t="shared" si="87"/>
        <v>317.75000000000017</v>
      </c>
      <c r="G191" s="21">
        <v>145</v>
      </c>
      <c r="H191" s="4">
        <f t="shared" si="82"/>
        <v>462.75000000000017</v>
      </c>
      <c r="I191" s="9">
        <f t="shared" si="83"/>
        <v>925.50000000000034</v>
      </c>
      <c r="J191" s="20"/>
      <c r="K191" s="1"/>
      <c r="L191" s="1">
        <v>850</v>
      </c>
      <c r="M191" s="1">
        <v>1500</v>
      </c>
      <c r="N191" s="1">
        <v>1560</v>
      </c>
      <c r="O191" s="1">
        <f t="shared" si="65"/>
        <v>1747.4785714285713</v>
      </c>
      <c r="P191" s="1">
        <f t="shared" si="88"/>
        <v>437.53</v>
      </c>
      <c r="Q191" s="1">
        <v>165</v>
      </c>
      <c r="R191" s="1">
        <f t="shared" si="84"/>
        <v>602.53</v>
      </c>
      <c r="S191" s="22">
        <f t="shared" si="66"/>
        <v>1205.06</v>
      </c>
      <c r="T191" s="1"/>
      <c r="U191" s="1"/>
      <c r="V191" s="1">
        <v>850</v>
      </c>
      <c r="W191" s="1">
        <v>1500</v>
      </c>
      <c r="X191" s="1">
        <v>1880</v>
      </c>
      <c r="Y191" s="1">
        <f t="shared" si="80"/>
        <v>2105.9357142857143</v>
      </c>
      <c r="Z191" s="1">
        <f t="shared" si="89"/>
        <v>443.65999999999985</v>
      </c>
      <c r="AA191" s="1">
        <v>185</v>
      </c>
      <c r="AB191" s="1">
        <f t="shared" si="85"/>
        <v>628.65999999999985</v>
      </c>
      <c r="AC191" s="22">
        <f t="shared" si="67"/>
        <v>1257.3199999999997</v>
      </c>
      <c r="AD191" s="20"/>
      <c r="AE191" s="20"/>
      <c r="AF191" s="1">
        <v>850</v>
      </c>
      <c r="AG191" s="1">
        <v>1500</v>
      </c>
      <c r="AH191" s="1">
        <v>2350</v>
      </c>
      <c r="AI191" s="1">
        <f t="shared" si="69"/>
        <v>2632.4196428571427</v>
      </c>
      <c r="AJ191" s="1">
        <f t="shared" si="90"/>
        <v>557.37</v>
      </c>
      <c r="AK191" s="1">
        <v>200</v>
      </c>
      <c r="AL191" s="1">
        <v>30</v>
      </c>
      <c r="AM191" s="1">
        <f t="shared" si="86"/>
        <v>787.37</v>
      </c>
      <c r="AN191" s="22">
        <f t="shared" si="68"/>
        <v>1574.74</v>
      </c>
      <c r="AO191" s="1"/>
    </row>
    <row r="192" spans="2:41" x14ac:dyDescent="0.35">
      <c r="B192" s="3">
        <v>850</v>
      </c>
      <c r="C192" s="21">
        <v>1600</v>
      </c>
      <c r="D192" s="4">
        <v>1255</v>
      </c>
      <c r="E192" s="6">
        <f t="shared" si="81"/>
        <v>1512.4991071428572</v>
      </c>
      <c r="F192" s="3">
        <f t="shared" si="87"/>
        <v>326.2200000000002</v>
      </c>
      <c r="G192" s="21">
        <v>165</v>
      </c>
      <c r="H192" s="4">
        <f t="shared" si="82"/>
        <v>491.2200000000002</v>
      </c>
      <c r="I192" s="9">
        <f t="shared" si="83"/>
        <v>982.4400000000004</v>
      </c>
      <c r="J192" s="20"/>
      <c r="K192" s="1"/>
      <c r="L192" s="1">
        <v>850</v>
      </c>
      <c r="M192" s="1">
        <v>1600</v>
      </c>
      <c r="N192" s="1">
        <v>1560</v>
      </c>
      <c r="O192" s="1">
        <f t="shared" si="65"/>
        <v>1880.0785714285712</v>
      </c>
      <c r="P192" s="1">
        <f t="shared" si="88"/>
        <v>450.21999999999997</v>
      </c>
      <c r="Q192" s="1">
        <v>165</v>
      </c>
      <c r="R192" s="1">
        <f t="shared" si="84"/>
        <v>615.22</v>
      </c>
      <c r="S192" s="22">
        <f t="shared" si="66"/>
        <v>1230.44</v>
      </c>
      <c r="T192" s="1"/>
      <c r="U192" s="1"/>
      <c r="V192" s="1">
        <v>850</v>
      </c>
      <c r="W192" s="1">
        <v>1600</v>
      </c>
      <c r="X192" s="1">
        <v>1880</v>
      </c>
      <c r="Y192" s="1">
        <f t="shared" si="80"/>
        <v>2265.735714285714</v>
      </c>
      <c r="Z192" s="1">
        <f t="shared" si="89"/>
        <v>456.68999999999983</v>
      </c>
      <c r="AA192" s="1">
        <v>185</v>
      </c>
      <c r="AB192" s="1">
        <f t="shared" si="85"/>
        <v>641.68999999999983</v>
      </c>
      <c r="AC192" s="22">
        <f t="shared" si="67"/>
        <v>1283.3799999999997</v>
      </c>
      <c r="AD192" s="20"/>
      <c r="AE192" s="20"/>
      <c r="AF192" s="1">
        <v>850</v>
      </c>
      <c r="AG192" s="1">
        <v>1600</v>
      </c>
      <c r="AH192" s="1">
        <v>2350</v>
      </c>
      <c r="AI192" s="1">
        <f t="shared" si="69"/>
        <v>2832.1696428571427</v>
      </c>
      <c r="AJ192" s="1">
        <f t="shared" si="90"/>
        <v>574.29</v>
      </c>
      <c r="AK192" s="1">
        <v>200</v>
      </c>
      <c r="AL192" s="1">
        <v>30</v>
      </c>
      <c r="AM192" s="1">
        <f t="shared" si="86"/>
        <v>804.29</v>
      </c>
      <c r="AN192" s="22">
        <f t="shared" si="68"/>
        <v>1608.58</v>
      </c>
      <c r="AO192" s="1"/>
    </row>
    <row r="193" spans="2:41" x14ac:dyDescent="0.35">
      <c r="B193" s="3">
        <v>850</v>
      </c>
      <c r="C193" s="21">
        <v>1700</v>
      </c>
      <c r="D193" s="4">
        <v>1255</v>
      </c>
      <c r="E193" s="6">
        <f t="shared" si="81"/>
        <v>1619.1741071428571</v>
      </c>
      <c r="F193" s="3">
        <f t="shared" si="87"/>
        <v>334.69000000000023</v>
      </c>
      <c r="G193" s="21">
        <v>165</v>
      </c>
      <c r="H193" s="4">
        <f t="shared" si="82"/>
        <v>499.69000000000023</v>
      </c>
      <c r="I193" s="9">
        <f t="shared" si="83"/>
        <v>999.38000000000045</v>
      </c>
      <c r="J193" s="20"/>
      <c r="K193" s="1"/>
      <c r="L193" s="1">
        <v>850</v>
      </c>
      <c r="M193" s="1">
        <v>1700</v>
      </c>
      <c r="N193" s="1">
        <v>1560</v>
      </c>
      <c r="O193" s="1">
        <f t="shared" si="65"/>
        <v>2012.6785714285713</v>
      </c>
      <c r="P193" s="1">
        <f t="shared" si="88"/>
        <v>462.90999999999997</v>
      </c>
      <c r="Q193" s="1">
        <v>185</v>
      </c>
      <c r="R193" s="1">
        <f t="shared" si="84"/>
        <v>647.91</v>
      </c>
      <c r="S193" s="22">
        <f t="shared" si="66"/>
        <v>1295.82</v>
      </c>
      <c r="T193" s="1"/>
      <c r="U193" s="1"/>
      <c r="V193" s="1">
        <v>850</v>
      </c>
      <c r="W193" s="1">
        <v>1700</v>
      </c>
      <c r="X193" s="1">
        <v>1880</v>
      </c>
      <c r="Y193" s="1">
        <f t="shared" si="80"/>
        <v>2425.5357142857142</v>
      </c>
      <c r="Z193" s="1">
        <f t="shared" si="89"/>
        <v>469.7199999999998</v>
      </c>
      <c r="AA193" s="1">
        <v>185</v>
      </c>
      <c r="AB193" s="1">
        <f t="shared" si="85"/>
        <v>654.7199999999998</v>
      </c>
      <c r="AC193" s="22">
        <f t="shared" si="67"/>
        <v>1309.4399999999996</v>
      </c>
      <c r="AD193" s="20"/>
      <c r="AE193" s="20"/>
      <c r="AF193" s="1">
        <v>850</v>
      </c>
      <c r="AG193" s="1">
        <v>1700</v>
      </c>
      <c r="AH193" s="1">
        <v>2350</v>
      </c>
      <c r="AI193" s="1">
        <f t="shared" si="69"/>
        <v>3031.9196428571427</v>
      </c>
      <c r="AJ193" s="1">
        <f t="shared" si="90"/>
        <v>591.20999999999992</v>
      </c>
      <c r="AK193" s="1">
        <v>205</v>
      </c>
      <c r="AL193" s="1">
        <v>30</v>
      </c>
      <c r="AM193" s="1">
        <f t="shared" si="86"/>
        <v>826.20999999999992</v>
      </c>
      <c r="AN193" s="22">
        <f t="shared" si="68"/>
        <v>1652.4199999999998</v>
      </c>
      <c r="AO193" s="1"/>
    </row>
    <row r="194" spans="2:41" x14ac:dyDescent="0.35">
      <c r="B194" s="3">
        <v>850</v>
      </c>
      <c r="C194" s="21">
        <v>1800</v>
      </c>
      <c r="D194" s="4">
        <v>1255</v>
      </c>
      <c r="E194" s="6">
        <f t="shared" si="81"/>
        <v>1725.8491071428571</v>
      </c>
      <c r="F194" s="3">
        <f t="shared" si="87"/>
        <v>343.16000000000025</v>
      </c>
      <c r="G194" s="21">
        <v>165</v>
      </c>
      <c r="H194" s="4">
        <f t="shared" si="82"/>
        <v>508.16000000000025</v>
      </c>
      <c r="I194" s="9">
        <f t="shared" si="83"/>
        <v>1016.3200000000005</v>
      </c>
      <c r="J194" s="20"/>
      <c r="K194" s="1"/>
      <c r="L194" s="1">
        <v>850</v>
      </c>
      <c r="M194" s="1">
        <v>1800</v>
      </c>
      <c r="N194" s="1">
        <v>1560</v>
      </c>
      <c r="O194" s="1">
        <f t="shared" si="65"/>
        <v>2145.278571428571</v>
      </c>
      <c r="P194" s="1">
        <f t="shared" si="88"/>
        <v>475.59999999999997</v>
      </c>
      <c r="Q194" s="1">
        <v>185</v>
      </c>
      <c r="R194" s="1">
        <f t="shared" si="84"/>
        <v>660.59999999999991</v>
      </c>
      <c r="S194" s="22">
        <f t="shared" si="66"/>
        <v>1321.1999999999998</v>
      </c>
      <c r="T194" s="1"/>
      <c r="U194" s="1"/>
      <c r="V194" s="1">
        <v>850</v>
      </c>
      <c r="W194" s="1">
        <v>1800</v>
      </c>
      <c r="X194" s="1">
        <v>1880</v>
      </c>
      <c r="Y194" s="1">
        <f t="shared" si="80"/>
        <v>2585.3357142857139</v>
      </c>
      <c r="Z194" s="1">
        <f t="shared" si="89"/>
        <v>482.74999999999977</v>
      </c>
      <c r="AA194" s="1">
        <v>200</v>
      </c>
      <c r="AB194" s="1">
        <f t="shared" si="85"/>
        <v>682.74999999999977</v>
      </c>
      <c r="AC194" s="22">
        <f t="shared" si="67"/>
        <v>1365.4999999999995</v>
      </c>
      <c r="AD194" s="20"/>
      <c r="AE194" s="20"/>
      <c r="AF194" s="1">
        <v>850</v>
      </c>
      <c r="AG194" s="1">
        <v>1800</v>
      </c>
      <c r="AH194" s="1">
        <v>2350</v>
      </c>
      <c r="AI194" s="1">
        <f t="shared" si="69"/>
        <v>3231.6696428571427</v>
      </c>
      <c r="AJ194" s="1">
        <f t="shared" si="90"/>
        <v>608.12999999999988</v>
      </c>
      <c r="AK194" s="1">
        <v>205</v>
      </c>
      <c r="AL194" s="1">
        <v>30</v>
      </c>
      <c r="AM194" s="1">
        <f t="shared" si="86"/>
        <v>843.12999999999988</v>
      </c>
      <c r="AN194" s="22">
        <f t="shared" si="68"/>
        <v>1686.2599999999998</v>
      </c>
      <c r="AO194" s="1"/>
    </row>
    <row r="195" spans="2:41" x14ac:dyDescent="0.35">
      <c r="B195" s="3">
        <v>850</v>
      </c>
      <c r="C195" s="21">
        <v>1900</v>
      </c>
      <c r="D195" s="4">
        <v>1255</v>
      </c>
      <c r="E195" s="6">
        <f t="shared" si="81"/>
        <v>1832.524107142857</v>
      </c>
      <c r="F195" s="3">
        <f t="shared" si="87"/>
        <v>351.63000000000028</v>
      </c>
      <c r="G195" s="21">
        <v>165</v>
      </c>
      <c r="H195" s="4">
        <f t="shared" si="82"/>
        <v>516.63000000000034</v>
      </c>
      <c r="I195" s="9">
        <f t="shared" si="83"/>
        <v>1033.2600000000007</v>
      </c>
      <c r="J195" s="20"/>
      <c r="K195" s="1"/>
      <c r="L195" s="1">
        <v>850</v>
      </c>
      <c r="M195" s="1">
        <v>1900</v>
      </c>
      <c r="N195" s="1">
        <v>1560</v>
      </c>
      <c r="O195" s="1">
        <f t="shared" si="65"/>
        <v>2277.8785714285714</v>
      </c>
      <c r="P195" s="1">
        <f t="shared" si="88"/>
        <v>488.28999999999996</v>
      </c>
      <c r="Q195" s="1">
        <v>185</v>
      </c>
      <c r="R195" s="1">
        <f t="shared" si="84"/>
        <v>673.29</v>
      </c>
      <c r="S195" s="22">
        <f t="shared" si="66"/>
        <v>1346.58</v>
      </c>
      <c r="T195" s="1"/>
      <c r="U195" s="1"/>
      <c r="V195" s="1">
        <v>850</v>
      </c>
      <c r="W195" s="1">
        <v>1900</v>
      </c>
      <c r="X195" s="1">
        <v>1880</v>
      </c>
      <c r="Y195" s="1">
        <f t="shared" si="80"/>
        <v>2745.1357142857141</v>
      </c>
      <c r="Z195" s="1">
        <f t="shared" si="89"/>
        <v>495.77999999999975</v>
      </c>
      <c r="AA195" s="1">
        <v>200</v>
      </c>
      <c r="AB195" s="1">
        <f t="shared" si="85"/>
        <v>695.77999999999975</v>
      </c>
      <c r="AC195" s="22">
        <f t="shared" si="67"/>
        <v>1391.5599999999995</v>
      </c>
      <c r="AD195" s="20"/>
      <c r="AE195" s="20"/>
      <c r="AF195" s="1">
        <v>850</v>
      </c>
      <c r="AG195" s="1">
        <v>1900</v>
      </c>
      <c r="AH195" s="1">
        <v>2350</v>
      </c>
      <c r="AI195" s="1">
        <f t="shared" si="69"/>
        <v>3431.4196428571427</v>
      </c>
      <c r="AJ195" s="1">
        <f t="shared" si="90"/>
        <v>625.04999999999984</v>
      </c>
      <c r="AK195" s="1">
        <v>205</v>
      </c>
      <c r="AL195" s="1">
        <v>30</v>
      </c>
      <c r="AM195" s="1">
        <f t="shared" si="86"/>
        <v>860.04999999999984</v>
      </c>
      <c r="AN195" s="22">
        <f t="shared" si="68"/>
        <v>1720.0999999999997</v>
      </c>
      <c r="AO195" s="1"/>
    </row>
    <row r="196" spans="2:41" x14ac:dyDescent="0.35">
      <c r="B196" s="3">
        <v>850</v>
      </c>
      <c r="C196" s="21">
        <v>2000</v>
      </c>
      <c r="D196" s="4">
        <v>1255</v>
      </c>
      <c r="E196" s="6">
        <f t="shared" si="81"/>
        <v>1939.199107142857</v>
      </c>
      <c r="F196" s="3">
        <f t="shared" si="87"/>
        <v>360.10000000000031</v>
      </c>
      <c r="G196" s="21">
        <v>165</v>
      </c>
      <c r="H196" s="4">
        <f t="shared" si="82"/>
        <v>525.10000000000036</v>
      </c>
      <c r="I196" s="9">
        <f t="shared" si="83"/>
        <v>1050.2000000000007</v>
      </c>
      <c r="J196" s="20"/>
      <c r="K196" s="1"/>
      <c r="L196" s="1">
        <v>850</v>
      </c>
      <c r="M196" s="1">
        <v>2000</v>
      </c>
      <c r="N196" s="1">
        <v>1560</v>
      </c>
      <c r="O196" s="1">
        <f t="shared" si="65"/>
        <v>2410.4785714285713</v>
      </c>
      <c r="P196" s="1">
        <f t="shared" si="88"/>
        <v>500.97999999999996</v>
      </c>
      <c r="Q196" s="1">
        <v>185</v>
      </c>
      <c r="R196" s="1">
        <f t="shared" si="84"/>
        <v>685.98</v>
      </c>
      <c r="S196" s="22">
        <f t="shared" si="66"/>
        <v>1371.96</v>
      </c>
      <c r="T196" s="1"/>
      <c r="U196" s="1"/>
      <c r="V196" s="1">
        <v>850</v>
      </c>
      <c r="W196" s="1">
        <v>2000</v>
      </c>
      <c r="X196" s="1">
        <v>1880</v>
      </c>
      <c r="Y196" s="1">
        <f t="shared" si="80"/>
        <v>2904.9357142857143</v>
      </c>
      <c r="Z196" s="1">
        <f t="shared" si="89"/>
        <v>508.80999999999972</v>
      </c>
      <c r="AA196" s="1">
        <v>200</v>
      </c>
      <c r="AB196" s="1">
        <f t="shared" si="85"/>
        <v>708.80999999999972</v>
      </c>
      <c r="AC196" s="22">
        <f t="shared" si="67"/>
        <v>1417.6199999999994</v>
      </c>
      <c r="AD196" s="20"/>
      <c r="AE196" s="20"/>
      <c r="AF196" s="1">
        <v>850</v>
      </c>
      <c r="AG196" s="1">
        <v>2000</v>
      </c>
      <c r="AH196" s="1">
        <v>2350</v>
      </c>
      <c r="AI196" s="1">
        <f t="shared" si="69"/>
        <v>3631.1696428571427</v>
      </c>
      <c r="AJ196" s="1">
        <f t="shared" si="90"/>
        <v>641.9699999999998</v>
      </c>
      <c r="AK196" s="1">
        <v>210</v>
      </c>
      <c r="AL196" s="1">
        <v>30</v>
      </c>
      <c r="AM196" s="1">
        <f t="shared" si="86"/>
        <v>881.9699999999998</v>
      </c>
      <c r="AN196" s="22">
        <f t="shared" si="68"/>
        <v>1763.9399999999996</v>
      </c>
      <c r="AO196" s="1"/>
    </row>
    <row r="197" spans="2:41" x14ac:dyDescent="0.35">
      <c r="B197" s="3">
        <v>850</v>
      </c>
      <c r="C197" s="21">
        <v>2100</v>
      </c>
      <c r="D197" s="4">
        <v>1255</v>
      </c>
      <c r="E197" s="6">
        <f t="shared" si="81"/>
        <v>2045.8741071428572</v>
      </c>
      <c r="F197" s="3">
        <f t="shared" si="87"/>
        <v>368.57000000000033</v>
      </c>
      <c r="G197" s="21">
        <v>185</v>
      </c>
      <c r="H197" s="4">
        <f t="shared" si="82"/>
        <v>553.57000000000039</v>
      </c>
      <c r="I197" s="9">
        <f t="shared" si="83"/>
        <v>1107.1400000000008</v>
      </c>
      <c r="J197" s="20"/>
      <c r="K197" s="1"/>
      <c r="L197" s="1">
        <v>850</v>
      </c>
      <c r="M197" s="1">
        <v>2100</v>
      </c>
      <c r="N197" s="1">
        <v>1560</v>
      </c>
      <c r="O197" s="1">
        <f t="shared" si="65"/>
        <v>2543.0785714285712</v>
      </c>
      <c r="P197" s="1">
        <f t="shared" si="88"/>
        <v>513.66999999999996</v>
      </c>
      <c r="Q197" s="1">
        <v>200</v>
      </c>
      <c r="R197" s="1">
        <f t="shared" si="84"/>
        <v>713.67</v>
      </c>
      <c r="S197" s="22">
        <f t="shared" si="66"/>
        <v>1427.34</v>
      </c>
      <c r="T197" s="1"/>
      <c r="U197" s="1"/>
      <c r="V197" s="1">
        <v>850</v>
      </c>
      <c r="W197" s="1">
        <v>2100</v>
      </c>
      <c r="X197" s="1">
        <v>1880</v>
      </c>
      <c r="Y197" s="1">
        <f t="shared" si="80"/>
        <v>3064.735714285714</v>
      </c>
      <c r="Z197" s="1">
        <f t="shared" si="89"/>
        <v>521.83999999999969</v>
      </c>
      <c r="AA197" s="1">
        <v>205</v>
      </c>
      <c r="AB197" s="1">
        <f t="shared" si="85"/>
        <v>726.83999999999969</v>
      </c>
      <c r="AC197" s="22">
        <f t="shared" si="67"/>
        <v>1453.6799999999994</v>
      </c>
      <c r="AD197" s="20"/>
      <c r="AE197" s="20"/>
      <c r="AF197" s="1">
        <v>850</v>
      </c>
      <c r="AG197" s="1">
        <v>2100</v>
      </c>
      <c r="AH197" s="1">
        <v>2350</v>
      </c>
      <c r="AI197" s="1">
        <f t="shared" si="69"/>
        <v>3830.9196428571427</v>
      </c>
      <c r="AJ197" s="1">
        <f t="shared" si="90"/>
        <v>658.88999999999976</v>
      </c>
      <c r="AK197" s="1">
        <v>210</v>
      </c>
      <c r="AL197" s="1">
        <v>30</v>
      </c>
      <c r="AM197" s="1">
        <f t="shared" si="86"/>
        <v>898.88999999999976</v>
      </c>
      <c r="AN197" s="22">
        <f t="shared" si="68"/>
        <v>1797.7799999999995</v>
      </c>
      <c r="AO197" s="1"/>
    </row>
    <row r="198" spans="2:41" x14ac:dyDescent="0.35">
      <c r="B198" s="3">
        <v>850</v>
      </c>
      <c r="C198" s="21">
        <v>2200</v>
      </c>
      <c r="D198" s="4">
        <v>1255</v>
      </c>
      <c r="E198" s="6">
        <f t="shared" si="81"/>
        <v>2152.5491071428569</v>
      </c>
      <c r="F198" s="3">
        <f t="shared" si="87"/>
        <v>377.04000000000036</v>
      </c>
      <c r="G198" s="21">
        <v>185</v>
      </c>
      <c r="H198" s="4">
        <f t="shared" si="82"/>
        <v>562.04000000000042</v>
      </c>
      <c r="I198" s="9">
        <f t="shared" si="83"/>
        <v>1124.0800000000008</v>
      </c>
      <c r="J198" s="20"/>
      <c r="K198" s="1"/>
      <c r="L198" s="1">
        <v>850</v>
      </c>
      <c r="M198" s="1">
        <v>2200</v>
      </c>
      <c r="N198" s="1">
        <v>1560</v>
      </c>
      <c r="O198" s="1">
        <f t="shared" ref="O198:O261" si="91">(((22/7*(L198/2)^2)*N198)+((M198-L198)*N198*L198))/1000000</f>
        <v>2675.6785714285711</v>
      </c>
      <c r="P198" s="1">
        <f t="shared" si="88"/>
        <v>526.36</v>
      </c>
      <c r="Q198" s="1">
        <v>200</v>
      </c>
      <c r="R198" s="1">
        <f t="shared" si="84"/>
        <v>726.36</v>
      </c>
      <c r="S198" s="22">
        <f t="shared" ref="S198:S261" si="92">R198/(1-$C$2)</f>
        <v>1452.72</v>
      </c>
      <c r="T198" s="1"/>
      <c r="U198" s="1"/>
      <c r="V198" s="1">
        <v>850</v>
      </c>
      <c r="W198" s="1">
        <v>2200</v>
      </c>
      <c r="X198" s="1">
        <v>1880</v>
      </c>
      <c r="Y198" s="1">
        <f t="shared" si="80"/>
        <v>3224.5357142857142</v>
      </c>
      <c r="Z198" s="1">
        <f t="shared" si="89"/>
        <v>534.86999999999966</v>
      </c>
      <c r="AA198" s="1">
        <v>205</v>
      </c>
      <c r="AB198" s="1">
        <f t="shared" si="85"/>
        <v>739.86999999999966</v>
      </c>
      <c r="AC198" s="22">
        <f t="shared" ref="AC198:AC261" si="93">AB198/(1-$C$2)</f>
        <v>1479.7399999999993</v>
      </c>
      <c r="AD198" s="20"/>
      <c r="AE198" s="20"/>
      <c r="AF198" s="1">
        <v>850</v>
      </c>
      <c r="AG198" s="1">
        <v>2200</v>
      </c>
      <c r="AH198" s="1">
        <v>2350</v>
      </c>
      <c r="AI198" s="1">
        <f t="shared" si="69"/>
        <v>4030.6696428571427</v>
      </c>
      <c r="AJ198" s="1">
        <f t="shared" si="90"/>
        <v>675.80999999999972</v>
      </c>
      <c r="AK198" s="1">
        <v>215</v>
      </c>
      <c r="AL198" s="1">
        <v>30</v>
      </c>
      <c r="AM198" s="1">
        <f t="shared" si="86"/>
        <v>920.80999999999972</v>
      </c>
      <c r="AN198" s="22">
        <f t="shared" ref="AN198:AN261" si="94">AM198/(1-$C$2)</f>
        <v>1841.6199999999994</v>
      </c>
      <c r="AO198" s="1"/>
    </row>
    <row r="199" spans="2:41" x14ac:dyDescent="0.35">
      <c r="B199" s="3">
        <v>850</v>
      </c>
      <c r="C199" s="21">
        <v>2300</v>
      </c>
      <c r="D199" s="4">
        <v>1255</v>
      </c>
      <c r="E199" s="6">
        <f t="shared" si="81"/>
        <v>2259.2241071428571</v>
      </c>
      <c r="F199" s="3">
        <f t="shared" si="87"/>
        <v>385.51000000000039</v>
      </c>
      <c r="G199" s="21">
        <v>185</v>
      </c>
      <c r="H199" s="4">
        <f t="shared" si="82"/>
        <v>570.51000000000045</v>
      </c>
      <c r="I199" s="9">
        <f t="shared" si="83"/>
        <v>1141.0200000000009</v>
      </c>
      <c r="J199" s="20"/>
      <c r="K199" s="1"/>
      <c r="L199" s="1">
        <v>850</v>
      </c>
      <c r="M199" s="1">
        <v>2300</v>
      </c>
      <c r="N199" s="1">
        <v>1560</v>
      </c>
      <c r="O199" s="1">
        <f t="shared" si="91"/>
        <v>2808.278571428571</v>
      </c>
      <c r="P199" s="1">
        <f t="shared" si="88"/>
        <v>539.05000000000007</v>
      </c>
      <c r="Q199" s="1">
        <v>200</v>
      </c>
      <c r="R199" s="1">
        <f t="shared" si="84"/>
        <v>739.05000000000007</v>
      </c>
      <c r="S199" s="22">
        <f t="shared" si="92"/>
        <v>1478.1000000000001</v>
      </c>
      <c r="T199" s="1"/>
      <c r="U199" s="1"/>
      <c r="V199" s="1">
        <v>850</v>
      </c>
      <c r="W199" s="1">
        <v>2300</v>
      </c>
      <c r="X199" s="1">
        <v>1880</v>
      </c>
      <c r="Y199" s="1">
        <f t="shared" si="80"/>
        <v>3384.3357142857139</v>
      </c>
      <c r="Z199" s="1">
        <f t="shared" si="89"/>
        <v>547.89999999999964</v>
      </c>
      <c r="AA199" s="1">
        <v>205</v>
      </c>
      <c r="AB199" s="1">
        <f t="shared" si="85"/>
        <v>752.89999999999964</v>
      </c>
      <c r="AC199" s="22">
        <f t="shared" si="93"/>
        <v>1505.7999999999993</v>
      </c>
      <c r="AD199" s="20"/>
      <c r="AE199" s="20"/>
      <c r="AF199" s="1">
        <v>850</v>
      </c>
      <c r="AG199" s="1">
        <v>2300</v>
      </c>
      <c r="AH199" s="1">
        <v>2350</v>
      </c>
      <c r="AI199" s="1">
        <f t="shared" si="69"/>
        <v>4230.4196428571422</v>
      </c>
      <c r="AJ199" s="1">
        <f t="shared" si="90"/>
        <v>692.72999999999968</v>
      </c>
      <c r="AK199" s="1">
        <v>215</v>
      </c>
      <c r="AL199" s="1">
        <v>30</v>
      </c>
      <c r="AM199" s="1">
        <f t="shared" si="86"/>
        <v>937.72999999999968</v>
      </c>
      <c r="AN199" s="22">
        <f t="shared" si="94"/>
        <v>1875.4599999999994</v>
      </c>
      <c r="AO199" s="1"/>
    </row>
    <row r="200" spans="2:41" x14ac:dyDescent="0.35">
      <c r="B200" s="3">
        <v>850</v>
      </c>
      <c r="C200" s="21">
        <v>2400</v>
      </c>
      <c r="D200" s="4">
        <v>1255</v>
      </c>
      <c r="E200" s="6">
        <f t="shared" si="81"/>
        <v>2365.8991071428572</v>
      </c>
      <c r="F200" s="3">
        <f t="shared" si="87"/>
        <v>393.98000000000042</v>
      </c>
      <c r="G200" s="21">
        <v>185</v>
      </c>
      <c r="H200" s="4">
        <f t="shared" si="82"/>
        <v>578.98000000000047</v>
      </c>
      <c r="I200" s="9">
        <f t="shared" si="83"/>
        <v>1157.9600000000009</v>
      </c>
      <c r="J200" s="20"/>
      <c r="K200" s="1"/>
      <c r="L200" s="1">
        <v>850</v>
      </c>
      <c r="M200" s="1">
        <v>2400</v>
      </c>
      <c r="N200" s="1">
        <v>1560</v>
      </c>
      <c r="O200" s="1">
        <f t="shared" si="91"/>
        <v>2940.8785714285714</v>
      </c>
      <c r="P200" s="1">
        <f t="shared" si="88"/>
        <v>551.74000000000012</v>
      </c>
      <c r="Q200" s="1">
        <v>200</v>
      </c>
      <c r="R200" s="1">
        <f t="shared" si="84"/>
        <v>751.74000000000012</v>
      </c>
      <c r="S200" s="22">
        <f t="shared" si="92"/>
        <v>1503.4800000000002</v>
      </c>
      <c r="T200" s="1"/>
      <c r="U200" s="1"/>
      <c r="V200" s="1">
        <v>850</v>
      </c>
      <c r="W200" s="1">
        <v>2400</v>
      </c>
      <c r="X200" s="1">
        <v>1880</v>
      </c>
      <c r="Y200" s="1">
        <f t="shared" si="80"/>
        <v>3544.1357142857141</v>
      </c>
      <c r="Z200" s="1">
        <f t="shared" si="89"/>
        <v>560.92999999999961</v>
      </c>
      <c r="AA200" s="1">
        <v>210</v>
      </c>
      <c r="AB200" s="1">
        <f t="shared" si="85"/>
        <v>770.92999999999961</v>
      </c>
      <c r="AC200" s="22">
        <f t="shared" si="93"/>
        <v>1541.8599999999992</v>
      </c>
      <c r="AD200" s="20"/>
      <c r="AE200" s="20"/>
      <c r="AF200" s="1">
        <v>850</v>
      </c>
      <c r="AG200" s="1">
        <v>2400</v>
      </c>
      <c r="AH200" s="1">
        <v>2350</v>
      </c>
      <c r="AI200" s="1">
        <f t="shared" si="69"/>
        <v>4430.1696428571422</v>
      </c>
      <c r="AJ200" s="1">
        <f t="shared" si="90"/>
        <v>709.64999999999964</v>
      </c>
      <c r="AK200" s="1">
        <v>215</v>
      </c>
      <c r="AL200" s="1">
        <v>30</v>
      </c>
      <c r="AM200" s="1">
        <f t="shared" si="86"/>
        <v>954.64999999999964</v>
      </c>
      <c r="AN200" s="22">
        <f t="shared" si="94"/>
        <v>1909.2999999999993</v>
      </c>
      <c r="AO200" s="1"/>
    </row>
    <row r="201" spans="2:41" x14ac:dyDescent="0.35">
      <c r="B201" s="3">
        <v>850</v>
      </c>
      <c r="C201" s="21">
        <v>2500</v>
      </c>
      <c r="D201" s="4">
        <v>1255</v>
      </c>
      <c r="E201" s="6">
        <f t="shared" si="81"/>
        <v>2472.574107142857</v>
      </c>
      <c r="F201" s="3">
        <f t="shared" si="87"/>
        <v>402.45000000000044</v>
      </c>
      <c r="G201" s="21">
        <v>185</v>
      </c>
      <c r="H201" s="4">
        <f t="shared" si="82"/>
        <v>587.4500000000005</v>
      </c>
      <c r="I201" s="9">
        <f t="shared" si="83"/>
        <v>1174.900000000001</v>
      </c>
      <c r="J201" s="20"/>
      <c r="K201" s="1"/>
      <c r="L201" s="1">
        <v>850</v>
      </c>
      <c r="M201" s="1">
        <v>2500</v>
      </c>
      <c r="N201" s="1">
        <v>1560</v>
      </c>
      <c r="O201" s="1">
        <f t="shared" si="91"/>
        <v>3073.4785714285713</v>
      </c>
      <c r="P201" s="1">
        <f t="shared" si="88"/>
        <v>564.43000000000018</v>
      </c>
      <c r="Q201" s="1">
        <v>205</v>
      </c>
      <c r="R201" s="1">
        <f t="shared" si="84"/>
        <v>769.43000000000018</v>
      </c>
      <c r="S201" s="22">
        <f t="shared" si="92"/>
        <v>1538.8600000000004</v>
      </c>
      <c r="T201" s="1"/>
      <c r="U201" s="1"/>
      <c r="V201" s="1">
        <v>850</v>
      </c>
      <c r="W201" s="1">
        <v>2500</v>
      </c>
      <c r="X201" s="1">
        <v>1880</v>
      </c>
      <c r="Y201" s="1">
        <f t="shared" si="80"/>
        <v>3703.9357142857143</v>
      </c>
      <c r="Z201" s="1">
        <f t="shared" si="89"/>
        <v>573.95999999999958</v>
      </c>
      <c r="AA201" s="1">
        <v>210</v>
      </c>
      <c r="AB201" s="1">
        <f t="shared" si="85"/>
        <v>783.95999999999958</v>
      </c>
      <c r="AC201" s="22">
        <f t="shared" si="93"/>
        <v>1567.9199999999992</v>
      </c>
      <c r="AD201" s="20"/>
      <c r="AE201" s="20"/>
      <c r="AF201" s="1">
        <v>850</v>
      </c>
      <c r="AG201" s="1">
        <v>2500</v>
      </c>
      <c r="AH201" s="1">
        <v>2350</v>
      </c>
      <c r="AI201" s="1">
        <f t="shared" si="69"/>
        <v>4629.9196428571422</v>
      </c>
      <c r="AJ201" s="1">
        <f t="shared" si="90"/>
        <v>726.5699999999996</v>
      </c>
      <c r="AK201" s="1">
        <v>220</v>
      </c>
      <c r="AL201" s="1">
        <v>30</v>
      </c>
      <c r="AM201" s="1">
        <f t="shared" si="86"/>
        <v>976.5699999999996</v>
      </c>
      <c r="AN201" s="22">
        <f t="shared" si="94"/>
        <v>1953.1399999999992</v>
      </c>
      <c r="AO201" s="1"/>
    </row>
    <row r="202" spans="2:41" x14ac:dyDescent="0.35">
      <c r="B202" s="3">
        <v>850</v>
      </c>
      <c r="C202" s="21">
        <v>2600</v>
      </c>
      <c r="D202" s="4">
        <v>1255</v>
      </c>
      <c r="E202" s="6">
        <f t="shared" si="81"/>
        <v>2579.2491071428572</v>
      </c>
      <c r="F202" s="3">
        <f t="shared" si="87"/>
        <v>410.92000000000047</v>
      </c>
      <c r="G202" s="21">
        <v>200</v>
      </c>
      <c r="H202" s="4">
        <f t="shared" si="82"/>
        <v>610.92000000000053</v>
      </c>
      <c r="I202" s="9">
        <f t="shared" si="83"/>
        <v>1221.8400000000011</v>
      </c>
      <c r="J202" s="20"/>
      <c r="K202" s="1"/>
      <c r="L202" s="1">
        <v>850</v>
      </c>
      <c r="M202" s="1">
        <v>2600</v>
      </c>
      <c r="N202" s="1">
        <v>1560</v>
      </c>
      <c r="O202" s="1">
        <f t="shared" si="91"/>
        <v>3206.0785714285712</v>
      </c>
      <c r="P202" s="1">
        <f t="shared" si="88"/>
        <v>577.12000000000023</v>
      </c>
      <c r="Q202" s="1">
        <v>205</v>
      </c>
      <c r="R202" s="1">
        <f t="shared" si="84"/>
        <v>782.12000000000023</v>
      </c>
      <c r="S202" s="22">
        <f t="shared" si="92"/>
        <v>1564.2400000000005</v>
      </c>
      <c r="T202" s="1"/>
      <c r="U202" s="1"/>
      <c r="V202" s="1">
        <v>850</v>
      </c>
      <c r="W202" s="1">
        <v>2600</v>
      </c>
      <c r="X202" s="1">
        <v>1880</v>
      </c>
      <c r="Y202" s="1">
        <f t="shared" si="80"/>
        <v>3863.735714285714</v>
      </c>
      <c r="Z202" s="1">
        <f t="shared" si="89"/>
        <v>586.98999999999955</v>
      </c>
      <c r="AA202" s="1">
        <v>210</v>
      </c>
      <c r="AB202" s="1">
        <f t="shared" si="85"/>
        <v>796.98999999999955</v>
      </c>
      <c r="AC202" s="22">
        <f t="shared" si="93"/>
        <v>1593.9799999999991</v>
      </c>
      <c r="AD202" s="20"/>
      <c r="AE202" s="20"/>
      <c r="AF202" s="1">
        <v>850</v>
      </c>
      <c r="AG202" s="1">
        <v>2600</v>
      </c>
      <c r="AH202" s="1">
        <v>2350</v>
      </c>
      <c r="AI202" s="1">
        <f t="shared" si="69"/>
        <v>4829.6696428571422</v>
      </c>
      <c r="AJ202" s="1">
        <f t="shared" si="90"/>
        <v>743.48999999999955</v>
      </c>
      <c r="AK202" s="1">
        <v>220</v>
      </c>
      <c r="AL202" s="1">
        <v>30</v>
      </c>
      <c r="AM202" s="1">
        <f t="shared" si="86"/>
        <v>993.48999999999955</v>
      </c>
      <c r="AN202" s="22">
        <f t="shared" si="94"/>
        <v>1986.9799999999991</v>
      </c>
      <c r="AO202" s="1"/>
    </row>
    <row r="203" spans="2:41" x14ac:dyDescent="0.35">
      <c r="B203" s="3">
        <v>850</v>
      </c>
      <c r="C203" s="21">
        <v>2700</v>
      </c>
      <c r="D203" s="4">
        <v>1255</v>
      </c>
      <c r="E203" s="6">
        <f t="shared" si="81"/>
        <v>2685.9241071428569</v>
      </c>
      <c r="F203" s="3">
        <f t="shared" si="87"/>
        <v>419.3900000000005</v>
      </c>
      <c r="G203" s="21">
        <v>200</v>
      </c>
      <c r="H203" s="4">
        <f t="shared" si="82"/>
        <v>619.39000000000055</v>
      </c>
      <c r="I203" s="9">
        <f t="shared" si="83"/>
        <v>1238.7800000000011</v>
      </c>
      <c r="J203" s="20"/>
      <c r="K203" s="1"/>
      <c r="L203" s="1">
        <v>850</v>
      </c>
      <c r="M203" s="1">
        <v>2700</v>
      </c>
      <c r="N203" s="1">
        <v>1560</v>
      </c>
      <c r="O203" s="1">
        <f t="shared" si="91"/>
        <v>3338.6785714285711</v>
      </c>
      <c r="P203" s="1">
        <f t="shared" si="88"/>
        <v>589.81000000000029</v>
      </c>
      <c r="Q203" s="1">
        <v>205</v>
      </c>
      <c r="R203" s="1">
        <f t="shared" si="84"/>
        <v>794.81000000000029</v>
      </c>
      <c r="S203" s="22">
        <f t="shared" si="92"/>
        <v>1589.6200000000006</v>
      </c>
      <c r="T203" s="1"/>
      <c r="U203" s="1"/>
      <c r="V203" s="1">
        <v>850</v>
      </c>
      <c r="W203" s="1">
        <v>2700</v>
      </c>
      <c r="X203" s="1">
        <v>1880</v>
      </c>
      <c r="Y203" s="1">
        <f t="shared" si="80"/>
        <v>4023.5357142857142</v>
      </c>
      <c r="Z203" s="1">
        <f t="shared" si="89"/>
        <v>600.01999999999953</v>
      </c>
      <c r="AA203" s="1">
        <v>215</v>
      </c>
      <c r="AB203" s="1">
        <f t="shared" si="85"/>
        <v>815.01999999999953</v>
      </c>
      <c r="AC203" s="22">
        <f t="shared" si="93"/>
        <v>1630.0399999999991</v>
      </c>
      <c r="AD203" s="20"/>
      <c r="AE203" s="20"/>
      <c r="AF203" s="1">
        <v>850</v>
      </c>
      <c r="AG203" s="1">
        <v>2700</v>
      </c>
      <c r="AH203" s="1">
        <v>2350</v>
      </c>
      <c r="AI203" s="1">
        <f t="shared" si="69"/>
        <v>5029.4196428571422</v>
      </c>
      <c r="AJ203" s="1">
        <f t="shared" si="90"/>
        <v>760.40999999999951</v>
      </c>
      <c r="AK203" s="1">
        <v>225</v>
      </c>
      <c r="AL203" s="1">
        <v>45</v>
      </c>
      <c r="AM203" s="1">
        <f t="shared" si="86"/>
        <v>1030.4099999999994</v>
      </c>
      <c r="AN203" s="22">
        <f t="shared" si="94"/>
        <v>2060.8199999999988</v>
      </c>
      <c r="AO203" s="1"/>
    </row>
    <row r="204" spans="2:41" x14ac:dyDescent="0.35">
      <c r="B204" s="3">
        <v>850</v>
      </c>
      <c r="C204" s="21">
        <v>2800</v>
      </c>
      <c r="D204" s="4">
        <v>1255</v>
      </c>
      <c r="E204" s="6">
        <f t="shared" si="81"/>
        <v>2792.5991071428571</v>
      </c>
      <c r="F204" s="3">
        <f t="shared" si="87"/>
        <v>427.86000000000053</v>
      </c>
      <c r="G204" s="21">
        <v>200</v>
      </c>
      <c r="H204" s="4">
        <f t="shared" si="82"/>
        <v>627.86000000000058</v>
      </c>
      <c r="I204" s="9">
        <f t="shared" si="83"/>
        <v>1255.7200000000012</v>
      </c>
      <c r="J204" s="20"/>
      <c r="K204" s="1"/>
      <c r="L204" s="1">
        <v>850</v>
      </c>
      <c r="M204" s="1">
        <v>2800</v>
      </c>
      <c r="N204" s="1">
        <v>1560</v>
      </c>
      <c r="O204" s="1">
        <f t="shared" si="91"/>
        <v>3471.278571428571</v>
      </c>
      <c r="P204" s="1">
        <f t="shared" si="88"/>
        <v>602.50000000000034</v>
      </c>
      <c r="Q204" s="1">
        <v>205</v>
      </c>
      <c r="R204" s="1">
        <f t="shared" si="84"/>
        <v>807.50000000000034</v>
      </c>
      <c r="S204" s="22">
        <f t="shared" si="92"/>
        <v>1615.0000000000007</v>
      </c>
      <c r="T204" s="1"/>
      <c r="U204" s="1"/>
      <c r="V204" s="1">
        <v>850</v>
      </c>
      <c r="W204" s="1">
        <v>2800</v>
      </c>
      <c r="X204" s="1">
        <v>1880</v>
      </c>
      <c r="Y204" s="1">
        <f t="shared" si="80"/>
        <v>4183.3357142857139</v>
      </c>
      <c r="Z204" s="1">
        <f t="shared" si="89"/>
        <v>613.0499999999995</v>
      </c>
      <c r="AA204" s="1">
        <v>215</v>
      </c>
      <c r="AB204" s="1">
        <f t="shared" si="85"/>
        <v>828.0499999999995</v>
      </c>
      <c r="AC204" s="22">
        <f t="shared" si="93"/>
        <v>1656.099999999999</v>
      </c>
      <c r="AD204" s="20"/>
      <c r="AE204" s="20"/>
      <c r="AF204" s="1">
        <v>850</v>
      </c>
      <c r="AG204" s="1">
        <v>2800</v>
      </c>
      <c r="AH204" s="1">
        <v>2350</v>
      </c>
      <c r="AI204" s="1">
        <f t="shared" si="69"/>
        <v>5229.1696428571422</v>
      </c>
      <c r="AJ204" s="1">
        <f t="shared" si="90"/>
        <v>777.32999999999947</v>
      </c>
      <c r="AK204" s="1">
        <v>225</v>
      </c>
      <c r="AL204" s="1">
        <v>45</v>
      </c>
      <c r="AM204" s="1">
        <f t="shared" si="86"/>
        <v>1047.3299999999995</v>
      </c>
      <c r="AN204" s="22">
        <f t="shared" si="94"/>
        <v>2094.6599999999989</v>
      </c>
      <c r="AO204" s="1"/>
    </row>
    <row r="205" spans="2:41" x14ac:dyDescent="0.35">
      <c r="B205" s="3">
        <v>850</v>
      </c>
      <c r="C205" s="21">
        <v>2900</v>
      </c>
      <c r="D205" s="4">
        <v>1255</v>
      </c>
      <c r="E205" s="6">
        <f t="shared" si="81"/>
        <v>2899.2741071428572</v>
      </c>
      <c r="F205" s="3">
        <f t="shared" si="87"/>
        <v>436.33000000000055</v>
      </c>
      <c r="G205" s="21">
        <v>200</v>
      </c>
      <c r="H205" s="4">
        <f t="shared" si="82"/>
        <v>636.33000000000061</v>
      </c>
      <c r="I205" s="9">
        <f t="shared" si="83"/>
        <v>1272.6600000000012</v>
      </c>
      <c r="J205" s="20"/>
      <c r="K205" s="1"/>
      <c r="L205" s="1">
        <v>850</v>
      </c>
      <c r="M205" s="1">
        <v>2900</v>
      </c>
      <c r="N205" s="1">
        <v>1560</v>
      </c>
      <c r="O205" s="1">
        <f t="shared" si="91"/>
        <v>3603.8785714285714</v>
      </c>
      <c r="P205" s="1">
        <f t="shared" si="88"/>
        <v>615.1900000000004</v>
      </c>
      <c r="Q205" s="1">
        <v>210</v>
      </c>
      <c r="R205" s="1">
        <f t="shared" si="84"/>
        <v>825.1900000000004</v>
      </c>
      <c r="S205" s="22">
        <f t="shared" si="92"/>
        <v>1650.3800000000008</v>
      </c>
      <c r="T205" s="1"/>
      <c r="U205" s="1"/>
      <c r="V205" s="1">
        <v>850</v>
      </c>
      <c r="W205" s="1">
        <v>2900</v>
      </c>
      <c r="X205" s="1">
        <v>1880</v>
      </c>
      <c r="Y205" s="1">
        <f t="shared" si="80"/>
        <v>4343.1357142857141</v>
      </c>
      <c r="Z205" s="1">
        <f t="shared" si="89"/>
        <v>626.07999999999947</v>
      </c>
      <c r="AA205" s="1">
        <v>215</v>
      </c>
      <c r="AB205" s="1">
        <f t="shared" si="85"/>
        <v>841.07999999999947</v>
      </c>
      <c r="AC205" s="22">
        <f t="shared" si="93"/>
        <v>1682.1599999999989</v>
      </c>
      <c r="AD205" s="20"/>
      <c r="AE205" s="20"/>
      <c r="AF205" s="1">
        <v>850</v>
      </c>
      <c r="AG205" s="1">
        <v>2900</v>
      </c>
      <c r="AH205" s="1">
        <v>2350</v>
      </c>
      <c r="AI205" s="1">
        <f t="shared" si="69"/>
        <v>5428.9196428571422</v>
      </c>
      <c r="AJ205" s="1">
        <f t="shared" si="90"/>
        <v>794.24999999999943</v>
      </c>
      <c r="AK205" s="1">
        <v>225</v>
      </c>
      <c r="AL205" s="1">
        <v>45</v>
      </c>
      <c r="AM205" s="1">
        <f t="shared" si="86"/>
        <v>1064.2499999999995</v>
      </c>
      <c r="AN205" s="22">
        <f t="shared" si="94"/>
        <v>2128.4999999999991</v>
      </c>
      <c r="AO205" s="1"/>
    </row>
    <row r="206" spans="2:41" x14ac:dyDescent="0.35">
      <c r="B206" s="3">
        <v>850</v>
      </c>
      <c r="C206" s="21">
        <v>3000</v>
      </c>
      <c r="D206" s="4">
        <v>1255</v>
      </c>
      <c r="E206" s="6">
        <f t="shared" si="81"/>
        <v>3005.949107142857</v>
      </c>
      <c r="F206" s="3">
        <f t="shared" si="87"/>
        <v>444.80000000000058</v>
      </c>
      <c r="G206" s="21">
        <v>205</v>
      </c>
      <c r="H206" s="4">
        <f t="shared" si="82"/>
        <v>649.80000000000064</v>
      </c>
      <c r="I206" s="9">
        <f t="shared" si="83"/>
        <v>1299.6000000000013</v>
      </c>
      <c r="J206" s="20"/>
      <c r="K206" s="1"/>
      <c r="L206" s="1">
        <v>850</v>
      </c>
      <c r="M206" s="1">
        <v>3000</v>
      </c>
      <c r="N206" s="1">
        <v>1560</v>
      </c>
      <c r="O206" s="1">
        <f t="shared" si="91"/>
        <v>3736.4785714285713</v>
      </c>
      <c r="P206" s="1">
        <f t="shared" si="88"/>
        <v>627.88000000000045</v>
      </c>
      <c r="Q206" s="1">
        <v>210</v>
      </c>
      <c r="R206" s="1">
        <f t="shared" si="84"/>
        <v>837.88000000000045</v>
      </c>
      <c r="S206" s="22">
        <f t="shared" si="92"/>
        <v>1675.7600000000009</v>
      </c>
      <c r="T206" s="1"/>
      <c r="U206" s="1"/>
      <c r="V206" s="1">
        <v>850</v>
      </c>
      <c r="W206" s="1">
        <v>3000</v>
      </c>
      <c r="X206" s="1">
        <v>1880</v>
      </c>
      <c r="Y206" s="1">
        <f t="shared" si="80"/>
        <v>4502.9357142857143</v>
      </c>
      <c r="Z206" s="1">
        <f t="shared" si="89"/>
        <v>639.10999999999945</v>
      </c>
      <c r="AA206" s="1">
        <v>220</v>
      </c>
      <c r="AB206" s="1">
        <f t="shared" si="85"/>
        <v>859.10999999999945</v>
      </c>
      <c r="AC206" s="22">
        <f t="shared" si="93"/>
        <v>1718.2199999999989</v>
      </c>
      <c r="AD206" s="20"/>
      <c r="AE206" s="20"/>
      <c r="AF206" s="1">
        <v>850</v>
      </c>
      <c r="AG206" s="1">
        <v>3000</v>
      </c>
      <c r="AH206" s="1">
        <v>2350</v>
      </c>
      <c r="AI206" s="1">
        <f t="shared" si="69"/>
        <v>5628.6696428571422</v>
      </c>
      <c r="AJ206" s="1">
        <f t="shared" si="90"/>
        <v>811.16999999999939</v>
      </c>
      <c r="AK206" s="1">
        <v>225</v>
      </c>
      <c r="AL206" s="1">
        <v>45</v>
      </c>
      <c r="AM206" s="1">
        <f t="shared" si="86"/>
        <v>1081.1699999999994</v>
      </c>
      <c r="AN206" s="22">
        <f t="shared" si="94"/>
        <v>2162.3399999999988</v>
      </c>
      <c r="AO206" s="1"/>
    </row>
    <row r="207" spans="2:41" x14ac:dyDescent="0.35">
      <c r="B207" s="3">
        <v>850</v>
      </c>
      <c r="C207" s="21">
        <v>3100</v>
      </c>
      <c r="D207" s="4">
        <v>1255</v>
      </c>
      <c r="E207" s="6">
        <f t="shared" si="81"/>
        <v>3112.6241071428572</v>
      </c>
      <c r="F207" s="3">
        <f t="shared" si="87"/>
        <v>453.27000000000061</v>
      </c>
      <c r="G207" s="21">
        <v>205</v>
      </c>
      <c r="H207" s="4">
        <f t="shared" si="82"/>
        <v>658.27000000000066</v>
      </c>
      <c r="I207" s="9">
        <f t="shared" si="83"/>
        <v>1316.5400000000013</v>
      </c>
      <c r="J207" s="20"/>
      <c r="K207" s="1"/>
      <c r="L207" s="1">
        <v>850</v>
      </c>
      <c r="M207" s="1">
        <v>3100</v>
      </c>
      <c r="N207" s="1">
        <v>1560</v>
      </c>
      <c r="O207" s="1">
        <f t="shared" si="91"/>
        <v>3869.0785714285712</v>
      </c>
      <c r="P207" s="1">
        <f t="shared" si="88"/>
        <v>640.5700000000005</v>
      </c>
      <c r="Q207" s="1">
        <v>210</v>
      </c>
      <c r="R207" s="1">
        <f t="shared" si="84"/>
        <v>850.5700000000005</v>
      </c>
      <c r="S207" s="22">
        <f t="shared" si="92"/>
        <v>1701.140000000001</v>
      </c>
      <c r="T207" s="1"/>
      <c r="U207" s="1"/>
      <c r="V207" s="1">
        <v>850</v>
      </c>
      <c r="W207" s="1">
        <v>3100</v>
      </c>
      <c r="X207" s="1">
        <v>1880</v>
      </c>
      <c r="Y207" s="1">
        <f t="shared" si="80"/>
        <v>4662.7357142857145</v>
      </c>
      <c r="Z207" s="1">
        <f t="shared" si="89"/>
        <v>652.13999999999942</v>
      </c>
      <c r="AA207" s="1">
        <v>220</v>
      </c>
      <c r="AB207" s="1">
        <f t="shared" si="85"/>
        <v>872.13999999999942</v>
      </c>
      <c r="AC207" s="22">
        <f t="shared" si="93"/>
        <v>1744.2799999999988</v>
      </c>
      <c r="AD207" s="20"/>
      <c r="AE207" s="20"/>
      <c r="AF207" s="1">
        <v>850</v>
      </c>
      <c r="AG207" s="1">
        <v>3100</v>
      </c>
      <c r="AH207" s="1">
        <v>2350</v>
      </c>
      <c r="AI207" s="1">
        <f t="shared" ref="AI207:AI270" si="95">(((22/7*(AF207/2)^2)*AH207)+((AG207-AF207)*AH207*AF207))/1000000</f>
        <v>5828.4196428571422</v>
      </c>
      <c r="AJ207" s="1">
        <f t="shared" si="90"/>
        <v>828.08999999999935</v>
      </c>
      <c r="AK207" s="1">
        <v>225</v>
      </c>
      <c r="AL207" s="1">
        <v>45</v>
      </c>
      <c r="AM207" s="1">
        <f t="shared" si="86"/>
        <v>1098.0899999999992</v>
      </c>
      <c r="AN207" s="22">
        <f t="shared" si="94"/>
        <v>2196.1799999999985</v>
      </c>
      <c r="AO207" s="1"/>
    </row>
    <row r="208" spans="2:41" x14ac:dyDescent="0.35">
      <c r="B208" s="3">
        <v>850</v>
      </c>
      <c r="C208" s="21">
        <v>3200</v>
      </c>
      <c r="D208" s="4">
        <v>1255</v>
      </c>
      <c r="E208" s="6">
        <f t="shared" si="81"/>
        <v>3219.2991071428569</v>
      </c>
      <c r="F208" s="3">
        <f t="shared" si="87"/>
        <v>461.74000000000063</v>
      </c>
      <c r="G208" s="21">
        <v>205</v>
      </c>
      <c r="H208" s="4">
        <f t="shared" si="82"/>
        <v>666.74000000000069</v>
      </c>
      <c r="I208" s="9">
        <f t="shared" si="83"/>
        <v>1333.4800000000014</v>
      </c>
      <c r="J208" s="20"/>
      <c r="K208" s="1"/>
      <c r="L208" s="1">
        <v>850</v>
      </c>
      <c r="M208" s="1">
        <v>3200</v>
      </c>
      <c r="N208" s="1">
        <v>1560</v>
      </c>
      <c r="O208" s="1">
        <f t="shared" si="91"/>
        <v>4001.6785714285711</v>
      </c>
      <c r="P208" s="1">
        <f t="shared" si="88"/>
        <v>653.26000000000056</v>
      </c>
      <c r="Q208" s="1">
        <v>215</v>
      </c>
      <c r="R208" s="1">
        <f t="shared" si="84"/>
        <v>868.26000000000056</v>
      </c>
      <c r="S208" s="22">
        <f t="shared" si="92"/>
        <v>1736.5200000000011</v>
      </c>
      <c r="T208" s="1"/>
      <c r="U208" s="1"/>
      <c r="V208" s="1">
        <v>850</v>
      </c>
      <c r="W208" s="1">
        <v>3200</v>
      </c>
      <c r="X208" s="1">
        <v>1880</v>
      </c>
      <c r="Y208" s="1">
        <f t="shared" si="80"/>
        <v>4822.5357142857138</v>
      </c>
      <c r="Z208" s="1">
        <f t="shared" si="89"/>
        <v>665.16999999999939</v>
      </c>
      <c r="AA208" s="1">
        <v>220</v>
      </c>
      <c r="AB208" s="1">
        <f t="shared" si="85"/>
        <v>885.16999999999939</v>
      </c>
      <c r="AC208" s="22">
        <f t="shared" si="93"/>
        <v>1770.3399999999988</v>
      </c>
      <c r="AD208" s="20"/>
      <c r="AE208" s="20"/>
      <c r="AF208" s="1">
        <v>850</v>
      </c>
      <c r="AG208" s="1">
        <v>3200</v>
      </c>
      <c r="AH208" s="1">
        <v>2350</v>
      </c>
      <c r="AI208" s="1">
        <f t="shared" si="95"/>
        <v>6028.1696428571422</v>
      </c>
      <c r="AJ208" s="1">
        <f t="shared" si="90"/>
        <v>845.00999999999931</v>
      </c>
      <c r="AK208" s="1">
        <v>230</v>
      </c>
      <c r="AL208" s="1">
        <v>45</v>
      </c>
      <c r="AM208" s="1">
        <f t="shared" si="86"/>
        <v>1120.0099999999993</v>
      </c>
      <c r="AN208" s="22">
        <f t="shared" si="94"/>
        <v>2240.0199999999986</v>
      </c>
      <c r="AO208" s="1"/>
    </row>
    <row r="209" spans="2:41" x14ac:dyDescent="0.35">
      <c r="B209" s="3">
        <v>850</v>
      </c>
      <c r="C209" s="21">
        <v>3300</v>
      </c>
      <c r="D209" s="4">
        <v>1255</v>
      </c>
      <c r="E209" s="6">
        <f t="shared" si="81"/>
        <v>3325.9741071428571</v>
      </c>
      <c r="F209" s="3">
        <f t="shared" si="87"/>
        <v>470.21000000000066</v>
      </c>
      <c r="G209" s="21">
        <v>205</v>
      </c>
      <c r="H209" s="4">
        <f t="shared" si="82"/>
        <v>675.21000000000072</v>
      </c>
      <c r="I209" s="9">
        <f t="shared" si="83"/>
        <v>1350.4200000000014</v>
      </c>
      <c r="J209" s="20"/>
      <c r="K209" s="1"/>
      <c r="L209" s="1">
        <v>850</v>
      </c>
      <c r="M209" s="1">
        <v>3300</v>
      </c>
      <c r="N209" s="1">
        <v>1560</v>
      </c>
      <c r="O209" s="1">
        <f t="shared" si="91"/>
        <v>4134.278571428571</v>
      </c>
      <c r="P209" s="1">
        <f t="shared" si="88"/>
        <v>665.95000000000061</v>
      </c>
      <c r="Q209" s="1">
        <v>215</v>
      </c>
      <c r="R209" s="1">
        <f t="shared" si="84"/>
        <v>880.95000000000061</v>
      </c>
      <c r="S209" s="22">
        <f t="shared" si="92"/>
        <v>1761.9000000000012</v>
      </c>
      <c r="T209" s="1"/>
      <c r="U209" s="1"/>
      <c r="V209" s="1">
        <v>850</v>
      </c>
      <c r="W209" s="1">
        <v>3300</v>
      </c>
      <c r="X209" s="1">
        <v>1880</v>
      </c>
      <c r="Y209" s="1">
        <f t="shared" si="80"/>
        <v>4982.3357142857139</v>
      </c>
      <c r="Z209" s="1">
        <f t="shared" si="89"/>
        <v>678.19999999999936</v>
      </c>
      <c r="AA209" s="1">
        <v>220</v>
      </c>
      <c r="AB209" s="1">
        <f t="shared" si="85"/>
        <v>898.19999999999936</v>
      </c>
      <c r="AC209" s="22">
        <f t="shared" si="93"/>
        <v>1796.3999999999987</v>
      </c>
      <c r="AD209" s="20"/>
      <c r="AE209" s="20"/>
      <c r="AF209" s="1">
        <v>850</v>
      </c>
      <c r="AG209" s="1">
        <v>3300</v>
      </c>
      <c r="AH209" s="1">
        <v>2350</v>
      </c>
      <c r="AI209" s="1">
        <f t="shared" si="95"/>
        <v>6227.9196428571422</v>
      </c>
      <c r="AJ209" s="1">
        <f t="shared" si="90"/>
        <v>861.92999999999927</v>
      </c>
      <c r="AK209" s="1">
        <v>230</v>
      </c>
      <c r="AL209" s="1">
        <v>45</v>
      </c>
      <c r="AM209" s="1">
        <f t="shared" si="86"/>
        <v>1136.9299999999994</v>
      </c>
      <c r="AN209" s="22">
        <f t="shared" si="94"/>
        <v>2273.8599999999988</v>
      </c>
      <c r="AO209" s="1"/>
    </row>
    <row r="210" spans="2:41" x14ac:dyDescent="0.35">
      <c r="B210" s="3">
        <v>850</v>
      </c>
      <c r="C210" s="21">
        <v>3400</v>
      </c>
      <c r="D210" s="4">
        <v>1255</v>
      </c>
      <c r="E210" s="6">
        <f t="shared" si="81"/>
        <v>3432.6491071428572</v>
      </c>
      <c r="F210" s="3">
        <f t="shared" si="87"/>
        <v>478.68000000000069</v>
      </c>
      <c r="G210" s="21">
        <v>205</v>
      </c>
      <c r="H210" s="4">
        <f t="shared" si="82"/>
        <v>683.68000000000075</v>
      </c>
      <c r="I210" s="9">
        <f t="shared" si="83"/>
        <v>1367.3600000000015</v>
      </c>
      <c r="J210" s="20"/>
      <c r="K210" s="1"/>
      <c r="L210" s="1">
        <v>850</v>
      </c>
      <c r="M210" s="1">
        <v>3400</v>
      </c>
      <c r="N210" s="1">
        <v>1560</v>
      </c>
      <c r="O210" s="1">
        <f t="shared" si="91"/>
        <v>4266.8785714285714</v>
      </c>
      <c r="P210" s="1">
        <f t="shared" si="88"/>
        <v>678.64000000000067</v>
      </c>
      <c r="Q210" s="1">
        <v>215</v>
      </c>
      <c r="R210" s="1">
        <f t="shared" si="84"/>
        <v>893.64000000000067</v>
      </c>
      <c r="S210" s="22">
        <f t="shared" si="92"/>
        <v>1787.2800000000013</v>
      </c>
      <c r="T210" s="1"/>
      <c r="U210" s="1"/>
      <c r="V210" s="1">
        <v>850</v>
      </c>
      <c r="W210" s="1">
        <v>3400</v>
      </c>
      <c r="X210" s="1">
        <v>1880</v>
      </c>
      <c r="Y210" s="1">
        <f t="shared" si="80"/>
        <v>5142.1357142857141</v>
      </c>
      <c r="Z210" s="1">
        <f t="shared" si="89"/>
        <v>691.22999999999934</v>
      </c>
      <c r="AA210" s="1">
        <v>220</v>
      </c>
      <c r="AB210" s="1">
        <f t="shared" si="85"/>
        <v>911.22999999999934</v>
      </c>
      <c r="AC210" s="22">
        <f t="shared" si="93"/>
        <v>1822.4599999999987</v>
      </c>
      <c r="AD210" s="20"/>
      <c r="AE210" s="20"/>
      <c r="AF210" s="1">
        <v>850</v>
      </c>
      <c r="AG210" s="1">
        <v>3400</v>
      </c>
      <c r="AH210" s="1">
        <v>2350</v>
      </c>
      <c r="AI210" s="1">
        <f t="shared" si="95"/>
        <v>6427.6696428571422</v>
      </c>
      <c r="AJ210" s="1">
        <f t="shared" si="90"/>
        <v>878.84999999999923</v>
      </c>
      <c r="AK210" s="1">
        <v>230</v>
      </c>
      <c r="AL210" s="1">
        <v>45</v>
      </c>
      <c r="AM210" s="1">
        <f t="shared" si="86"/>
        <v>1153.8499999999992</v>
      </c>
      <c r="AN210" s="22">
        <f t="shared" si="94"/>
        <v>2307.6999999999985</v>
      </c>
      <c r="AO210" s="1"/>
    </row>
    <row r="211" spans="2:41" x14ac:dyDescent="0.35">
      <c r="B211" s="3">
        <v>850</v>
      </c>
      <c r="C211" s="21">
        <v>3500</v>
      </c>
      <c r="D211" s="4">
        <v>1255</v>
      </c>
      <c r="E211" s="6">
        <f t="shared" si="81"/>
        <v>3539.324107142857</v>
      </c>
      <c r="F211" s="3">
        <f t="shared" si="87"/>
        <v>487.15000000000072</v>
      </c>
      <c r="G211" s="21">
        <v>210</v>
      </c>
      <c r="H211" s="4">
        <f t="shared" si="82"/>
        <v>697.15000000000077</v>
      </c>
      <c r="I211" s="9">
        <f t="shared" si="83"/>
        <v>1394.3000000000015</v>
      </c>
      <c r="J211" s="20"/>
      <c r="K211" s="1"/>
      <c r="L211" s="1">
        <v>850</v>
      </c>
      <c r="M211" s="1">
        <v>3500</v>
      </c>
      <c r="N211" s="1">
        <v>1560</v>
      </c>
      <c r="O211" s="1">
        <f t="shared" si="91"/>
        <v>4399.4785714285717</v>
      </c>
      <c r="P211" s="1">
        <f t="shared" si="88"/>
        <v>691.33000000000072</v>
      </c>
      <c r="Q211" s="1">
        <v>215</v>
      </c>
      <c r="R211" s="1">
        <f t="shared" si="84"/>
        <v>906.33000000000072</v>
      </c>
      <c r="S211" s="22">
        <f t="shared" si="92"/>
        <v>1812.6600000000014</v>
      </c>
      <c r="T211" s="1"/>
      <c r="U211" s="1"/>
      <c r="V211" s="1">
        <v>850</v>
      </c>
      <c r="W211" s="1">
        <v>3500</v>
      </c>
      <c r="X211" s="1">
        <v>1880</v>
      </c>
      <c r="Y211" s="1">
        <f t="shared" si="80"/>
        <v>5301.9357142857143</v>
      </c>
      <c r="Z211" s="1">
        <f t="shared" si="89"/>
        <v>704.25999999999931</v>
      </c>
      <c r="AA211" s="1">
        <v>220</v>
      </c>
      <c r="AB211" s="1">
        <f t="shared" si="85"/>
        <v>924.25999999999931</v>
      </c>
      <c r="AC211" s="22">
        <f t="shared" si="93"/>
        <v>1848.5199999999986</v>
      </c>
      <c r="AD211" s="20"/>
      <c r="AE211" s="20"/>
      <c r="AF211" s="1">
        <v>850</v>
      </c>
      <c r="AG211" s="1">
        <v>3500</v>
      </c>
      <c r="AH211" s="1">
        <v>2350</v>
      </c>
      <c r="AI211" s="1">
        <f t="shared" si="95"/>
        <v>6627.4196428571422</v>
      </c>
      <c r="AJ211" s="1">
        <f t="shared" si="90"/>
        <v>895.76999999999919</v>
      </c>
      <c r="AK211" s="1">
        <v>235</v>
      </c>
      <c r="AL211" s="1">
        <v>45</v>
      </c>
      <c r="AM211" s="1">
        <f t="shared" si="86"/>
        <v>1175.7699999999991</v>
      </c>
      <c r="AN211" s="22">
        <f t="shared" si="94"/>
        <v>2351.5399999999981</v>
      </c>
      <c r="AO211" s="1"/>
    </row>
    <row r="212" spans="2:41" x14ac:dyDescent="0.35">
      <c r="B212" s="3">
        <v>850</v>
      </c>
      <c r="C212" s="21">
        <v>3600</v>
      </c>
      <c r="D212" s="4">
        <v>1255</v>
      </c>
      <c r="E212" s="6">
        <f t="shared" si="81"/>
        <v>3645.9991071428572</v>
      </c>
      <c r="F212" s="3">
        <f t="shared" si="87"/>
        <v>495.62000000000074</v>
      </c>
      <c r="G212" s="21">
        <v>210</v>
      </c>
      <c r="H212" s="4">
        <f t="shared" si="82"/>
        <v>705.6200000000008</v>
      </c>
      <c r="I212" s="9">
        <f t="shared" si="83"/>
        <v>1411.2400000000016</v>
      </c>
      <c r="J212" s="20"/>
      <c r="K212" s="1"/>
      <c r="L212" s="1">
        <v>850</v>
      </c>
      <c r="M212" s="1">
        <v>3600</v>
      </c>
      <c r="N212" s="1">
        <v>1560</v>
      </c>
      <c r="O212" s="1">
        <f t="shared" si="91"/>
        <v>4532.0785714285721</v>
      </c>
      <c r="P212" s="1">
        <f t="shared" si="88"/>
        <v>704.02000000000078</v>
      </c>
      <c r="Q212" s="1">
        <v>220</v>
      </c>
      <c r="R212" s="1">
        <f t="shared" si="84"/>
        <v>924.02000000000078</v>
      </c>
      <c r="S212" s="22">
        <f t="shared" si="92"/>
        <v>1848.0400000000016</v>
      </c>
      <c r="T212" s="1"/>
      <c r="U212" s="1"/>
      <c r="V212" s="1">
        <v>850</v>
      </c>
      <c r="W212" s="1">
        <v>3600</v>
      </c>
      <c r="X212" s="1">
        <v>1880</v>
      </c>
      <c r="Y212" s="1">
        <f t="shared" si="80"/>
        <v>5461.7357142857145</v>
      </c>
      <c r="Z212" s="1">
        <f t="shared" si="89"/>
        <v>717.28999999999928</v>
      </c>
      <c r="AA212" s="1">
        <v>220</v>
      </c>
      <c r="AB212" s="1">
        <f t="shared" si="85"/>
        <v>937.28999999999928</v>
      </c>
      <c r="AC212" s="22">
        <f t="shared" si="93"/>
        <v>1874.5799999999986</v>
      </c>
      <c r="AD212" s="20"/>
      <c r="AE212" s="20"/>
      <c r="AF212" s="1">
        <v>850</v>
      </c>
      <c r="AG212" s="1">
        <v>3600</v>
      </c>
      <c r="AH212" s="1">
        <v>2350</v>
      </c>
      <c r="AI212" s="1">
        <f t="shared" si="95"/>
        <v>6827.1696428571422</v>
      </c>
      <c r="AJ212" s="1">
        <f t="shared" si="90"/>
        <v>912.68999999999915</v>
      </c>
      <c r="AK212" s="1">
        <v>235</v>
      </c>
      <c r="AL212" s="1">
        <v>45</v>
      </c>
      <c r="AM212" s="1">
        <f t="shared" si="86"/>
        <v>1192.6899999999991</v>
      </c>
      <c r="AN212" s="22">
        <f t="shared" si="94"/>
        <v>2385.3799999999983</v>
      </c>
      <c r="AO212" s="1"/>
    </row>
    <row r="213" spans="2:41" x14ac:dyDescent="0.35">
      <c r="B213" s="3">
        <v>850</v>
      </c>
      <c r="C213" s="21">
        <v>3700</v>
      </c>
      <c r="D213" s="4">
        <v>1255</v>
      </c>
      <c r="E213" s="6">
        <f t="shared" si="81"/>
        <v>3752.6741071428569</v>
      </c>
      <c r="F213" s="3">
        <f t="shared" si="87"/>
        <v>504.09000000000077</v>
      </c>
      <c r="G213" s="21">
        <v>210</v>
      </c>
      <c r="H213" s="4">
        <f t="shared" si="82"/>
        <v>714.09000000000083</v>
      </c>
      <c r="I213" s="9">
        <f t="shared" si="83"/>
        <v>1428.1800000000017</v>
      </c>
      <c r="J213" s="20"/>
      <c r="K213" s="1"/>
      <c r="L213" s="1">
        <v>850</v>
      </c>
      <c r="M213" s="1">
        <v>3700</v>
      </c>
      <c r="N213" s="1">
        <v>1560</v>
      </c>
      <c r="O213" s="1">
        <f t="shared" si="91"/>
        <v>4664.6785714285716</v>
      </c>
      <c r="P213" s="1">
        <f t="shared" si="88"/>
        <v>716.71000000000083</v>
      </c>
      <c r="Q213" s="1">
        <v>220</v>
      </c>
      <c r="R213" s="1">
        <f t="shared" si="84"/>
        <v>936.71000000000083</v>
      </c>
      <c r="S213" s="22">
        <f t="shared" si="92"/>
        <v>1873.4200000000017</v>
      </c>
      <c r="T213" s="1"/>
      <c r="U213" s="1"/>
      <c r="V213" s="1">
        <v>850</v>
      </c>
      <c r="W213" s="1">
        <v>3700</v>
      </c>
      <c r="X213" s="1">
        <v>1880</v>
      </c>
      <c r="Y213" s="1">
        <f t="shared" si="80"/>
        <v>5621.5357142857138</v>
      </c>
      <c r="Z213" s="1">
        <f t="shared" si="89"/>
        <v>730.31999999999925</v>
      </c>
      <c r="AA213" s="1">
        <v>220</v>
      </c>
      <c r="AB213" s="1">
        <f t="shared" si="85"/>
        <v>950.31999999999925</v>
      </c>
      <c r="AC213" s="22">
        <f t="shared" si="93"/>
        <v>1900.6399999999985</v>
      </c>
      <c r="AD213" s="20"/>
      <c r="AE213" s="20"/>
      <c r="AF213" s="1">
        <v>850</v>
      </c>
      <c r="AG213" s="1">
        <v>3700</v>
      </c>
      <c r="AH213" s="1">
        <v>2350</v>
      </c>
      <c r="AI213" s="1">
        <f t="shared" si="95"/>
        <v>7026.9196428571422</v>
      </c>
      <c r="AJ213" s="1">
        <f t="shared" si="90"/>
        <v>929.6099999999991</v>
      </c>
      <c r="AK213" s="1">
        <v>235</v>
      </c>
      <c r="AL213" s="1">
        <v>45</v>
      </c>
      <c r="AM213" s="1">
        <f t="shared" si="86"/>
        <v>1209.6099999999992</v>
      </c>
      <c r="AN213" s="22">
        <f t="shared" si="94"/>
        <v>2419.2199999999984</v>
      </c>
      <c r="AO213" s="1"/>
    </row>
    <row r="214" spans="2:41" x14ac:dyDescent="0.35">
      <c r="B214" s="3">
        <v>850</v>
      </c>
      <c r="C214" s="21">
        <v>3800</v>
      </c>
      <c r="D214" s="4">
        <v>1255</v>
      </c>
      <c r="E214" s="6">
        <f t="shared" si="81"/>
        <v>3859.3491071428571</v>
      </c>
      <c r="F214" s="3">
        <f t="shared" si="87"/>
        <v>512.56000000000074</v>
      </c>
      <c r="G214" s="21">
        <v>210</v>
      </c>
      <c r="H214" s="4">
        <f t="shared" si="82"/>
        <v>722.56000000000074</v>
      </c>
      <c r="I214" s="9">
        <f t="shared" si="83"/>
        <v>1445.1200000000015</v>
      </c>
      <c r="J214" s="20"/>
      <c r="K214" s="1"/>
      <c r="L214" s="1">
        <v>850</v>
      </c>
      <c r="M214" s="1">
        <v>3800</v>
      </c>
      <c r="N214" s="1">
        <v>1560</v>
      </c>
      <c r="O214" s="1">
        <f t="shared" si="91"/>
        <v>4797.2785714285719</v>
      </c>
      <c r="P214" s="1">
        <f t="shared" si="88"/>
        <v>729.40000000000089</v>
      </c>
      <c r="Q214" s="1">
        <v>220</v>
      </c>
      <c r="R214" s="1">
        <f t="shared" si="84"/>
        <v>949.40000000000089</v>
      </c>
      <c r="S214" s="22">
        <f t="shared" si="92"/>
        <v>1898.8000000000018</v>
      </c>
      <c r="T214" s="1"/>
      <c r="U214" s="1"/>
      <c r="V214" s="1">
        <v>850</v>
      </c>
      <c r="W214" s="1">
        <v>3800</v>
      </c>
      <c r="X214" s="1">
        <v>1880</v>
      </c>
      <c r="Y214" s="1">
        <f t="shared" si="80"/>
        <v>5781.3357142857139</v>
      </c>
      <c r="Z214" s="1">
        <f t="shared" si="89"/>
        <v>743.34999999999923</v>
      </c>
      <c r="AA214" s="1">
        <v>220</v>
      </c>
      <c r="AB214" s="1">
        <f t="shared" si="85"/>
        <v>963.34999999999923</v>
      </c>
      <c r="AC214" s="22">
        <f t="shared" si="93"/>
        <v>1926.6999999999985</v>
      </c>
      <c r="AD214" s="20"/>
      <c r="AE214" s="20"/>
      <c r="AF214" s="1">
        <v>850</v>
      </c>
      <c r="AG214" s="1">
        <v>3800</v>
      </c>
      <c r="AH214" s="1">
        <v>2350</v>
      </c>
      <c r="AI214" s="1">
        <f t="shared" si="95"/>
        <v>7226.6696428571422</v>
      </c>
      <c r="AJ214" s="1">
        <f t="shared" si="90"/>
        <v>946.52999999999906</v>
      </c>
      <c r="AK214" s="1">
        <v>235</v>
      </c>
      <c r="AL214" s="1">
        <v>45</v>
      </c>
      <c r="AM214" s="1">
        <f t="shared" si="86"/>
        <v>1226.5299999999991</v>
      </c>
      <c r="AN214" s="22">
        <f t="shared" si="94"/>
        <v>2453.0599999999981</v>
      </c>
      <c r="AO214" s="1"/>
    </row>
    <row r="215" spans="2:41" x14ac:dyDescent="0.35">
      <c r="B215" s="3">
        <v>850</v>
      </c>
      <c r="C215" s="21">
        <v>3900</v>
      </c>
      <c r="D215" s="4">
        <v>1255</v>
      </c>
      <c r="E215" s="6">
        <f t="shared" si="81"/>
        <v>3966.0241071428572</v>
      </c>
      <c r="F215" s="3">
        <f t="shared" si="87"/>
        <v>521.03000000000077</v>
      </c>
      <c r="G215" s="21">
        <v>210</v>
      </c>
      <c r="H215" s="4">
        <f t="shared" si="82"/>
        <v>731.03000000000077</v>
      </c>
      <c r="I215" s="9">
        <f t="shared" si="83"/>
        <v>1462.0600000000015</v>
      </c>
      <c r="J215" s="20"/>
      <c r="K215" s="1"/>
      <c r="L215" s="1">
        <v>850</v>
      </c>
      <c r="M215" s="1">
        <v>3900</v>
      </c>
      <c r="N215" s="1">
        <v>1560</v>
      </c>
      <c r="O215" s="1">
        <f t="shared" si="91"/>
        <v>4929.8785714285714</v>
      </c>
      <c r="P215" s="1">
        <f t="shared" si="88"/>
        <v>742.09000000000094</v>
      </c>
      <c r="Q215" s="1">
        <v>220</v>
      </c>
      <c r="R215" s="1">
        <f t="shared" si="84"/>
        <v>962.09000000000094</v>
      </c>
      <c r="S215" s="22">
        <f t="shared" si="92"/>
        <v>1924.1800000000019</v>
      </c>
      <c r="T215" s="1"/>
      <c r="U215" s="1"/>
      <c r="V215" s="1">
        <v>850</v>
      </c>
      <c r="W215" s="1">
        <v>3900</v>
      </c>
      <c r="X215" s="1">
        <v>1880</v>
      </c>
      <c r="Y215" s="1">
        <f t="shared" si="80"/>
        <v>5941.1357142857141</v>
      </c>
      <c r="Z215" s="1">
        <f t="shared" si="89"/>
        <v>756.3799999999992</v>
      </c>
      <c r="AA215" s="1">
        <v>220</v>
      </c>
      <c r="AB215" s="1">
        <f t="shared" si="85"/>
        <v>976.3799999999992</v>
      </c>
      <c r="AC215" s="22">
        <f t="shared" si="93"/>
        <v>1952.7599999999984</v>
      </c>
      <c r="AD215" s="20"/>
      <c r="AE215" s="20"/>
      <c r="AF215" s="1">
        <v>850</v>
      </c>
      <c r="AG215" s="1">
        <v>3900</v>
      </c>
      <c r="AH215" s="1">
        <v>2350</v>
      </c>
      <c r="AI215" s="1">
        <f t="shared" si="95"/>
        <v>7426.4196428571422</v>
      </c>
      <c r="AJ215" s="1">
        <f t="shared" si="90"/>
        <v>963.44999999999902</v>
      </c>
      <c r="AK215" s="1">
        <v>235</v>
      </c>
      <c r="AL215" s="1">
        <v>45</v>
      </c>
      <c r="AM215" s="1">
        <f t="shared" si="86"/>
        <v>1243.4499999999989</v>
      </c>
      <c r="AN215" s="22">
        <f t="shared" si="94"/>
        <v>2486.8999999999978</v>
      </c>
      <c r="AO215" s="1"/>
    </row>
    <row r="216" spans="2:41" x14ac:dyDescent="0.35">
      <c r="B216" s="3">
        <v>850</v>
      </c>
      <c r="C216" s="21">
        <v>4000</v>
      </c>
      <c r="D216" s="4">
        <v>1255</v>
      </c>
      <c r="E216" s="6">
        <f t="shared" si="81"/>
        <v>4072.699107142857</v>
      </c>
      <c r="F216" s="3">
        <f t="shared" si="87"/>
        <v>529.5000000000008</v>
      </c>
      <c r="G216" s="21">
        <v>215</v>
      </c>
      <c r="H216" s="4">
        <f t="shared" si="82"/>
        <v>744.5000000000008</v>
      </c>
      <c r="I216" s="9">
        <f t="shared" si="83"/>
        <v>1489.0000000000016</v>
      </c>
      <c r="J216" s="20"/>
      <c r="K216" s="1"/>
      <c r="L216" s="1">
        <v>850</v>
      </c>
      <c r="M216" s="1">
        <v>4000</v>
      </c>
      <c r="N216" s="1">
        <v>1560</v>
      </c>
      <c r="O216" s="1">
        <f t="shared" si="91"/>
        <v>5062.4785714285717</v>
      </c>
      <c r="P216" s="1">
        <f t="shared" si="88"/>
        <v>754.780000000001</v>
      </c>
      <c r="Q216" s="1">
        <v>220</v>
      </c>
      <c r="R216" s="1">
        <f t="shared" si="84"/>
        <v>974.780000000001</v>
      </c>
      <c r="S216" s="22">
        <f t="shared" si="92"/>
        <v>1949.560000000002</v>
      </c>
      <c r="T216" s="1"/>
      <c r="U216" s="1"/>
      <c r="V216" s="1">
        <v>850</v>
      </c>
      <c r="W216" s="1">
        <v>4000</v>
      </c>
      <c r="X216" s="1">
        <v>1880</v>
      </c>
      <c r="Y216" s="1">
        <f t="shared" si="80"/>
        <v>6100.9357142857143</v>
      </c>
      <c r="Z216" s="1">
        <f t="shared" si="89"/>
        <v>769.40999999999917</v>
      </c>
      <c r="AA216" s="1">
        <v>225</v>
      </c>
      <c r="AB216" s="1">
        <f t="shared" si="85"/>
        <v>994.40999999999917</v>
      </c>
      <c r="AC216" s="22">
        <f t="shared" si="93"/>
        <v>1988.8199999999983</v>
      </c>
      <c r="AD216" s="20"/>
      <c r="AE216" s="20"/>
      <c r="AF216" s="1">
        <v>850</v>
      </c>
      <c r="AG216" s="1">
        <v>4000</v>
      </c>
      <c r="AH216" s="1">
        <v>2350</v>
      </c>
      <c r="AI216" s="1">
        <f t="shared" si="95"/>
        <v>7626.1696428571422</v>
      </c>
      <c r="AJ216" s="1">
        <f t="shared" si="90"/>
        <v>980.36999999999898</v>
      </c>
      <c r="AK216" s="1">
        <v>240</v>
      </c>
      <c r="AL216" s="1">
        <v>45</v>
      </c>
      <c r="AM216" s="1">
        <f t="shared" si="86"/>
        <v>1265.369999999999</v>
      </c>
      <c r="AN216" s="22">
        <f t="shared" si="94"/>
        <v>2530.739999999998</v>
      </c>
      <c r="AO216" s="1"/>
    </row>
    <row r="217" spans="2:41" x14ac:dyDescent="0.35">
      <c r="B217" s="3"/>
      <c r="C217" s="21"/>
      <c r="D217" s="4"/>
      <c r="E217" s="6"/>
      <c r="F217" s="3"/>
      <c r="G217" s="21"/>
      <c r="H217" s="4"/>
      <c r="I217" s="23"/>
      <c r="J217" s="20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20"/>
      <c r="AE217" s="20"/>
      <c r="AF217" s="1"/>
      <c r="AG217" s="1"/>
      <c r="AH217" s="1"/>
      <c r="AI217" s="1"/>
      <c r="AJ217" s="1"/>
      <c r="AK217" s="1"/>
      <c r="AL217" s="1"/>
      <c r="AM217" s="1"/>
      <c r="AN217" s="1"/>
      <c r="AO217" s="1"/>
    </row>
    <row r="218" spans="2:41" x14ac:dyDescent="0.35">
      <c r="B218" s="3"/>
      <c r="C218" s="21"/>
      <c r="D218" s="4"/>
      <c r="E218" s="6"/>
      <c r="F218" s="3"/>
      <c r="G218" s="21"/>
      <c r="H218" s="4"/>
      <c r="I218" s="23"/>
      <c r="J218" s="20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20"/>
      <c r="AE218" s="20"/>
      <c r="AF218" s="1"/>
      <c r="AG218" s="1"/>
      <c r="AH218" s="1"/>
      <c r="AI218" s="1"/>
      <c r="AJ218" s="1"/>
      <c r="AK218" s="1"/>
      <c r="AL218" s="1"/>
      <c r="AM218" s="1"/>
      <c r="AN218" s="1"/>
      <c r="AO218" s="1"/>
    </row>
    <row r="219" spans="2:41" x14ac:dyDescent="0.35">
      <c r="B219" s="3">
        <v>900</v>
      </c>
      <c r="C219" s="21">
        <v>800</v>
      </c>
      <c r="D219" s="4">
        <v>1255</v>
      </c>
      <c r="E219" s="6">
        <f t="shared" ref="E219:E251" si="96">(((22/7*(B219/2)^2)*D219)+((C219-B219)*D219*B219))/1000000</f>
        <v>685.76785714285711</v>
      </c>
      <c r="F219" s="3">
        <v>375.96</v>
      </c>
      <c r="G219" s="21">
        <v>125</v>
      </c>
      <c r="H219" s="4">
        <f t="shared" ref="H219:H251" si="97">F219+G219</f>
        <v>500.96</v>
      </c>
      <c r="I219" s="9">
        <f t="shared" ref="I219:I251" si="98">H219/(1-$C$2)</f>
        <v>1001.92</v>
      </c>
      <c r="J219" s="20"/>
      <c r="K219" s="1"/>
      <c r="L219" s="1">
        <v>900</v>
      </c>
      <c r="M219" s="1">
        <v>800</v>
      </c>
      <c r="N219" s="1">
        <v>1560</v>
      </c>
      <c r="O219" s="1">
        <f t="shared" si="91"/>
        <v>852.42857142857133</v>
      </c>
      <c r="P219" s="1">
        <v>469.58</v>
      </c>
      <c r="Q219" s="1">
        <v>125</v>
      </c>
      <c r="R219" s="1">
        <f t="shared" ref="R219:R251" si="99">P219+Q219</f>
        <v>594.57999999999993</v>
      </c>
      <c r="S219" s="22">
        <f t="shared" si="92"/>
        <v>1189.1599999999999</v>
      </c>
      <c r="T219" s="1"/>
      <c r="U219" s="1"/>
      <c r="V219" s="1">
        <v>900</v>
      </c>
      <c r="W219" s="1">
        <v>800</v>
      </c>
      <c r="X219" s="1">
        <v>1880</v>
      </c>
      <c r="Y219" s="1">
        <f t="shared" si="80"/>
        <v>1027.2857142857142</v>
      </c>
      <c r="Z219" s="1">
        <v>448.23</v>
      </c>
      <c r="AA219" s="1">
        <v>145</v>
      </c>
      <c r="AB219" s="1">
        <f t="shared" ref="AB219:AB251" si="100">Z219+AA219</f>
        <v>593.23</v>
      </c>
      <c r="AC219" s="22">
        <f t="shared" si="93"/>
        <v>1186.46</v>
      </c>
      <c r="AD219" s="20"/>
      <c r="AE219" s="20"/>
      <c r="AF219" s="1">
        <v>900</v>
      </c>
      <c r="AG219" s="1">
        <v>800</v>
      </c>
      <c r="AH219" s="1">
        <v>2350</v>
      </c>
      <c r="AI219" s="1">
        <f t="shared" si="95"/>
        <v>1284.1071428571427</v>
      </c>
      <c r="AJ219" s="1">
        <v>563.20000000000005</v>
      </c>
      <c r="AK219" s="1">
        <v>145</v>
      </c>
      <c r="AL219" s="1">
        <v>30</v>
      </c>
      <c r="AM219" s="1">
        <f t="shared" ref="AM219:AM251" si="101">SUM(AJ219:AL219)</f>
        <v>738.2</v>
      </c>
      <c r="AN219" s="22">
        <f t="shared" si="94"/>
        <v>1476.4</v>
      </c>
      <c r="AO219" s="1"/>
    </row>
    <row r="220" spans="2:41" x14ac:dyDescent="0.35">
      <c r="B220" s="3">
        <v>900</v>
      </c>
      <c r="C220" s="21">
        <v>900</v>
      </c>
      <c r="D220" s="4">
        <v>1255</v>
      </c>
      <c r="E220" s="6">
        <f t="shared" si="96"/>
        <v>798.71785714285704</v>
      </c>
      <c r="F220" s="3">
        <v>388.65</v>
      </c>
      <c r="G220" s="21">
        <v>125</v>
      </c>
      <c r="H220" s="4">
        <f t="shared" si="97"/>
        <v>513.65</v>
      </c>
      <c r="I220" s="9">
        <f t="shared" si="98"/>
        <v>1027.3</v>
      </c>
      <c r="J220" s="20"/>
      <c r="K220" s="1"/>
      <c r="L220" s="1">
        <v>900</v>
      </c>
      <c r="M220" s="1">
        <v>900</v>
      </c>
      <c r="N220" s="1">
        <v>1560</v>
      </c>
      <c r="O220" s="1">
        <f t="shared" si="91"/>
        <v>992.82857142857131</v>
      </c>
      <c r="P220" s="1">
        <v>486.49</v>
      </c>
      <c r="Q220" s="1">
        <v>125</v>
      </c>
      <c r="R220" s="1">
        <f t="shared" si="99"/>
        <v>611.49</v>
      </c>
      <c r="S220" s="22">
        <f t="shared" si="92"/>
        <v>1222.98</v>
      </c>
      <c r="T220" s="1"/>
      <c r="U220" s="1"/>
      <c r="V220" s="1">
        <v>900</v>
      </c>
      <c r="W220" s="1">
        <v>900</v>
      </c>
      <c r="X220" s="1">
        <v>1880</v>
      </c>
      <c r="Y220" s="1">
        <f t="shared" si="80"/>
        <v>1196.485714285714</v>
      </c>
      <c r="Z220" s="1">
        <v>464.52</v>
      </c>
      <c r="AA220" s="1">
        <v>145</v>
      </c>
      <c r="AB220" s="1">
        <f t="shared" si="100"/>
        <v>609.52</v>
      </c>
      <c r="AC220" s="22">
        <f t="shared" si="93"/>
        <v>1219.04</v>
      </c>
      <c r="AD220" s="20"/>
      <c r="AE220" s="20"/>
      <c r="AF220" s="1">
        <v>900</v>
      </c>
      <c r="AG220" s="1">
        <v>900</v>
      </c>
      <c r="AH220" s="1">
        <v>2350</v>
      </c>
      <c r="AI220" s="1">
        <f t="shared" si="95"/>
        <v>1495.6071428571427</v>
      </c>
      <c r="AJ220" s="1">
        <v>584.34</v>
      </c>
      <c r="AK220" s="1">
        <v>145</v>
      </c>
      <c r="AL220" s="1">
        <v>30</v>
      </c>
      <c r="AM220" s="1">
        <f t="shared" si="101"/>
        <v>759.34</v>
      </c>
      <c r="AN220" s="22">
        <f t="shared" si="94"/>
        <v>1518.68</v>
      </c>
      <c r="AO220" s="1"/>
    </row>
    <row r="221" spans="2:41" x14ac:dyDescent="0.35">
      <c r="B221" s="3">
        <v>900</v>
      </c>
      <c r="C221" s="21">
        <v>1000</v>
      </c>
      <c r="D221" s="4">
        <v>1255</v>
      </c>
      <c r="E221" s="6">
        <f t="shared" si="96"/>
        <v>911.66785714285709</v>
      </c>
      <c r="F221" s="3">
        <f>F220+12.69</f>
        <v>401.34</v>
      </c>
      <c r="G221" s="21">
        <v>125</v>
      </c>
      <c r="H221" s="4">
        <f t="shared" si="97"/>
        <v>526.33999999999992</v>
      </c>
      <c r="I221" s="9">
        <f t="shared" si="98"/>
        <v>1052.6799999999998</v>
      </c>
      <c r="J221" s="20"/>
      <c r="K221" s="1"/>
      <c r="L221" s="1">
        <v>900</v>
      </c>
      <c r="M221" s="1">
        <v>1000</v>
      </c>
      <c r="N221" s="1">
        <v>1560</v>
      </c>
      <c r="O221" s="1">
        <f t="shared" si="91"/>
        <v>1133.2285714285713</v>
      </c>
      <c r="P221" s="1">
        <f>P220+16.91</f>
        <v>503.40000000000003</v>
      </c>
      <c r="Q221" s="1">
        <v>145</v>
      </c>
      <c r="R221" s="1">
        <f t="shared" si="99"/>
        <v>648.40000000000009</v>
      </c>
      <c r="S221" s="22">
        <f t="shared" si="92"/>
        <v>1296.8000000000002</v>
      </c>
      <c r="T221" s="1"/>
      <c r="U221" s="1"/>
      <c r="V221" s="1">
        <v>900</v>
      </c>
      <c r="W221" s="1">
        <v>1000</v>
      </c>
      <c r="X221" s="1">
        <v>1880</v>
      </c>
      <c r="Y221" s="1">
        <f t="shared" ref="Y221:Y284" si="102">(((22/7*(V221/2)^2)*X221)+((W221-V221)*X221*V221))/1000000</f>
        <v>1365.6857142857141</v>
      </c>
      <c r="Z221" s="1">
        <f>Z220+16.29</f>
        <v>480.81</v>
      </c>
      <c r="AA221" s="1">
        <v>145</v>
      </c>
      <c r="AB221" s="1">
        <f t="shared" si="100"/>
        <v>625.80999999999995</v>
      </c>
      <c r="AC221" s="22">
        <f t="shared" si="93"/>
        <v>1251.6199999999999</v>
      </c>
      <c r="AD221" s="20"/>
      <c r="AE221" s="20"/>
      <c r="AF221" s="1">
        <v>900</v>
      </c>
      <c r="AG221" s="1">
        <v>1000</v>
      </c>
      <c r="AH221" s="1">
        <v>2350</v>
      </c>
      <c r="AI221" s="1">
        <f t="shared" si="95"/>
        <v>1707.1071428571427</v>
      </c>
      <c r="AJ221" s="1">
        <f>AJ220+21.14</f>
        <v>605.48</v>
      </c>
      <c r="AK221" s="1">
        <v>165</v>
      </c>
      <c r="AL221" s="1">
        <v>30</v>
      </c>
      <c r="AM221" s="1">
        <f t="shared" si="101"/>
        <v>800.48</v>
      </c>
      <c r="AN221" s="22">
        <f t="shared" si="94"/>
        <v>1600.96</v>
      </c>
      <c r="AO221" s="1"/>
    </row>
    <row r="222" spans="2:41" x14ac:dyDescent="0.35">
      <c r="B222" s="3">
        <v>900</v>
      </c>
      <c r="C222" s="21">
        <v>1100</v>
      </c>
      <c r="D222" s="4">
        <v>1255</v>
      </c>
      <c r="E222" s="6">
        <f t="shared" si="96"/>
        <v>1024.617857142857</v>
      </c>
      <c r="F222" s="3">
        <f t="shared" ref="F222:F251" si="103">F221+12.69</f>
        <v>414.03</v>
      </c>
      <c r="G222" s="21">
        <v>145</v>
      </c>
      <c r="H222" s="4">
        <f t="shared" si="97"/>
        <v>559.03</v>
      </c>
      <c r="I222" s="9">
        <f t="shared" si="98"/>
        <v>1118.06</v>
      </c>
      <c r="J222" s="20"/>
      <c r="K222" s="1"/>
      <c r="L222" s="1">
        <v>900</v>
      </c>
      <c r="M222" s="1">
        <v>1100</v>
      </c>
      <c r="N222" s="1">
        <v>1560</v>
      </c>
      <c r="O222" s="1">
        <f t="shared" si="91"/>
        <v>1273.6285714285711</v>
      </c>
      <c r="P222" s="1">
        <f t="shared" ref="P222:P251" si="104">P221+16.91</f>
        <v>520.31000000000006</v>
      </c>
      <c r="Q222" s="1">
        <v>145</v>
      </c>
      <c r="R222" s="1">
        <f t="shared" si="99"/>
        <v>665.31000000000006</v>
      </c>
      <c r="S222" s="22">
        <f t="shared" si="92"/>
        <v>1330.6200000000001</v>
      </c>
      <c r="T222" s="1"/>
      <c r="U222" s="1"/>
      <c r="V222" s="1">
        <v>900</v>
      </c>
      <c r="W222" s="1">
        <v>1100</v>
      </c>
      <c r="X222" s="1">
        <v>1880</v>
      </c>
      <c r="Y222" s="1">
        <f t="shared" si="102"/>
        <v>1534.8857142857141</v>
      </c>
      <c r="Z222" s="1">
        <f t="shared" ref="Z222:Z251" si="105">Z221+16.29</f>
        <v>497.1</v>
      </c>
      <c r="AA222" s="1">
        <v>165</v>
      </c>
      <c r="AB222" s="1">
        <f t="shared" si="100"/>
        <v>662.1</v>
      </c>
      <c r="AC222" s="22">
        <f t="shared" si="93"/>
        <v>1324.2</v>
      </c>
      <c r="AD222" s="20"/>
      <c r="AE222" s="20"/>
      <c r="AF222" s="1">
        <v>900</v>
      </c>
      <c r="AG222" s="1">
        <v>1100</v>
      </c>
      <c r="AH222" s="1">
        <v>2350</v>
      </c>
      <c r="AI222" s="1">
        <f t="shared" si="95"/>
        <v>1918.6071428571427</v>
      </c>
      <c r="AJ222" s="1">
        <f t="shared" ref="AJ222:AJ251" si="106">AJ221+21.14</f>
        <v>626.62</v>
      </c>
      <c r="AK222" s="1">
        <v>165</v>
      </c>
      <c r="AL222" s="1">
        <v>30</v>
      </c>
      <c r="AM222" s="1">
        <f t="shared" si="101"/>
        <v>821.62</v>
      </c>
      <c r="AN222" s="22">
        <f t="shared" si="94"/>
        <v>1643.24</v>
      </c>
      <c r="AO222" s="1"/>
    </row>
    <row r="223" spans="2:41" x14ac:dyDescent="0.35">
      <c r="B223" s="3">
        <v>900</v>
      </c>
      <c r="C223" s="21">
        <v>1200</v>
      </c>
      <c r="D223" s="4">
        <v>1255</v>
      </c>
      <c r="E223" s="6">
        <f t="shared" si="96"/>
        <v>1137.5678571428571</v>
      </c>
      <c r="F223" s="3">
        <f t="shared" si="103"/>
        <v>426.71999999999997</v>
      </c>
      <c r="G223" s="21">
        <v>145</v>
      </c>
      <c r="H223" s="4">
        <f t="shared" si="97"/>
        <v>571.72</v>
      </c>
      <c r="I223" s="9">
        <f t="shared" si="98"/>
        <v>1143.44</v>
      </c>
      <c r="J223" s="20"/>
      <c r="K223" s="1"/>
      <c r="L223" s="1">
        <v>900</v>
      </c>
      <c r="M223" s="1">
        <v>1200</v>
      </c>
      <c r="N223" s="1">
        <v>1560</v>
      </c>
      <c r="O223" s="1">
        <f t="shared" si="91"/>
        <v>1414.0285714285712</v>
      </c>
      <c r="P223" s="1">
        <f t="shared" si="104"/>
        <v>537.22</v>
      </c>
      <c r="Q223" s="1">
        <v>145</v>
      </c>
      <c r="R223" s="1">
        <f t="shared" si="99"/>
        <v>682.22</v>
      </c>
      <c r="S223" s="22">
        <f t="shared" si="92"/>
        <v>1364.44</v>
      </c>
      <c r="T223" s="1"/>
      <c r="U223" s="1"/>
      <c r="V223" s="1">
        <v>900</v>
      </c>
      <c r="W223" s="1">
        <v>1200</v>
      </c>
      <c r="X223" s="1">
        <v>1880</v>
      </c>
      <c r="Y223" s="1">
        <f t="shared" si="102"/>
        <v>1704.0857142857142</v>
      </c>
      <c r="Z223" s="1">
        <f t="shared" si="105"/>
        <v>513.39</v>
      </c>
      <c r="AA223" s="1">
        <v>165</v>
      </c>
      <c r="AB223" s="1">
        <f t="shared" si="100"/>
        <v>678.39</v>
      </c>
      <c r="AC223" s="22">
        <f t="shared" si="93"/>
        <v>1356.78</v>
      </c>
      <c r="AD223" s="20"/>
      <c r="AE223" s="20"/>
      <c r="AF223" s="1">
        <v>900</v>
      </c>
      <c r="AG223" s="1">
        <v>1200</v>
      </c>
      <c r="AH223" s="1">
        <v>2350</v>
      </c>
      <c r="AI223" s="1">
        <f t="shared" si="95"/>
        <v>2130.1071428571427</v>
      </c>
      <c r="AJ223" s="1">
        <f t="shared" si="106"/>
        <v>647.76</v>
      </c>
      <c r="AK223" s="1">
        <v>185</v>
      </c>
      <c r="AL223" s="1">
        <v>30</v>
      </c>
      <c r="AM223" s="1">
        <f t="shared" si="101"/>
        <v>862.76</v>
      </c>
      <c r="AN223" s="22">
        <f t="shared" si="94"/>
        <v>1725.52</v>
      </c>
      <c r="AO223" s="1"/>
    </row>
    <row r="224" spans="2:41" x14ac:dyDescent="0.35">
      <c r="B224" s="3">
        <v>900</v>
      </c>
      <c r="C224" s="21">
        <v>1300</v>
      </c>
      <c r="D224" s="4">
        <v>1255</v>
      </c>
      <c r="E224" s="6">
        <f t="shared" si="96"/>
        <v>1250.5178571428571</v>
      </c>
      <c r="F224" s="3">
        <f t="shared" si="103"/>
        <v>439.40999999999997</v>
      </c>
      <c r="G224" s="21">
        <v>145</v>
      </c>
      <c r="H224" s="4">
        <f t="shared" si="97"/>
        <v>584.41</v>
      </c>
      <c r="I224" s="9">
        <f t="shared" si="98"/>
        <v>1168.82</v>
      </c>
      <c r="J224" s="20"/>
      <c r="K224" s="1"/>
      <c r="L224" s="1">
        <v>900</v>
      </c>
      <c r="M224" s="1">
        <v>1300</v>
      </c>
      <c r="N224" s="1">
        <v>1560</v>
      </c>
      <c r="O224" s="1">
        <f t="shared" si="91"/>
        <v>1554.4285714285713</v>
      </c>
      <c r="P224" s="1">
        <f t="shared" si="104"/>
        <v>554.13</v>
      </c>
      <c r="Q224" s="1">
        <v>165</v>
      </c>
      <c r="R224" s="1">
        <f t="shared" si="99"/>
        <v>719.13</v>
      </c>
      <c r="S224" s="22">
        <f t="shared" si="92"/>
        <v>1438.26</v>
      </c>
      <c r="T224" s="1"/>
      <c r="U224" s="1"/>
      <c r="V224" s="1">
        <v>900</v>
      </c>
      <c r="W224" s="1">
        <v>1300</v>
      </c>
      <c r="X224" s="1">
        <v>1880</v>
      </c>
      <c r="Y224" s="1">
        <f t="shared" si="102"/>
        <v>1873.2857142857142</v>
      </c>
      <c r="Z224" s="1">
        <f t="shared" si="105"/>
        <v>529.67999999999995</v>
      </c>
      <c r="AA224" s="1">
        <v>165</v>
      </c>
      <c r="AB224" s="1">
        <f t="shared" si="100"/>
        <v>694.68</v>
      </c>
      <c r="AC224" s="22">
        <f t="shared" si="93"/>
        <v>1389.36</v>
      </c>
      <c r="AD224" s="20"/>
      <c r="AE224" s="20"/>
      <c r="AF224" s="1">
        <v>900</v>
      </c>
      <c r="AG224" s="1">
        <v>1300</v>
      </c>
      <c r="AH224" s="1">
        <v>2350</v>
      </c>
      <c r="AI224" s="1">
        <f t="shared" si="95"/>
        <v>2341.6071428571427</v>
      </c>
      <c r="AJ224" s="1">
        <f t="shared" si="106"/>
        <v>668.9</v>
      </c>
      <c r="AK224" s="1">
        <v>185</v>
      </c>
      <c r="AL224" s="1">
        <v>30</v>
      </c>
      <c r="AM224" s="1">
        <f t="shared" si="101"/>
        <v>883.9</v>
      </c>
      <c r="AN224" s="22">
        <f t="shared" si="94"/>
        <v>1767.8</v>
      </c>
      <c r="AO224" s="1"/>
    </row>
    <row r="225" spans="2:41" x14ac:dyDescent="0.35">
      <c r="B225" s="3">
        <v>900</v>
      </c>
      <c r="C225" s="21">
        <v>1400</v>
      </c>
      <c r="D225" s="4">
        <v>1255</v>
      </c>
      <c r="E225" s="6">
        <f t="shared" si="96"/>
        <v>1363.4678571428572</v>
      </c>
      <c r="F225" s="3">
        <f t="shared" si="103"/>
        <v>452.09999999999997</v>
      </c>
      <c r="G225" s="21">
        <v>145</v>
      </c>
      <c r="H225" s="4">
        <f t="shared" si="97"/>
        <v>597.09999999999991</v>
      </c>
      <c r="I225" s="9">
        <f t="shared" si="98"/>
        <v>1194.1999999999998</v>
      </c>
      <c r="J225" s="20"/>
      <c r="K225" s="1"/>
      <c r="L225" s="1">
        <v>900</v>
      </c>
      <c r="M225" s="1">
        <v>1400</v>
      </c>
      <c r="N225" s="1">
        <v>1560</v>
      </c>
      <c r="O225" s="1">
        <f t="shared" si="91"/>
        <v>1694.8285714285712</v>
      </c>
      <c r="P225" s="1">
        <f t="shared" si="104"/>
        <v>571.04</v>
      </c>
      <c r="Q225" s="1">
        <v>165</v>
      </c>
      <c r="R225" s="1">
        <f t="shared" si="99"/>
        <v>736.04</v>
      </c>
      <c r="S225" s="22">
        <f t="shared" si="92"/>
        <v>1472.08</v>
      </c>
      <c r="T225" s="1"/>
      <c r="U225" s="1"/>
      <c r="V225" s="1">
        <v>900</v>
      </c>
      <c r="W225" s="1">
        <v>1400</v>
      </c>
      <c r="X225" s="1">
        <v>1880</v>
      </c>
      <c r="Y225" s="1">
        <f t="shared" si="102"/>
        <v>2042.485714285714</v>
      </c>
      <c r="Z225" s="1">
        <f t="shared" si="105"/>
        <v>545.96999999999991</v>
      </c>
      <c r="AA225" s="1">
        <v>185</v>
      </c>
      <c r="AB225" s="1">
        <f t="shared" si="100"/>
        <v>730.96999999999991</v>
      </c>
      <c r="AC225" s="22">
        <f t="shared" si="93"/>
        <v>1461.9399999999998</v>
      </c>
      <c r="AD225" s="20"/>
      <c r="AE225" s="20"/>
      <c r="AF225" s="1">
        <v>900</v>
      </c>
      <c r="AG225" s="1">
        <v>1400</v>
      </c>
      <c r="AH225" s="1">
        <v>2350</v>
      </c>
      <c r="AI225" s="1">
        <f t="shared" si="95"/>
        <v>2553.1071428571427</v>
      </c>
      <c r="AJ225" s="1">
        <f t="shared" si="106"/>
        <v>690.04</v>
      </c>
      <c r="AK225" s="1">
        <v>200</v>
      </c>
      <c r="AL225" s="1">
        <v>30</v>
      </c>
      <c r="AM225" s="1">
        <f t="shared" si="101"/>
        <v>920.04</v>
      </c>
      <c r="AN225" s="22">
        <f t="shared" si="94"/>
        <v>1840.08</v>
      </c>
      <c r="AO225" s="1"/>
    </row>
    <row r="226" spans="2:41" x14ac:dyDescent="0.35">
      <c r="B226" s="3">
        <v>900</v>
      </c>
      <c r="C226" s="21">
        <v>1500</v>
      </c>
      <c r="D226" s="4">
        <v>1255</v>
      </c>
      <c r="E226" s="6">
        <f t="shared" si="96"/>
        <v>1476.417857142857</v>
      </c>
      <c r="F226" s="3">
        <f t="shared" si="103"/>
        <v>464.78999999999996</v>
      </c>
      <c r="G226" s="21">
        <v>145</v>
      </c>
      <c r="H226" s="4">
        <f t="shared" si="97"/>
        <v>609.79</v>
      </c>
      <c r="I226" s="9">
        <f t="shared" si="98"/>
        <v>1219.58</v>
      </c>
      <c r="J226" s="20"/>
      <c r="K226" s="1"/>
      <c r="L226" s="1">
        <v>900</v>
      </c>
      <c r="M226" s="1">
        <v>1500</v>
      </c>
      <c r="N226" s="1">
        <v>1560</v>
      </c>
      <c r="O226" s="1">
        <f t="shared" si="91"/>
        <v>1835.2285714285713</v>
      </c>
      <c r="P226" s="1">
        <f t="shared" si="104"/>
        <v>587.94999999999993</v>
      </c>
      <c r="Q226" s="1">
        <v>165</v>
      </c>
      <c r="R226" s="1">
        <f t="shared" si="99"/>
        <v>752.94999999999993</v>
      </c>
      <c r="S226" s="22">
        <f t="shared" si="92"/>
        <v>1505.8999999999999</v>
      </c>
      <c r="T226" s="1"/>
      <c r="U226" s="1"/>
      <c r="V226" s="1">
        <v>900</v>
      </c>
      <c r="W226" s="1">
        <v>1500</v>
      </c>
      <c r="X226" s="1">
        <v>1880</v>
      </c>
      <c r="Y226" s="1">
        <f t="shared" si="102"/>
        <v>2211.6857142857143</v>
      </c>
      <c r="Z226" s="1">
        <f t="shared" si="105"/>
        <v>562.25999999999988</v>
      </c>
      <c r="AA226" s="1">
        <v>185</v>
      </c>
      <c r="AB226" s="1">
        <f t="shared" si="100"/>
        <v>747.25999999999988</v>
      </c>
      <c r="AC226" s="22">
        <f t="shared" si="93"/>
        <v>1494.5199999999998</v>
      </c>
      <c r="AD226" s="20"/>
      <c r="AE226" s="20"/>
      <c r="AF226" s="1">
        <v>900</v>
      </c>
      <c r="AG226" s="1">
        <v>1500</v>
      </c>
      <c r="AH226" s="1">
        <v>2350</v>
      </c>
      <c r="AI226" s="1">
        <f t="shared" si="95"/>
        <v>2764.6071428571427</v>
      </c>
      <c r="AJ226" s="1">
        <f t="shared" si="106"/>
        <v>711.18</v>
      </c>
      <c r="AK226" s="1">
        <v>200</v>
      </c>
      <c r="AL226" s="1">
        <v>30</v>
      </c>
      <c r="AM226" s="1">
        <f t="shared" si="101"/>
        <v>941.18</v>
      </c>
      <c r="AN226" s="22">
        <f t="shared" si="94"/>
        <v>1882.36</v>
      </c>
      <c r="AO226" s="1"/>
    </row>
    <row r="227" spans="2:41" x14ac:dyDescent="0.35">
      <c r="B227" s="3">
        <v>900</v>
      </c>
      <c r="C227" s="21">
        <v>1600</v>
      </c>
      <c r="D227" s="4">
        <v>1255</v>
      </c>
      <c r="E227" s="6">
        <f t="shared" si="96"/>
        <v>1589.367857142857</v>
      </c>
      <c r="F227" s="3">
        <f t="shared" si="103"/>
        <v>477.47999999999996</v>
      </c>
      <c r="G227" s="21">
        <v>165</v>
      </c>
      <c r="H227" s="4">
        <f t="shared" si="97"/>
        <v>642.48</v>
      </c>
      <c r="I227" s="9">
        <f t="shared" si="98"/>
        <v>1284.96</v>
      </c>
      <c r="J227" s="20"/>
      <c r="K227" s="1"/>
      <c r="L227" s="1">
        <v>900</v>
      </c>
      <c r="M227" s="1">
        <v>1600</v>
      </c>
      <c r="N227" s="1">
        <v>1560</v>
      </c>
      <c r="O227" s="1">
        <f t="shared" si="91"/>
        <v>1975.6285714285711</v>
      </c>
      <c r="P227" s="1">
        <f t="shared" si="104"/>
        <v>604.8599999999999</v>
      </c>
      <c r="Q227" s="1">
        <v>165</v>
      </c>
      <c r="R227" s="1">
        <f t="shared" si="99"/>
        <v>769.8599999999999</v>
      </c>
      <c r="S227" s="22">
        <f t="shared" si="92"/>
        <v>1539.7199999999998</v>
      </c>
      <c r="T227" s="1"/>
      <c r="U227" s="1"/>
      <c r="V227" s="1">
        <v>900</v>
      </c>
      <c r="W227" s="1">
        <v>1600</v>
      </c>
      <c r="X227" s="1">
        <v>1880</v>
      </c>
      <c r="Y227" s="1">
        <f t="shared" si="102"/>
        <v>2380.8857142857141</v>
      </c>
      <c r="Z227" s="1">
        <f t="shared" si="105"/>
        <v>578.54999999999984</v>
      </c>
      <c r="AA227" s="1">
        <v>185</v>
      </c>
      <c r="AB227" s="1">
        <f t="shared" si="100"/>
        <v>763.54999999999984</v>
      </c>
      <c r="AC227" s="22">
        <f t="shared" si="93"/>
        <v>1527.0999999999997</v>
      </c>
      <c r="AD227" s="20"/>
      <c r="AE227" s="20"/>
      <c r="AF227" s="1">
        <v>900</v>
      </c>
      <c r="AG227" s="1">
        <v>1600</v>
      </c>
      <c r="AH227" s="1">
        <v>2350</v>
      </c>
      <c r="AI227" s="1">
        <f t="shared" si="95"/>
        <v>2976.1071428571427</v>
      </c>
      <c r="AJ227" s="1">
        <f t="shared" si="106"/>
        <v>732.31999999999994</v>
      </c>
      <c r="AK227" s="1">
        <v>200</v>
      </c>
      <c r="AL227" s="1">
        <v>30</v>
      </c>
      <c r="AM227" s="1">
        <f t="shared" si="101"/>
        <v>962.31999999999994</v>
      </c>
      <c r="AN227" s="22">
        <f t="shared" si="94"/>
        <v>1924.6399999999999</v>
      </c>
      <c r="AO227" s="1"/>
    </row>
    <row r="228" spans="2:41" x14ac:dyDescent="0.35">
      <c r="B228" s="3">
        <v>900</v>
      </c>
      <c r="C228" s="21">
        <v>1700</v>
      </c>
      <c r="D228" s="4">
        <v>1255</v>
      </c>
      <c r="E228" s="6">
        <f t="shared" si="96"/>
        <v>1702.3178571428571</v>
      </c>
      <c r="F228" s="3">
        <f t="shared" si="103"/>
        <v>490.16999999999996</v>
      </c>
      <c r="G228" s="21">
        <v>165</v>
      </c>
      <c r="H228" s="4">
        <f t="shared" si="97"/>
        <v>655.16999999999996</v>
      </c>
      <c r="I228" s="9">
        <f t="shared" si="98"/>
        <v>1310.3399999999999</v>
      </c>
      <c r="J228" s="20"/>
      <c r="K228" s="1"/>
      <c r="L228" s="1">
        <v>900</v>
      </c>
      <c r="M228" s="1">
        <v>1700</v>
      </c>
      <c r="N228" s="1">
        <v>1560</v>
      </c>
      <c r="O228" s="1">
        <f t="shared" si="91"/>
        <v>2116.028571428571</v>
      </c>
      <c r="P228" s="1">
        <f t="shared" si="104"/>
        <v>621.76999999999987</v>
      </c>
      <c r="Q228" s="1">
        <v>185</v>
      </c>
      <c r="R228" s="1">
        <f t="shared" si="99"/>
        <v>806.76999999999987</v>
      </c>
      <c r="S228" s="22">
        <f t="shared" si="92"/>
        <v>1613.5399999999997</v>
      </c>
      <c r="T228" s="1"/>
      <c r="U228" s="1"/>
      <c r="V228" s="1">
        <v>900</v>
      </c>
      <c r="W228" s="1">
        <v>1700</v>
      </c>
      <c r="X228" s="1">
        <v>1880</v>
      </c>
      <c r="Y228" s="1">
        <f t="shared" si="102"/>
        <v>2550.0857142857139</v>
      </c>
      <c r="Z228" s="1">
        <f t="shared" si="105"/>
        <v>594.8399999999998</v>
      </c>
      <c r="AA228" s="1">
        <v>200</v>
      </c>
      <c r="AB228" s="1">
        <f t="shared" si="100"/>
        <v>794.8399999999998</v>
      </c>
      <c r="AC228" s="22">
        <f t="shared" si="93"/>
        <v>1589.6799999999996</v>
      </c>
      <c r="AD228" s="20"/>
      <c r="AE228" s="20"/>
      <c r="AF228" s="1">
        <v>900</v>
      </c>
      <c r="AG228" s="1">
        <v>1700</v>
      </c>
      <c r="AH228" s="1">
        <v>2350</v>
      </c>
      <c r="AI228" s="1">
        <f t="shared" si="95"/>
        <v>3187.6071428571427</v>
      </c>
      <c r="AJ228" s="1">
        <f t="shared" si="106"/>
        <v>753.45999999999992</v>
      </c>
      <c r="AK228" s="1">
        <v>205</v>
      </c>
      <c r="AL228" s="1">
        <v>30</v>
      </c>
      <c r="AM228" s="1">
        <f t="shared" si="101"/>
        <v>988.45999999999992</v>
      </c>
      <c r="AN228" s="22">
        <f t="shared" si="94"/>
        <v>1976.9199999999998</v>
      </c>
      <c r="AO228" s="1"/>
    </row>
    <row r="229" spans="2:41" x14ac:dyDescent="0.35">
      <c r="B229" s="3">
        <v>900</v>
      </c>
      <c r="C229" s="21">
        <v>1800</v>
      </c>
      <c r="D229" s="4">
        <v>1255</v>
      </c>
      <c r="E229" s="6">
        <f t="shared" si="96"/>
        <v>1815.2678571428571</v>
      </c>
      <c r="F229" s="3">
        <f t="shared" si="103"/>
        <v>502.85999999999996</v>
      </c>
      <c r="G229" s="21">
        <v>165</v>
      </c>
      <c r="H229" s="4">
        <f t="shared" si="97"/>
        <v>667.8599999999999</v>
      </c>
      <c r="I229" s="9">
        <f t="shared" si="98"/>
        <v>1335.7199999999998</v>
      </c>
      <c r="J229" s="20"/>
      <c r="K229" s="1"/>
      <c r="L229" s="1">
        <v>900</v>
      </c>
      <c r="M229" s="1">
        <v>1800</v>
      </c>
      <c r="N229" s="1">
        <v>1560</v>
      </c>
      <c r="O229" s="1">
        <f t="shared" si="91"/>
        <v>2256.4285714285711</v>
      </c>
      <c r="P229" s="1">
        <f t="shared" si="104"/>
        <v>638.67999999999984</v>
      </c>
      <c r="Q229" s="1">
        <v>185</v>
      </c>
      <c r="R229" s="1">
        <f t="shared" si="99"/>
        <v>823.67999999999984</v>
      </c>
      <c r="S229" s="22">
        <f t="shared" si="92"/>
        <v>1647.3599999999997</v>
      </c>
      <c r="T229" s="1"/>
      <c r="U229" s="1"/>
      <c r="V229" s="1">
        <v>900</v>
      </c>
      <c r="W229" s="1">
        <v>1800</v>
      </c>
      <c r="X229" s="1">
        <v>1880</v>
      </c>
      <c r="Y229" s="1">
        <f t="shared" si="102"/>
        <v>2719.2857142857142</v>
      </c>
      <c r="Z229" s="1">
        <f t="shared" si="105"/>
        <v>611.12999999999977</v>
      </c>
      <c r="AA229" s="1">
        <v>200</v>
      </c>
      <c r="AB229" s="1">
        <f t="shared" si="100"/>
        <v>811.12999999999977</v>
      </c>
      <c r="AC229" s="22">
        <f t="shared" si="93"/>
        <v>1622.2599999999995</v>
      </c>
      <c r="AD229" s="20"/>
      <c r="AE229" s="20"/>
      <c r="AF229" s="1">
        <v>900</v>
      </c>
      <c r="AG229" s="1">
        <v>1800</v>
      </c>
      <c r="AH229" s="1">
        <v>2350</v>
      </c>
      <c r="AI229" s="1">
        <f t="shared" si="95"/>
        <v>3399.1071428571427</v>
      </c>
      <c r="AJ229" s="1">
        <f t="shared" si="106"/>
        <v>774.59999999999991</v>
      </c>
      <c r="AK229" s="1">
        <v>205</v>
      </c>
      <c r="AL229" s="1">
        <v>30</v>
      </c>
      <c r="AM229" s="1">
        <f t="shared" si="101"/>
        <v>1009.5999999999999</v>
      </c>
      <c r="AN229" s="22">
        <f t="shared" si="94"/>
        <v>2019.1999999999998</v>
      </c>
      <c r="AO229" s="1"/>
    </row>
    <row r="230" spans="2:41" x14ac:dyDescent="0.35">
      <c r="B230" s="3">
        <v>900</v>
      </c>
      <c r="C230" s="21">
        <v>1900</v>
      </c>
      <c r="D230" s="4">
        <v>1255</v>
      </c>
      <c r="E230" s="6">
        <f t="shared" si="96"/>
        <v>1928.2178571428572</v>
      </c>
      <c r="F230" s="3">
        <f t="shared" si="103"/>
        <v>515.54999999999995</v>
      </c>
      <c r="G230" s="21">
        <v>165</v>
      </c>
      <c r="H230" s="4">
        <f t="shared" si="97"/>
        <v>680.55</v>
      </c>
      <c r="I230" s="9">
        <f t="shared" si="98"/>
        <v>1361.1</v>
      </c>
      <c r="J230" s="20"/>
      <c r="K230" s="1"/>
      <c r="L230" s="1">
        <v>900</v>
      </c>
      <c r="M230" s="1">
        <v>1900</v>
      </c>
      <c r="N230" s="1">
        <v>1560</v>
      </c>
      <c r="O230" s="1">
        <f t="shared" si="91"/>
        <v>2396.8285714285712</v>
      </c>
      <c r="P230" s="1">
        <f t="shared" si="104"/>
        <v>655.5899999999998</v>
      </c>
      <c r="Q230" s="1">
        <v>185</v>
      </c>
      <c r="R230" s="1">
        <f t="shared" si="99"/>
        <v>840.5899999999998</v>
      </c>
      <c r="S230" s="22">
        <f t="shared" si="92"/>
        <v>1681.1799999999996</v>
      </c>
      <c r="T230" s="1"/>
      <c r="U230" s="1"/>
      <c r="V230" s="1">
        <v>900</v>
      </c>
      <c r="W230" s="1">
        <v>1900</v>
      </c>
      <c r="X230" s="1">
        <v>1880</v>
      </c>
      <c r="Y230" s="1">
        <f t="shared" si="102"/>
        <v>2888.485714285714</v>
      </c>
      <c r="Z230" s="1">
        <f t="shared" si="105"/>
        <v>627.41999999999973</v>
      </c>
      <c r="AA230" s="1">
        <v>200</v>
      </c>
      <c r="AB230" s="1">
        <f t="shared" si="100"/>
        <v>827.41999999999973</v>
      </c>
      <c r="AC230" s="22">
        <f t="shared" si="93"/>
        <v>1654.8399999999995</v>
      </c>
      <c r="AD230" s="20"/>
      <c r="AE230" s="20"/>
      <c r="AF230" s="1">
        <v>900</v>
      </c>
      <c r="AG230" s="1">
        <v>1900</v>
      </c>
      <c r="AH230" s="1">
        <v>2350</v>
      </c>
      <c r="AI230" s="1">
        <f t="shared" si="95"/>
        <v>3610.6071428571427</v>
      </c>
      <c r="AJ230" s="1">
        <f t="shared" si="106"/>
        <v>795.7399999999999</v>
      </c>
      <c r="AK230" s="1">
        <v>210</v>
      </c>
      <c r="AL230" s="1">
        <v>30</v>
      </c>
      <c r="AM230" s="1">
        <f t="shared" si="101"/>
        <v>1035.7399999999998</v>
      </c>
      <c r="AN230" s="22">
        <f t="shared" si="94"/>
        <v>2071.4799999999996</v>
      </c>
      <c r="AO230" s="1"/>
    </row>
    <row r="231" spans="2:41" x14ac:dyDescent="0.35">
      <c r="B231" s="3">
        <v>900</v>
      </c>
      <c r="C231" s="21">
        <v>2000</v>
      </c>
      <c r="D231" s="4">
        <v>1255</v>
      </c>
      <c r="E231" s="6">
        <f t="shared" si="96"/>
        <v>2041.167857142857</v>
      </c>
      <c r="F231" s="3">
        <f t="shared" si="103"/>
        <v>528.24</v>
      </c>
      <c r="G231" s="21">
        <v>185</v>
      </c>
      <c r="H231" s="4">
        <f t="shared" si="97"/>
        <v>713.24</v>
      </c>
      <c r="I231" s="9">
        <f t="shared" si="98"/>
        <v>1426.48</v>
      </c>
      <c r="J231" s="20"/>
      <c r="K231" s="1"/>
      <c r="L231" s="1">
        <v>900</v>
      </c>
      <c r="M231" s="1">
        <v>2000</v>
      </c>
      <c r="N231" s="1">
        <v>1560</v>
      </c>
      <c r="O231" s="1">
        <f t="shared" si="91"/>
        <v>2537.2285714285713</v>
      </c>
      <c r="P231" s="1">
        <f t="shared" si="104"/>
        <v>672.49999999999977</v>
      </c>
      <c r="Q231" s="1">
        <v>200</v>
      </c>
      <c r="R231" s="1">
        <f t="shared" si="99"/>
        <v>872.49999999999977</v>
      </c>
      <c r="S231" s="22">
        <f t="shared" si="92"/>
        <v>1744.9999999999995</v>
      </c>
      <c r="T231" s="1"/>
      <c r="U231" s="1"/>
      <c r="V231" s="1">
        <v>900</v>
      </c>
      <c r="W231" s="1">
        <v>2000</v>
      </c>
      <c r="X231" s="1">
        <v>1880</v>
      </c>
      <c r="Y231" s="1">
        <f t="shared" si="102"/>
        <v>3057.6857142857143</v>
      </c>
      <c r="Z231" s="1">
        <f t="shared" si="105"/>
        <v>643.7099999999997</v>
      </c>
      <c r="AA231" s="1">
        <v>205</v>
      </c>
      <c r="AB231" s="1">
        <f t="shared" si="100"/>
        <v>848.7099999999997</v>
      </c>
      <c r="AC231" s="22">
        <f t="shared" si="93"/>
        <v>1697.4199999999994</v>
      </c>
      <c r="AD231" s="20"/>
      <c r="AE231" s="20"/>
      <c r="AF231" s="1">
        <v>900</v>
      </c>
      <c r="AG231" s="1">
        <v>2000</v>
      </c>
      <c r="AH231" s="1">
        <v>2350</v>
      </c>
      <c r="AI231" s="1">
        <f t="shared" si="95"/>
        <v>3822.1071428571427</v>
      </c>
      <c r="AJ231" s="1">
        <f t="shared" si="106"/>
        <v>816.87999999999988</v>
      </c>
      <c r="AK231" s="1">
        <v>210</v>
      </c>
      <c r="AL231" s="1">
        <v>30</v>
      </c>
      <c r="AM231" s="1">
        <f t="shared" si="101"/>
        <v>1056.8799999999999</v>
      </c>
      <c r="AN231" s="22">
        <f t="shared" si="94"/>
        <v>2113.7599999999998</v>
      </c>
      <c r="AO231" s="1"/>
    </row>
    <row r="232" spans="2:41" x14ac:dyDescent="0.35">
      <c r="B232" s="3">
        <v>900</v>
      </c>
      <c r="C232" s="21">
        <v>2100</v>
      </c>
      <c r="D232" s="4">
        <v>1255</v>
      </c>
      <c r="E232" s="6">
        <f t="shared" si="96"/>
        <v>2154.1178571428572</v>
      </c>
      <c r="F232" s="3">
        <f t="shared" si="103"/>
        <v>540.93000000000006</v>
      </c>
      <c r="G232" s="21">
        <v>185</v>
      </c>
      <c r="H232" s="4">
        <f t="shared" si="97"/>
        <v>725.93000000000006</v>
      </c>
      <c r="I232" s="9">
        <f t="shared" si="98"/>
        <v>1451.8600000000001</v>
      </c>
      <c r="J232" s="20"/>
      <c r="K232" s="1"/>
      <c r="L232" s="1">
        <v>900</v>
      </c>
      <c r="M232" s="1">
        <v>2100</v>
      </c>
      <c r="N232" s="1">
        <v>1560</v>
      </c>
      <c r="O232" s="1">
        <f t="shared" si="91"/>
        <v>2677.6285714285714</v>
      </c>
      <c r="P232" s="1">
        <f t="shared" si="104"/>
        <v>689.40999999999974</v>
      </c>
      <c r="Q232" s="1">
        <v>200</v>
      </c>
      <c r="R232" s="1">
        <f t="shared" si="99"/>
        <v>889.40999999999974</v>
      </c>
      <c r="S232" s="22">
        <f t="shared" si="92"/>
        <v>1778.8199999999995</v>
      </c>
      <c r="T232" s="1"/>
      <c r="U232" s="1"/>
      <c r="V232" s="1">
        <v>900</v>
      </c>
      <c r="W232" s="1">
        <v>2100</v>
      </c>
      <c r="X232" s="1">
        <v>1880</v>
      </c>
      <c r="Y232" s="1">
        <f t="shared" si="102"/>
        <v>3226.8857142857141</v>
      </c>
      <c r="Z232" s="1">
        <f t="shared" si="105"/>
        <v>659.99999999999966</v>
      </c>
      <c r="AA232" s="1">
        <v>205</v>
      </c>
      <c r="AB232" s="1">
        <f t="shared" si="100"/>
        <v>864.99999999999966</v>
      </c>
      <c r="AC232" s="22">
        <f t="shared" si="93"/>
        <v>1729.9999999999993</v>
      </c>
      <c r="AD232" s="20"/>
      <c r="AE232" s="20"/>
      <c r="AF232" s="1">
        <v>900</v>
      </c>
      <c r="AG232" s="1">
        <v>2100</v>
      </c>
      <c r="AH232" s="1">
        <v>2350</v>
      </c>
      <c r="AI232" s="1">
        <f t="shared" si="95"/>
        <v>4033.6071428571427</v>
      </c>
      <c r="AJ232" s="1">
        <f t="shared" si="106"/>
        <v>838.01999999999987</v>
      </c>
      <c r="AK232" s="1">
        <v>215</v>
      </c>
      <c r="AL232" s="1">
        <v>30</v>
      </c>
      <c r="AM232" s="1">
        <f t="shared" si="101"/>
        <v>1083.02</v>
      </c>
      <c r="AN232" s="22">
        <f t="shared" si="94"/>
        <v>2166.04</v>
      </c>
      <c r="AO232" s="1"/>
    </row>
    <row r="233" spans="2:41" x14ac:dyDescent="0.35">
      <c r="B233" s="3">
        <v>900</v>
      </c>
      <c r="C233" s="21">
        <v>2200</v>
      </c>
      <c r="D233" s="4">
        <v>1255</v>
      </c>
      <c r="E233" s="6">
        <f t="shared" si="96"/>
        <v>2267.0678571428571</v>
      </c>
      <c r="F233" s="3">
        <f t="shared" si="103"/>
        <v>553.62000000000012</v>
      </c>
      <c r="G233" s="21">
        <v>185</v>
      </c>
      <c r="H233" s="4">
        <f t="shared" si="97"/>
        <v>738.62000000000012</v>
      </c>
      <c r="I233" s="9">
        <f t="shared" si="98"/>
        <v>1477.2400000000002</v>
      </c>
      <c r="J233" s="20"/>
      <c r="K233" s="1"/>
      <c r="L233" s="1">
        <v>900</v>
      </c>
      <c r="M233" s="1">
        <v>2200</v>
      </c>
      <c r="N233" s="1">
        <v>1560</v>
      </c>
      <c r="O233" s="1">
        <f t="shared" si="91"/>
        <v>2818.028571428571</v>
      </c>
      <c r="P233" s="1">
        <f t="shared" si="104"/>
        <v>706.31999999999971</v>
      </c>
      <c r="Q233" s="1">
        <v>200</v>
      </c>
      <c r="R233" s="1">
        <f t="shared" si="99"/>
        <v>906.31999999999971</v>
      </c>
      <c r="S233" s="22">
        <f t="shared" si="92"/>
        <v>1812.6399999999994</v>
      </c>
      <c r="T233" s="1"/>
      <c r="U233" s="1"/>
      <c r="V233" s="1">
        <v>900</v>
      </c>
      <c r="W233" s="1">
        <v>2200</v>
      </c>
      <c r="X233" s="1">
        <v>1880</v>
      </c>
      <c r="Y233" s="1">
        <f t="shared" si="102"/>
        <v>3396.0857142857139</v>
      </c>
      <c r="Z233" s="1">
        <f t="shared" si="105"/>
        <v>676.28999999999962</v>
      </c>
      <c r="AA233" s="1">
        <v>205</v>
      </c>
      <c r="AB233" s="1">
        <f t="shared" si="100"/>
        <v>881.28999999999962</v>
      </c>
      <c r="AC233" s="22">
        <f t="shared" si="93"/>
        <v>1762.5799999999992</v>
      </c>
      <c r="AD233" s="20"/>
      <c r="AE233" s="20"/>
      <c r="AF233" s="1">
        <v>900</v>
      </c>
      <c r="AG233" s="1">
        <v>2200</v>
      </c>
      <c r="AH233" s="1">
        <v>2350</v>
      </c>
      <c r="AI233" s="1">
        <f t="shared" si="95"/>
        <v>4245.1071428571422</v>
      </c>
      <c r="AJ233" s="1">
        <f t="shared" si="106"/>
        <v>859.15999999999985</v>
      </c>
      <c r="AK233" s="1">
        <v>215</v>
      </c>
      <c r="AL233" s="1">
        <v>30</v>
      </c>
      <c r="AM233" s="1">
        <f t="shared" si="101"/>
        <v>1104.1599999999999</v>
      </c>
      <c r="AN233" s="22">
        <f t="shared" si="94"/>
        <v>2208.3199999999997</v>
      </c>
      <c r="AO233" s="1"/>
    </row>
    <row r="234" spans="2:41" x14ac:dyDescent="0.35">
      <c r="B234" s="3">
        <v>900</v>
      </c>
      <c r="C234" s="21">
        <v>2300</v>
      </c>
      <c r="D234" s="4">
        <v>1255</v>
      </c>
      <c r="E234" s="6">
        <f t="shared" si="96"/>
        <v>2380.0178571428569</v>
      </c>
      <c r="F234" s="3">
        <f t="shared" si="103"/>
        <v>566.31000000000017</v>
      </c>
      <c r="G234" s="21">
        <v>185</v>
      </c>
      <c r="H234" s="4">
        <f t="shared" si="97"/>
        <v>751.31000000000017</v>
      </c>
      <c r="I234" s="9">
        <f t="shared" si="98"/>
        <v>1502.6200000000003</v>
      </c>
      <c r="J234" s="20"/>
      <c r="K234" s="1"/>
      <c r="L234" s="1">
        <v>900</v>
      </c>
      <c r="M234" s="1">
        <v>2300</v>
      </c>
      <c r="N234" s="1">
        <v>1560</v>
      </c>
      <c r="O234" s="1">
        <f t="shared" si="91"/>
        <v>2958.4285714285711</v>
      </c>
      <c r="P234" s="1">
        <f t="shared" si="104"/>
        <v>723.22999999999968</v>
      </c>
      <c r="Q234" s="1">
        <v>200</v>
      </c>
      <c r="R234" s="1">
        <f t="shared" si="99"/>
        <v>923.22999999999968</v>
      </c>
      <c r="S234" s="22">
        <f t="shared" si="92"/>
        <v>1846.4599999999994</v>
      </c>
      <c r="T234" s="1"/>
      <c r="U234" s="1"/>
      <c r="V234" s="1">
        <v>900</v>
      </c>
      <c r="W234" s="1">
        <v>2300</v>
      </c>
      <c r="X234" s="1">
        <v>1880</v>
      </c>
      <c r="Y234" s="1">
        <f t="shared" si="102"/>
        <v>3565.2857142857142</v>
      </c>
      <c r="Z234" s="1">
        <f t="shared" si="105"/>
        <v>692.57999999999959</v>
      </c>
      <c r="AA234" s="1">
        <v>210</v>
      </c>
      <c r="AB234" s="1">
        <f t="shared" si="100"/>
        <v>902.57999999999959</v>
      </c>
      <c r="AC234" s="22">
        <f t="shared" si="93"/>
        <v>1805.1599999999992</v>
      </c>
      <c r="AD234" s="20"/>
      <c r="AE234" s="20"/>
      <c r="AF234" s="1">
        <v>900</v>
      </c>
      <c r="AG234" s="1">
        <v>2300</v>
      </c>
      <c r="AH234" s="1">
        <v>2350</v>
      </c>
      <c r="AI234" s="1">
        <f t="shared" si="95"/>
        <v>4456.6071428571422</v>
      </c>
      <c r="AJ234" s="1">
        <f t="shared" si="106"/>
        <v>880.29999999999984</v>
      </c>
      <c r="AK234" s="1">
        <v>215</v>
      </c>
      <c r="AL234" s="1">
        <v>30</v>
      </c>
      <c r="AM234" s="1">
        <f t="shared" si="101"/>
        <v>1125.2999999999997</v>
      </c>
      <c r="AN234" s="22">
        <f t="shared" si="94"/>
        <v>2250.5999999999995</v>
      </c>
      <c r="AO234" s="1"/>
    </row>
    <row r="235" spans="2:41" x14ac:dyDescent="0.35">
      <c r="B235" s="3">
        <v>900</v>
      </c>
      <c r="C235" s="21">
        <v>2400</v>
      </c>
      <c r="D235" s="4">
        <v>1255</v>
      </c>
      <c r="E235" s="6">
        <f t="shared" si="96"/>
        <v>2492.9678571428572</v>
      </c>
      <c r="F235" s="3">
        <f t="shared" si="103"/>
        <v>579.00000000000023</v>
      </c>
      <c r="G235" s="21">
        <v>185</v>
      </c>
      <c r="H235" s="4">
        <f t="shared" si="97"/>
        <v>764.00000000000023</v>
      </c>
      <c r="I235" s="9">
        <f t="shared" si="98"/>
        <v>1528.0000000000005</v>
      </c>
      <c r="J235" s="20"/>
      <c r="K235" s="1"/>
      <c r="L235" s="1">
        <v>900</v>
      </c>
      <c r="M235" s="1">
        <v>2400</v>
      </c>
      <c r="N235" s="1">
        <v>1560</v>
      </c>
      <c r="O235" s="1">
        <f t="shared" si="91"/>
        <v>3098.8285714285712</v>
      </c>
      <c r="P235" s="1">
        <f t="shared" si="104"/>
        <v>740.13999999999965</v>
      </c>
      <c r="Q235" s="1">
        <v>205</v>
      </c>
      <c r="R235" s="1">
        <f t="shared" si="99"/>
        <v>945.13999999999965</v>
      </c>
      <c r="S235" s="22">
        <f t="shared" si="92"/>
        <v>1890.2799999999993</v>
      </c>
      <c r="T235" s="1"/>
      <c r="U235" s="1"/>
      <c r="V235" s="1">
        <v>900</v>
      </c>
      <c r="W235" s="1">
        <v>2400</v>
      </c>
      <c r="X235" s="1">
        <v>1880</v>
      </c>
      <c r="Y235" s="1">
        <f t="shared" si="102"/>
        <v>3734.485714285714</v>
      </c>
      <c r="Z235" s="1">
        <f t="shared" si="105"/>
        <v>708.86999999999955</v>
      </c>
      <c r="AA235" s="1">
        <v>210</v>
      </c>
      <c r="AB235" s="1">
        <f t="shared" si="100"/>
        <v>918.86999999999955</v>
      </c>
      <c r="AC235" s="22">
        <f t="shared" si="93"/>
        <v>1837.7399999999991</v>
      </c>
      <c r="AD235" s="20"/>
      <c r="AE235" s="20"/>
      <c r="AF235" s="1">
        <v>900</v>
      </c>
      <c r="AG235" s="1">
        <v>2400</v>
      </c>
      <c r="AH235" s="1">
        <v>2350</v>
      </c>
      <c r="AI235" s="1">
        <f t="shared" si="95"/>
        <v>4668.1071428571422</v>
      </c>
      <c r="AJ235" s="1">
        <f t="shared" si="106"/>
        <v>901.43999999999983</v>
      </c>
      <c r="AK235" s="1">
        <v>220</v>
      </c>
      <c r="AL235" s="1">
        <v>30</v>
      </c>
      <c r="AM235" s="1">
        <f t="shared" si="101"/>
        <v>1151.4399999999998</v>
      </c>
      <c r="AN235" s="22">
        <f t="shared" si="94"/>
        <v>2302.8799999999997</v>
      </c>
      <c r="AO235" s="1"/>
    </row>
    <row r="236" spans="2:41" x14ac:dyDescent="0.35">
      <c r="B236" s="3">
        <v>900</v>
      </c>
      <c r="C236" s="21">
        <v>2500</v>
      </c>
      <c r="D236" s="4">
        <v>1255</v>
      </c>
      <c r="E236" s="6">
        <f t="shared" si="96"/>
        <v>2605.917857142857</v>
      </c>
      <c r="F236" s="3">
        <f t="shared" si="103"/>
        <v>591.69000000000028</v>
      </c>
      <c r="G236" s="21">
        <v>200</v>
      </c>
      <c r="H236" s="4">
        <f t="shared" si="97"/>
        <v>791.69000000000028</v>
      </c>
      <c r="I236" s="9">
        <f t="shared" si="98"/>
        <v>1583.3800000000006</v>
      </c>
      <c r="J236" s="20"/>
      <c r="K236" s="1"/>
      <c r="L236" s="1">
        <v>900</v>
      </c>
      <c r="M236" s="1">
        <v>2500</v>
      </c>
      <c r="N236" s="1">
        <v>1560</v>
      </c>
      <c r="O236" s="1">
        <f t="shared" si="91"/>
        <v>3239.2285714285713</v>
      </c>
      <c r="P236" s="1">
        <f t="shared" si="104"/>
        <v>757.04999999999961</v>
      </c>
      <c r="Q236" s="1">
        <v>205</v>
      </c>
      <c r="R236" s="1">
        <f t="shared" si="99"/>
        <v>962.04999999999961</v>
      </c>
      <c r="S236" s="22">
        <f t="shared" si="92"/>
        <v>1924.0999999999992</v>
      </c>
      <c r="T236" s="1"/>
      <c r="U236" s="1"/>
      <c r="V236" s="1">
        <v>900</v>
      </c>
      <c r="W236" s="1">
        <v>2500</v>
      </c>
      <c r="X236" s="1">
        <v>1880</v>
      </c>
      <c r="Y236" s="1">
        <f t="shared" si="102"/>
        <v>3903.6857142857143</v>
      </c>
      <c r="Z236" s="1">
        <f t="shared" si="105"/>
        <v>725.15999999999951</v>
      </c>
      <c r="AA236" s="1">
        <v>210</v>
      </c>
      <c r="AB236" s="1">
        <f t="shared" si="100"/>
        <v>935.15999999999951</v>
      </c>
      <c r="AC236" s="22">
        <f t="shared" si="93"/>
        <v>1870.319999999999</v>
      </c>
      <c r="AD236" s="20"/>
      <c r="AE236" s="20"/>
      <c r="AF236" s="1">
        <v>900</v>
      </c>
      <c r="AG236" s="1">
        <v>2500</v>
      </c>
      <c r="AH236" s="1">
        <v>2350</v>
      </c>
      <c r="AI236" s="1">
        <f t="shared" si="95"/>
        <v>4879.6071428571422</v>
      </c>
      <c r="AJ236" s="1">
        <f t="shared" si="106"/>
        <v>922.57999999999981</v>
      </c>
      <c r="AK236" s="1">
        <v>220</v>
      </c>
      <c r="AL236" s="1">
        <v>30</v>
      </c>
      <c r="AM236" s="1">
        <f t="shared" si="101"/>
        <v>1172.58</v>
      </c>
      <c r="AN236" s="22">
        <f t="shared" si="94"/>
        <v>2345.16</v>
      </c>
      <c r="AO236" s="1"/>
    </row>
    <row r="237" spans="2:41" x14ac:dyDescent="0.35">
      <c r="B237" s="3">
        <v>900</v>
      </c>
      <c r="C237" s="21">
        <v>2600</v>
      </c>
      <c r="D237" s="4">
        <v>1255</v>
      </c>
      <c r="E237" s="6">
        <f t="shared" si="96"/>
        <v>2718.8678571428572</v>
      </c>
      <c r="F237" s="3">
        <f t="shared" si="103"/>
        <v>604.38000000000034</v>
      </c>
      <c r="G237" s="21">
        <v>200</v>
      </c>
      <c r="H237" s="4">
        <f t="shared" si="97"/>
        <v>804.38000000000034</v>
      </c>
      <c r="I237" s="9">
        <f t="shared" si="98"/>
        <v>1608.7600000000007</v>
      </c>
      <c r="J237" s="20"/>
      <c r="K237" s="1"/>
      <c r="L237" s="1">
        <v>900</v>
      </c>
      <c r="M237" s="1">
        <v>2600</v>
      </c>
      <c r="N237" s="1">
        <v>1560</v>
      </c>
      <c r="O237" s="1">
        <f t="shared" si="91"/>
        <v>3379.6285714285714</v>
      </c>
      <c r="P237" s="1">
        <f t="shared" si="104"/>
        <v>773.95999999999958</v>
      </c>
      <c r="Q237" s="1">
        <v>205</v>
      </c>
      <c r="R237" s="1">
        <f t="shared" si="99"/>
        <v>978.95999999999958</v>
      </c>
      <c r="S237" s="22">
        <f t="shared" si="92"/>
        <v>1957.9199999999992</v>
      </c>
      <c r="T237" s="1"/>
      <c r="U237" s="1"/>
      <c r="V237" s="1">
        <v>900</v>
      </c>
      <c r="W237" s="1">
        <v>2600</v>
      </c>
      <c r="X237" s="1">
        <v>1880</v>
      </c>
      <c r="Y237" s="1">
        <f t="shared" si="102"/>
        <v>4072.8857142857141</v>
      </c>
      <c r="Z237" s="1">
        <f t="shared" si="105"/>
        <v>741.44999999999948</v>
      </c>
      <c r="AA237" s="1">
        <v>215</v>
      </c>
      <c r="AB237" s="1">
        <f t="shared" si="100"/>
        <v>956.44999999999948</v>
      </c>
      <c r="AC237" s="22">
        <f t="shared" si="93"/>
        <v>1912.899999999999</v>
      </c>
      <c r="AD237" s="20"/>
      <c r="AE237" s="20"/>
      <c r="AF237" s="1">
        <v>900</v>
      </c>
      <c r="AG237" s="1">
        <v>2600</v>
      </c>
      <c r="AH237" s="1">
        <v>2350</v>
      </c>
      <c r="AI237" s="1">
        <f t="shared" si="95"/>
        <v>5091.1071428571422</v>
      </c>
      <c r="AJ237" s="1">
        <f t="shared" si="106"/>
        <v>943.7199999999998</v>
      </c>
      <c r="AK237" s="1">
        <v>225</v>
      </c>
      <c r="AL237" s="1">
        <v>45</v>
      </c>
      <c r="AM237" s="1">
        <f t="shared" si="101"/>
        <v>1213.7199999999998</v>
      </c>
      <c r="AN237" s="22">
        <f t="shared" si="94"/>
        <v>2427.4399999999996</v>
      </c>
      <c r="AO237" s="1"/>
    </row>
    <row r="238" spans="2:41" x14ac:dyDescent="0.35">
      <c r="B238" s="3">
        <v>900</v>
      </c>
      <c r="C238" s="21">
        <v>2700</v>
      </c>
      <c r="D238" s="4">
        <v>1255</v>
      </c>
      <c r="E238" s="6">
        <f t="shared" si="96"/>
        <v>2831.8178571428571</v>
      </c>
      <c r="F238" s="3">
        <f t="shared" si="103"/>
        <v>617.07000000000039</v>
      </c>
      <c r="G238" s="21">
        <v>200</v>
      </c>
      <c r="H238" s="4">
        <f t="shared" si="97"/>
        <v>817.07000000000039</v>
      </c>
      <c r="I238" s="9">
        <f t="shared" si="98"/>
        <v>1634.1400000000008</v>
      </c>
      <c r="J238" s="20"/>
      <c r="K238" s="1"/>
      <c r="L238" s="1">
        <v>900</v>
      </c>
      <c r="M238" s="1">
        <v>2700</v>
      </c>
      <c r="N238" s="1">
        <v>1560</v>
      </c>
      <c r="O238" s="1">
        <f t="shared" si="91"/>
        <v>3520.028571428571</v>
      </c>
      <c r="P238" s="1">
        <f t="shared" si="104"/>
        <v>790.86999999999955</v>
      </c>
      <c r="Q238" s="1">
        <v>210</v>
      </c>
      <c r="R238" s="1">
        <f t="shared" si="99"/>
        <v>1000.8699999999995</v>
      </c>
      <c r="S238" s="22">
        <f t="shared" si="92"/>
        <v>2001.7399999999991</v>
      </c>
      <c r="T238" s="1"/>
      <c r="U238" s="1"/>
      <c r="V238" s="1">
        <v>900</v>
      </c>
      <c r="W238" s="1">
        <v>2700</v>
      </c>
      <c r="X238" s="1">
        <v>1880</v>
      </c>
      <c r="Y238" s="1">
        <f t="shared" si="102"/>
        <v>4242.0857142857139</v>
      </c>
      <c r="Z238" s="1">
        <f t="shared" si="105"/>
        <v>757.73999999999944</v>
      </c>
      <c r="AA238" s="1">
        <v>215</v>
      </c>
      <c r="AB238" s="1">
        <f t="shared" si="100"/>
        <v>972.73999999999944</v>
      </c>
      <c r="AC238" s="22">
        <f t="shared" si="93"/>
        <v>1945.4799999999989</v>
      </c>
      <c r="AD238" s="20"/>
      <c r="AE238" s="20"/>
      <c r="AF238" s="1">
        <v>900</v>
      </c>
      <c r="AG238" s="1">
        <v>2700</v>
      </c>
      <c r="AH238" s="1">
        <v>2350</v>
      </c>
      <c r="AI238" s="1">
        <f t="shared" si="95"/>
        <v>5302.6071428571422</v>
      </c>
      <c r="AJ238" s="1">
        <f t="shared" si="106"/>
        <v>964.85999999999979</v>
      </c>
      <c r="AK238" s="1">
        <v>225</v>
      </c>
      <c r="AL238" s="1">
        <v>45</v>
      </c>
      <c r="AM238" s="1">
        <f t="shared" si="101"/>
        <v>1234.8599999999997</v>
      </c>
      <c r="AN238" s="22">
        <f t="shared" si="94"/>
        <v>2469.7199999999993</v>
      </c>
      <c r="AO238" s="1"/>
    </row>
    <row r="239" spans="2:41" x14ac:dyDescent="0.35">
      <c r="B239" s="3">
        <v>900</v>
      </c>
      <c r="C239" s="21">
        <v>2800</v>
      </c>
      <c r="D239" s="4">
        <v>1255</v>
      </c>
      <c r="E239" s="6">
        <f t="shared" si="96"/>
        <v>2944.7678571428569</v>
      </c>
      <c r="F239" s="3">
        <f t="shared" si="103"/>
        <v>629.76000000000045</v>
      </c>
      <c r="G239" s="21">
        <v>200</v>
      </c>
      <c r="H239" s="4">
        <f t="shared" si="97"/>
        <v>829.76000000000045</v>
      </c>
      <c r="I239" s="9">
        <f t="shared" si="98"/>
        <v>1659.5200000000009</v>
      </c>
      <c r="J239" s="20"/>
      <c r="K239" s="1"/>
      <c r="L239" s="1">
        <v>900</v>
      </c>
      <c r="M239" s="1">
        <v>2800</v>
      </c>
      <c r="N239" s="1">
        <v>1560</v>
      </c>
      <c r="O239" s="1">
        <f t="shared" si="91"/>
        <v>3660.4285714285711</v>
      </c>
      <c r="P239" s="1">
        <f t="shared" si="104"/>
        <v>807.77999999999952</v>
      </c>
      <c r="Q239" s="1">
        <v>210</v>
      </c>
      <c r="R239" s="1">
        <f t="shared" si="99"/>
        <v>1017.7799999999995</v>
      </c>
      <c r="S239" s="22">
        <f t="shared" si="92"/>
        <v>2035.559999999999</v>
      </c>
      <c r="T239" s="1"/>
      <c r="U239" s="1"/>
      <c r="V239" s="1">
        <v>900</v>
      </c>
      <c r="W239" s="1">
        <v>2800</v>
      </c>
      <c r="X239" s="1">
        <v>1880</v>
      </c>
      <c r="Y239" s="1">
        <f t="shared" si="102"/>
        <v>4411.2857142857138</v>
      </c>
      <c r="Z239" s="1">
        <f t="shared" si="105"/>
        <v>774.0299999999994</v>
      </c>
      <c r="AA239" s="1">
        <v>215</v>
      </c>
      <c r="AB239" s="1">
        <f t="shared" si="100"/>
        <v>989.0299999999994</v>
      </c>
      <c r="AC239" s="22">
        <f t="shared" si="93"/>
        <v>1978.0599999999988</v>
      </c>
      <c r="AD239" s="20"/>
      <c r="AE239" s="20"/>
      <c r="AF239" s="1">
        <v>900</v>
      </c>
      <c r="AG239" s="1">
        <v>2800</v>
      </c>
      <c r="AH239" s="1">
        <v>2350</v>
      </c>
      <c r="AI239" s="1">
        <f t="shared" si="95"/>
        <v>5514.1071428571422</v>
      </c>
      <c r="AJ239" s="1">
        <f t="shared" si="106"/>
        <v>985.99999999999977</v>
      </c>
      <c r="AK239" s="1">
        <v>225</v>
      </c>
      <c r="AL239" s="1">
        <v>45</v>
      </c>
      <c r="AM239" s="1">
        <f t="shared" si="101"/>
        <v>1255.9999999999998</v>
      </c>
      <c r="AN239" s="22">
        <f t="shared" si="94"/>
        <v>2511.9999999999995</v>
      </c>
      <c r="AO239" s="1"/>
    </row>
    <row r="240" spans="2:41" x14ac:dyDescent="0.35">
      <c r="B240" s="3">
        <v>900</v>
      </c>
      <c r="C240" s="21">
        <v>2900</v>
      </c>
      <c r="D240" s="4">
        <v>1255</v>
      </c>
      <c r="E240" s="6">
        <f t="shared" si="96"/>
        <v>3057.7178571428572</v>
      </c>
      <c r="F240" s="3">
        <f t="shared" si="103"/>
        <v>642.4500000000005</v>
      </c>
      <c r="G240" s="21">
        <v>205</v>
      </c>
      <c r="H240" s="4">
        <f t="shared" si="97"/>
        <v>847.4500000000005</v>
      </c>
      <c r="I240" s="9">
        <f t="shared" si="98"/>
        <v>1694.900000000001</v>
      </c>
      <c r="J240" s="20"/>
      <c r="K240" s="1"/>
      <c r="L240" s="1">
        <v>900</v>
      </c>
      <c r="M240" s="1">
        <v>2900</v>
      </c>
      <c r="N240" s="1">
        <v>1560</v>
      </c>
      <c r="O240" s="1">
        <f t="shared" si="91"/>
        <v>3800.8285714285712</v>
      </c>
      <c r="P240" s="1">
        <f t="shared" si="104"/>
        <v>824.68999999999949</v>
      </c>
      <c r="Q240" s="1">
        <v>210</v>
      </c>
      <c r="R240" s="1">
        <f t="shared" si="99"/>
        <v>1034.6899999999996</v>
      </c>
      <c r="S240" s="22">
        <f t="shared" si="92"/>
        <v>2069.3799999999992</v>
      </c>
      <c r="T240" s="1"/>
      <c r="U240" s="1"/>
      <c r="V240" s="1">
        <v>900</v>
      </c>
      <c r="W240" s="1">
        <v>2900</v>
      </c>
      <c r="X240" s="1">
        <v>1880</v>
      </c>
      <c r="Y240" s="1">
        <f t="shared" si="102"/>
        <v>4580.4857142857145</v>
      </c>
      <c r="Z240" s="1">
        <f t="shared" si="105"/>
        <v>790.31999999999937</v>
      </c>
      <c r="AA240" s="1">
        <v>220</v>
      </c>
      <c r="AB240" s="1">
        <f t="shared" si="100"/>
        <v>1010.3199999999994</v>
      </c>
      <c r="AC240" s="22">
        <f t="shared" si="93"/>
        <v>2020.6399999999987</v>
      </c>
      <c r="AD240" s="20"/>
      <c r="AE240" s="20"/>
      <c r="AF240" s="1">
        <v>900</v>
      </c>
      <c r="AG240" s="1">
        <v>2900</v>
      </c>
      <c r="AH240" s="1">
        <v>2350</v>
      </c>
      <c r="AI240" s="1">
        <f t="shared" si="95"/>
        <v>5725.6071428571422</v>
      </c>
      <c r="AJ240" s="1">
        <f t="shared" si="106"/>
        <v>1007.1399999999998</v>
      </c>
      <c r="AK240" s="1">
        <v>225</v>
      </c>
      <c r="AL240" s="1">
        <v>45</v>
      </c>
      <c r="AM240" s="1">
        <f t="shared" si="101"/>
        <v>1277.1399999999999</v>
      </c>
      <c r="AN240" s="22">
        <f t="shared" si="94"/>
        <v>2554.2799999999997</v>
      </c>
      <c r="AO240" s="1"/>
    </row>
    <row r="241" spans="2:41" x14ac:dyDescent="0.35">
      <c r="B241" s="3">
        <v>900</v>
      </c>
      <c r="C241" s="21">
        <v>3000</v>
      </c>
      <c r="D241" s="4">
        <v>1255</v>
      </c>
      <c r="E241" s="6">
        <f t="shared" si="96"/>
        <v>3170.667857142857</v>
      </c>
      <c r="F241" s="3">
        <f t="shared" si="103"/>
        <v>655.14000000000055</v>
      </c>
      <c r="G241" s="21">
        <v>205</v>
      </c>
      <c r="H241" s="4">
        <f t="shared" si="97"/>
        <v>860.14000000000055</v>
      </c>
      <c r="I241" s="9">
        <f t="shared" si="98"/>
        <v>1720.2800000000011</v>
      </c>
      <c r="J241" s="20"/>
      <c r="K241" s="1"/>
      <c r="L241" s="1">
        <v>900</v>
      </c>
      <c r="M241" s="1">
        <v>3000</v>
      </c>
      <c r="N241" s="1">
        <v>1560</v>
      </c>
      <c r="O241" s="1">
        <f t="shared" si="91"/>
        <v>3941.2285714285713</v>
      </c>
      <c r="P241" s="1">
        <f t="shared" si="104"/>
        <v>841.59999999999945</v>
      </c>
      <c r="Q241" s="1">
        <v>210</v>
      </c>
      <c r="R241" s="1">
        <f t="shared" si="99"/>
        <v>1051.5999999999995</v>
      </c>
      <c r="S241" s="22">
        <f t="shared" si="92"/>
        <v>2103.1999999999989</v>
      </c>
      <c r="T241" s="1"/>
      <c r="U241" s="1"/>
      <c r="V241" s="1">
        <v>900</v>
      </c>
      <c r="W241" s="1">
        <v>3000</v>
      </c>
      <c r="X241" s="1">
        <v>1880</v>
      </c>
      <c r="Y241" s="1">
        <f t="shared" si="102"/>
        <v>4749.6857142857143</v>
      </c>
      <c r="Z241" s="1">
        <f t="shared" si="105"/>
        <v>806.60999999999933</v>
      </c>
      <c r="AA241" s="1">
        <v>220</v>
      </c>
      <c r="AB241" s="1">
        <f t="shared" si="100"/>
        <v>1026.6099999999992</v>
      </c>
      <c r="AC241" s="22">
        <f t="shared" si="93"/>
        <v>2053.2199999999984</v>
      </c>
      <c r="AD241" s="20"/>
      <c r="AE241" s="20"/>
      <c r="AF241" s="1">
        <v>900</v>
      </c>
      <c r="AG241" s="1">
        <v>3000</v>
      </c>
      <c r="AH241" s="1">
        <v>2350</v>
      </c>
      <c r="AI241" s="1">
        <f t="shared" si="95"/>
        <v>5937.1071428571422</v>
      </c>
      <c r="AJ241" s="1">
        <f t="shared" si="106"/>
        <v>1028.2799999999997</v>
      </c>
      <c r="AK241" s="1">
        <v>225</v>
      </c>
      <c r="AL241" s="1">
        <v>45</v>
      </c>
      <c r="AM241" s="1">
        <f t="shared" si="101"/>
        <v>1298.2799999999997</v>
      </c>
      <c r="AN241" s="22">
        <f t="shared" si="94"/>
        <v>2596.5599999999995</v>
      </c>
      <c r="AO241" s="1"/>
    </row>
    <row r="242" spans="2:41" x14ac:dyDescent="0.35">
      <c r="B242" s="3">
        <v>900</v>
      </c>
      <c r="C242" s="21">
        <v>3100</v>
      </c>
      <c r="D242" s="4">
        <v>1255</v>
      </c>
      <c r="E242" s="6">
        <f t="shared" si="96"/>
        <v>3283.6178571428572</v>
      </c>
      <c r="F242" s="3">
        <f t="shared" si="103"/>
        <v>667.83000000000061</v>
      </c>
      <c r="G242" s="21">
        <v>205</v>
      </c>
      <c r="H242" s="4">
        <f t="shared" si="97"/>
        <v>872.83000000000061</v>
      </c>
      <c r="I242" s="9">
        <f t="shared" si="98"/>
        <v>1745.6600000000012</v>
      </c>
      <c r="J242" s="20"/>
      <c r="K242" s="1"/>
      <c r="L242" s="1">
        <v>900</v>
      </c>
      <c r="M242" s="1">
        <v>3100</v>
      </c>
      <c r="N242" s="1">
        <v>1560</v>
      </c>
      <c r="O242" s="1">
        <f t="shared" si="91"/>
        <v>4081.6285714285714</v>
      </c>
      <c r="P242" s="1">
        <f t="shared" si="104"/>
        <v>858.50999999999942</v>
      </c>
      <c r="Q242" s="1">
        <v>215</v>
      </c>
      <c r="R242" s="1">
        <f t="shared" si="99"/>
        <v>1073.5099999999993</v>
      </c>
      <c r="S242" s="22">
        <f t="shared" si="92"/>
        <v>2147.0199999999986</v>
      </c>
      <c r="T242" s="1"/>
      <c r="U242" s="1"/>
      <c r="V242" s="1">
        <v>900</v>
      </c>
      <c r="W242" s="1">
        <v>3100</v>
      </c>
      <c r="X242" s="1">
        <v>1880</v>
      </c>
      <c r="Y242" s="1">
        <f t="shared" si="102"/>
        <v>4918.8857142857141</v>
      </c>
      <c r="Z242" s="1">
        <f t="shared" si="105"/>
        <v>822.8999999999993</v>
      </c>
      <c r="AA242" s="1">
        <v>220</v>
      </c>
      <c r="AB242" s="1">
        <f t="shared" si="100"/>
        <v>1042.8999999999992</v>
      </c>
      <c r="AC242" s="22">
        <f t="shared" si="93"/>
        <v>2085.7999999999984</v>
      </c>
      <c r="AD242" s="20"/>
      <c r="AE242" s="20"/>
      <c r="AF242" s="1">
        <v>900</v>
      </c>
      <c r="AG242" s="1">
        <v>3100</v>
      </c>
      <c r="AH242" s="1">
        <v>2350</v>
      </c>
      <c r="AI242" s="1">
        <f t="shared" si="95"/>
        <v>6148.6071428571422</v>
      </c>
      <c r="AJ242" s="1">
        <f t="shared" si="106"/>
        <v>1049.4199999999998</v>
      </c>
      <c r="AK242" s="1">
        <v>230</v>
      </c>
      <c r="AL242" s="1">
        <v>45</v>
      </c>
      <c r="AM242" s="1">
        <f t="shared" si="101"/>
        <v>1324.4199999999998</v>
      </c>
      <c r="AN242" s="22">
        <f t="shared" si="94"/>
        <v>2648.8399999999997</v>
      </c>
      <c r="AO242" s="1"/>
    </row>
    <row r="243" spans="2:41" x14ac:dyDescent="0.35">
      <c r="B243" s="3">
        <v>900</v>
      </c>
      <c r="C243" s="21">
        <v>3200</v>
      </c>
      <c r="D243" s="4">
        <v>1255</v>
      </c>
      <c r="E243" s="6">
        <f t="shared" si="96"/>
        <v>3396.5678571428571</v>
      </c>
      <c r="F243" s="3">
        <f t="shared" si="103"/>
        <v>680.52000000000066</v>
      </c>
      <c r="G243" s="21">
        <v>205</v>
      </c>
      <c r="H243" s="4">
        <f t="shared" si="97"/>
        <v>885.52000000000066</v>
      </c>
      <c r="I243" s="9">
        <f t="shared" si="98"/>
        <v>1771.0400000000013</v>
      </c>
      <c r="J243" s="20"/>
      <c r="K243" s="1"/>
      <c r="L243" s="1">
        <v>900</v>
      </c>
      <c r="M243" s="1">
        <v>3200</v>
      </c>
      <c r="N243" s="1">
        <v>1560</v>
      </c>
      <c r="O243" s="1">
        <f t="shared" si="91"/>
        <v>4222.028571428571</v>
      </c>
      <c r="P243" s="1">
        <f t="shared" si="104"/>
        <v>875.41999999999939</v>
      </c>
      <c r="Q243" s="1">
        <v>215</v>
      </c>
      <c r="R243" s="1">
        <f t="shared" si="99"/>
        <v>1090.4199999999994</v>
      </c>
      <c r="S243" s="22">
        <f t="shared" si="92"/>
        <v>2180.8399999999988</v>
      </c>
      <c r="T243" s="1"/>
      <c r="U243" s="1"/>
      <c r="V243" s="1">
        <v>900</v>
      </c>
      <c r="W243" s="1">
        <v>3200</v>
      </c>
      <c r="X243" s="1">
        <v>1880</v>
      </c>
      <c r="Y243" s="1">
        <f t="shared" si="102"/>
        <v>5088.0857142857139</v>
      </c>
      <c r="Z243" s="1">
        <f t="shared" si="105"/>
        <v>839.18999999999926</v>
      </c>
      <c r="AA243" s="1">
        <v>220</v>
      </c>
      <c r="AB243" s="1">
        <f t="shared" si="100"/>
        <v>1059.1899999999991</v>
      </c>
      <c r="AC243" s="22">
        <f t="shared" si="93"/>
        <v>2118.3799999999983</v>
      </c>
      <c r="AD243" s="20"/>
      <c r="AE243" s="20"/>
      <c r="AF243" s="1">
        <v>900</v>
      </c>
      <c r="AG243" s="1">
        <v>3200</v>
      </c>
      <c r="AH243" s="1">
        <v>2350</v>
      </c>
      <c r="AI243" s="1">
        <f t="shared" si="95"/>
        <v>6360.1071428571422</v>
      </c>
      <c r="AJ243" s="1">
        <f t="shared" si="106"/>
        <v>1070.56</v>
      </c>
      <c r="AK243" s="1">
        <v>230</v>
      </c>
      <c r="AL243" s="1">
        <v>45</v>
      </c>
      <c r="AM243" s="1">
        <f t="shared" si="101"/>
        <v>1345.56</v>
      </c>
      <c r="AN243" s="22">
        <f t="shared" si="94"/>
        <v>2691.12</v>
      </c>
      <c r="AO243" s="1"/>
    </row>
    <row r="244" spans="2:41" x14ac:dyDescent="0.35">
      <c r="B244" s="3">
        <v>900</v>
      </c>
      <c r="C244" s="21">
        <v>3300</v>
      </c>
      <c r="D244" s="4">
        <v>1255</v>
      </c>
      <c r="E244" s="6">
        <f t="shared" si="96"/>
        <v>3509.5178571428569</v>
      </c>
      <c r="F244" s="3">
        <f t="shared" si="103"/>
        <v>693.21000000000072</v>
      </c>
      <c r="G244" s="21">
        <v>210</v>
      </c>
      <c r="H244" s="4">
        <f t="shared" si="97"/>
        <v>903.21000000000072</v>
      </c>
      <c r="I244" s="9">
        <f t="shared" si="98"/>
        <v>1806.4200000000014</v>
      </c>
      <c r="J244" s="20"/>
      <c r="K244" s="1"/>
      <c r="L244" s="1">
        <v>900</v>
      </c>
      <c r="M244" s="1">
        <v>3300</v>
      </c>
      <c r="N244" s="1">
        <v>1560</v>
      </c>
      <c r="O244" s="1">
        <f t="shared" si="91"/>
        <v>4362.4285714285716</v>
      </c>
      <c r="P244" s="1">
        <f t="shared" si="104"/>
        <v>892.32999999999936</v>
      </c>
      <c r="Q244" s="1">
        <v>215</v>
      </c>
      <c r="R244" s="1">
        <f t="shared" si="99"/>
        <v>1107.3299999999995</v>
      </c>
      <c r="S244" s="22">
        <f t="shared" si="92"/>
        <v>2214.6599999999989</v>
      </c>
      <c r="T244" s="1"/>
      <c r="U244" s="1"/>
      <c r="V244" s="1">
        <v>900</v>
      </c>
      <c r="W244" s="1">
        <v>3300</v>
      </c>
      <c r="X244" s="1">
        <v>1880</v>
      </c>
      <c r="Y244" s="1">
        <f t="shared" si="102"/>
        <v>5257.2857142857138</v>
      </c>
      <c r="Z244" s="1">
        <f t="shared" si="105"/>
        <v>855.47999999999922</v>
      </c>
      <c r="AA244" s="1">
        <v>220</v>
      </c>
      <c r="AB244" s="1">
        <f t="shared" si="100"/>
        <v>1075.4799999999991</v>
      </c>
      <c r="AC244" s="22">
        <f t="shared" si="93"/>
        <v>2150.9599999999982</v>
      </c>
      <c r="AD244" s="20"/>
      <c r="AE244" s="20"/>
      <c r="AF244" s="1">
        <v>900</v>
      </c>
      <c r="AG244" s="1">
        <v>3300</v>
      </c>
      <c r="AH244" s="1">
        <v>2350</v>
      </c>
      <c r="AI244" s="1">
        <f t="shared" si="95"/>
        <v>6571.6071428571422</v>
      </c>
      <c r="AJ244" s="1">
        <f t="shared" si="106"/>
        <v>1091.7</v>
      </c>
      <c r="AK244" s="1">
        <v>235</v>
      </c>
      <c r="AL244" s="1">
        <v>45</v>
      </c>
      <c r="AM244" s="1">
        <f t="shared" si="101"/>
        <v>1371.7</v>
      </c>
      <c r="AN244" s="22">
        <f t="shared" si="94"/>
        <v>2743.4</v>
      </c>
      <c r="AO244" s="1"/>
    </row>
    <row r="245" spans="2:41" x14ac:dyDescent="0.35">
      <c r="B245" s="3">
        <v>900</v>
      </c>
      <c r="C245" s="21">
        <v>3400</v>
      </c>
      <c r="D245" s="4">
        <v>1255</v>
      </c>
      <c r="E245" s="6">
        <f t="shared" si="96"/>
        <v>3622.4678571428572</v>
      </c>
      <c r="F245" s="3">
        <f t="shared" si="103"/>
        <v>705.90000000000077</v>
      </c>
      <c r="G245" s="21">
        <v>210</v>
      </c>
      <c r="H245" s="4">
        <f t="shared" si="97"/>
        <v>915.90000000000077</v>
      </c>
      <c r="I245" s="9">
        <f t="shared" si="98"/>
        <v>1831.8000000000015</v>
      </c>
      <c r="J245" s="20"/>
      <c r="K245" s="1"/>
      <c r="L245" s="1">
        <v>900</v>
      </c>
      <c r="M245" s="1">
        <v>3400</v>
      </c>
      <c r="N245" s="1">
        <v>1560</v>
      </c>
      <c r="O245" s="1">
        <f t="shared" si="91"/>
        <v>4502.8285714285721</v>
      </c>
      <c r="P245" s="1">
        <f t="shared" si="104"/>
        <v>909.23999999999933</v>
      </c>
      <c r="Q245" s="1">
        <v>220</v>
      </c>
      <c r="R245" s="1">
        <f t="shared" si="99"/>
        <v>1129.2399999999993</v>
      </c>
      <c r="S245" s="22">
        <f t="shared" si="92"/>
        <v>2258.4799999999987</v>
      </c>
      <c r="T245" s="1"/>
      <c r="U245" s="1"/>
      <c r="V245" s="1">
        <v>900</v>
      </c>
      <c r="W245" s="1">
        <v>3400</v>
      </c>
      <c r="X245" s="1">
        <v>1880</v>
      </c>
      <c r="Y245" s="1">
        <f t="shared" si="102"/>
        <v>5426.4857142857145</v>
      </c>
      <c r="Z245" s="1">
        <f t="shared" si="105"/>
        <v>871.76999999999919</v>
      </c>
      <c r="AA245" s="1">
        <v>220</v>
      </c>
      <c r="AB245" s="1">
        <f t="shared" si="100"/>
        <v>1091.7699999999991</v>
      </c>
      <c r="AC245" s="22">
        <f t="shared" si="93"/>
        <v>2183.5399999999981</v>
      </c>
      <c r="AD245" s="20"/>
      <c r="AE245" s="20"/>
      <c r="AF245" s="1">
        <v>900</v>
      </c>
      <c r="AG245" s="1">
        <v>3400</v>
      </c>
      <c r="AH245" s="1">
        <v>2350</v>
      </c>
      <c r="AI245" s="1">
        <f t="shared" si="95"/>
        <v>6783.1071428571422</v>
      </c>
      <c r="AJ245" s="1">
        <f t="shared" si="106"/>
        <v>1112.8400000000001</v>
      </c>
      <c r="AK245" s="1">
        <v>235</v>
      </c>
      <c r="AL245" s="1">
        <v>45</v>
      </c>
      <c r="AM245" s="1">
        <f t="shared" si="101"/>
        <v>1392.8400000000001</v>
      </c>
      <c r="AN245" s="22">
        <f t="shared" si="94"/>
        <v>2785.6800000000003</v>
      </c>
      <c r="AO245" s="1"/>
    </row>
    <row r="246" spans="2:41" x14ac:dyDescent="0.35">
      <c r="B246" s="3">
        <v>900</v>
      </c>
      <c r="C246" s="21">
        <v>3500</v>
      </c>
      <c r="D246" s="4">
        <v>1255</v>
      </c>
      <c r="E246" s="6">
        <f t="shared" si="96"/>
        <v>3735.417857142857</v>
      </c>
      <c r="F246" s="3">
        <f t="shared" si="103"/>
        <v>718.59000000000083</v>
      </c>
      <c r="G246" s="21">
        <v>210</v>
      </c>
      <c r="H246" s="4">
        <f t="shared" si="97"/>
        <v>928.59000000000083</v>
      </c>
      <c r="I246" s="9">
        <f t="shared" si="98"/>
        <v>1857.1800000000017</v>
      </c>
      <c r="J246" s="20"/>
      <c r="K246" s="1"/>
      <c r="L246" s="1">
        <v>900</v>
      </c>
      <c r="M246" s="1">
        <v>3500</v>
      </c>
      <c r="N246" s="1">
        <v>1560</v>
      </c>
      <c r="O246" s="1">
        <f t="shared" si="91"/>
        <v>4643.2285714285717</v>
      </c>
      <c r="P246" s="1">
        <f t="shared" si="104"/>
        <v>926.1499999999993</v>
      </c>
      <c r="Q246" s="1">
        <v>220</v>
      </c>
      <c r="R246" s="1">
        <f t="shared" si="99"/>
        <v>1146.1499999999992</v>
      </c>
      <c r="S246" s="22">
        <f t="shared" si="92"/>
        <v>2292.2999999999984</v>
      </c>
      <c r="T246" s="1"/>
      <c r="U246" s="1"/>
      <c r="V246" s="1">
        <v>900</v>
      </c>
      <c r="W246" s="1">
        <v>3500</v>
      </c>
      <c r="X246" s="1">
        <v>1880</v>
      </c>
      <c r="Y246" s="1">
        <f t="shared" si="102"/>
        <v>5595.6857142857143</v>
      </c>
      <c r="Z246" s="1">
        <f t="shared" si="105"/>
        <v>888.05999999999915</v>
      </c>
      <c r="AA246" s="1">
        <v>220</v>
      </c>
      <c r="AB246" s="1">
        <f t="shared" si="100"/>
        <v>1108.059999999999</v>
      </c>
      <c r="AC246" s="22">
        <f t="shared" si="93"/>
        <v>2216.1199999999981</v>
      </c>
      <c r="AD246" s="20"/>
      <c r="AE246" s="20"/>
      <c r="AF246" s="1">
        <v>900</v>
      </c>
      <c r="AG246" s="1">
        <v>3500</v>
      </c>
      <c r="AH246" s="1">
        <v>2350</v>
      </c>
      <c r="AI246" s="1">
        <f t="shared" si="95"/>
        <v>6994.6071428571422</v>
      </c>
      <c r="AJ246" s="1">
        <f t="shared" si="106"/>
        <v>1133.9800000000002</v>
      </c>
      <c r="AK246" s="1">
        <v>235</v>
      </c>
      <c r="AL246" s="1">
        <v>45</v>
      </c>
      <c r="AM246" s="1">
        <f t="shared" si="101"/>
        <v>1413.9800000000002</v>
      </c>
      <c r="AN246" s="22">
        <f t="shared" si="94"/>
        <v>2827.9600000000005</v>
      </c>
      <c r="AO246" s="1"/>
    </row>
    <row r="247" spans="2:41" x14ac:dyDescent="0.35">
      <c r="B247" s="3">
        <v>900</v>
      </c>
      <c r="C247" s="21">
        <v>3600</v>
      </c>
      <c r="D247" s="4">
        <v>1255</v>
      </c>
      <c r="E247" s="6">
        <f t="shared" si="96"/>
        <v>3848.3678571428572</v>
      </c>
      <c r="F247" s="3">
        <f t="shared" si="103"/>
        <v>731.28000000000088</v>
      </c>
      <c r="G247" s="21">
        <v>210</v>
      </c>
      <c r="H247" s="4">
        <f t="shared" si="97"/>
        <v>941.28000000000088</v>
      </c>
      <c r="I247" s="9">
        <f t="shared" si="98"/>
        <v>1882.5600000000018</v>
      </c>
      <c r="J247" s="20"/>
      <c r="K247" s="1"/>
      <c r="L247" s="1">
        <v>900</v>
      </c>
      <c r="M247" s="1">
        <v>3600</v>
      </c>
      <c r="N247" s="1">
        <v>1560</v>
      </c>
      <c r="O247" s="1">
        <f t="shared" si="91"/>
        <v>4783.6285714285714</v>
      </c>
      <c r="P247" s="1">
        <f t="shared" si="104"/>
        <v>943.05999999999926</v>
      </c>
      <c r="Q247" s="1">
        <v>220</v>
      </c>
      <c r="R247" s="1">
        <f t="shared" si="99"/>
        <v>1163.0599999999993</v>
      </c>
      <c r="S247" s="22">
        <f t="shared" si="92"/>
        <v>2326.1199999999985</v>
      </c>
      <c r="T247" s="1"/>
      <c r="U247" s="1"/>
      <c r="V247" s="1">
        <v>900</v>
      </c>
      <c r="W247" s="1">
        <v>3600</v>
      </c>
      <c r="X247" s="1">
        <v>1880</v>
      </c>
      <c r="Y247" s="1">
        <f t="shared" si="102"/>
        <v>5764.8857142857141</v>
      </c>
      <c r="Z247" s="1">
        <f t="shared" si="105"/>
        <v>904.34999999999911</v>
      </c>
      <c r="AA247" s="1">
        <v>220</v>
      </c>
      <c r="AB247" s="1">
        <f t="shared" si="100"/>
        <v>1124.349999999999</v>
      </c>
      <c r="AC247" s="22">
        <f t="shared" si="93"/>
        <v>2248.699999999998</v>
      </c>
      <c r="AD247" s="20"/>
      <c r="AE247" s="20"/>
      <c r="AF247" s="1">
        <v>900</v>
      </c>
      <c r="AG247" s="1">
        <v>3600</v>
      </c>
      <c r="AH247" s="1">
        <v>2350</v>
      </c>
      <c r="AI247" s="1">
        <f t="shared" si="95"/>
        <v>7206.1071428571422</v>
      </c>
      <c r="AJ247" s="1">
        <f t="shared" si="106"/>
        <v>1155.1200000000003</v>
      </c>
      <c r="AK247" s="1">
        <v>235</v>
      </c>
      <c r="AL247" s="1">
        <v>45</v>
      </c>
      <c r="AM247" s="1">
        <f t="shared" si="101"/>
        <v>1435.1200000000003</v>
      </c>
      <c r="AN247" s="22">
        <f t="shared" si="94"/>
        <v>2870.2400000000007</v>
      </c>
      <c r="AO247" s="1"/>
    </row>
    <row r="248" spans="2:41" x14ac:dyDescent="0.35">
      <c r="B248" s="3">
        <v>900</v>
      </c>
      <c r="C248" s="21">
        <v>3700</v>
      </c>
      <c r="D248" s="4">
        <v>1255</v>
      </c>
      <c r="E248" s="6">
        <f t="shared" si="96"/>
        <v>3961.3178571428571</v>
      </c>
      <c r="F248" s="3">
        <f t="shared" si="103"/>
        <v>743.97000000000094</v>
      </c>
      <c r="G248" s="21">
        <v>210</v>
      </c>
      <c r="H248" s="4">
        <f t="shared" si="97"/>
        <v>953.97000000000094</v>
      </c>
      <c r="I248" s="9">
        <f t="shared" si="98"/>
        <v>1907.9400000000019</v>
      </c>
      <c r="J248" s="20"/>
      <c r="K248" s="1"/>
      <c r="L248" s="1">
        <v>900</v>
      </c>
      <c r="M248" s="1">
        <v>3700</v>
      </c>
      <c r="N248" s="1">
        <v>1560</v>
      </c>
      <c r="O248" s="1">
        <f t="shared" si="91"/>
        <v>4924.0285714285719</v>
      </c>
      <c r="P248" s="1">
        <f t="shared" si="104"/>
        <v>959.96999999999923</v>
      </c>
      <c r="Q248" s="1">
        <v>220</v>
      </c>
      <c r="R248" s="1">
        <f t="shared" si="99"/>
        <v>1179.9699999999993</v>
      </c>
      <c r="S248" s="22">
        <f t="shared" si="92"/>
        <v>2359.9399999999987</v>
      </c>
      <c r="T248" s="1"/>
      <c r="U248" s="1"/>
      <c r="V248" s="1">
        <v>900</v>
      </c>
      <c r="W248" s="1">
        <v>3700</v>
      </c>
      <c r="X248" s="1">
        <v>1880</v>
      </c>
      <c r="Y248" s="1">
        <f t="shared" si="102"/>
        <v>5934.0857142857139</v>
      </c>
      <c r="Z248" s="1">
        <f t="shared" si="105"/>
        <v>920.63999999999908</v>
      </c>
      <c r="AA248" s="1">
        <v>220</v>
      </c>
      <c r="AB248" s="1">
        <f t="shared" si="100"/>
        <v>1140.639999999999</v>
      </c>
      <c r="AC248" s="22">
        <f t="shared" si="93"/>
        <v>2281.2799999999979</v>
      </c>
      <c r="AD248" s="20"/>
      <c r="AE248" s="20"/>
      <c r="AF248" s="1">
        <v>900</v>
      </c>
      <c r="AG248" s="1">
        <v>3700</v>
      </c>
      <c r="AH248" s="1">
        <v>2350</v>
      </c>
      <c r="AI248" s="1">
        <f t="shared" si="95"/>
        <v>7417.6071428571422</v>
      </c>
      <c r="AJ248" s="1">
        <f t="shared" si="106"/>
        <v>1176.2600000000004</v>
      </c>
      <c r="AK248" s="1">
        <v>235</v>
      </c>
      <c r="AL248" s="1">
        <v>45</v>
      </c>
      <c r="AM248" s="1">
        <f t="shared" si="101"/>
        <v>1456.2600000000004</v>
      </c>
      <c r="AN248" s="22">
        <f t="shared" si="94"/>
        <v>2912.5200000000009</v>
      </c>
      <c r="AO248" s="1"/>
    </row>
    <row r="249" spans="2:41" x14ac:dyDescent="0.35">
      <c r="B249" s="3">
        <v>900</v>
      </c>
      <c r="C249" s="21">
        <v>3800</v>
      </c>
      <c r="D249" s="4">
        <v>1255</v>
      </c>
      <c r="E249" s="6">
        <f t="shared" si="96"/>
        <v>4074.2678571428569</v>
      </c>
      <c r="F249" s="3">
        <f t="shared" si="103"/>
        <v>756.66000000000099</v>
      </c>
      <c r="G249" s="21">
        <v>215</v>
      </c>
      <c r="H249" s="4">
        <f t="shared" si="97"/>
        <v>971.66000000000099</v>
      </c>
      <c r="I249" s="9">
        <f t="shared" si="98"/>
        <v>1943.320000000002</v>
      </c>
      <c r="J249" s="20"/>
      <c r="K249" s="1"/>
      <c r="L249" s="1">
        <v>900</v>
      </c>
      <c r="M249" s="1">
        <v>3800</v>
      </c>
      <c r="N249" s="1">
        <v>1560</v>
      </c>
      <c r="O249" s="1">
        <f t="shared" si="91"/>
        <v>5064.4285714285716</v>
      </c>
      <c r="P249" s="1">
        <f t="shared" si="104"/>
        <v>976.8799999999992</v>
      </c>
      <c r="Q249" s="1">
        <v>220</v>
      </c>
      <c r="R249" s="1">
        <f t="shared" si="99"/>
        <v>1196.8799999999992</v>
      </c>
      <c r="S249" s="22">
        <f t="shared" si="92"/>
        <v>2393.7599999999984</v>
      </c>
      <c r="T249" s="1"/>
      <c r="U249" s="1"/>
      <c r="V249" s="1">
        <v>900</v>
      </c>
      <c r="W249" s="1">
        <v>3800</v>
      </c>
      <c r="X249" s="1">
        <v>1880</v>
      </c>
      <c r="Y249" s="1">
        <f t="shared" si="102"/>
        <v>6103.2857142857138</v>
      </c>
      <c r="Z249" s="1">
        <f t="shared" si="105"/>
        <v>936.92999999999904</v>
      </c>
      <c r="AA249" s="1">
        <v>225</v>
      </c>
      <c r="AB249" s="1">
        <f t="shared" si="100"/>
        <v>1161.9299999999989</v>
      </c>
      <c r="AC249" s="22">
        <f t="shared" si="93"/>
        <v>2323.8599999999979</v>
      </c>
      <c r="AD249" s="20"/>
      <c r="AE249" s="20"/>
      <c r="AF249" s="1">
        <v>900</v>
      </c>
      <c r="AG249" s="1">
        <v>3800</v>
      </c>
      <c r="AH249" s="1">
        <v>2350</v>
      </c>
      <c r="AI249" s="1">
        <f t="shared" si="95"/>
        <v>7629.1071428571422</v>
      </c>
      <c r="AJ249" s="1">
        <f t="shared" si="106"/>
        <v>1197.4000000000005</v>
      </c>
      <c r="AK249" s="1">
        <v>240</v>
      </c>
      <c r="AL249" s="1">
        <v>45</v>
      </c>
      <c r="AM249" s="1">
        <f t="shared" si="101"/>
        <v>1482.4000000000005</v>
      </c>
      <c r="AN249" s="22">
        <f t="shared" si="94"/>
        <v>2964.8000000000011</v>
      </c>
      <c r="AO249" s="1"/>
    </row>
    <row r="250" spans="2:41" x14ac:dyDescent="0.35">
      <c r="B250" s="3">
        <v>900</v>
      </c>
      <c r="C250" s="21">
        <v>3900</v>
      </c>
      <c r="D250" s="4">
        <v>1255</v>
      </c>
      <c r="E250" s="6">
        <f t="shared" si="96"/>
        <v>4187.2178571428567</v>
      </c>
      <c r="F250" s="3">
        <f t="shared" si="103"/>
        <v>769.35000000000105</v>
      </c>
      <c r="G250" s="21">
        <v>215</v>
      </c>
      <c r="H250" s="4">
        <f t="shared" si="97"/>
        <v>984.35000000000105</v>
      </c>
      <c r="I250" s="9">
        <f t="shared" si="98"/>
        <v>1968.7000000000021</v>
      </c>
      <c r="J250" s="20"/>
      <c r="K250" s="1"/>
      <c r="L250" s="1">
        <v>900</v>
      </c>
      <c r="M250" s="1">
        <v>3900</v>
      </c>
      <c r="N250" s="1">
        <v>1560</v>
      </c>
      <c r="O250" s="1">
        <f t="shared" si="91"/>
        <v>5204.8285714285721</v>
      </c>
      <c r="P250" s="1">
        <f t="shared" si="104"/>
        <v>993.78999999999917</v>
      </c>
      <c r="Q250" s="1">
        <v>220</v>
      </c>
      <c r="R250" s="1">
        <f t="shared" si="99"/>
        <v>1213.7899999999991</v>
      </c>
      <c r="S250" s="22">
        <f t="shared" si="92"/>
        <v>2427.5799999999981</v>
      </c>
      <c r="T250" s="1"/>
      <c r="U250" s="1"/>
      <c r="V250" s="1">
        <v>900</v>
      </c>
      <c r="W250" s="1">
        <v>3900</v>
      </c>
      <c r="X250" s="1">
        <v>1880</v>
      </c>
      <c r="Y250" s="1">
        <f t="shared" si="102"/>
        <v>6272.4857142857145</v>
      </c>
      <c r="Z250" s="1">
        <f t="shared" si="105"/>
        <v>953.219999999999</v>
      </c>
      <c r="AA250" s="1">
        <v>225</v>
      </c>
      <c r="AB250" s="1">
        <f t="shared" si="100"/>
        <v>1178.2199999999989</v>
      </c>
      <c r="AC250" s="22">
        <f t="shared" si="93"/>
        <v>2356.4399999999978</v>
      </c>
      <c r="AD250" s="20"/>
      <c r="AE250" s="20"/>
      <c r="AF250" s="1">
        <v>900</v>
      </c>
      <c r="AG250" s="1">
        <v>3900</v>
      </c>
      <c r="AH250" s="1">
        <v>2350</v>
      </c>
      <c r="AI250" s="1">
        <f t="shared" si="95"/>
        <v>7840.6071428571422</v>
      </c>
      <c r="AJ250" s="1">
        <f t="shared" si="106"/>
        <v>1218.5400000000006</v>
      </c>
      <c r="AK250" s="1">
        <v>240</v>
      </c>
      <c r="AL250" s="1">
        <v>45</v>
      </c>
      <c r="AM250" s="1">
        <f t="shared" si="101"/>
        <v>1503.5400000000006</v>
      </c>
      <c r="AN250" s="22">
        <f t="shared" si="94"/>
        <v>3007.0800000000013</v>
      </c>
      <c r="AO250" s="1"/>
    </row>
    <row r="251" spans="2:41" x14ac:dyDescent="0.35">
      <c r="B251" s="3">
        <v>900</v>
      </c>
      <c r="C251" s="21">
        <v>4000</v>
      </c>
      <c r="D251" s="4">
        <v>1255</v>
      </c>
      <c r="E251" s="6">
        <f t="shared" si="96"/>
        <v>4300.1678571428565</v>
      </c>
      <c r="F251" s="3">
        <f t="shared" si="103"/>
        <v>782.0400000000011</v>
      </c>
      <c r="G251" s="21">
        <v>215</v>
      </c>
      <c r="H251" s="4">
        <f t="shared" si="97"/>
        <v>997.0400000000011</v>
      </c>
      <c r="I251" s="9">
        <f t="shared" si="98"/>
        <v>1994.0800000000022</v>
      </c>
      <c r="J251" s="20"/>
      <c r="K251" s="1"/>
      <c r="L251" s="1">
        <v>900</v>
      </c>
      <c r="M251" s="1">
        <v>4000</v>
      </c>
      <c r="N251" s="1">
        <v>1560</v>
      </c>
      <c r="O251" s="1">
        <f t="shared" si="91"/>
        <v>5345.2285714285717</v>
      </c>
      <c r="P251" s="1">
        <f t="shared" si="104"/>
        <v>1010.6999999999991</v>
      </c>
      <c r="Q251" s="1">
        <v>220</v>
      </c>
      <c r="R251" s="1">
        <f t="shared" si="99"/>
        <v>1230.6999999999991</v>
      </c>
      <c r="S251" s="22">
        <f t="shared" si="92"/>
        <v>2461.3999999999983</v>
      </c>
      <c r="T251" s="1"/>
      <c r="U251" s="1"/>
      <c r="V251" s="1">
        <v>900</v>
      </c>
      <c r="W251" s="1">
        <v>4000</v>
      </c>
      <c r="X251" s="1">
        <v>1880</v>
      </c>
      <c r="Y251" s="1">
        <f t="shared" si="102"/>
        <v>6441.6857142857143</v>
      </c>
      <c r="Z251" s="1">
        <f t="shared" si="105"/>
        <v>969.50999999999897</v>
      </c>
      <c r="AA251" s="1">
        <v>225</v>
      </c>
      <c r="AB251" s="1">
        <f t="shared" si="100"/>
        <v>1194.5099999999989</v>
      </c>
      <c r="AC251" s="22">
        <f t="shared" si="93"/>
        <v>2389.0199999999977</v>
      </c>
      <c r="AD251" s="20"/>
      <c r="AE251" s="20"/>
      <c r="AF251" s="1">
        <v>900</v>
      </c>
      <c r="AG251" s="1">
        <v>4000</v>
      </c>
      <c r="AH251" s="1">
        <v>2350</v>
      </c>
      <c r="AI251" s="1">
        <f t="shared" si="95"/>
        <v>8052.1071428571422</v>
      </c>
      <c r="AJ251" s="1">
        <f t="shared" si="106"/>
        <v>1239.6800000000007</v>
      </c>
      <c r="AK251" s="1">
        <v>270</v>
      </c>
      <c r="AL251" s="1">
        <v>45</v>
      </c>
      <c r="AM251" s="1">
        <f t="shared" si="101"/>
        <v>1554.6800000000007</v>
      </c>
      <c r="AN251" s="22">
        <f t="shared" si="94"/>
        <v>3109.3600000000015</v>
      </c>
      <c r="AO251" s="1"/>
    </row>
    <row r="252" spans="2:41" x14ac:dyDescent="0.35">
      <c r="B252" s="3"/>
      <c r="C252" s="21"/>
      <c r="D252" s="4"/>
      <c r="E252" s="6"/>
      <c r="F252" s="3"/>
      <c r="G252" s="21"/>
      <c r="H252" s="4"/>
      <c r="I252" s="23"/>
      <c r="J252" s="20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20"/>
      <c r="AE252" s="20"/>
      <c r="AF252" s="1"/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2:41" x14ac:dyDescent="0.35">
      <c r="B253" s="3"/>
      <c r="C253" s="21"/>
      <c r="D253" s="4"/>
      <c r="E253" s="6"/>
      <c r="F253" s="3"/>
      <c r="G253" s="21"/>
      <c r="H253" s="4"/>
      <c r="I253" s="23"/>
      <c r="J253" s="20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20"/>
      <c r="AE253" s="20"/>
      <c r="AF253" s="1"/>
      <c r="AG253" s="1"/>
      <c r="AH253" s="1"/>
      <c r="AI253" s="1"/>
      <c r="AJ253" s="1"/>
      <c r="AK253" s="1"/>
      <c r="AL253" s="1"/>
      <c r="AM253" s="1"/>
      <c r="AN253" s="1"/>
      <c r="AO253" s="1"/>
    </row>
    <row r="254" spans="2:41" x14ac:dyDescent="0.35">
      <c r="B254" s="3">
        <v>950</v>
      </c>
      <c r="C254" s="21">
        <v>800</v>
      </c>
      <c r="D254" s="4">
        <v>1255</v>
      </c>
      <c r="E254" s="6">
        <f t="shared" ref="E254:E286" si="107">(((22/7*(B254/2)^2)*D254)+((C254-B254)*D254*B254))/1000000</f>
        <v>711.09196428571431</v>
      </c>
      <c r="F254" s="3">
        <v>387.8</v>
      </c>
      <c r="G254" s="21">
        <v>125</v>
      </c>
      <c r="H254" s="4">
        <f t="shared" ref="H254:H286" si="108">F254+G254</f>
        <v>512.79999999999995</v>
      </c>
      <c r="I254" s="9">
        <f t="shared" ref="I254:I286" si="109">H254/(1-$C$2)</f>
        <v>1025.5999999999999</v>
      </c>
      <c r="J254" s="20"/>
      <c r="K254" s="1"/>
      <c r="L254" s="1">
        <v>950</v>
      </c>
      <c r="M254" s="1">
        <v>800</v>
      </c>
      <c r="N254" s="1">
        <v>1560</v>
      </c>
      <c r="O254" s="1">
        <f t="shared" si="91"/>
        <v>883.90714285714296</v>
      </c>
      <c r="P254" s="1">
        <v>484.8</v>
      </c>
      <c r="Q254" s="1">
        <v>125</v>
      </c>
      <c r="R254" s="1">
        <f t="shared" ref="R254:R286" si="110">P254+Q254</f>
        <v>609.79999999999995</v>
      </c>
      <c r="S254" s="22">
        <f t="shared" si="92"/>
        <v>1219.5999999999999</v>
      </c>
      <c r="T254" s="1"/>
      <c r="U254" s="1"/>
      <c r="V254" s="1">
        <v>950</v>
      </c>
      <c r="W254" s="1">
        <v>800</v>
      </c>
      <c r="X254" s="1">
        <v>1880</v>
      </c>
      <c r="Y254" s="1">
        <f t="shared" si="102"/>
        <v>1065.2214285714285</v>
      </c>
      <c r="Z254" s="1">
        <v>462.57</v>
      </c>
      <c r="AA254" s="1">
        <v>145</v>
      </c>
      <c r="AB254" s="1">
        <f t="shared" ref="AB254:AB286" si="111">Z254+AA254</f>
        <v>607.56999999999994</v>
      </c>
      <c r="AC254" s="22">
        <f t="shared" si="93"/>
        <v>1215.1399999999999</v>
      </c>
      <c r="AD254" s="20"/>
      <c r="AE254" s="20"/>
      <c r="AF254" s="1">
        <v>950</v>
      </c>
      <c r="AG254" s="1">
        <v>800</v>
      </c>
      <c r="AH254" s="1">
        <v>2350</v>
      </c>
      <c r="AI254" s="1">
        <f t="shared" si="95"/>
        <v>1331.5267857142856</v>
      </c>
      <c r="AJ254" s="1">
        <v>581.79999999999995</v>
      </c>
      <c r="AK254" s="1">
        <v>145</v>
      </c>
      <c r="AL254" s="1">
        <v>30</v>
      </c>
      <c r="AM254" s="1">
        <f t="shared" ref="AM254:AM286" si="112">SUM(AJ254:AL254)</f>
        <v>756.8</v>
      </c>
      <c r="AN254" s="22">
        <f t="shared" si="94"/>
        <v>1513.6</v>
      </c>
      <c r="AO254" s="1"/>
    </row>
    <row r="255" spans="2:41" x14ac:dyDescent="0.35">
      <c r="B255" s="3">
        <v>950</v>
      </c>
      <c r="C255" s="21">
        <v>900</v>
      </c>
      <c r="D255" s="4">
        <v>1255</v>
      </c>
      <c r="E255" s="6">
        <f t="shared" si="107"/>
        <v>830.31696428571422</v>
      </c>
      <c r="F255" s="3">
        <v>400.47</v>
      </c>
      <c r="G255" s="21">
        <v>125</v>
      </c>
      <c r="H255" s="4">
        <f t="shared" si="108"/>
        <v>525.47</v>
      </c>
      <c r="I255" s="9">
        <f t="shared" si="109"/>
        <v>1050.94</v>
      </c>
      <c r="J255" s="20"/>
      <c r="K255" s="1"/>
      <c r="L255" s="1">
        <v>950</v>
      </c>
      <c r="M255" s="1">
        <v>900</v>
      </c>
      <c r="N255" s="1">
        <v>1560</v>
      </c>
      <c r="O255" s="1">
        <f t="shared" si="91"/>
        <v>1032.1071428571429</v>
      </c>
      <c r="P255" s="1">
        <v>501.69</v>
      </c>
      <c r="Q255" s="1">
        <v>145</v>
      </c>
      <c r="R255" s="1">
        <f t="shared" si="110"/>
        <v>646.69000000000005</v>
      </c>
      <c r="S255" s="22">
        <f t="shared" si="92"/>
        <v>1293.3800000000001</v>
      </c>
      <c r="T255" s="1"/>
      <c r="U255" s="1"/>
      <c r="V255" s="1">
        <v>950</v>
      </c>
      <c r="W255" s="1">
        <v>900</v>
      </c>
      <c r="X255" s="1">
        <v>1880</v>
      </c>
      <c r="Y255" s="1">
        <f t="shared" si="102"/>
        <v>1243.8214285714284</v>
      </c>
      <c r="Z255" s="1">
        <v>478.86</v>
      </c>
      <c r="AA255" s="1">
        <v>145</v>
      </c>
      <c r="AB255" s="1">
        <f t="shared" si="111"/>
        <v>623.86</v>
      </c>
      <c r="AC255" s="22">
        <f t="shared" si="93"/>
        <v>1247.72</v>
      </c>
      <c r="AD255" s="20"/>
      <c r="AE255" s="20"/>
      <c r="AF255" s="1">
        <v>950</v>
      </c>
      <c r="AG255" s="1">
        <v>900</v>
      </c>
      <c r="AH255" s="1">
        <v>2350</v>
      </c>
      <c r="AI255" s="1">
        <f t="shared" si="95"/>
        <v>1554.7767857142856</v>
      </c>
      <c r="AJ255" s="1">
        <v>602.91999999999996</v>
      </c>
      <c r="AK255" s="1">
        <v>165</v>
      </c>
      <c r="AL255" s="1">
        <v>30</v>
      </c>
      <c r="AM255" s="1">
        <f t="shared" si="112"/>
        <v>797.92</v>
      </c>
      <c r="AN255" s="22">
        <f t="shared" si="94"/>
        <v>1595.84</v>
      </c>
      <c r="AO255" s="1"/>
    </row>
    <row r="256" spans="2:41" x14ac:dyDescent="0.35">
      <c r="B256" s="3">
        <v>950</v>
      </c>
      <c r="C256" s="21">
        <v>1000</v>
      </c>
      <c r="D256" s="4">
        <v>1255</v>
      </c>
      <c r="E256" s="6">
        <f t="shared" si="107"/>
        <v>949.54196428571424</v>
      </c>
      <c r="F256" s="3">
        <f>F255+12.67</f>
        <v>413.14000000000004</v>
      </c>
      <c r="G256" s="21">
        <v>125</v>
      </c>
      <c r="H256" s="4">
        <f t="shared" si="108"/>
        <v>538.1400000000001</v>
      </c>
      <c r="I256" s="9">
        <f t="shared" si="109"/>
        <v>1076.2800000000002</v>
      </c>
      <c r="J256" s="20"/>
      <c r="K256" s="1"/>
      <c r="L256" s="1">
        <v>950</v>
      </c>
      <c r="M256" s="1">
        <v>1000</v>
      </c>
      <c r="N256" s="1">
        <v>1560</v>
      </c>
      <c r="O256" s="1">
        <f t="shared" si="91"/>
        <v>1180.3071428571429</v>
      </c>
      <c r="P256" s="1">
        <f>P255+16.89</f>
        <v>518.58000000000004</v>
      </c>
      <c r="Q256" s="1">
        <v>145</v>
      </c>
      <c r="R256" s="1">
        <f t="shared" si="110"/>
        <v>663.58</v>
      </c>
      <c r="S256" s="22">
        <f t="shared" si="92"/>
        <v>1327.16</v>
      </c>
      <c r="T256" s="1"/>
      <c r="U256" s="1"/>
      <c r="V256" s="1">
        <v>950</v>
      </c>
      <c r="W256" s="1">
        <v>1000</v>
      </c>
      <c r="X256" s="1">
        <v>1880</v>
      </c>
      <c r="Y256" s="1">
        <f t="shared" si="102"/>
        <v>1422.4214285714286</v>
      </c>
      <c r="Z256" s="1">
        <f>Z255+16.29</f>
        <v>495.15000000000003</v>
      </c>
      <c r="AA256" s="1">
        <v>145</v>
      </c>
      <c r="AB256" s="1">
        <f t="shared" si="111"/>
        <v>640.15000000000009</v>
      </c>
      <c r="AC256" s="22">
        <f t="shared" si="93"/>
        <v>1280.3000000000002</v>
      </c>
      <c r="AD256" s="20"/>
      <c r="AE256" s="20"/>
      <c r="AF256" s="1">
        <v>950</v>
      </c>
      <c r="AG256" s="1">
        <v>1000</v>
      </c>
      <c r="AH256" s="1">
        <v>2350</v>
      </c>
      <c r="AI256" s="1">
        <f t="shared" si="95"/>
        <v>1778.0267857142856</v>
      </c>
      <c r="AJ256" s="1">
        <f>AJ255+21.12</f>
        <v>624.04</v>
      </c>
      <c r="AK256" s="1">
        <v>165</v>
      </c>
      <c r="AL256" s="1">
        <v>30</v>
      </c>
      <c r="AM256" s="1">
        <f t="shared" si="112"/>
        <v>819.04</v>
      </c>
      <c r="AN256" s="22">
        <f t="shared" si="94"/>
        <v>1638.08</v>
      </c>
      <c r="AO256" s="1"/>
    </row>
    <row r="257" spans="2:41" x14ac:dyDescent="0.35">
      <c r="B257" s="3">
        <v>950</v>
      </c>
      <c r="C257" s="21">
        <v>1100</v>
      </c>
      <c r="D257" s="4">
        <v>1255</v>
      </c>
      <c r="E257" s="6">
        <f t="shared" si="107"/>
        <v>1068.7669642857143</v>
      </c>
      <c r="F257" s="3">
        <f t="shared" ref="F257:F286" si="113">F256+12.67</f>
        <v>425.81000000000006</v>
      </c>
      <c r="G257" s="21">
        <v>145</v>
      </c>
      <c r="H257" s="4">
        <f t="shared" si="108"/>
        <v>570.81000000000006</v>
      </c>
      <c r="I257" s="9">
        <f t="shared" si="109"/>
        <v>1141.6200000000001</v>
      </c>
      <c r="J257" s="20"/>
      <c r="K257" s="1"/>
      <c r="L257" s="1">
        <v>950</v>
      </c>
      <c r="M257" s="1">
        <v>1100</v>
      </c>
      <c r="N257" s="1">
        <v>1560</v>
      </c>
      <c r="O257" s="1">
        <f t="shared" si="91"/>
        <v>1328.507142857143</v>
      </c>
      <c r="P257" s="1">
        <f t="shared" ref="P257:P286" si="114">P256+16.89</f>
        <v>535.47</v>
      </c>
      <c r="Q257" s="1">
        <v>145</v>
      </c>
      <c r="R257" s="1">
        <f t="shared" si="110"/>
        <v>680.47</v>
      </c>
      <c r="S257" s="22">
        <f t="shared" si="92"/>
        <v>1360.94</v>
      </c>
      <c r="T257" s="1"/>
      <c r="U257" s="1"/>
      <c r="V257" s="1">
        <v>950</v>
      </c>
      <c r="W257" s="1">
        <v>1100</v>
      </c>
      <c r="X257" s="1">
        <v>1880</v>
      </c>
      <c r="Y257" s="1">
        <f t="shared" si="102"/>
        <v>1601.0214285714285</v>
      </c>
      <c r="Z257" s="1">
        <f t="shared" ref="Z257:Z286" si="115">Z256+16.29</f>
        <v>511.44000000000005</v>
      </c>
      <c r="AA257" s="1">
        <v>165</v>
      </c>
      <c r="AB257" s="1">
        <f t="shared" si="111"/>
        <v>676.44</v>
      </c>
      <c r="AC257" s="22">
        <f t="shared" si="93"/>
        <v>1352.88</v>
      </c>
      <c r="AD257" s="20"/>
      <c r="AE257" s="20"/>
      <c r="AF257" s="1">
        <v>950</v>
      </c>
      <c r="AG257" s="1">
        <v>1100</v>
      </c>
      <c r="AH257" s="1">
        <v>2350</v>
      </c>
      <c r="AI257" s="1">
        <f t="shared" si="95"/>
        <v>2001.2767857142856</v>
      </c>
      <c r="AJ257" s="1">
        <f t="shared" ref="AJ257:AJ286" si="116">AJ256+21.12</f>
        <v>645.16</v>
      </c>
      <c r="AK257" s="1">
        <v>185</v>
      </c>
      <c r="AL257" s="1">
        <v>30</v>
      </c>
      <c r="AM257" s="1">
        <f t="shared" si="112"/>
        <v>860.16</v>
      </c>
      <c r="AN257" s="22">
        <f t="shared" si="94"/>
        <v>1720.32</v>
      </c>
      <c r="AO257" s="1"/>
    </row>
    <row r="258" spans="2:41" x14ac:dyDescent="0.35">
      <c r="B258" s="3">
        <v>950</v>
      </c>
      <c r="C258" s="21">
        <v>1200</v>
      </c>
      <c r="D258" s="4">
        <v>1255</v>
      </c>
      <c r="E258" s="6">
        <f t="shared" si="107"/>
        <v>1187.9919642857142</v>
      </c>
      <c r="F258" s="3">
        <f t="shared" si="113"/>
        <v>438.48000000000008</v>
      </c>
      <c r="G258" s="21">
        <v>145</v>
      </c>
      <c r="H258" s="4">
        <f t="shared" si="108"/>
        <v>583.48</v>
      </c>
      <c r="I258" s="9">
        <f t="shared" si="109"/>
        <v>1166.96</v>
      </c>
      <c r="J258" s="20"/>
      <c r="K258" s="1"/>
      <c r="L258" s="1">
        <v>950</v>
      </c>
      <c r="M258" s="1">
        <v>1200</v>
      </c>
      <c r="N258" s="1">
        <v>1560</v>
      </c>
      <c r="O258" s="1">
        <f t="shared" si="91"/>
        <v>1476.707142857143</v>
      </c>
      <c r="P258" s="1">
        <f t="shared" si="114"/>
        <v>552.36</v>
      </c>
      <c r="Q258" s="1">
        <v>145</v>
      </c>
      <c r="R258" s="1">
        <f t="shared" si="110"/>
        <v>697.36</v>
      </c>
      <c r="S258" s="22">
        <f t="shared" si="92"/>
        <v>1394.72</v>
      </c>
      <c r="T258" s="1"/>
      <c r="U258" s="1"/>
      <c r="V258" s="1">
        <v>950</v>
      </c>
      <c r="W258" s="1">
        <v>1200</v>
      </c>
      <c r="X258" s="1">
        <v>1880</v>
      </c>
      <c r="Y258" s="1">
        <f t="shared" si="102"/>
        <v>1779.6214285714286</v>
      </c>
      <c r="Z258" s="1">
        <f t="shared" si="115"/>
        <v>527.73</v>
      </c>
      <c r="AA258" s="1">
        <v>165</v>
      </c>
      <c r="AB258" s="1">
        <f t="shared" si="111"/>
        <v>692.73</v>
      </c>
      <c r="AC258" s="22">
        <f t="shared" si="93"/>
        <v>1385.46</v>
      </c>
      <c r="AD258" s="20"/>
      <c r="AE258" s="20"/>
      <c r="AF258" s="1">
        <v>950</v>
      </c>
      <c r="AG258" s="1">
        <v>1200</v>
      </c>
      <c r="AH258" s="1">
        <v>2350</v>
      </c>
      <c r="AI258" s="1">
        <f t="shared" si="95"/>
        <v>2224.5267857142858</v>
      </c>
      <c r="AJ258" s="1">
        <f t="shared" si="116"/>
        <v>666.28</v>
      </c>
      <c r="AK258" s="1">
        <v>185</v>
      </c>
      <c r="AL258" s="1">
        <v>30</v>
      </c>
      <c r="AM258" s="1">
        <f t="shared" si="112"/>
        <v>881.28</v>
      </c>
      <c r="AN258" s="22">
        <f t="shared" si="94"/>
        <v>1762.56</v>
      </c>
      <c r="AO258" s="1"/>
    </row>
    <row r="259" spans="2:41" x14ac:dyDescent="0.35">
      <c r="B259" s="3">
        <v>950</v>
      </c>
      <c r="C259" s="21">
        <v>1300</v>
      </c>
      <c r="D259" s="4">
        <v>1255</v>
      </c>
      <c r="E259" s="6">
        <f t="shared" si="107"/>
        <v>1307.2169642857141</v>
      </c>
      <c r="F259" s="3">
        <f t="shared" si="113"/>
        <v>451.15000000000009</v>
      </c>
      <c r="G259" s="21">
        <v>145</v>
      </c>
      <c r="H259" s="4">
        <f t="shared" si="108"/>
        <v>596.15000000000009</v>
      </c>
      <c r="I259" s="9">
        <f t="shared" si="109"/>
        <v>1192.3000000000002</v>
      </c>
      <c r="J259" s="20"/>
      <c r="K259" s="1"/>
      <c r="L259" s="1">
        <v>950</v>
      </c>
      <c r="M259" s="1">
        <v>1300</v>
      </c>
      <c r="N259" s="1">
        <v>1560</v>
      </c>
      <c r="O259" s="1">
        <f t="shared" si="91"/>
        <v>1624.9071428571428</v>
      </c>
      <c r="P259" s="1">
        <f t="shared" si="114"/>
        <v>569.25</v>
      </c>
      <c r="Q259" s="1">
        <v>165</v>
      </c>
      <c r="R259" s="1">
        <f t="shared" si="110"/>
        <v>734.25</v>
      </c>
      <c r="S259" s="22">
        <f t="shared" si="92"/>
        <v>1468.5</v>
      </c>
      <c r="T259" s="1"/>
      <c r="U259" s="1"/>
      <c r="V259" s="1">
        <v>950</v>
      </c>
      <c r="W259" s="1">
        <v>1300</v>
      </c>
      <c r="X259" s="1">
        <v>1880</v>
      </c>
      <c r="Y259" s="1">
        <f t="shared" si="102"/>
        <v>1958.2214285714285</v>
      </c>
      <c r="Z259" s="1">
        <f t="shared" si="115"/>
        <v>544.02</v>
      </c>
      <c r="AA259" s="1">
        <v>165</v>
      </c>
      <c r="AB259" s="1">
        <f t="shared" si="111"/>
        <v>709.02</v>
      </c>
      <c r="AC259" s="22">
        <f t="shared" si="93"/>
        <v>1418.04</v>
      </c>
      <c r="AD259" s="20"/>
      <c r="AE259" s="20"/>
      <c r="AF259" s="1">
        <v>950</v>
      </c>
      <c r="AG259" s="1">
        <v>1300</v>
      </c>
      <c r="AH259" s="1">
        <v>2350</v>
      </c>
      <c r="AI259" s="1">
        <f t="shared" si="95"/>
        <v>2447.7767857142858</v>
      </c>
      <c r="AJ259" s="1">
        <f t="shared" si="116"/>
        <v>687.4</v>
      </c>
      <c r="AK259" s="1">
        <v>185</v>
      </c>
      <c r="AL259" s="1">
        <v>30</v>
      </c>
      <c r="AM259" s="1">
        <f t="shared" si="112"/>
        <v>902.4</v>
      </c>
      <c r="AN259" s="22">
        <f t="shared" si="94"/>
        <v>1804.8</v>
      </c>
      <c r="AO259" s="1"/>
    </row>
    <row r="260" spans="2:41" x14ac:dyDescent="0.35">
      <c r="B260" s="3">
        <v>950</v>
      </c>
      <c r="C260" s="21">
        <v>1400</v>
      </c>
      <c r="D260" s="4">
        <v>1255</v>
      </c>
      <c r="E260" s="6">
        <f t="shared" si="107"/>
        <v>1426.4419642857142</v>
      </c>
      <c r="F260" s="3">
        <f t="shared" si="113"/>
        <v>463.82000000000011</v>
      </c>
      <c r="G260" s="21">
        <v>145</v>
      </c>
      <c r="H260" s="4">
        <f t="shared" si="108"/>
        <v>608.82000000000016</v>
      </c>
      <c r="I260" s="9">
        <f t="shared" si="109"/>
        <v>1217.6400000000003</v>
      </c>
      <c r="J260" s="20"/>
      <c r="K260" s="1"/>
      <c r="L260" s="1">
        <v>950</v>
      </c>
      <c r="M260" s="1">
        <v>1400</v>
      </c>
      <c r="N260" s="1">
        <v>1560</v>
      </c>
      <c r="O260" s="1">
        <f t="shared" si="91"/>
        <v>1773.1071428571429</v>
      </c>
      <c r="P260" s="1">
        <f t="shared" si="114"/>
        <v>586.14</v>
      </c>
      <c r="Q260" s="1">
        <v>165</v>
      </c>
      <c r="R260" s="1">
        <f t="shared" si="110"/>
        <v>751.14</v>
      </c>
      <c r="S260" s="22">
        <f t="shared" si="92"/>
        <v>1502.28</v>
      </c>
      <c r="T260" s="1"/>
      <c r="U260" s="1"/>
      <c r="V260" s="1">
        <v>950</v>
      </c>
      <c r="W260" s="1">
        <v>1400</v>
      </c>
      <c r="X260" s="1">
        <v>1880</v>
      </c>
      <c r="Y260" s="1">
        <f t="shared" si="102"/>
        <v>2136.8214285714284</v>
      </c>
      <c r="Z260" s="1">
        <f t="shared" si="115"/>
        <v>560.30999999999995</v>
      </c>
      <c r="AA260" s="1">
        <v>185</v>
      </c>
      <c r="AB260" s="1">
        <f t="shared" si="111"/>
        <v>745.31</v>
      </c>
      <c r="AC260" s="22">
        <f t="shared" si="93"/>
        <v>1490.62</v>
      </c>
      <c r="AD260" s="20"/>
      <c r="AE260" s="20"/>
      <c r="AF260" s="1">
        <v>950</v>
      </c>
      <c r="AG260" s="1">
        <v>1400</v>
      </c>
      <c r="AH260" s="1">
        <v>2350</v>
      </c>
      <c r="AI260" s="1">
        <f t="shared" si="95"/>
        <v>2671.0267857142858</v>
      </c>
      <c r="AJ260" s="1">
        <f t="shared" si="116"/>
        <v>708.52</v>
      </c>
      <c r="AK260" s="1">
        <v>200</v>
      </c>
      <c r="AL260" s="1">
        <v>30</v>
      </c>
      <c r="AM260" s="1">
        <f t="shared" si="112"/>
        <v>938.52</v>
      </c>
      <c r="AN260" s="22">
        <f t="shared" si="94"/>
        <v>1877.04</v>
      </c>
      <c r="AO260" s="1"/>
    </row>
    <row r="261" spans="2:41" x14ac:dyDescent="0.35">
      <c r="B261" s="3">
        <v>950</v>
      </c>
      <c r="C261" s="21">
        <v>1500</v>
      </c>
      <c r="D261" s="4">
        <v>1255</v>
      </c>
      <c r="E261" s="6">
        <f t="shared" si="107"/>
        <v>1545.6669642857141</v>
      </c>
      <c r="F261" s="3">
        <f t="shared" si="113"/>
        <v>476.49000000000012</v>
      </c>
      <c r="G261" s="21">
        <v>165</v>
      </c>
      <c r="H261" s="4">
        <f t="shared" si="108"/>
        <v>641.49000000000012</v>
      </c>
      <c r="I261" s="9">
        <f t="shared" si="109"/>
        <v>1282.9800000000002</v>
      </c>
      <c r="J261" s="20"/>
      <c r="K261" s="1"/>
      <c r="L261" s="1">
        <v>950</v>
      </c>
      <c r="M261" s="1">
        <v>1500</v>
      </c>
      <c r="N261" s="1">
        <v>1560</v>
      </c>
      <c r="O261" s="1">
        <f t="shared" si="91"/>
        <v>1921.3071428571429</v>
      </c>
      <c r="P261" s="1">
        <f t="shared" si="114"/>
        <v>603.03</v>
      </c>
      <c r="Q261" s="1">
        <v>165</v>
      </c>
      <c r="R261" s="1">
        <f t="shared" si="110"/>
        <v>768.03</v>
      </c>
      <c r="S261" s="22">
        <f t="shared" si="92"/>
        <v>1536.06</v>
      </c>
      <c r="T261" s="1"/>
      <c r="U261" s="1"/>
      <c r="V261" s="1">
        <v>950</v>
      </c>
      <c r="W261" s="1">
        <v>1500</v>
      </c>
      <c r="X261" s="1">
        <v>1880</v>
      </c>
      <c r="Y261" s="1">
        <f t="shared" si="102"/>
        <v>2315.4214285714284</v>
      </c>
      <c r="Z261" s="1">
        <f t="shared" si="115"/>
        <v>576.59999999999991</v>
      </c>
      <c r="AA261" s="1">
        <v>185</v>
      </c>
      <c r="AB261" s="1">
        <f t="shared" si="111"/>
        <v>761.59999999999991</v>
      </c>
      <c r="AC261" s="22">
        <f t="shared" si="93"/>
        <v>1523.1999999999998</v>
      </c>
      <c r="AD261" s="20"/>
      <c r="AE261" s="20"/>
      <c r="AF261" s="1">
        <v>950</v>
      </c>
      <c r="AG261" s="1">
        <v>1500</v>
      </c>
      <c r="AH261" s="1">
        <v>2350</v>
      </c>
      <c r="AI261" s="1">
        <f t="shared" si="95"/>
        <v>2894.2767857142858</v>
      </c>
      <c r="AJ261" s="1">
        <f t="shared" si="116"/>
        <v>729.64</v>
      </c>
      <c r="AK261" s="1">
        <v>200</v>
      </c>
      <c r="AL261" s="1">
        <v>30</v>
      </c>
      <c r="AM261" s="1">
        <f t="shared" si="112"/>
        <v>959.64</v>
      </c>
      <c r="AN261" s="22">
        <f t="shared" si="94"/>
        <v>1919.28</v>
      </c>
      <c r="AO261" s="1"/>
    </row>
    <row r="262" spans="2:41" x14ac:dyDescent="0.35">
      <c r="B262" s="3">
        <v>950</v>
      </c>
      <c r="C262" s="21">
        <v>1600</v>
      </c>
      <c r="D262" s="4">
        <v>1255</v>
      </c>
      <c r="E262" s="6">
        <f t="shared" si="107"/>
        <v>1664.891964285714</v>
      </c>
      <c r="F262" s="3">
        <f t="shared" si="113"/>
        <v>489.16000000000014</v>
      </c>
      <c r="G262" s="21">
        <v>165</v>
      </c>
      <c r="H262" s="4">
        <f t="shared" si="108"/>
        <v>654.16000000000008</v>
      </c>
      <c r="I262" s="9">
        <f t="shared" si="109"/>
        <v>1308.3200000000002</v>
      </c>
      <c r="J262" s="20"/>
      <c r="K262" s="1"/>
      <c r="L262" s="1">
        <v>950</v>
      </c>
      <c r="M262" s="1">
        <v>1600</v>
      </c>
      <c r="N262" s="1">
        <v>1560</v>
      </c>
      <c r="O262" s="1">
        <f t="shared" ref="O262:O325" si="117">(((22/7*(L262/2)^2)*N262)+((M262-L262)*N262*L262))/1000000</f>
        <v>2069.5071428571428</v>
      </c>
      <c r="P262" s="1">
        <f t="shared" si="114"/>
        <v>619.91999999999996</v>
      </c>
      <c r="Q262" s="1">
        <v>185</v>
      </c>
      <c r="R262" s="1">
        <f t="shared" si="110"/>
        <v>804.92</v>
      </c>
      <c r="S262" s="22">
        <f t="shared" ref="S262:S325" si="118">R262/(1-$C$2)</f>
        <v>1609.84</v>
      </c>
      <c r="T262" s="1"/>
      <c r="U262" s="1"/>
      <c r="V262" s="1">
        <v>950</v>
      </c>
      <c r="W262" s="1">
        <v>1600</v>
      </c>
      <c r="X262" s="1">
        <v>1880</v>
      </c>
      <c r="Y262" s="1">
        <f t="shared" si="102"/>
        <v>2494.0214285714283</v>
      </c>
      <c r="Z262" s="1">
        <f t="shared" si="115"/>
        <v>592.88999999999987</v>
      </c>
      <c r="AA262" s="1">
        <v>185</v>
      </c>
      <c r="AB262" s="1">
        <f t="shared" si="111"/>
        <v>777.88999999999987</v>
      </c>
      <c r="AC262" s="22">
        <f t="shared" ref="AC262:AC325" si="119">AB262/(1-$C$2)</f>
        <v>1555.7799999999997</v>
      </c>
      <c r="AD262" s="20"/>
      <c r="AE262" s="20"/>
      <c r="AF262" s="1">
        <v>950</v>
      </c>
      <c r="AG262" s="1">
        <v>1600</v>
      </c>
      <c r="AH262" s="1">
        <v>2350</v>
      </c>
      <c r="AI262" s="1">
        <f t="shared" si="95"/>
        <v>3117.5267857142858</v>
      </c>
      <c r="AJ262" s="1">
        <f t="shared" si="116"/>
        <v>750.76</v>
      </c>
      <c r="AK262" s="1">
        <v>205</v>
      </c>
      <c r="AL262" s="1">
        <v>30</v>
      </c>
      <c r="AM262" s="1">
        <f t="shared" si="112"/>
        <v>985.76</v>
      </c>
      <c r="AN262" s="22">
        <f t="shared" ref="AN262:AN325" si="120">AM262/(1-$C$2)</f>
        <v>1971.52</v>
      </c>
      <c r="AO262" s="1"/>
    </row>
    <row r="263" spans="2:41" x14ac:dyDescent="0.35">
      <c r="B263" s="3">
        <v>950</v>
      </c>
      <c r="C263" s="21">
        <v>1700</v>
      </c>
      <c r="D263" s="4">
        <v>1255</v>
      </c>
      <c r="E263" s="6">
        <f t="shared" si="107"/>
        <v>1784.1169642857142</v>
      </c>
      <c r="F263" s="3">
        <f t="shared" si="113"/>
        <v>501.83000000000015</v>
      </c>
      <c r="G263" s="21">
        <v>165</v>
      </c>
      <c r="H263" s="4">
        <f t="shared" si="108"/>
        <v>666.83000000000015</v>
      </c>
      <c r="I263" s="9">
        <f t="shared" si="109"/>
        <v>1333.6600000000003</v>
      </c>
      <c r="J263" s="20"/>
      <c r="K263" s="1"/>
      <c r="L263" s="1">
        <v>950</v>
      </c>
      <c r="M263" s="1">
        <v>1700</v>
      </c>
      <c r="N263" s="1">
        <v>1560</v>
      </c>
      <c r="O263" s="1">
        <f t="shared" si="117"/>
        <v>2217.707142857143</v>
      </c>
      <c r="P263" s="1">
        <f t="shared" si="114"/>
        <v>636.80999999999995</v>
      </c>
      <c r="Q263" s="1">
        <v>185</v>
      </c>
      <c r="R263" s="1">
        <f t="shared" si="110"/>
        <v>821.81</v>
      </c>
      <c r="S263" s="22">
        <f t="shared" si="118"/>
        <v>1643.62</v>
      </c>
      <c r="T263" s="1"/>
      <c r="U263" s="1"/>
      <c r="V263" s="1">
        <v>950</v>
      </c>
      <c r="W263" s="1">
        <v>1700</v>
      </c>
      <c r="X263" s="1">
        <v>1880</v>
      </c>
      <c r="Y263" s="1">
        <f t="shared" si="102"/>
        <v>2672.6214285714282</v>
      </c>
      <c r="Z263" s="1">
        <f t="shared" si="115"/>
        <v>609.17999999999984</v>
      </c>
      <c r="AA263" s="1">
        <v>200</v>
      </c>
      <c r="AB263" s="1">
        <f t="shared" si="111"/>
        <v>809.17999999999984</v>
      </c>
      <c r="AC263" s="22">
        <f t="shared" si="119"/>
        <v>1618.3599999999997</v>
      </c>
      <c r="AD263" s="20"/>
      <c r="AE263" s="20"/>
      <c r="AF263" s="1">
        <v>950</v>
      </c>
      <c r="AG263" s="1">
        <v>1700</v>
      </c>
      <c r="AH263" s="1">
        <v>2350</v>
      </c>
      <c r="AI263" s="1">
        <f t="shared" si="95"/>
        <v>3340.7767857142858</v>
      </c>
      <c r="AJ263" s="1">
        <f t="shared" si="116"/>
        <v>771.88</v>
      </c>
      <c r="AK263" s="1">
        <v>205</v>
      </c>
      <c r="AL263" s="1">
        <v>30</v>
      </c>
      <c r="AM263" s="1">
        <f t="shared" si="112"/>
        <v>1006.88</v>
      </c>
      <c r="AN263" s="22">
        <f t="shared" si="120"/>
        <v>2013.76</v>
      </c>
      <c r="AO263" s="1"/>
    </row>
    <row r="264" spans="2:41" x14ac:dyDescent="0.35">
      <c r="B264" s="3">
        <v>950</v>
      </c>
      <c r="C264" s="21">
        <v>1800</v>
      </c>
      <c r="D264" s="4">
        <v>1255</v>
      </c>
      <c r="E264" s="6">
        <f t="shared" si="107"/>
        <v>1903.3419642857141</v>
      </c>
      <c r="F264" s="3">
        <f t="shared" si="113"/>
        <v>514.50000000000011</v>
      </c>
      <c r="G264" s="21">
        <v>165</v>
      </c>
      <c r="H264" s="4">
        <f t="shared" si="108"/>
        <v>679.50000000000011</v>
      </c>
      <c r="I264" s="9">
        <f t="shared" si="109"/>
        <v>1359.0000000000002</v>
      </c>
      <c r="J264" s="20"/>
      <c r="K264" s="1"/>
      <c r="L264" s="1">
        <v>950</v>
      </c>
      <c r="M264" s="1">
        <v>1800</v>
      </c>
      <c r="N264" s="1">
        <v>1560</v>
      </c>
      <c r="O264" s="1">
        <f t="shared" si="117"/>
        <v>2365.9071428571428</v>
      </c>
      <c r="P264" s="1">
        <f t="shared" si="114"/>
        <v>653.69999999999993</v>
      </c>
      <c r="Q264" s="1">
        <v>185</v>
      </c>
      <c r="R264" s="1">
        <f t="shared" si="110"/>
        <v>838.69999999999993</v>
      </c>
      <c r="S264" s="22">
        <f t="shared" si="118"/>
        <v>1677.3999999999999</v>
      </c>
      <c r="T264" s="1"/>
      <c r="U264" s="1"/>
      <c r="V264" s="1">
        <v>950</v>
      </c>
      <c r="W264" s="1">
        <v>1800</v>
      </c>
      <c r="X264" s="1">
        <v>1880</v>
      </c>
      <c r="Y264" s="1">
        <f t="shared" si="102"/>
        <v>2851.2214285714281</v>
      </c>
      <c r="Z264" s="1">
        <f t="shared" si="115"/>
        <v>625.4699999999998</v>
      </c>
      <c r="AA264" s="1">
        <v>200</v>
      </c>
      <c r="AB264" s="1">
        <f t="shared" si="111"/>
        <v>825.4699999999998</v>
      </c>
      <c r="AC264" s="22">
        <f t="shared" si="119"/>
        <v>1650.9399999999996</v>
      </c>
      <c r="AD264" s="20"/>
      <c r="AE264" s="20"/>
      <c r="AF264" s="1">
        <v>950</v>
      </c>
      <c r="AG264" s="1">
        <v>1800</v>
      </c>
      <c r="AH264" s="1">
        <v>2350</v>
      </c>
      <c r="AI264" s="1">
        <f t="shared" si="95"/>
        <v>3564.0267857142858</v>
      </c>
      <c r="AJ264" s="1">
        <f t="shared" si="116"/>
        <v>793</v>
      </c>
      <c r="AK264" s="1">
        <v>210</v>
      </c>
      <c r="AL264" s="1">
        <v>30</v>
      </c>
      <c r="AM264" s="1">
        <f t="shared" si="112"/>
        <v>1033</v>
      </c>
      <c r="AN264" s="22">
        <f t="shared" si="120"/>
        <v>2066</v>
      </c>
      <c r="AO264" s="1"/>
    </row>
    <row r="265" spans="2:41" x14ac:dyDescent="0.35">
      <c r="B265" s="3">
        <v>950</v>
      </c>
      <c r="C265" s="21">
        <v>1900</v>
      </c>
      <c r="D265" s="4">
        <v>1255</v>
      </c>
      <c r="E265" s="6">
        <f t="shared" si="107"/>
        <v>2022.5669642857142</v>
      </c>
      <c r="F265" s="3">
        <f t="shared" si="113"/>
        <v>527.17000000000007</v>
      </c>
      <c r="G265" s="21">
        <v>185</v>
      </c>
      <c r="H265" s="4">
        <f t="shared" si="108"/>
        <v>712.17000000000007</v>
      </c>
      <c r="I265" s="9">
        <f t="shared" si="109"/>
        <v>1424.3400000000001</v>
      </c>
      <c r="J265" s="20"/>
      <c r="K265" s="1"/>
      <c r="L265" s="1">
        <v>950</v>
      </c>
      <c r="M265" s="1">
        <v>1900</v>
      </c>
      <c r="N265" s="1">
        <v>1560</v>
      </c>
      <c r="O265" s="1">
        <f t="shared" si="117"/>
        <v>2514.1071428571431</v>
      </c>
      <c r="P265" s="1">
        <f t="shared" si="114"/>
        <v>670.58999999999992</v>
      </c>
      <c r="Q265" s="1">
        <v>200</v>
      </c>
      <c r="R265" s="1">
        <f t="shared" si="110"/>
        <v>870.58999999999992</v>
      </c>
      <c r="S265" s="22">
        <f t="shared" si="118"/>
        <v>1741.1799999999998</v>
      </c>
      <c r="T265" s="1"/>
      <c r="U265" s="1"/>
      <c r="V265" s="1">
        <v>950</v>
      </c>
      <c r="W265" s="1">
        <v>1900</v>
      </c>
      <c r="X265" s="1">
        <v>1880</v>
      </c>
      <c r="Y265" s="1">
        <f t="shared" si="102"/>
        <v>3029.8214285714284</v>
      </c>
      <c r="Z265" s="1">
        <f t="shared" si="115"/>
        <v>641.75999999999976</v>
      </c>
      <c r="AA265" s="1">
        <v>205</v>
      </c>
      <c r="AB265" s="1">
        <f t="shared" si="111"/>
        <v>846.75999999999976</v>
      </c>
      <c r="AC265" s="22">
        <f t="shared" si="119"/>
        <v>1693.5199999999995</v>
      </c>
      <c r="AD265" s="20"/>
      <c r="AE265" s="20"/>
      <c r="AF265" s="1">
        <v>950</v>
      </c>
      <c r="AG265" s="1">
        <v>1900</v>
      </c>
      <c r="AH265" s="1">
        <v>2350</v>
      </c>
      <c r="AI265" s="1">
        <f t="shared" si="95"/>
        <v>3787.2767857142858</v>
      </c>
      <c r="AJ265" s="1">
        <f t="shared" si="116"/>
        <v>814.12</v>
      </c>
      <c r="AK265" s="1">
        <v>210</v>
      </c>
      <c r="AL265" s="1">
        <v>30</v>
      </c>
      <c r="AM265" s="1">
        <f t="shared" si="112"/>
        <v>1054.1199999999999</v>
      </c>
      <c r="AN265" s="22">
        <f t="shared" si="120"/>
        <v>2108.2399999999998</v>
      </c>
      <c r="AO265" s="1"/>
    </row>
    <row r="266" spans="2:41" x14ac:dyDescent="0.35">
      <c r="B266" s="3">
        <v>950</v>
      </c>
      <c r="C266" s="21">
        <v>2000</v>
      </c>
      <c r="D266" s="4">
        <v>1255</v>
      </c>
      <c r="E266" s="6">
        <f t="shared" si="107"/>
        <v>2141.7919642857141</v>
      </c>
      <c r="F266" s="3">
        <f t="shared" si="113"/>
        <v>539.84</v>
      </c>
      <c r="G266" s="21">
        <v>185</v>
      </c>
      <c r="H266" s="4">
        <f t="shared" si="108"/>
        <v>724.84</v>
      </c>
      <c r="I266" s="9">
        <f t="shared" si="109"/>
        <v>1449.68</v>
      </c>
      <c r="J266" s="20"/>
      <c r="K266" s="1"/>
      <c r="L266" s="1">
        <v>950</v>
      </c>
      <c r="M266" s="1">
        <v>2000</v>
      </c>
      <c r="N266" s="1">
        <v>1560</v>
      </c>
      <c r="O266" s="1">
        <f t="shared" si="117"/>
        <v>2662.3071428571429</v>
      </c>
      <c r="P266" s="1">
        <f t="shared" si="114"/>
        <v>687.4799999999999</v>
      </c>
      <c r="Q266" s="1">
        <v>200</v>
      </c>
      <c r="R266" s="1">
        <f t="shared" si="110"/>
        <v>887.4799999999999</v>
      </c>
      <c r="S266" s="22">
        <f t="shared" si="118"/>
        <v>1774.9599999999998</v>
      </c>
      <c r="T266" s="1"/>
      <c r="U266" s="1"/>
      <c r="V266" s="1">
        <v>950</v>
      </c>
      <c r="W266" s="1">
        <v>2000</v>
      </c>
      <c r="X266" s="1">
        <v>1880</v>
      </c>
      <c r="Y266" s="1">
        <f t="shared" si="102"/>
        <v>3208.4214285714284</v>
      </c>
      <c r="Z266" s="1">
        <f t="shared" si="115"/>
        <v>658.04999999999973</v>
      </c>
      <c r="AA266" s="1">
        <v>205</v>
      </c>
      <c r="AB266" s="1">
        <f t="shared" si="111"/>
        <v>863.04999999999973</v>
      </c>
      <c r="AC266" s="22">
        <f t="shared" si="119"/>
        <v>1726.0999999999995</v>
      </c>
      <c r="AD266" s="20"/>
      <c r="AE266" s="20"/>
      <c r="AF266" s="1">
        <v>950</v>
      </c>
      <c r="AG266" s="1">
        <v>2000</v>
      </c>
      <c r="AH266" s="1">
        <v>2350</v>
      </c>
      <c r="AI266" s="1">
        <f t="shared" si="95"/>
        <v>4010.5267857142858</v>
      </c>
      <c r="AJ266" s="1">
        <f t="shared" si="116"/>
        <v>835.24</v>
      </c>
      <c r="AK266" s="1">
        <v>215</v>
      </c>
      <c r="AL266" s="1">
        <v>30</v>
      </c>
      <c r="AM266" s="1">
        <f t="shared" si="112"/>
        <v>1080.24</v>
      </c>
      <c r="AN266" s="22">
        <f t="shared" si="120"/>
        <v>2160.48</v>
      </c>
      <c r="AO266" s="1"/>
    </row>
    <row r="267" spans="2:41" x14ac:dyDescent="0.35">
      <c r="B267" s="3">
        <v>950</v>
      </c>
      <c r="C267" s="21">
        <v>2100</v>
      </c>
      <c r="D267" s="4">
        <v>1255</v>
      </c>
      <c r="E267" s="6">
        <f t="shared" si="107"/>
        <v>2261.016964285714</v>
      </c>
      <c r="F267" s="3">
        <f t="shared" si="113"/>
        <v>552.51</v>
      </c>
      <c r="G267" s="21">
        <v>185</v>
      </c>
      <c r="H267" s="4">
        <f t="shared" si="108"/>
        <v>737.51</v>
      </c>
      <c r="I267" s="9">
        <f t="shared" si="109"/>
        <v>1475.02</v>
      </c>
      <c r="J267" s="20"/>
      <c r="K267" s="1"/>
      <c r="L267" s="1">
        <v>950</v>
      </c>
      <c r="M267" s="1">
        <v>2100</v>
      </c>
      <c r="N267" s="1">
        <v>1560</v>
      </c>
      <c r="O267" s="1">
        <f t="shared" si="117"/>
        <v>2810.5071428571428</v>
      </c>
      <c r="P267" s="1">
        <f t="shared" si="114"/>
        <v>704.36999999999989</v>
      </c>
      <c r="Q267" s="1">
        <v>200</v>
      </c>
      <c r="R267" s="1">
        <f t="shared" si="110"/>
        <v>904.36999999999989</v>
      </c>
      <c r="S267" s="22">
        <f t="shared" si="118"/>
        <v>1808.7399999999998</v>
      </c>
      <c r="T267" s="1"/>
      <c r="U267" s="1"/>
      <c r="V267" s="1">
        <v>950</v>
      </c>
      <c r="W267" s="1">
        <v>2100</v>
      </c>
      <c r="X267" s="1">
        <v>1880</v>
      </c>
      <c r="Y267" s="1">
        <f t="shared" si="102"/>
        <v>3387.0214285714283</v>
      </c>
      <c r="Z267" s="1">
        <f t="shared" si="115"/>
        <v>674.33999999999969</v>
      </c>
      <c r="AA267" s="1">
        <v>205</v>
      </c>
      <c r="AB267" s="1">
        <f t="shared" si="111"/>
        <v>879.33999999999969</v>
      </c>
      <c r="AC267" s="22">
        <f t="shared" si="119"/>
        <v>1758.6799999999994</v>
      </c>
      <c r="AD267" s="20"/>
      <c r="AE267" s="20"/>
      <c r="AF267" s="1">
        <v>950</v>
      </c>
      <c r="AG267" s="1">
        <v>2100</v>
      </c>
      <c r="AH267" s="1">
        <v>2350</v>
      </c>
      <c r="AI267" s="1">
        <f t="shared" si="95"/>
        <v>4233.7767857142862</v>
      </c>
      <c r="AJ267" s="1">
        <f t="shared" si="116"/>
        <v>856.36</v>
      </c>
      <c r="AK267" s="1">
        <v>215</v>
      </c>
      <c r="AL267" s="1">
        <v>30</v>
      </c>
      <c r="AM267" s="1">
        <f t="shared" si="112"/>
        <v>1101.3600000000001</v>
      </c>
      <c r="AN267" s="22">
        <f t="shared" si="120"/>
        <v>2202.7200000000003</v>
      </c>
      <c r="AO267" s="1"/>
    </row>
    <row r="268" spans="2:41" x14ac:dyDescent="0.35">
      <c r="B268" s="3">
        <v>950</v>
      </c>
      <c r="C268" s="21">
        <v>2200</v>
      </c>
      <c r="D268" s="4">
        <v>1255</v>
      </c>
      <c r="E268" s="6">
        <f t="shared" si="107"/>
        <v>2380.2419642857139</v>
      </c>
      <c r="F268" s="3">
        <f t="shared" si="113"/>
        <v>565.17999999999995</v>
      </c>
      <c r="G268" s="21">
        <v>185</v>
      </c>
      <c r="H268" s="4">
        <f t="shared" si="108"/>
        <v>750.18</v>
      </c>
      <c r="I268" s="9">
        <f t="shared" si="109"/>
        <v>1500.36</v>
      </c>
      <c r="J268" s="20"/>
      <c r="K268" s="1"/>
      <c r="L268" s="1">
        <v>950</v>
      </c>
      <c r="M268" s="1">
        <v>2200</v>
      </c>
      <c r="N268" s="1">
        <v>1560</v>
      </c>
      <c r="O268" s="1">
        <f t="shared" si="117"/>
        <v>2958.707142857143</v>
      </c>
      <c r="P268" s="1">
        <f t="shared" si="114"/>
        <v>721.25999999999988</v>
      </c>
      <c r="Q268" s="1">
        <v>200</v>
      </c>
      <c r="R268" s="1">
        <f t="shared" si="110"/>
        <v>921.25999999999988</v>
      </c>
      <c r="S268" s="22">
        <f t="shared" si="118"/>
        <v>1842.5199999999998</v>
      </c>
      <c r="T268" s="1"/>
      <c r="U268" s="1"/>
      <c r="V268" s="1">
        <v>950</v>
      </c>
      <c r="W268" s="1">
        <v>2200</v>
      </c>
      <c r="X268" s="1">
        <v>1880</v>
      </c>
      <c r="Y268" s="1">
        <f t="shared" si="102"/>
        <v>3565.6214285714282</v>
      </c>
      <c r="Z268" s="1">
        <f t="shared" si="115"/>
        <v>690.62999999999965</v>
      </c>
      <c r="AA268" s="1">
        <v>210</v>
      </c>
      <c r="AB268" s="1">
        <f t="shared" si="111"/>
        <v>900.62999999999965</v>
      </c>
      <c r="AC268" s="22">
        <f t="shared" si="119"/>
        <v>1801.2599999999993</v>
      </c>
      <c r="AD268" s="20"/>
      <c r="AE268" s="20"/>
      <c r="AF268" s="1">
        <v>950</v>
      </c>
      <c r="AG268" s="1">
        <v>2200</v>
      </c>
      <c r="AH268" s="1">
        <v>2350</v>
      </c>
      <c r="AI268" s="1">
        <f t="shared" si="95"/>
        <v>4457.0267857142862</v>
      </c>
      <c r="AJ268" s="1">
        <f t="shared" si="116"/>
        <v>877.48</v>
      </c>
      <c r="AK268" s="1">
        <v>215</v>
      </c>
      <c r="AL268" s="1">
        <v>30</v>
      </c>
      <c r="AM268" s="1">
        <f t="shared" si="112"/>
        <v>1122.48</v>
      </c>
      <c r="AN268" s="22">
        <f t="shared" si="120"/>
        <v>2244.96</v>
      </c>
      <c r="AO268" s="1"/>
    </row>
    <row r="269" spans="2:41" x14ac:dyDescent="0.35">
      <c r="B269" s="3">
        <v>950</v>
      </c>
      <c r="C269" s="21">
        <v>2300</v>
      </c>
      <c r="D269" s="4">
        <v>1255</v>
      </c>
      <c r="E269" s="6">
        <f t="shared" si="107"/>
        <v>2499.4669642857143</v>
      </c>
      <c r="F269" s="3">
        <f t="shared" si="113"/>
        <v>577.84999999999991</v>
      </c>
      <c r="G269" s="21">
        <v>185</v>
      </c>
      <c r="H269" s="4">
        <f t="shared" si="108"/>
        <v>762.84999999999991</v>
      </c>
      <c r="I269" s="9">
        <f t="shared" si="109"/>
        <v>1525.6999999999998</v>
      </c>
      <c r="J269" s="20"/>
      <c r="K269" s="1"/>
      <c r="L269" s="1">
        <v>950</v>
      </c>
      <c r="M269" s="1">
        <v>2300</v>
      </c>
      <c r="N269" s="1">
        <v>1560</v>
      </c>
      <c r="O269" s="1">
        <f t="shared" si="117"/>
        <v>3106.9071428571428</v>
      </c>
      <c r="P269" s="1">
        <f t="shared" si="114"/>
        <v>738.14999999999986</v>
      </c>
      <c r="Q269" s="1">
        <v>205</v>
      </c>
      <c r="R269" s="1">
        <f t="shared" si="110"/>
        <v>943.14999999999986</v>
      </c>
      <c r="S269" s="22">
        <f t="shared" si="118"/>
        <v>1886.2999999999997</v>
      </c>
      <c r="T269" s="1"/>
      <c r="U269" s="1"/>
      <c r="V269" s="1">
        <v>950</v>
      </c>
      <c r="W269" s="1">
        <v>2300</v>
      </c>
      <c r="X269" s="1">
        <v>1880</v>
      </c>
      <c r="Y269" s="1">
        <f t="shared" si="102"/>
        <v>3744.2214285714281</v>
      </c>
      <c r="Z269" s="1">
        <f t="shared" si="115"/>
        <v>706.91999999999962</v>
      </c>
      <c r="AA269" s="1">
        <v>210</v>
      </c>
      <c r="AB269" s="1">
        <f t="shared" si="111"/>
        <v>916.91999999999962</v>
      </c>
      <c r="AC269" s="22">
        <f t="shared" si="119"/>
        <v>1833.8399999999992</v>
      </c>
      <c r="AD269" s="20"/>
      <c r="AE269" s="20"/>
      <c r="AF269" s="1">
        <v>950</v>
      </c>
      <c r="AG269" s="1">
        <v>2300</v>
      </c>
      <c r="AH269" s="1">
        <v>2350</v>
      </c>
      <c r="AI269" s="1">
        <f t="shared" si="95"/>
        <v>4680.2767857142862</v>
      </c>
      <c r="AJ269" s="1">
        <f t="shared" si="116"/>
        <v>898.6</v>
      </c>
      <c r="AK269" s="1">
        <v>220</v>
      </c>
      <c r="AL269" s="1">
        <v>30</v>
      </c>
      <c r="AM269" s="1">
        <f t="shared" si="112"/>
        <v>1148.5999999999999</v>
      </c>
      <c r="AN269" s="22">
        <f t="shared" si="120"/>
        <v>2297.1999999999998</v>
      </c>
      <c r="AO269" s="1"/>
    </row>
    <row r="270" spans="2:41" x14ac:dyDescent="0.35">
      <c r="B270" s="3">
        <v>950</v>
      </c>
      <c r="C270" s="21">
        <v>2400</v>
      </c>
      <c r="D270" s="4">
        <v>1255</v>
      </c>
      <c r="E270" s="6">
        <f t="shared" si="107"/>
        <v>2618.6919642857142</v>
      </c>
      <c r="F270" s="3">
        <f t="shared" si="113"/>
        <v>590.51999999999987</v>
      </c>
      <c r="G270" s="21">
        <v>200</v>
      </c>
      <c r="H270" s="4">
        <f t="shared" si="108"/>
        <v>790.51999999999987</v>
      </c>
      <c r="I270" s="9">
        <f t="shared" si="109"/>
        <v>1581.0399999999997</v>
      </c>
      <c r="J270" s="20"/>
      <c r="K270" s="1"/>
      <c r="L270" s="1">
        <v>950</v>
      </c>
      <c r="M270" s="1">
        <v>2400</v>
      </c>
      <c r="N270" s="1">
        <v>1560</v>
      </c>
      <c r="O270" s="1">
        <f t="shared" si="117"/>
        <v>3255.1071428571431</v>
      </c>
      <c r="P270" s="1">
        <f t="shared" si="114"/>
        <v>755.03999999999985</v>
      </c>
      <c r="Q270" s="1">
        <v>205</v>
      </c>
      <c r="R270" s="1">
        <f t="shared" si="110"/>
        <v>960.03999999999985</v>
      </c>
      <c r="S270" s="22">
        <f t="shared" si="118"/>
        <v>1920.0799999999997</v>
      </c>
      <c r="T270" s="1"/>
      <c r="U270" s="1"/>
      <c r="V270" s="1">
        <v>950</v>
      </c>
      <c r="W270" s="1">
        <v>2400</v>
      </c>
      <c r="X270" s="1">
        <v>1880</v>
      </c>
      <c r="Y270" s="1">
        <f t="shared" si="102"/>
        <v>3922.8214285714284</v>
      </c>
      <c r="Z270" s="1">
        <f t="shared" si="115"/>
        <v>723.20999999999958</v>
      </c>
      <c r="AA270" s="1">
        <v>210</v>
      </c>
      <c r="AB270" s="1">
        <f t="shared" si="111"/>
        <v>933.20999999999958</v>
      </c>
      <c r="AC270" s="22">
        <f t="shared" si="119"/>
        <v>1866.4199999999992</v>
      </c>
      <c r="AD270" s="20"/>
      <c r="AE270" s="20"/>
      <c r="AF270" s="1">
        <v>950</v>
      </c>
      <c r="AG270" s="1">
        <v>2400</v>
      </c>
      <c r="AH270" s="1">
        <v>2350</v>
      </c>
      <c r="AI270" s="1">
        <f t="shared" si="95"/>
        <v>4903.5267857142862</v>
      </c>
      <c r="AJ270" s="1">
        <f t="shared" si="116"/>
        <v>919.72</v>
      </c>
      <c r="AK270" s="1">
        <v>220</v>
      </c>
      <c r="AL270" s="1">
        <v>30</v>
      </c>
      <c r="AM270" s="1">
        <f t="shared" si="112"/>
        <v>1169.72</v>
      </c>
      <c r="AN270" s="22">
        <f t="shared" si="120"/>
        <v>2339.44</v>
      </c>
      <c r="AO270" s="1"/>
    </row>
    <row r="271" spans="2:41" x14ac:dyDescent="0.35">
      <c r="B271" s="3">
        <v>950</v>
      </c>
      <c r="C271" s="21">
        <v>2500</v>
      </c>
      <c r="D271" s="4">
        <v>1255</v>
      </c>
      <c r="E271" s="6">
        <f t="shared" si="107"/>
        <v>2737.9169642857141</v>
      </c>
      <c r="F271" s="3">
        <f t="shared" si="113"/>
        <v>603.18999999999983</v>
      </c>
      <c r="G271" s="21">
        <v>200</v>
      </c>
      <c r="H271" s="4">
        <f t="shared" si="108"/>
        <v>803.18999999999983</v>
      </c>
      <c r="I271" s="9">
        <f t="shared" si="109"/>
        <v>1606.3799999999997</v>
      </c>
      <c r="J271" s="20"/>
      <c r="K271" s="1"/>
      <c r="L271" s="1">
        <v>950</v>
      </c>
      <c r="M271" s="1">
        <v>2500</v>
      </c>
      <c r="N271" s="1">
        <v>1560</v>
      </c>
      <c r="O271" s="1">
        <f t="shared" si="117"/>
        <v>3403.3071428571429</v>
      </c>
      <c r="P271" s="1">
        <f t="shared" si="114"/>
        <v>771.92999999999984</v>
      </c>
      <c r="Q271" s="1">
        <v>205</v>
      </c>
      <c r="R271" s="1">
        <f t="shared" si="110"/>
        <v>976.92999999999984</v>
      </c>
      <c r="S271" s="22">
        <f t="shared" si="118"/>
        <v>1953.8599999999997</v>
      </c>
      <c r="T271" s="1"/>
      <c r="U271" s="1"/>
      <c r="V271" s="1">
        <v>950</v>
      </c>
      <c r="W271" s="1">
        <v>2500</v>
      </c>
      <c r="X271" s="1">
        <v>1880</v>
      </c>
      <c r="Y271" s="1">
        <f t="shared" si="102"/>
        <v>4101.4214285714279</v>
      </c>
      <c r="Z271" s="1">
        <f t="shared" si="115"/>
        <v>739.49999999999955</v>
      </c>
      <c r="AA271" s="1">
        <v>215</v>
      </c>
      <c r="AB271" s="1">
        <f t="shared" si="111"/>
        <v>954.49999999999955</v>
      </c>
      <c r="AC271" s="22">
        <f t="shared" si="119"/>
        <v>1908.9999999999991</v>
      </c>
      <c r="AD271" s="20"/>
      <c r="AE271" s="20"/>
      <c r="AF271" s="1">
        <v>950</v>
      </c>
      <c r="AG271" s="1">
        <v>2500</v>
      </c>
      <c r="AH271" s="1">
        <v>2350</v>
      </c>
      <c r="AI271" s="1">
        <f t="shared" ref="AI271:AI334" si="121">(((22/7*(AF271/2)^2)*AH271)+((AG271-AF271)*AH271*AF271))/1000000</f>
        <v>5126.7767857142862</v>
      </c>
      <c r="AJ271" s="1">
        <f t="shared" si="116"/>
        <v>940.84</v>
      </c>
      <c r="AK271" s="1">
        <v>225</v>
      </c>
      <c r="AL271" s="1">
        <v>45</v>
      </c>
      <c r="AM271" s="1">
        <f t="shared" si="112"/>
        <v>1210.8400000000001</v>
      </c>
      <c r="AN271" s="22">
        <f t="shared" si="120"/>
        <v>2421.6800000000003</v>
      </c>
      <c r="AO271" s="1"/>
    </row>
    <row r="272" spans="2:41" x14ac:dyDescent="0.35">
      <c r="B272" s="3">
        <v>950</v>
      </c>
      <c r="C272" s="21">
        <v>2600</v>
      </c>
      <c r="D272" s="4">
        <v>1255</v>
      </c>
      <c r="E272" s="6">
        <f t="shared" si="107"/>
        <v>2857.141964285714</v>
      </c>
      <c r="F272" s="3">
        <f t="shared" si="113"/>
        <v>615.85999999999979</v>
      </c>
      <c r="G272" s="21">
        <v>200</v>
      </c>
      <c r="H272" s="4">
        <f t="shared" si="108"/>
        <v>815.85999999999979</v>
      </c>
      <c r="I272" s="9">
        <f t="shared" si="109"/>
        <v>1631.7199999999996</v>
      </c>
      <c r="J272" s="20"/>
      <c r="K272" s="1"/>
      <c r="L272" s="1">
        <v>950</v>
      </c>
      <c r="M272" s="1">
        <v>2600</v>
      </c>
      <c r="N272" s="1">
        <v>1560</v>
      </c>
      <c r="O272" s="1">
        <f t="shared" si="117"/>
        <v>3551.5071428571428</v>
      </c>
      <c r="P272" s="1">
        <f t="shared" si="114"/>
        <v>788.81999999999982</v>
      </c>
      <c r="Q272" s="1">
        <v>210</v>
      </c>
      <c r="R272" s="1">
        <f t="shared" si="110"/>
        <v>998.81999999999982</v>
      </c>
      <c r="S272" s="22">
        <f t="shared" si="118"/>
        <v>1997.6399999999996</v>
      </c>
      <c r="T272" s="1"/>
      <c r="U272" s="1"/>
      <c r="V272" s="1">
        <v>950</v>
      </c>
      <c r="W272" s="1">
        <v>2600</v>
      </c>
      <c r="X272" s="1">
        <v>1880</v>
      </c>
      <c r="Y272" s="1">
        <f t="shared" si="102"/>
        <v>4280.0214285714283</v>
      </c>
      <c r="Z272" s="1">
        <f t="shared" si="115"/>
        <v>755.78999999999951</v>
      </c>
      <c r="AA272" s="1">
        <v>215</v>
      </c>
      <c r="AB272" s="1">
        <f t="shared" si="111"/>
        <v>970.78999999999951</v>
      </c>
      <c r="AC272" s="22">
        <f t="shared" si="119"/>
        <v>1941.579999999999</v>
      </c>
      <c r="AD272" s="20"/>
      <c r="AE272" s="20"/>
      <c r="AF272" s="1">
        <v>950</v>
      </c>
      <c r="AG272" s="1">
        <v>2600</v>
      </c>
      <c r="AH272" s="1">
        <v>2350</v>
      </c>
      <c r="AI272" s="1">
        <f t="shared" si="121"/>
        <v>5350.0267857142862</v>
      </c>
      <c r="AJ272" s="1">
        <f t="shared" si="116"/>
        <v>961.96</v>
      </c>
      <c r="AK272" s="1">
        <v>225</v>
      </c>
      <c r="AL272" s="1">
        <v>45</v>
      </c>
      <c r="AM272" s="1">
        <f t="shared" si="112"/>
        <v>1231.96</v>
      </c>
      <c r="AN272" s="22">
        <f t="shared" si="120"/>
        <v>2463.92</v>
      </c>
      <c r="AO272" s="1"/>
    </row>
    <row r="273" spans="2:41" x14ac:dyDescent="0.35">
      <c r="B273" s="3">
        <v>950</v>
      </c>
      <c r="C273" s="21">
        <v>2700</v>
      </c>
      <c r="D273" s="4">
        <v>1255</v>
      </c>
      <c r="E273" s="6">
        <f t="shared" si="107"/>
        <v>2976.3669642857139</v>
      </c>
      <c r="F273" s="3">
        <f t="shared" si="113"/>
        <v>628.52999999999975</v>
      </c>
      <c r="G273" s="21">
        <v>200</v>
      </c>
      <c r="H273" s="4">
        <f t="shared" si="108"/>
        <v>828.52999999999975</v>
      </c>
      <c r="I273" s="9">
        <f t="shared" si="109"/>
        <v>1657.0599999999995</v>
      </c>
      <c r="J273" s="20"/>
      <c r="K273" s="1"/>
      <c r="L273" s="1">
        <v>950</v>
      </c>
      <c r="M273" s="1">
        <v>2700</v>
      </c>
      <c r="N273" s="1">
        <v>1560</v>
      </c>
      <c r="O273" s="1">
        <f t="shared" si="117"/>
        <v>3699.707142857143</v>
      </c>
      <c r="P273" s="1">
        <f t="shared" si="114"/>
        <v>805.70999999999981</v>
      </c>
      <c r="Q273" s="1">
        <v>210</v>
      </c>
      <c r="R273" s="1">
        <f t="shared" si="110"/>
        <v>1015.7099999999998</v>
      </c>
      <c r="S273" s="22">
        <f t="shared" si="118"/>
        <v>2031.4199999999996</v>
      </c>
      <c r="T273" s="1"/>
      <c r="U273" s="1"/>
      <c r="V273" s="1">
        <v>950</v>
      </c>
      <c r="W273" s="1">
        <v>2700</v>
      </c>
      <c r="X273" s="1">
        <v>1880</v>
      </c>
      <c r="Y273" s="1">
        <f t="shared" si="102"/>
        <v>4458.6214285714286</v>
      </c>
      <c r="Z273" s="1">
        <f t="shared" si="115"/>
        <v>772.07999999999947</v>
      </c>
      <c r="AA273" s="1">
        <v>215</v>
      </c>
      <c r="AB273" s="1">
        <f t="shared" si="111"/>
        <v>987.07999999999947</v>
      </c>
      <c r="AC273" s="22">
        <f t="shared" si="119"/>
        <v>1974.1599999999989</v>
      </c>
      <c r="AD273" s="20"/>
      <c r="AE273" s="20"/>
      <c r="AF273" s="1">
        <v>950</v>
      </c>
      <c r="AG273" s="1">
        <v>2700</v>
      </c>
      <c r="AH273" s="1">
        <v>2350</v>
      </c>
      <c r="AI273" s="1">
        <f t="shared" si="121"/>
        <v>5573.2767857142862</v>
      </c>
      <c r="AJ273" s="1">
        <f t="shared" si="116"/>
        <v>983.08</v>
      </c>
      <c r="AK273" s="1">
        <v>225</v>
      </c>
      <c r="AL273" s="1">
        <v>45</v>
      </c>
      <c r="AM273" s="1">
        <f t="shared" si="112"/>
        <v>1253.08</v>
      </c>
      <c r="AN273" s="22">
        <f t="shared" si="120"/>
        <v>2506.16</v>
      </c>
      <c r="AO273" s="1"/>
    </row>
    <row r="274" spans="2:41" x14ac:dyDescent="0.35">
      <c r="B274" s="3">
        <v>950</v>
      </c>
      <c r="C274" s="21">
        <v>2800</v>
      </c>
      <c r="D274" s="4">
        <v>1255</v>
      </c>
      <c r="E274" s="6">
        <f t="shared" si="107"/>
        <v>3095.5919642857143</v>
      </c>
      <c r="F274" s="3">
        <f t="shared" si="113"/>
        <v>641.1999999999997</v>
      </c>
      <c r="G274" s="21">
        <v>205</v>
      </c>
      <c r="H274" s="4">
        <f t="shared" si="108"/>
        <v>846.1999999999997</v>
      </c>
      <c r="I274" s="9">
        <f t="shared" si="109"/>
        <v>1692.3999999999994</v>
      </c>
      <c r="J274" s="20"/>
      <c r="K274" s="1"/>
      <c r="L274" s="1">
        <v>950</v>
      </c>
      <c r="M274" s="1">
        <v>2800</v>
      </c>
      <c r="N274" s="1">
        <v>1560</v>
      </c>
      <c r="O274" s="1">
        <f t="shared" si="117"/>
        <v>3847.9071428571428</v>
      </c>
      <c r="P274" s="1">
        <f t="shared" si="114"/>
        <v>822.5999999999998</v>
      </c>
      <c r="Q274" s="1">
        <v>210</v>
      </c>
      <c r="R274" s="1">
        <f t="shared" si="110"/>
        <v>1032.5999999999999</v>
      </c>
      <c r="S274" s="22">
        <f t="shared" si="118"/>
        <v>2065.1999999999998</v>
      </c>
      <c r="T274" s="1"/>
      <c r="U274" s="1"/>
      <c r="V274" s="1">
        <v>950</v>
      </c>
      <c r="W274" s="1">
        <v>2800</v>
      </c>
      <c r="X274" s="1">
        <v>1880</v>
      </c>
      <c r="Y274" s="1">
        <f t="shared" si="102"/>
        <v>4637.2214285714281</v>
      </c>
      <c r="Z274" s="1">
        <f t="shared" si="115"/>
        <v>788.36999999999944</v>
      </c>
      <c r="AA274" s="1">
        <v>220</v>
      </c>
      <c r="AB274" s="1">
        <f t="shared" si="111"/>
        <v>1008.3699999999994</v>
      </c>
      <c r="AC274" s="22">
        <f t="shared" si="119"/>
        <v>2016.7399999999989</v>
      </c>
      <c r="AD274" s="20"/>
      <c r="AE274" s="20"/>
      <c r="AF274" s="1">
        <v>950</v>
      </c>
      <c r="AG274" s="1">
        <v>2800</v>
      </c>
      <c r="AH274" s="1">
        <v>2350</v>
      </c>
      <c r="AI274" s="1">
        <f t="shared" si="121"/>
        <v>5796.5267857142862</v>
      </c>
      <c r="AJ274" s="1">
        <f t="shared" si="116"/>
        <v>1004.2</v>
      </c>
      <c r="AK274" s="1">
        <v>225</v>
      </c>
      <c r="AL274" s="1">
        <v>45</v>
      </c>
      <c r="AM274" s="1">
        <f t="shared" si="112"/>
        <v>1274.2</v>
      </c>
      <c r="AN274" s="22">
        <f t="shared" si="120"/>
        <v>2548.4</v>
      </c>
      <c r="AO274" s="1"/>
    </row>
    <row r="275" spans="2:41" x14ac:dyDescent="0.35">
      <c r="B275" s="3">
        <v>950</v>
      </c>
      <c r="C275" s="21">
        <v>2900</v>
      </c>
      <c r="D275" s="4">
        <v>1255</v>
      </c>
      <c r="E275" s="6">
        <f t="shared" si="107"/>
        <v>3214.8169642857142</v>
      </c>
      <c r="F275" s="3">
        <f t="shared" si="113"/>
        <v>653.86999999999966</v>
      </c>
      <c r="G275" s="21">
        <v>205</v>
      </c>
      <c r="H275" s="4">
        <f t="shared" si="108"/>
        <v>858.86999999999966</v>
      </c>
      <c r="I275" s="9">
        <f t="shared" si="109"/>
        <v>1717.7399999999993</v>
      </c>
      <c r="J275" s="20"/>
      <c r="K275" s="1"/>
      <c r="L275" s="1">
        <v>950</v>
      </c>
      <c r="M275" s="1">
        <v>2900</v>
      </c>
      <c r="N275" s="1">
        <v>1560</v>
      </c>
      <c r="O275" s="1">
        <f t="shared" si="117"/>
        <v>3996.1071428571431</v>
      </c>
      <c r="P275" s="1">
        <f t="shared" si="114"/>
        <v>839.48999999999978</v>
      </c>
      <c r="Q275" s="1">
        <v>210</v>
      </c>
      <c r="R275" s="1">
        <f t="shared" si="110"/>
        <v>1049.4899999999998</v>
      </c>
      <c r="S275" s="22">
        <f t="shared" si="118"/>
        <v>2098.9799999999996</v>
      </c>
      <c r="T275" s="1"/>
      <c r="U275" s="1"/>
      <c r="V275" s="1">
        <v>950</v>
      </c>
      <c r="W275" s="1">
        <v>2900</v>
      </c>
      <c r="X275" s="1">
        <v>1880</v>
      </c>
      <c r="Y275" s="1">
        <f t="shared" si="102"/>
        <v>4815.8214285714284</v>
      </c>
      <c r="Z275" s="1">
        <f t="shared" si="115"/>
        <v>804.6599999999994</v>
      </c>
      <c r="AA275" s="1">
        <v>220</v>
      </c>
      <c r="AB275" s="1">
        <f t="shared" si="111"/>
        <v>1024.6599999999994</v>
      </c>
      <c r="AC275" s="22">
        <f t="shared" si="119"/>
        <v>2049.3199999999988</v>
      </c>
      <c r="AD275" s="20"/>
      <c r="AE275" s="20"/>
      <c r="AF275" s="1">
        <v>950</v>
      </c>
      <c r="AG275" s="1">
        <v>2900</v>
      </c>
      <c r="AH275" s="1">
        <v>2350</v>
      </c>
      <c r="AI275" s="1">
        <f t="shared" si="121"/>
        <v>6019.7767857142862</v>
      </c>
      <c r="AJ275" s="1">
        <f t="shared" si="116"/>
        <v>1025.32</v>
      </c>
      <c r="AK275" s="1">
        <v>230</v>
      </c>
      <c r="AL275" s="1">
        <v>45</v>
      </c>
      <c r="AM275" s="1">
        <f t="shared" si="112"/>
        <v>1300.32</v>
      </c>
      <c r="AN275" s="22">
        <f t="shared" si="120"/>
        <v>2600.64</v>
      </c>
      <c r="AO275" s="1"/>
    </row>
    <row r="276" spans="2:41" x14ac:dyDescent="0.35">
      <c r="B276" s="3">
        <v>950</v>
      </c>
      <c r="C276" s="21">
        <v>3000</v>
      </c>
      <c r="D276" s="4">
        <v>1255</v>
      </c>
      <c r="E276" s="6">
        <f t="shared" si="107"/>
        <v>3334.0419642857141</v>
      </c>
      <c r="F276" s="3">
        <f t="shared" si="113"/>
        <v>666.53999999999962</v>
      </c>
      <c r="G276" s="21">
        <v>205</v>
      </c>
      <c r="H276" s="4">
        <f t="shared" si="108"/>
        <v>871.53999999999962</v>
      </c>
      <c r="I276" s="9">
        <f t="shared" si="109"/>
        <v>1743.0799999999992</v>
      </c>
      <c r="J276" s="20"/>
      <c r="K276" s="1"/>
      <c r="L276" s="1">
        <v>950</v>
      </c>
      <c r="M276" s="1">
        <v>3000</v>
      </c>
      <c r="N276" s="1">
        <v>1560</v>
      </c>
      <c r="O276" s="1">
        <f t="shared" si="117"/>
        <v>4144.3071428571429</v>
      </c>
      <c r="P276" s="1">
        <f t="shared" si="114"/>
        <v>856.37999999999977</v>
      </c>
      <c r="Q276" s="1">
        <v>215</v>
      </c>
      <c r="R276" s="1">
        <f t="shared" si="110"/>
        <v>1071.3799999999997</v>
      </c>
      <c r="S276" s="22">
        <f t="shared" si="118"/>
        <v>2142.7599999999993</v>
      </c>
      <c r="T276" s="1"/>
      <c r="U276" s="1"/>
      <c r="V276" s="1">
        <v>950</v>
      </c>
      <c r="W276" s="1">
        <v>3000</v>
      </c>
      <c r="X276" s="1">
        <v>1880</v>
      </c>
      <c r="Y276" s="1">
        <f t="shared" si="102"/>
        <v>4994.4214285714279</v>
      </c>
      <c r="Z276" s="1">
        <f t="shared" si="115"/>
        <v>820.94999999999936</v>
      </c>
      <c r="AA276" s="1">
        <v>220</v>
      </c>
      <c r="AB276" s="1">
        <f t="shared" si="111"/>
        <v>1040.9499999999994</v>
      </c>
      <c r="AC276" s="22">
        <f t="shared" si="119"/>
        <v>2081.8999999999987</v>
      </c>
      <c r="AD276" s="20"/>
      <c r="AE276" s="20"/>
      <c r="AF276" s="1">
        <v>950</v>
      </c>
      <c r="AG276" s="1">
        <v>3000</v>
      </c>
      <c r="AH276" s="1">
        <v>2350</v>
      </c>
      <c r="AI276" s="1">
        <f t="shared" si="121"/>
        <v>6243.0267857142862</v>
      </c>
      <c r="AJ276" s="1">
        <f t="shared" si="116"/>
        <v>1046.4399999999998</v>
      </c>
      <c r="AK276" s="1">
        <v>230</v>
      </c>
      <c r="AL276" s="1">
        <v>45</v>
      </c>
      <c r="AM276" s="1">
        <f t="shared" si="112"/>
        <v>1321.4399999999998</v>
      </c>
      <c r="AN276" s="22">
        <f t="shared" si="120"/>
        <v>2642.8799999999997</v>
      </c>
      <c r="AO276" s="1"/>
    </row>
    <row r="277" spans="2:41" x14ac:dyDescent="0.35">
      <c r="B277" s="3">
        <v>950</v>
      </c>
      <c r="C277" s="21">
        <v>3100</v>
      </c>
      <c r="D277" s="4">
        <v>1255</v>
      </c>
      <c r="E277" s="6">
        <f t="shared" si="107"/>
        <v>3453.266964285714</v>
      </c>
      <c r="F277" s="3">
        <f t="shared" si="113"/>
        <v>679.20999999999958</v>
      </c>
      <c r="G277" s="21">
        <v>205</v>
      </c>
      <c r="H277" s="4">
        <f t="shared" si="108"/>
        <v>884.20999999999958</v>
      </c>
      <c r="I277" s="9">
        <f t="shared" si="109"/>
        <v>1768.4199999999992</v>
      </c>
      <c r="J277" s="20"/>
      <c r="K277" s="1"/>
      <c r="L277" s="1">
        <v>950</v>
      </c>
      <c r="M277" s="1">
        <v>3100</v>
      </c>
      <c r="N277" s="1">
        <v>1560</v>
      </c>
      <c r="O277" s="1">
        <f t="shared" si="117"/>
        <v>4292.5071428571428</v>
      </c>
      <c r="P277" s="1">
        <f t="shared" si="114"/>
        <v>873.26999999999975</v>
      </c>
      <c r="Q277" s="1">
        <v>215</v>
      </c>
      <c r="R277" s="1">
        <f t="shared" si="110"/>
        <v>1088.2699999999998</v>
      </c>
      <c r="S277" s="22">
        <f t="shared" si="118"/>
        <v>2176.5399999999995</v>
      </c>
      <c r="T277" s="1"/>
      <c r="U277" s="1"/>
      <c r="V277" s="1">
        <v>950</v>
      </c>
      <c r="W277" s="1">
        <v>3100</v>
      </c>
      <c r="X277" s="1">
        <v>1880</v>
      </c>
      <c r="Y277" s="1">
        <f t="shared" si="102"/>
        <v>5173.0214285714283</v>
      </c>
      <c r="Z277" s="1">
        <f t="shared" si="115"/>
        <v>837.23999999999933</v>
      </c>
      <c r="AA277" s="1">
        <v>220</v>
      </c>
      <c r="AB277" s="1">
        <f t="shared" si="111"/>
        <v>1057.2399999999993</v>
      </c>
      <c r="AC277" s="22">
        <f t="shared" si="119"/>
        <v>2114.4799999999987</v>
      </c>
      <c r="AD277" s="20"/>
      <c r="AE277" s="20"/>
      <c r="AF277" s="1">
        <v>950</v>
      </c>
      <c r="AG277" s="1">
        <v>3100</v>
      </c>
      <c r="AH277" s="1">
        <v>2350</v>
      </c>
      <c r="AI277" s="1">
        <f t="shared" si="121"/>
        <v>6466.2767857142862</v>
      </c>
      <c r="AJ277" s="1">
        <f t="shared" si="116"/>
        <v>1067.5599999999997</v>
      </c>
      <c r="AK277" s="1">
        <v>230</v>
      </c>
      <c r="AL277" s="1">
        <v>45</v>
      </c>
      <c r="AM277" s="1">
        <f t="shared" si="112"/>
        <v>1342.5599999999997</v>
      </c>
      <c r="AN277" s="22">
        <f t="shared" si="120"/>
        <v>2685.1199999999994</v>
      </c>
      <c r="AO277" s="1"/>
    </row>
    <row r="278" spans="2:41" x14ac:dyDescent="0.35">
      <c r="B278" s="3">
        <v>950</v>
      </c>
      <c r="C278" s="21">
        <v>3200</v>
      </c>
      <c r="D278" s="4">
        <v>1255</v>
      </c>
      <c r="E278" s="6">
        <f t="shared" si="107"/>
        <v>3572.4919642857139</v>
      </c>
      <c r="F278" s="3">
        <f t="shared" si="113"/>
        <v>691.87999999999954</v>
      </c>
      <c r="G278" s="21">
        <v>210</v>
      </c>
      <c r="H278" s="4">
        <f t="shared" si="108"/>
        <v>901.87999999999954</v>
      </c>
      <c r="I278" s="9">
        <f t="shared" si="109"/>
        <v>1803.7599999999991</v>
      </c>
      <c r="J278" s="20"/>
      <c r="K278" s="1"/>
      <c r="L278" s="1">
        <v>950</v>
      </c>
      <c r="M278" s="1">
        <v>3200</v>
      </c>
      <c r="N278" s="1">
        <v>1560</v>
      </c>
      <c r="O278" s="1">
        <f t="shared" si="117"/>
        <v>4440.7071428571435</v>
      </c>
      <c r="P278" s="1">
        <f t="shared" si="114"/>
        <v>890.15999999999974</v>
      </c>
      <c r="Q278" s="1">
        <v>215</v>
      </c>
      <c r="R278" s="1">
        <f t="shared" si="110"/>
        <v>1105.1599999999999</v>
      </c>
      <c r="S278" s="22">
        <f t="shared" si="118"/>
        <v>2210.3199999999997</v>
      </c>
      <c r="T278" s="1"/>
      <c r="U278" s="1"/>
      <c r="V278" s="1">
        <v>950</v>
      </c>
      <c r="W278" s="1">
        <v>3200</v>
      </c>
      <c r="X278" s="1">
        <v>1880</v>
      </c>
      <c r="Y278" s="1">
        <f t="shared" si="102"/>
        <v>5351.6214285714286</v>
      </c>
      <c r="Z278" s="1">
        <f t="shared" si="115"/>
        <v>853.52999999999929</v>
      </c>
      <c r="AA278" s="1">
        <v>220</v>
      </c>
      <c r="AB278" s="1">
        <f t="shared" si="111"/>
        <v>1073.5299999999993</v>
      </c>
      <c r="AC278" s="22">
        <f t="shared" si="119"/>
        <v>2147.0599999999986</v>
      </c>
      <c r="AD278" s="20"/>
      <c r="AE278" s="20"/>
      <c r="AF278" s="1">
        <v>950</v>
      </c>
      <c r="AG278" s="1">
        <v>3200</v>
      </c>
      <c r="AH278" s="1">
        <v>2350</v>
      </c>
      <c r="AI278" s="1">
        <f t="shared" si="121"/>
        <v>6689.5267857142862</v>
      </c>
      <c r="AJ278" s="1">
        <f t="shared" si="116"/>
        <v>1088.6799999999996</v>
      </c>
      <c r="AK278" s="1">
        <v>235</v>
      </c>
      <c r="AL278" s="1">
        <v>45</v>
      </c>
      <c r="AM278" s="1">
        <f t="shared" si="112"/>
        <v>1368.6799999999996</v>
      </c>
      <c r="AN278" s="22">
        <f t="shared" si="120"/>
        <v>2737.3599999999992</v>
      </c>
      <c r="AO278" s="1"/>
    </row>
    <row r="279" spans="2:41" x14ac:dyDescent="0.35">
      <c r="B279" s="3">
        <v>950</v>
      </c>
      <c r="C279" s="21">
        <v>3300</v>
      </c>
      <c r="D279" s="4">
        <v>1255</v>
      </c>
      <c r="E279" s="6">
        <f t="shared" si="107"/>
        <v>3691.7169642857143</v>
      </c>
      <c r="F279" s="3">
        <f t="shared" si="113"/>
        <v>704.5499999999995</v>
      </c>
      <c r="G279" s="21">
        <v>210</v>
      </c>
      <c r="H279" s="4">
        <f t="shared" si="108"/>
        <v>914.5499999999995</v>
      </c>
      <c r="I279" s="9">
        <f t="shared" si="109"/>
        <v>1829.099999999999</v>
      </c>
      <c r="J279" s="20"/>
      <c r="K279" s="1"/>
      <c r="L279" s="1">
        <v>950</v>
      </c>
      <c r="M279" s="1">
        <v>3300</v>
      </c>
      <c r="N279" s="1">
        <v>1560</v>
      </c>
      <c r="O279" s="1">
        <f t="shared" si="117"/>
        <v>4588.9071428571433</v>
      </c>
      <c r="P279" s="1">
        <f t="shared" si="114"/>
        <v>907.04999999999973</v>
      </c>
      <c r="Q279" s="1">
        <v>220</v>
      </c>
      <c r="R279" s="1">
        <f t="shared" si="110"/>
        <v>1127.0499999999997</v>
      </c>
      <c r="S279" s="22">
        <f t="shared" si="118"/>
        <v>2254.0999999999995</v>
      </c>
      <c r="T279" s="1"/>
      <c r="U279" s="1"/>
      <c r="V279" s="1">
        <v>950</v>
      </c>
      <c r="W279" s="1">
        <v>3300</v>
      </c>
      <c r="X279" s="1">
        <v>1880</v>
      </c>
      <c r="Y279" s="1">
        <f t="shared" si="102"/>
        <v>5530.2214285714281</v>
      </c>
      <c r="Z279" s="1">
        <f t="shared" si="115"/>
        <v>869.81999999999925</v>
      </c>
      <c r="AA279" s="1">
        <v>220</v>
      </c>
      <c r="AB279" s="1">
        <f t="shared" si="111"/>
        <v>1089.8199999999993</v>
      </c>
      <c r="AC279" s="22">
        <f t="shared" si="119"/>
        <v>2179.6399999999985</v>
      </c>
      <c r="AD279" s="20"/>
      <c r="AE279" s="20"/>
      <c r="AF279" s="1">
        <v>950</v>
      </c>
      <c r="AG279" s="1">
        <v>3300</v>
      </c>
      <c r="AH279" s="1">
        <v>2350</v>
      </c>
      <c r="AI279" s="1">
        <f t="shared" si="121"/>
        <v>6912.7767857142862</v>
      </c>
      <c r="AJ279" s="1">
        <f t="shared" si="116"/>
        <v>1109.7999999999995</v>
      </c>
      <c r="AK279" s="1">
        <v>235</v>
      </c>
      <c r="AL279" s="1">
        <v>45</v>
      </c>
      <c r="AM279" s="1">
        <f t="shared" si="112"/>
        <v>1389.7999999999995</v>
      </c>
      <c r="AN279" s="22">
        <f t="shared" si="120"/>
        <v>2779.599999999999</v>
      </c>
      <c r="AO279" s="1"/>
    </row>
    <row r="280" spans="2:41" x14ac:dyDescent="0.35">
      <c r="B280" s="3">
        <v>950</v>
      </c>
      <c r="C280" s="21">
        <v>3400</v>
      </c>
      <c r="D280" s="4">
        <v>1255</v>
      </c>
      <c r="E280" s="6">
        <f t="shared" si="107"/>
        <v>3810.9419642857142</v>
      </c>
      <c r="F280" s="3">
        <f t="shared" si="113"/>
        <v>717.21999999999946</v>
      </c>
      <c r="G280" s="21">
        <v>210</v>
      </c>
      <c r="H280" s="4">
        <f t="shared" si="108"/>
        <v>927.21999999999946</v>
      </c>
      <c r="I280" s="9">
        <f t="shared" si="109"/>
        <v>1854.4399999999989</v>
      </c>
      <c r="J280" s="20"/>
      <c r="K280" s="1"/>
      <c r="L280" s="1">
        <v>950</v>
      </c>
      <c r="M280" s="1">
        <v>3400</v>
      </c>
      <c r="N280" s="1">
        <v>1560</v>
      </c>
      <c r="O280" s="1">
        <f t="shared" si="117"/>
        <v>4737.1071428571431</v>
      </c>
      <c r="P280" s="1">
        <f t="shared" si="114"/>
        <v>923.93999999999971</v>
      </c>
      <c r="Q280" s="1">
        <v>220</v>
      </c>
      <c r="R280" s="1">
        <f t="shared" si="110"/>
        <v>1143.9399999999996</v>
      </c>
      <c r="S280" s="22">
        <f t="shared" si="118"/>
        <v>2287.8799999999992</v>
      </c>
      <c r="T280" s="1"/>
      <c r="U280" s="1"/>
      <c r="V280" s="1">
        <v>950</v>
      </c>
      <c r="W280" s="1">
        <v>3400</v>
      </c>
      <c r="X280" s="1">
        <v>1880</v>
      </c>
      <c r="Y280" s="1">
        <f t="shared" si="102"/>
        <v>5708.8214285714284</v>
      </c>
      <c r="Z280" s="1">
        <f t="shared" si="115"/>
        <v>886.10999999999922</v>
      </c>
      <c r="AA280" s="1">
        <v>220</v>
      </c>
      <c r="AB280" s="1">
        <f t="shared" si="111"/>
        <v>1106.1099999999992</v>
      </c>
      <c r="AC280" s="22">
        <f t="shared" si="119"/>
        <v>2212.2199999999984</v>
      </c>
      <c r="AD280" s="20"/>
      <c r="AE280" s="20"/>
      <c r="AF280" s="1">
        <v>950</v>
      </c>
      <c r="AG280" s="1">
        <v>3400</v>
      </c>
      <c r="AH280" s="1">
        <v>2350</v>
      </c>
      <c r="AI280" s="1">
        <f t="shared" si="121"/>
        <v>7136.0267857142862</v>
      </c>
      <c r="AJ280" s="1">
        <f t="shared" si="116"/>
        <v>1130.9199999999994</v>
      </c>
      <c r="AK280" s="1">
        <v>235</v>
      </c>
      <c r="AL280" s="1">
        <v>45</v>
      </c>
      <c r="AM280" s="1">
        <f t="shared" si="112"/>
        <v>1410.9199999999994</v>
      </c>
      <c r="AN280" s="22">
        <f t="shared" si="120"/>
        <v>2821.8399999999988</v>
      </c>
      <c r="AO280" s="1"/>
    </row>
    <row r="281" spans="2:41" x14ac:dyDescent="0.35">
      <c r="B281" s="3">
        <v>950</v>
      </c>
      <c r="C281" s="21">
        <v>3500</v>
      </c>
      <c r="D281" s="4">
        <v>1255</v>
      </c>
      <c r="E281" s="6">
        <f t="shared" si="107"/>
        <v>3930.1669642857141</v>
      </c>
      <c r="F281" s="3">
        <f t="shared" si="113"/>
        <v>729.88999999999942</v>
      </c>
      <c r="G281" s="21">
        <v>210</v>
      </c>
      <c r="H281" s="4">
        <f t="shared" si="108"/>
        <v>939.88999999999942</v>
      </c>
      <c r="I281" s="9">
        <f t="shared" si="109"/>
        <v>1879.7799999999988</v>
      </c>
      <c r="J281" s="20"/>
      <c r="K281" s="1"/>
      <c r="L281" s="1">
        <v>950</v>
      </c>
      <c r="M281" s="1">
        <v>3500</v>
      </c>
      <c r="N281" s="1">
        <v>1560</v>
      </c>
      <c r="O281" s="1">
        <f t="shared" si="117"/>
        <v>4885.3071428571438</v>
      </c>
      <c r="P281" s="1">
        <f t="shared" si="114"/>
        <v>940.8299999999997</v>
      </c>
      <c r="Q281" s="1">
        <v>220</v>
      </c>
      <c r="R281" s="1">
        <f t="shared" si="110"/>
        <v>1160.8299999999997</v>
      </c>
      <c r="S281" s="22">
        <f t="shared" si="118"/>
        <v>2321.6599999999994</v>
      </c>
      <c r="T281" s="1"/>
      <c r="U281" s="1"/>
      <c r="V281" s="1">
        <v>950</v>
      </c>
      <c r="W281" s="1">
        <v>3500</v>
      </c>
      <c r="X281" s="1">
        <v>1880</v>
      </c>
      <c r="Y281" s="1">
        <f t="shared" si="102"/>
        <v>5887.4214285714279</v>
      </c>
      <c r="Z281" s="1">
        <f t="shared" si="115"/>
        <v>902.39999999999918</v>
      </c>
      <c r="AA281" s="1">
        <v>220</v>
      </c>
      <c r="AB281" s="1">
        <f t="shared" si="111"/>
        <v>1122.3999999999992</v>
      </c>
      <c r="AC281" s="22">
        <f t="shared" si="119"/>
        <v>2244.7999999999984</v>
      </c>
      <c r="AD281" s="20"/>
      <c r="AE281" s="20"/>
      <c r="AF281" s="1">
        <v>950</v>
      </c>
      <c r="AG281" s="1">
        <v>3500</v>
      </c>
      <c r="AH281" s="1">
        <v>2350</v>
      </c>
      <c r="AI281" s="1">
        <f t="shared" si="121"/>
        <v>7359.2767857142862</v>
      </c>
      <c r="AJ281" s="1">
        <f t="shared" si="116"/>
        <v>1152.0399999999993</v>
      </c>
      <c r="AK281" s="1">
        <v>235</v>
      </c>
      <c r="AL281" s="1">
        <v>45</v>
      </c>
      <c r="AM281" s="1">
        <f t="shared" si="112"/>
        <v>1432.0399999999993</v>
      </c>
      <c r="AN281" s="22">
        <f t="shared" si="120"/>
        <v>2864.0799999999986</v>
      </c>
      <c r="AO281" s="1"/>
    </row>
    <row r="282" spans="2:41" x14ac:dyDescent="0.35">
      <c r="B282" s="3">
        <v>950</v>
      </c>
      <c r="C282" s="21">
        <v>3600</v>
      </c>
      <c r="D282" s="4">
        <v>1255</v>
      </c>
      <c r="E282" s="6">
        <f t="shared" si="107"/>
        <v>4049.391964285714</v>
      </c>
      <c r="F282" s="3">
        <f t="shared" si="113"/>
        <v>742.55999999999938</v>
      </c>
      <c r="G282" s="21">
        <v>215</v>
      </c>
      <c r="H282" s="4">
        <f t="shared" si="108"/>
        <v>957.55999999999938</v>
      </c>
      <c r="I282" s="9">
        <f t="shared" si="109"/>
        <v>1915.1199999999988</v>
      </c>
      <c r="J282" s="20"/>
      <c r="K282" s="1"/>
      <c r="L282" s="1">
        <v>950</v>
      </c>
      <c r="M282" s="1">
        <v>3600</v>
      </c>
      <c r="N282" s="1">
        <v>1560</v>
      </c>
      <c r="O282" s="1">
        <f t="shared" si="117"/>
        <v>5033.5071428571437</v>
      </c>
      <c r="P282" s="1">
        <f t="shared" si="114"/>
        <v>957.71999999999969</v>
      </c>
      <c r="Q282" s="1">
        <v>220</v>
      </c>
      <c r="R282" s="1">
        <f t="shared" si="110"/>
        <v>1177.7199999999998</v>
      </c>
      <c r="S282" s="22">
        <f t="shared" si="118"/>
        <v>2355.4399999999996</v>
      </c>
      <c r="T282" s="1"/>
      <c r="U282" s="1"/>
      <c r="V282" s="1">
        <v>950</v>
      </c>
      <c r="W282" s="1">
        <v>3600</v>
      </c>
      <c r="X282" s="1">
        <v>1880</v>
      </c>
      <c r="Y282" s="1">
        <f t="shared" si="102"/>
        <v>6066.0214285714283</v>
      </c>
      <c r="Z282" s="1">
        <f t="shared" si="115"/>
        <v>918.68999999999915</v>
      </c>
      <c r="AA282" s="1">
        <v>225</v>
      </c>
      <c r="AB282" s="1">
        <f t="shared" si="111"/>
        <v>1143.6899999999991</v>
      </c>
      <c r="AC282" s="22">
        <f t="shared" si="119"/>
        <v>2287.3799999999983</v>
      </c>
      <c r="AD282" s="20"/>
      <c r="AE282" s="20"/>
      <c r="AF282" s="1">
        <v>950</v>
      </c>
      <c r="AG282" s="1">
        <v>3600</v>
      </c>
      <c r="AH282" s="1">
        <v>2350</v>
      </c>
      <c r="AI282" s="1">
        <f t="shared" si="121"/>
        <v>7582.5267857142862</v>
      </c>
      <c r="AJ282" s="1">
        <f t="shared" si="116"/>
        <v>1173.1599999999992</v>
      </c>
      <c r="AK282" s="1">
        <v>240</v>
      </c>
      <c r="AL282" s="1">
        <v>45</v>
      </c>
      <c r="AM282" s="1">
        <f t="shared" si="112"/>
        <v>1458.1599999999992</v>
      </c>
      <c r="AN282" s="22">
        <f t="shared" si="120"/>
        <v>2916.3199999999983</v>
      </c>
      <c r="AO282" s="1"/>
    </row>
    <row r="283" spans="2:41" x14ac:dyDescent="0.35">
      <c r="B283" s="3">
        <v>950</v>
      </c>
      <c r="C283" s="21">
        <v>3700</v>
      </c>
      <c r="D283" s="4">
        <v>1255</v>
      </c>
      <c r="E283" s="6">
        <f t="shared" si="107"/>
        <v>4168.6169642857139</v>
      </c>
      <c r="F283" s="3">
        <f t="shared" si="113"/>
        <v>755.22999999999934</v>
      </c>
      <c r="G283" s="21">
        <v>215</v>
      </c>
      <c r="H283" s="4">
        <f t="shared" si="108"/>
        <v>970.22999999999934</v>
      </c>
      <c r="I283" s="9">
        <f t="shared" si="109"/>
        <v>1940.4599999999987</v>
      </c>
      <c r="J283" s="20"/>
      <c r="K283" s="1"/>
      <c r="L283" s="1">
        <v>950</v>
      </c>
      <c r="M283" s="1">
        <v>3700</v>
      </c>
      <c r="N283" s="1">
        <v>1560</v>
      </c>
      <c r="O283" s="1">
        <f t="shared" si="117"/>
        <v>5181.7071428571435</v>
      </c>
      <c r="P283" s="1">
        <f t="shared" si="114"/>
        <v>974.60999999999967</v>
      </c>
      <c r="Q283" s="1">
        <v>220</v>
      </c>
      <c r="R283" s="1">
        <f t="shared" si="110"/>
        <v>1194.6099999999997</v>
      </c>
      <c r="S283" s="22">
        <f t="shared" si="118"/>
        <v>2389.2199999999993</v>
      </c>
      <c r="T283" s="1"/>
      <c r="U283" s="1"/>
      <c r="V283" s="1">
        <v>950</v>
      </c>
      <c r="W283" s="1">
        <v>3700</v>
      </c>
      <c r="X283" s="1">
        <v>1880</v>
      </c>
      <c r="Y283" s="1">
        <f t="shared" si="102"/>
        <v>6244.6214285714286</v>
      </c>
      <c r="Z283" s="1">
        <f t="shared" si="115"/>
        <v>934.97999999999911</v>
      </c>
      <c r="AA283" s="1">
        <v>225</v>
      </c>
      <c r="AB283" s="1">
        <f t="shared" si="111"/>
        <v>1159.9799999999991</v>
      </c>
      <c r="AC283" s="22">
        <f t="shared" si="119"/>
        <v>2319.9599999999982</v>
      </c>
      <c r="AD283" s="20"/>
      <c r="AE283" s="20"/>
      <c r="AF283" s="1">
        <v>950</v>
      </c>
      <c r="AG283" s="1">
        <v>3700</v>
      </c>
      <c r="AH283" s="1">
        <v>2350</v>
      </c>
      <c r="AI283" s="1">
        <f t="shared" si="121"/>
        <v>7805.7767857142862</v>
      </c>
      <c r="AJ283" s="1">
        <f t="shared" si="116"/>
        <v>1194.2799999999991</v>
      </c>
      <c r="AK283" s="1">
        <v>240</v>
      </c>
      <c r="AL283" s="1">
        <v>45</v>
      </c>
      <c r="AM283" s="1">
        <f t="shared" si="112"/>
        <v>1479.2799999999991</v>
      </c>
      <c r="AN283" s="22">
        <f t="shared" si="120"/>
        <v>2958.5599999999981</v>
      </c>
      <c r="AO283" s="1"/>
    </row>
    <row r="284" spans="2:41" x14ac:dyDescent="0.35">
      <c r="B284" s="3">
        <v>950</v>
      </c>
      <c r="C284" s="21">
        <v>3800</v>
      </c>
      <c r="D284" s="4">
        <v>1255</v>
      </c>
      <c r="E284" s="6">
        <f t="shared" si="107"/>
        <v>4287.8419642857143</v>
      </c>
      <c r="F284" s="3">
        <f t="shared" si="113"/>
        <v>767.8999999999993</v>
      </c>
      <c r="G284" s="21">
        <v>215</v>
      </c>
      <c r="H284" s="4">
        <f t="shared" si="108"/>
        <v>982.8999999999993</v>
      </c>
      <c r="I284" s="9">
        <f t="shared" si="109"/>
        <v>1965.7999999999986</v>
      </c>
      <c r="J284" s="20"/>
      <c r="K284" s="1"/>
      <c r="L284" s="1">
        <v>950</v>
      </c>
      <c r="M284" s="1">
        <v>3800</v>
      </c>
      <c r="N284" s="1">
        <v>1560</v>
      </c>
      <c r="O284" s="1">
        <f t="shared" si="117"/>
        <v>5329.9071428571433</v>
      </c>
      <c r="P284" s="1">
        <f t="shared" si="114"/>
        <v>991.49999999999966</v>
      </c>
      <c r="Q284" s="1">
        <v>220</v>
      </c>
      <c r="R284" s="1">
        <f t="shared" si="110"/>
        <v>1211.4999999999995</v>
      </c>
      <c r="S284" s="22">
        <f t="shared" si="118"/>
        <v>2422.9999999999991</v>
      </c>
      <c r="T284" s="1"/>
      <c r="U284" s="1"/>
      <c r="V284" s="1">
        <v>950</v>
      </c>
      <c r="W284" s="1">
        <v>3800</v>
      </c>
      <c r="X284" s="1">
        <v>1880</v>
      </c>
      <c r="Y284" s="1">
        <f t="shared" si="102"/>
        <v>6423.2214285714281</v>
      </c>
      <c r="Z284" s="1">
        <f t="shared" si="115"/>
        <v>951.26999999999907</v>
      </c>
      <c r="AA284" s="1">
        <v>225</v>
      </c>
      <c r="AB284" s="1">
        <f t="shared" si="111"/>
        <v>1176.2699999999991</v>
      </c>
      <c r="AC284" s="22">
        <f t="shared" si="119"/>
        <v>2352.5399999999981</v>
      </c>
      <c r="AD284" s="20"/>
      <c r="AE284" s="20"/>
      <c r="AF284" s="1">
        <v>950</v>
      </c>
      <c r="AG284" s="1">
        <v>3800</v>
      </c>
      <c r="AH284" s="1">
        <v>2350</v>
      </c>
      <c r="AI284" s="1">
        <f t="shared" si="121"/>
        <v>8029.0267857142862</v>
      </c>
      <c r="AJ284" s="1">
        <f t="shared" si="116"/>
        <v>1215.399999999999</v>
      </c>
      <c r="AK284" s="1">
        <v>270</v>
      </c>
      <c r="AL284" s="1">
        <v>45</v>
      </c>
      <c r="AM284" s="1">
        <f t="shared" si="112"/>
        <v>1530.399999999999</v>
      </c>
      <c r="AN284" s="22">
        <f t="shared" si="120"/>
        <v>3060.7999999999979</v>
      </c>
      <c r="AO284" s="1"/>
    </row>
    <row r="285" spans="2:41" x14ac:dyDescent="0.35">
      <c r="B285" s="3">
        <v>950</v>
      </c>
      <c r="C285" s="21">
        <v>3900</v>
      </c>
      <c r="D285" s="4">
        <v>1255</v>
      </c>
      <c r="E285" s="6">
        <f t="shared" si="107"/>
        <v>4407.0669642857138</v>
      </c>
      <c r="F285" s="3">
        <f t="shared" si="113"/>
        <v>780.56999999999925</v>
      </c>
      <c r="G285" s="21">
        <v>215</v>
      </c>
      <c r="H285" s="4">
        <f t="shared" si="108"/>
        <v>995.56999999999925</v>
      </c>
      <c r="I285" s="9">
        <f t="shared" si="109"/>
        <v>1991.1399999999985</v>
      </c>
      <c r="J285" s="20"/>
      <c r="K285" s="1"/>
      <c r="L285" s="1">
        <v>950</v>
      </c>
      <c r="M285" s="1">
        <v>3900</v>
      </c>
      <c r="N285" s="1">
        <v>1560</v>
      </c>
      <c r="O285" s="1">
        <f t="shared" si="117"/>
        <v>5478.1071428571431</v>
      </c>
      <c r="P285" s="1">
        <f t="shared" si="114"/>
        <v>1008.3899999999996</v>
      </c>
      <c r="Q285" s="1">
        <v>220</v>
      </c>
      <c r="R285" s="1">
        <f t="shared" si="110"/>
        <v>1228.3899999999996</v>
      </c>
      <c r="S285" s="22">
        <f t="shared" si="118"/>
        <v>2456.7799999999993</v>
      </c>
      <c r="T285" s="1"/>
      <c r="U285" s="1"/>
      <c r="V285" s="1">
        <v>950</v>
      </c>
      <c r="W285" s="1">
        <v>3900</v>
      </c>
      <c r="X285" s="1">
        <v>1880</v>
      </c>
      <c r="Y285" s="1">
        <f t="shared" ref="Y285:Y348" si="122">(((22/7*(V285/2)^2)*X285)+((W285-V285)*X285*V285))/1000000</f>
        <v>6601.8214285714284</v>
      </c>
      <c r="Z285" s="1">
        <f t="shared" si="115"/>
        <v>967.55999999999904</v>
      </c>
      <c r="AA285" s="1">
        <v>230</v>
      </c>
      <c r="AB285" s="1">
        <f t="shared" si="111"/>
        <v>1197.559999999999</v>
      </c>
      <c r="AC285" s="22">
        <f t="shared" si="119"/>
        <v>2395.1199999999981</v>
      </c>
      <c r="AD285" s="20"/>
      <c r="AE285" s="20"/>
      <c r="AF285" s="1">
        <v>950</v>
      </c>
      <c r="AG285" s="1">
        <v>3900</v>
      </c>
      <c r="AH285" s="1">
        <v>2350</v>
      </c>
      <c r="AI285" s="1">
        <f t="shared" si="121"/>
        <v>8252.2767857142862</v>
      </c>
      <c r="AJ285" s="1">
        <f t="shared" si="116"/>
        <v>1236.5199999999988</v>
      </c>
      <c r="AK285" s="1">
        <v>270</v>
      </c>
      <c r="AL285" s="1">
        <v>45</v>
      </c>
      <c r="AM285" s="1">
        <f t="shared" si="112"/>
        <v>1551.5199999999988</v>
      </c>
      <c r="AN285" s="22">
        <f t="shared" si="120"/>
        <v>3103.0399999999977</v>
      </c>
      <c r="AO285" s="1"/>
    </row>
    <row r="286" spans="2:41" x14ac:dyDescent="0.35">
      <c r="B286" s="3">
        <v>950</v>
      </c>
      <c r="C286" s="21">
        <v>4000</v>
      </c>
      <c r="D286" s="4">
        <v>1255</v>
      </c>
      <c r="E286" s="6">
        <f t="shared" si="107"/>
        <v>4526.2919642857141</v>
      </c>
      <c r="F286" s="3">
        <f t="shared" si="113"/>
        <v>793.23999999999921</v>
      </c>
      <c r="G286" s="21">
        <v>220</v>
      </c>
      <c r="H286" s="4">
        <f t="shared" si="108"/>
        <v>1013.2399999999992</v>
      </c>
      <c r="I286" s="9">
        <f t="shared" si="109"/>
        <v>2026.4799999999984</v>
      </c>
      <c r="J286" s="20"/>
      <c r="K286" s="1"/>
      <c r="L286" s="1">
        <v>950</v>
      </c>
      <c r="M286" s="1">
        <v>4000</v>
      </c>
      <c r="N286" s="1">
        <v>1560</v>
      </c>
      <c r="O286" s="1">
        <f t="shared" si="117"/>
        <v>5626.3071428571438</v>
      </c>
      <c r="P286" s="1">
        <f t="shared" si="114"/>
        <v>1025.2799999999997</v>
      </c>
      <c r="Q286" s="1">
        <v>220</v>
      </c>
      <c r="R286" s="1">
        <f t="shared" si="110"/>
        <v>1245.2799999999997</v>
      </c>
      <c r="S286" s="22">
        <f t="shared" si="118"/>
        <v>2490.5599999999995</v>
      </c>
      <c r="T286" s="1"/>
      <c r="U286" s="1"/>
      <c r="V286" s="1">
        <v>950</v>
      </c>
      <c r="W286" s="1">
        <v>4000</v>
      </c>
      <c r="X286" s="1">
        <v>1880</v>
      </c>
      <c r="Y286" s="1">
        <f t="shared" si="122"/>
        <v>6780.4214285714279</v>
      </c>
      <c r="Z286" s="1">
        <f t="shared" si="115"/>
        <v>983.849999999999</v>
      </c>
      <c r="AA286" s="1">
        <v>230</v>
      </c>
      <c r="AB286" s="1">
        <f t="shared" si="111"/>
        <v>1213.849999999999</v>
      </c>
      <c r="AC286" s="22">
        <f t="shared" si="119"/>
        <v>2427.699999999998</v>
      </c>
      <c r="AD286" s="20"/>
      <c r="AE286" s="20"/>
      <c r="AF286" s="1">
        <v>950</v>
      </c>
      <c r="AG286" s="1">
        <v>4000</v>
      </c>
      <c r="AH286" s="1">
        <v>2350</v>
      </c>
      <c r="AI286" s="1">
        <f t="shared" si="121"/>
        <v>8475.5267857142862</v>
      </c>
      <c r="AJ286" s="1">
        <f t="shared" si="116"/>
        <v>1257.6399999999987</v>
      </c>
      <c r="AK286" s="1">
        <v>270</v>
      </c>
      <c r="AL286" s="1">
        <v>45</v>
      </c>
      <c r="AM286" s="1">
        <f t="shared" si="112"/>
        <v>1572.6399999999987</v>
      </c>
      <c r="AN286" s="22">
        <f t="shared" si="120"/>
        <v>3145.2799999999975</v>
      </c>
      <c r="AO286" s="1"/>
    </row>
    <row r="287" spans="2:41" x14ac:dyDescent="0.35">
      <c r="B287" s="3"/>
      <c r="C287" s="21"/>
      <c r="D287" s="4"/>
      <c r="E287" s="6"/>
      <c r="F287" s="3"/>
      <c r="G287" s="21"/>
      <c r="H287" s="4"/>
      <c r="I287" s="23"/>
      <c r="J287" s="20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20"/>
      <c r="AE287" s="20"/>
      <c r="AF287" s="1"/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2:41" x14ac:dyDescent="0.35">
      <c r="B288" s="3"/>
      <c r="C288" s="21"/>
      <c r="D288" s="4"/>
      <c r="E288" s="6"/>
      <c r="F288" s="3"/>
      <c r="G288" s="21"/>
      <c r="H288" s="4"/>
      <c r="I288" s="23"/>
      <c r="J288" s="20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20"/>
      <c r="AE288" s="20"/>
      <c r="AF288" s="1"/>
      <c r="AG288" s="1"/>
      <c r="AH288" s="1"/>
      <c r="AI288" s="1"/>
      <c r="AJ288" s="1"/>
      <c r="AK288" s="1"/>
      <c r="AL288" s="1"/>
      <c r="AM288" s="1"/>
      <c r="AN288" s="1"/>
      <c r="AO288" s="1"/>
    </row>
    <row r="289" spans="2:41" x14ac:dyDescent="0.35">
      <c r="B289" s="3">
        <v>1000</v>
      </c>
      <c r="C289" s="21">
        <v>800</v>
      </c>
      <c r="D289" s="4">
        <v>1255</v>
      </c>
      <c r="E289" s="6">
        <f t="shared" ref="E289:E321" si="123">(((22/7*(B289/2)^2)*D289)+((C289-B289)*D289*B289))/1000000</f>
        <v>735.07142857142856</v>
      </c>
      <c r="F289" s="3">
        <v>399.41</v>
      </c>
      <c r="G289" s="21">
        <v>125</v>
      </c>
      <c r="H289" s="4">
        <f t="shared" ref="H289:H321" si="124">F289+G289</f>
        <v>524.41000000000008</v>
      </c>
      <c r="I289" s="9">
        <f t="shared" ref="I289:I321" si="125">H289/(1-$C$2)</f>
        <v>1048.8200000000002</v>
      </c>
      <c r="J289" s="20"/>
      <c r="K289" s="1"/>
      <c r="L289" s="1">
        <v>1000</v>
      </c>
      <c r="M289" s="1">
        <v>800</v>
      </c>
      <c r="N289" s="1">
        <v>1560</v>
      </c>
      <c r="O289" s="1">
        <f t="shared" si="117"/>
        <v>913.71428571428567</v>
      </c>
      <c r="P289" s="1">
        <v>499.58</v>
      </c>
      <c r="Q289" s="1">
        <v>125</v>
      </c>
      <c r="R289" s="1">
        <f t="shared" ref="R289:R321" si="126">P289+Q289</f>
        <v>624.57999999999993</v>
      </c>
      <c r="S289" s="22">
        <f t="shared" si="118"/>
        <v>1249.1599999999999</v>
      </c>
      <c r="T289" s="1"/>
      <c r="U289" s="1"/>
      <c r="V289" s="1">
        <v>1000</v>
      </c>
      <c r="W289" s="1">
        <v>800</v>
      </c>
      <c r="X289" s="1">
        <v>1880</v>
      </c>
      <c r="Y289" s="1">
        <f t="shared" si="122"/>
        <v>1101.1428571428571</v>
      </c>
      <c r="Z289" s="1">
        <v>476.42</v>
      </c>
      <c r="AA289" s="1">
        <v>145</v>
      </c>
      <c r="AB289" s="1">
        <f t="shared" ref="AB289:AB321" si="127">Z289+AA289</f>
        <v>621.42000000000007</v>
      </c>
      <c r="AC289" s="22">
        <f t="shared" si="119"/>
        <v>1242.8400000000001</v>
      </c>
      <c r="AD289" s="20"/>
      <c r="AE289" s="20"/>
      <c r="AF289" s="1">
        <v>1000</v>
      </c>
      <c r="AG289" s="1">
        <v>800</v>
      </c>
      <c r="AH289" s="1">
        <v>2350</v>
      </c>
      <c r="AI289" s="1">
        <f t="shared" si="121"/>
        <v>1376.4285714285716</v>
      </c>
      <c r="AJ289" s="1">
        <v>599.75</v>
      </c>
      <c r="AK289" s="1">
        <v>145</v>
      </c>
      <c r="AL289" s="1">
        <v>30</v>
      </c>
      <c r="AM289" s="1">
        <f t="shared" ref="AM289:AM352" si="128">SUM(AJ289:AL289)</f>
        <v>774.75</v>
      </c>
      <c r="AN289" s="22">
        <f t="shared" si="120"/>
        <v>1549.5</v>
      </c>
      <c r="AO289" s="1"/>
    </row>
    <row r="290" spans="2:41" x14ac:dyDescent="0.35">
      <c r="B290" s="3">
        <v>1000</v>
      </c>
      <c r="C290" s="21">
        <v>900</v>
      </c>
      <c r="D290" s="4">
        <v>1255</v>
      </c>
      <c r="E290" s="6">
        <f t="shared" si="123"/>
        <v>860.57142857142856</v>
      </c>
      <c r="F290" s="3">
        <v>412.1</v>
      </c>
      <c r="G290" s="21">
        <v>125</v>
      </c>
      <c r="H290" s="4">
        <f t="shared" si="124"/>
        <v>537.1</v>
      </c>
      <c r="I290" s="9">
        <f t="shared" si="125"/>
        <v>1074.2</v>
      </c>
      <c r="J290" s="20"/>
      <c r="K290" s="1"/>
      <c r="L290" s="1">
        <v>1000</v>
      </c>
      <c r="M290" s="1">
        <v>900</v>
      </c>
      <c r="N290" s="1">
        <v>1560</v>
      </c>
      <c r="O290" s="1">
        <f t="shared" si="117"/>
        <v>1069.7142857142856</v>
      </c>
      <c r="P290" s="1">
        <v>516.49</v>
      </c>
      <c r="Q290" s="1">
        <v>145</v>
      </c>
      <c r="R290" s="1">
        <f t="shared" si="126"/>
        <v>661.49</v>
      </c>
      <c r="S290" s="22">
        <f t="shared" si="118"/>
        <v>1322.98</v>
      </c>
      <c r="T290" s="1"/>
      <c r="U290" s="1"/>
      <c r="V290" s="1">
        <v>1000</v>
      </c>
      <c r="W290" s="1">
        <v>900</v>
      </c>
      <c r="X290" s="1">
        <v>1880</v>
      </c>
      <c r="Y290" s="1">
        <f t="shared" si="122"/>
        <v>1289.1428571428571</v>
      </c>
      <c r="Z290" s="1">
        <v>492.71</v>
      </c>
      <c r="AA290" s="1">
        <v>145</v>
      </c>
      <c r="AB290" s="1">
        <f t="shared" si="127"/>
        <v>637.71</v>
      </c>
      <c r="AC290" s="22">
        <f t="shared" si="119"/>
        <v>1275.42</v>
      </c>
      <c r="AD290" s="20"/>
      <c r="AE290" s="20"/>
      <c r="AF290" s="1">
        <v>1000</v>
      </c>
      <c r="AG290" s="1">
        <v>900</v>
      </c>
      <c r="AH290" s="1">
        <v>2350</v>
      </c>
      <c r="AI290" s="1">
        <f t="shared" si="121"/>
        <v>1611.4285714285716</v>
      </c>
      <c r="AJ290" s="1">
        <v>620.89</v>
      </c>
      <c r="AK290" s="1">
        <v>165</v>
      </c>
      <c r="AL290" s="1">
        <v>30</v>
      </c>
      <c r="AM290" s="1">
        <f t="shared" si="128"/>
        <v>815.89</v>
      </c>
      <c r="AN290" s="22">
        <f t="shared" si="120"/>
        <v>1631.78</v>
      </c>
      <c r="AO290" s="1"/>
    </row>
    <row r="291" spans="2:41" x14ac:dyDescent="0.35">
      <c r="B291" s="3">
        <v>1000</v>
      </c>
      <c r="C291" s="21">
        <v>1000</v>
      </c>
      <c r="D291" s="4">
        <v>1255</v>
      </c>
      <c r="E291" s="6">
        <f t="shared" si="123"/>
        <v>986.07142857142856</v>
      </c>
      <c r="F291" s="3">
        <f>F290+12.69</f>
        <v>424.79</v>
      </c>
      <c r="G291" s="21">
        <v>125</v>
      </c>
      <c r="H291" s="4">
        <f t="shared" si="124"/>
        <v>549.79</v>
      </c>
      <c r="I291" s="9">
        <f t="shared" si="125"/>
        <v>1099.58</v>
      </c>
      <c r="J291" s="20"/>
      <c r="K291" s="1"/>
      <c r="L291" s="1">
        <v>1000</v>
      </c>
      <c r="M291" s="1">
        <v>1000</v>
      </c>
      <c r="N291" s="1">
        <v>1560</v>
      </c>
      <c r="O291" s="1">
        <f t="shared" si="117"/>
        <v>1225.7142857142856</v>
      </c>
      <c r="P291" s="1">
        <f>P290+16.91</f>
        <v>533.4</v>
      </c>
      <c r="Q291" s="1">
        <v>145</v>
      </c>
      <c r="R291" s="1">
        <f t="shared" si="126"/>
        <v>678.4</v>
      </c>
      <c r="S291" s="22">
        <f t="shared" si="118"/>
        <v>1356.8</v>
      </c>
      <c r="T291" s="1"/>
      <c r="U291" s="1"/>
      <c r="V291" s="1">
        <v>1000</v>
      </c>
      <c r="W291" s="1">
        <v>1000</v>
      </c>
      <c r="X291" s="1">
        <v>1880</v>
      </c>
      <c r="Y291" s="1">
        <f t="shared" si="122"/>
        <v>1477.1428571428571</v>
      </c>
      <c r="Z291" s="1">
        <f>Z290+16.29</f>
        <v>509</v>
      </c>
      <c r="AA291" s="1">
        <v>145</v>
      </c>
      <c r="AB291" s="1">
        <f t="shared" si="127"/>
        <v>654</v>
      </c>
      <c r="AC291" s="22">
        <f t="shared" si="119"/>
        <v>1308</v>
      </c>
      <c r="AD291" s="20"/>
      <c r="AE291" s="20"/>
      <c r="AF291" s="1">
        <v>1000</v>
      </c>
      <c r="AG291" s="1">
        <v>1000</v>
      </c>
      <c r="AH291" s="1">
        <v>2350</v>
      </c>
      <c r="AI291" s="1">
        <f t="shared" si="121"/>
        <v>1846.4285714285716</v>
      </c>
      <c r="AJ291" s="1">
        <f>AJ290+21.14</f>
        <v>642.03</v>
      </c>
      <c r="AK291" s="1">
        <v>165</v>
      </c>
      <c r="AL291" s="1">
        <v>30</v>
      </c>
      <c r="AM291" s="1">
        <f t="shared" si="128"/>
        <v>837.03</v>
      </c>
      <c r="AN291" s="22">
        <f t="shared" si="120"/>
        <v>1674.06</v>
      </c>
      <c r="AO291" s="1"/>
    </row>
    <row r="292" spans="2:41" x14ac:dyDescent="0.35">
      <c r="B292" s="3">
        <v>1000</v>
      </c>
      <c r="C292" s="21">
        <v>1100</v>
      </c>
      <c r="D292" s="4">
        <v>1255</v>
      </c>
      <c r="E292" s="6">
        <f t="shared" si="123"/>
        <v>1111.5714285714284</v>
      </c>
      <c r="F292" s="3">
        <f t="shared" ref="F292:F321" si="129">F291+12.69</f>
        <v>437.48</v>
      </c>
      <c r="G292" s="21">
        <v>145</v>
      </c>
      <c r="H292" s="4">
        <f t="shared" si="124"/>
        <v>582.48</v>
      </c>
      <c r="I292" s="9">
        <f t="shared" si="125"/>
        <v>1164.96</v>
      </c>
      <c r="J292" s="20"/>
      <c r="K292" s="1"/>
      <c r="L292" s="1">
        <v>1000</v>
      </c>
      <c r="M292" s="1">
        <v>1100</v>
      </c>
      <c r="N292" s="1">
        <v>1560</v>
      </c>
      <c r="O292" s="1">
        <f t="shared" si="117"/>
        <v>1381.7142857142856</v>
      </c>
      <c r="P292" s="1">
        <f t="shared" ref="P292:P321" si="130">P291+16.91</f>
        <v>550.30999999999995</v>
      </c>
      <c r="Q292" s="1">
        <v>145</v>
      </c>
      <c r="R292" s="1">
        <f t="shared" si="126"/>
        <v>695.31</v>
      </c>
      <c r="S292" s="22">
        <f t="shared" si="118"/>
        <v>1390.62</v>
      </c>
      <c r="T292" s="1"/>
      <c r="U292" s="1"/>
      <c r="V292" s="1">
        <v>1000</v>
      </c>
      <c r="W292" s="1">
        <v>1100</v>
      </c>
      <c r="X292" s="1">
        <v>1880</v>
      </c>
      <c r="Y292" s="1">
        <f t="shared" si="122"/>
        <v>1665.1428571428571</v>
      </c>
      <c r="Z292" s="1">
        <f t="shared" ref="Z292:Z321" si="131">Z291+16.29</f>
        <v>525.29</v>
      </c>
      <c r="AA292" s="1">
        <v>165</v>
      </c>
      <c r="AB292" s="1">
        <f t="shared" si="127"/>
        <v>690.29</v>
      </c>
      <c r="AC292" s="22">
        <f t="shared" si="119"/>
        <v>1380.58</v>
      </c>
      <c r="AD292" s="20"/>
      <c r="AE292" s="20"/>
      <c r="AF292" s="1">
        <v>1000</v>
      </c>
      <c r="AG292" s="1">
        <v>1100</v>
      </c>
      <c r="AH292" s="1">
        <v>2350</v>
      </c>
      <c r="AI292" s="1">
        <f t="shared" si="121"/>
        <v>2081.4285714285716</v>
      </c>
      <c r="AJ292" s="1">
        <f t="shared" ref="AJ292:AJ321" si="132">AJ291+21.14</f>
        <v>663.17</v>
      </c>
      <c r="AK292" s="1">
        <v>185</v>
      </c>
      <c r="AL292" s="1">
        <v>30</v>
      </c>
      <c r="AM292" s="1">
        <f t="shared" si="128"/>
        <v>878.17</v>
      </c>
      <c r="AN292" s="22">
        <f t="shared" si="120"/>
        <v>1756.34</v>
      </c>
      <c r="AO292" s="1"/>
    </row>
    <row r="293" spans="2:41" x14ac:dyDescent="0.35">
      <c r="B293" s="3">
        <v>1000</v>
      </c>
      <c r="C293" s="21">
        <v>1200</v>
      </c>
      <c r="D293" s="4">
        <v>1255</v>
      </c>
      <c r="E293" s="6">
        <f t="shared" si="123"/>
        <v>1237.0714285714284</v>
      </c>
      <c r="F293" s="3">
        <f t="shared" si="129"/>
        <v>450.17</v>
      </c>
      <c r="G293" s="21">
        <v>145</v>
      </c>
      <c r="H293" s="4">
        <f t="shared" si="124"/>
        <v>595.17000000000007</v>
      </c>
      <c r="I293" s="9">
        <f t="shared" si="125"/>
        <v>1190.3400000000001</v>
      </c>
      <c r="J293" s="20"/>
      <c r="K293" s="1"/>
      <c r="L293" s="1">
        <v>1000</v>
      </c>
      <c r="M293" s="1">
        <v>1200</v>
      </c>
      <c r="N293" s="1">
        <v>1560</v>
      </c>
      <c r="O293" s="1">
        <f t="shared" si="117"/>
        <v>1537.7142857142856</v>
      </c>
      <c r="P293" s="1">
        <f t="shared" si="130"/>
        <v>567.21999999999991</v>
      </c>
      <c r="Q293" s="1">
        <v>165</v>
      </c>
      <c r="R293" s="1">
        <f t="shared" si="126"/>
        <v>732.21999999999991</v>
      </c>
      <c r="S293" s="22">
        <f t="shared" si="118"/>
        <v>1464.4399999999998</v>
      </c>
      <c r="T293" s="1"/>
      <c r="U293" s="1"/>
      <c r="V293" s="1">
        <v>1000</v>
      </c>
      <c r="W293" s="1">
        <v>1200</v>
      </c>
      <c r="X293" s="1">
        <v>1880</v>
      </c>
      <c r="Y293" s="1">
        <f t="shared" si="122"/>
        <v>1853.1428571428571</v>
      </c>
      <c r="Z293" s="1">
        <f t="shared" si="131"/>
        <v>541.57999999999993</v>
      </c>
      <c r="AA293" s="1">
        <v>165</v>
      </c>
      <c r="AB293" s="1">
        <f t="shared" si="127"/>
        <v>706.57999999999993</v>
      </c>
      <c r="AC293" s="22">
        <f t="shared" si="119"/>
        <v>1413.1599999999999</v>
      </c>
      <c r="AD293" s="20"/>
      <c r="AE293" s="20"/>
      <c r="AF293" s="1">
        <v>1000</v>
      </c>
      <c r="AG293" s="1">
        <v>1200</v>
      </c>
      <c r="AH293" s="1">
        <v>2350</v>
      </c>
      <c r="AI293" s="1">
        <f t="shared" si="121"/>
        <v>2316.4285714285716</v>
      </c>
      <c r="AJ293" s="1">
        <f t="shared" si="132"/>
        <v>684.31</v>
      </c>
      <c r="AK293" s="1">
        <v>185</v>
      </c>
      <c r="AL293" s="1">
        <v>30</v>
      </c>
      <c r="AM293" s="1">
        <f t="shared" si="128"/>
        <v>899.31</v>
      </c>
      <c r="AN293" s="22">
        <f t="shared" si="120"/>
        <v>1798.62</v>
      </c>
      <c r="AO293" s="1"/>
    </row>
    <row r="294" spans="2:41" x14ac:dyDescent="0.35">
      <c r="B294" s="3">
        <v>1000</v>
      </c>
      <c r="C294" s="21">
        <v>1300</v>
      </c>
      <c r="D294" s="4">
        <v>1255</v>
      </c>
      <c r="E294" s="6">
        <f t="shared" si="123"/>
        <v>1362.5714285714284</v>
      </c>
      <c r="F294" s="3">
        <f t="shared" si="129"/>
        <v>462.86</v>
      </c>
      <c r="G294" s="21">
        <v>145</v>
      </c>
      <c r="H294" s="4">
        <f t="shared" si="124"/>
        <v>607.86</v>
      </c>
      <c r="I294" s="9">
        <f t="shared" si="125"/>
        <v>1215.72</v>
      </c>
      <c r="J294" s="20"/>
      <c r="K294" s="1"/>
      <c r="L294" s="1">
        <v>1000</v>
      </c>
      <c r="M294" s="1">
        <v>1300</v>
      </c>
      <c r="N294" s="1">
        <v>1560</v>
      </c>
      <c r="O294" s="1">
        <f t="shared" si="117"/>
        <v>1693.7142857142856</v>
      </c>
      <c r="P294" s="1">
        <f t="shared" si="130"/>
        <v>584.12999999999988</v>
      </c>
      <c r="Q294" s="1">
        <v>165</v>
      </c>
      <c r="R294" s="1">
        <f t="shared" si="126"/>
        <v>749.12999999999988</v>
      </c>
      <c r="S294" s="22">
        <f t="shared" si="118"/>
        <v>1498.2599999999998</v>
      </c>
      <c r="T294" s="1"/>
      <c r="U294" s="1"/>
      <c r="V294" s="1">
        <v>1000</v>
      </c>
      <c r="W294" s="1">
        <v>1300</v>
      </c>
      <c r="X294" s="1">
        <v>1880</v>
      </c>
      <c r="Y294" s="1">
        <f t="shared" si="122"/>
        <v>2041.1428571428571</v>
      </c>
      <c r="Z294" s="1">
        <f t="shared" si="131"/>
        <v>557.86999999999989</v>
      </c>
      <c r="AA294" s="1">
        <v>185</v>
      </c>
      <c r="AB294" s="1">
        <f t="shared" si="127"/>
        <v>742.86999999999989</v>
      </c>
      <c r="AC294" s="22">
        <f t="shared" si="119"/>
        <v>1485.7399999999998</v>
      </c>
      <c r="AD294" s="20"/>
      <c r="AE294" s="20"/>
      <c r="AF294" s="1">
        <v>1000</v>
      </c>
      <c r="AG294" s="1">
        <v>1300</v>
      </c>
      <c r="AH294" s="1">
        <v>2350</v>
      </c>
      <c r="AI294" s="1">
        <f t="shared" si="121"/>
        <v>2551.4285714285716</v>
      </c>
      <c r="AJ294" s="1">
        <f t="shared" si="132"/>
        <v>705.44999999999993</v>
      </c>
      <c r="AK294" s="1">
        <v>200</v>
      </c>
      <c r="AL294" s="1">
        <v>30</v>
      </c>
      <c r="AM294" s="1">
        <f t="shared" si="128"/>
        <v>935.44999999999993</v>
      </c>
      <c r="AN294" s="22">
        <f t="shared" si="120"/>
        <v>1870.8999999999999</v>
      </c>
      <c r="AO294" s="1"/>
    </row>
    <row r="295" spans="2:41" x14ac:dyDescent="0.35">
      <c r="B295" s="3">
        <v>1000</v>
      </c>
      <c r="C295" s="21">
        <v>1400</v>
      </c>
      <c r="D295" s="4">
        <v>1255</v>
      </c>
      <c r="E295" s="6">
        <f t="shared" si="123"/>
        <v>1488.0714285714284</v>
      </c>
      <c r="F295" s="3">
        <f t="shared" si="129"/>
        <v>475.55</v>
      </c>
      <c r="G295" s="21">
        <v>145</v>
      </c>
      <c r="H295" s="4">
        <f t="shared" si="124"/>
        <v>620.54999999999995</v>
      </c>
      <c r="I295" s="9">
        <f t="shared" si="125"/>
        <v>1241.0999999999999</v>
      </c>
      <c r="J295" s="20"/>
      <c r="K295" s="1"/>
      <c r="L295" s="1">
        <v>1000</v>
      </c>
      <c r="M295" s="1">
        <v>1400</v>
      </c>
      <c r="N295" s="1">
        <v>1560</v>
      </c>
      <c r="O295" s="1">
        <f t="shared" si="117"/>
        <v>1849.7142857142856</v>
      </c>
      <c r="P295" s="1">
        <f t="shared" si="130"/>
        <v>601.03999999999985</v>
      </c>
      <c r="Q295" s="1">
        <v>165</v>
      </c>
      <c r="R295" s="1">
        <f t="shared" si="126"/>
        <v>766.03999999999985</v>
      </c>
      <c r="S295" s="22">
        <f t="shared" si="118"/>
        <v>1532.0799999999997</v>
      </c>
      <c r="T295" s="1"/>
      <c r="U295" s="1"/>
      <c r="V295" s="1">
        <v>1000</v>
      </c>
      <c r="W295" s="1">
        <v>1400</v>
      </c>
      <c r="X295" s="1">
        <v>1880</v>
      </c>
      <c r="Y295" s="1">
        <f t="shared" si="122"/>
        <v>2229.1428571428569</v>
      </c>
      <c r="Z295" s="1">
        <f t="shared" si="131"/>
        <v>574.15999999999985</v>
      </c>
      <c r="AA295" s="1">
        <v>185</v>
      </c>
      <c r="AB295" s="1">
        <f t="shared" si="127"/>
        <v>759.15999999999985</v>
      </c>
      <c r="AC295" s="22">
        <f t="shared" si="119"/>
        <v>1518.3199999999997</v>
      </c>
      <c r="AD295" s="20"/>
      <c r="AE295" s="20"/>
      <c r="AF295" s="1">
        <v>1000</v>
      </c>
      <c r="AG295" s="1">
        <v>1400</v>
      </c>
      <c r="AH295" s="1">
        <v>2350</v>
      </c>
      <c r="AI295" s="1">
        <f t="shared" si="121"/>
        <v>2786.4285714285716</v>
      </c>
      <c r="AJ295" s="1">
        <f t="shared" si="132"/>
        <v>726.58999999999992</v>
      </c>
      <c r="AK295" s="1">
        <v>200</v>
      </c>
      <c r="AL295" s="1">
        <v>30</v>
      </c>
      <c r="AM295" s="1">
        <f t="shared" si="128"/>
        <v>956.58999999999992</v>
      </c>
      <c r="AN295" s="22">
        <f t="shared" si="120"/>
        <v>1913.1799999999998</v>
      </c>
      <c r="AO295" s="1"/>
    </row>
    <row r="296" spans="2:41" x14ac:dyDescent="0.35">
      <c r="B296" s="3">
        <v>1000</v>
      </c>
      <c r="C296" s="21">
        <v>1500</v>
      </c>
      <c r="D296" s="4">
        <v>1255</v>
      </c>
      <c r="E296" s="6">
        <f t="shared" si="123"/>
        <v>1613.5714285714284</v>
      </c>
      <c r="F296" s="3">
        <f t="shared" si="129"/>
        <v>488.24</v>
      </c>
      <c r="G296" s="21">
        <v>165</v>
      </c>
      <c r="H296" s="4">
        <f t="shared" si="124"/>
        <v>653.24</v>
      </c>
      <c r="I296" s="9">
        <f t="shared" si="125"/>
        <v>1306.48</v>
      </c>
      <c r="J296" s="20"/>
      <c r="K296" s="1"/>
      <c r="L296" s="1">
        <v>1000</v>
      </c>
      <c r="M296" s="1">
        <v>1500</v>
      </c>
      <c r="N296" s="1">
        <v>1560</v>
      </c>
      <c r="O296" s="1">
        <f t="shared" si="117"/>
        <v>2005.7142857142856</v>
      </c>
      <c r="P296" s="1">
        <f t="shared" si="130"/>
        <v>617.94999999999982</v>
      </c>
      <c r="Q296" s="1">
        <v>185</v>
      </c>
      <c r="R296" s="1">
        <f t="shared" si="126"/>
        <v>802.94999999999982</v>
      </c>
      <c r="S296" s="22">
        <f t="shared" si="118"/>
        <v>1605.8999999999996</v>
      </c>
      <c r="T296" s="1"/>
      <c r="U296" s="1"/>
      <c r="V296" s="1">
        <v>1000</v>
      </c>
      <c r="W296" s="1">
        <v>1500</v>
      </c>
      <c r="X296" s="1">
        <v>1880</v>
      </c>
      <c r="Y296" s="1">
        <f t="shared" si="122"/>
        <v>2417.1428571428569</v>
      </c>
      <c r="Z296" s="1">
        <f t="shared" si="131"/>
        <v>590.44999999999982</v>
      </c>
      <c r="AA296" s="1">
        <v>185</v>
      </c>
      <c r="AB296" s="1">
        <f t="shared" si="127"/>
        <v>775.44999999999982</v>
      </c>
      <c r="AC296" s="22">
        <f t="shared" si="119"/>
        <v>1550.8999999999996</v>
      </c>
      <c r="AD296" s="20"/>
      <c r="AE296" s="20"/>
      <c r="AF296" s="1">
        <v>1000</v>
      </c>
      <c r="AG296" s="1">
        <v>1500</v>
      </c>
      <c r="AH296" s="1">
        <v>2350</v>
      </c>
      <c r="AI296" s="1">
        <f t="shared" si="121"/>
        <v>3021.4285714285716</v>
      </c>
      <c r="AJ296" s="1">
        <f t="shared" si="132"/>
        <v>747.7299999999999</v>
      </c>
      <c r="AK296" s="1">
        <v>205</v>
      </c>
      <c r="AL296" s="1">
        <v>30</v>
      </c>
      <c r="AM296" s="1">
        <f t="shared" si="128"/>
        <v>982.7299999999999</v>
      </c>
      <c r="AN296" s="22">
        <f t="shared" si="120"/>
        <v>1965.4599999999998</v>
      </c>
      <c r="AO296" s="1"/>
    </row>
    <row r="297" spans="2:41" x14ac:dyDescent="0.35">
      <c r="B297" s="3">
        <v>1000</v>
      </c>
      <c r="C297" s="21">
        <v>1600</v>
      </c>
      <c r="D297" s="4">
        <v>1255</v>
      </c>
      <c r="E297" s="6">
        <f t="shared" si="123"/>
        <v>1739.0714285714284</v>
      </c>
      <c r="F297" s="3">
        <f t="shared" si="129"/>
        <v>500.93</v>
      </c>
      <c r="G297" s="21">
        <v>165</v>
      </c>
      <c r="H297" s="4">
        <f t="shared" si="124"/>
        <v>665.93000000000006</v>
      </c>
      <c r="I297" s="9">
        <f t="shared" si="125"/>
        <v>1331.8600000000001</v>
      </c>
      <c r="J297" s="20"/>
      <c r="K297" s="1"/>
      <c r="L297" s="1">
        <v>1000</v>
      </c>
      <c r="M297" s="1">
        <v>1600</v>
      </c>
      <c r="N297" s="1">
        <v>1560</v>
      </c>
      <c r="O297" s="1">
        <f t="shared" si="117"/>
        <v>2161.7142857142858</v>
      </c>
      <c r="P297" s="1">
        <f t="shared" si="130"/>
        <v>634.85999999999979</v>
      </c>
      <c r="Q297" s="1">
        <v>185</v>
      </c>
      <c r="R297" s="1">
        <f t="shared" si="126"/>
        <v>819.85999999999979</v>
      </c>
      <c r="S297" s="22">
        <f t="shared" si="118"/>
        <v>1639.7199999999996</v>
      </c>
      <c r="T297" s="1"/>
      <c r="U297" s="1"/>
      <c r="V297" s="1">
        <v>1000</v>
      </c>
      <c r="W297" s="1">
        <v>1600</v>
      </c>
      <c r="X297" s="1">
        <v>1880</v>
      </c>
      <c r="Y297" s="1">
        <f t="shared" si="122"/>
        <v>2605.1428571428569</v>
      </c>
      <c r="Z297" s="1">
        <f t="shared" si="131"/>
        <v>606.73999999999978</v>
      </c>
      <c r="AA297" s="1">
        <v>200</v>
      </c>
      <c r="AB297" s="1">
        <f t="shared" si="127"/>
        <v>806.73999999999978</v>
      </c>
      <c r="AC297" s="22">
        <f t="shared" si="119"/>
        <v>1613.4799999999996</v>
      </c>
      <c r="AD297" s="20"/>
      <c r="AE297" s="20"/>
      <c r="AF297" s="1">
        <v>1000</v>
      </c>
      <c r="AG297" s="1">
        <v>1600</v>
      </c>
      <c r="AH297" s="1">
        <v>2350</v>
      </c>
      <c r="AI297" s="1">
        <f t="shared" si="121"/>
        <v>3256.4285714285716</v>
      </c>
      <c r="AJ297" s="1">
        <f t="shared" si="132"/>
        <v>768.86999999999989</v>
      </c>
      <c r="AK297" s="1">
        <v>205</v>
      </c>
      <c r="AL297" s="1">
        <v>30</v>
      </c>
      <c r="AM297" s="1">
        <f t="shared" si="128"/>
        <v>1003.8699999999999</v>
      </c>
      <c r="AN297" s="22">
        <f t="shared" si="120"/>
        <v>2007.7399999999998</v>
      </c>
      <c r="AO297" s="1"/>
    </row>
    <row r="298" spans="2:41" x14ac:dyDescent="0.35">
      <c r="B298" s="3">
        <v>1000</v>
      </c>
      <c r="C298" s="21">
        <v>1700</v>
      </c>
      <c r="D298" s="4">
        <v>1255</v>
      </c>
      <c r="E298" s="6">
        <f t="shared" si="123"/>
        <v>1864.5714285714284</v>
      </c>
      <c r="F298" s="3">
        <f t="shared" si="129"/>
        <v>513.62</v>
      </c>
      <c r="G298" s="21">
        <v>165</v>
      </c>
      <c r="H298" s="4">
        <f t="shared" si="124"/>
        <v>678.62</v>
      </c>
      <c r="I298" s="9">
        <f t="shared" si="125"/>
        <v>1357.24</v>
      </c>
      <c r="J298" s="20"/>
      <c r="K298" s="1"/>
      <c r="L298" s="1">
        <v>1000</v>
      </c>
      <c r="M298" s="1">
        <v>1700</v>
      </c>
      <c r="N298" s="1">
        <v>1560</v>
      </c>
      <c r="O298" s="1">
        <f t="shared" si="117"/>
        <v>2317.7142857142858</v>
      </c>
      <c r="P298" s="1">
        <f t="shared" si="130"/>
        <v>651.76999999999975</v>
      </c>
      <c r="Q298" s="1">
        <v>185</v>
      </c>
      <c r="R298" s="1">
        <f t="shared" si="126"/>
        <v>836.76999999999975</v>
      </c>
      <c r="S298" s="22">
        <f t="shared" si="118"/>
        <v>1673.5399999999995</v>
      </c>
      <c r="T298" s="1"/>
      <c r="U298" s="1"/>
      <c r="V298" s="1">
        <v>1000</v>
      </c>
      <c r="W298" s="1">
        <v>1700</v>
      </c>
      <c r="X298" s="1">
        <v>1880</v>
      </c>
      <c r="Y298" s="1">
        <f t="shared" si="122"/>
        <v>2793.1428571428569</v>
      </c>
      <c r="Z298" s="1">
        <f t="shared" si="131"/>
        <v>623.02999999999975</v>
      </c>
      <c r="AA298" s="1">
        <v>200</v>
      </c>
      <c r="AB298" s="1">
        <f t="shared" si="127"/>
        <v>823.02999999999975</v>
      </c>
      <c r="AC298" s="22">
        <f t="shared" si="119"/>
        <v>1646.0599999999995</v>
      </c>
      <c r="AD298" s="20"/>
      <c r="AE298" s="20"/>
      <c r="AF298" s="1">
        <v>1000</v>
      </c>
      <c r="AG298" s="1">
        <v>1700</v>
      </c>
      <c r="AH298" s="1">
        <v>2350</v>
      </c>
      <c r="AI298" s="1">
        <f t="shared" si="121"/>
        <v>3491.4285714285716</v>
      </c>
      <c r="AJ298" s="1">
        <f t="shared" si="132"/>
        <v>790.00999999999988</v>
      </c>
      <c r="AK298" s="1">
        <v>205</v>
      </c>
      <c r="AL298" s="1">
        <v>30</v>
      </c>
      <c r="AM298" s="1">
        <f t="shared" si="128"/>
        <v>1025.0099999999998</v>
      </c>
      <c r="AN298" s="22">
        <f t="shared" si="120"/>
        <v>2050.0199999999995</v>
      </c>
      <c r="AO298" s="1"/>
    </row>
    <row r="299" spans="2:41" x14ac:dyDescent="0.35">
      <c r="B299" s="3">
        <v>1000</v>
      </c>
      <c r="C299" s="21">
        <v>1800</v>
      </c>
      <c r="D299" s="4">
        <v>1255</v>
      </c>
      <c r="E299" s="6">
        <f t="shared" si="123"/>
        <v>1990.0714285714284</v>
      </c>
      <c r="F299" s="3">
        <f t="shared" si="129"/>
        <v>526.31000000000006</v>
      </c>
      <c r="G299" s="21">
        <v>165</v>
      </c>
      <c r="H299" s="4">
        <f t="shared" si="124"/>
        <v>691.31000000000006</v>
      </c>
      <c r="I299" s="9">
        <f t="shared" si="125"/>
        <v>1382.6200000000001</v>
      </c>
      <c r="J299" s="20"/>
      <c r="K299" s="1"/>
      <c r="L299" s="1">
        <v>1000</v>
      </c>
      <c r="M299" s="1">
        <v>1800</v>
      </c>
      <c r="N299" s="1">
        <v>1560</v>
      </c>
      <c r="O299" s="1">
        <f t="shared" si="117"/>
        <v>2473.7142857142858</v>
      </c>
      <c r="P299" s="1">
        <f t="shared" si="130"/>
        <v>668.67999999999972</v>
      </c>
      <c r="Q299" s="1">
        <v>185</v>
      </c>
      <c r="R299" s="1">
        <f t="shared" si="126"/>
        <v>853.67999999999972</v>
      </c>
      <c r="S299" s="22">
        <f t="shared" si="118"/>
        <v>1707.3599999999994</v>
      </c>
      <c r="T299" s="1"/>
      <c r="U299" s="1"/>
      <c r="V299" s="1">
        <v>1000</v>
      </c>
      <c r="W299" s="1">
        <v>1800</v>
      </c>
      <c r="X299" s="1">
        <v>1880</v>
      </c>
      <c r="Y299" s="1">
        <f t="shared" si="122"/>
        <v>2981.1428571428569</v>
      </c>
      <c r="Z299" s="1">
        <f t="shared" si="131"/>
        <v>639.31999999999971</v>
      </c>
      <c r="AA299" s="1">
        <v>200</v>
      </c>
      <c r="AB299" s="1">
        <f t="shared" si="127"/>
        <v>839.31999999999971</v>
      </c>
      <c r="AC299" s="22">
        <f t="shared" si="119"/>
        <v>1678.6399999999994</v>
      </c>
      <c r="AD299" s="20"/>
      <c r="AE299" s="20"/>
      <c r="AF299" s="1">
        <v>1000</v>
      </c>
      <c r="AG299" s="1">
        <v>1800</v>
      </c>
      <c r="AH299" s="1">
        <v>2350</v>
      </c>
      <c r="AI299" s="1">
        <f t="shared" si="121"/>
        <v>3726.4285714285716</v>
      </c>
      <c r="AJ299" s="1">
        <f t="shared" si="132"/>
        <v>811.14999999999986</v>
      </c>
      <c r="AK299" s="1">
        <v>210</v>
      </c>
      <c r="AL299" s="1">
        <v>30</v>
      </c>
      <c r="AM299" s="1">
        <f t="shared" si="128"/>
        <v>1051.1499999999999</v>
      </c>
      <c r="AN299" s="22">
        <f t="shared" si="120"/>
        <v>2102.2999999999997</v>
      </c>
      <c r="AO299" s="1"/>
    </row>
    <row r="300" spans="2:41" x14ac:dyDescent="0.35">
      <c r="B300" s="3">
        <v>1000</v>
      </c>
      <c r="C300" s="21">
        <v>1900</v>
      </c>
      <c r="D300" s="4">
        <v>1255</v>
      </c>
      <c r="E300" s="6">
        <f t="shared" si="123"/>
        <v>2115.5714285714284</v>
      </c>
      <c r="F300" s="3">
        <f t="shared" si="129"/>
        <v>539.00000000000011</v>
      </c>
      <c r="G300" s="21">
        <v>185</v>
      </c>
      <c r="H300" s="4">
        <f t="shared" si="124"/>
        <v>724.00000000000011</v>
      </c>
      <c r="I300" s="9">
        <f t="shared" si="125"/>
        <v>1448.0000000000002</v>
      </c>
      <c r="J300" s="20"/>
      <c r="K300" s="1"/>
      <c r="L300" s="1">
        <v>1000</v>
      </c>
      <c r="M300" s="1">
        <v>1900</v>
      </c>
      <c r="N300" s="1">
        <v>1560</v>
      </c>
      <c r="O300" s="1">
        <f t="shared" si="117"/>
        <v>2629.7142857142858</v>
      </c>
      <c r="P300" s="1">
        <f t="shared" si="130"/>
        <v>685.58999999999969</v>
      </c>
      <c r="Q300" s="1">
        <v>200</v>
      </c>
      <c r="R300" s="1">
        <f t="shared" si="126"/>
        <v>885.58999999999969</v>
      </c>
      <c r="S300" s="22">
        <f t="shared" si="118"/>
        <v>1771.1799999999994</v>
      </c>
      <c r="T300" s="1"/>
      <c r="U300" s="1"/>
      <c r="V300" s="1">
        <v>1000</v>
      </c>
      <c r="W300" s="1">
        <v>1900</v>
      </c>
      <c r="X300" s="1">
        <v>1880</v>
      </c>
      <c r="Y300" s="1">
        <f t="shared" si="122"/>
        <v>3169.1428571428569</v>
      </c>
      <c r="Z300" s="1">
        <f t="shared" si="131"/>
        <v>655.60999999999967</v>
      </c>
      <c r="AA300" s="1">
        <v>205</v>
      </c>
      <c r="AB300" s="1">
        <f t="shared" si="127"/>
        <v>860.60999999999967</v>
      </c>
      <c r="AC300" s="22">
        <f t="shared" si="119"/>
        <v>1721.2199999999993</v>
      </c>
      <c r="AD300" s="20"/>
      <c r="AE300" s="20"/>
      <c r="AF300" s="1">
        <v>1000</v>
      </c>
      <c r="AG300" s="1">
        <v>1900</v>
      </c>
      <c r="AH300" s="1">
        <v>2350</v>
      </c>
      <c r="AI300" s="1">
        <f t="shared" si="121"/>
        <v>3961.4285714285716</v>
      </c>
      <c r="AJ300" s="1">
        <f t="shared" si="132"/>
        <v>832.28999999999985</v>
      </c>
      <c r="AK300" s="1">
        <v>210</v>
      </c>
      <c r="AL300" s="1">
        <v>30</v>
      </c>
      <c r="AM300" s="1">
        <f t="shared" si="128"/>
        <v>1072.29</v>
      </c>
      <c r="AN300" s="22">
        <f t="shared" si="120"/>
        <v>2144.58</v>
      </c>
      <c r="AO300" s="1"/>
    </row>
    <row r="301" spans="2:41" x14ac:dyDescent="0.35">
      <c r="B301" s="3">
        <v>1000</v>
      </c>
      <c r="C301" s="21">
        <v>2000</v>
      </c>
      <c r="D301" s="4">
        <v>1255</v>
      </c>
      <c r="E301" s="6">
        <f t="shared" si="123"/>
        <v>2241.0714285714284</v>
      </c>
      <c r="F301" s="3">
        <f t="shared" si="129"/>
        <v>551.69000000000017</v>
      </c>
      <c r="G301" s="21">
        <v>185</v>
      </c>
      <c r="H301" s="4">
        <f t="shared" si="124"/>
        <v>736.69000000000017</v>
      </c>
      <c r="I301" s="9">
        <f t="shared" si="125"/>
        <v>1473.3800000000003</v>
      </c>
      <c r="J301" s="20"/>
      <c r="K301" s="1"/>
      <c r="L301" s="1">
        <v>1000</v>
      </c>
      <c r="M301" s="1">
        <v>2000</v>
      </c>
      <c r="N301" s="1">
        <v>1560</v>
      </c>
      <c r="O301" s="1">
        <f t="shared" si="117"/>
        <v>2785.7142857142858</v>
      </c>
      <c r="P301" s="1">
        <f t="shared" si="130"/>
        <v>702.49999999999966</v>
      </c>
      <c r="Q301" s="1">
        <v>200</v>
      </c>
      <c r="R301" s="1">
        <f t="shared" si="126"/>
        <v>902.49999999999966</v>
      </c>
      <c r="S301" s="22">
        <f t="shared" si="118"/>
        <v>1804.9999999999993</v>
      </c>
      <c r="T301" s="1"/>
      <c r="U301" s="1"/>
      <c r="V301" s="1">
        <v>1000</v>
      </c>
      <c r="W301" s="1">
        <v>2000</v>
      </c>
      <c r="X301" s="1">
        <v>1880</v>
      </c>
      <c r="Y301" s="1">
        <f t="shared" si="122"/>
        <v>3357.1428571428569</v>
      </c>
      <c r="Z301" s="1">
        <f t="shared" si="131"/>
        <v>671.89999999999964</v>
      </c>
      <c r="AA301" s="1">
        <v>205</v>
      </c>
      <c r="AB301" s="1">
        <f t="shared" si="127"/>
        <v>876.89999999999964</v>
      </c>
      <c r="AC301" s="22">
        <f t="shared" si="119"/>
        <v>1753.7999999999993</v>
      </c>
      <c r="AD301" s="20"/>
      <c r="AE301" s="20"/>
      <c r="AF301" s="1">
        <v>1000</v>
      </c>
      <c r="AG301" s="1">
        <v>2000</v>
      </c>
      <c r="AH301" s="1">
        <v>2350</v>
      </c>
      <c r="AI301" s="1">
        <f t="shared" si="121"/>
        <v>4196.4285714285716</v>
      </c>
      <c r="AJ301" s="1">
        <f t="shared" si="132"/>
        <v>853.42999999999984</v>
      </c>
      <c r="AK301" s="1">
        <v>215</v>
      </c>
      <c r="AL301" s="1">
        <v>30</v>
      </c>
      <c r="AM301" s="1">
        <f t="shared" si="128"/>
        <v>1098.4299999999998</v>
      </c>
      <c r="AN301" s="22">
        <f t="shared" si="120"/>
        <v>2196.8599999999997</v>
      </c>
      <c r="AO301" s="1"/>
    </row>
    <row r="302" spans="2:41" x14ac:dyDescent="0.35">
      <c r="B302" s="3">
        <v>1000</v>
      </c>
      <c r="C302" s="21">
        <v>2100</v>
      </c>
      <c r="D302" s="4">
        <v>1255</v>
      </c>
      <c r="E302" s="6">
        <f t="shared" si="123"/>
        <v>2366.5714285714284</v>
      </c>
      <c r="F302" s="3">
        <f t="shared" si="129"/>
        <v>564.38000000000022</v>
      </c>
      <c r="G302" s="21">
        <v>185</v>
      </c>
      <c r="H302" s="4">
        <f t="shared" si="124"/>
        <v>749.38000000000022</v>
      </c>
      <c r="I302" s="9">
        <f t="shared" si="125"/>
        <v>1498.7600000000004</v>
      </c>
      <c r="J302" s="20"/>
      <c r="K302" s="1"/>
      <c r="L302" s="1">
        <v>1000</v>
      </c>
      <c r="M302" s="1">
        <v>2100</v>
      </c>
      <c r="N302" s="1">
        <v>1560</v>
      </c>
      <c r="O302" s="1">
        <f t="shared" si="117"/>
        <v>2941.7142857142858</v>
      </c>
      <c r="P302" s="1">
        <f t="shared" si="130"/>
        <v>719.40999999999963</v>
      </c>
      <c r="Q302" s="1">
        <v>200</v>
      </c>
      <c r="R302" s="1">
        <f t="shared" si="126"/>
        <v>919.40999999999963</v>
      </c>
      <c r="S302" s="22">
        <f t="shared" si="118"/>
        <v>1838.8199999999993</v>
      </c>
      <c r="T302" s="1"/>
      <c r="U302" s="1"/>
      <c r="V302" s="1">
        <v>1000</v>
      </c>
      <c r="W302" s="1">
        <v>2100</v>
      </c>
      <c r="X302" s="1">
        <v>1880</v>
      </c>
      <c r="Y302" s="1">
        <f t="shared" si="122"/>
        <v>3545.1428571428569</v>
      </c>
      <c r="Z302" s="1">
        <f t="shared" si="131"/>
        <v>688.1899999999996</v>
      </c>
      <c r="AA302" s="1">
        <v>210</v>
      </c>
      <c r="AB302" s="1">
        <f t="shared" si="127"/>
        <v>898.1899999999996</v>
      </c>
      <c r="AC302" s="22">
        <f t="shared" si="119"/>
        <v>1796.3799999999992</v>
      </c>
      <c r="AD302" s="20"/>
      <c r="AE302" s="20"/>
      <c r="AF302" s="1">
        <v>1000</v>
      </c>
      <c r="AG302" s="1">
        <v>2100</v>
      </c>
      <c r="AH302" s="1">
        <v>2350</v>
      </c>
      <c r="AI302" s="1">
        <f t="shared" si="121"/>
        <v>4431.4285714285716</v>
      </c>
      <c r="AJ302" s="1">
        <f t="shared" si="132"/>
        <v>874.56999999999982</v>
      </c>
      <c r="AK302" s="1">
        <v>215</v>
      </c>
      <c r="AL302" s="1">
        <v>30</v>
      </c>
      <c r="AM302" s="1">
        <f t="shared" si="128"/>
        <v>1119.5699999999997</v>
      </c>
      <c r="AN302" s="22">
        <f t="shared" si="120"/>
        <v>2239.1399999999994</v>
      </c>
      <c r="AO302" s="1"/>
    </row>
    <row r="303" spans="2:41" x14ac:dyDescent="0.35">
      <c r="B303" s="3">
        <v>1000</v>
      </c>
      <c r="C303" s="21">
        <v>2200</v>
      </c>
      <c r="D303" s="4">
        <v>1255</v>
      </c>
      <c r="E303" s="6">
        <f t="shared" si="123"/>
        <v>2492.0714285714284</v>
      </c>
      <c r="F303" s="3">
        <f t="shared" si="129"/>
        <v>577.07000000000028</v>
      </c>
      <c r="G303" s="21">
        <v>185</v>
      </c>
      <c r="H303" s="4">
        <f t="shared" si="124"/>
        <v>762.07000000000028</v>
      </c>
      <c r="I303" s="9">
        <f t="shared" si="125"/>
        <v>1524.1400000000006</v>
      </c>
      <c r="J303" s="20"/>
      <c r="K303" s="1"/>
      <c r="L303" s="1">
        <v>1000</v>
      </c>
      <c r="M303" s="1">
        <v>2200</v>
      </c>
      <c r="N303" s="1">
        <v>1560</v>
      </c>
      <c r="O303" s="1">
        <f t="shared" si="117"/>
        <v>3097.7142857142858</v>
      </c>
      <c r="P303" s="1">
        <f t="shared" si="130"/>
        <v>736.3199999999996</v>
      </c>
      <c r="Q303" s="1">
        <v>205</v>
      </c>
      <c r="R303" s="1">
        <f t="shared" si="126"/>
        <v>941.3199999999996</v>
      </c>
      <c r="S303" s="22">
        <f t="shared" si="118"/>
        <v>1882.6399999999992</v>
      </c>
      <c r="T303" s="1"/>
      <c r="U303" s="1"/>
      <c r="V303" s="1">
        <v>1000</v>
      </c>
      <c r="W303" s="1">
        <v>2200</v>
      </c>
      <c r="X303" s="1">
        <v>1880</v>
      </c>
      <c r="Y303" s="1">
        <f t="shared" si="122"/>
        <v>3733.1428571428569</v>
      </c>
      <c r="Z303" s="1">
        <f t="shared" si="131"/>
        <v>704.47999999999956</v>
      </c>
      <c r="AA303" s="1">
        <v>210</v>
      </c>
      <c r="AB303" s="1">
        <f t="shared" si="127"/>
        <v>914.47999999999956</v>
      </c>
      <c r="AC303" s="22">
        <f t="shared" si="119"/>
        <v>1828.9599999999991</v>
      </c>
      <c r="AD303" s="20"/>
      <c r="AE303" s="20"/>
      <c r="AF303" s="1">
        <v>1000</v>
      </c>
      <c r="AG303" s="1">
        <v>2200</v>
      </c>
      <c r="AH303" s="1">
        <v>2350</v>
      </c>
      <c r="AI303" s="1">
        <f t="shared" si="121"/>
        <v>4666.4285714285716</v>
      </c>
      <c r="AJ303" s="1">
        <f t="shared" si="132"/>
        <v>895.70999999999981</v>
      </c>
      <c r="AK303" s="1">
        <v>220</v>
      </c>
      <c r="AL303" s="1">
        <v>30</v>
      </c>
      <c r="AM303" s="1">
        <f t="shared" si="128"/>
        <v>1145.7099999999998</v>
      </c>
      <c r="AN303" s="22">
        <f t="shared" si="120"/>
        <v>2291.4199999999996</v>
      </c>
      <c r="AO303" s="1"/>
    </row>
    <row r="304" spans="2:41" x14ac:dyDescent="0.35">
      <c r="B304" s="3">
        <v>1000</v>
      </c>
      <c r="C304" s="21">
        <v>2300</v>
      </c>
      <c r="D304" s="4">
        <v>1255</v>
      </c>
      <c r="E304" s="6">
        <f t="shared" si="123"/>
        <v>2617.5714285714284</v>
      </c>
      <c r="F304" s="3">
        <f t="shared" si="129"/>
        <v>589.76000000000033</v>
      </c>
      <c r="G304" s="21">
        <v>200</v>
      </c>
      <c r="H304" s="4">
        <f t="shared" si="124"/>
        <v>789.76000000000033</v>
      </c>
      <c r="I304" s="9">
        <f t="shared" si="125"/>
        <v>1579.5200000000007</v>
      </c>
      <c r="J304" s="20"/>
      <c r="K304" s="1"/>
      <c r="L304" s="1">
        <v>1000</v>
      </c>
      <c r="M304" s="1">
        <v>2300</v>
      </c>
      <c r="N304" s="1">
        <v>1560</v>
      </c>
      <c r="O304" s="1">
        <f t="shared" si="117"/>
        <v>3253.7142857142858</v>
      </c>
      <c r="P304" s="1">
        <f t="shared" si="130"/>
        <v>753.22999999999956</v>
      </c>
      <c r="Q304" s="1">
        <v>205</v>
      </c>
      <c r="R304" s="1">
        <f t="shared" si="126"/>
        <v>958.22999999999956</v>
      </c>
      <c r="S304" s="22">
        <f t="shared" si="118"/>
        <v>1916.4599999999991</v>
      </c>
      <c r="T304" s="1"/>
      <c r="U304" s="1"/>
      <c r="V304" s="1">
        <v>1000</v>
      </c>
      <c r="W304" s="1">
        <v>2300</v>
      </c>
      <c r="X304" s="1">
        <v>1880</v>
      </c>
      <c r="Y304" s="1">
        <f t="shared" si="122"/>
        <v>3921.1428571428569</v>
      </c>
      <c r="Z304" s="1">
        <f t="shared" si="131"/>
        <v>720.76999999999953</v>
      </c>
      <c r="AA304" s="1">
        <v>210</v>
      </c>
      <c r="AB304" s="1">
        <f t="shared" si="127"/>
        <v>930.76999999999953</v>
      </c>
      <c r="AC304" s="22">
        <f t="shared" si="119"/>
        <v>1861.5399999999991</v>
      </c>
      <c r="AD304" s="20"/>
      <c r="AE304" s="20"/>
      <c r="AF304" s="1">
        <v>1000</v>
      </c>
      <c r="AG304" s="1">
        <v>2300</v>
      </c>
      <c r="AH304" s="1">
        <v>2350</v>
      </c>
      <c r="AI304" s="1">
        <f t="shared" si="121"/>
        <v>4901.4285714285716</v>
      </c>
      <c r="AJ304" s="1">
        <f t="shared" si="132"/>
        <v>916.8499999999998</v>
      </c>
      <c r="AK304" s="1">
        <v>220</v>
      </c>
      <c r="AL304" s="1">
        <v>45</v>
      </c>
      <c r="AM304" s="1">
        <f t="shared" si="128"/>
        <v>1181.8499999999999</v>
      </c>
      <c r="AN304" s="22">
        <f t="shared" si="120"/>
        <v>2363.6999999999998</v>
      </c>
      <c r="AO304" s="1"/>
    </row>
    <row r="305" spans="2:41" x14ac:dyDescent="0.35">
      <c r="B305" s="3">
        <v>1000</v>
      </c>
      <c r="C305" s="21">
        <v>2400</v>
      </c>
      <c r="D305" s="4">
        <v>1255</v>
      </c>
      <c r="E305" s="6">
        <f t="shared" si="123"/>
        <v>2743.0714285714284</v>
      </c>
      <c r="F305" s="3">
        <f t="shared" si="129"/>
        <v>602.45000000000039</v>
      </c>
      <c r="G305" s="21">
        <v>200</v>
      </c>
      <c r="H305" s="4">
        <f t="shared" si="124"/>
        <v>802.45000000000039</v>
      </c>
      <c r="I305" s="9">
        <f t="shared" si="125"/>
        <v>1604.9000000000008</v>
      </c>
      <c r="J305" s="20"/>
      <c r="K305" s="1"/>
      <c r="L305" s="1">
        <v>1000</v>
      </c>
      <c r="M305" s="1">
        <v>2400</v>
      </c>
      <c r="N305" s="1">
        <v>1560</v>
      </c>
      <c r="O305" s="1">
        <f t="shared" si="117"/>
        <v>3409.7142857142858</v>
      </c>
      <c r="P305" s="1">
        <f t="shared" si="130"/>
        <v>770.13999999999953</v>
      </c>
      <c r="Q305" s="1">
        <v>205</v>
      </c>
      <c r="R305" s="1">
        <f t="shared" si="126"/>
        <v>975.13999999999953</v>
      </c>
      <c r="S305" s="22">
        <f t="shared" si="118"/>
        <v>1950.2799999999991</v>
      </c>
      <c r="T305" s="1"/>
      <c r="U305" s="1"/>
      <c r="V305" s="1">
        <v>1000</v>
      </c>
      <c r="W305" s="1">
        <v>2400</v>
      </c>
      <c r="X305" s="1">
        <v>1880</v>
      </c>
      <c r="Y305" s="1">
        <f t="shared" si="122"/>
        <v>4109.1428571428569</v>
      </c>
      <c r="Z305" s="1">
        <f t="shared" si="131"/>
        <v>737.05999999999949</v>
      </c>
      <c r="AA305" s="1">
        <v>215</v>
      </c>
      <c r="AB305" s="1">
        <f t="shared" si="127"/>
        <v>952.05999999999949</v>
      </c>
      <c r="AC305" s="22">
        <f t="shared" si="119"/>
        <v>1904.119999999999</v>
      </c>
      <c r="AD305" s="20"/>
      <c r="AE305" s="20"/>
      <c r="AF305" s="1">
        <v>1000</v>
      </c>
      <c r="AG305" s="1">
        <v>2400</v>
      </c>
      <c r="AH305" s="1">
        <v>2350</v>
      </c>
      <c r="AI305" s="1">
        <f t="shared" si="121"/>
        <v>5136.4285714285716</v>
      </c>
      <c r="AJ305" s="1">
        <f t="shared" si="132"/>
        <v>937.98999999999978</v>
      </c>
      <c r="AK305" s="1">
        <v>225</v>
      </c>
      <c r="AL305" s="1">
        <v>45</v>
      </c>
      <c r="AM305" s="1">
        <f t="shared" si="128"/>
        <v>1207.9899999999998</v>
      </c>
      <c r="AN305" s="22">
        <f t="shared" si="120"/>
        <v>2415.9799999999996</v>
      </c>
      <c r="AO305" s="1"/>
    </row>
    <row r="306" spans="2:41" x14ac:dyDescent="0.35">
      <c r="B306" s="3">
        <v>1000</v>
      </c>
      <c r="C306" s="21">
        <v>2500</v>
      </c>
      <c r="D306" s="4">
        <v>1255</v>
      </c>
      <c r="E306" s="6">
        <f t="shared" si="123"/>
        <v>2868.5714285714284</v>
      </c>
      <c r="F306" s="3">
        <f t="shared" si="129"/>
        <v>615.14000000000044</v>
      </c>
      <c r="G306" s="21">
        <v>200</v>
      </c>
      <c r="H306" s="4">
        <f t="shared" si="124"/>
        <v>815.14000000000044</v>
      </c>
      <c r="I306" s="9">
        <f t="shared" si="125"/>
        <v>1630.2800000000009</v>
      </c>
      <c r="J306" s="20"/>
      <c r="K306" s="1"/>
      <c r="L306" s="1">
        <v>1000</v>
      </c>
      <c r="M306" s="1">
        <v>2500</v>
      </c>
      <c r="N306" s="1">
        <v>1560</v>
      </c>
      <c r="O306" s="1">
        <f t="shared" si="117"/>
        <v>3565.7142857142858</v>
      </c>
      <c r="P306" s="1">
        <f t="shared" si="130"/>
        <v>787.0499999999995</v>
      </c>
      <c r="Q306" s="1">
        <v>210</v>
      </c>
      <c r="R306" s="1">
        <f t="shared" si="126"/>
        <v>997.0499999999995</v>
      </c>
      <c r="S306" s="22">
        <f t="shared" si="118"/>
        <v>1994.099999999999</v>
      </c>
      <c r="T306" s="1"/>
      <c r="U306" s="1"/>
      <c r="V306" s="1">
        <v>1000</v>
      </c>
      <c r="W306" s="1">
        <v>2500</v>
      </c>
      <c r="X306" s="1">
        <v>1880</v>
      </c>
      <c r="Y306" s="1">
        <f t="shared" si="122"/>
        <v>4297.1428571428569</v>
      </c>
      <c r="Z306" s="1">
        <f t="shared" si="131"/>
        <v>753.34999999999945</v>
      </c>
      <c r="AA306" s="1">
        <v>215</v>
      </c>
      <c r="AB306" s="1">
        <f t="shared" si="127"/>
        <v>968.34999999999945</v>
      </c>
      <c r="AC306" s="22">
        <f t="shared" si="119"/>
        <v>1936.6999999999989</v>
      </c>
      <c r="AD306" s="20"/>
      <c r="AE306" s="20"/>
      <c r="AF306" s="1">
        <v>1000</v>
      </c>
      <c r="AG306" s="1">
        <v>2500</v>
      </c>
      <c r="AH306" s="1">
        <v>2350</v>
      </c>
      <c r="AI306" s="1">
        <f t="shared" si="121"/>
        <v>5371.4285714285716</v>
      </c>
      <c r="AJ306" s="1">
        <f t="shared" si="132"/>
        <v>959.12999999999977</v>
      </c>
      <c r="AK306" s="1">
        <v>225</v>
      </c>
      <c r="AL306" s="1">
        <v>45</v>
      </c>
      <c r="AM306" s="1">
        <f t="shared" si="128"/>
        <v>1229.1299999999997</v>
      </c>
      <c r="AN306" s="22">
        <f t="shared" si="120"/>
        <v>2458.2599999999993</v>
      </c>
      <c r="AO306" s="1"/>
    </row>
    <row r="307" spans="2:41" x14ac:dyDescent="0.35">
      <c r="B307" s="3">
        <v>1000</v>
      </c>
      <c r="C307" s="21">
        <v>2600</v>
      </c>
      <c r="D307" s="4">
        <v>1255</v>
      </c>
      <c r="E307" s="6">
        <f t="shared" si="123"/>
        <v>2994.0714285714284</v>
      </c>
      <c r="F307" s="3">
        <f t="shared" si="129"/>
        <v>627.8300000000005</v>
      </c>
      <c r="G307" s="21">
        <v>200</v>
      </c>
      <c r="H307" s="4">
        <f t="shared" si="124"/>
        <v>827.8300000000005</v>
      </c>
      <c r="I307" s="9">
        <f t="shared" si="125"/>
        <v>1655.660000000001</v>
      </c>
      <c r="J307" s="20"/>
      <c r="K307" s="1"/>
      <c r="L307" s="1">
        <v>1000</v>
      </c>
      <c r="M307" s="1">
        <v>2600</v>
      </c>
      <c r="N307" s="1">
        <v>1560</v>
      </c>
      <c r="O307" s="1">
        <f t="shared" si="117"/>
        <v>3721.7142857142858</v>
      </c>
      <c r="P307" s="1">
        <f t="shared" si="130"/>
        <v>803.95999999999947</v>
      </c>
      <c r="Q307" s="1">
        <v>210</v>
      </c>
      <c r="R307" s="1">
        <f t="shared" si="126"/>
        <v>1013.9599999999995</v>
      </c>
      <c r="S307" s="22">
        <f t="shared" si="118"/>
        <v>2027.9199999999989</v>
      </c>
      <c r="T307" s="1"/>
      <c r="U307" s="1"/>
      <c r="V307" s="1">
        <v>1000</v>
      </c>
      <c r="W307" s="1">
        <v>2600</v>
      </c>
      <c r="X307" s="1">
        <v>1880</v>
      </c>
      <c r="Y307" s="1">
        <f t="shared" si="122"/>
        <v>4485.1428571428569</v>
      </c>
      <c r="Z307" s="1">
        <f t="shared" si="131"/>
        <v>769.63999999999942</v>
      </c>
      <c r="AA307" s="1">
        <v>215</v>
      </c>
      <c r="AB307" s="1">
        <f t="shared" si="127"/>
        <v>984.63999999999942</v>
      </c>
      <c r="AC307" s="22">
        <f t="shared" si="119"/>
        <v>1969.2799999999988</v>
      </c>
      <c r="AD307" s="20"/>
      <c r="AE307" s="20"/>
      <c r="AF307" s="1">
        <v>1000</v>
      </c>
      <c r="AG307" s="1">
        <v>2600</v>
      </c>
      <c r="AH307" s="1">
        <v>2350</v>
      </c>
      <c r="AI307" s="1">
        <f t="shared" si="121"/>
        <v>5606.4285714285716</v>
      </c>
      <c r="AJ307" s="1">
        <f t="shared" si="132"/>
        <v>980.26999999999975</v>
      </c>
      <c r="AK307" s="1">
        <v>225</v>
      </c>
      <c r="AL307" s="1">
        <v>45</v>
      </c>
      <c r="AM307" s="1">
        <f t="shared" si="128"/>
        <v>1250.2699999999998</v>
      </c>
      <c r="AN307" s="22">
        <f t="shared" si="120"/>
        <v>2500.5399999999995</v>
      </c>
      <c r="AO307" s="1"/>
    </row>
    <row r="308" spans="2:41" x14ac:dyDescent="0.35">
      <c r="B308" s="3">
        <v>1000</v>
      </c>
      <c r="C308" s="21">
        <v>2700</v>
      </c>
      <c r="D308" s="4">
        <v>1255</v>
      </c>
      <c r="E308" s="6">
        <f t="shared" si="123"/>
        <v>3119.5714285714284</v>
      </c>
      <c r="F308" s="3">
        <f t="shared" si="129"/>
        <v>640.52000000000055</v>
      </c>
      <c r="G308" s="21">
        <v>205</v>
      </c>
      <c r="H308" s="4">
        <f t="shared" si="124"/>
        <v>845.52000000000055</v>
      </c>
      <c r="I308" s="9">
        <f t="shared" si="125"/>
        <v>1691.0400000000011</v>
      </c>
      <c r="J308" s="20"/>
      <c r="K308" s="1"/>
      <c r="L308" s="1">
        <v>1000</v>
      </c>
      <c r="M308" s="1">
        <v>2700</v>
      </c>
      <c r="N308" s="1">
        <v>1560</v>
      </c>
      <c r="O308" s="1">
        <f t="shared" si="117"/>
        <v>3877.7142857142858</v>
      </c>
      <c r="P308" s="1">
        <f t="shared" si="130"/>
        <v>820.86999999999944</v>
      </c>
      <c r="Q308" s="1">
        <v>210</v>
      </c>
      <c r="R308" s="1">
        <f t="shared" si="126"/>
        <v>1030.8699999999994</v>
      </c>
      <c r="S308" s="22">
        <f t="shared" si="118"/>
        <v>2061.7399999999989</v>
      </c>
      <c r="T308" s="1"/>
      <c r="U308" s="1"/>
      <c r="V308" s="1">
        <v>1000</v>
      </c>
      <c r="W308" s="1">
        <v>2700</v>
      </c>
      <c r="X308" s="1">
        <v>1880</v>
      </c>
      <c r="Y308" s="1">
        <f t="shared" si="122"/>
        <v>4673.1428571428569</v>
      </c>
      <c r="Z308" s="1">
        <f t="shared" si="131"/>
        <v>785.92999999999938</v>
      </c>
      <c r="AA308" s="1">
        <v>220</v>
      </c>
      <c r="AB308" s="1">
        <f t="shared" si="127"/>
        <v>1005.9299999999994</v>
      </c>
      <c r="AC308" s="22">
        <f t="shared" si="119"/>
        <v>2011.8599999999988</v>
      </c>
      <c r="AD308" s="20"/>
      <c r="AE308" s="20"/>
      <c r="AF308" s="1">
        <v>1000</v>
      </c>
      <c r="AG308" s="1">
        <v>2700</v>
      </c>
      <c r="AH308" s="1">
        <v>2350</v>
      </c>
      <c r="AI308" s="1">
        <f t="shared" si="121"/>
        <v>5841.4285714285716</v>
      </c>
      <c r="AJ308" s="1">
        <f t="shared" si="132"/>
        <v>1001.4099999999997</v>
      </c>
      <c r="AK308" s="1">
        <v>225</v>
      </c>
      <c r="AL308" s="1">
        <v>45</v>
      </c>
      <c r="AM308" s="1">
        <f t="shared" si="128"/>
        <v>1271.4099999999999</v>
      </c>
      <c r="AN308" s="22">
        <f t="shared" si="120"/>
        <v>2542.8199999999997</v>
      </c>
      <c r="AO308" s="1"/>
    </row>
    <row r="309" spans="2:41" x14ac:dyDescent="0.35">
      <c r="B309" s="3">
        <v>1000</v>
      </c>
      <c r="C309" s="21">
        <v>2800</v>
      </c>
      <c r="D309" s="4">
        <v>1255</v>
      </c>
      <c r="E309" s="6">
        <f t="shared" si="123"/>
        <v>3245.0714285714284</v>
      </c>
      <c r="F309" s="3">
        <f t="shared" si="129"/>
        <v>653.2100000000006</v>
      </c>
      <c r="G309" s="21">
        <v>205</v>
      </c>
      <c r="H309" s="4">
        <f t="shared" si="124"/>
        <v>858.2100000000006</v>
      </c>
      <c r="I309" s="9">
        <f t="shared" si="125"/>
        <v>1716.4200000000012</v>
      </c>
      <c r="J309" s="20"/>
      <c r="K309" s="1"/>
      <c r="L309" s="1">
        <v>1000</v>
      </c>
      <c r="M309" s="1">
        <v>2800</v>
      </c>
      <c r="N309" s="1">
        <v>1560</v>
      </c>
      <c r="O309" s="1">
        <f t="shared" si="117"/>
        <v>4033.7142857142858</v>
      </c>
      <c r="P309" s="1">
        <f t="shared" si="130"/>
        <v>837.7799999999994</v>
      </c>
      <c r="Q309" s="1">
        <v>215</v>
      </c>
      <c r="R309" s="1">
        <f t="shared" si="126"/>
        <v>1052.7799999999993</v>
      </c>
      <c r="S309" s="22">
        <f t="shared" si="118"/>
        <v>2105.5599999999986</v>
      </c>
      <c r="T309" s="1"/>
      <c r="U309" s="1"/>
      <c r="V309" s="1">
        <v>1000</v>
      </c>
      <c r="W309" s="1">
        <v>2800</v>
      </c>
      <c r="X309" s="1">
        <v>1880</v>
      </c>
      <c r="Y309" s="1">
        <f t="shared" si="122"/>
        <v>4861.1428571428569</v>
      </c>
      <c r="Z309" s="1">
        <f t="shared" si="131"/>
        <v>802.21999999999935</v>
      </c>
      <c r="AA309" s="1">
        <v>220</v>
      </c>
      <c r="AB309" s="1">
        <f t="shared" si="127"/>
        <v>1022.2199999999993</v>
      </c>
      <c r="AC309" s="22">
        <f t="shared" si="119"/>
        <v>2044.4399999999987</v>
      </c>
      <c r="AD309" s="20"/>
      <c r="AE309" s="20"/>
      <c r="AF309" s="1">
        <v>1000</v>
      </c>
      <c r="AG309" s="1">
        <v>2800</v>
      </c>
      <c r="AH309" s="1">
        <v>2350</v>
      </c>
      <c r="AI309" s="1">
        <f t="shared" si="121"/>
        <v>6076.4285714285716</v>
      </c>
      <c r="AJ309" s="1">
        <f t="shared" si="132"/>
        <v>1022.5499999999997</v>
      </c>
      <c r="AK309" s="1">
        <v>230</v>
      </c>
      <c r="AL309" s="1">
        <v>45</v>
      </c>
      <c r="AM309" s="1">
        <f t="shared" si="128"/>
        <v>1297.5499999999997</v>
      </c>
      <c r="AN309" s="22">
        <f t="shared" si="120"/>
        <v>2595.0999999999995</v>
      </c>
      <c r="AO309" s="1"/>
    </row>
    <row r="310" spans="2:41" x14ac:dyDescent="0.35">
      <c r="B310" s="3">
        <v>1000</v>
      </c>
      <c r="C310" s="21">
        <v>2900</v>
      </c>
      <c r="D310" s="4">
        <v>1255</v>
      </c>
      <c r="E310" s="6">
        <f t="shared" si="123"/>
        <v>3370.5714285714284</v>
      </c>
      <c r="F310" s="3">
        <f t="shared" si="129"/>
        <v>665.90000000000066</v>
      </c>
      <c r="G310" s="21">
        <v>205</v>
      </c>
      <c r="H310" s="4">
        <f t="shared" si="124"/>
        <v>870.90000000000066</v>
      </c>
      <c r="I310" s="9">
        <f t="shared" si="125"/>
        <v>1741.8000000000013</v>
      </c>
      <c r="J310" s="20"/>
      <c r="K310" s="1"/>
      <c r="L310" s="1">
        <v>1000</v>
      </c>
      <c r="M310" s="1">
        <v>2900</v>
      </c>
      <c r="N310" s="1">
        <v>1560</v>
      </c>
      <c r="O310" s="1">
        <f t="shared" si="117"/>
        <v>4189.7142857142862</v>
      </c>
      <c r="P310" s="1">
        <f t="shared" si="130"/>
        <v>854.68999999999937</v>
      </c>
      <c r="Q310" s="1">
        <v>215</v>
      </c>
      <c r="R310" s="1">
        <f t="shared" si="126"/>
        <v>1069.6899999999994</v>
      </c>
      <c r="S310" s="22">
        <f t="shared" si="118"/>
        <v>2139.3799999999987</v>
      </c>
      <c r="T310" s="1"/>
      <c r="U310" s="1"/>
      <c r="V310" s="1">
        <v>1000</v>
      </c>
      <c r="W310" s="1">
        <v>2900</v>
      </c>
      <c r="X310" s="1">
        <v>1880</v>
      </c>
      <c r="Y310" s="1">
        <f t="shared" si="122"/>
        <v>5049.1428571428569</v>
      </c>
      <c r="Z310" s="1">
        <f t="shared" si="131"/>
        <v>818.50999999999931</v>
      </c>
      <c r="AA310" s="1">
        <v>220</v>
      </c>
      <c r="AB310" s="1">
        <f t="shared" si="127"/>
        <v>1038.5099999999993</v>
      </c>
      <c r="AC310" s="22">
        <f t="shared" si="119"/>
        <v>2077.0199999999986</v>
      </c>
      <c r="AD310" s="20"/>
      <c r="AE310" s="20"/>
      <c r="AF310" s="1">
        <v>1000</v>
      </c>
      <c r="AG310" s="1">
        <v>2900</v>
      </c>
      <c r="AH310" s="1">
        <v>2350</v>
      </c>
      <c r="AI310" s="1">
        <f t="shared" si="121"/>
        <v>6311.4285714285716</v>
      </c>
      <c r="AJ310" s="1">
        <f t="shared" si="132"/>
        <v>1043.6899999999998</v>
      </c>
      <c r="AK310" s="1">
        <v>230</v>
      </c>
      <c r="AL310" s="1">
        <v>45</v>
      </c>
      <c r="AM310" s="1">
        <f t="shared" si="128"/>
        <v>1318.6899999999998</v>
      </c>
      <c r="AN310" s="22">
        <f t="shared" si="120"/>
        <v>2637.3799999999997</v>
      </c>
      <c r="AO310" s="1"/>
    </row>
    <row r="311" spans="2:41" x14ac:dyDescent="0.35">
      <c r="B311" s="3">
        <v>1000</v>
      </c>
      <c r="C311" s="21">
        <v>3000</v>
      </c>
      <c r="D311" s="4">
        <v>1255</v>
      </c>
      <c r="E311" s="6">
        <f t="shared" si="123"/>
        <v>3496.0714285714284</v>
      </c>
      <c r="F311" s="3">
        <f t="shared" si="129"/>
        <v>678.59000000000071</v>
      </c>
      <c r="G311" s="21">
        <v>205</v>
      </c>
      <c r="H311" s="4">
        <f t="shared" si="124"/>
        <v>883.59000000000071</v>
      </c>
      <c r="I311" s="9">
        <f t="shared" si="125"/>
        <v>1767.1800000000014</v>
      </c>
      <c r="J311" s="20"/>
      <c r="K311" s="1"/>
      <c r="L311" s="1">
        <v>1000</v>
      </c>
      <c r="M311" s="1">
        <v>3000</v>
      </c>
      <c r="N311" s="1">
        <v>1560</v>
      </c>
      <c r="O311" s="1">
        <f t="shared" si="117"/>
        <v>4345.7142857142862</v>
      </c>
      <c r="P311" s="1">
        <f t="shared" si="130"/>
        <v>871.59999999999934</v>
      </c>
      <c r="Q311" s="1">
        <v>215</v>
      </c>
      <c r="R311" s="1">
        <f t="shared" si="126"/>
        <v>1086.5999999999995</v>
      </c>
      <c r="S311" s="22">
        <f t="shared" si="118"/>
        <v>2173.1999999999989</v>
      </c>
      <c r="T311" s="1"/>
      <c r="U311" s="1"/>
      <c r="V311" s="1">
        <v>1000</v>
      </c>
      <c r="W311" s="1">
        <v>3000</v>
      </c>
      <c r="X311" s="1">
        <v>1880</v>
      </c>
      <c r="Y311" s="1">
        <f t="shared" si="122"/>
        <v>5237.1428571428569</v>
      </c>
      <c r="Z311" s="1">
        <f t="shared" si="131"/>
        <v>834.79999999999927</v>
      </c>
      <c r="AA311" s="1">
        <v>220</v>
      </c>
      <c r="AB311" s="1">
        <f t="shared" si="127"/>
        <v>1054.7999999999993</v>
      </c>
      <c r="AC311" s="22">
        <f t="shared" si="119"/>
        <v>2109.5999999999985</v>
      </c>
      <c r="AD311" s="20"/>
      <c r="AE311" s="20"/>
      <c r="AF311" s="1">
        <v>1000</v>
      </c>
      <c r="AG311" s="1">
        <v>3000</v>
      </c>
      <c r="AH311" s="1">
        <v>2350</v>
      </c>
      <c r="AI311" s="1">
        <f t="shared" si="121"/>
        <v>6546.4285714285716</v>
      </c>
      <c r="AJ311" s="1">
        <f t="shared" si="132"/>
        <v>1064.83</v>
      </c>
      <c r="AK311" s="1">
        <v>235</v>
      </c>
      <c r="AL311" s="1">
        <v>45</v>
      </c>
      <c r="AM311" s="1">
        <f t="shared" si="128"/>
        <v>1344.83</v>
      </c>
      <c r="AN311" s="22">
        <f t="shared" si="120"/>
        <v>2689.66</v>
      </c>
      <c r="AO311" s="1"/>
    </row>
    <row r="312" spans="2:41" x14ac:dyDescent="0.35">
      <c r="B312" s="3">
        <v>1000</v>
      </c>
      <c r="C312" s="21">
        <v>3100</v>
      </c>
      <c r="D312" s="4">
        <v>1255</v>
      </c>
      <c r="E312" s="6">
        <f t="shared" si="123"/>
        <v>3621.5714285714284</v>
      </c>
      <c r="F312" s="3">
        <f t="shared" si="129"/>
        <v>691.28000000000077</v>
      </c>
      <c r="G312" s="21">
        <v>210</v>
      </c>
      <c r="H312" s="4">
        <f t="shared" si="124"/>
        <v>901.28000000000077</v>
      </c>
      <c r="I312" s="9">
        <f t="shared" si="125"/>
        <v>1802.5600000000015</v>
      </c>
      <c r="J312" s="20"/>
      <c r="K312" s="1"/>
      <c r="L312" s="1">
        <v>1000</v>
      </c>
      <c r="M312" s="1">
        <v>3100</v>
      </c>
      <c r="N312" s="1">
        <v>1560</v>
      </c>
      <c r="O312" s="1">
        <f t="shared" si="117"/>
        <v>4501.7142857142862</v>
      </c>
      <c r="P312" s="1">
        <f t="shared" si="130"/>
        <v>888.50999999999931</v>
      </c>
      <c r="Q312" s="1">
        <v>220</v>
      </c>
      <c r="R312" s="1">
        <f t="shared" si="126"/>
        <v>1108.5099999999993</v>
      </c>
      <c r="S312" s="22">
        <f t="shared" si="118"/>
        <v>2217.0199999999986</v>
      </c>
      <c r="T312" s="1"/>
      <c r="U312" s="1"/>
      <c r="V312" s="1">
        <v>1000</v>
      </c>
      <c r="W312" s="1">
        <v>3100</v>
      </c>
      <c r="X312" s="1">
        <v>1880</v>
      </c>
      <c r="Y312" s="1">
        <f t="shared" si="122"/>
        <v>5425.1428571428569</v>
      </c>
      <c r="Z312" s="1">
        <f t="shared" si="131"/>
        <v>851.08999999999924</v>
      </c>
      <c r="AA312" s="1">
        <v>220</v>
      </c>
      <c r="AB312" s="1">
        <f t="shared" si="127"/>
        <v>1071.0899999999992</v>
      </c>
      <c r="AC312" s="22">
        <f t="shared" si="119"/>
        <v>2142.1799999999985</v>
      </c>
      <c r="AD312" s="20"/>
      <c r="AE312" s="20"/>
      <c r="AF312" s="1">
        <v>1000</v>
      </c>
      <c r="AG312" s="1">
        <v>3100</v>
      </c>
      <c r="AH312" s="1">
        <v>2350</v>
      </c>
      <c r="AI312" s="1">
        <f t="shared" si="121"/>
        <v>6781.4285714285716</v>
      </c>
      <c r="AJ312" s="1">
        <f t="shared" si="132"/>
        <v>1085.97</v>
      </c>
      <c r="AK312" s="1">
        <v>235</v>
      </c>
      <c r="AL312" s="1">
        <v>45</v>
      </c>
      <c r="AM312" s="1">
        <f t="shared" si="128"/>
        <v>1365.97</v>
      </c>
      <c r="AN312" s="22">
        <f t="shared" si="120"/>
        <v>2731.94</v>
      </c>
      <c r="AO312" s="1"/>
    </row>
    <row r="313" spans="2:41" x14ac:dyDescent="0.35">
      <c r="B313" s="3">
        <v>1000</v>
      </c>
      <c r="C313" s="21">
        <v>3200</v>
      </c>
      <c r="D313" s="4">
        <v>1255</v>
      </c>
      <c r="E313" s="6">
        <f t="shared" si="123"/>
        <v>3747.0714285714284</v>
      </c>
      <c r="F313" s="3">
        <f t="shared" si="129"/>
        <v>703.97000000000082</v>
      </c>
      <c r="G313" s="21">
        <v>210</v>
      </c>
      <c r="H313" s="4">
        <f t="shared" si="124"/>
        <v>913.97000000000082</v>
      </c>
      <c r="I313" s="9">
        <f t="shared" si="125"/>
        <v>1827.9400000000016</v>
      </c>
      <c r="J313" s="20"/>
      <c r="K313" s="1"/>
      <c r="L313" s="1">
        <v>1000</v>
      </c>
      <c r="M313" s="1">
        <v>3200</v>
      </c>
      <c r="N313" s="1">
        <v>1560</v>
      </c>
      <c r="O313" s="1">
        <f t="shared" si="117"/>
        <v>4657.7142857142862</v>
      </c>
      <c r="P313" s="1">
        <f t="shared" si="130"/>
        <v>905.41999999999928</v>
      </c>
      <c r="Q313" s="1">
        <v>220</v>
      </c>
      <c r="R313" s="1">
        <f t="shared" si="126"/>
        <v>1125.4199999999992</v>
      </c>
      <c r="S313" s="22">
        <f t="shared" si="118"/>
        <v>2250.8399999999983</v>
      </c>
      <c r="T313" s="1"/>
      <c r="U313" s="1"/>
      <c r="V313" s="1">
        <v>1000</v>
      </c>
      <c r="W313" s="1">
        <v>3200</v>
      </c>
      <c r="X313" s="1">
        <v>1880</v>
      </c>
      <c r="Y313" s="1">
        <f t="shared" si="122"/>
        <v>5613.1428571428569</v>
      </c>
      <c r="Z313" s="1">
        <f t="shared" si="131"/>
        <v>867.3799999999992</v>
      </c>
      <c r="AA313" s="1">
        <v>220</v>
      </c>
      <c r="AB313" s="1">
        <f t="shared" si="127"/>
        <v>1087.3799999999992</v>
      </c>
      <c r="AC313" s="22">
        <f t="shared" si="119"/>
        <v>2174.7599999999984</v>
      </c>
      <c r="AD313" s="20"/>
      <c r="AE313" s="20"/>
      <c r="AF313" s="1">
        <v>1000</v>
      </c>
      <c r="AG313" s="1">
        <v>3200</v>
      </c>
      <c r="AH313" s="1">
        <v>2350</v>
      </c>
      <c r="AI313" s="1">
        <f t="shared" si="121"/>
        <v>7016.4285714285716</v>
      </c>
      <c r="AJ313" s="1">
        <f t="shared" si="132"/>
        <v>1107.1100000000001</v>
      </c>
      <c r="AK313" s="1">
        <v>235</v>
      </c>
      <c r="AL313" s="1">
        <v>45</v>
      </c>
      <c r="AM313" s="1">
        <f t="shared" si="128"/>
        <v>1387.1100000000001</v>
      </c>
      <c r="AN313" s="22">
        <f t="shared" si="120"/>
        <v>2774.2200000000003</v>
      </c>
      <c r="AO313" s="1"/>
    </row>
    <row r="314" spans="2:41" x14ac:dyDescent="0.35">
      <c r="B314" s="3">
        <v>1000</v>
      </c>
      <c r="C314" s="21">
        <v>3300</v>
      </c>
      <c r="D314" s="4">
        <v>1255</v>
      </c>
      <c r="E314" s="6">
        <f t="shared" si="123"/>
        <v>3872.5714285714284</v>
      </c>
      <c r="F314" s="3">
        <f t="shared" si="129"/>
        <v>716.66000000000088</v>
      </c>
      <c r="G314" s="21">
        <v>210</v>
      </c>
      <c r="H314" s="4">
        <f t="shared" si="124"/>
        <v>926.66000000000088</v>
      </c>
      <c r="I314" s="9">
        <f t="shared" si="125"/>
        <v>1853.3200000000018</v>
      </c>
      <c r="J314" s="20"/>
      <c r="K314" s="1"/>
      <c r="L314" s="1">
        <v>1000</v>
      </c>
      <c r="M314" s="1">
        <v>3300</v>
      </c>
      <c r="N314" s="1">
        <v>1560</v>
      </c>
      <c r="O314" s="1">
        <f t="shared" si="117"/>
        <v>4813.7142857142862</v>
      </c>
      <c r="P314" s="1">
        <f t="shared" si="130"/>
        <v>922.32999999999925</v>
      </c>
      <c r="Q314" s="1">
        <v>220</v>
      </c>
      <c r="R314" s="1">
        <f t="shared" si="126"/>
        <v>1142.3299999999992</v>
      </c>
      <c r="S314" s="22">
        <f t="shared" si="118"/>
        <v>2284.6599999999985</v>
      </c>
      <c r="T314" s="1"/>
      <c r="U314" s="1"/>
      <c r="V314" s="1">
        <v>1000</v>
      </c>
      <c r="W314" s="1">
        <v>3300</v>
      </c>
      <c r="X314" s="1">
        <v>1880</v>
      </c>
      <c r="Y314" s="1">
        <f t="shared" si="122"/>
        <v>5801.1428571428569</v>
      </c>
      <c r="Z314" s="1">
        <f t="shared" si="131"/>
        <v>883.66999999999916</v>
      </c>
      <c r="AA314" s="1">
        <v>220</v>
      </c>
      <c r="AB314" s="1">
        <f t="shared" si="127"/>
        <v>1103.6699999999992</v>
      </c>
      <c r="AC314" s="22">
        <f t="shared" si="119"/>
        <v>2207.3399999999983</v>
      </c>
      <c r="AD314" s="20"/>
      <c r="AE314" s="20"/>
      <c r="AF314" s="1">
        <v>1000</v>
      </c>
      <c r="AG314" s="1">
        <v>3300</v>
      </c>
      <c r="AH314" s="1">
        <v>2350</v>
      </c>
      <c r="AI314" s="1">
        <f t="shared" si="121"/>
        <v>7251.4285714285716</v>
      </c>
      <c r="AJ314" s="1">
        <f t="shared" si="132"/>
        <v>1128.2500000000002</v>
      </c>
      <c r="AK314" s="1">
        <v>235</v>
      </c>
      <c r="AL314" s="1">
        <v>45</v>
      </c>
      <c r="AM314" s="1">
        <f t="shared" si="128"/>
        <v>1408.2500000000002</v>
      </c>
      <c r="AN314" s="22">
        <f t="shared" si="120"/>
        <v>2816.5000000000005</v>
      </c>
      <c r="AO314" s="1"/>
    </row>
    <row r="315" spans="2:41" x14ac:dyDescent="0.35">
      <c r="B315" s="3">
        <v>1000</v>
      </c>
      <c r="C315" s="21">
        <v>3400</v>
      </c>
      <c r="D315" s="4">
        <v>1255</v>
      </c>
      <c r="E315" s="6">
        <f t="shared" si="123"/>
        <v>3998.0714285714284</v>
      </c>
      <c r="F315" s="3">
        <f t="shared" si="129"/>
        <v>729.35000000000093</v>
      </c>
      <c r="G315" s="21">
        <v>210</v>
      </c>
      <c r="H315" s="4">
        <f t="shared" si="124"/>
        <v>939.35000000000093</v>
      </c>
      <c r="I315" s="9">
        <f t="shared" si="125"/>
        <v>1878.7000000000019</v>
      </c>
      <c r="J315" s="20"/>
      <c r="K315" s="1"/>
      <c r="L315" s="1">
        <v>1000</v>
      </c>
      <c r="M315" s="1">
        <v>3400</v>
      </c>
      <c r="N315" s="1">
        <v>1560</v>
      </c>
      <c r="O315" s="1">
        <f t="shared" si="117"/>
        <v>4969.7142857142862</v>
      </c>
      <c r="P315" s="1">
        <f t="shared" si="130"/>
        <v>939.23999999999921</v>
      </c>
      <c r="Q315" s="1">
        <v>220</v>
      </c>
      <c r="R315" s="1">
        <f t="shared" si="126"/>
        <v>1159.2399999999993</v>
      </c>
      <c r="S315" s="22">
        <f t="shared" si="118"/>
        <v>2318.4799999999987</v>
      </c>
      <c r="T315" s="1"/>
      <c r="U315" s="1"/>
      <c r="V315" s="1">
        <v>1000</v>
      </c>
      <c r="W315" s="1">
        <v>3400</v>
      </c>
      <c r="X315" s="1">
        <v>1880</v>
      </c>
      <c r="Y315" s="1">
        <f t="shared" si="122"/>
        <v>5989.1428571428569</v>
      </c>
      <c r="Z315" s="1">
        <f t="shared" si="131"/>
        <v>899.95999999999913</v>
      </c>
      <c r="AA315" s="1">
        <v>220</v>
      </c>
      <c r="AB315" s="1">
        <f t="shared" si="127"/>
        <v>1119.9599999999991</v>
      </c>
      <c r="AC315" s="22">
        <f t="shared" si="119"/>
        <v>2239.9199999999983</v>
      </c>
      <c r="AD315" s="20"/>
      <c r="AE315" s="20"/>
      <c r="AF315" s="1">
        <v>1000</v>
      </c>
      <c r="AG315" s="1">
        <v>3400</v>
      </c>
      <c r="AH315" s="1">
        <v>2350</v>
      </c>
      <c r="AI315" s="1">
        <f t="shared" si="121"/>
        <v>7486.4285714285716</v>
      </c>
      <c r="AJ315" s="1">
        <f t="shared" si="132"/>
        <v>1149.3900000000003</v>
      </c>
      <c r="AK315" s="1">
        <v>235</v>
      </c>
      <c r="AL315" s="1">
        <v>45</v>
      </c>
      <c r="AM315" s="1">
        <f t="shared" si="128"/>
        <v>1429.3900000000003</v>
      </c>
      <c r="AN315" s="22">
        <f t="shared" si="120"/>
        <v>2858.7800000000007</v>
      </c>
      <c r="AO315" s="1"/>
    </row>
    <row r="316" spans="2:41" x14ac:dyDescent="0.35">
      <c r="B316" s="3">
        <v>1000</v>
      </c>
      <c r="C316" s="21">
        <v>3500</v>
      </c>
      <c r="D316" s="4">
        <v>1255</v>
      </c>
      <c r="E316" s="6">
        <f t="shared" si="123"/>
        <v>4123.5714285714284</v>
      </c>
      <c r="F316" s="3">
        <f t="shared" si="129"/>
        <v>742.04000000000099</v>
      </c>
      <c r="G316" s="21">
        <v>215</v>
      </c>
      <c r="H316" s="4">
        <f t="shared" si="124"/>
        <v>957.04000000000099</v>
      </c>
      <c r="I316" s="9">
        <f t="shared" si="125"/>
        <v>1914.080000000002</v>
      </c>
      <c r="J316" s="20"/>
      <c r="K316" s="1"/>
      <c r="L316" s="1">
        <v>1000</v>
      </c>
      <c r="M316" s="1">
        <v>3500</v>
      </c>
      <c r="N316" s="1">
        <v>1560</v>
      </c>
      <c r="O316" s="1">
        <f t="shared" si="117"/>
        <v>5125.7142857142862</v>
      </c>
      <c r="P316" s="1">
        <f t="shared" si="130"/>
        <v>956.14999999999918</v>
      </c>
      <c r="Q316" s="1">
        <v>220</v>
      </c>
      <c r="R316" s="1">
        <f t="shared" si="126"/>
        <v>1176.1499999999992</v>
      </c>
      <c r="S316" s="22">
        <f t="shared" si="118"/>
        <v>2352.2999999999984</v>
      </c>
      <c r="T316" s="1"/>
      <c r="U316" s="1"/>
      <c r="V316" s="1">
        <v>1000</v>
      </c>
      <c r="W316" s="1">
        <v>3500</v>
      </c>
      <c r="X316" s="1">
        <v>1880</v>
      </c>
      <c r="Y316" s="1">
        <f t="shared" si="122"/>
        <v>6177.1428571428569</v>
      </c>
      <c r="Z316" s="1">
        <f t="shared" si="131"/>
        <v>916.24999999999909</v>
      </c>
      <c r="AA316" s="1">
        <v>225</v>
      </c>
      <c r="AB316" s="1">
        <f t="shared" si="127"/>
        <v>1141.2499999999991</v>
      </c>
      <c r="AC316" s="22">
        <f t="shared" si="119"/>
        <v>2282.4999999999982</v>
      </c>
      <c r="AD316" s="20"/>
      <c r="AE316" s="20"/>
      <c r="AF316" s="1">
        <v>1000</v>
      </c>
      <c r="AG316" s="1">
        <v>3500</v>
      </c>
      <c r="AH316" s="1">
        <v>2350</v>
      </c>
      <c r="AI316" s="1">
        <f t="shared" si="121"/>
        <v>7721.4285714285716</v>
      </c>
      <c r="AJ316" s="1">
        <f t="shared" si="132"/>
        <v>1170.5300000000004</v>
      </c>
      <c r="AK316" s="1">
        <v>240</v>
      </c>
      <c r="AL316" s="1">
        <v>45</v>
      </c>
      <c r="AM316" s="1">
        <f t="shared" si="128"/>
        <v>1455.5300000000004</v>
      </c>
      <c r="AN316" s="22">
        <f t="shared" si="120"/>
        <v>2911.0600000000009</v>
      </c>
      <c r="AO316" s="1"/>
    </row>
    <row r="317" spans="2:41" x14ac:dyDescent="0.35">
      <c r="B317" s="3">
        <v>1000</v>
      </c>
      <c r="C317" s="21">
        <v>3600</v>
      </c>
      <c r="D317" s="4">
        <v>1255</v>
      </c>
      <c r="E317" s="6">
        <f t="shared" si="123"/>
        <v>4249.0714285714284</v>
      </c>
      <c r="F317" s="3">
        <f t="shared" si="129"/>
        <v>754.73000000000104</v>
      </c>
      <c r="G317" s="21">
        <v>215</v>
      </c>
      <c r="H317" s="4">
        <f t="shared" si="124"/>
        <v>969.73000000000104</v>
      </c>
      <c r="I317" s="9">
        <f t="shared" si="125"/>
        <v>1939.4600000000021</v>
      </c>
      <c r="J317" s="20"/>
      <c r="K317" s="1"/>
      <c r="L317" s="1">
        <v>1000</v>
      </c>
      <c r="M317" s="1">
        <v>3600</v>
      </c>
      <c r="N317" s="1">
        <v>1560</v>
      </c>
      <c r="O317" s="1">
        <f t="shared" si="117"/>
        <v>5281.7142857142862</v>
      </c>
      <c r="P317" s="1">
        <f t="shared" si="130"/>
        <v>973.05999999999915</v>
      </c>
      <c r="Q317" s="1">
        <v>220</v>
      </c>
      <c r="R317" s="1">
        <f t="shared" si="126"/>
        <v>1193.059999999999</v>
      </c>
      <c r="S317" s="22">
        <f t="shared" si="118"/>
        <v>2386.1199999999981</v>
      </c>
      <c r="T317" s="1"/>
      <c r="U317" s="1"/>
      <c r="V317" s="1">
        <v>1000</v>
      </c>
      <c r="W317" s="1">
        <v>3600</v>
      </c>
      <c r="X317" s="1">
        <v>1880</v>
      </c>
      <c r="Y317" s="1">
        <f t="shared" si="122"/>
        <v>6365.1428571428569</v>
      </c>
      <c r="Z317" s="1">
        <f t="shared" si="131"/>
        <v>932.53999999999905</v>
      </c>
      <c r="AA317" s="1">
        <v>225</v>
      </c>
      <c r="AB317" s="1">
        <f t="shared" si="127"/>
        <v>1157.5399999999991</v>
      </c>
      <c r="AC317" s="22">
        <f t="shared" si="119"/>
        <v>2315.0799999999981</v>
      </c>
      <c r="AD317" s="20"/>
      <c r="AE317" s="20"/>
      <c r="AF317" s="1">
        <v>1000</v>
      </c>
      <c r="AG317" s="1">
        <v>3600</v>
      </c>
      <c r="AH317" s="1">
        <v>2350</v>
      </c>
      <c r="AI317" s="1">
        <f t="shared" si="121"/>
        <v>7956.4285714285716</v>
      </c>
      <c r="AJ317" s="1">
        <f t="shared" si="132"/>
        <v>1191.6700000000005</v>
      </c>
      <c r="AK317" s="1">
        <v>240</v>
      </c>
      <c r="AL317" s="1">
        <v>45</v>
      </c>
      <c r="AM317" s="1">
        <f t="shared" si="128"/>
        <v>1476.6700000000005</v>
      </c>
      <c r="AN317" s="22">
        <f t="shared" si="120"/>
        <v>2953.3400000000011</v>
      </c>
      <c r="AO317" s="1"/>
    </row>
    <row r="318" spans="2:41" x14ac:dyDescent="0.35">
      <c r="B318" s="3">
        <v>1000</v>
      </c>
      <c r="C318" s="21">
        <v>3700</v>
      </c>
      <c r="D318" s="4">
        <v>1255</v>
      </c>
      <c r="E318" s="6">
        <f t="shared" si="123"/>
        <v>4374.5714285714284</v>
      </c>
      <c r="F318" s="3">
        <f t="shared" si="129"/>
        <v>767.4200000000011</v>
      </c>
      <c r="G318" s="21">
        <v>215</v>
      </c>
      <c r="H318" s="4">
        <f t="shared" si="124"/>
        <v>982.4200000000011</v>
      </c>
      <c r="I318" s="9">
        <f t="shared" si="125"/>
        <v>1964.8400000000022</v>
      </c>
      <c r="J318" s="20"/>
      <c r="K318" s="1"/>
      <c r="L318" s="1">
        <v>1000</v>
      </c>
      <c r="M318" s="1">
        <v>3700</v>
      </c>
      <c r="N318" s="1">
        <v>1560</v>
      </c>
      <c r="O318" s="1">
        <f t="shared" si="117"/>
        <v>5437.7142857142862</v>
      </c>
      <c r="P318" s="1">
        <f t="shared" si="130"/>
        <v>989.96999999999912</v>
      </c>
      <c r="Q318" s="1">
        <v>220</v>
      </c>
      <c r="R318" s="1">
        <f t="shared" si="126"/>
        <v>1209.9699999999991</v>
      </c>
      <c r="S318" s="22">
        <f t="shared" si="118"/>
        <v>2419.9399999999982</v>
      </c>
      <c r="T318" s="1"/>
      <c r="U318" s="1"/>
      <c r="V318" s="1">
        <v>1000</v>
      </c>
      <c r="W318" s="1">
        <v>3700</v>
      </c>
      <c r="X318" s="1">
        <v>1880</v>
      </c>
      <c r="Y318" s="1">
        <f t="shared" si="122"/>
        <v>6553.1428571428569</v>
      </c>
      <c r="Z318" s="1">
        <f t="shared" si="131"/>
        <v>948.82999999999902</v>
      </c>
      <c r="AA318" s="1">
        <v>230</v>
      </c>
      <c r="AB318" s="1">
        <f t="shared" si="127"/>
        <v>1178.829999999999</v>
      </c>
      <c r="AC318" s="22">
        <f t="shared" si="119"/>
        <v>2357.659999999998</v>
      </c>
      <c r="AD318" s="20"/>
      <c r="AE318" s="20"/>
      <c r="AF318" s="1">
        <v>1000</v>
      </c>
      <c r="AG318" s="1">
        <v>3700</v>
      </c>
      <c r="AH318" s="1">
        <v>2350</v>
      </c>
      <c r="AI318" s="1">
        <f t="shared" si="121"/>
        <v>8191.4285714285716</v>
      </c>
      <c r="AJ318" s="1">
        <f t="shared" si="132"/>
        <v>1212.8100000000006</v>
      </c>
      <c r="AK318" s="1">
        <v>270</v>
      </c>
      <c r="AL318" s="1">
        <v>45</v>
      </c>
      <c r="AM318" s="1">
        <f t="shared" si="128"/>
        <v>1527.8100000000006</v>
      </c>
      <c r="AN318" s="22">
        <f t="shared" si="120"/>
        <v>3055.6200000000013</v>
      </c>
      <c r="AO318" s="1"/>
    </row>
    <row r="319" spans="2:41" x14ac:dyDescent="0.35">
      <c r="B319" s="3">
        <v>1000</v>
      </c>
      <c r="C319" s="21">
        <v>3800</v>
      </c>
      <c r="D319" s="4">
        <v>1255</v>
      </c>
      <c r="E319" s="6">
        <f t="shared" si="123"/>
        <v>4500.0714285714284</v>
      </c>
      <c r="F319" s="3">
        <f t="shared" si="129"/>
        <v>780.11000000000115</v>
      </c>
      <c r="G319" s="21">
        <v>220</v>
      </c>
      <c r="H319" s="4">
        <f t="shared" si="124"/>
        <v>1000.1100000000012</v>
      </c>
      <c r="I319" s="9">
        <f t="shared" si="125"/>
        <v>2000.2200000000023</v>
      </c>
      <c r="J319" s="20"/>
      <c r="K319" s="1"/>
      <c r="L319" s="1">
        <v>1000</v>
      </c>
      <c r="M319" s="1">
        <v>3800</v>
      </c>
      <c r="N319" s="1">
        <v>1560</v>
      </c>
      <c r="O319" s="1">
        <f t="shared" si="117"/>
        <v>5593.7142857142862</v>
      </c>
      <c r="P319" s="1">
        <f t="shared" si="130"/>
        <v>1006.8799999999991</v>
      </c>
      <c r="Q319" s="1">
        <v>220</v>
      </c>
      <c r="R319" s="1">
        <f t="shared" si="126"/>
        <v>1226.8799999999992</v>
      </c>
      <c r="S319" s="22">
        <f t="shared" si="118"/>
        <v>2453.7599999999984</v>
      </c>
      <c r="T319" s="1"/>
      <c r="U319" s="1"/>
      <c r="V319" s="1">
        <v>1000</v>
      </c>
      <c r="W319" s="1">
        <v>3800</v>
      </c>
      <c r="X319" s="1">
        <v>1880</v>
      </c>
      <c r="Y319" s="1">
        <f t="shared" si="122"/>
        <v>6741.1428571428569</v>
      </c>
      <c r="Z319" s="1">
        <f t="shared" si="131"/>
        <v>965.11999999999898</v>
      </c>
      <c r="AA319" s="1">
        <v>230</v>
      </c>
      <c r="AB319" s="1">
        <f t="shared" si="127"/>
        <v>1195.119999999999</v>
      </c>
      <c r="AC319" s="22">
        <f t="shared" si="119"/>
        <v>2390.239999999998</v>
      </c>
      <c r="AD319" s="20"/>
      <c r="AE319" s="20"/>
      <c r="AF319" s="1">
        <v>1000</v>
      </c>
      <c r="AG319" s="1">
        <v>3800</v>
      </c>
      <c r="AH319" s="1">
        <v>2350</v>
      </c>
      <c r="AI319" s="1">
        <f t="shared" si="121"/>
        <v>8426.4285714285725</v>
      </c>
      <c r="AJ319" s="1">
        <f t="shared" si="132"/>
        <v>1233.9500000000007</v>
      </c>
      <c r="AK319" s="1">
        <v>270</v>
      </c>
      <c r="AL319" s="1">
        <v>45</v>
      </c>
      <c r="AM319" s="1">
        <f t="shared" si="128"/>
        <v>1548.9500000000007</v>
      </c>
      <c r="AN319" s="22">
        <f t="shared" si="120"/>
        <v>3097.9000000000015</v>
      </c>
      <c r="AO319" s="1"/>
    </row>
    <row r="320" spans="2:41" x14ac:dyDescent="0.35">
      <c r="B320" s="3">
        <v>1000</v>
      </c>
      <c r="C320" s="21">
        <v>3900</v>
      </c>
      <c r="D320" s="4">
        <v>1255</v>
      </c>
      <c r="E320" s="6">
        <f t="shared" si="123"/>
        <v>4625.5714285714284</v>
      </c>
      <c r="F320" s="3">
        <f t="shared" si="129"/>
        <v>792.80000000000121</v>
      </c>
      <c r="G320" s="21">
        <v>220</v>
      </c>
      <c r="H320" s="4">
        <f t="shared" si="124"/>
        <v>1012.8000000000012</v>
      </c>
      <c r="I320" s="9">
        <f t="shared" si="125"/>
        <v>2025.6000000000024</v>
      </c>
      <c r="J320" s="20"/>
      <c r="K320" s="1"/>
      <c r="L320" s="1">
        <v>1000</v>
      </c>
      <c r="M320" s="1">
        <v>3900</v>
      </c>
      <c r="N320" s="1">
        <v>1560</v>
      </c>
      <c r="O320" s="1">
        <f t="shared" si="117"/>
        <v>5749.7142857142862</v>
      </c>
      <c r="P320" s="1">
        <f t="shared" si="130"/>
        <v>1023.7899999999991</v>
      </c>
      <c r="Q320" s="1">
        <v>220</v>
      </c>
      <c r="R320" s="1">
        <f t="shared" si="126"/>
        <v>1243.7899999999991</v>
      </c>
      <c r="S320" s="22">
        <f t="shared" si="118"/>
        <v>2487.5799999999981</v>
      </c>
      <c r="T320" s="1"/>
      <c r="U320" s="1"/>
      <c r="V320" s="1">
        <v>1000</v>
      </c>
      <c r="W320" s="1">
        <v>3900</v>
      </c>
      <c r="X320" s="1">
        <v>1880</v>
      </c>
      <c r="Y320" s="1">
        <f t="shared" si="122"/>
        <v>6929.1428571428569</v>
      </c>
      <c r="Z320" s="1">
        <f t="shared" si="131"/>
        <v>981.40999999999894</v>
      </c>
      <c r="AA320" s="1">
        <v>230</v>
      </c>
      <c r="AB320" s="1">
        <f t="shared" si="127"/>
        <v>1211.4099999999989</v>
      </c>
      <c r="AC320" s="22">
        <f t="shared" si="119"/>
        <v>2422.8199999999979</v>
      </c>
      <c r="AD320" s="20"/>
      <c r="AE320" s="20"/>
      <c r="AF320" s="1">
        <v>1000</v>
      </c>
      <c r="AG320" s="1">
        <v>3900</v>
      </c>
      <c r="AH320" s="1">
        <v>2350</v>
      </c>
      <c r="AI320" s="1">
        <f t="shared" si="121"/>
        <v>8661.4285714285725</v>
      </c>
      <c r="AJ320" s="1">
        <f t="shared" si="132"/>
        <v>1255.0900000000008</v>
      </c>
      <c r="AK320" s="1">
        <v>280</v>
      </c>
      <c r="AL320" s="1">
        <v>45</v>
      </c>
      <c r="AM320" s="1">
        <f t="shared" si="128"/>
        <v>1580.0900000000008</v>
      </c>
      <c r="AN320" s="22">
        <f t="shared" si="120"/>
        <v>3160.1800000000017</v>
      </c>
      <c r="AO320" s="1"/>
    </row>
    <row r="321" spans="2:41" x14ac:dyDescent="0.35">
      <c r="B321" s="3">
        <v>1000</v>
      </c>
      <c r="C321" s="21">
        <v>4000</v>
      </c>
      <c r="D321" s="4">
        <v>1255</v>
      </c>
      <c r="E321" s="6">
        <f t="shared" si="123"/>
        <v>4751.0714285714284</v>
      </c>
      <c r="F321" s="3">
        <f t="shared" si="129"/>
        <v>805.49000000000126</v>
      </c>
      <c r="G321" s="21">
        <v>220</v>
      </c>
      <c r="H321" s="4">
        <f t="shared" si="124"/>
        <v>1025.4900000000011</v>
      </c>
      <c r="I321" s="9">
        <f t="shared" si="125"/>
        <v>2050.9800000000023</v>
      </c>
      <c r="J321" s="20"/>
      <c r="K321" s="1"/>
      <c r="L321" s="1">
        <v>1000</v>
      </c>
      <c r="M321" s="1">
        <v>4000</v>
      </c>
      <c r="N321" s="1">
        <v>1560</v>
      </c>
      <c r="O321" s="1">
        <f t="shared" si="117"/>
        <v>5905.7142857142862</v>
      </c>
      <c r="P321" s="1">
        <f t="shared" si="130"/>
        <v>1040.6999999999991</v>
      </c>
      <c r="Q321" s="1">
        <v>220</v>
      </c>
      <c r="R321" s="1">
        <f t="shared" si="126"/>
        <v>1260.6999999999991</v>
      </c>
      <c r="S321" s="22">
        <f t="shared" si="118"/>
        <v>2521.3999999999983</v>
      </c>
      <c r="T321" s="1"/>
      <c r="U321" s="1"/>
      <c r="V321" s="1">
        <v>1000</v>
      </c>
      <c r="W321" s="1">
        <v>4000</v>
      </c>
      <c r="X321" s="1">
        <v>1880</v>
      </c>
      <c r="Y321" s="1">
        <f t="shared" si="122"/>
        <v>7117.1428571428569</v>
      </c>
      <c r="Z321" s="1">
        <f t="shared" si="131"/>
        <v>997.69999999999891</v>
      </c>
      <c r="AA321" s="1">
        <v>235</v>
      </c>
      <c r="AB321" s="1">
        <f t="shared" si="127"/>
        <v>1232.6999999999989</v>
      </c>
      <c r="AC321" s="22">
        <f t="shared" si="119"/>
        <v>2465.3999999999978</v>
      </c>
      <c r="AD321" s="20"/>
      <c r="AE321" s="20"/>
      <c r="AF321" s="1">
        <v>1000</v>
      </c>
      <c r="AG321" s="1">
        <v>4000</v>
      </c>
      <c r="AH321" s="1">
        <v>2350</v>
      </c>
      <c r="AI321" s="1">
        <f t="shared" si="121"/>
        <v>8896.4285714285725</v>
      </c>
      <c r="AJ321" s="1">
        <f t="shared" si="132"/>
        <v>1276.2300000000009</v>
      </c>
      <c r="AK321" s="1">
        <v>280</v>
      </c>
      <c r="AL321" s="1">
        <v>45</v>
      </c>
      <c r="AM321" s="1">
        <f t="shared" si="128"/>
        <v>1601.2300000000009</v>
      </c>
      <c r="AN321" s="22">
        <f t="shared" si="120"/>
        <v>3202.4600000000019</v>
      </c>
      <c r="AO321" s="1"/>
    </row>
    <row r="322" spans="2:41" x14ac:dyDescent="0.35">
      <c r="B322" s="3"/>
      <c r="C322" s="21"/>
      <c r="D322" s="4"/>
      <c r="E322" s="6"/>
      <c r="F322" s="3"/>
      <c r="G322" s="21"/>
      <c r="H322" s="4"/>
      <c r="I322" s="23"/>
      <c r="J322" s="20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20"/>
      <c r="AE322" s="20"/>
      <c r="AF322" s="1"/>
      <c r="AG322" s="1"/>
      <c r="AH322" s="1"/>
      <c r="AI322" s="1"/>
      <c r="AJ322" s="1"/>
      <c r="AK322" s="1"/>
      <c r="AL322" s="1"/>
      <c r="AM322" s="24"/>
      <c r="AN322" s="24"/>
      <c r="AO322" s="1"/>
    </row>
    <row r="323" spans="2:41" x14ac:dyDescent="0.35">
      <c r="B323" s="3"/>
      <c r="C323" s="21"/>
      <c r="D323" s="4"/>
      <c r="E323" s="6"/>
      <c r="F323" s="3"/>
      <c r="G323" s="21"/>
      <c r="H323" s="4"/>
      <c r="I323" s="23"/>
      <c r="J323" s="20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20"/>
      <c r="AE323" s="20"/>
      <c r="AF323" s="1"/>
      <c r="AG323" s="1"/>
      <c r="AH323" s="1"/>
      <c r="AI323" s="1"/>
      <c r="AJ323" s="1"/>
      <c r="AK323" s="1"/>
      <c r="AL323" s="1"/>
      <c r="AM323" s="24"/>
      <c r="AN323" s="24"/>
      <c r="AO323" s="1"/>
    </row>
    <row r="324" spans="2:41" x14ac:dyDescent="0.35">
      <c r="B324" s="3">
        <v>1050</v>
      </c>
      <c r="C324" s="21">
        <v>800</v>
      </c>
      <c r="D324" s="4">
        <v>1255</v>
      </c>
      <c r="E324" s="6">
        <f t="shared" ref="E324:E388" si="133">(((22/7*(B324/2)^2)*D324)+((C324-B324)*D324*B324))/1000000</f>
        <v>757.70624999999995</v>
      </c>
      <c r="F324" s="3">
        <v>411.25</v>
      </c>
      <c r="G324" s="21">
        <v>125</v>
      </c>
      <c r="H324" s="4">
        <f t="shared" ref="H324:H356" si="134">F324+G324</f>
        <v>536.25</v>
      </c>
      <c r="I324" s="9">
        <f t="shared" ref="I324:I356" si="135">H324/(1-$C$2)</f>
        <v>1072.5</v>
      </c>
      <c r="J324" s="20"/>
      <c r="K324" s="1"/>
      <c r="L324" s="1">
        <v>1050</v>
      </c>
      <c r="M324" s="1">
        <v>800</v>
      </c>
      <c r="N324" s="1">
        <v>1560</v>
      </c>
      <c r="O324" s="1">
        <f t="shared" si="117"/>
        <v>941.85</v>
      </c>
      <c r="P324" s="1">
        <v>514.79999999999995</v>
      </c>
      <c r="Q324" s="1">
        <v>125</v>
      </c>
      <c r="R324" s="1">
        <f t="shared" ref="R324:R356" si="136">P324+Q324</f>
        <v>639.79999999999995</v>
      </c>
      <c r="S324" s="22">
        <f t="shared" si="118"/>
        <v>1279.5999999999999</v>
      </c>
      <c r="T324" s="1"/>
      <c r="U324" s="1"/>
      <c r="V324" s="1">
        <v>1050</v>
      </c>
      <c r="W324" s="1">
        <v>800</v>
      </c>
      <c r="X324" s="1">
        <v>1880</v>
      </c>
      <c r="Y324" s="1">
        <f t="shared" si="122"/>
        <v>1135.05</v>
      </c>
      <c r="Z324" s="1">
        <v>490.76</v>
      </c>
      <c r="AA324" s="1">
        <v>145</v>
      </c>
      <c r="AB324" s="1">
        <f t="shared" ref="AB324:AB356" si="137">Z324+AA324</f>
        <v>635.76</v>
      </c>
      <c r="AC324" s="22">
        <f t="shared" si="119"/>
        <v>1271.52</v>
      </c>
      <c r="AD324" s="20"/>
      <c r="AE324" s="20"/>
      <c r="AF324" s="1">
        <v>1050</v>
      </c>
      <c r="AG324" s="1">
        <v>800</v>
      </c>
      <c r="AH324" s="1">
        <v>2350</v>
      </c>
      <c r="AI324" s="1">
        <f t="shared" si="121"/>
        <v>1418.8125</v>
      </c>
      <c r="AJ324" s="1">
        <v>618.35</v>
      </c>
      <c r="AK324" s="1">
        <v>145</v>
      </c>
      <c r="AL324" s="1">
        <v>30</v>
      </c>
      <c r="AM324" s="1">
        <f t="shared" si="128"/>
        <v>793.35</v>
      </c>
      <c r="AN324" s="22">
        <f t="shared" si="120"/>
        <v>1586.7</v>
      </c>
      <c r="AO324" s="1"/>
    </row>
    <row r="325" spans="2:41" x14ac:dyDescent="0.35">
      <c r="B325" s="3">
        <v>1050</v>
      </c>
      <c r="C325" s="21">
        <v>900</v>
      </c>
      <c r="D325" s="4">
        <v>1255</v>
      </c>
      <c r="E325" s="6">
        <f t="shared" si="133"/>
        <v>889.48125000000005</v>
      </c>
      <c r="F325" s="3">
        <v>423.94</v>
      </c>
      <c r="G325" s="21">
        <v>125</v>
      </c>
      <c r="H325" s="4">
        <f t="shared" si="134"/>
        <v>548.94000000000005</v>
      </c>
      <c r="I325" s="9">
        <f t="shared" si="135"/>
        <v>1097.8800000000001</v>
      </c>
      <c r="J325" s="20"/>
      <c r="K325" s="1"/>
      <c r="L325" s="1">
        <v>1050</v>
      </c>
      <c r="M325" s="1">
        <v>900</v>
      </c>
      <c r="N325" s="1">
        <v>1560</v>
      </c>
      <c r="O325" s="1">
        <f t="shared" si="117"/>
        <v>1105.6500000000001</v>
      </c>
      <c r="P325" s="1">
        <v>531.72</v>
      </c>
      <c r="Q325" s="1">
        <v>145</v>
      </c>
      <c r="R325" s="1">
        <f t="shared" si="136"/>
        <v>676.72</v>
      </c>
      <c r="S325" s="22">
        <f t="shared" si="118"/>
        <v>1353.44</v>
      </c>
      <c r="T325" s="1"/>
      <c r="U325" s="1"/>
      <c r="V325" s="1">
        <v>1050</v>
      </c>
      <c r="W325" s="1">
        <v>900</v>
      </c>
      <c r="X325" s="1">
        <v>1880</v>
      </c>
      <c r="Y325" s="1">
        <f t="shared" si="122"/>
        <v>1332.45</v>
      </c>
      <c r="Z325" s="1">
        <v>507.05</v>
      </c>
      <c r="AA325" s="1">
        <v>145</v>
      </c>
      <c r="AB325" s="1">
        <f t="shared" si="137"/>
        <v>652.04999999999995</v>
      </c>
      <c r="AC325" s="22">
        <f t="shared" si="119"/>
        <v>1304.0999999999999</v>
      </c>
      <c r="AD325" s="20"/>
      <c r="AE325" s="20"/>
      <c r="AF325" s="1">
        <v>1050</v>
      </c>
      <c r="AG325" s="1">
        <v>900</v>
      </c>
      <c r="AH325" s="1">
        <v>2350</v>
      </c>
      <c r="AI325" s="1">
        <f t="shared" si="121"/>
        <v>1665.5625</v>
      </c>
      <c r="AJ325" s="1">
        <v>639.49</v>
      </c>
      <c r="AK325" s="1">
        <v>165</v>
      </c>
      <c r="AL325" s="1">
        <v>30</v>
      </c>
      <c r="AM325" s="1">
        <f t="shared" si="128"/>
        <v>834.49</v>
      </c>
      <c r="AN325" s="22">
        <f t="shared" si="120"/>
        <v>1668.98</v>
      </c>
      <c r="AO325" s="1"/>
    </row>
    <row r="326" spans="2:41" x14ac:dyDescent="0.35">
      <c r="B326" s="3">
        <v>1050</v>
      </c>
      <c r="C326" s="21">
        <v>1000</v>
      </c>
      <c r="D326" s="4">
        <v>1255</v>
      </c>
      <c r="E326" s="6">
        <f t="shared" si="133"/>
        <v>1021.25625</v>
      </c>
      <c r="F326" s="3">
        <f>F325+12.69</f>
        <v>436.63</v>
      </c>
      <c r="G326" s="21">
        <v>145</v>
      </c>
      <c r="H326" s="4">
        <f t="shared" si="134"/>
        <v>581.63</v>
      </c>
      <c r="I326" s="9">
        <f t="shared" si="135"/>
        <v>1163.26</v>
      </c>
      <c r="J326" s="20"/>
      <c r="K326" s="1"/>
      <c r="L326" s="1">
        <v>1050</v>
      </c>
      <c r="M326" s="1">
        <v>1000</v>
      </c>
      <c r="N326" s="1">
        <v>1560</v>
      </c>
      <c r="O326" s="1">
        <f t="shared" ref="O326:O389" si="138">(((22/7*(L326/2)^2)*N326)+((M326-L326)*N326*L326))/1000000</f>
        <v>1269.45</v>
      </c>
      <c r="P326" s="1">
        <f>P325+16.92</f>
        <v>548.64</v>
      </c>
      <c r="Q326" s="1">
        <v>145</v>
      </c>
      <c r="R326" s="1">
        <f t="shared" si="136"/>
        <v>693.64</v>
      </c>
      <c r="S326" s="22">
        <f t="shared" ref="S326:S389" si="139">R326/(1-$C$2)</f>
        <v>1387.28</v>
      </c>
      <c r="T326" s="1"/>
      <c r="U326" s="1"/>
      <c r="V326" s="1">
        <v>1050</v>
      </c>
      <c r="W326" s="1">
        <v>1000</v>
      </c>
      <c r="X326" s="1">
        <v>1880</v>
      </c>
      <c r="Y326" s="1">
        <f t="shared" si="122"/>
        <v>1529.85</v>
      </c>
      <c r="Z326" s="1">
        <f>Z325+16.29</f>
        <v>523.34</v>
      </c>
      <c r="AA326" s="1">
        <v>165</v>
      </c>
      <c r="AB326" s="1">
        <f t="shared" si="137"/>
        <v>688.34</v>
      </c>
      <c r="AC326" s="22">
        <f t="shared" ref="AC326:AC389" si="140">AB326/(1-$C$2)</f>
        <v>1376.68</v>
      </c>
      <c r="AD326" s="20"/>
      <c r="AE326" s="20"/>
      <c r="AF326" s="1">
        <v>1050</v>
      </c>
      <c r="AG326" s="1">
        <v>1000</v>
      </c>
      <c r="AH326" s="1">
        <v>2350</v>
      </c>
      <c r="AI326" s="1">
        <f t="shared" si="121"/>
        <v>1912.3125</v>
      </c>
      <c r="AJ326" s="1">
        <f>AJ325+21.14</f>
        <v>660.63</v>
      </c>
      <c r="AK326" s="1">
        <v>165</v>
      </c>
      <c r="AL326" s="1">
        <v>30</v>
      </c>
      <c r="AM326" s="1">
        <f t="shared" si="128"/>
        <v>855.63</v>
      </c>
      <c r="AN326" s="22">
        <f t="shared" ref="AN326:AN389" si="141">AM326/(1-$C$2)</f>
        <v>1711.26</v>
      </c>
      <c r="AO326" s="1"/>
    </row>
    <row r="327" spans="2:41" x14ac:dyDescent="0.35">
      <c r="B327" s="3">
        <v>1050</v>
      </c>
      <c r="C327" s="21">
        <v>1100</v>
      </c>
      <c r="D327" s="4">
        <v>1255</v>
      </c>
      <c r="E327" s="6">
        <f t="shared" si="133"/>
        <v>1153.03125</v>
      </c>
      <c r="F327" s="3">
        <f t="shared" ref="F327:F356" si="142">F326+12.69</f>
        <v>449.32</v>
      </c>
      <c r="G327" s="21">
        <v>145</v>
      </c>
      <c r="H327" s="4">
        <f t="shared" si="134"/>
        <v>594.31999999999994</v>
      </c>
      <c r="I327" s="9">
        <f t="shared" si="135"/>
        <v>1188.6399999999999</v>
      </c>
      <c r="J327" s="20"/>
      <c r="K327" s="1"/>
      <c r="L327" s="1">
        <v>1050</v>
      </c>
      <c r="M327" s="1">
        <v>1100</v>
      </c>
      <c r="N327" s="1">
        <v>1560</v>
      </c>
      <c r="O327" s="1">
        <f t="shared" si="138"/>
        <v>1433.25</v>
      </c>
      <c r="P327" s="1">
        <f t="shared" ref="P327:P356" si="143">P326+16.92</f>
        <v>565.55999999999995</v>
      </c>
      <c r="Q327" s="1">
        <v>145</v>
      </c>
      <c r="R327" s="1">
        <f t="shared" si="136"/>
        <v>710.56</v>
      </c>
      <c r="S327" s="22">
        <f t="shared" si="139"/>
        <v>1421.12</v>
      </c>
      <c r="T327" s="1"/>
      <c r="U327" s="1"/>
      <c r="V327" s="1">
        <v>1050</v>
      </c>
      <c r="W327" s="1">
        <v>1100</v>
      </c>
      <c r="X327" s="1">
        <v>1880</v>
      </c>
      <c r="Y327" s="1">
        <f t="shared" si="122"/>
        <v>1727.25</v>
      </c>
      <c r="Z327" s="1">
        <f t="shared" ref="Z327:Z356" si="144">Z326+16.29</f>
        <v>539.63</v>
      </c>
      <c r="AA327" s="1">
        <v>165</v>
      </c>
      <c r="AB327" s="1">
        <f t="shared" si="137"/>
        <v>704.63</v>
      </c>
      <c r="AC327" s="22">
        <f t="shared" si="140"/>
        <v>1409.26</v>
      </c>
      <c r="AD327" s="20"/>
      <c r="AE327" s="20"/>
      <c r="AF327" s="1">
        <v>1050</v>
      </c>
      <c r="AG327" s="1">
        <v>1100</v>
      </c>
      <c r="AH327" s="1">
        <v>2350</v>
      </c>
      <c r="AI327" s="1">
        <f t="shared" si="121"/>
        <v>2159.0625</v>
      </c>
      <c r="AJ327" s="1">
        <f t="shared" ref="AJ327:AJ356" si="145">AJ326+21.14</f>
        <v>681.77</v>
      </c>
      <c r="AK327" s="1">
        <v>185</v>
      </c>
      <c r="AL327" s="1">
        <v>30</v>
      </c>
      <c r="AM327" s="1">
        <f t="shared" si="128"/>
        <v>896.77</v>
      </c>
      <c r="AN327" s="22">
        <f t="shared" si="141"/>
        <v>1793.54</v>
      </c>
      <c r="AO327" s="1"/>
    </row>
    <row r="328" spans="2:41" x14ac:dyDescent="0.35">
      <c r="B328" s="3">
        <v>1050</v>
      </c>
      <c r="C328" s="21">
        <v>1200</v>
      </c>
      <c r="D328" s="4">
        <v>1255</v>
      </c>
      <c r="E328" s="6">
        <f t="shared" si="133"/>
        <v>1284.8062500000001</v>
      </c>
      <c r="F328" s="3">
        <f t="shared" si="142"/>
        <v>462.01</v>
      </c>
      <c r="G328" s="21">
        <v>145</v>
      </c>
      <c r="H328" s="4">
        <f t="shared" si="134"/>
        <v>607.01</v>
      </c>
      <c r="I328" s="9">
        <f t="shared" si="135"/>
        <v>1214.02</v>
      </c>
      <c r="J328" s="20"/>
      <c r="K328" s="1"/>
      <c r="L328" s="1">
        <v>1050</v>
      </c>
      <c r="M328" s="1">
        <v>1200</v>
      </c>
      <c r="N328" s="1">
        <v>1560</v>
      </c>
      <c r="O328" s="1">
        <f t="shared" si="138"/>
        <v>1597.05</v>
      </c>
      <c r="P328" s="1">
        <f t="shared" si="143"/>
        <v>582.4799999999999</v>
      </c>
      <c r="Q328" s="1">
        <v>165</v>
      </c>
      <c r="R328" s="1">
        <f t="shared" si="136"/>
        <v>747.4799999999999</v>
      </c>
      <c r="S328" s="22">
        <f t="shared" si="139"/>
        <v>1494.9599999999998</v>
      </c>
      <c r="T328" s="1"/>
      <c r="U328" s="1"/>
      <c r="V328" s="1">
        <v>1050</v>
      </c>
      <c r="W328" s="1">
        <v>1200</v>
      </c>
      <c r="X328" s="1">
        <v>1880</v>
      </c>
      <c r="Y328" s="1">
        <f t="shared" si="122"/>
        <v>1924.65</v>
      </c>
      <c r="Z328" s="1">
        <f t="shared" si="144"/>
        <v>555.91999999999996</v>
      </c>
      <c r="AA328" s="1">
        <v>165</v>
      </c>
      <c r="AB328" s="1">
        <f t="shared" si="137"/>
        <v>720.92</v>
      </c>
      <c r="AC328" s="22">
        <f t="shared" si="140"/>
        <v>1441.84</v>
      </c>
      <c r="AD328" s="20"/>
      <c r="AE328" s="20"/>
      <c r="AF328" s="1">
        <v>1050</v>
      </c>
      <c r="AG328" s="1">
        <v>1200</v>
      </c>
      <c r="AH328" s="1">
        <v>2350</v>
      </c>
      <c r="AI328" s="1">
        <f t="shared" si="121"/>
        <v>2405.8125</v>
      </c>
      <c r="AJ328" s="1">
        <f t="shared" si="145"/>
        <v>702.91</v>
      </c>
      <c r="AK328" s="1">
        <v>185</v>
      </c>
      <c r="AL328" s="1">
        <v>30</v>
      </c>
      <c r="AM328" s="1">
        <f t="shared" si="128"/>
        <v>917.91</v>
      </c>
      <c r="AN328" s="22">
        <f t="shared" si="141"/>
        <v>1835.82</v>
      </c>
      <c r="AO328" s="1"/>
    </row>
    <row r="329" spans="2:41" x14ac:dyDescent="0.35">
      <c r="B329" s="3">
        <v>1050</v>
      </c>
      <c r="C329" s="21">
        <v>1300</v>
      </c>
      <c r="D329" s="4">
        <v>1255</v>
      </c>
      <c r="E329" s="6">
        <f t="shared" si="133"/>
        <v>1416.58125</v>
      </c>
      <c r="F329" s="3">
        <f t="shared" si="142"/>
        <v>474.7</v>
      </c>
      <c r="G329" s="21">
        <v>145</v>
      </c>
      <c r="H329" s="4">
        <f t="shared" si="134"/>
        <v>619.70000000000005</v>
      </c>
      <c r="I329" s="9">
        <f t="shared" si="135"/>
        <v>1239.4000000000001</v>
      </c>
      <c r="J329" s="20"/>
      <c r="K329" s="1"/>
      <c r="L329" s="1">
        <v>1050</v>
      </c>
      <c r="M329" s="1">
        <v>1300</v>
      </c>
      <c r="N329" s="1">
        <v>1560</v>
      </c>
      <c r="O329" s="1">
        <f t="shared" si="138"/>
        <v>1760.85</v>
      </c>
      <c r="P329" s="1">
        <f t="shared" si="143"/>
        <v>599.39999999999986</v>
      </c>
      <c r="Q329" s="1">
        <v>165</v>
      </c>
      <c r="R329" s="1">
        <f t="shared" si="136"/>
        <v>764.39999999999986</v>
      </c>
      <c r="S329" s="22">
        <f t="shared" si="139"/>
        <v>1528.7999999999997</v>
      </c>
      <c r="T329" s="1"/>
      <c r="U329" s="1"/>
      <c r="V329" s="1">
        <v>1050</v>
      </c>
      <c r="W329" s="1">
        <v>1300</v>
      </c>
      <c r="X329" s="1">
        <v>1880</v>
      </c>
      <c r="Y329" s="1">
        <f t="shared" si="122"/>
        <v>2122.0500000000002</v>
      </c>
      <c r="Z329" s="1">
        <f t="shared" si="144"/>
        <v>572.20999999999992</v>
      </c>
      <c r="AA329" s="1">
        <v>185</v>
      </c>
      <c r="AB329" s="1">
        <f t="shared" si="137"/>
        <v>757.20999999999992</v>
      </c>
      <c r="AC329" s="22">
        <f t="shared" si="140"/>
        <v>1514.4199999999998</v>
      </c>
      <c r="AD329" s="20"/>
      <c r="AE329" s="20"/>
      <c r="AF329" s="1">
        <v>1050</v>
      </c>
      <c r="AG329" s="1">
        <v>1300</v>
      </c>
      <c r="AH329" s="1">
        <v>2350</v>
      </c>
      <c r="AI329" s="1">
        <f t="shared" si="121"/>
        <v>2652.5625</v>
      </c>
      <c r="AJ329" s="1">
        <f t="shared" si="145"/>
        <v>724.05</v>
      </c>
      <c r="AK329" s="1">
        <v>200</v>
      </c>
      <c r="AL329" s="1">
        <v>30</v>
      </c>
      <c r="AM329" s="1">
        <f t="shared" si="128"/>
        <v>954.05</v>
      </c>
      <c r="AN329" s="22">
        <f t="shared" si="141"/>
        <v>1908.1</v>
      </c>
      <c r="AO329" s="1"/>
    </row>
    <row r="330" spans="2:41" x14ac:dyDescent="0.35">
      <c r="B330" s="3">
        <v>1050</v>
      </c>
      <c r="C330" s="21">
        <v>1400</v>
      </c>
      <c r="D330" s="4">
        <v>1255</v>
      </c>
      <c r="E330" s="6">
        <f t="shared" si="133"/>
        <v>1548.35625</v>
      </c>
      <c r="F330" s="3">
        <f t="shared" si="142"/>
        <v>487.39</v>
      </c>
      <c r="G330" s="21">
        <v>165</v>
      </c>
      <c r="H330" s="4">
        <f t="shared" si="134"/>
        <v>652.39</v>
      </c>
      <c r="I330" s="9">
        <f t="shared" si="135"/>
        <v>1304.78</v>
      </c>
      <c r="J330" s="20"/>
      <c r="K330" s="1"/>
      <c r="L330" s="1">
        <v>1050</v>
      </c>
      <c r="M330" s="1">
        <v>1400</v>
      </c>
      <c r="N330" s="1">
        <v>1560</v>
      </c>
      <c r="O330" s="1">
        <f t="shared" si="138"/>
        <v>1924.65</v>
      </c>
      <c r="P330" s="1">
        <f t="shared" si="143"/>
        <v>616.31999999999982</v>
      </c>
      <c r="Q330" s="1">
        <v>165</v>
      </c>
      <c r="R330" s="1">
        <f t="shared" si="136"/>
        <v>781.31999999999982</v>
      </c>
      <c r="S330" s="22">
        <f t="shared" si="139"/>
        <v>1562.6399999999996</v>
      </c>
      <c r="T330" s="1"/>
      <c r="U330" s="1"/>
      <c r="V330" s="1">
        <v>1050</v>
      </c>
      <c r="W330" s="1">
        <v>1400</v>
      </c>
      <c r="X330" s="1">
        <v>1880</v>
      </c>
      <c r="Y330" s="1">
        <f t="shared" si="122"/>
        <v>2319.4499999999998</v>
      </c>
      <c r="Z330" s="1">
        <f t="shared" si="144"/>
        <v>588.49999999999989</v>
      </c>
      <c r="AA330" s="1">
        <v>185</v>
      </c>
      <c r="AB330" s="1">
        <f t="shared" si="137"/>
        <v>773.49999999999989</v>
      </c>
      <c r="AC330" s="22">
        <f t="shared" si="140"/>
        <v>1546.9999999999998</v>
      </c>
      <c r="AD330" s="20"/>
      <c r="AE330" s="20"/>
      <c r="AF330" s="1">
        <v>1050</v>
      </c>
      <c r="AG330" s="1">
        <v>1400</v>
      </c>
      <c r="AH330" s="1">
        <v>2350</v>
      </c>
      <c r="AI330" s="1">
        <f t="shared" si="121"/>
        <v>2899.3125</v>
      </c>
      <c r="AJ330" s="1">
        <f t="shared" si="145"/>
        <v>745.18999999999994</v>
      </c>
      <c r="AK330" s="1">
        <v>200</v>
      </c>
      <c r="AL330" s="1">
        <v>30</v>
      </c>
      <c r="AM330" s="1">
        <f t="shared" si="128"/>
        <v>975.18999999999994</v>
      </c>
      <c r="AN330" s="22">
        <f t="shared" si="141"/>
        <v>1950.3799999999999</v>
      </c>
      <c r="AO330" s="1"/>
    </row>
    <row r="331" spans="2:41" x14ac:dyDescent="0.35">
      <c r="B331" s="3">
        <v>1050</v>
      </c>
      <c r="C331" s="21">
        <v>1500</v>
      </c>
      <c r="D331" s="4">
        <v>1255</v>
      </c>
      <c r="E331" s="6">
        <f t="shared" si="133"/>
        <v>1680.1312499999999</v>
      </c>
      <c r="F331" s="3">
        <f t="shared" si="142"/>
        <v>500.08</v>
      </c>
      <c r="G331" s="21">
        <v>165</v>
      </c>
      <c r="H331" s="4">
        <f t="shared" si="134"/>
        <v>665.07999999999993</v>
      </c>
      <c r="I331" s="9">
        <f t="shared" si="135"/>
        <v>1330.1599999999999</v>
      </c>
      <c r="J331" s="20"/>
      <c r="K331" s="1"/>
      <c r="L331" s="1">
        <v>1050</v>
      </c>
      <c r="M331" s="1">
        <v>1500</v>
      </c>
      <c r="N331" s="1">
        <v>1560</v>
      </c>
      <c r="O331" s="1">
        <f t="shared" si="138"/>
        <v>2088.4499999999998</v>
      </c>
      <c r="P331" s="1">
        <f t="shared" si="143"/>
        <v>633.23999999999978</v>
      </c>
      <c r="Q331" s="1">
        <v>185</v>
      </c>
      <c r="R331" s="1">
        <f t="shared" si="136"/>
        <v>818.23999999999978</v>
      </c>
      <c r="S331" s="22">
        <f t="shared" si="139"/>
        <v>1636.4799999999996</v>
      </c>
      <c r="T331" s="1"/>
      <c r="U331" s="1"/>
      <c r="V331" s="1">
        <v>1050</v>
      </c>
      <c r="W331" s="1">
        <v>1500</v>
      </c>
      <c r="X331" s="1">
        <v>1880</v>
      </c>
      <c r="Y331" s="1">
        <f t="shared" si="122"/>
        <v>2516.85</v>
      </c>
      <c r="Z331" s="1">
        <f t="shared" si="144"/>
        <v>604.78999999999985</v>
      </c>
      <c r="AA331" s="1">
        <v>200</v>
      </c>
      <c r="AB331" s="1">
        <f t="shared" si="137"/>
        <v>804.78999999999985</v>
      </c>
      <c r="AC331" s="22">
        <f t="shared" si="140"/>
        <v>1609.5799999999997</v>
      </c>
      <c r="AD331" s="20"/>
      <c r="AE331" s="20"/>
      <c r="AF331" s="1">
        <v>1050</v>
      </c>
      <c r="AG331" s="1">
        <v>1500</v>
      </c>
      <c r="AH331" s="1">
        <v>2350</v>
      </c>
      <c r="AI331" s="1">
        <f t="shared" si="121"/>
        <v>3146.0625</v>
      </c>
      <c r="AJ331" s="1">
        <f t="shared" si="145"/>
        <v>766.32999999999993</v>
      </c>
      <c r="AK331" s="1">
        <v>205</v>
      </c>
      <c r="AL331" s="1">
        <v>30</v>
      </c>
      <c r="AM331" s="1">
        <f t="shared" si="128"/>
        <v>1001.3299999999999</v>
      </c>
      <c r="AN331" s="22">
        <f t="shared" si="141"/>
        <v>2002.6599999999999</v>
      </c>
      <c r="AO331" s="1"/>
    </row>
    <row r="332" spans="2:41" x14ac:dyDescent="0.35">
      <c r="B332" s="3">
        <v>1050</v>
      </c>
      <c r="C332" s="21">
        <v>1600</v>
      </c>
      <c r="D332" s="4">
        <v>1255</v>
      </c>
      <c r="E332" s="6">
        <f t="shared" si="133"/>
        <v>1811.90625</v>
      </c>
      <c r="F332" s="3">
        <f t="shared" si="142"/>
        <v>512.77</v>
      </c>
      <c r="G332" s="21">
        <v>165</v>
      </c>
      <c r="H332" s="4">
        <f t="shared" si="134"/>
        <v>677.77</v>
      </c>
      <c r="I332" s="9">
        <f t="shared" si="135"/>
        <v>1355.54</v>
      </c>
      <c r="J332" s="20"/>
      <c r="K332" s="1"/>
      <c r="L332" s="1">
        <v>1050</v>
      </c>
      <c r="M332" s="1">
        <v>1600</v>
      </c>
      <c r="N332" s="1">
        <v>1560</v>
      </c>
      <c r="O332" s="1">
        <f t="shared" si="138"/>
        <v>2252.25</v>
      </c>
      <c r="P332" s="1">
        <f t="shared" si="143"/>
        <v>650.15999999999974</v>
      </c>
      <c r="Q332" s="1">
        <v>185</v>
      </c>
      <c r="R332" s="1">
        <f t="shared" si="136"/>
        <v>835.15999999999974</v>
      </c>
      <c r="S332" s="22">
        <f t="shared" si="139"/>
        <v>1670.3199999999995</v>
      </c>
      <c r="T332" s="1"/>
      <c r="U332" s="1"/>
      <c r="V332" s="1">
        <v>1050</v>
      </c>
      <c r="W332" s="1">
        <v>1600</v>
      </c>
      <c r="X332" s="1">
        <v>1880</v>
      </c>
      <c r="Y332" s="1">
        <f t="shared" si="122"/>
        <v>2714.25</v>
      </c>
      <c r="Z332" s="1">
        <f t="shared" si="144"/>
        <v>621.07999999999981</v>
      </c>
      <c r="AA332" s="1">
        <v>200</v>
      </c>
      <c r="AB332" s="1">
        <f t="shared" si="137"/>
        <v>821.07999999999981</v>
      </c>
      <c r="AC332" s="22">
        <f t="shared" si="140"/>
        <v>1642.1599999999996</v>
      </c>
      <c r="AD332" s="20"/>
      <c r="AE332" s="20"/>
      <c r="AF332" s="1">
        <v>1050</v>
      </c>
      <c r="AG332" s="1">
        <v>1600</v>
      </c>
      <c r="AH332" s="1">
        <v>2350</v>
      </c>
      <c r="AI332" s="1">
        <f t="shared" si="121"/>
        <v>3392.8125</v>
      </c>
      <c r="AJ332" s="1">
        <f t="shared" si="145"/>
        <v>787.46999999999991</v>
      </c>
      <c r="AK332" s="1">
        <v>205</v>
      </c>
      <c r="AL332" s="1">
        <v>30</v>
      </c>
      <c r="AM332" s="1">
        <f t="shared" si="128"/>
        <v>1022.4699999999999</v>
      </c>
      <c r="AN332" s="22">
        <f t="shared" si="141"/>
        <v>2044.9399999999998</v>
      </c>
      <c r="AO332" s="1"/>
    </row>
    <row r="333" spans="2:41" x14ac:dyDescent="0.35">
      <c r="B333" s="3">
        <v>1050</v>
      </c>
      <c r="C333" s="21">
        <v>1700</v>
      </c>
      <c r="D333" s="4">
        <v>1255</v>
      </c>
      <c r="E333" s="6">
        <f t="shared" si="133"/>
        <v>1943.6812500000001</v>
      </c>
      <c r="F333" s="3">
        <f t="shared" si="142"/>
        <v>525.46</v>
      </c>
      <c r="G333" s="21">
        <v>165</v>
      </c>
      <c r="H333" s="4">
        <f t="shared" si="134"/>
        <v>690.46</v>
      </c>
      <c r="I333" s="9">
        <f t="shared" si="135"/>
        <v>1380.92</v>
      </c>
      <c r="J333" s="20"/>
      <c r="K333" s="1"/>
      <c r="L333" s="1">
        <v>1050</v>
      </c>
      <c r="M333" s="1">
        <v>1700</v>
      </c>
      <c r="N333" s="1">
        <v>1560</v>
      </c>
      <c r="O333" s="1">
        <f t="shared" si="138"/>
        <v>2416.0500000000002</v>
      </c>
      <c r="P333" s="1">
        <f t="shared" si="143"/>
        <v>667.0799999999997</v>
      </c>
      <c r="Q333" s="1">
        <v>185</v>
      </c>
      <c r="R333" s="1">
        <f t="shared" si="136"/>
        <v>852.0799999999997</v>
      </c>
      <c r="S333" s="22">
        <f t="shared" si="139"/>
        <v>1704.1599999999994</v>
      </c>
      <c r="T333" s="1"/>
      <c r="U333" s="1"/>
      <c r="V333" s="1">
        <v>1050</v>
      </c>
      <c r="W333" s="1">
        <v>1700</v>
      </c>
      <c r="X333" s="1">
        <v>1880</v>
      </c>
      <c r="Y333" s="1">
        <f t="shared" si="122"/>
        <v>2911.65</v>
      </c>
      <c r="Z333" s="1">
        <f t="shared" si="144"/>
        <v>637.36999999999978</v>
      </c>
      <c r="AA333" s="1">
        <v>200</v>
      </c>
      <c r="AB333" s="1">
        <f t="shared" si="137"/>
        <v>837.36999999999978</v>
      </c>
      <c r="AC333" s="22">
        <f t="shared" si="140"/>
        <v>1674.7399999999996</v>
      </c>
      <c r="AD333" s="20"/>
      <c r="AE333" s="20"/>
      <c r="AF333" s="1">
        <v>1050</v>
      </c>
      <c r="AG333" s="1">
        <v>1700</v>
      </c>
      <c r="AH333" s="1">
        <v>2350</v>
      </c>
      <c r="AI333" s="1">
        <f t="shared" si="121"/>
        <v>3639.5625</v>
      </c>
      <c r="AJ333" s="1">
        <f t="shared" si="145"/>
        <v>808.6099999999999</v>
      </c>
      <c r="AK333" s="1">
        <v>210</v>
      </c>
      <c r="AL333" s="1">
        <v>30</v>
      </c>
      <c r="AM333" s="1">
        <f t="shared" si="128"/>
        <v>1048.6099999999999</v>
      </c>
      <c r="AN333" s="22">
        <f t="shared" si="141"/>
        <v>2097.2199999999998</v>
      </c>
      <c r="AO333" s="1"/>
    </row>
    <row r="334" spans="2:41" x14ac:dyDescent="0.35">
      <c r="B334" s="3">
        <v>1050</v>
      </c>
      <c r="C334" s="21">
        <v>1800</v>
      </c>
      <c r="D334" s="4">
        <v>1255</v>
      </c>
      <c r="E334" s="6">
        <f t="shared" si="133"/>
        <v>2075.4562500000002</v>
      </c>
      <c r="F334" s="3">
        <f t="shared" si="142"/>
        <v>538.15000000000009</v>
      </c>
      <c r="G334" s="21">
        <v>185</v>
      </c>
      <c r="H334" s="4">
        <f t="shared" si="134"/>
        <v>723.15000000000009</v>
      </c>
      <c r="I334" s="9">
        <f t="shared" si="135"/>
        <v>1446.3000000000002</v>
      </c>
      <c r="J334" s="20"/>
      <c r="K334" s="1"/>
      <c r="L334" s="1">
        <v>1050</v>
      </c>
      <c r="M334" s="1">
        <v>1800</v>
      </c>
      <c r="N334" s="1">
        <v>1560</v>
      </c>
      <c r="O334" s="1">
        <f t="shared" si="138"/>
        <v>2579.85</v>
      </c>
      <c r="P334" s="1">
        <f t="shared" si="143"/>
        <v>683.99999999999966</v>
      </c>
      <c r="Q334" s="1">
        <v>200</v>
      </c>
      <c r="R334" s="1">
        <f t="shared" si="136"/>
        <v>883.99999999999966</v>
      </c>
      <c r="S334" s="22">
        <f t="shared" si="139"/>
        <v>1767.9999999999993</v>
      </c>
      <c r="T334" s="1"/>
      <c r="U334" s="1"/>
      <c r="V334" s="1">
        <v>1050</v>
      </c>
      <c r="W334" s="1">
        <v>1800</v>
      </c>
      <c r="X334" s="1">
        <v>1880</v>
      </c>
      <c r="Y334" s="1">
        <f t="shared" si="122"/>
        <v>3109.05</v>
      </c>
      <c r="Z334" s="1">
        <f t="shared" si="144"/>
        <v>653.65999999999974</v>
      </c>
      <c r="AA334" s="1">
        <v>205</v>
      </c>
      <c r="AB334" s="1">
        <f t="shared" si="137"/>
        <v>858.65999999999974</v>
      </c>
      <c r="AC334" s="22">
        <f t="shared" si="140"/>
        <v>1717.3199999999995</v>
      </c>
      <c r="AD334" s="20"/>
      <c r="AE334" s="20"/>
      <c r="AF334" s="1">
        <v>1050</v>
      </c>
      <c r="AG334" s="1">
        <v>1800</v>
      </c>
      <c r="AH334" s="1">
        <v>2350</v>
      </c>
      <c r="AI334" s="1">
        <f t="shared" si="121"/>
        <v>3886.3125</v>
      </c>
      <c r="AJ334" s="1">
        <f t="shared" si="145"/>
        <v>829.74999999999989</v>
      </c>
      <c r="AK334" s="1">
        <v>210</v>
      </c>
      <c r="AL334" s="1">
        <v>30</v>
      </c>
      <c r="AM334" s="1">
        <f t="shared" si="128"/>
        <v>1069.75</v>
      </c>
      <c r="AN334" s="22">
        <f t="shared" si="141"/>
        <v>2139.5</v>
      </c>
      <c r="AO334" s="1"/>
    </row>
    <row r="335" spans="2:41" x14ac:dyDescent="0.35">
      <c r="B335" s="3">
        <v>1050</v>
      </c>
      <c r="C335" s="21">
        <v>1900</v>
      </c>
      <c r="D335" s="4">
        <v>1255</v>
      </c>
      <c r="E335" s="6">
        <f t="shared" si="133"/>
        <v>2207.2312499999998</v>
      </c>
      <c r="F335" s="3">
        <f t="shared" si="142"/>
        <v>550.84000000000015</v>
      </c>
      <c r="G335" s="21">
        <v>185</v>
      </c>
      <c r="H335" s="4">
        <f t="shared" si="134"/>
        <v>735.84000000000015</v>
      </c>
      <c r="I335" s="9">
        <f t="shared" si="135"/>
        <v>1471.6800000000003</v>
      </c>
      <c r="J335" s="20"/>
      <c r="K335" s="1"/>
      <c r="L335" s="1">
        <v>1050</v>
      </c>
      <c r="M335" s="1">
        <v>1900</v>
      </c>
      <c r="N335" s="1">
        <v>1560</v>
      </c>
      <c r="O335" s="1">
        <f t="shared" si="138"/>
        <v>2743.65</v>
      </c>
      <c r="P335" s="1">
        <f t="shared" si="143"/>
        <v>700.91999999999962</v>
      </c>
      <c r="Q335" s="1">
        <v>200</v>
      </c>
      <c r="R335" s="1">
        <f t="shared" si="136"/>
        <v>900.91999999999962</v>
      </c>
      <c r="S335" s="22">
        <f t="shared" si="139"/>
        <v>1801.8399999999992</v>
      </c>
      <c r="T335" s="1"/>
      <c r="U335" s="1"/>
      <c r="V335" s="1">
        <v>1050</v>
      </c>
      <c r="W335" s="1">
        <v>1900</v>
      </c>
      <c r="X335" s="1">
        <v>1880</v>
      </c>
      <c r="Y335" s="1">
        <f t="shared" si="122"/>
        <v>3306.45</v>
      </c>
      <c r="Z335" s="1">
        <f t="shared" si="144"/>
        <v>669.9499999999997</v>
      </c>
      <c r="AA335" s="1">
        <v>205</v>
      </c>
      <c r="AB335" s="1">
        <f t="shared" si="137"/>
        <v>874.9499999999997</v>
      </c>
      <c r="AC335" s="22">
        <f t="shared" si="140"/>
        <v>1749.8999999999994</v>
      </c>
      <c r="AD335" s="20"/>
      <c r="AE335" s="20"/>
      <c r="AF335" s="1">
        <v>1050</v>
      </c>
      <c r="AG335" s="1">
        <v>1900</v>
      </c>
      <c r="AH335" s="1">
        <v>2350</v>
      </c>
      <c r="AI335" s="1">
        <f t="shared" ref="AI335:AI398" si="146">(((22/7*(AF335/2)^2)*AH335)+((AG335-AF335)*AH335*AF335))/1000000</f>
        <v>4133.0625</v>
      </c>
      <c r="AJ335" s="1">
        <f t="shared" si="145"/>
        <v>850.88999999999987</v>
      </c>
      <c r="AK335" s="1">
        <v>215</v>
      </c>
      <c r="AL335" s="1">
        <v>30</v>
      </c>
      <c r="AM335" s="1">
        <f t="shared" si="128"/>
        <v>1095.8899999999999</v>
      </c>
      <c r="AN335" s="22">
        <f t="shared" si="141"/>
        <v>2191.7799999999997</v>
      </c>
      <c r="AO335" s="1"/>
    </row>
    <row r="336" spans="2:41" x14ac:dyDescent="0.35">
      <c r="B336" s="3">
        <v>1050</v>
      </c>
      <c r="C336" s="21">
        <v>2000</v>
      </c>
      <c r="D336" s="4">
        <v>1255</v>
      </c>
      <c r="E336" s="6">
        <f t="shared" si="133"/>
        <v>2339.0062499999999</v>
      </c>
      <c r="F336" s="3">
        <f t="shared" si="142"/>
        <v>563.5300000000002</v>
      </c>
      <c r="G336" s="21">
        <v>185</v>
      </c>
      <c r="H336" s="4">
        <f t="shared" si="134"/>
        <v>748.5300000000002</v>
      </c>
      <c r="I336" s="9">
        <f t="shared" si="135"/>
        <v>1497.0600000000004</v>
      </c>
      <c r="J336" s="20"/>
      <c r="K336" s="1"/>
      <c r="L336" s="1">
        <v>1050</v>
      </c>
      <c r="M336" s="1">
        <v>2000</v>
      </c>
      <c r="N336" s="1">
        <v>1560</v>
      </c>
      <c r="O336" s="1">
        <f t="shared" si="138"/>
        <v>2907.45</v>
      </c>
      <c r="P336" s="1">
        <f t="shared" si="143"/>
        <v>717.83999999999958</v>
      </c>
      <c r="Q336" s="1">
        <v>200</v>
      </c>
      <c r="R336" s="1">
        <f t="shared" si="136"/>
        <v>917.83999999999958</v>
      </c>
      <c r="S336" s="22">
        <f t="shared" si="139"/>
        <v>1835.6799999999992</v>
      </c>
      <c r="T336" s="1"/>
      <c r="U336" s="1"/>
      <c r="V336" s="1">
        <v>1050</v>
      </c>
      <c r="W336" s="1">
        <v>2000</v>
      </c>
      <c r="X336" s="1">
        <v>1880</v>
      </c>
      <c r="Y336" s="1">
        <f t="shared" si="122"/>
        <v>3503.85</v>
      </c>
      <c r="Z336" s="1">
        <f t="shared" si="144"/>
        <v>686.23999999999967</v>
      </c>
      <c r="AA336" s="1">
        <v>210</v>
      </c>
      <c r="AB336" s="1">
        <f t="shared" si="137"/>
        <v>896.23999999999967</v>
      </c>
      <c r="AC336" s="22">
        <f t="shared" si="140"/>
        <v>1792.4799999999993</v>
      </c>
      <c r="AD336" s="20"/>
      <c r="AE336" s="20"/>
      <c r="AF336" s="1">
        <v>1050</v>
      </c>
      <c r="AG336" s="1">
        <v>2000</v>
      </c>
      <c r="AH336" s="1">
        <v>2350</v>
      </c>
      <c r="AI336" s="1">
        <f t="shared" si="146"/>
        <v>4379.8125</v>
      </c>
      <c r="AJ336" s="1">
        <f t="shared" si="145"/>
        <v>872.02999999999986</v>
      </c>
      <c r="AK336" s="1">
        <v>215</v>
      </c>
      <c r="AL336" s="1">
        <v>30</v>
      </c>
      <c r="AM336" s="1">
        <f t="shared" si="128"/>
        <v>1117.0299999999997</v>
      </c>
      <c r="AN336" s="22">
        <f t="shared" si="141"/>
        <v>2234.0599999999995</v>
      </c>
      <c r="AO336" s="1"/>
    </row>
    <row r="337" spans="2:41" x14ac:dyDescent="0.35">
      <c r="B337" s="3">
        <v>1050</v>
      </c>
      <c r="C337" s="21">
        <v>2100</v>
      </c>
      <c r="D337" s="4">
        <v>1255</v>
      </c>
      <c r="E337" s="6">
        <f t="shared" si="133"/>
        <v>2470.78125</v>
      </c>
      <c r="F337" s="3">
        <f t="shared" si="142"/>
        <v>576.22000000000025</v>
      </c>
      <c r="G337" s="21">
        <v>185</v>
      </c>
      <c r="H337" s="4">
        <f t="shared" si="134"/>
        <v>761.22000000000025</v>
      </c>
      <c r="I337" s="9">
        <f t="shared" si="135"/>
        <v>1522.4400000000005</v>
      </c>
      <c r="J337" s="20"/>
      <c r="K337" s="1"/>
      <c r="L337" s="1">
        <v>1050</v>
      </c>
      <c r="M337" s="1">
        <v>2100</v>
      </c>
      <c r="N337" s="1">
        <v>1560</v>
      </c>
      <c r="O337" s="1">
        <f t="shared" si="138"/>
        <v>3071.25</v>
      </c>
      <c r="P337" s="1">
        <f t="shared" si="143"/>
        <v>734.75999999999954</v>
      </c>
      <c r="Q337" s="1">
        <v>205</v>
      </c>
      <c r="R337" s="1">
        <f t="shared" si="136"/>
        <v>939.75999999999954</v>
      </c>
      <c r="S337" s="22">
        <f t="shared" si="139"/>
        <v>1879.5199999999991</v>
      </c>
      <c r="T337" s="1"/>
      <c r="U337" s="1"/>
      <c r="V337" s="1">
        <v>1050</v>
      </c>
      <c r="W337" s="1">
        <v>2100</v>
      </c>
      <c r="X337" s="1">
        <v>1880</v>
      </c>
      <c r="Y337" s="1">
        <f t="shared" si="122"/>
        <v>3701.25</v>
      </c>
      <c r="Z337" s="1">
        <f t="shared" si="144"/>
        <v>702.52999999999963</v>
      </c>
      <c r="AA337" s="1">
        <v>210</v>
      </c>
      <c r="AB337" s="1">
        <f t="shared" si="137"/>
        <v>912.52999999999963</v>
      </c>
      <c r="AC337" s="22">
        <f t="shared" si="140"/>
        <v>1825.0599999999993</v>
      </c>
      <c r="AD337" s="20"/>
      <c r="AE337" s="20"/>
      <c r="AF337" s="1">
        <v>1050</v>
      </c>
      <c r="AG337" s="1">
        <v>2100</v>
      </c>
      <c r="AH337" s="1">
        <v>2350</v>
      </c>
      <c r="AI337" s="1">
        <f t="shared" si="146"/>
        <v>4626.5625</v>
      </c>
      <c r="AJ337" s="1">
        <f t="shared" si="145"/>
        <v>893.16999999999985</v>
      </c>
      <c r="AK337" s="1">
        <v>220</v>
      </c>
      <c r="AL337" s="1">
        <v>30</v>
      </c>
      <c r="AM337" s="1">
        <f t="shared" si="128"/>
        <v>1143.1699999999998</v>
      </c>
      <c r="AN337" s="22">
        <f t="shared" si="141"/>
        <v>2286.3399999999997</v>
      </c>
      <c r="AO337" s="1"/>
    </row>
    <row r="338" spans="2:41" x14ac:dyDescent="0.35">
      <c r="B338" s="3">
        <v>1050</v>
      </c>
      <c r="C338" s="21">
        <v>2200</v>
      </c>
      <c r="D338" s="4">
        <v>1255</v>
      </c>
      <c r="E338" s="6">
        <f t="shared" si="133"/>
        <v>2602.5562500000001</v>
      </c>
      <c r="F338" s="3">
        <f t="shared" si="142"/>
        <v>588.91000000000031</v>
      </c>
      <c r="G338" s="21">
        <v>200</v>
      </c>
      <c r="H338" s="4">
        <f t="shared" si="134"/>
        <v>788.91000000000031</v>
      </c>
      <c r="I338" s="9">
        <f t="shared" si="135"/>
        <v>1577.8200000000006</v>
      </c>
      <c r="J338" s="20"/>
      <c r="K338" s="1"/>
      <c r="L338" s="1">
        <v>1050</v>
      </c>
      <c r="M338" s="1">
        <v>2200</v>
      </c>
      <c r="N338" s="1">
        <v>1560</v>
      </c>
      <c r="O338" s="1">
        <f t="shared" si="138"/>
        <v>3235.05</v>
      </c>
      <c r="P338" s="1">
        <f t="shared" si="143"/>
        <v>751.6799999999995</v>
      </c>
      <c r="Q338" s="1">
        <v>205</v>
      </c>
      <c r="R338" s="1">
        <f t="shared" si="136"/>
        <v>956.6799999999995</v>
      </c>
      <c r="S338" s="22">
        <f t="shared" si="139"/>
        <v>1913.359999999999</v>
      </c>
      <c r="T338" s="1"/>
      <c r="U338" s="1"/>
      <c r="V338" s="1">
        <v>1050</v>
      </c>
      <c r="W338" s="1">
        <v>2200</v>
      </c>
      <c r="X338" s="1">
        <v>1880</v>
      </c>
      <c r="Y338" s="1">
        <f t="shared" si="122"/>
        <v>3898.65</v>
      </c>
      <c r="Z338" s="1">
        <f t="shared" si="144"/>
        <v>718.8199999999996</v>
      </c>
      <c r="AA338" s="1">
        <v>210</v>
      </c>
      <c r="AB338" s="1">
        <f t="shared" si="137"/>
        <v>928.8199999999996</v>
      </c>
      <c r="AC338" s="22">
        <f t="shared" si="140"/>
        <v>1857.6399999999992</v>
      </c>
      <c r="AD338" s="20"/>
      <c r="AE338" s="20"/>
      <c r="AF338" s="1">
        <v>1050</v>
      </c>
      <c r="AG338" s="1">
        <v>2200</v>
      </c>
      <c r="AH338" s="1">
        <v>2350</v>
      </c>
      <c r="AI338" s="1">
        <f t="shared" si="146"/>
        <v>4873.3125</v>
      </c>
      <c r="AJ338" s="1">
        <f t="shared" si="145"/>
        <v>914.30999999999983</v>
      </c>
      <c r="AK338" s="1">
        <v>220</v>
      </c>
      <c r="AL338" s="1">
        <v>30</v>
      </c>
      <c r="AM338" s="1">
        <f t="shared" si="128"/>
        <v>1164.31</v>
      </c>
      <c r="AN338" s="22">
        <f t="shared" si="141"/>
        <v>2328.62</v>
      </c>
      <c r="AO338" s="1"/>
    </row>
    <row r="339" spans="2:41" x14ac:dyDescent="0.35">
      <c r="B339" s="3">
        <v>1050</v>
      </c>
      <c r="C339" s="21">
        <v>2300</v>
      </c>
      <c r="D339" s="4">
        <v>1255</v>
      </c>
      <c r="E339" s="6">
        <f t="shared" si="133"/>
        <v>2734.3312500000002</v>
      </c>
      <c r="F339" s="3">
        <f t="shared" si="142"/>
        <v>601.60000000000036</v>
      </c>
      <c r="G339" s="21">
        <v>200</v>
      </c>
      <c r="H339" s="4">
        <f t="shared" si="134"/>
        <v>801.60000000000036</v>
      </c>
      <c r="I339" s="9">
        <f t="shared" si="135"/>
        <v>1603.2000000000007</v>
      </c>
      <c r="J339" s="20"/>
      <c r="K339" s="1"/>
      <c r="L339" s="1">
        <v>1050</v>
      </c>
      <c r="M339" s="1">
        <v>2300</v>
      </c>
      <c r="N339" s="1">
        <v>1560</v>
      </c>
      <c r="O339" s="1">
        <f t="shared" si="138"/>
        <v>3398.85</v>
      </c>
      <c r="P339" s="1">
        <f t="shared" si="143"/>
        <v>768.59999999999945</v>
      </c>
      <c r="Q339" s="1">
        <v>205</v>
      </c>
      <c r="R339" s="1">
        <f t="shared" si="136"/>
        <v>973.59999999999945</v>
      </c>
      <c r="S339" s="22">
        <f t="shared" si="139"/>
        <v>1947.1999999999989</v>
      </c>
      <c r="T339" s="1"/>
      <c r="U339" s="1"/>
      <c r="V339" s="1">
        <v>1050</v>
      </c>
      <c r="W339" s="1">
        <v>2300</v>
      </c>
      <c r="X339" s="1">
        <v>1880</v>
      </c>
      <c r="Y339" s="1">
        <f t="shared" si="122"/>
        <v>4096.05</v>
      </c>
      <c r="Z339" s="1">
        <f t="shared" si="144"/>
        <v>735.10999999999956</v>
      </c>
      <c r="AA339" s="1">
        <v>215</v>
      </c>
      <c r="AB339" s="1">
        <f t="shared" si="137"/>
        <v>950.10999999999956</v>
      </c>
      <c r="AC339" s="22">
        <f t="shared" si="140"/>
        <v>1900.2199999999991</v>
      </c>
      <c r="AD339" s="20"/>
      <c r="AE339" s="20"/>
      <c r="AF339" s="1">
        <v>1050</v>
      </c>
      <c r="AG339" s="1">
        <v>2300</v>
      </c>
      <c r="AH339" s="1">
        <v>2350</v>
      </c>
      <c r="AI339" s="1">
        <f t="shared" si="146"/>
        <v>5120.0625</v>
      </c>
      <c r="AJ339" s="1">
        <f t="shared" si="145"/>
        <v>935.44999999999982</v>
      </c>
      <c r="AK339" s="1">
        <v>225</v>
      </c>
      <c r="AL339" s="1">
        <v>45</v>
      </c>
      <c r="AM339" s="1">
        <f t="shared" si="128"/>
        <v>1205.4499999999998</v>
      </c>
      <c r="AN339" s="22">
        <f t="shared" si="141"/>
        <v>2410.8999999999996</v>
      </c>
      <c r="AO339" s="1"/>
    </row>
    <row r="340" spans="2:41" x14ac:dyDescent="0.35">
      <c r="B340" s="3">
        <v>1050</v>
      </c>
      <c r="C340" s="21">
        <v>2400</v>
      </c>
      <c r="D340" s="4">
        <v>1255</v>
      </c>
      <c r="E340" s="6">
        <f t="shared" si="133"/>
        <v>2866.1062499999998</v>
      </c>
      <c r="F340" s="3">
        <f t="shared" si="142"/>
        <v>614.29000000000042</v>
      </c>
      <c r="G340" s="21">
        <v>200</v>
      </c>
      <c r="H340" s="4">
        <f t="shared" si="134"/>
        <v>814.29000000000042</v>
      </c>
      <c r="I340" s="9">
        <f t="shared" si="135"/>
        <v>1628.5800000000008</v>
      </c>
      <c r="J340" s="20"/>
      <c r="K340" s="1"/>
      <c r="L340" s="1">
        <v>1050</v>
      </c>
      <c r="M340" s="1">
        <v>2400</v>
      </c>
      <c r="N340" s="1">
        <v>1560</v>
      </c>
      <c r="O340" s="1">
        <f t="shared" si="138"/>
        <v>3562.65</v>
      </c>
      <c r="P340" s="1">
        <f t="shared" si="143"/>
        <v>785.51999999999941</v>
      </c>
      <c r="Q340" s="1">
        <v>210</v>
      </c>
      <c r="R340" s="1">
        <f t="shared" si="136"/>
        <v>995.51999999999941</v>
      </c>
      <c r="S340" s="22">
        <f t="shared" si="139"/>
        <v>1991.0399999999988</v>
      </c>
      <c r="T340" s="1"/>
      <c r="U340" s="1"/>
      <c r="V340" s="1">
        <v>1050</v>
      </c>
      <c r="W340" s="1">
        <v>2400</v>
      </c>
      <c r="X340" s="1">
        <v>1880</v>
      </c>
      <c r="Y340" s="1">
        <f t="shared" si="122"/>
        <v>4293.45</v>
      </c>
      <c r="Z340" s="1">
        <f t="shared" si="144"/>
        <v>751.39999999999952</v>
      </c>
      <c r="AA340" s="1">
        <v>215</v>
      </c>
      <c r="AB340" s="1">
        <f t="shared" si="137"/>
        <v>966.39999999999952</v>
      </c>
      <c r="AC340" s="22">
        <f t="shared" si="140"/>
        <v>1932.799999999999</v>
      </c>
      <c r="AD340" s="20"/>
      <c r="AE340" s="20"/>
      <c r="AF340" s="1">
        <v>1050</v>
      </c>
      <c r="AG340" s="1">
        <v>2400</v>
      </c>
      <c r="AH340" s="1">
        <v>2350</v>
      </c>
      <c r="AI340" s="1">
        <f t="shared" si="146"/>
        <v>5366.8125</v>
      </c>
      <c r="AJ340" s="1">
        <f t="shared" si="145"/>
        <v>956.5899999999998</v>
      </c>
      <c r="AK340" s="1">
        <v>225</v>
      </c>
      <c r="AL340" s="1">
        <v>45</v>
      </c>
      <c r="AM340" s="1">
        <f t="shared" si="128"/>
        <v>1226.5899999999997</v>
      </c>
      <c r="AN340" s="22">
        <f t="shared" si="141"/>
        <v>2453.1799999999994</v>
      </c>
      <c r="AO340" s="1"/>
    </row>
    <row r="341" spans="2:41" x14ac:dyDescent="0.35">
      <c r="B341" s="3">
        <v>1050</v>
      </c>
      <c r="C341" s="21">
        <v>2500</v>
      </c>
      <c r="D341" s="4">
        <v>1255</v>
      </c>
      <c r="E341" s="6">
        <f t="shared" si="133"/>
        <v>2997.8812499999999</v>
      </c>
      <c r="F341" s="3">
        <f t="shared" si="142"/>
        <v>626.98000000000047</v>
      </c>
      <c r="G341" s="21">
        <v>200</v>
      </c>
      <c r="H341" s="4">
        <f t="shared" si="134"/>
        <v>826.98000000000047</v>
      </c>
      <c r="I341" s="9">
        <f t="shared" si="135"/>
        <v>1653.9600000000009</v>
      </c>
      <c r="J341" s="20"/>
      <c r="K341" s="1"/>
      <c r="L341" s="1">
        <v>1050</v>
      </c>
      <c r="M341" s="1">
        <v>2500</v>
      </c>
      <c r="N341" s="1">
        <v>1560</v>
      </c>
      <c r="O341" s="1">
        <f t="shared" si="138"/>
        <v>3726.45</v>
      </c>
      <c r="P341" s="1">
        <f t="shared" si="143"/>
        <v>802.43999999999937</v>
      </c>
      <c r="Q341" s="1">
        <v>210</v>
      </c>
      <c r="R341" s="1">
        <f t="shared" si="136"/>
        <v>1012.4399999999994</v>
      </c>
      <c r="S341" s="22">
        <f t="shared" si="139"/>
        <v>2024.8799999999987</v>
      </c>
      <c r="T341" s="1"/>
      <c r="U341" s="1"/>
      <c r="V341" s="1">
        <v>1050</v>
      </c>
      <c r="W341" s="1">
        <v>2500</v>
      </c>
      <c r="X341" s="1">
        <v>1880</v>
      </c>
      <c r="Y341" s="1">
        <f t="shared" si="122"/>
        <v>4490.8500000000004</v>
      </c>
      <c r="Z341" s="1">
        <f t="shared" si="144"/>
        <v>767.68999999999949</v>
      </c>
      <c r="AA341" s="1">
        <v>215</v>
      </c>
      <c r="AB341" s="1">
        <f t="shared" si="137"/>
        <v>982.68999999999949</v>
      </c>
      <c r="AC341" s="22">
        <f t="shared" si="140"/>
        <v>1965.379999999999</v>
      </c>
      <c r="AD341" s="20"/>
      <c r="AE341" s="20"/>
      <c r="AF341" s="1">
        <v>1050</v>
      </c>
      <c r="AG341" s="1">
        <v>2500</v>
      </c>
      <c r="AH341" s="1">
        <v>2350</v>
      </c>
      <c r="AI341" s="1">
        <f t="shared" si="146"/>
        <v>5613.5625</v>
      </c>
      <c r="AJ341" s="1">
        <f t="shared" si="145"/>
        <v>977.72999999999979</v>
      </c>
      <c r="AK341" s="1">
        <v>225</v>
      </c>
      <c r="AL341" s="1">
        <v>45</v>
      </c>
      <c r="AM341" s="1">
        <f t="shared" si="128"/>
        <v>1247.7299999999998</v>
      </c>
      <c r="AN341" s="22">
        <f t="shared" si="141"/>
        <v>2495.4599999999996</v>
      </c>
      <c r="AO341" s="1"/>
    </row>
    <row r="342" spans="2:41" x14ac:dyDescent="0.35">
      <c r="B342" s="3">
        <v>1050</v>
      </c>
      <c r="C342" s="21">
        <v>2600</v>
      </c>
      <c r="D342" s="4">
        <v>1255</v>
      </c>
      <c r="E342" s="6">
        <f t="shared" si="133"/>
        <v>3129.65625</v>
      </c>
      <c r="F342" s="3">
        <f t="shared" si="142"/>
        <v>639.67000000000053</v>
      </c>
      <c r="G342" s="21">
        <v>205</v>
      </c>
      <c r="H342" s="4">
        <f t="shared" si="134"/>
        <v>844.67000000000053</v>
      </c>
      <c r="I342" s="9">
        <f t="shared" si="135"/>
        <v>1689.3400000000011</v>
      </c>
      <c r="J342" s="20"/>
      <c r="K342" s="1"/>
      <c r="L342" s="1">
        <v>1050</v>
      </c>
      <c r="M342" s="1">
        <v>2600</v>
      </c>
      <c r="N342" s="1">
        <v>1560</v>
      </c>
      <c r="O342" s="1">
        <f t="shared" si="138"/>
        <v>3890.25</v>
      </c>
      <c r="P342" s="1">
        <f t="shared" si="143"/>
        <v>819.35999999999933</v>
      </c>
      <c r="Q342" s="1">
        <v>210</v>
      </c>
      <c r="R342" s="1">
        <f t="shared" si="136"/>
        <v>1029.3599999999992</v>
      </c>
      <c r="S342" s="22">
        <f t="shared" si="139"/>
        <v>2058.7199999999984</v>
      </c>
      <c r="T342" s="1"/>
      <c r="U342" s="1"/>
      <c r="V342" s="1">
        <v>1050</v>
      </c>
      <c r="W342" s="1">
        <v>2600</v>
      </c>
      <c r="X342" s="1">
        <v>1880</v>
      </c>
      <c r="Y342" s="1">
        <f t="shared" si="122"/>
        <v>4688.25</v>
      </c>
      <c r="Z342" s="1">
        <f t="shared" si="144"/>
        <v>783.97999999999945</v>
      </c>
      <c r="AA342" s="1">
        <v>220</v>
      </c>
      <c r="AB342" s="1">
        <f t="shared" si="137"/>
        <v>1003.9799999999994</v>
      </c>
      <c r="AC342" s="22">
        <f t="shared" si="140"/>
        <v>2007.9599999999989</v>
      </c>
      <c r="AD342" s="20"/>
      <c r="AE342" s="20"/>
      <c r="AF342" s="1">
        <v>1050</v>
      </c>
      <c r="AG342" s="1">
        <v>2600</v>
      </c>
      <c r="AH342" s="1">
        <v>2350</v>
      </c>
      <c r="AI342" s="1">
        <f t="shared" si="146"/>
        <v>5860.3125</v>
      </c>
      <c r="AJ342" s="1">
        <f t="shared" si="145"/>
        <v>998.86999999999978</v>
      </c>
      <c r="AK342" s="1">
        <v>225</v>
      </c>
      <c r="AL342" s="1">
        <v>45</v>
      </c>
      <c r="AM342" s="1">
        <f t="shared" si="128"/>
        <v>1268.8699999999999</v>
      </c>
      <c r="AN342" s="22">
        <f t="shared" si="141"/>
        <v>2537.7399999999998</v>
      </c>
      <c r="AO342" s="1"/>
    </row>
    <row r="343" spans="2:41" x14ac:dyDescent="0.35">
      <c r="B343" s="3">
        <v>1050</v>
      </c>
      <c r="C343" s="21">
        <v>2700</v>
      </c>
      <c r="D343" s="4">
        <v>1255</v>
      </c>
      <c r="E343" s="6">
        <f t="shared" si="133"/>
        <v>3261.4312500000001</v>
      </c>
      <c r="F343" s="3">
        <f t="shared" si="142"/>
        <v>652.36000000000058</v>
      </c>
      <c r="G343" s="21">
        <v>205</v>
      </c>
      <c r="H343" s="4">
        <f t="shared" si="134"/>
        <v>857.36000000000058</v>
      </c>
      <c r="I343" s="9">
        <f t="shared" si="135"/>
        <v>1714.7200000000012</v>
      </c>
      <c r="J343" s="20"/>
      <c r="K343" s="1"/>
      <c r="L343" s="1">
        <v>1050</v>
      </c>
      <c r="M343" s="1">
        <v>2700</v>
      </c>
      <c r="N343" s="1">
        <v>1560</v>
      </c>
      <c r="O343" s="1">
        <f t="shared" si="138"/>
        <v>4054.05</v>
      </c>
      <c r="P343" s="1">
        <f t="shared" si="143"/>
        <v>836.27999999999929</v>
      </c>
      <c r="Q343" s="1">
        <v>215</v>
      </c>
      <c r="R343" s="1">
        <f t="shared" si="136"/>
        <v>1051.2799999999993</v>
      </c>
      <c r="S343" s="22">
        <f t="shared" si="139"/>
        <v>2102.5599999999986</v>
      </c>
      <c r="T343" s="1"/>
      <c r="U343" s="1"/>
      <c r="V343" s="1">
        <v>1050</v>
      </c>
      <c r="W343" s="1">
        <v>2700</v>
      </c>
      <c r="X343" s="1">
        <v>1880</v>
      </c>
      <c r="Y343" s="1">
        <f t="shared" si="122"/>
        <v>4885.6499999999996</v>
      </c>
      <c r="Z343" s="1">
        <f t="shared" si="144"/>
        <v>800.26999999999941</v>
      </c>
      <c r="AA343" s="1">
        <v>220</v>
      </c>
      <c r="AB343" s="1">
        <f t="shared" si="137"/>
        <v>1020.2699999999994</v>
      </c>
      <c r="AC343" s="22">
        <f t="shared" si="140"/>
        <v>2040.5399999999988</v>
      </c>
      <c r="AD343" s="20"/>
      <c r="AE343" s="20"/>
      <c r="AF343" s="1">
        <v>1050</v>
      </c>
      <c r="AG343" s="1">
        <v>2700</v>
      </c>
      <c r="AH343" s="1">
        <v>2350</v>
      </c>
      <c r="AI343" s="1">
        <f t="shared" si="146"/>
        <v>6107.0625</v>
      </c>
      <c r="AJ343" s="1">
        <f t="shared" si="145"/>
        <v>1020.0099999999998</v>
      </c>
      <c r="AK343" s="1">
        <v>230</v>
      </c>
      <c r="AL343" s="1">
        <v>45</v>
      </c>
      <c r="AM343" s="1">
        <f t="shared" si="128"/>
        <v>1295.0099999999998</v>
      </c>
      <c r="AN343" s="22">
        <f t="shared" si="141"/>
        <v>2590.0199999999995</v>
      </c>
      <c r="AO343" s="1"/>
    </row>
    <row r="344" spans="2:41" x14ac:dyDescent="0.35">
      <c r="B344" s="3">
        <v>1050</v>
      </c>
      <c r="C344" s="21">
        <v>2800</v>
      </c>
      <c r="D344" s="4">
        <v>1255</v>
      </c>
      <c r="E344" s="6">
        <f t="shared" si="133"/>
        <v>3393.2062500000002</v>
      </c>
      <c r="F344" s="3">
        <f t="shared" si="142"/>
        <v>665.05000000000064</v>
      </c>
      <c r="G344" s="21">
        <v>205</v>
      </c>
      <c r="H344" s="4">
        <f t="shared" si="134"/>
        <v>870.05000000000064</v>
      </c>
      <c r="I344" s="9">
        <f t="shared" si="135"/>
        <v>1740.1000000000013</v>
      </c>
      <c r="J344" s="20"/>
      <c r="K344" s="1"/>
      <c r="L344" s="1">
        <v>1050</v>
      </c>
      <c r="M344" s="1">
        <v>2800</v>
      </c>
      <c r="N344" s="1">
        <v>1560</v>
      </c>
      <c r="O344" s="1">
        <f t="shared" si="138"/>
        <v>4217.8500000000004</v>
      </c>
      <c r="P344" s="1">
        <f t="shared" si="143"/>
        <v>853.19999999999925</v>
      </c>
      <c r="Q344" s="1">
        <v>215</v>
      </c>
      <c r="R344" s="1">
        <f t="shared" si="136"/>
        <v>1068.1999999999994</v>
      </c>
      <c r="S344" s="22">
        <f t="shared" si="139"/>
        <v>2136.3999999999987</v>
      </c>
      <c r="T344" s="1"/>
      <c r="U344" s="1"/>
      <c r="V344" s="1">
        <v>1050</v>
      </c>
      <c r="W344" s="1">
        <v>2800</v>
      </c>
      <c r="X344" s="1">
        <v>1880</v>
      </c>
      <c r="Y344" s="1">
        <f t="shared" si="122"/>
        <v>5083.05</v>
      </c>
      <c r="Z344" s="1">
        <f t="shared" si="144"/>
        <v>816.55999999999938</v>
      </c>
      <c r="AA344" s="1">
        <v>220</v>
      </c>
      <c r="AB344" s="1">
        <f t="shared" si="137"/>
        <v>1036.5599999999995</v>
      </c>
      <c r="AC344" s="22">
        <f t="shared" si="140"/>
        <v>2073.119999999999</v>
      </c>
      <c r="AD344" s="20"/>
      <c r="AE344" s="20"/>
      <c r="AF344" s="1">
        <v>1050</v>
      </c>
      <c r="AG344" s="1">
        <v>2800</v>
      </c>
      <c r="AH344" s="1">
        <v>2350</v>
      </c>
      <c r="AI344" s="1">
        <f t="shared" si="146"/>
        <v>6353.8125</v>
      </c>
      <c r="AJ344" s="1">
        <f t="shared" si="145"/>
        <v>1041.1499999999999</v>
      </c>
      <c r="AK344" s="1">
        <v>230</v>
      </c>
      <c r="AL344" s="1">
        <v>45</v>
      </c>
      <c r="AM344" s="1">
        <f t="shared" si="128"/>
        <v>1316.1499999999999</v>
      </c>
      <c r="AN344" s="22">
        <f t="shared" si="141"/>
        <v>2632.2999999999997</v>
      </c>
      <c r="AO344" s="1"/>
    </row>
    <row r="345" spans="2:41" x14ac:dyDescent="0.35">
      <c r="B345" s="3">
        <v>1050</v>
      </c>
      <c r="C345" s="21">
        <v>2900</v>
      </c>
      <c r="D345" s="4">
        <v>1255</v>
      </c>
      <c r="E345" s="6">
        <f t="shared" si="133"/>
        <v>3524.9812499999998</v>
      </c>
      <c r="F345" s="3">
        <f t="shared" si="142"/>
        <v>677.74000000000069</v>
      </c>
      <c r="G345" s="21">
        <v>210</v>
      </c>
      <c r="H345" s="4">
        <f t="shared" si="134"/>
        <v>887.74000000000069</v>
      </c>
      <c r="I345" s="9">
        <f t="shared" si="135"/>
        <v>1775.4800000000014</v>
      </c>
      <c r="J345" s="20"/>
      <c r="K345" s="1"/>
      <c r="L345" s="1">
        <v>1050</v>
      </c>
      <c r="M345" s="1">
        <v>2900</v>
      </c>
      <c r="N345" s="1">
        <v>1560</v>
      </c>
      <c r="O345" s="1">
        <f t="shared" si="138"/>
        <v>4381.6499999999996</v>
      </c>
      <c r="P345" s="1">
        <f t="shared" si="143"/>
        <v>870.11999999999921</v>
      </c>
      <c r="Q345" s="1">
        <v>215</v>
      </c>
      <c r="R345" s="1">
        <f t="shared" si="136"/>
        <v>1085.1199999999992</v>
      </c>
      <c r="S345" s="22">
        <f t="shared" si="139"/>
        <v>2170.2399999999984</v>
      </c>
      <c r="T345" s="1"/>
      <c r="U345" s="1"/>
      <c r="V345" s="1">
        <v>1050</v>
      </c>
      <c r="W345" s="1">
        <v>2900</v>
      </c>
      <c r="X345" s="1">
        <v>1880</v>
      </c>
      <c r="Y345" s="1">
        <f t="shared" si="122"/>
        <v>5280.45</v>
      </c>
      <c r="Z345" s="1">
        <f t="shared" si="144"/>
        <v>832.84999999999934</v>
      </c>
      <c r="AA345" s="1">
        <v>220</v>
      </c>
      <c r="AB345" s="1">
        <f t="shared" si="137"/>
        <v>1052.8499999999995</v>
      </c>
      <c r="AC345" s="22">
        <f t="shared" si="140"/>
        <v>2105.6999999999989</v>
      </c>
      <c r="AD345" s="20"/>
      <c r="AE345" s="20"/>
      <c r="AF345" s="1">
        <v>1050</v>
      </c>
      <c r="AG345" s="1">
        <v>2900</v>
      </c>
      <c r="AH345" s="1">
        <v>2350</v>
      </c>
      <c r="AI345" s="1">
        <f t="shared" si="146"/>
        <v>6600.5625</v>
      </c>
      <c r="AJ345" s="1">
        <f t="shared" si="145"/>
        <v>1062.29</v>
      </c>
      <c r="AK345" s="1">
        <v>235</v>
      </c>
      <c r="AL345" s="1">
        <v>45</v>
      </c>
      <c r="AM345" s="1">
        <f t="shared" si="128"/>
        <v>1342.29</v>
      </c>
      <c r="AN345" s="22">
        <f t="shared" si="141"/>
        <v>2684.58</v>
      </c>
      <c r="AO345" s="1"/>
    </row>
    <row r="346" spans="2:41" x14ac:dyDescent="0.35">
      <c r="B346" s="3">
        <v>1050</v>
      </c>
      <c r="C346" s="21">
        <v>3000</v>
      </c>
      <c r="D346" s="4">
        <v>1255</v>
      </c>
      <c r="E346" s="6">
        <f t="shared" si="133"/>
        <v>3656.7562499999999</v>
      </c>
      <c r="F346" s="3">
        <f t="shared" si="142"/>
        <v>690.43000000000075</v>
      </c>
      <c r="G346" s="21">
        <v>210</v>
      </c>
      <c r="H346" s="4">
        <f t="shared" si="134"/>
        <v>900.43000000000075</v>
      </c>
      <c r="I346" s="9">
        <f t="shared" si="135"/>
        <v>1800.8600000000015</v>
      </c>
      <c r="J346" s="20"/>
      <c r="K346" s="1"/>
      <c r="L346" s="1">
        <v>1050</v>
      </c>
      <c r="M346" s="1">
        <v>3000</v>
      </c>
      <c r="N346" s="1">
        <v>1560</v>
      </c>
      <c r="O346" s="1">
        <f t="shared" si="138"/>
        <v>4545.45</v>
      </c>
      <c r="P346" s="1">
        <f t="shared" si="143"/>
        <v>887.03999999999917</v>
      </c>
      <c r="Q346" s="1">
        <v>220</v>
      </c>
      <c r="R346" s="1">
        <f t="shared" si="136"/>
        <v>1107.0399999999991</v>
      </c>
      <c r="S346" s="22">
        <f t="shared" si="139"/>
        <v>2214.0799999999981</v>
      </c>
      <c r="T346" s="1"/>
      <c r="U346" s="1"/>
      <c r="V346" s="1">
        <v>1050</v>
      </c>
      <c r="W346" s="1">
        <v>3000</v>
      </c>
      <c r="X346" s="1">
        <v>1880</v>
      </c>
      <c r="Y346" s="1">
        <f t="shared" si="122"/>
        <v>5477.85</v>
      </c>
      <c r="Z346" s="1">
        <f t="shared" si="144"/>
        <v>849.1399999999993</v>
      </c>
      <c r="AA346" s="1">
        <v>220</v>
      </c>
      <c r="AB346" s="1">
        <f t="shared" si="137"/>
        <v>1069.1399999999994</v>
      </c>
      <c r="AC346" s="22">
        <f t="shared" si="140"/>
        <v>2138.2799999999988</v>
      </c>
      <c r="AD346" s="20"/>
      <c r="AE346" s="20"/>
      <c r="AF346" s="1">
        <v>1050</v>
      </c>
      <c r="AG346" s="1">
        <v>3000</v>
      </c>
      <c r="AH346" s="1">
        <v>2350</v>
      </c>
      <c r="AI346" s="1">
        <f t="shared" si="146"/>
        <v>6847.3125</v>
      </c>
      <c r="AJ346" s="1">
        <f t="shared" si="145"/>
        <v>1083.43</v>
      </c>
      <c r="AK346" s="1">
        <v>235</v>
      </c>
      <c r="AL346" s="1">
        <v>45</v>
      </c>
      <c r="AM346" s="1">
        <f t="shared" si="128"/>
        <v>1363.43</v>
      </c>
      <c r="AN346" s="22">
        <f t="shared" si="141"/>
        <v>2726.86</v>
      </c>
      <c r="AO346" s="1"/>
    </row>
    <row r="347" spans="2:41" x14ac:dyDescent="0.35">
      <c r="B347" s="3">
        <v>1050</v>
      </c>
      <c r="C347" s="21">
        <v>3100</v>
      </c>
      <c r="D347" s="4">
        <v>1255</v>
      </c>
      <c r="E347" s="6">
        <f t="shared" si="133"/>
        <v>3788.53125</v>
      </c>
      <c r="F347" s="3">
        <f t="shared" si="142"/>
        <v>703.1200000000008</v>
      </c>
      <c r="G347" s="21">
        <v>210</v>
      </c>
      <c r="H347" s="4">
        <f t="shared" si="134"/>
        <v>913.1200000000008</v>
      </c>
      <c r="I347" s="9">
        <f t="shared" si="135"/>
        <v>1826.2400000000016</v>
      </c>
      <c r="J347" s="20"/>
      <c r="K347" s="1"/>
      <c r="L347" s="1">
        <v>1050</v>
      </c>
      <c r="M347" s="1">
        <v>3100</v>
      </c>
      <c r="N347" s="1">
        <v>1560</v>
      </c>
      <c r="O347" s="1">
        <f t="shared" si="138"/>
        <v>4709.25</v>
      </c>
      <c r="P347" s="1">
        <f t="shared" si="143"/>
        <v>903.95999999999913</v>
      </c>
      <c r="Q347" s="1">
        <v>220</v>
      </c>
      <c r="R347" s="1">
        <f t="shared" si="136"/>
        <v>1123.9599999999991</v>
      </c>
      <c r="S347" s="22">
        <f t="shared" si="139"/>
        <v>2247.9199999999983</v>
      </c>
      <c r="T347" s="1"/>
      <c r="U347" s="1"/>
      <c r="V347" s="1">
        <v>1050</v>
      </c>
      <c r="W347" s="1">
        <v>3100</v>
      </c>
      <c r="X347" s="1">
        <v>1880</v>
      </c>
      <c r="Y347" s="1">
        <f t="shared" si="122"/>
        <v>5675.25</v>
      </c>
      <c r="Z347" s="1">
        <f t="shared" si="144"/>
        <v>865.42999999999927</v>
      </c>
      <c r="AA347" s="1">
        <v>220</v>
      </c>
      <c r="AB347" s="1">
        <f t="shared" si="137"/>
        <v>1085.4299999999994</v>
      </c>
      <c r="AC347" s="22">
        <f t="shared" si="140"/>
        <v>2170.8599999999988</v>
      </c>
      <c r="AD347" s="20"/>
      <c r="AE347" s="20"/>
      <c r="AF347" s="1">
        <v>1050</v>
      </c>
      <c r="AG347" s="1">
        <v>3100</v>
      </c>
      <c r="AH347" s="1">
        <v>2350</v>
      </c>
      <c r="AI347" s="1">
        <f t="shared" si="146"/>
        <v>7094.0625</v>
      </c>
      <c r="AJ347" s="1">
        <f t="shared" si="145"/>
        <v>1104.5700000000002</v>
      </c>
      <c r="AK347" s="1">
        <v>235</v>
      </c>
      <c r="AL347" s="1">
        <v>45</v>
      </c>
      <c r="AM347" s="1">
        <f t="shared" si="128"/>
        <v>1384.5700000000002</v>
      </c>
      <c r="AN347" s="22">
        <f t="shared" si="141"/>
        <v>2769.1400000000003</v>
      </c>
      <c r="AO347" s="1"/>
    </row>
    <row r="348" spans="2:41" x14ac:dyDescent="0.35">
      <c r="B348" s="3">
        <v>1050</v>
      </c>
      <c r="C348" s="21">
        <v>3200</v>
      </c>
      <c r="D348" s="4">
        <v>1255</v>
      </c>
      <c r="E348" s="6">
        <f t="shared" si="133"/>
        <v>3920.3062500000001</v>
      </c>
      <c r="F348" s="3">
        <f t="shared" si="142"/>
        <v>715.81000000000085</v>
      </c>
      <c r="G348" s="21">
        <v>210</v>
      </c>
      <c r="H348" s="4">
        <f t="shared" si="134"/>
        <v>925.81000000000085</v>
      </c>
      <c r="I348" s="9">
        <f t="shared" si="135"/>
        <v>1851.6200000000017</v>
      </c>
      <c r="J348" s="20"/>
      <c r="K348" s="1"/>
      <c r="L348" s="1">
        <v>1050</v>
      </c>
      <c r="M348" s="1">
        <v>3200</v>
      </c>
      <c r="N348" s="1">
        <v>1560</v>
      </c>
      <c r="O348" s="1">
        <f t="shared" si="138"/>
        <v>4873.05</v>
      </c>
      <c r="P348" s="1">
        <f t="shared" si="143"/>
        <v>920.87999999999909</v>
      </c>
      <c r="Q348" s="1">
        <v>220</v>
      </c>
      <c r="R348" s="1">
        <f t="shared" si="136"/>
        <v>1140.8799999999992</v>
      </c>
      <c r="S348" s="22">
        <f t="shared" si="139"/>
        <v>2281.7599999999984</v>
      </c>
      <c r="T348" s="1"/>
      <c r="U348" s="1"/>
      <c r="V348" s="1">
        <v>1050</v>
      </c>
      <c r="W348" s="1">
        <v>3200</v>
      </c>
      <c r="X348" s="1">
        <v>1880</v>
      </c>
      <c r="Y348" s="1">
        <f t="shared" si="122"/>
        <v>5872.65</v>
      </c>
      <c r="Z348" s="1">
        <f t="shared" si="144"/>
        <v>881.71999999999923</v>
      </c>
      <c r="AA348" s="1">
        <v>220</v>
      </c>
      <c r="AB348" s="1">
        <f t="shared" si="137"/>
        <v>1101.7199999999993</v>
      </c>
      <c r="AC348" s="22">
        <f t="shared" si="140"/>
        <v>2203.4399999999987</v>
      </c>
      <c r="AD348" s="20"/>
      <c r="AE348" s="20"/>
      <c r="AF348" s="1">
        <v>1050</v>
      </c>
      <c r="AG348" s="1">
        <v>3200</v>
      </c>
      <c r="AH348" s="1">
        <v>2350</v>
      </c>
      <c r="AI348" s="1">
        <f t="shared" si="146"/>
        <v>7340.8125</v>
      </c>
      <c r="AJ348" s="1">
        <f t="shared" si="145"/>
        <v>1125.7100000000003</v>
      </c>
      <c r="AK348" s="1">
        <v>235</v>
      </c>
      <c r="AL348" s="1">
        <v>45</v>
      </c>
      <c r="AM348" s="1">
        <f t="shared" si="128"/>
        <v>1405.7100000000003</v>
      </c>
      <c r="AN348" s="22">
        <f t="shared" si="141"/>
        <v>2811.4200000000005</v>
      </c>
      <c r="AO348" s="1"/>
    </row>
    <row r="349" spans="2:41" x14ac:dyDescent="0.35">
      <c r="B349" s="3">
        <v>1050</v>
      </c>
      <c r="C349" s="21">
        <v>3300</v>
      </c>
      <c r="D349" s="4">
        <v>1255</v>
      </c>
      <c r="E349" s="6">
        <f t="shared" si="133"/>
        <v>4052.0812500000002</v>
      </c>
      <c r="F349" s="3">
        <f t="shared" si="142"/>
        <v>728.50000000000091</v>
      </c>
      <c r="G349" s="21">
        <v>215</v>
      </c>
      <c r="H349" s="4">
        <f t="shared" si="134"/>
        <v>943.50000000000091</v>
      </c>
      <c r="I349" s="9">
        <f t="shared" si="135"/>
        <v>1887.0000000000018</v>
      </c>
      <c r="J349" s="20"/>
      <c r="K349" s="1"/>
      <c r="L349" s="1">
        <v>1050</v>
      </c>
      <c r="M349" s="1">
        <v>3300</v>
      </c>
      <c r="N349" s="1">
        <v>1560</v>
      </c>
      <c r="O349" s="1">
        <f t="shared" si="138"/>
        <v>5036.8500000000004</v>
      </c>
      <c r="P349" s="1">
        <f t="shared" si="143"/>
        <v>937.79999999999905</v>
      </c>
      <c r="Q349" s="1">
        <v>220</v>
      </c>
      <c r="R349" s="1">
        <f t="shared" si="136"/>
        <v>1157.799999999999</v>
      </c>
      <c r="S349" s="22">
        <f t="shared" si="139"/>
        <v>2315.5999999999981</v>
      </c>
      <c r="T349" s="1"/>
      <c r="U349" s="1"/>
      <c r="V349" s="1">
        <v>1050</v>
      </c>
      <c r="W349" s="1">
        <v>3300</v>
      </c>
      <c r="X349" s="1">
        <v>1880</v>
      </c>
      <c r="Y349" s="1">
        <f t="shared" ref="Y349:Y412" si="147">(((22/7*(V349/2)^2)*X349)+((W349-V349)*X349*V349))/1000000</f>
        <v>6070.05</v>
      </c>
      <c r="Z349" s="1">
        <f t="shared" si="144"/>
        <v>898.0099999999992</v>
      </c>
      <c r="AA349" s="1">
        <v>225</v>
      </c>
      <c r="AB349" s="1">
        <f t="shared" si="137"/>
        <v>1123.0099999999993</v>
      </c>
      <c r="AC349" s="22">
        <f t="shared" si="140"/>
        <v>2246.0199999999986</v>
      </c>
      <c r="AD349" s="20"/>
      <c r="AE349" s="20"/>
      <c r="AF349" s="1">
        <v>1050</v>
      </c>
      <c r="AG349" s="1">
        <v>3300</v>
      </c>
      <c r="AH349" s="1">
        <v>2350</v>
      </c>
      <c r="AI349" s="1">
        <f t="shared" si="146"/>
        <v>7587.5625</v>
      </c>
      <c r="AJ349" s="1">
        <f t="shared" si="145"/>
        <v>1146.8500000000004</v>
      </c>
      <c r="AK349" s="1">
        <v>240</v>
      </c>
      <c r="AL349" s="1">
        <v>45</v>
      </c>
      <c r="AM349" s="1">
        <f t="shared" si="128"/>
        <v>1431.8500000000004</v>
      </c>
      <c r="AN349" s="22">
        <f t="shared" si="141"/>
        <v>2863.7000000000007</v>
      </c>
      <c r="AO349" s="1"/>
    </row>
    <row r="350" spans="2:41" x14ac:dyDescent="0.35">
      <c r="B350" s="3">
        <v>1050</v>
      </c>
      <c r="C350" s="21">
        <v>3400</v>
      </c>
      <c r="D350" s="4">
        <v>1255</v>
      </c>
      <c r="E350" s="6">
        <f t="shared" si="133"/>
        <v>4183.8562499999998</v>
      </c>
      <c r="F350" s="3">
        <f t="shared" si="142"/>
        <v>741.19000000000096</v>
      </c>
      <c r="G350" s="21">
        <v>215</v>
      </c>
      <c r="H350" s="4">
        <f t="shared" si="134"/>
        <v>956.19000000000096</v>
      </c>
      <c r="I350" s="9">
        <f t="shared" si="135"/>
        <v>1912.3800000000019</v>
      </c>
      <c r="J350" s="20"/>
      <c r="K350" s="1"/>
      <c r="L350" s="1">
        <v>1050</v>
      </c>
      <c r="M350" s="1">
        <v>3400</v>
      </c>
      <c r="N350" s="1">
        <v>1560</v>
      </c>
      <c r="O350" s="1">
        <f t="shared" si="138"/>
        <v>5200.6499999999996</v>
      </c>
      <c r="P350" s="1">
        <f t="shared" si="143"/>
        <v>954.719999999999</v>
      </c>
      <c r="Q350" s="1">
        <v>220</v>
      </c>
      <c r="R350" s="1">
        <f t="shared" si="136"/>
        <v>1174.7199999999989</v>
      </c>
      <c r="S350" s="22">
        <f t="shared" si="139"/>
        <v>2349.4399999999978</v>
      </c>
      <c r="T350" s="1"/>
      <c r="U350" s="1"/>
      <c r="V350" s="1">
        <v>1050</v>
      </c>
      <c r="W350" s="1">
        <v>3400</v>
      </c>
      <c r="X350" s="1">
        <v>1880</v>
      </c>
      <c r="Y350" s="1">
        <f t="shared" si="147"/>
        <v>6267.45</v>
      </c>
      <c r="Z350" s="1">
        <f t="shared" si="144"/>
        <v>914.29999999999916</v>
      </c>
      <c r="AA350" s="1">
        <v>225</v>
      </c>
      <c r="AB350" s="1">
        <f t="shared" si="137"/>
        <v>1139.2999999999993</v>
      </c>
      <c r="AC350" s="22">
        <f t="shared" si="140"/>
        <v>2278.5999999999985</v>
      </c>
      <c r="AD350" s="20"/>
      <c r="AE350" s="20"/>
      <c r="AF350" s="1">
        <v>1050</v>
      </c>
      <c r="AG350" s="1">
        <v>3400</v>
      </c>
      <c r="AH350" s="1">
        <v>2350</v>
      </c>
      <c r="AI350" s="1">
        <f t="shared" si="146"/>
        <v>7834.3125</v>
      </c>
      <c r="AJ350" s="1">
        <f t="shared" si="145"/>
        <v>1167.9900000000005</v>
      </c>
      <c r="AK350" s="1">
        <v>240</v>
      </c>
      <c r="AL350" s="1">
        <v>45</v>
      </c>
      <c r="AM350" s="1">
        <f t="shared" si="128"/>
        <v>1452.9900000000005</v>
      </c>
      <c r="AN350" s="22">
        <f t="shared" si="141"/>
        <v>2905.9800000000009</v>
      </c>
      <c r="AO350" s="1"/>
    </row>
    <row r="351" spans="2:41" x14ac:dyDescent="0.35">
      <c r="B351" s="3">
        <v>1050</v>
      </c>
      <c r="C351" s="21">
        <v>3500</v>
      </c>
      <c r="D351" s="4">
        <v>1255</v>
      </c>
      <c r="E351" s="6">
        <f t="shared" si="133"/>
        <v>4315.6312500000004</v>
      </c>
      <c r="F351" s="3">
        <f t="shared" si="142"/>
        <v>753.88000000000102</v>
      </c>
      <c r="G351" s="21">
        <v>215</v>
      </c>
      <c r="H351" s="4">
        <f t="shared" si="134"/>
        <v>968.88000000000102</v>
      </c>
      <c r="I351" s="9">
        <f t="shared" si="135"/>
        <v>1937.760000000002</v>
      </c>
      <c r="J351" s="20"/>
      <c r="K351" s="1"/>
      <c r="L351" s="1">
        <v>1050</v>
      </c>
      <c r="M351" s="1">
        <v>3500</v>
      </c>
      <c r="N351" s="1">
        <v>1560</v>
      </c>
      <c r="O351" s="1">
        <f t="shared" si="138"/>
        <v>5364.45</v>
      </c>
      <c r="P351" s="1">
        <f t="shared" si="143"/>
        <v>971.63999999999896</v>
      </c>
      <c r="Q351" s="1">
        <v>220</v>
      </c>
      <c r="R351" s="1">
        <f t="shared" si="136"/>
        <v>1191.639999999999</v>
      </c>
      <c r="S351" s="22">
        <f t="shared" si="139"/>
        <v>2383.2799999999979</v>
      </c>
      <c r="T351" s="1"/>
      <c r="U351" s="1"/>
      <c r="V351" s="1">
        <v>1050</v>
      </c>
      <c r="W351" s="1">
        <v>3500</v>
      </c>
      <c r="X351" s="1">
        <v>1880</v>
      </c>
      <c r="Y351" s="1">
        <f t="shared" si="147"/>
        <v>6464.85</v>
      </c>
      <c r="Z351" s="1">
        <f t="shared" si="144"/>
        <v>930.58999999999912</v>
      </c>
      <c r="AA351" s="1">
        <v>225</v>
      </c>
      <c r="AB351" s="1">
        <f t="shared" si="137"/>
        <v>1155.5899999999992</v>
      </c>
      <c r="AC351" s="22">
        <f t="shared" si="140"/>
        <v>2311.1799999999985</v>
      </c>
      <c r="AD351" s="20"/>
      <c r="AE351" s="20"/>
      <c r="AF351" s="1">
        <v>1050</v>
      </c>
      <c r="AG351" s="1">
        <v>3500</v>
      </c>
      <c r="AH351" s="1">
        <v>2350</v>
      </c>
      <c r="AI351" s="1">
        <f t="shared" si="146"/>
        <v>8081.0625</v>
      </c>
      <c r="AJ351" s="1">
        <f t="shared" si="145"/>
        <v>1189.1300000000006</v>
      </c>
      <c r="AK351" s="1">
        <v>270</v>
      </c>
      <c r="AL351" s="1">
        <v>45</v>
      </c>
      <c r="AM351" s="1">
        <f t="shared" si="128"/>
        <v>1504.1300000000006</v>
      </c>
      <c r="AN351" s="22">
        <f t="shared" si="141"/>
        <v>3008.2600000000011</v>
      </c>
      <c r="AO351" s="1"/>
    </row>
    <row r="352" spans="2:41" x14ac:dyDescent="0.35">
      <c r="B352" s="3">
        <v>1050</v>
      </c>
      <c r="C352" s="21">
        <v>3600</v>
      </c>
      <c r="D352" s="4">
        <v>1255</v>
      </c>
      <c r="E352" s="6">
        <f t="shared" si="133"/>
        <v>4447.40625</v>
      </c>
      <c r="F352" s="3">
        <f t="shared" si="142"/>
        <v>766.57000000000107</v>
      </c>
      <c r="G352" s="21">
        <v>215</v>
      </c>
      <c r="H352" s="4">
        <f t="shared" si="134"/>
        <v>981.57000000000107</v>
      </c>
      <c r="I352" s="9">
        <f t="shared" si="135"/>
        <v>1963.1400000000021</v>
      </c>
      <c r="J352" s="20"/>
      <c r="K352" s="1"/>
      <c r="L352" s="1">
        <v>1050</v>
      </c>
      <c r="M352" s="1">
        <v>3600</v>
      </c>
      <c r="N352" s="1">
        <v>1560</v>
      </c>
      <c r="O352" s="1">
        <f t="shared" si="138"/>
        <v>5528.25</v>
      </c>
      <c r="P352" s="1">
        <f t="shared" si="143"/>
        <v>988.55999999999892</v>
      </c>
      <c r="Q352" s="1">
        <v>220</v>
      </c>
      <c r="R352" s="1">
        <f t="shared" si="136"/>
        <v>1208.559999999999</v>
      </c>
      <c r="S352" s="22">
        <f t="shared" si="139"/>
        <v>2417.1199999999981</v>
      </c>
      <c r="T352" s="1"/>
      <c r="U352" s="1"/>
      <c r="V352" s="1">
        <v>1050</v>
      </c>
      <c r="W352" s="1">
        <v>3600</v>
      </c>
      <c r="X352" s="1">
        <v>1880</v>
      </c>
      <c r="Y352" s="1">
        <f t="shared" si="147"/>
        <v>6662.25</v>
      </c>
      <c r="Z352" s="1">
        <f t="shared" si="144"/>
        <v>946.87999999999909</v>
      </c>
      <c r="AA352" s="1">
        <v>230</v>
      </c>
      <c r="AB352" s="1">
        <f t="shared" si="137"/>
        <v>1176.8799999999992</v>
      </c>
      <c r="AC352" s="22">
        <f t="shared" si="140"/>
        <v>2353.7599999999984</v>
      </c>
      <c r="AD352" s="20"/>
      <c r="AE352" s="20"/>
      <c r="AF352" s="1">
        <v>1050</v>
      </c>
      <c r="AG352" s="1">
        <v>3600</v>
      </c>
      <c r="AH352" s="1">
        <v>2350</v>
      </c>
      <c r="AI352" s="1">
        <f t="shared" si="146"/>
        <v>8327.8125</v>
      </c>
      <c r="AJ352" s="1">
        <f t="shared" si="145"/>
        <v>1210.2700000000007</v>
      </c>
      <c r="AK352" s="1">
        <v>270</v>
      </c>
      <c r="AL352" s="1">
        <v>45</v>
      </c>
      <c r="AM352" s="1">
        <f t="shared" si="128"/>
        <v>1525.2700000000007</v>
      </c>
      <c r="AN352" s="22">
        <f t="shared" si="141"/>
        <v>3050.5400000000013</v>
      </c>
      <c r="AO352" s="1"/>
    </row>
    <row r="353" spans="2:41" x14ac:dyDescent="0.35">
      <c r="B353" s="3">
        <v>1050</v>
      </c>
      <c r="C353" s="21">
        <v>3700</v>
      </c>
      <c r="D353" s="4">
        <v>1255</v>
      </c>
      <c r="E353" s="6">
        <f t="shared" si="133"/>
        <v>4579.1812499999996</v>
      </c>
      <c r="F353" s="3">
        <f t="shared" si="142"/>
        <v>779.26000000000113</v>
      </c>
      <c r="G353" s="21">
        <v>220</v>
      </c>
      <c r="H353" s="4">
        <f t="shared" si="134"/>
        <v>999.26000000000113</v>
      </c>
      <c r="I353" s="9">
        <f t="shared" si="135"/>
        <v>1998.5200000000023</v>
      </c>
      <c r="J353" s="20"/>
      <c r="K353" s="1"/>
      <c r="L353" s="1">
        <v>1050</v>
      </c>
      <c r="M353" s="1">
        <v>3700</v>
      </c>
      <c r="N353" s="1">
        <v>1560</v>
      </c>
      <c r="O353" s="1">
        <f t="shared" si="138"/>
        <v>5692.05</v>
      </c>
      <c r="P353" s="1">
        <f t="shared" si="143"/>
        <v>1005.4799999999989</v>
      </c>
      <c r="Q353" s="1">
        <v>220</v>
      </c>
      <c r="R353" s="1">
        <f t="shared" si="136"/>
        <v>1225.4799999999989</v>
      </c>
      <c r="S353" s="22">
        <f t="shared" si="139"/>
        <v>2450.9599999999978</v>
      </c>
      <c r="T353" s="1"/>
      <c r="U353" s="1"/>
      <c r="V353" s="1">
        <v>1050</v>
      </c>
      <c r="W353" s="1">
        <v>3700</v>
      </c>
      <c r="X353" s="1">
        <v>1880</v>
      </c>
      <c r="Y353" s="1">
        <f t="shared" si="147"/>
        <v>6859.65</v>
      </c>
      <c r="Z353" s="1">
        <f t="shared" si="144"/>
        <v>963.16999999999905</v>
      </c>
      <c r="AA353" s="1">
        <v>230</v>
      </c>
      <c r="AB353" s="1">
        <f t="shared" si="137"/>
        <v>1193.1699999999992</v>
      </c>
      <c r="AC353" s="22">
        <f t="shared" si="140"/>
        <v>2386.3399999999983</v>
      </c>
      <c r="AD353" s="20"/>
      <c r="AE353" s="20"/>
      <c r="AF353" s="1">
        <v>1050</v>
      </c>
      <c r="AG353" s="1">
        <v>3700</v>
      </c>
      <c r="AH353" s="1">
        <v>2350</v>
      </c>
      <c r="AI353" s="1">
        <f t="shared" si="146"/>
        <v>8574.5625</v>
      </c>
      <c r="AJ353" s="1">
        <f t="shared" si="145"/>
        <v>1231.4100000000008</v>
      </c>
      <c r="AK353" s="1">
        <v>280</v>
      </c>
      <c r="AL353" s="1">
        <v>45</v>
      </c>
      <c r="AM353" s="1">
        <f t="shared" ref="AM353:AM416" si="148">SUM(AJ353:AL353)</f>
        <v>1556.4100000000008</v>
      </c>
      <c r="AN353" s="22">
        <f t="shared" si="141"/>
        <v>3112.8200000000015</v>
      </c>
      <c r="AO353" s="1"/>
    </row>
    <row r="354" spans="2:41" x14ac:dyDescent="0.35">
      <c r="B354" s="3">
        <v>1050</v>
      </c>
      <c r="C354" s="21">
        <v>3800</v>
      </c>
      <c r="D354" s="4">
        <v>1255</v>
      </c>
      <c r="E354" s="6">
        <f t="shared" si="133"/>
        <v>4710.9562500000002</v>
      </c>
      <c r="F354" s="3">
        <f t="shared" si="142"/>
        <v>791.95000000000118</v>
      </c>
      <c r="G354" s="21">
        <v>220</v>
      </c>
      <c r="H354" s="4">
        <f t="shared" si="134"/>
        <v>1011.9500000000012</v>
      </c>
      <c r="I354" s="9">
        <f t="shared" si="135"/>
        <v>2023.9000000000024</v>
      </c>
      <c r="J354" s="20"/>
      <c r="K354" s="1"/>
      <c r="L354" s="1">
        <v>1050</v>
      </c>
      <c r="M354" s="1">
        <v>3800</v>
      </c>
      <c r="N354" s="1">
        <v>1560</v>
      </c>
      <c r="O354" s="1">
        <f t="shared" si="138"/>
        <v>5855.85</v>
      </c>
      <c r="P354" s="1">
        <f t="shared" si="143"/>
        <v>1022.3999999999988</v>
      </c>
      <c r="Q354" s="1">
        <v>220</v>
      </c>
      <c r="R354" s="1">
        <f t="shared" si="136"/>
        <v>1242.3999999999987</v>
      </c>
      <c r="S354" s="22">
        <f t="shared" si="139"/>
        <v>2484.7999999999975</v>
      </c>
      <c r="T354" s="1"/>
      <c r="U354" s="1"/>
      <c r="V354" s="1">
        <v>1050</v>
      </c>
      <c r="W354" s="1">
        <v>3800</v>
      </c>
      <c r="X354" s="1">
        <v>1880</v>
      </c>
      <c r="Y354" s="1">
        <f t="shared" si="147"/>
        <v>7057.05</v>
      </c>
      <c r="Z354" s="1">
        <f t="shared" si="144"/>
        <v>979.45999999999901</v>
      </c>
      <c r="AA354" s="1">
        <v>235</v>
      </c>
      <c r="AB354" s="1">
        <f t="shared" si="137"/>
        <v>1214.4599999999991</v>
      </c>
      <c r="AC354" s="22">
        <f t="shared" si="140"/>
        <v>2428.9199999999983</v>
      </c>
      <c r="AD354" s="20"/>
      <c r="AE354" s="20"/>
      <c r="AF354" s="1">
        <v>1050</v>
      </c>
      <c r="AG354" s="1">
        <v>3800</v>
      </c>
      <c r="AH354" s="1">
        <v>2350</v>
      </c>
      <c r="AI354" s="1">
        <f t="shared" si="146"/>
        <v>8821.3125</v>
      </c>
      <c r="AJ354" s="1">
        <f t="shared" si="145"/>
        <v>1252.5500000000009</v>
      </c>
      <c r="AK354" s="1">
        <v>280</v>
      </c>
      <c r="AL354" s="1">
        <v>45</v>
      </c>
      <c r="AM354" s="1">
        <f t="shared" si="148"/>
        <v>1577.5500000000009</v>
      </c>
      <c r="AN354" s="22">
        <f t="shared" si="141"/>
        <v>3155.1000000000017</v>
      </c>
      <c r="AO354" s="1"/>
    </row>
    <row r="355" spans="2:41" x14ac:dyDescent="0.35">
      <c r="B355" s="3">
        <v>1050</v>
      </c>
      <c r="C355" s="21">
        <v>3900</v>
      </c>
      <c r="D355" s="4">
        <v>1255</v>
      </c>
      <c r="E355" s="6">
        <f t="shared" si="133"/>
        <v>4842.7312499999998</v>
      </c>
      <c r="F355" s="3">
        <f t="shared" si="142"/>
        <v>804.64000000000124</v>
      </c>
      <c r="G355" s="21">
        <v>220</v>
      </c>
      <c r="H355" s="4">
        <f t="shared" si="134"/>
        <v>1024.6400000000012</v>
      </c>
      <c r="I355" s="9">
        <f t="shared" si="135"/>
        <v>2049.2800000000025</v>
      </c>
      <c r="J355" s="20"/>
      <c r="K355" s="1"/>
      <c r="L355" s="1">
        <v>1050</v>
      </c>
      <c r="M355" s="1">
        <v>3900</v>
      </c>
      <c r="N355" s="1">
        <v>1560</v>
      </c>
      <c r="O355" s="1">
        <f t="shared" si="138"/>
        <v>6019.65</v>
      </c>
      <c r="P355" s="1">
        <f t="shared" si="143"/>
        <v>1039.3199999999988</v>
      </c>
      <c r="Q355" s="1">
        <v>220</v>
      </c>
      <c r="R355" s="1">
        <f t="shared" si="136"/>
        <v>1259.3199999999988</v>
      </c>
      <c r="S355" s="22">
        <f t="shared" si="139"/>
        <v>2518.6399999999976</v>
      </c>
      <c r="T355" s="1"/>
      <c r="U355" s="1"/>
      <c r="V355" s="1">
        <v>1050</v>
      </c>
      <c r="W355" s="1">
        <v>3900</v>
      </c>
      <c r="X355" s="1">
        <v>1880</v>
      </c>
      <c r="Y355" s="1">
        <f t="shared" si="147"/>
        <v>7254.45</v>
      </c>
      <c r="Z355" s="1">
        <f t="shared" si="144"/>
        <v>995.74999999999898</v>
      </c>
      <c r="AA355" s="1">
        <v>235</v>
      </c>
      <c r="AB355" s="1">
        <f t="shared" si="137"/>
        <v>1230.7499999999991</v>
      </c>
      <c r="AC355" s="22">
        <f t="shared" si="140"/>
        <v>2461.4999999999982</v>
      </c>
      <c r="AD355" s="20"/>
      <c r="AE355" s="20"/>
      <c r="AF355" s="1">
        <v>1050</v>
      </c>
      <c r="AG355" s="1">
        <v>3900</v>
      </c>
      <c r="AH355" s="1">
        <v>2350</v>
      </c>
      <c r="AI355" s="1">
        <f t="shared" si="146"/>
        <v>9068.0625</v>
      </c>
      <c r="AJ355" s="1">
        <f t="shared" si="145"/>
        <v>1273.690000000001</v>
      </c>
      <c r="AK355" s="1">
        <v>290</v>
      </c>
      <c r="AL355" s="1">
        <v>45</v>
      </c>
      <c r="AM355" s="1">
        <f t="shared" si="148"/>
        <v>1608.690000000001</v>
      </c>
      <c r="AN355" s="22">
        <f t="shared" si="141"/>
        <v>3217.3800000000019</v>
      </c>
      <c r="AO355" s="1"/>
    </row>
    <row r="356" spans="2:41" x14ac:dyDescent="0.35">
      <c r="B356" s="3">
        <v>1050</v>
      </c>
      <c r="C356" s="21">
        <v>4000</v>
      </c>
      <c r="D356" s="4">
        <v>1255</v>
      </c>
      <c r="E356" s="6">
        <f t="shared" si="133"/>
        <v>4974.5062500000004</v>
      </c>
      <c r="F356" s="3">
        <f t="shared" si="142"/>
        <v>817.33000000000129</v>
      </c>
      <c r="G356" s="21">
        <v>220</v>
      </c>
      <c r="H356" s="4">
        <f t="shared" si="134"/>
        <v>1037.3300000000013</v>
      </c>
      <c r="I356" s="9">
        <f t="shared" si="135"/>
        <v>2074.6600000000026</v>
      </c>
      <c r="J356" s="20"/>
      <c r="K356" s="1"/>
      <c r="L356" s="1">
        <v>1050</v>
      </c>
      <c r="M356" s="1">
        <v>4000</v>
      </c>
      <c r="N356" s="1">
        <v>1560</v>
      </c>
      <c r="O356" s="1">
        <f t="shared" si="138"/>
        <v>6183.45</v>
      </c>
      <c r="P356" s="1">
        <f t="shared" si="143"/>
        <v>1056.2399999999989</v>
      </c>
      <c r="Q356" s="1">
        <v>220</v>
      </c>
      <c r="R356" s="1">
        <f t="shared" si="136"/>
        <v>1276.2399999999989</v>
      </c>
      <c r="S356" s="22">
        <f t="shared" si="139"/>
        <v>2552.4799999999977</v>
      </c>
      <c r="T356" s="1"/>
      <c r="U356" s="1"/>
      <c r="V356" s="1">
        <v>1050</v>
      </c>
      <c r="W356" s="1">
        <v>4000</v>
      </c>
      <c r="X356" s="1">
        <v>1880</v>
      </c>
      <c r="Y356" s="1">
        <f t="shared" si="147"/>
        <v>7451.85</v>
      </c>
      <c r="Z356" s="1">
        <f t="shared" si="144"/>
        <v>1012.0399999999989</v>
      </c>
      <c r="AA356" s="1">
        <v>235</v>
      </c>
      <c r="AB356" s="1">
        <f t="shared" si="137"/>
        <v>1247.0399999999991</v>
      </c>
      <c r="AC356" s="22">
        <f t="shared" si="140"/>
        <v>2494.0799999999981</v>
      </c>
      <c r="AD356" s="20"/>
      <c r="AE356" s="20"/>
      <c r="AF356" s="1">
        <v>1050</v>
      </c>
      <c r="AG356" s="1">
        <v>4000</v>
      </c>
      <c r="AH356" s="1">
        <v>2350</v>
      </c>
      <c r="AI356" s="1">
        <f t="shared" si="146"/>
        <v>9314.8125</v>
      </c>
      <c r="AJ356" s="1">
        <f t="shared" si="145"/>
        <v>1294.8300000000011</v>
      </c>
      <c r="AK356" s="1">
        <v>290</v>
      </c>
      <c r="AL356" s="1">
        <v>45</v>
      </c>
      <c r="AM356" s="1">
        <f t="shared" si="148"/>
        <v>1629.8300000000011</v>
      </c>
      <c r="AN356" s="22">
        <f t="shared" si="141"/>
        <v>3259.6600000000021</v>
      </c>
      <c r="AO356" s="1"/>
    </row>
    <row r="357" spans="2:41" x14ac:dyDescent="0.35">
      <c r="B357" s="3"/>
      <c r="C357" s="21"/>
      <c r="D357" s="4"/>
      <c r="E357" s="6"/>
      <c r="F357" s="3"/>
      <c r="G357" s="21"/>
      <c r="H357" s="4"/>
      <c r="I357" s="23"/>
      <c r="J357" s="20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20"/>
      <c r="AE357" s="20"/>
      <c r="AF357" s="1"/>
      <c r="AG357" s="1"/>
      <c r="AH357" s="1"/>
      <c r="AI357" s="1"/>
      <c r="AJ357" s="1"/>
      <c r="AK357" s="1"/>
      <c r="AL357" s="1"/>
      <c r="AM357" s="24"/>
      <c r="AN357" s="24"/>
      <c r="AO357" s="1"/>
    </row>
    <row r="358" spans="2:41" x14ac:dyDescent="0.35">
      <c r="B358" s="3"/>
      <c r="C358" s="21"/>
      <c r="D358" s="4"/>
      <c r="E358" s="6"/>
      <c r="F358" s="3"/>
      <c r="G358" s="21"/>
      <c r="H358" s="4"/>
      <c r="I358" s="23"/>
      <c r="J358" s="20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20"/>
      <c r="AE358" s="20"/>
      <c r="AF358" s="1"/>
      <c r="AG358" s="1"/>
      <c r="AH358" s="1"/>
      <c r="AI358" s="1"/>
      <c r="AJ358" s="1"/>
      <c r="AK358" s="1"/>
      <c r="AL358" s="1"/>
      <c r="AM358" s="24"/>
      <c r="AN358" s="24"/>
      <c r="AO358" s="1"/>
    </row>
    <row r="359" spans="2:41" x14ac:dyDescent="0.35">
      <c r="B359" s="3">
        <v>1100</v>
      </c>
      <c r="C359" s="21">
        <v>800</v>
      </c>
      <c r="D359" s="4">
        <v>1255</v>
      </c>
      <c r="E359" s="6">
        <f t="shared" si="133"/>
        <v>778.99642857142851</v>
      </c>
      <c r="F359" s="3">
        <v>423.09</v>
      </c>
      <c r="G359" s="21">
        <v>125</v>
      </c>
      <c r="H359" s="4">
        <f t="shared" ref="H359:H391" si="149">F359+G359</f>
        <v>548.08999999999992</v>
      </c>
      <c r="I359" s="9">
        <f t="shared" ref="I359:I391" si="150">H359/(1-$C$2)</f>
        <v>1096.1799999999998</v>
      </c>
      <c r="J359" s="20"/>
      <c r="K359" s="1"/>
      <c r="L359" s="1">
        <v>1100</v>
      </c>
      <c r="M359" s="1">
        <v>800</v>
      </c>
      <c r="N359" s="1">
        <v>1560</v>
      </c>
      <c r="O359" s="1">
        <f t="shared" si="138"/>
        <v>968.31428571428557</v>
      </c>
      <c r="P359" s="1">
        <v>530.03</v>
      </c>
      <c r="Q359" s="1">
        <v>125</v>
      </c>
      <c r="R359" s="1">
        <f t="shared" ref="R359:R391" si="151">P359+Q359</f>
        <v>655.03</v>
      </c>
      <c r="S359" s="22">
        <f t="shared" si="139"/>
        <v>1310.06</v>
      </c>
      <c r="T359" s="1"/>
      <c r="U359" s="1"/>
      <c r="V359" s="1">
        <v>1100</v>
      </c>
      <c r="W359" s="1">
        <v>800</v>
      </c>
      <c r="X359" s="1">
        <v>1880</v>
      </c>
      <c r="Y359" s="1">
        <f t="shared" si="147"/>
        <v>1166.9428571428571</v>
      </c>
      <c r="Z359" s="1">
        <v>505.1</v>
      </c>
      <c r="AA359" s="1">
        <v>145</v>
      </c>
      <c r="AB359" s="1">
        <f t="shared" ref="AB359:AB391" si="152">Z359+AA359</f>
        <v>650.1</v>
      </c>
      <c r="AC359" s="22">
        <f t="shared" si="140"/>
        <v>1300.2</v>
      </c>
      <c r="AD359" s="20"/>
      <c r="AE359" s="20"/>
      <c r="AF359" s="1">
        <v>1100</v>
      </c>
      <c r="AG359" s="1">
        <v>800</v>
      </c>
      <c r="AH359" s="1">
        <v>2350</v>
      </c>
      <c r="AI359" s="1">
        <f t="shared" si="146"/>
        <v>1458.6785714285713</v>
      </c>
      <c r="AJ359" s="1">
        <v>636.96</v>
      </c>
      <c r="AK359" s="1">
        <v>145</v>
      </c>
      <c r="AL359" s="1">
        <v>30</v>
      </c>
      <c r="AM359" s="1">
        <f t="shared" si="148"/>
        <v>811.96</v>
      </c>
      <c r="AN359" s="22">
        <f t="shared" si="141"/>
        <v>1623.92</v>
      </c>
      <c r="AO359" s="1"/>
    </row>
    <row r="360" spans="2:41" x14ac:dyDescent="0.35">
      <c r="B360" s="3">
        <v>1100</v>
      </c>
      <c r="C360" s="21">
        <v>900</v>
      </c>
      <c r="D360" s="4">
        <v>1255</v>
      </c>
      <c r="E360" s="6">
        <f t="shared" si="133"/>
        <v>917.04642857142858</v>
      </c>
      <c r="F360" s="3">
        <v>435.76</v>
      </c>
      <c r="G360" s="21">
        <v>125</v>
      </c>
      <c r="H360" s="4">
        <f t="shared" si="149"/>
        <v>560.76</v>
      </c>
      <c r="I360" s="9">
        <f t="shared" si="150"/>
        <v>1121.52</v>
      </c>
      <c r="J360" s="20"/>
      <c r="K360" s="1"/>
      <c r="L360" s="1">
        <v>1100</v>
      </c>
      <c r="M360" s="1">
        <v>900</v>
      </c>
      <c r="N360" s="1">
        <v>1560</v>
      </c>
      <c r="O360" s="1">
        <f t="shared" si="138"/>
        <v>1139.9142857142856</v>
      </c>
      <c r="P360" s="1">
        <v>546.91999999999996</v>
      </c>
      <c r="Q360" s="1">
        <v>145</v>
      </c>
      <c r="R360" s="1">
        <f t="shared" si="151"/>
        <v>691.92</v>
      </c>
      <c r="S360" s="22">
        <f t="shared" si="139"/>
        <v>1383.84</v>
      </c>
      <c r="T360" s="1"/>
      <c r="U360" s="1"/>
      <c r="V360" s="1">
        <v>1100</v>
      </c>
      <c r="W360" s="1">
        <v>900</v>
      </c>
      <c r="X360" s="1">
        <v>1880</v>
      </c>
      <c r="Y360" s="1">
        <f t="shared" si="147"/>
        <v>1373.742857142857</v>
      </c>
      <c r="Z360" s="1">
        <v>521.39</v>
      </c>
      <c r="AA360" s="1">
        <v>145</v>
      </c>
      <c r="AB360" s="1">
        <f t="shared" si="152"/>
        <v>666.39</v>
      </c>
      <c r="AC360" s="22">
        <f t="shared" si="140"/>
        <v>1332.78</v>
      </c>
      <c r="AD360" s="20"/>
      <c r="AE360" s="20"/>
      <c r="AF360" s="1">
        <v>1100</v>
      </c>
      <c r="AG360" s="1">
        <v>900</v>
      </c>
      <c r="AH360" s="1">
        <v>2350</v>
      </c>
      <c r="AI360" s="1">
        <f t="shared" si="146"/>
        <v>1717.1785714285713</v>
      </c>
      <c r="AJ360" s="1">
        <v>658.08</v>
      </c>
      <c r="AK360" s="1">
        <v>165</v>
      </c>
      <c r="AL360" s="1">
        <v>30</v>
      </c>
      <c r="AM360" s="1">
        <f t="shared" si="148"/>
        <v>853.08</v>
      </c>
      <c r="AN360" s="22">
        <f t="shared" si="141"/>
        <v>1706.16</v>
      </c>
      <c r="AO360" s="1"/>
    </row>
    <row r="361" spans="2:41" x14ac:dyDescent="0.35">
      <c r="B361" s="3">
        <v>1100</v>
      </c>
      <c r="C361" s="21">
        <v>1000</v>
      </c>
      <c r="D361" s="4">
        <v>1255</v>
      </c>
      <c r="E361" s="6">
        <f t="shared" si="133"/>
        <v>1055.0964285714285</v>
      </c>
      <c r="F361" s="3">
        <f>F360+12.67</f>
        <v>448.43</v>
      </c>
      <c r="G361" s="21">
        <v>145</v>
      </c>
      <c r="H361" s="4">
        <f t="shared" si="149"/>
        <v>593.43000000000006</v>
      </c>
      <c r="I361" s="9">
        <f t="shared" si="150"/>
        <v>1186.8600000000001</v>
      </c>
      <c r="J361" s="20"/>
      <c r="K361" s="1"/>
      <c r="L361" s="1">
        <v>1100</v>
      </c>
      <c r="M361" s="1">
        <v>1000</v>
      </c>
      <c r="N361" s="1">
        <v>1560</v>
      </c>
      <c r="O361" s="1">
        <f t="shared" si="138"/>
        <v>1311.5142857142855</v>
      </c>
      <c r="P361" s="1">
        <f>P360+16.89</f>
        <v>563.80999999999995</v>
      </c>
      <c r="Q361" s="1">
        <v>145</v>
      </c>
      <c r="R361" s="1">
        <f t="shared" si="151"/>
        <v>708.81</v>
      </c>
      <c r="S361" s="22">
        <f t="shared" si="139"/>
        <v>1417.62</v>
      </c>
      <c r="T361" s="1"/>
      <c r="U361" s="1"/>
      <c r="V361" s="1">
        <v>1100</v>
      </c>
      <c r="W361" s="1">
        <v>1000</v>
      </c>
      <c r="X361" s="1">
        <v>1880</v>
      </c>
      <c r="Y361" s="1">
        <f t="shared" si="147"/>
        <v>1580.542857142857</v>
      </c>
      <c r="Z361" s="1">
        <f>Z360+16.29</f>
        <v>537.67999999999995</v>
      </c>
      <c r="AA361" s="1">
        <v>165</v>
      </c>
      <c r="AB361" s="1">
        <f t="shared" si="152"/>
        <v>702.68</v>
      </c>
      <c r="AC361" s="22">
        <f t="shared" si="140"/>
        <v>1405.36</v>
      </c>
      <c r="AD361" s="20"/>
      <c r="AE361" s="20"/>
      <c r="AF361" s="1">
        <v>1100</v>
      </c>
      <c r="AG361" s="1">
        <v>1000</v>
      </c>
      <c r="AH361" s="1">
        <v>2350</v>
      </c>
      <c r="AI361" s="1">
        <f t="shared" si="146"/>
        <v>1975.6785714285713</v>
      </c>
      <c r="AJ361" s="1">
        <f>AJ360+21.12</f>
        <v>679.2</v>
      </c>
      <c r="AK361" s="1">
        <v>165</v>
      </c>
      <c r="AL361" s="1">
        <v>30</v>
      </c>
      <c r="AM361" s="1">
        <f t="shared" si="148"/>
        <v>874.2</v>
      </c>
      <c r="AN361" s="22">
        <f t="shared" si="141"/>
        <v>1748.4</v>
      </c>
      <c r="AO361" s="1"/>
    </row>
    <row r="362" spans="2:41" x14ac:dyDescent="0.35">
      <c r="B362" s="3">
        <v>1100</v>
      </c>
      <c r="C362" s="21">
        <v>1100</v>
      </c>
      <c r="D362" s="4">
        <v>1255</v>
      </c>
      <c r="E362" s="6">
        <f t="shared" si="133"/>
        <v>1193.1464285714285</v>
      </c>
      <c r="F362" s="3">
        <f t="shared" ref="F362:F391" si="153">F361+12.67</f>
        <v>461.1</v>
      </c>
      <c r="G362" s="21">
        <v>145</v>
      </c>
      <c r="H362" s="4">
        <f t="shared" si="149"/>
        <v>606.1</v>
      </c>
      <c r="I362" s="9">
        <f t="shared" si="150"/>
        <v>1212.2</v>
      </c>
      <c r="J362" s="20"/>
      <c r="K362" s="1"/>
      <c r="L362" s="1">
        <v>1100</v>
      </c>
      <c r="M362" s="1">
        <v>1100</v>
      </c>
      <c r="N362" s="1">
        <v>1560</v>
      </c>
      <c r="O362" s="1">
        <f t="shared" si="138"/>
        <v>1483.1142857142856</v>
      </c>
      <c r="P362" s="1">
        <f t="shared" ref="P362:P391" si="154">P361+16.89</f>
        <v>580.69999999999993</v>
      </c>
      <c r="Q362" s="1">
        <v>145</v>
      </c>
      <c r="R362" s="1">
        <f t="shared" si="151"/>
        <v>725.69999999999993</v>
      </c>
      <c r="S362" s="22">
        <f t="shared" si="139"/>
        <v>1451.3999999999999</v>
      </c>
      <c r="T362" s="1"/>
      <c r="U362" s="1"/>
      <c r="V362" s="1">
        <v>1100</v>
      </c>
      <c r="W362" s="1">
        <v>1100</v>
      </c>
      <c r="X362" s="1">
        <v>1880</v>
      </c>
      <c r="Y362" s="1">
        <f t="shared" si="147"/>
        <v>1787.3428571428572</v>
      </c>
      <c r="Z362" s="1">
        <f t="shared" ref="Z362:Z391" si="155">Z361+16.29</f>
        <v>553.96999999999991</v>
      </c>
      <c r="AA362" s="1">
        <v>165</v>
      </c>
      <c r="AB362" s="1">
        <f t="shared" si="152"/>
        <v>718.96999999999991</v>
      </c>
      <c r="AC362" s="22">
        <f t="shared" si="140"/>
        <v>1437.9399999999998</v>
      </c>
      <c r="AD362" s="20"/>
      <c r="AE362" s="20"/>
      <c r="AF362" s="1">
        <v>1100</v>
      </c>
      <c r="AG362" s="1">
        <v>1100</v>
      </c>
      <c r="AH362" s="1">
        <v>2350</v>
      </c>
      <c r="AI362" s="1">
        <f t="shared" si="146"/>
        <v>2234.1785714285711</v>
      </c>
      <c r="AJ362" s="1">
        <f t="shared" ref="AJ362:AJ391" si="156">AJ361+21.12</f>
        <v>700.32</v>
      </c>
      <c r="AK362" s="1">
        <v>185</v>
      </c>
      <c r="AL362" s="1">
        <v>30</v>
      </c>
      <c r="AM362" s="1">
        <f t="shared" si="148"/>
        <v>915.32</v>
      </c>
      <c r="AN362" s="22">
        <f t="shared" si="141"/>
        <v>1830.64</v>
      </c>
      <c r="AO362" s="1"/>
    </row>
    <row r="363" spans="2:41" x14ac:dyDescent="0.35">
      <c r="B363" s="3">
        <v>1100</v>
      </c>
      <c r="C363" s="21">
        <v>1200</v>
      </c>
      <c r="D363" s="4">
        <v>1255</v>
      </c>
      <c r="E363" s="6">
        <f t="shared" si="133"/>
        <v>1331.1964285714284</v>
      </c>
      <c r="F363" s="3">
        <f t="shared" si="153"/>
        <v>473.77000000000004</v>
      </c>
      <c r="G363" s="21">
        <v>145</v>
      </c>
      <c r="H363" s="4">
        <f t="shared" si="149"/>
        <v>618.77</v>
      </c>
      <c r="I363" s="9">
        <f t="shared" si="150"/>
        <v>1237.54</v>
      </c>
      <c r="J363" s="20"/>
      <c r="K363" s="1"/>
      <c r="L363" s="1">
        <v>1100</v>
      </c>
      <c r="M363" s="1">
        <v>1200</v>
      </c>
      <c r="N363" s="1">
        <v>1560</v>
      </c>
      <c r="O363" s="1">
        <f t="shared" si="138"/>
        <v>1654.7142857142856</v>
      </c>
      <c r="P363" s="1">
        <f t="shared" si="154"/>
        <v>597.58999999999992</v>
      </c>
      <c r="Q363" s="1">
        <v>165</v>
      </c>
      <c r="R363" s="1">
        <f t="shared" si="151"/>
        <v>762.58999999999992</v>
      </c>
      <c r="S363" s="22">
        <f t="shared" si="139"/>
        <v>1525.1799999999998</v>
      </c>
      <c r="T363" s="1"/>
      <c r="U363" s="1"/>
      <c r="V363" s="1">
        <v>1100</v>
      </c>
      <c r="W363" s="1">
        <v>1200</v>
      </c>
      <c r="X363" s="1">
        <v>1880</v>
      </c>
      <c r="Y363" s="1">
        <f t="shared" si="147"/>
        <v>1994.1428571428571</v>
      </c>
      <c r="Z363" s="1">
        <f t="shared" si="155"/>
        <v>570.25999999999988</v>
      </c>
      <c r="AA363" s="1">
        <v>165</v>
      </c>
      <c r="AB363" s="1">
        <f t="shared" si="152"/>
        <v>735.25999999999988</v>
      </c>
      <c r="AC363" s="22">
        <f t="shared" si="140"/>
        <v>1470.5199999999998</v>
      </c>
      <c r="AD363" s="20"/>
      <c r="AE363" s="20"/>
      <c r="AF363" s="1">
        <v>1100</v>
      </c>
      <c r="AG363" s="1">
        <v>1200</v>
      </c>
      <c r="AH363" s="1">
        <v>2350</v>
      </c>
      <c r="AI363" s="1">
        <f t="shared" si="146"/>
        <v>2492.6785714285711</v>
      </c>
      <c r="AJ363" s="1">
        <f t="shared" si="156"/>
        <v>721.44</v>
      </c>
      <c r="AK363" s="1">
        <v>185</v>
      </c>
      <c r="AL363" s="1">
        <v>30</v>
      </c>
      <c r="AM363" s="1">
        <f t="shared" si="148"/>
        <v>936.44</v>
      </c>
      <c r="AN363" s="22">
        <f t="shared" si="141"/>
        <v>1872.88</v>
      </c>
      <c r="AO363" s="1"/>
    </row>
    <row r="364" spans="2:41" x14ac:dyDescent="0.35">
      <c r="B364" s="3">
        <v>1100</v>
      </c>
      <c r="C364" s="21">
        <v>1300</v>
      </c>
      <c r="D364" s="4">
        <v>1255</v>
      </c>
      <c r="E364" s="6">
        <f t="shared" si="133"/>
        <v>1469.2464285714286</v>
      </c>
      <c r="F364" s="3">
        <f t="shared" si="153"/>
        <v>486.44000000000005</v>
      </c>
      <c r="G364" s="21">
        <v>145</v>
      </c>
      <c r="H364" s="4">
        <f t="shared" si="149"/>
        <v>631.44000000000005</v>
      </c>
      <c r="I364" s="9">
        <f t="shared" si="150"/>
        <v>1262.8800000000001</v>
      </c>
      <c r="J364" s="20"/>
      <c r="K364" s="1"/>
      <c r="L364" s="1">
        <v>1100</v>
      </c>
      <c r="M364" s="1">
        <v>1300</v>
      </c>
      <c r="N364" s="1">
        <v>1560</v>
      </c>
      <c r="O364" s="1">
        <f t="shared" si="138"/>
        <v>1826.3142857142857</v>
      </c>
      <c r="P364" s="1">
        <f t="shared" si="154"/>
        <v>614.4799999999999</v>
      </c>
      <c r="Q364" s="1">
        <v>165</v>
      </c>
      <c r="R364" s="1">
        <f t="shared" si="151"/>
        <v>779.4799999999999</v>
      </c>
      <c r="S364" s="22">
        <f t="shared" si="139"/>
        <v>1558.9599999999998</v>
      </c>
      <c r="T364" s="1"/>
      <c r="U364" s="1"/>
      <c r="V364" s="1">
        <v>1100</v>
      </c>
      <c r="W364" s="1">
        <v>1300</v>
      </c>
      <c r="X364" s="1">
        <v>1880</v>
      </c>
      <c r="Y364" s="1">
        <f t="shared" si="147"/>
        <v>2200.9428571428571</v>
      </c>
      <c r="Z364" s="1">
        <f t="shared" si="155"/>
        <v>586.54999999999984</v>
      </c>
      <c r="AA364" s="1">
        <v>185</v>
      </c>
      <c r="AB364" s="1">
        <f t="shared" si="152"/>
        <v>771.54999999999984</v>
      </c>
      <c r="AC364" s="22">
        <f t="shared" si="140"/>
        <v>1543.0999999999997</v>
      </c>
      <c r="AD364" s="20"/>
      <c r="AE364" s="20"/>
      <c r="AF364" s="1">
        <v>1100</v>
      </c>
      <c r="AG364" s="1">
        <v>1300</v>
      </c>
      <c r="AH364" s="1">
        <v>2350</v>
      </c>
      <c r="AI364" s="1">
        <f t="shared" si="146"/>
        <v>2751.1785714285711</v>
      </c>
      <c r="AJ364" s="1">
        <f t="shared" si="156"/>
        <v>742.56000000000006</v>
      </c>
      <c r="AK364" s="1">
        <v>200</v>
      </c>
      <c r="AL364" s="1">
        <v>30</v>
      </c>
      <c r="AM364" s="1">
        <f t="shared" si="148"/>
        <v>972.56000000000006</v>
      </c>
      <c r="AN364" s="22">
        <f t="shared" si="141"/>
        <v>1945.1200000000001</v>
      </c>
      <c r="AO364" s="1"/>
    </row>
    <row r="365" spans="2:41" x14ac:dyDescent="0.35">
      <c r="B365" s="3">
        <v>1100</v>
      </c>
      <c r="C365" s="21">
        <v>1400</v>
      </c>
      <c r="D365" s="4">
        <v>1255</v>
      </c>
      <c r="E365" s="6">
        <f t="shared" si="133"/>
        <v>1607.2964285714286</v>
      </c>
      <c r="F365" s="3">
        <f t="shared" si="153"/>
        <v>499.11000000000007</v>
      </c>
      <c r="G365" s="21">
        <v>165</v>
      </c>
      <c r="H365" s="4">
        <f t="shared" si="149"/>
        <v>664.11000000000013</v>
      </c>
      <c r="I365" s="9">
        <f t="shared" si="150"/>
        <v>1328.2200000000003</v>
      </c>
      <c r="J365" s="20"/>
      <c r="K365" s="1"/>
      <c r="L365" s="1">
        <v>1100</v>
      </c>
      <c r="M365" s="1">
        <v>1400</v>
      </c>
      <c r="N365" s="1">
        <v>1560</v>
      </c>
      <c r="O365" s="1">
        <f t="shared" si="138"/>
        <v>1997.9142857142856</v>
      </c>
      <c r="P365" s="1">
        <f t="shared" si="154"/>
        <v>631.36999999999989</v>
      </c>
      <c r="Q365" s="1">
        <v>165</v>
      </c>
      <c r="R365" s="1">
        <f t="shared" si="151"/>
        <v>796.36999999999989</v>
      </c>
      <c r="S365" s="22">
        <f t="shared" si="139"/>
        <v>1592.7399999999998</v>
      </c>
      <c r="T365" s="1"/>
      <c r="U365" s="1"/>
      <c r="V365" s="1">
        <v>1100</v>
      </c>
      <c r="W365" s="1">
        <v>1400</v>
      </c>
      <c r="X365" s="1">
        <v>1880</v>
      </c>
      <c r="Y365" s="1">
        <f t="shared" si="147"/>
        <v>2407.7428571428572</v>
      </c>
      <c r="Z365" s="1">
        <f t="shared" si="155"/>
        <v>602.8399999999998</v>
      </c>
      <c r="AA365" s="1">
        <v>185</v>
      </c>
      <c r="AB365" s="1">
        <f t="shared" si="152"/>
        <v>787.8399999999998</v>
      </c>
      <c r="AC365" s="22">
        <f t="shared" si="140"/>
        <v>1575.6799999999996</v>
      </c>
      <c r="AD365" s="20"/>
      <c r="AE365" s="20"/>
      <c r="AF365" s="1">
        <v>1100</v>
      </c>
      <c r="AG365" s="1">
        <v>1400</v>
      </c>
      <c r="AH365" s="1">
        <v>2350</v>
      </c>
      <c r="AI365" s="1">
        <f t="shared" si="146"/>
        <v>3009.6785714285711</v>
      </c>
      <c r="AJ365" s="1">
        <f t="shared" si="156"/>
        <v>763.68000000000006</v>
      </c>
      <c r="AK365" s="1">
        <v>205</v>
      </c>
      <c r="AL365" s="1">
        <v>30</v>
      </c>
      <c r="AM365" s="1">
        <f t="shared" si="148"/>
        <v>998.68000000000006</v>
      </c>
      <c r="AN365" s="22">
        <f t="shared" si="141"/>
        <v>1997.3600000000001</v>
      </c>
      <c r="AO365" s="1"/>
    </row>
    <row r="366" spans="2:41" x14ac:dyDescent="0.35">
      <c r="B366" s="3">
        <v>1100</v>
      </c>
      <c r="C366" s="21">
        <v>1500</v>
      </c>
      <c r="D366" s="4">
        <v>1255</v>
      </c>
      <c r="E366" s="6">
        <f t="shared" si="133"/>
        <v>1745.3464285714285</v>
      </c>
      <c r="F366" s="3">
        <f t="shared" si="153"/>
        <v>511.78000000000009</v>
      </c>
      <c r="G366" s="21">
        <v>165</v>
      </c>
      <c r="H366" s="4">
        <f t="shared" si="149"/>
        <v>676.78000000000009</v>
      </c>
      <c r="I366" s="9">
        <f t="shared" si="150"/>
        <v>1353.5600000000002</v>
      </c>
      <c r="J366" s="20"/>
      <c r="K366" s="1"/>
      <c r="L366" s="1">
        <v>1100</v>
      </c>
      <c r="M366" s="1">
        <v>1500</v>
      </c>
      <c r="N366" s="1">
        <v>1560</v>
      </c>
      <c r="O366" s="1">
        <f t="shared" si="138"/>
        <v>2169.514285714286</v>
      </c>
      <c r="P366" s="1">
        <f t="shared" si="154"/>
        <v>648.25999999999988</v>
      </c>
      <c r="Q366" s="1">
        <v>185</v>
      </c>
      <c r="R366" s="1">
        <f t="shared" si="151"/>
        <v>833.25999999999988</v>
      </c>
      <c r="S366" s="22">
        <f t="shared" si="139"/>
        <v>1666.5199999999998</v>
      </c>
      <c r="T366" s="1"/>
      <c r="U366" s="1"/>
      <c r="V366" s="1">
        <v>1100</v>
      </c>
      <c r="W366" s="1">
        <v>1500</v>
      </c>
      <c r="X366" s="1">
        <v>1880</v>
      </c>
      <c r="Y366" s="1">
        <f t="shared" si="147"/>
        <v>2614.542857142857</v>
      </c>
      <c r="Z366" s="1">
        <f t="shared" si="155"/>
        <v>619.12999999999977</v>
      </c>
      <c r="AA366" s="1">
        <v>200</v>
      </c>
      <c r="AB366" s="1">
        <f t="shared" si="152"/>
        <v>819.12999999999977</v>
      </c>
      <c r="AC366" s="22">
        <f t="shared" si="140"/>
        <v>1638.2599999999995</v>
      </c>
      <c r="AD366" s="20"/>
      <c r="AE366" s="20"/>
      <c r="AF366" s="1">
        <v>1100</v>
      </c>
      <c r="AG366" s="1">
        <v>1500</v>
      </c>
      <c r="AH366" s="1">
        <v>2350</v>
      </c>
      <c r="AI366" s="1">
        <f t="shared" si="146"/>
        <v>3268.1785714285711</v>
      </c>
      <c r="AJ366" s="1">
        <f t="shared" si="156"/>
        <v>784.80000000000007</v>
      </c>
      <c r="AK366" s="1">
        <v>205</v>
      </c>
      <c r="AL366" s="1">
        <v>30</v>
      </c>
      <c r="AM366" s="1">
        <f t="shared" si="148"/>
        <v>1019.8000000000001</v>
      </c>
      <c r="AN366" s="22">
        <f t="shared" si="141"/>
        <v>2039.6000000000001</v>
      </c>
      <c r="AO366" s="1"/>
    </row>
    <row r="367" spans="2:41" x14ac:dyDescent="0.35">
      <c r="B367" s="3">
        <v>1100</v>
      </c>
      <c r="C367" s="21">
        <v>1600</v>
      </c>
      <c r="D367" s="4">
        <v>1255</v>
      </c>
      <c r="E367" s="6">
        <f t="shared" si="133"/>
        <v>1883.3964285714285</v>
      </c>
      <c r="F367" s="3">
        <f t="shared" si="153"/>
        <v>524.45000000000005</v>
      </c>
      <c r="G367" s="21">
        <v>165</v>
      </c>
      <c r="H367" s="4">
        <f t="shared" si="149"/>
        <v>689.45</v>
      </c>
      <c r="I367" s="9">
        <f t="shared" si="150"/>
        <v>1378.9</v>
      </c>
      <c r="J367" s="20"/>
      <c r="K367" s="1"/>
      <c r="L367" s="1">
        <v>1100</v>
      </c>
      <c r="M367" s="1">
        <v>1600</v>
      </c>
      <c r="N367" s="1">
        <v>1560</v>
      </c>
      <c r="O367" s="1">
        <f t="shared" si="138"/>
        <v>2341.1142857142859</v>
      </c>
      <c r="P367" s="1">
        <f t="shared" si="154"/>
        <v>665.14999999999986</v>
      </c>
      <c r="Q367" s="1">
        <v>185</v>
      </c>
      <c r="R367" s="1">
        <f t="shared" si="151"/>
        <v>850.14999999999986</v>
      </c>
      <c r="S367" s="22">
        <f t="shared" si="139"/>
        <v>1700.2999999999997</v>
      </c>
      <c r="T367" s="1"/>
      <c r="U367" s="1"/>
      <c r="V367" s="1">
        <v>1100</v>
      </c>
      <c r="W367" s="1">
        <v>1600</v>
      </c>
      <c r="X367" s="1">
        <v>1880</v>
      </c>
      <c r="Y367" s="1">
        <f t="shared" si="147"/>
        <v>2821.3428571428572</v>
      </c>
      <c r="Z367" s="1">
        <f t="shared" si="155"/>
        <v>635.41999999999973</v>
      </c>
      <c r="AA367" s="1">
        <v>200</v>
      </c>
      <c r="AB367" s="1">
        <f t="shared" si="152"/>
        <v>835.41999999999973</v>
      </c>
      <c r="AC367" s="22">
        <f t="shared" si="140"/>
        <v>1670.8399999999995</v>
      </c>
      <c r="AD367" s="20"/>
      <c r="AE367" s="20"/>
      <c r="AF367" s="1">
        <v>1100</v>
      </c>
      <c r="AG367" s="1">
        <v>1600</v>
      </c>
      <c r="AH367" s="1">
        <v>2350</v>
      </c>
      <c r="AI367" s="1">
        <f t="shared" si="146"/>
        <v>3526.6785714285711</v>
      </c>
      <c r="AJ367" s="1">
        <f t="shared" si="156"/>
        <v>805.92000000000007</v>
      </c>
      <c r="AK367" s="1">
        <v>210</v>
      </c>
      <c r="AL367" s="1">
        <v>30</v>
      </c>
      <c r="AM367" s="1">
        <f t="shared" si="148"/>
        <v>1045.92</v>
      </c>
      <c r="AN367" s="22">
        <f t="shared" si="141"/>
        <v>2091.84</v>
      </c>
      <c r="AO367" s="1"/>
    </row>
    <row r="368" spans="2:41" x14ac:dyDescent="0.35">
      <c r="B368" s="3">
        <v>1100</v>
      </c>
      <c r="C368" s="21">
        <v>1700</v>
      </c>
      <c r="D368" s="4">
        <v>1255</v>
      </c>
      <c r="E368" s="6">
        <f t="shared" si="133"/>
        <v>2021.4464285714284</v>
      </c>
      <c r="F368" s="3">
        <f t="shared" si="153"/>
        <v>537.12</v>
      </c>
      <c r="G368" s="21">
        <v>185</v>
      </c>
      <c r="H368" s="4">
        <f t="shared" si="149"/>
        <v>722.12</v>
      </c>
      <c r="I368" s="9">
        <f t="shared" si="150"/>
        <v>1444.24</v>
      </c>
      <c r="J368" s="20"/>
      <c r="K368" s="1"/>
      <c r="L368" s="1">
        <v>1100</v>
      </c>
      <c r="M368" s="1">
        <v>1700</v>
      </c>
      <c r="N368" s="1">
        <v>1560</v>
      </c>
      <c r="O368" s="1">
        <f t="shared" si="138"/>
        <v>2512.7142857142858</v>
      </c>
      <c r="P368" s="1">
        <f t="shared" si="154"/>
        <v>682.03999999999985</v>
      </c>
      <c r="Q368" s="1">
        <v>200</v>
      </c>
      <c r="R368" s="1">
        <f t="shared" si="151"/>
        <v>882.03999999999985</v>
      </c>
      <c r="S368" s="22">
        <f t="shared" si="139"/>
        <v>1764.0799999999997</v>
      </c>
      <c r="T368" s="1"/>
      <c r="U368" s="1"/>
      <c r="V368" s="1">
        <v>1100</v>
      </c>
      <c r="W368" s="1">
        <v>1700</v>
      </c>
      <c r="X368" s="1">
        <v>1880</v>
      </c>
      <c r="Y368" s="1">
        <f t="shared" si="147"/>
        <v>3028.1428571428569</v>
      </c>
      <c r="Z368" s="1">
        <f t="shared" si="155"/>
        <v>651.7099999999997</v>
      </c>
      <c r="AA368" s="1">
        <v>205</v>
      </c>
      <c r="AB368" s="1">
        <f t="shared" si="152"/>
        <v>856.7099999999997</v>
      </c>
      <c r="AC368" s="22">
        <f t="shared" si="140"/>
        <v>1713.4199999999994</v>
      </c>
      <c r="AD368" s="20"/>
      <c r="AE368" s="20"/>
      <c r="AF368" s="1">
        <v>1100</v>
      </c>
      <c r="AG368" s="1">
        <v>1700</v>
      </c>
      <c r="AH368" s="1">
        <v>2350</v>
      </c>
      <c r="AI368" s="1">
        <f t="shared" si="146"/>
        <v>3785.1785714285711</v>
      </c>
      <c r="AJ368" s="1">
        <f t="shared" si="156"/>
        <v>827.04000000000008</v>
      </c>
      <c r="AK368" s="1">
        <v>210</v>
      </c>
      <c r="AL368" s="1">
        <v>30</v>
      </c>
      <c r="AM368" s="1">
        <f t="shared" si="148"/>
        <v>1067.04</v>
      </c>
      <c r="AN368" s="22">
        <f t="shared" si="141"/>
        <v>2134.08</v>
      </c>
      <c r="AO368" s="1"/>
    </row>
    <row r="369" spans="2:41" x14ac:dyDescent="0.35">
      <c r="B369" s="3">
        <v>1100</v>
      </c>
      <c r="C369" s="21">
        <v>1800</v>
      </c>
      <c r="D369" s="4">
        <v>1255</v>
      </c>
      <c r="E369" s="6">
        <f t="shared" si="133"/>
        <v>2159.4964285714282</v>
      </c>
      <c r="F369" s="3">
        <f t="shared" si="153"/>
        <v>549.79</v>
      </c>
      <c r="G369" s="21">
        <v>185</v>
      </c>
      <c r="H369" s="4">
        <f t="shared" si="149"/>
        <v>734.79</v>
      </c>
      <c r="I369" s="9">
        <f t="shared" si="150"/>
        <v>1469.58</v>
      </c>
      <c r="J369" s="20"/>
      <c r="K369" s="1"/>
      <c r="L369" s="1">
        <v>1100</v>
      </c>
      <c r="M369" s="1">
        <v>1800</v>
      </c>
      <c r="N369" s="1">
        <v>1560</v>
      </c>
      <c r="O369" s="1">
        <f t="shared" si="138"/>
        <v>2684.3142857142857</v>
      </c>
      <c r="P369" s="1">
        <f t="shared" si="154"/>
        <v>698.92999999999984</v>
      </c>
      <c r="Q369" s="1">
        <v>200</v>
      </c>
      <c r="R369" s="1">
        <f t="shared" si="151"/>
        <v>898.92999999999984</v>
      </c>
      <c r="S369" s="22">
        <f t="shared" si="139"/>
        <v>1797.8599999999997</v>
      </c>
      <c r="T369" s="1"/>
      <c r="U369" s="1"/>
      <c r="V369" s="1">
        <v>1100</v>
      </c>
      <c r="W369" s="1">
        <v>1800</v>
      </c>
      <c r="X369" s="1">
        <v>1880</v>
      </c>
      <c r="Y369" s="1">
        <f t="shared" si="147"/>
        <v>3234.9428571428571</v>
      </c>
      <c r="Z369" s="1">
        <f t="shared" si="155"/>
        <v>667.99999999999966</v>
      </c>
      <c r="AA369" s="1">
        <v>205</v>
      </c>
      <c r="AB369" s="1">
        <f t="shared" si="152"/>
        <v>872.99999999999966</v>
      </c>
      <c r="AC369" s="22">
        <f t="shared" si="140"/>
        <v>1745.9999999999993</v>
      </c>
      <c r="AD369" s="20"/>
      <c r="AE369" s="20"/>
      <c r="AF369" s="1">
        <v>1100</v>
      </c>
      <c r="AG369" s="1">
        <v>1800</v>
      </c>
      <c r="AH369" s="1">
        <v>2350</v>
      </c>
      <c r="AI369" s="1">
        <f t="shared" si="146"/>
        <v>4043.6785714285711</v>
      </c>
      <c r="AJ369" s="1">
        <f t="shared" si="156"/>
        <v>848.16000000000008</v>
      </c>
      <c r="AK369" s="1">
        <v>215</v>
      </c>
      <c r="AL369" s="1">
        <v>30</v>
      </c>
      <c r="AM369" s="1">
        <f t="shared" si="148"/>
        <v>1093.1600000000001</v>
      </c>
      <c r="AN369" s="22">
        <f t="shared" si="141"/>
        <v>2186.3200000000002</v>
      </c>
      <c r="AO369" s="1"/>
    </row>
    <row r="370" spans="2:41" x14ac:dyDescent="0.35">
      <c r="B370" s="3">
        <v>1100</v>
      </c>
      <c r="C370" s="21">
        <v>1900</v>
      </c>
      <c r="D370" s="4">
        <v>1255</v>
      </c>
      <c r="E370" s="6">
        <f t="shared" si="133"/>
        <v>2297.5464285714284</v>
      </c>
      <c r="F370" s="3">
        <f t="shared" si="153"/>
        <v>562.45999999999992</v>
      </c>
      <c r="G370" s="21">
        <v>185</v>
      </c>
      <c r="H370" s="4">
        <f t="shared" si="149"/>
        <v>747.45999999999992</v>
      </c>
      <c r="I370" s="9">
        <f t="shared" si="150"/>
        <v>1494.9199999999998</v>
      </c>
      <c r="J370" s="20"/>
      <c r="K370" s="1"/>
      <c r="L370" s="1">
        <v>1100</v>
      </c>
      <c r="M370" s="1">
        <v>1900</v>
      </c>
      <c r="N370" s="1">
        <v>1560</v>
      </c>
      <c r="O370" s="1">
        <f t="shared" si="138"/>
        <v>2855.9142857142861</v>
      </c>
      <c r="P370" s="1">
        <f t="shared" si="154"/>
        <v>715.81999999999982</v>
      </c>
      <c r="Q370" s="1">
        <v>200</v>
      </c>
      <c r="R370" s="1">
        <f t="shared" si="151"/>
        <v>915.81999999999982</v>
      </c>
      <c r="S370" s="22">
        <f t="shared" si="139"/>
        <v>1831.6399999999996</v>
      </c>
      <c r="T370" s="1"/>
      <c r="U370" s="1"/>
      <c r="V370" s="1">
        <v>1100</v>
      </c>
      <c r="W370" s="1">
        <v>1900</v>
      </c>
      <c r="X370" s="1">
        <v>1880</v>
      </c>
      <c r="Y370" s="1">
        <f t="shared" si="147"/>
        <v>3441.7428571428572</v>
      </c>
      <c r="Z370" s="1">
        <f t="shared" si="155"/>
        <v>684.28999999999962</v>
      </c>
      <c r="AA370" s="1">
        <v>205</v>
      </c>
      <c r="AB370" s="1">
        <f t="shared" si="152"/>
        <v>889.28999999999962</v>
      </c>
      <c r="AC370" s="22">
        <f t="shared" si="140"/>
        <v>1778.5799999999992</v>
      </c>
      <c r="AD370" s="20"/>
      <c r="AE370" s="20"/>
      <c r="AF370" s="1">
        <v>1100</v>
      </c>
      <c r="AG370" s="1">
        <v>1900</v>
      </c>
      <c r="AH370" s="1">
        <v>2350</v>
      </c>
      <c r="AI370" s="1">
        <f t="shared" si="146"/>
        <v>4302.1785714285716</v>
      </c>
      <c r="AJ370" s="1">
        <f t="shared" si="156"/>
        <v>869.28000000000009</v>
      </c>
      <c r="AK370" s="1">
        <v>215</v>
      </c>
      <c r="AL370" s="1">
        <v>30</v>
      </c>
      <c r="AM370" s="1">
        <f t="shared" si="148"/>
        <v>1114.2800000000002</v>
      </c>
      <c r="AN370" s="22">
        <f t="shared" si="141"/>
        <v>2228.5600000000004</v>
      </c>
      <c r="AO370" s="1"/>
    </row>
    <row r="371" spans="2:41" x14ac:dyDescent="0.35">
      <c r="B371" s="3">
        <v>1100</v>
      </c>
      <c r="C371" s="21">
        <v>2000</v>
      </c>
      <c r="D371" s="4">
        <v>1255</v>
      </c>
      <c r="E371" s="6">
        <f t="shared" si="133"/>
        <v>2435.5964285714281</v>
      </c>
      <c r="F371" s="3">
        <f t="shared" si="153"/>
        <v>575.12999999999988</v>
      </c>
      <c r="G371" s="21">
        <v>185</v>
      </c>
      <c r="H371" s="4">
        <f t="shared" si="149"/>
        <v>760.12999999999988</v>
      </c>
      <c r="I371" s="9">
        <f t="shared" si="150"/>
        <v>1520.2599999999998</v>
      </c>
      <c r="J371" s="20"/>
      <c r="K371" s="1"/>
      <c r="L371" s="1">
        <v>1100</v>
      </c>
      <c r="M371" s="1">
        <v>2000</v>
      </c>
      <c r="N371" s="1">
        <v>1560</v>
      </c>
      <c r="O371" s="1">
        <f t="shared" si="138"/>
        <v>3027.514285714286</v>
      </c>
      <c r="P371" s="1">
        <f t="shared" si="154"/>
        <v>732.70999999999981</v>
      </c>
      <c r="Q371" s="1">
        <v>205</v>
      </c>
      <c r="R371" s="1">
        <f t="shared" si="151"/>
        <v>937.70999999999981</v>
      </c>
      <c r="S371" s="22">
        <f t="shared" si="139"/>
        <v>1875.4199999999996</v>
      </c>
      <c r="T371" s="1"/>
      <c r="U371" s="1"/>
      <c r="V371" s="1">
        <v>1100</v>
      </c>
      <c r="W371" s="1">
        <v>2000</v>
      </c>
      <c r="X371" s="1">
        <v>1880</v>
      </c>
      <c r="Y371" s="1">
        <f t="shared" si="147"/>
        <v>3648.542857142857</v>
      </c>
      <c r="Z371" s="1">
        <f t="shared" si="155"/>
        <v>700.57999999999959</v>
      </c>
      <c r="AA371" s="1">
        <v>210</v>
      </c>
      <c r="AB371" s="1">
        <f t="shared" si="152"/>
        <v>910.57999999999959</v>
      </c>
      <c r="AC371" s="22">
        <f t="shared" si="140"/>
        <v>1821.1599999999992</v>
      </c>
      <c r="AD371" s="20"/>
      <c r="AE371" s="20"/>
      <c r="AF371" s="1">
        <v>1100</v>
      </c>
      <c r="AG371" s="1">
        <v>2000</v>
      </c>
      <c r="AH371" s="1">
        <v>2350</v>
      </c>
      <c r="AI371" s="1">
        <f t="shared" si="146"/>
        <v>4560.6785714285716</v>
      </c>
      <c r="AJ371" s="1">
        <f t="shared" si="156"/>
        <v>890.40000000000009</v>
      </c>
      <c r="AK371" s="1">
        <v>220</v>
      </c>
      <c r="AL371" s="1">
        <v>30</v>
      </c>
      <c r="AM371" s="1">
        <f t="shared" si="148"/>
        <v>1140.4000000000001</v>
      </c>
      <c r="AN371" s="22">
        <f t="shared" si="141"/>
        <v>2280.8000000000002</v>
      </c>
      <c r="AO371" s="1"/>
    </row>
    <row r="372" spans="2:41" x14ac:dyDescent="0.35">
      <c r="B372" s="3">
        <v>1100</v>
      </c>
      <c r="C372" s="21">
        <v>2100</v>
      </c>
      <c r="D372" s="4">
        <v>1255</v>
      </c>
      <c r="E372" s="6">
        <f t="shared" si="133"/>
        <v>2573.6464285714283</v>
      </c>
      <c r="F372" s="3">
        <f t="shared" si="153"/>
        <v>587.79999999999984</v>
      </c>
      <c r="G372" s="21">
        <v>200</v>
      </c>
      <c r="H372" s="4">
        <f t="shared" si="149"/>
        <v>787.79999999999984</v>
      </c>
      <c r="I372" s="9">
        <f t="shared" si="150"/>
        <v>1575.5999999999997</v>
      </c>
      <c r="J372" s="20"/>
      <c r="K372" s="1"/>
      <c r="L372" s="1">
        <v>1100</v>
      </c>
      <c r="M372" s="1">
        <v>2100</v>
      </c>
      <c r="N372" s="1">
        <v>1560</v>
      </c>
      <c r="O372" s="1">
        <f t="shared" si="138"/>
        <v>3199.1142857142859</v>
      </c>
      <c r="P372" s="1">
        <f t="shared" si="154"/>
        <v>749.5999999999998</v>
      </c>
      <c r="Q372" s="1">
        <v>205</v>
      </c>
      <c r="R372" s="1">
        <f t="shared" si="151"/>
        <v>954.5999999999998</v>
      </c>
      <c r="S372" s="22">
        <f t="shared" si="139"/>
        <v>1909.1999999999996</v>
      </c>
      <c r="T372" s="1"/>
      <c r="U372" s="1"/>
      <c r="V372" s="1">
        <v>1100</v>
      </c>
      <c r="W372" s="1">
        <v>2100</v>
      </c>
      <c r="X372" s="1">
        <v>1880</v>
      </c>
      <c r="Y372" s="1">
        <f t="shared" si="147"/>
        <v>3855.3428571428572</v>
      </c>
      <c r="Z372" s="1">
        <f t="shared" si="155"/>
        <v>716.86999999999955</v>
      </c>
      <c r="AA372" s="1">
        <v>210</v>
      </c>
      <c r="AB372" s="1">
        <f t="shared" si="152"/>
        <v>926.86999999999955</v>
      </c>
      <c r="AC372" s="22">
        <f t="shared" si="140"/>
        <v>1853.7399999999991</v>
      </c>
      <c r="AD372" s="20"/>
      <c r="AE372" s="20"/>
      <c r="AF372" s="1">
        <v>1100</v>
      </c>
      <c r="AG372" s="1">
        <v>2100</v>
      </c>
      <c r="AH372" s="1">
        <v>2350</v>
      </c>
      <c r="AI372" s="1">
        <f t="shared" si="146"/>
        <v>4819.1785714285716</v>
      </c>
      <c r="AJ372" s="1">
        <f t="shared" si="156"/>
        <v>911.5200000000001</v>
      </c>
      <c r="AK372" s="1">
        <v>220</v>
      </c>
      <c r="AL372" s="1">
        <v>30</v>
      </c>
      <c r="AM372" s="1">
        <f t="shared" si="148"/>
        <v>1161.52</v>
      </c>
      <c r="AN372" s="22">
        <f t="shared" si="141"/>
        <v>2323.04</v>
      </c>
      <c r="AO372" s="1"/>
    </row>
    <row r="373" spans="2:41" x14ac:dyDescent="0.35">
      <c r="B373" s="3">
        <v>1100</v>
      </c>
      <c r="C373" s="21">
        <v>2200</v>
      </c>
      <c r="D373" s="4">
        <v>1255</v>
      </c>
      <c r="E373" s="6">
        <f t="shared" si="133"/>
        <v>2711.6964285714284</v>
      </c>
      <c r="F373" s="3">
        <f t="shared" si="153"/>
        <v>600.4699999999998</v>
      </c>
      <c r="G373" s="21">
        <v>200</v>
      </c>
      <c r="H373" s="4">
        <f t="shared" si="149"/>
        <v>800.4699999999998</v>
      </c>
      <c r="I373" s="9">
        <f t="shared" si="150"/>
        <v>1600.9399999999996</v>
      </c>
      <c r="J373" s="20"/>
      <c r="K373" s="1"/>
      <c r="L373" s="1">
        <v>1100</v>
      </c>
      <c r="M373" s="1">
        <v>2200</v>
      </c>
      <c r="N373" s="1">
        <v>1560</v>
      </c>
      <c r="O373" s="1">
        <f t="shared" si="138"/>
        <v>3370.7142857142858</v>
      </c>
      <c r="P373" s="1">
        <f t="shared" si="154"/>
        <v>766.48999999999978</v>
      </c>
      <c r="Q373" s="1">
        <v>205</v>
      </c>
      <c r="R373" s="1">
        <f t="shared" si="151"/>
        <v>971.48999999999978</v>
      </c>
      <c r="S373" s="22">
        <f t="shared" si="139"/>
        <v>1942.9799999999996</v>
      </c>
      <c r="T373" s="1"/>
      <c r="U373" s="1"/>
      <c r="V373" s="1">
        <v>1100</v>
      </c>
      <c r="W373" s="1">
        <v>2200</v>
      </c>
      <c r="X373" s="1">
        <v>1880</v>
      </c>
      <c r="Y373" s="1">
        <f t="shared" si="147"/>
        <v>4062.1428571428569</v>
      </c>
      <c r="Z373" s="1">
        <f t="shared" si="155"/>
        <v>733.15999999999951</v>
      </c>
      <c r="AA373" s="1">
        <v>215</v>
      </c>
      <c r="AB373" s="1">
        <f t="shared" si="152"/>
        <v>948.15999999999951</v>
      </c>
      <c r="AC373" s="22">
        <f t="shared" si="140"/>
        <v>1896.319999999999</v>
      </c>
      <c r="AD373" s="20"/>
      <c r="AE373" s="20"/>
      <c r="AF373" s="1">
        <v>1100</v>
      </c>
      <c r="AG373" s="1">
        <v>2200</v>
      </c>
      <c r="AH373" s="1">
        <v>2350</v>
      </c>
      <c r="AI373" s="1">
        <f t="shared" si="146"/>
        <v>5077.6785714285716</v>
      </c>
      <c r="AJ373" s="1">
        <f t="shared" si="156"/>
        <v>932.6400000000001</v>
      </c>
      <c r="AK373" s="1">
        <v>225</v>
      </c>
      <c r="AL373" s="1">
        <v>45</v>
      </c>
      <c r="AM373" s="1">
        <f t="shared" si="148"/>
        <v>1202.6400000000001</v>
      </c>
      <c r="AN373" s="22">
        <f t="shared" si="141"/>
        <v>2405.2800000000002</v>
      </c>
      <c r="AO373" s="1"/>
    </row>
    <row r="374" spans="2:41" x14ac:dyDescent="0.35">
      <c r="B374" s="3">
        <v>1100</v>
      </c>
      <c r="C374" s="21">
        <v>2300</v>
      </c>
      <c r="D374" s="4">
        <v>1255</v>
      </c>
      <c r="E374" s="6">
        <f t="shared" si="133"/>
        <v>2849.7464285714282</v>
      </c>
      <c r="F374" s="3">
        <f t="shared" si="153"/>
        <v>613.13999999999976</v>
      </c>
      <c r="G374" s="21">
        <v>200</v>
      </c>
      <c r="H374" s="4">
        <f t="shared" si="149"/>
        <v>813.13999999999976</v>
      </c>
      <c r="I374" s="9">
        <f t="shared" si="150"/>
        <v>1626.2799999999995</v>
      </c>
      <c r="J374" s="20"/>
      <c r="K374" s="1"/>
      <c r="L374" s="1">
        <v>1100</v>
      </c>
      <c r="M374" s="1">
        <v>2300</v>
      </c>
      <c r="N374" s="1">
        <v>1560</v>
      </c>
      <c r="O374" s="1">
        <f t="shared" si="138"/>
        <v>3542.3142857142857</v>
      </c>
      <c r="P374" s="1">
        <f t="shared" si="154"/>
        <v>783.37999999999977</v>
      </c>
      <c r="Q374" s="1">
        <v>210</v>
      </c>
      <c r="R374" s="1">
        <f t="shared" si="151"/>
        <v>993.37999999999977</v>
      </c>
      <c r="S374" s="22">
        <f t="shared" si="139"/>
        <v>1986.7599999999995</v>
      </c>
      <c r="T374" s="1"/>
      <c r="U374" s="1"/>
      <c r="V374" s="1">
        <v>1100</v>
      </c>
      <c r="W374" s="1">
        <v>2300</v>
      </c>
      <c r="X374" s="1">
        <v>1880</v>
      </c>
      <c r="Y374" s="1">
        <f t="shared" si="147"/>
        <v>4268.9428571428571</v>
      </c>
      <c r="Z374" s="1">
        <f t="shared" si="155"/>
        <v>749.44999999999948</v>
      </c>
      <c r="AA374" s="1">
        <v>215</v>
      </c>
      <c r="AB374" s="1">
        <f t="shared" si="152"/>
        <v>964.44999999999948</v>
      </c>
      <c r="AC374" s="22">
        <f t="shared" si="140"/>
        <v>1928.899999999999</v>
      </c>
      <c r="AD374" s="20"/>
      <c r="AE374" s="20"/>
      <c r="AF374" s="1">
        <v>1100</v>
      </c>
      <c r="AG374" s="1">
        <v>2300</v>
      </c>
      <c r="AH374" s="1">
        <v>2350</v>
      </c>
      <c r="AI374" s="1">
        <f t="shared" si="146"/>
        <v>5336.1785714285716</v>
      </c>
      <c r="AJ374" s="1">
        <f t="shared" si="156"/>
        <v>953.7600000000001</v>
      </c>
      <c r="AK374" s="1">
        <v>225</v>
      </c>
      <c r="AL374" s="1">
        <v>45</v>
      </c>
      <c r="AM374" s="1">
        <f t="shared" si="148"/>
        <v>1223.7600000000002</v>
      </c>
      <c r="AN374" s="22">
        <f t="shared" si="141"/>
        <v>2447.5200000000004</v>
      </c>
      <c r="AO374" s="1"/>
    </row>
    <row r="375" spans="2:41" x14ac:dyDescent="0.35">
      <c r="B375" s="3">
        <v>1100</v>
      </c>
      <c r="C375" s="21">
        <v>2400</v>
      </c>
      <c r="D375" s="4">
        <v>1255</v>
      </c>
      <c r="E375" s="6">
        <f t="shared" si="133"/>
        <v>2987.7964285714284</v>
      </c>
      <c r="F375" s="3">
        <f t="shared" si="153"/>
        <v>625.80999999999972</v>
      </c>
      <c r="G375" s="21">
        <v>200</v>
      </c>
      <c r="H375" s="4">
        <f t="shared" si="149"/>
        <v>825.80999999999972</v>
      </c>
      <c r="I375" s="9">
        <f t="shared" si="150"/>
        <v>1651.6199999999994</v>
      </c>
      <c r="J375" s="20"/>
      <c r="K375" s="1"/>
      <c r="L375" s="1">
        <v>1100</v>
      </c>
      <c r="M375" s="1">
        <v>2400</v>
      </c>
      <c r="N375" s="1">
        <v>1560</v>
      </c>
      <c r="O375" s="1">
        <f t="shared" si="138"/>
        <v>3713.9142857142861</v>
      </c>
      <c r="P375" s="1">
        <f t="shared" si="154"/>
        <v>800.26999999999975</v>
      </c>
      <c r="Q375" s="1">
        <v>210</v>
      </c>
      <c r="R375" s="1">
        <f t="shared" si="151"/>
        <v>1010.2699999999998</v>
      </c>
      <c r="S375" s="22">
        <f t="shared" si="139"/>
        <v>2020.5399999999995</v>
      </c>
      <c r="T375" s="1"/>
      <c r="U375" s="1"/>
      <c r="V375" s="1">
        <v>1100</v>
      </c>
      <c r="W375" s="1">
        <v>2400</v>
      </c>
      <c r="X375" s="1">
        <v>1880</v>
      </c>
      <c r="Y375" s="1">
        <f t="shared" si="147"/>
        <v>4475.7428571428563</v>
      </c>
      <c r="Z375" s="1">
        <f t="shared" si="155"/>
        <v>765.73999999999944</v>
      </c>
      <c r="AA375" s="1">
        <v>215</v>
      </c>
      <c r="AB375" s="1">
        <f t="shared" si="152"/>
        <v>980.73999999999944</v>
      </c>
      <c r="AC375" s="22">
        <f t="shared" si="140"/>
        <v>1961.4799999999989</v>
      </c>
      <c r="AD375" s="20"/>
      <c r="AE375" s="20"/>
      <c r="AF375" s="1">
        <v>1100</v>
      </c>
      <c r="AG375" s="1">
        <v>2400</v>
      </c>
      <c r="AH375" s="1">
        <v>2350</v>
      </c>
      <c r="AI375" s="1">
        <f t="shared" si="146"/>
        <v>5594.6785714285716</v>
      </c>
      <c r="AJ375" s="1">
        <f t="shared" si="156"/>
        <v>974.88000000000011</v>
      </c>
      <c r="AK375" s="1">
        <v>225</v>
      </c>
      <c r="AL375" s="1">
        <v>45</v>
      </c>
      <c r="AM375" s="1">
        <f t="shared" si="148"/>
        <v>1244.8800000000001</v>
      </c>
      <c r="AN375" s="22">
        <f t="shared" si="141"/>
        <v>2489.7600000000002</v>
      </c>
      <c r="AO375" s="1"/>
    </row>
    <row r="376" spans="2:41" x14ac:dyDescent="0.35">
      <c r="B376" s="3">
        <v>1100</v>
      </c>
      <c r="C376" s="21">
        <v>2500</v>
      </c>
      <c r="D376" s="4">
        <v>1255</v>
      </c>
      <c r="E376" s="6">
        <f t="shared" si="133"/>
        <v>3125.8464285714281</v>
      </c>
      <c r="F376" s="3">
        <f t="shared" si="153"/>
        <v>638.47999999999968</v>
      </c>
      <c r="G376" s="21">
        <v>205</v>
      </c>
      <c r="H376" s="4">
        <f t="shared" si="149"/>
        <v>843.47999999999968</v>
      </c>
      <c r="I376" s="9">
        <f t="shared" si="150"/>
        <v>1686.9599999999994</v>
      </c>
      <c r="J376" s="20"/>
      <c r="K376" s="1"/>
      <c r="L376" s="1">
        <v>1100</v>
      </c>
      <c r="M376" s="1">
        <v>2500</v>
      </c>
      <c r="N376" s="1">
        <v>1560</v>
      </c>
      <c r="O376" s="1">
        <f t="shared" si="138"/>
        <v>3885.514285714286</v>
      </c>
      <c r="P376" s="1">
        <f t="shared" si="154"/>
        <v>817.15999999999974</v>
      </c>
      <c r="Q376" s="1">
        <v>210</v>
      </c>
      <c r="R376" s="1">
        <f t="shared" si="151"/>
        <v>1027.1599999999999</v>
      </c>
      <c r="S376" s="22">
        <f t="shared" si="139"/>
        <v>2054.3199999999997</v>
      </c>
      <c r="T376" s="1"/>
      <c r="U376" s="1"/>
      <c r="V376" s="1">
        <v>1100</v>
      </c>
      <c r="W376" s="1">
        <v>2500</v>
      </c>
      <c r="X376" s="1">
        <v>1880</v>
      </c>
      <c r="Y376" s="1">
        <f t="shared" si="147"/>
        <v>4682.5428571428565</v>
      </c>
      <c r="Z376" s="1">
        <f t="shared" si="155"/>
        <v>782.0299999999994</v>
      </c>
      <c r="AA376" s="1">
        <v>220</v>
      </c>
      <c r="AB376" s="1">
        <f t="shared" si="152"/>
        <v>1002.0299999999994</v>
      </c>
      <c r="AC376" s="22">
        <f t="shared" si="140"/>
        <v>2004.0599999999988</v>
      </c>
      <c r="AD376" s="20"/>
      <c r="AE376" s="20"/>
      <c r="AF376" s="1">
        <v>1100</v>
      </c>
      <c r="AG376" s="1">
        <v>2500</v>
      </c>
      <c r="AH376" s="1">
        <v>2350</v>
      </c>
      <c r="AI376" s="1">
        <f t="shared" si="146"/>
        <v>5853.1785714285716</v>
      </c>
      <c r="AJ376" s="1">
        <f t="shared" si="156"/>
        <v>996.00000000000011</v>
      </c>
      <c r="AK376" s="1">
        <v>225</v>
      </c>
      <c r="AL376" s="1">
        <v>45</v>
      </c>
      <c r="AM376" s="1">
        <f t="shared" si="148"/>
        <v>1266</v>
      </c>
      <c r="AN376" s="22">
        <f t="shared" si="141"/>
        <v>2532</v>
      </c>
      <c r="AO376" s="1"/>
    </row>
    <row r="377" spans="2:41" x14ac:dyDescent="0.35">
      <c r="B377" s="3">
        <v>1100</v>
      </c>
      <c r="C377" s="21">
        <v>2600</v>
      </c>
      <c r="D377" s="4">
        <v>1255</v>
      </c>
      <c r="E377" s="6">
        <f t="shared" si="133"/>
        <v>3263.8964285714283</v>
      </c>
      <c r="F377" s="3">
        <f t="shared" si="153"/>
        <v>651.14999999999964</v>
      </c>
      <c r="G377" s="21">
        <v>205</v>
      </c>
      <c r="H377" s="4">
        <f t="shared" si="149"/>
        <v>856.14999999999964</v>
      </c>
      <c r="I377" s="9">
        <f t="shared" si="150"/>
        <v>1712.2999999999993</v>
      </c>
      <c r="J377" s="20"/>
      <c r="K377" s="1"/>
      <c r="L377" s="1">
        <v>1100</v>
      </c>
      <c r="M377" s="1">
        <v>2600</v>
      </c>
      <c r="N377" s="1">
        <v>1560</v>
      </c>
      <c r="O377" s="1">
        <f t="shared" si="138"/>
        <v>4057.1142857142859</v>
      </c>
      <c r="P377" s="1">
        <f t="shared" si="154"/>
        <v>834.04999999999973</v>
      </c>
      <c r="Q377" s="1">
        <v>215</v>
      </c>
      <c r="R377" s="1">
        <f t="shared" si="151"/>
        <v>1049.0499999999997</v>
      </c>
      <c r="S377" s="22">
        <f t="shared" si="139"/>
        <v>2098.0999999999995</v>
      </c>
      <c r="T377" s="1"/>
      <c r="U377" s="1"/>
      <c r="V377" s="1">
        <v>1100</v>
      </c>
      <c r="W377" s="1">
        <v>2600</v>
      </c>
      <c r="X377" s="1">
        <v>1880</v>
      </c>
      <c r="Y377" s="1">
        <f t="shared" si="147"/>
        <v>4889.3428571428567</v>
      </c>
      <c r="Z377" s="1">
        <f t="shared" si="155"/>
        <v>798.31999999999937</v>
      </c>
      <c r="AA377" s="1">
        <v>220</v>
      </c>
      <c r="AB377" s="1">
        <f t="shared" si="152"/>
        <v>1018.3199999999994</v>
      </c>
      <c r="AC377" s="22">
        <f t="shared" si="140"/>
        <v>2036.6399999999987</v>
      </c>
      <c r="AD377" s="20"/>
      <c r="AE377" s="20"/>
      <c r="AF377" s="1">
        <v>1100</v>
      </c>
      <c r="AG377" s="1">
        <v>2600</v>
      </c>
      <c r="AH377" s="1">
        <v>2350</v>
      </c>
      <c r="AI377" s="1">
        <f t="shared" si="146"/>
        <v>6111.6785714285716</v>
      </c>
      <c r="AJ377" s="1">
        <f t="shared" si="156"/>
        <v>1017.1200000000001</v>
      </c>
      <c r="AK377" s="1">
        <v>230</v>
      </c>
      <c r="AL377" s="1">
        <v>45</v>
      </c>
      <c r="AM377" s="1">
        <f t="shared" si="148"/>
        <v>1292.1200000000001</v>
      </c>
      <c r="AN377" s="22">
        <f t="shared" si="141"/>
        <v>2584.2400000000002</v>
      </c>
      <c r="AO377" s="1"/>
    </row>
    <row r="378" spans="2:41" x14ac:dyDescent="0.35">
      <c r="B378" s="3">
        <v>1100</v>
      </c>
      <c r="C378" s="21">
        <v>2700</v>
      </c>
      <c r="D378" s="4">
        <v>1255</v>
      </c>
      <c r="E378" s="6">
        <f t="shared" si="133"/>
        <v>3401.9464285714284</v>
      </c>
      <c r="F378" s="3">
        <f t="shared" si="153"/>
        <v>663.8199999999996</v>
      </c>
      <c r="G378" s="21">
        <v>205</v>
      </c>
      <c r="H378" s="4">
        <f t="shared" si="149"/>
        <v>868.8199999999996</v>
      </c>
      <c r="I378" s="9">
        <f t="shared" si="150"/>
        <v>1737.6399999999992</v>
      </c>
      <c r="J378" s="20"/>
      <c r="K378" s="1"/>
      <c r="L378" s="1">
        <v>1100</v>
      </c>
      <c r="M378" s="1">
        <v>2700</v>
      </c>
      <c r="N378" s="1">
        <v>1560</v>
      </c>
      <c r="O378" s="1">
        <f t="shared" si="138"/>
        <v>4228.7142857142862</v>
      </c>
      <c r="P378" s="1">
        <f t="shared" si="154"/>
        <v>850.93999999999971</v>
      </c>
      <c r="Q378" s="1">
        <v>215</v>
      </c>
      <c r="R378" s="1">
        <f t="shared" si="151"/>
        <v>1065.9399999999996</v>
      </c>
      <c r="S378" s="22">
        <f t="shared" si="139"/>
        <v>2131.8799999999992</v>
      </c>
      <c r="T378" s="1"/>
      <c r="U378" s="1"/>
      <c r="V378" s="1">
        <v>1100</v>
      </c>
      <c r="W378" s="1">
        <v>2700</v>
      </c>
      <c r="X378" s="1">
        <v>1880</v>
      </c>
      <c r="Y378" s="1">
        <f t="shared" si="147"/>
        <v>5096.1428571428569</v>
      </c>
      <c r="Z378" s="1">
        <f t="shared" si="155"/>
        <v>814.60999999999933</v>
      </c>
      <c r="AA378" s="1">
        <v>220</v>
      </c>
      <c r="AB378" s="1">
        <f t="shared" si="152"/>
        <v>1034.6099999999992</v>
      </c>
      <c r="AC378" s="22">
        <f t="shared" si="140"/>
        <v>2069.2199999999984</v>
      </c>
      <c r="AD378" s="20"/>
      <c r="AE378" s="20"/>
      <c r="AF378" s="1">
        <v>1100</v>
      </c>
      <c r="AG378" s="1">
        <v>2700</v>
      </c>
      <c r="AH378" s="1">
        <v>2350</v>
      </c>
      <c r="AI378" s="1">
        <f t="shared" si="146"/>
        <v>6370.1785714285716</v>
      </c>
      <c r="AJ378" s="1">
        <f t="shared" si="156"/>
        <v>1038.24</v>
      </c>
      <c r="AK378" s="1">
        <v>230</v>
      </c>
      <c r="AL378" s="1">
        <v>45</v>
      </c>
      <c r="AM378" s="1">
        <f t="shared" si="148"/>
        <v>1313.24</v>
      </c>
      <c r="AN378" s="22">
        <f t="shared" si="141"/>
        <v>2626.48</v>
      </c>
      <c r="AO378" s="1"/>
    </row>
    <row r="379" spans="2:41" x14ac:dyDescent="0.35">
      <c r="B379" s="3">
        <v>1100</v>
      </c>
      <c r="C379" s="21">
        <v>2800</v>
      </c>
      <c r="D379" s="4">
        <v>1255</v>
      </c>
      <c r="E379" s="6">
        <f t="shared" si="133"/>
        <v>3539.9964285714282</v>
      </c>
      <c r="F379" s="3">
        <f t="shared" si="153"/>
        <v>676.48999999999955</v>
      </c>
      <c r="G379" s="21">
        <v>210</v>
      </c>
      <c r="H379" s="4">
        <f t="shared" si="149"/>
        <v>886.48999999999955</v>
      </c>
      <c r="I379" s="9">
        <f t="shared" si="150"/>
        <v>1772.9799999999991</v>
      </c>
      <c r="J379" s="20"/>
      <c r="K379" s="1"/>
      <c r="L379" s="1">
        <v>1100</v>
      </c>
      <c r="M379" s="1">
        <v>2800</v>
      </c>
      <c r="N379" s="1">
        <v>1560</v>
      </c>
      <c r="O379" s="1">
        <f t="shared" si="138"/>
        <v>4400.3142857142857</v>
      </c>
      <c r="P379" s="1">
        <f t="shared" si="154"/>
        <v>867.8299999999997</v>
      </c>
      <c r="Q379" s="1">
        <v>215</v>
      </c>
      <c r="R379" s="1">
        <f t="shared" si="151"/>
        <v>1082.8299999999997</v>
      </c>
      <c r="S379" s="22">
        <f t="shared" si="139"/>
        <v>2165.6599999999994</v>
      </c>
      <c r="T379" s="1"/>
      <c r="U379" s="1"/>
      <c r="V379" s="1">
        <v>1100</v>
      </c>
      <c r="W379" s="1">
        <v>2800</v>
      </c>
      <c r="X379" s="1">
        <v>1880</v>
      </c>
      <c r="Y379" s="1">
        <f t="shared" si="147"/>
        <v>5302.9428571428562</v>
      </c>
      <c r="Z379" s="1">
        <f t="shared" si="155"/>
        <v>830.8999999999993</v>
      </c>
      <c r="AA379" s="1">
        <v>220</v>
      </c>
      <c r="AB379" s="1">
        <f t="shared" si="152"/>
        <v>1050.8999999999992</v>
      </c>
      <c r="AC379" s="22">
        <f t="shared" si="140"/>
        <v>2101.7999999999984</v>
      </c>
      <c r="AD379" s="20"/>
      <c r="AE379" s="20"/>
      <c r="AF379" s="1">
        <v>1100</v>
      </c>
      <c r="AG379" s="1">
        <v>2800</v>
      </c>
      <c r="AH379" s="1">
        <v>2350</v>
      </c>
      <c r="AI379" s="1">
        <f t="shared" si="146"/>
        <v>6628.6785714285716</v>
      </c>
      <c r="AJ379" s="1">
        <f t="shared" si="156"/>
        <v>1059.3599999999999</v>
      </c>
      <c r="AK379" s="1">
        <v>235</v>
      </c>
      <c r="AL379" s="1">
        <v>45</v>
      </c>
      <c r="AM379" s="1">
        <f t="shared" si="148"/>
        <v>1339.36</v>
      </c>
      <c r="AN379" s="22">
        <f t="shared" si="141"/>
        <v>2678.72</v>
      </c>
      <c r="AO379" s="1"/>
    </row>
    <row r="380" spans="2:41" x14ac:dyDescent="0.35">
      <c r="B380" s="3">
        <v>1100</v>
      </c>
      <c r="C380" s="21">
        <v>2900</v>
      </c>
      <c r="D380" s="4">
        <v>1255</v>
      </c>
      <c r="E380" s="6">
        <f t="shared" si="133"/>
        <v>3678.0464285714284</v>
      </c>
      <c r="F380" s="3">
        <f t="shared" si="153"/>
        <v>689.15999999999951</v>
      </c>
      <c r="G380" s="21">
        <v>210</v>
      </c>
      <c r="H380" s="4">
        <f t="shared" si="149"/>
        <v>899.15999999999951</v>
      </c>
      <c r="I380" s="9">
        <f t="shared" si="150"/>
        <v>1798.319999999999</v>
      </c>
      <c r="J380" s="20"/>
      <c r="K380" s="1"/>
      <c r="L380" s="1">
        <v>1100</v>
      </c>
      <c r="M380" s="1">
        <v>2900</v>
      </c>
      <c r="N380" s="1">
        <v>1560</v>
      </c>
      <c r="O380" s="1">
        <f t="shared" si="138"/>
        <v>4571.9142857142861</v>
      </c>
      <c r="P380" s="1">
        <f t="shared" si="154"/>
        <v>884.71999999999969</v>
      </c>
      <c r="Q380" s="1">
        <v>220</v>
      </c>
      <c r="R380" s="1">
        <f t="shared" si="151"/>
        <v>1104.7199999999998</v>
      </c>
      <c r="S380" s="22">
        <f t="shared" si="139"/>
        <v>2209.4399999999996</v>
      </c>
      <c r="T380" s="1"/>
      <c r="U380" s="1"/>
      <c r="V380" s="1">
        <v>1100</v>
      </c>
      <c r="W380" s="1">
        <v>2900</v>
      </c>
      <c r="X380" s="1">
        <v>1880</v>
      </c>
      <c r="Y380" s="1">
        <f t="shared" si="147"/>
        <v>5509.7428571428563</v>
      </c>
      <c r="Z380" s="1">
        <f t="shared" si="155"/>
        <v>847.18999999999926</v>
      </c>
      <c r="AA380" s="1">
        <v>220</v>
      </c>
      <c r="AB380" s="1">
        <f t="shared" si="152"/>
        <v>1067.1899999999991</v>
      </c>
      <c r="AC380" s="22">
        <f t="shared" si="140"/>
        <v>2134.3799999999983</v>
      </c>
      <c r="AD380" s="20"/>
      <c r="AE380" s="20"/>
      <c r="AF380" s="1">
        <v>1100</v>
      </c>
      <c r="AG380" s="1">
        <v>2900</v>
      </c>
      <c r="AH380" s="1">
        <v>2350</v>
      </c>
      <c r="AI380" s="1">
        <f t="shared" si="146"/>
        <v>6887.1785714285716</v>
      </c>
      <c r="AJ380" s="1">
        <f t="shared" si="156"/>
        <v>1080.4799999999998</v>
      </c>
      <c r="AK380" s="1">
        <v>235</v>
      </c>
      <c r="AL380" s="1">
        <v>45</v>
      </c>
      <c r="AM380" s="1">
        <f t="shared" si="148"/>
        <v>1360.4799999999998</v>
      </c>
      <c r="AN380" s="22">
        <f t="shared" si="141"/>
        <v>2720.9599999999996</v>
      </c>
      <c r="AO380" s="1"/>
    </row>
    <row r="381" spans="2:41" x14ac:dyDescent="0.35">
      <c r="B381" s="3">
        <v>1100</v>
      </c>
      <c r="C381" s="21">
        <v>3000</v>
      </c>
      <c r="D381" s="4">
        <v>1255</v>
      </c>
      <c r="E381" s="6">
        <f t="shared" si="133"/>
        <v>3816.0964285714281</v>
      </c>
      <c r="F381" s="3">
        <f t="shared" si="153"/>
        <v>701.82999999999947</v>
      </c>
      <c r="G381" s="21">
        <v>210</v>
      </c>
      <c r="H381" s="4">
        <f t="shared" si="149"/>
        <v>911.82999999999947</v>
      </c>
      <c r="I381" s="9">
        <f t="shared" si="150"/>
        <v>1823.6599999999989</v>
      </c>
      <c r="J381" s="20"/>
      <c r="K381" s="1"/>
      <c r="L381" s="1">
        <v>1100</v>
      </c>
      <c r="M381" s="1">
        <v>3000</v>
      </c>
      <c r="N381" s="1">
        <v>1560</v>
      </c>
      <c r="O381" s="1">
        <f t="shared" si="138"/>
        <v>4743.5142857142855</v>
      </c>
      <c r="P381" s="1">
        <f t="shared" si="154"/>
        <v>901.60999999999967</v>
      </c>
      <c r="Q381" s="1">
        <v>220</v>
      </c>
      <c r="R381" s="1">
        <f t="shared" si="151"/>
        <v>1121.6099999999997</v>
      </c>
      <c r="S381" s="22">
        <f t="shared" si="139"/>
        <v>2243.2199999999993</v>
      </c>
      <c r="T381" s="1"/>
      <c r="U381" s="1"/>
      <c r="V381" s="1">
        <v>1100</v>
      </c>
      <c r="W381" s="1">
        <v>3000</v>
      </c>
      <c r="X381" s="1">
        <v>1880</v>
      </c>
      <c r="Y381" s="1">
        <f t="shared" si="147"/>
        <v>5716.5428571428565</v>
      </c>
      <c r="Z381" s="1">
        <f t="shared" si="155"/>
        <v>863.47999999999922</v>
      </c>
      <c r="AA381" s="1">
        <v>220</v>
      </c>
      <c r="AB381" s="1">
        <f t="shared" si="152"/>
        <v>1083.4799999999991</v>
      </c>
      <c r="AC381" s="22">
        <f t="shared" si="140"/>
        <v>2166.9599999999982</v>
      </c>
      <c r="AD381" s="20"/>
      <c r="AE381" s="20"/>
      <c r="AF381" s="1">
        <v>1100</v>
      </c>
      <c r="AG381" s="1">
        <v>3000</v>
      </c>
      <c r="AH381" s="1">
        <v>2350</v>
      </c>
      <c r="AI381" s="1">
        <f t="shared" si="146"/>
        <v>7145.6785714285716</v>
      </c>
      <c r="AJ381" s="1">
        <f t="shared" si="156"/>
        <v>1101.5999999999997</v>
      </c>
      <c r="AK381" s="1">
        <v>235</v>
      </c>
      <c r="AL381" s="1">
        <v>45</v>
      </c>
      <c r="AM381" s="1">
        <f t="shared" si="148"/>
        <v>1381.5999999999997</v>
      </c>
      <c r="AN381" s="22">
        <f t="shared" si="141"/>
        <v>2763.1999999999994</v>
      </c>
      <c r="AO381" s="1"/>
    </row>
    <row r="382" spans="2:41" x14ac:dyDescent="0.35">
      <c r="B382" s="3">
        <v>1100</v>
      </c>
      <c r="C382" s="21">
        <v>3100</v>
      </c>
      <c r="D382" s="4">
        <v>1255</v>
      </c>
      <c r="E382" s="6">
        <f t="shared" si="133"/>
        <v>3954.1464285714283</v>
      </c>
      <c r="F382" s="3">
        <f t="shared" si="153"/>
        <v>714.49999999999943</v>
      </c>
      <c r="G382" s="21">
        <v>210</v>
      </c>
      <c r="H382" s="4">
        <f t="shared" si="149"/>
        <v>924.49999999999943</v>
      </c>
      <c r="I382" s="9">
        <f t="shared" si="150"/>
        <v>1848.9999999999989</v>
      </c>
      <c r="J382" s="20"/>
      <c r="K382" s="1"/>
      <c r="L382" s="1">
        <v>1100</v>
      </c>
      <c r="M382" s="1">
        <v>3100</v>
      </c>
      <c r="N382" s="1">
        <v>1560</v>
      </c>
      <c r="O382" s="1">
        <f t="shared" si="138"/>
        <v>4915.1142857142859</v>
      </c>
      <c r="P382" s="1">
        <f t="shared" si="154"/>
        <v>918.49999999999966</v>
      </c>
      <c r="Q382" s="1">
        <v>220</v>
      </c>
      <c r="R382" s="1">
        <f t="shared" si="151"/>
        <v>1138.4999999999995</v>
      </c>
      <c r="S382" s="22">
        <f t="shared" si="139"/>
        <v>2276.9999999999991</v>
      </c>
      <c r="T382" s="1"/>
      <c r="U382" s="1"/>
      <c r="V382" s="1">
        <v>1100</v>
      </c>
      <c r="W382" s="1">
        <v>3100</v>
      </c>
      <c r="X382" s="1">
        <v>1880</v>
      </c>
      <c r="Y382" s="1">
        <f t="shared" si="147"/>
        <v>5923.3428571428567</v>
      </c>
      <c r="Z382" s="1">
        <f t="shared" si="155"/>
        <v>879.76999999999919</v>
      </c>
      <c r="AA382" s="1">
        <v>220</v>
      </c>
      <c r="AB382" s="1">
        <f t="shared" si="152"/>
        <v>1099.7699999999991</v>
      </c>
      <c r="AC382" s="22">
        <f t="shared" si="140"/>
        <v>2199.5399999999981</v>
      </c>
      <c r="AD382" s="20"/>
      <c r="AE382" s="20"/>
      <c r="AF382" s="1">
        <v>1100</v>
      </c>
      <c r="AG382" s="1">
        <v>3100</v>
      </c>
      <c r="AH382" s="1">
        <v>2350</v>
      </c>
      <c r="AI382" s="1">
        <f t="shared" si="146"/>
        <v>7404.1785714285716</v>
      </c>
      <c r="AJ382" s="1">
        <f t="shared" si="156"/>
        <v>1122.7199999999996</v>
      </c>
      <c r="AK382" s="1">
        <v>235</v>
      </c>
      <c r="AL382" s="1">
        <v>45</v>
      </c>
      <c r="AM382" s="1">
        <f t="shared" si="148"/>
        <v>1402.7199999999996</v>
      </c>
      <c r="AN382" s="22">
        <f t="shared" si="141"/>
        <v>2805.4399999999991</v>
      </c>
      <c r="AO382" s="1"/>
    </row>
    <row r="383" spans="2:41" x14ac:dyDescent="0.35">
      <c r="B383" s="3">
        <v>1100</v>
      </c>
      <c r="C383" s="21">
        <v>3200</v>
      </c>
      <c r="D383" s="4">
        <v>1255</v>
      </c>
      <c r="E383" s="6">
        <f t="shared" si="133"/>
        <v>4092.1964285714284</v>
      </c>
      <c r="F383" s="3">
        <f t="shared" si="153"/>
        <v>727.16999999999939</v>
      </c>
      <c r="G383" s="21">
        <v>215</v>
      </c>
      <c r="H383" s="4">
        <f t="shared" si="149"/>
        <v>942.16999999999939</v>
      </c>
      <c r="I383" s="9">
        <f t="shared" si="150"/>
        <v>1884.3399999999988</v>
      </c>
      <c r="J383" s="20"/>
      <c r="K383" s="1"/>
      <c r="L383" s="1">
        <v>1100</v>
      </c>
      <c r="M383" s="1">
        <v>3200</v>
      </c>
      <c r="N383" s="1">
        <v>1560</v>
      </c>
      <c r="O383" s="1">
        <f t="shared" si="138"/>
        <v>5086.7142857142862</v>
      </c>
      <c r="P383" s="1">
        <f t="shared" si="154"/>
        <v>935.38999999999965</v>
      </c>
      <c r="Q383" s="1">
        <v>220</v>
      </c>
      <c r="R383" s="1">
        <f t="shared" si="151"/>
        <v>1155.3899999999996</v>
      </c>
      <c r="S383" s="22">
        <f t="shared" si="139"/>
        <v>2310.7799999999993</v>
      </c>
      <c r="T383" s="1"/>
      <c r="U383" s="1"/>
      <c r="V383" s="1">
        <v>1100</v>
      </c>
      <c r="W383" s="1">
        <v>3200</v>
      </c>
      <c r="X383" s="1">
        <v>1880</v>
      </c>
      <c r="Y383" s="1">
        <f t="shared" si="147"/>
        <v>6130.1428571428569</v>
      </c>
      <c r="Z383" s="1">
        <f t="shared" si="155"/>
        <v>896.05999999999915</v>
      </c>
      <c r="AA383" s="1">
        <v>225</v>
      </c>
      <c r="AB383" s="1">
        <f t="shared" si="152"/>
        <v>1121.059999999999</v>
      </c>
      <c r="AC383" s="22">
        <f t="shared" si="140"/>
        <v>2242.1199999999981</v>
      </c>
      <c r="AD383" s="20"/>
      <c r="AE383" s="20"/>
      <c r="AF383" s="1">
        <v>1100</v>
      </c>
      <c r="AG383" s="1">
        <v>3200</v>
      </c>
      <c r="AH383" s="1">
        <v>2350</v>
      </c>
      <c r="AI383" s="1">
        <f t="shared" si="146"/>
        <v>7662.6785714285716</v>
      </c>
      <c r="AJ383" s="1">
        <f t="shared" si="156"/>
        <v>1143.8399999999995</v>
      </c>
      <c r="AK383" s="1">
        <v>240</v>
      </c>
      <c r="AL383" s="1">
        <v>45</v>
      </c>
      <c r="AM383" s="1">
        <f t="shared" si="148"/>
        <v>1428.8399999999995</v>
      </c>
      <c r="AN383" s="22">
        <f t="shared" si="141"/>
        <v>2857.6799999999989</v>
      </c>
      <c r="AO383" s="1"/>
    </row>
    <row r="384" spans="2:41" x14ac:dyDescent="0.35">
      <c r="B384" s="3">
        <v>1100</v>
      </c>
      <c r="C384" s="21">
        <v>3300</v>
      </c>
      <c r="D384" s="4">
        <v>1255</v>
      </c>
      <c r="E384" s="6">
        <f t="shared" si="133"/>
        <v>4230.2464285714286</v>
      </c>
      <c r="F384" s="3">
        <f t="shared" si="153"/>
        <v>739.83999999999935</v>
      </c>
      <c r="G384" s="21">
        <v>215</v>
      </c>
      <c r="H384" s="4">
        <f t="shared" si="149"/>
        <v>954.83999999999935</v>
      </c>
      <c r="I384" s="9">
        <f t="shared" si="150"/>
        <v>1909.6799999999987</v>
      </c>
      <c r="J384" s="20"/>
      <c r="K384" s="1"/>
      <c r="L384" s="1">
        <v>1100</v>
      </c>
      <c r="M384" s="1">
        <v>3300</v>
      </c>
      <c r="N384" s="1">
        <v>1560</v>
      </c>
      <c r="O384" s="1">
        <f t="shared" si="138"/>
        <v>5258.3142857142857</v>
      </c>
      <c r="P384" s="1">
        <f t="shared" si="154"/>
        <v>952.27999999999963</v>
      </c>
      <c r="Q384" s="1">
        <v>220</v>
      </c>
      <c r="R384" s="1">
        <f t="shared" si="151"/>
        <v>1172.2799999999997</v>
      </c>
      <c r="S384" s="22">
        <f t="shared" si="139"/>
        <v>2344.5599999999995</v>
      </c>
      <c r="T384" s="1"/>
      <c r="U384" s="1"/>
      <c r="V384" s="1">
        <v>1100</v>
      </c>
      <c r="W384" s="1">
        <v>3300</v>
      </c>
      <c r="X384" s="1">
        <v>1880</v>
      </c>
      <c r="Y384" s="1">
        <f t="shared" si="147"/>
        <v>6336.9428571428562</v>
      </c>
      <c r="Z384" s="1">
        <f t="shared" si="155"/>
        <v>912.34999999999911</v>
      </c>
      <c r="AA384" s="1">
        <v>225</v>
      </c>
      <c r="AB384" s="1">
        <f t="shared" si="152"/>
        <v>1137.349999999999</v>
      </c>
      <c r="AC384" s="22">
        <f t="shared" si="140"/>
        <v>2274.699999999998</v>
      </c>
      <c r="AD384" s="20"/>
      <c r="AE384" s="20"/>
      <c r="AF384" s="1">
        <v>1100</v>
      </c>
      <c r="AG384" s="1">
        <v>3300</v>
      </c>
      <c r="AH384" s="1">
        <v>2350</v>
      </c>
      <c r="AI384" s="1">
        <f t="shared" si="146"/>
        <v>7921.1785714285716</v>
      </c>
      <c r="AJ384" s="1">
        <f t="shared" si="156"/>
        <v>1164.9599999999994</v>
      </c>
      <c r="AK384" s="1">
        <v>240</v>
      </c>
      <c r="AL384" s="1">
        <v>45</v>
      </c>
      <c r="AM384" s="1">
        <f t="shared" si="148"/>
        <v>1449.9599999999994</v>
      </c>
      <c r="AN384" s="22">
        <f t="shared" si="141"/>
        <v>2899.9199999999987</v>
      </c>
      <c r="AO384" s="1"/>
    </row>
    <row r="385" spans="2:41" x14ac:dyDescent="0.35">
      <c r="B385" s="3">
        <v>1100</v>
      </c>
      <c r="C385" s="21">
        <v>3400</v>
      </c>
      <c r="D385" s="4">
        <v>1255</v>
      </c>
      <c r="E385" s="6">
        <f t="shared" si="133"/>
        <v>4368.2964285714279</v>
      </c>
      <c r="F385" s="3">
        <f t="shared" si="153"/>
        <v>752.50999999999931</v>
      </c>
      <c r="G385" s="21">
        <v>215</v>
      </c>
      <c r="H385" s="4">
        <f t="shared" si="149"/>
        <v>967.50999999999931</v>
      </c>
      <c r="I385" s="9">
        <f t="shared" si="150"/>
        <v>1935.0199999999986</v>
      </c>
      <c r="J385" s="20"/>
      <c r="K385" s="1"/>
      <c r="L385" s="1">
        <v>1100</v>
      </c>
      <c r="M385" s="1">
        <v>3400</v>
      </c>
      <c r="N385" s="1">
        <v>1560</v>
      </c>
      <c r="O385" s="1">
        <f t="shared" si="138"/>
        <v>5429.9142857142861</v>
      </c>
      <c r="P385" s="1">
        <f t="shared" si="154"/>
        <v>969.16999999999962</v>
      </c>
      <c r="Q385" s="1">
        <v>220</v>
      </c>
      <c r="R385" s="1">
        <f t="shared" si="151"/>
        <v>1189.1699999999996</v>
      </c>
      <c r="S385" s="22">
        <f t="shared" si="139"/>
        <v>2378.3399999999992</v>
      </c>
      <c r="T385" s="1"/>
      <c r="U385" s="1"/>
      <c r="V385" s="1">
        <v>1100</v>
      </c>
      <c r="W385" s="1">
        <v>3400</v>
      </c>
      <c r="X385" s="1">
        <v>1880</v>
      </c>
      <c r="Y385" s="1">
        <f t="shared" si="147"/>
        <v>6543.7428571428563</v>
      </c>
      <c r="Z385" s="1">
        <f t="shared" si="155"/>
        <v>928.63999999999908</v>
      </c>
      <c r="AA385" s="1">
        <v>230</v>
      </c>
      <c r="AB385" s="1">
        <f t="shared" si="152"/>
        <v>1158.639999999999</v>
      </c>
      <c r="AC385" s="22">
        <f t="shared" si="140"/>
        <v>2317.2799999999979</v>
      </c>
      <c r="AD385" s="20"/>
      <c r="AE385" s="20"/>
      <c r="AF385" s="1">
        <v>1100</v>
      </c>
      <c r="AG385" s="1">
        <v>3400</v>
      </c>
      <c r="AH385" s="1">
        <v>2350</v>
      </c>
      <c r="AI385" s="1">
        <f t="shared" si="146"/>
        <v>8179.6785714285716</v>
      </c>
      <c r="AJ385" s="1">
        <f t="shared" si="156"/>
        <v>1186.0799999999992</v>
      </c>
      <c r="AK385" s="1">
        <v>270</v>
      </c>
      <c r="AL385" s="1">
        <v>45</v>
      </c>
      <c r="AM385" s="1">
        <f t="shared" si="148"/>
        <v>1501.0799999999992</v>
      </c>
      <c r="AN385" s="22">
        <f t="shared" si="141"/>
        <v>3002.1599999999985</v>
      </c>
      <c r="AO385" s="1"/>
    </row>
    <row r="386" spans="2:41" x14ac:dyDescent="0.35">
      <c r="B386" s="3">
        <v>1100</v>
      </c>
      <c r="C386" s="21">
        <v>3500</v>
      </c>
      <c r="D386" s="4">
        <v>1255</v>
      </c>
      <c r="E386" s="6">
        <f t="shared" si="133"/>
        <v>4506.3464285714281</v>
      </c>
      <c r="F386" s="3">
        <f t="shared" si="153"/>
        <v>765.17999999999927</v>
      </c>
      <c r="G386" s="21">
        <v>220</v>
      </c>
      <c r="H386" s="4">
        <f t="shared" si="149"/>
        <v>985.17999999999927</v>
      </c>
      <c r="I386" s="9">
        <f t="shared" si="150"/>
        <v>1970.3599999999985</v>
      </c>
      <c r="J386" s="20"/>
      <c r="K386" s="1"/>
      <c r="L386" s="1">
        <v>1100</v>
      </c>
      <c r="M386" s="1">
        <v>3500</v>
      </c>
      <c r="N386" s="1">
        <v>1560</v>
      </c>
      <c r="O386" s="1">
        <f t="shared" si="138"/>
        <v>5601.5142857142855</v>
      </c>
      <c r="P386" s="1">
        <f t="shared" si="154"/>
        <v>986.0599999999996</v>
      </c>
      <c r="Q386" s="1">
        <v>220</v>
      </c>
      <c r="R386" s="1">
        <f t="shared" si="151"/>
        <v>1206.0599999999995</v>
      </c>
      <c r="S386" s="22">
        <f t="shared" si="139"/>
        <v>2412.119999999999</v>
      </c>
      <c r="T386" s="1"/>
      <c r="U386" s="1"/>
      <c r="V386" s="1">
        <v>1100</v>
      </c>
      <c r="W386" s="1">
        <v>3500</v>
      </c>
      <c r="X386" s="1">
        <v>1880</v>
      </c>
      <c r="Y386" s="1">
        <f t="shared" si="147"/>
        <v>6750.5428571428565</v>
      </c>
      <c r="Z386" s="1">
        <f t="shared" si="155"/>
        <v>944.92999999999904</v>
      </c>
      <c r="AA386" s="1">
        <v>230</v>
      </c>
      <c r="AB386" s="1">
        <f t="shared" si="152"/>
        <v>1174.9299999999989</v>
      </c>
      <c r="AC386" s="22">
        <f t="shared" si="140"/>
        <v>2349.8599999999979</v>
      </c>
      <c r="AD386" s="20"/>
      <c r="AE386" s="20"/>
      <c r="AF386" s="1">
        <v>1100</v>
      </c>
      <c r="AG386" s="1">
        <v>3500</v>
      </c>
      <c r="AH386" s="1">
        <v>2350</v>
      </c>
      <c r="AI386" s="1">
        <f t="shared" si="146"/>
        <v>8438.1785714285725</v>
      </c>
      <c r="AJ386" s="1">
        <f t="shared" si="156"/>
        <v>1207.1999999999991</v>
      </c>
      <c r="AK386" s="1">
        <v>270</v>
      </c>
      <c r="AL386" s="1">
        <v>45</v>
      </c>
      <c r="AM386" s="1">
        <f t="shared" si="148"/>
        <v>1522.1999999999991</v>
      </c>
      <c r="AN386" s="22">
        <f t="shared" si="141"/>
        <v>3044.3999999999983</v>
      </c>
      <c r="AO386" s="1"/>
    </row>
    <row r="387" spans="2:41" x14ac:dyDescent="0.35">
      <c r="B387" s="3">
        <v>1100</v>
      </c>
      <c r="C387" s="21">
        <v>3600</v>
      </c>
      <c r="D387" s="4">
        <v>1255</v>
      </c>
      <c r="E387" s="6">
        <f t="shared" si="133"/>
        <v>4644.3964285714283</v>
      </c>
      <c r="F387" s="3">
        <f t="shared" si="153"/>
        <v>777.84999999999923</v>
      </c>
      <c r="G387" s="21">
        <v>220</v>
      </c>
      <c r="H387" s="4">
        <f t="shared" si="149"/>
        <v>997.84999999999923</v>
      </c>
      <c r="I387" s="9">
        <f t="shared" si="150"/>
        <v>1995.6999999999985</v>
      </c>
      <c r="J387" s="20"/>
      <c r="K387" s="1"/>
      <c r="L387" s="1">
        <v>1100</v>
      </c>
      <c r="M387" s="1">
        <v>3600</v>
      </c>
      <c r="N387" s="1">
        <v>1560</v>
      </c>
      <c r="O387" s="1">
        <f t="shared" si="138"/>
        <v>5773.1142857142859</v>
      </c>
      <c r="P387" s="1">
        <f t="shared" si="154"/>
        <v>1002.9499999999996</v>
      </c>
      <c r="Q387" s="1">
        <v>220</v>
      </c>
      <c r="R387" s="1">
        <f t="shared" si="151"/>
        <v>1222.9499999999996</v>
      </c>
      <c r="S387" s="22">
        <f t="shared" si="139"/>
        <v>2445.8999999999992</v>
      </c>
      <c r="T387" s="1"/>
      <c r="U387" s="1"/>
      <c r="V387" s="1">
        <v>1100</v>
      </c>
      <c r="W387" s="1">
        <v>3600</v>
      </c>
      <c r="X387" s="1">
        <v>1880</v>
      </c>
      <c r="Y387" s="1">
        <f t="shared" si="147"/>
        <v>6957.3428571428567</v>
      </c>
      <c r="Z387" s="1">
        <f t="shared" si="155"/>
        <v>961.219999999999</v>
      </c>
      <c r="AA387" s="1">
        <v>230</v>
      </c>
      <c r="AB387" s="1">
        <f t="shared" si="152"/>
        <v>1191.2199999999989</v>
      </c>
      <c r="AC387" s="22">
        <f t="shared" si="140"/>
        <v>2382.4399999999978</v>
      </c>
      <c r="AD387" s="20"/>
      <c r="AE387" s="20"/>
      <c r="AF387" s="1">
        <v>1100</v>
      </c>
      <c r="AG387" s="1">
        <v>3600</v>
      </c>
      <c r="AH387" s="1">
        <v>2350</v>
      </c>
      <c r="AI387" s="1">
        <f t="shared" si="146"/>
        <v>8696.6785714285725</v>
      </c>
      <c r="AJ387" s="1">
        <f t="shared" si="156"/>
        <v>1228.319999999999</v>
      </c>
      <c r="AK387" s="1">
        <v>280</v>
      </c>
      <c r="AL387" s="1">
        <v>45</v>
      </c>
      <c r="AM387" s="1">
        <f t="shared" si="148"/>
        <v>1553.319999999999</v>
      </c>
      <c r="AN387" s="22">
        <f t="shared" si="141"/>
        <v>3106.6399999999981</v>
      </c>
      <c r="AO387" s="1"/>
    </row>
    <row r="388" spans="2:41" x14ac:dyDescent="0.35">
      <c r="B388" s="3">
        <v>1100</v>
      </c>
      <c r="C388" s="21">
        <v>3700</v>
      </c>
      <c r="D388" s="4">
        <v>1255</v>
      </c>
      <c r="E388" s="6">
        <f t="shared" si="133"/>
        <v>4782.4464285714284</v>
      </c>
      <c r="F388" s="3">
        <f t="shared" si="153"/>
        <v>790.51999999999919</v>
      </c>
      <c r="G388" s="21">
        <v>220</v>
      </c>
      <c r="H388" s="4">
        <f t="shared" si="149"/>
        <v>1010.5199999999992</v>
      </c>
      <c r="I388" s="9">
        <f t="shared" si="150"/>
        <v>2021.0399999999984</v>
      </c>
      <c r="J388" s="20"/>
      <c r="K388" s="1"/>
      <c r="L388" s="1">
        <v>1100</v>
      </c>
      <c r="M388" s="1">
        <v>3700</v>
      </c>
      <c r="N388" s="1">
        <v>1560</v>
      </c>
      <c r="O388" s="1">
        <f t="shared" si="138"/>
        <v>5944.7142857142862</v>
      </c>
      <c r="P388" s="1">
        <f t="shared" si="154"/>
        <v>1019.8399999999996</v>
      </c>
      <c r="Q388" s="1">
        <v>220</v>
      </c>
      <c r="R388" s="1">
        <f t="shared" si="151"/>
        <v>1239.8399999999997</v>
      </c>
      <c r="S388" s="22">
        <f t="shared" si="139"/>
        <v>2479.6799999999994</v>
      </c>
      <c r="T388" s="1"/>
      <c r="U388" s="1"/>
      <c r="V388" s="1">
        <v>1100</v>
      </c>
      <c r="W388" s="1">
        <v>3700</v>
      </c>
      <c r="X388" s="1">
        <v>1880</v>
      </c>
      <c r="Y388" s="1">
        <f t="shared" si="147"/>
        <v>7164.1428571428569</v>
      </c>
      <c r="Z388" s="1">
        <f t="shared" si="155"/>
        <v>977.50999999999897</v>
      </c>
      <c r="AA388" s="1">
        <v>235</v>
      </c>
      <c r="AB388" s="1">
        <f t="shared" si="152"/>
        <v>1212.5099999999989</v>
      </c>
      <c r="AC388" s="22">
        <f t="shared" si="140"/>
        <v>2425.0199999999977</v>
      </c>
      <c r="AD388" s="20"/>
      <c r="AE388" s="20"/>
      <c r="AF388" s="1">
        <v>1100</v>
      </c>
      <c r="AG388" s="1">
        <v>3700</v>
      </c>
      <c r="AH388" s="1">
        <v>2350</v>
      </c>
      <c r="AI388" s="1">
        <f t="shared" si="146"/>
        <v>8955.1785714285725</v>
      </c>
      <c r="AJ388" s="1">
        <f t="shared" si="156"/>
        <v>1249.4399999999989</v>
      </c>
      <c r="AK388" s="1">
        <v>280</v>
      </c>
      <c r="AL388" s="1">
        <v>45</v>
      </c>
      <c r="AM388" s="1">
        <f t="shared" si="148"/>
        <v>1574.4399999999989</v>
      </c>
      <c r="AN388" s="22">
        <f t="shared" si="141"/>
        <v>3148.8799999999978</v>
      </c>
      <c r="AO388" s="1"/>
    </row>
    <row r="389" spans="2:41" x14ac:dyDescent="0.35">
      <c r="B389" s="3">
        <v>1100</v>
      </c>
      <c r="C389" s="21">
        <v>3800</v>
      </c>
      <c r="D389" s="4">
        <v>1255</v>
      </c>
      <c r="E389" s="6">
        <f t="shared" ref="E389:E425" si="157">(((22/7*(B389/2)^2)*D389)+((C389-B389)*D389*B389))/1000000</f>
        <v>4920.4964285714286</v>
      </c>
      <c r="F389" s="3">
        <f t="shared" si="153"/>
        <v>803.18999999999915</v>
      </c>
      <c r="G389" s="21">
        <v>220</v>
      </c>
      <c r="H389" s="4">
        <f t="shared" si="149"/>
        <v>1023.1899999999991</v>
      </c>
      <c r="I389" s="9">
        <f t="shared" si="150"/>
        <v>2046.3799999999983</v>
      </c>
      <c r="J389" s="20"/>
      <c r="K389" s="1"/>
      <c r="L389" s="1">
        <v>1100</v>
      </c>
      <c r="M389" s="1">
        <v>3800</v>
      </c>
      <c r="N389" s="1">
        <v>1560</v>
      </c>
      <c r="O389" s="1">
        <f t="shared" si="138"/>
        <v>6116.3142857142857</v>
      </c>
      <c r="P389" s="1">
        <f t="shared" si="154"/>
        <v>1036.7299999999996</v>
      </c>
      <c r="Q389" s="1">
        <v>220</v>
      </c>
      <c r="R389" s="1">
        <f t="shared" si="151"/>
        <v>1256.7299999999996</v>
      </c>
      <c r="S389" s="22">
        <f t="shared" si="139"/>
        <v>2513.4599999999991</v>
      </c>
      <c r="T389" s="1"/>
      <c r="U389" s="1"/>
      <c r="V389" s="1">
        <v>1100</v>
      </c>
      <c r="W389" s="1">
        <v>3800</v>
      </c>
      <c r="X389" s="1">
        <v>1880</v>
      </c>
      <c r="Y389" s="1">
        <f t="shared" si="147"/>
        <v>7370.9428571428562</v>
      </c>
      <c r="Z389" s="1">
        <f t="shared" si="155"/>
        <v>993.79999999999893</v>
      </c>
      <c r="AA389" s="1">
        <v>235</v>
      </c>
      <c r="AB389" s="1">
        <f t="shared" si="152"/>
        <v>1228.7999999999988</v>
      </c>
      <c r="AC389" s="22">
        <f t="shared" si="140"/>
        <v>2457.5999999999976</v>
      </c>
      <c r="AD389" s="20"/>
      <c r="AE389" s="20"/>
      <c r="AF389" s="1">
        <v>1100</v>
      </c>
      <c r="AG389" s="1">
        <v>3800</v>
      </c>
      <c r="AH389" s="1">
        <v>2350</v>
      </c>
      <c r="AI389" s="1">
        <f t="shared" si="146"/>
        <v>9213.6785714285725</v>
      </c>
      <c r="AJ389" s="1">
        <f t="shared" si="156"/>
        <v>1270.5599999999988</v>
      </c>
      <c r="AK389" s="1">
        <v>290</v>
      </c>
      <c r="AL389" s="1">
        <v>45</v>
      </c>
      <c r="AM389" s="1">
        <f t="shared" si="148"/>
        <v>1605.5599999999988</v>
      </c>
      <c r="AN389" s="22">
        <f t="shared" si="141"/>
        <v>3211.1199999999976</v>
      </c>
      <c r="AO389" s="1"/>
    </row>
    <row r="390" spans="2:41" x14ac:dyDescent="0.35">
      <c r="B390" s="3">
        <v>1100</v>
      </c>
      <c r="C390" s="21">
        <v>3900</v>
      </c>
      <c r="D390" s="4">
        <v>1255</v>
      </c>
      <c r="E390" s="6">
        <f t="shared" si="157"/>
        <v>5058.5464285714279</v>
      </c>
      <c r="F390" s="3">
        <f t="shared" si="153"/>
        <v>815.8599999999991</v>
      </c>
      <c r="G390" s="21">
        <v>220</v>
      </c>
      <c r="H390" s="4">
        <f t="shared" si="149"/>
        <v>1035.8599999999992</v>
      </c>
      <c r="I390" s="9">
        <f t="shared" si="150"/>
        <v>2071.7199999999984</v>
      </c>
      <c r="J390" s="20"/>
      <c r="K390" s="1"/>
      <c r="L390" s="1">
        <v>1100</v>
      </c>
      <c r="M390" s="1">
        <v>3900</v>
      </c>
      <c r="N390" s="1">
        <v>1560</v>
      </c>
      <c r="O390" s="1">
        <f t="shared" ref="O390:O425" si="158">(((22/7*(L390/2)^2)*N390)+((M390-L390)*N390*L390))/1000000</f>
        <v>6287.9142857142861</v>
      </c>
      <c r="P390" s="1">
        <f t="shared" si="154"/>
        <v>1053.6199999999997</v>
      </c>
      <c r="Q390" s="1">
        <v>220</v>
      </c>
      <c r="R390" s="1">
        <f t="shared" si="151"/>
        <v>1273.6199999999997</v>
      </c>
      <c r="S390" s="22">
        <f t="shared" ref="S390:S425" si="159">R390/(1-$C$2)</f>
        <v>2547.2399999999993</v>
      </c>
      <c r="T390" s="1"/>
      <c r="U390" s="1"/>
      <c r="V390" s="1">
        <v>1100</v>
      </c>
      <c r="W390" s="1">
        <v>3900</v>
      </c>
      <c r="X390" s="1">
        <v>1880</v>
      </c>
      <c r="Y390" s="1">
        <f t="shared" si="147"/>
        <v>7577.7428571428563</v>
      </c>
      <c r="Z390" s="1">
        <f t="shared" si="155"/>
        <v>1010.0899999999989</v>
      </c>
      <c r="AA390" s="1">
        <v>235</v>
      </c>
      <c r="AB390" s="1">
        <f t="shared" si="152"/>
        <v>1245.0899999999988</v>
      </c>
      <c r="AC390" s="22">
        <f t="shared" ref="AC390:AC425" si="160">AB390/(1-$C$2)</f>
        <v>2490.1799999999976</v>
      </c>
      <c r="AD390" s="20"/>
      <c r="AE390" s="20"/>
      <c r="AF390" s="1">
        <v>1100</v>
      </c>
      <c r="AG390" s="1">
        <v>3900</v>
      </c>
      <c r="AH390" s="1">
        <v>2350</v>
      </c>
      <c r="AI390" s="1">
        <f t="shared" si="146"/>
        <v>9472.1785714285725</v>
      </c>
      <c r="AJ390" s="1">
        <f t="shared" si="156"/>
        <v>1291.6799999999987</v>
      </c>
      <c r="AK390" s="1">
        <v>290</v>
      </c>
      <c r="AL390" s="1">
        <v>45</v>
      </c>
      <c r="AM390" s="1">
        <f t="shared" si="148"/>
        <v>1626.6799999999987</v>
      </c>
      <c r="AN390" s="22">
        <f t="shared" ref="AN390:AN425" si="161">AM390/(1-$C$2)</f>
        <v>3253.3599999999974</v>
      </c>
      <c r="AO390" s="1"/>
    </row>
    <row r="391" spans="2:41" x14ac:dyDescent="0.35">
      <c r="B391" s="3">
        <v>1100</v>
      </c>
      <c r="C391" s="21">
        <v>4000</v>
      </c>
      <c r="D391" s="4">
        <v>1255</v>
      </c>
      <c r="E391" s="6">
        <f t="shared" si="157"/>
        <v>5196.5964285714281</v>
      </c>
      <c r="F391" s="3">
        <f t="shared" si="153"/>
        <v>828.52999999999906</v>
      </c>
      <c r="G391" s="21">
        <v>220</v>
      </c>
      <c r="H391" s="4">
        <f t="shared" si="149"/>
        <v>1048.5299999999991</v>
      </c>
      <c r="I391" s="9">
        <f t="shared" si="150"/>
        <v>2097.0599999999981</v>
      </c>
      <c r="J391" s="20"/>
      <c r="K391" s="1"/>
      <c r="L391" s="1">
        <v>1100</v>
      </c>
      <c r="M391" s="1">
        <v>4000</v>
      </c>
      <c r="N391" s="1">
        <v>1560</v>
      </c>
      <c r="O391" s="1">
        <f t="shared" si="158"/>
        <v>6459.5142857142855</v>
      </c>
      <c r="P391" s="1">
        <f t="shared" si="154"/>
        <v>1070.5099999999998</v>
      </c>
      <c r="Q391" s="1">
        <v>220</v>
      </c>
      <c r="R391" s="1">
        <f t="shared" si="151"/>
        <v>1290.5099999999998</v>
      </c>
      <c r="S391" s="22">
        <f t="shared" si="159"/>
        <v>2581.0199999999995</v>
      </c>
      <c r="T391" s="1"/>
      <c r="U391" s="1"/>
      <c r="V391" s="1">
        <v>1100</v>
      </c>
      <c r="W391" s="1">
        <v>4000</v>
      </c>
      <c r="X391" s="1">
        <v>1880</v>
      </c>
      <c r="Y391" s="1">
        <f t="shared" si="147"/>
        <v>7784.5428571428565</v>
      </c>
      <c r="Z391" s="1">
        <f t="shared" si="155"/>
        <v>1026.379999999999</v>
      </c>
      <c r="AA391" s="1">
        <v>235</v>
      </c>
      <c r="AB391" s="1">
        <f t="shared" si="152"/>
        <v>1261.379999999999</v>
      </c>
      <c r="AC391" s="22">
        <f t="shared" si="160"/>
        <v>2522.7599999999979</v>
      </c>
      <c r="AD391" s="20"/>
      <c r="AE391" s="20"/>
      <c r="AF391" s="1">
        <v>1100</v>
      </c>
      <c r="AG391" s="1">
        <v>4000</v>
      </c>
      <c r="AH391" s="1">
        <v>2350</v>
      </c>
      <c r="AI391" s="1">
        <f t="shared" si="146"/>
        <v>9730.6785714285725</v>
      </c>
      <c r="AJ391" s="1">
        <f t="shared" si="156"/>
        <v>1312.7999999999986</v>
      </c>
      <c r="AK391" s="1">
        <v>290</v>
      </c>
      <c r="AL391" s="1">
        <v>45</v>
      </c>
      <c r="AM391" s="1">
        <f t="shared" si="148"/>
        <v>1647.7999999999986</v>
      </c>
      <c r="AN391" s="22">
        <f t="shared" si="161"/>
        <v>3295.5999999999972</v>
      </c>
      <c r="AO391" s="1"/>
    </row>
    <row r="392" spans="2:41" x14ac:dyDescent="0.35">
      <c r="B392" s="3"/>
      <c r="C392" s="21"/>
      <c r="D392" s="4"/>
      <c r="E392" s="6"/>
      <c r="F392" s="3"/>
      <c r="G392" s="21"/>
      <c r="H392" s="4"/>
      <c r="I392" s="23"/>
      <c r="J392" s="20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20"/>
      <c r="AE392" s="20"/>
      <c r="AF392" s="1"/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2:41" x14ac:dyDescent="0.35">
      <c r="B393" s="3">
        <v>1150</v>
      </c>
      <c r="C393" s="21">
        <v>800</v>
      </c>
      <c r="D393" s="4">
        <v>1255</v>
      </c>
      <c r="E393" s="6">
        <f t="shared" si="157"/>
        <v>798.94196428571411</v>
      </c>
      <c r="F393" s="3">
        <v>434.7</v>
      </c>
      <c r="G393" s="21">
        <v>125</v>
      </c>
      <c r="H393" s="4">
        <f t="shared" ref="H393:H425" si="162">F393+G393</f>
        <v>559.70000000000005</v>
      </c>
      <c r="I393" s="9">
        <f t="shared" ref="I393:I425" si="163">H393/(1-$C$2)</f>
        <v>1119.4000000000001</v>
      </c>
      <c r="J393" s="20"/>
      <c r="K393" s="1"/>
      <c r="L393" s="1">
        <v>1150</v>
      </c>
      <c r="M393" s="1">
        <v>800</v>
      </c>
      <c r="N393" s="1">
        <v>1560</v>
      </c>
      <c r="O393" s="1">
        <f t="shared" si="158"/>
        <v>993.10714285714289</v>
      </c>
      <c r="P393" s="1">
        <v>544.80999999999995</v>
      </c>
      <c r="Q393" s="1">
        <v>125</v>
      </c>
      <c r="R393" s="1">
        <f t="shared" ref="R393:R425" si="164">P393+Q393</f>
        <v>669.81</v>
      </c>
      <c r="S393" s="22">
        <f t="shared" si="159"/>
        <v>1339.62</v>
      </c>
      <c r="T393" s="1"/>
      <c r="U393" s="1"/>
      <c r="V393" s="1">
        <v>1150</v>
      </c>
      <c r="W393" s="1">
        <v>800</v>
      </c>
      <c r="X393" s="1">
        <v>1880</v>
      </c>
      <c r="Y393" s="1">
        <f t="shared" si="147"/>
        <v>1196.8214285714284</v>
      </c>
      <c r="Z393" s="1">
        <v>518.95000000000005</v>
      </c>
      <c r="AA393" s="1">
        <v>145</v>
      </c>
      <c r="AB393" s="1">
        <f t="shared" ref="AB393:AB425" si="165">Z393+AA393</f>
        <v>663.95</v>
      </c>
      <c r="AC393" s="22">
        <f t="shared" si="160"/>
        <v>1327.9</v>
      </c>
      <c r="AD393" s="20"/>
      <c r="AE393" s="20"/>
      <c r="AF393" s="1">
        <v>1150</v>
      </c>
      <c r="AG393" s="1">
        <v>800</v>
      </c>
      <c r="AH393" s="1">
        <v>2350</v>
      </c>
      <c r="AI393" s="1">
        <f t="shared" si="146"/>
        <v>1496.0267857142858</v>
      </c>
      <c r="AJ393" s="1">
        <v>654.91</v>
      </c>
      <c r="AK393" s="1">
        <v>145</v>
      </c>
      <c r="AL393" s="1">
        <v>30</v>
      </c>
      <c r="AM393" s="1">
        <f t="shared" si="148"/>
        <v>829.91</v>
      </c>
      <c r="AN393" s="22">
        <f t="shared" si="161"/>
        <v>1659.82</v>
      </c>
      <c r="AO393" s="1"/>
    </row>
    <row r="394" spans="2:41" x14ac:dyDescent="0.35">
      <c r="B394" s="3">
        <v>1150</v>
      </c>
      <c r="C394" s="21">
        <v>900</v>
      </c>
      <c r="D394" s="4">
        <v>1255</v>
      </c>
      <c r="E394" s="6">
        <f t="shared" si="157"/>
        <v>943.26696428571415</v>
      </c>
      <c r="F394" s="3">
        <v>447.39</v>
      </c>
      <c r="G394" s="21">
        <v>125</v>
      </c>
      <c r="H394" s="4">
        <f t="shared" si="162"/>
        <v>572.39</v>
      </c>
      <c r="I394" s="9">
        <f t="shared" si="163"/>
        <v>1144.78</v>
      </c>
      <c r="J394" s="20"/>
      <c r="K394" s="1"/>
      <c r="L394" s="1">
        <v>1150</v>
      </c>
      <c r="M394" s="1">
        <v>900</v>
      </c>
      <c r="N394" s="1">
        <v>1560</v>
      </c>
      <c r="O394" s="1">
        <f t="shared" si="158"/>
        <v>1172.507142857143</v>
      </c>
      <c r="P394" s="1">
        <v>561.72</v>
      </c>
      <c r="Q394" s="1">
        <v>145</v>
      </c>
      <c r="R394" s="1">
        <f t="shared" si="164"/>
        <v>706.72</v>
      </c>
      <c r="S394" s="22">
        <f t="shared" si="159"/>
        <v>1413.44</v>
      </c>
      <c r="T394" s="1"/>
      <c r="U394" s="1"/>
      <c r="V394" s="1">
        <v>1150</v>
      </c>
      <c r="W394" s="1">
        <v>900</v>
      </c>
      <c r="X394" s="1">
        <v>1880</v>
      </c>
      <c r="Y394" s="1">
        <f t="shared" si="147"/>
        <v>1413.0214285714285</v>
      </c>
      <c r="Z394" s="1">
        <v>535.22</v>
      </c>
      <c r="AA394" s="1">
        <v>145</v>
      </c>
      <c r="AB394" s="1">
        <f t="shared" si="165"/>
        <v>680.22</v>
      </c>
      <c r="AC394" s="22">
        <f t="shared" si="160"/>
        <v>1360.44</v>
      </c>
      <c r="AD394" s="20"/>
      <c r="AE394" s="20"/>
      <c r="AF394" s="1">
        <v>1150</v>
      </c>
      <c r="AG394" s="1">
        <v>900</v>
      </c>
      <c r="AH394" s="1">
        <v>2350</v>
      </c>
      <c r="AI394" s="1">
        <f t="shared" si="146"/>
        <v>1766.2767857142858</v>
      </c>
      <c r="AJ394" s="1">
        <v>676.05</v>
      </c>
      <c r="AK394" s="1">
        <v>165</v>
      </c>
      <c r="AL394" s="1">
        <v>30</v>
      </c>
      <c r="AM394" s="1">
        <f t="shared" si="148"/>
        <v>871.05</v>
      </c>
      <c r="AN394" s="22">
        <f t="shared" si="161"/>
        <v>1742.1</v>
      </c>
      <c r="AO394" s="1"/>
    </row>
    <row r="395" spans="2:41" x14ac:dyDescent="0.35">
      <c r="B395" s="3">
        <v>1150</v>
      </c>
      <c r="C395" s="21">
        <v>1000</v>
      </c>
      <c r="D395" s="4">
        <v>1255</v>
      </c>
      <c r="E395" s="6">
        <f t="shared" si="157"/>
        <v>1087.5919642857141</v>
      </c>
      <c r="F395" s="3">
        <f>F394+12.69</f>
        <v>460.08</v>
      </c>
      <c r="G395" s="21">
        <v>145</v>
      </c>
      <c r="H395" s="4">
        <f t="shared" si="162"/>
        <v>605.07999999999993</v>
      </c>
      <c r="I395" s="9">
        <f t="shared" si="163"/>
        <v>1210.1599999999999</v>
      </c>
      <c r="J395" s="20"/>
      <c r="K395" s="1"/>
      <c r="L395" s="1">
        <v>1150</v>
      </c>
      <c r="M395" s="1">
        <v>1000</v>
      </c>
      <c r="N395" s="1">
        <v>1560</v>
      </c>
      <c r="O395" s="1">
        <f t="shared" si="158"/>
        <v>1351.9071428571428</v>
      </c>
      <c r="P395" s="1">
        <f>P394+16.91</f>
        <v>578.63</v>
      </c>
      <c r="Q395" s="1">
        <v>145</v>
      </c>
      <c r="R395" s="1">
        <f t="shared" si="164"/>
        <v>723.63</v>
      </c>
      <c r="S395" s="22">
        <f t="shared" si="159"/>
        <v>1447.26</v>
      </c>
      <c r="T395" s="1"/>
      <c r="U395" s="1"/>
      <c r="V395" s="1">
        <v>1150</v>
      </c>
      <c r="W395" s="1">
        <v>1000</v>
      </c>
      <c r="X395" s="1">
        <v>1880</v>
      </c>
      <c r="Y395" s="1">
        <f t="shared" si="147"/>
        <v>1629.2214285714285</v>
      </c>
      <c r="Z395" s="1">
        <f>Z394+16.27</f>
        <v>551.49</v>
      </c>
      <c r="AA395" s="1">
        <v>165</v>
      </c>
      <c r="AB395" s="1">
        <f t="shared" si="165"/>
        <v>716.49</v>
      </c>
      <c r="AC395" s="22">
        <f t="shared" si="160"/>
        <v>1432.98</v>
      </c>
      <c r="AD395" s="20"/>
      <c r="AE395" s="20"/>
      <c r="AF395" s="1">
        <v>1150</v>
      </c>
      <c r="AG395" s="1">
        <v>1000</v>
      </c>
      <c r="AH395" s="1">
        <v>2350</v>
      </c>
      <c r="AI395" s="1">
        <f t="shared" si="146"/>
        <v>2036.5267857142858</v>
      </c>
      <c r="AJ395" s="1">
        <f>AJ394+21.14</f>
        <v>697.18999999999994</v>
      </c>
      <c r="AK395" s="1">
        <v>185</v>
      </c>
      <c r="AL395" s="1">
        <v>30</v>
      </c>
      <c r="AM395" s="1">
        <f t="shared" si="148"/>
        <v>912.18999999999994</v>
      </c>
      <c r="AN395" s="22">
        <f t="shared" si="161"/>
        <v>1824.3799999999999</v>
      </c>
      <c r="AO395" s="1"/>
    </row>
    <row r="396" spans="2:41" x14ac:dyDescent="0.35">
      <c r="B396" s="3">
        <v>1150</v>
      </c>
      <c r="C396" s="21">
        <v>1100</v>
      </c>
      <c r="D396" s="4">
        <v>1255</v>
      </c>
      <c r="E396" s="6">
        <f t="shared" si="157"/>
        <v>1231.9169642857141</v>
      </c>
      <c r="F396" s="3">
        <f t="shared" ref="F396:F425" si="166">F395+12.69</f>
        <v>472.77</v>
      </c>
      <c r="G396" s="21">
        <v>145</v>
      </c>
      <c r="H396" s="4">
        <f t="shared" si="162"/>
        <v>617.77</v>
      </c>
      <c r="I396" s="9">
        <f t="shared" si="163"/>
        <v>1235.54</v>
      </c>
      <c r="J396" s="20"/>
      <c r="K396" s="1"/>
      <c r="L396" s="1">
        <v>1150</v>
      </c>
      <c r="M396" s="1">
        <v>1100</v>
      </c>
      <c r="N396" s="1">
        <v>1560</v>
      </c>
      <c r="O396" s="1">
        <f t="shared" si="158"/>
        <v>1531.3071428571429</v>
      </c>
      <c r="P396" s="1">
        <f t="shared" ref="P396:P425" si="167">P395+16.91</f>
        <v>595.54</v>
      </c>
      <c r="Q396" s="1">
        <v>165</v>
      </c>
      <c r="R396" s="1">
        <f t="shared" si="164"/>
        <v>760.54</v>
      </c>
      <c r="S396" s="22">
        <f t="shared" si="159"/>
        <v>1521.08</v>
      </c>
      <c r="T396" s="1"/>
      <c r="U396" s="1"/>
      <c r="V396" s="1">
        <v>1150</v>
      </c>
      <c r="W396" s="1">
        <v>1100</v>
      </c>
      <c r="X396" s="1">
        <v>1880</v>
      </c>
      <c r="Y396" s="1">
        <f t="shared" si="147"/>
        <v>1845.4214285714286</v>
      </c>
      <c r="Z396" s="1">
        <f t="shared" ref="Z396:Z425" si="168">Z395+16.27</f>
        <v>567.76</v>
      </c>
      <c r="AA396" s="1">
        <v>165</v>
      </c>
      <c r="AB396" s="1">
        <f t="shared" si="165"/>
        <v>732.76</v>
      </c>
      <c r="AC396" s="22">
        <f t="shared" si="160"/>
        <v>1465.52</v>
      </c>
      <c r="AD396" s="20"/>
      <c r="AE396" s="20"/>
      <c r="AF396" s="1">
        <v>1150</v>
      </c>
      <c r="AG396" s="1">
        <v>1100</v>
      </c>
      <c r="AH396" s="1">
        <v>2350</v>
      </c>
      <c r="AI396" s="1">
        <f t="shared" si="146"/>
        <v>2306.7767857142858</v>
      </c>
      <c r="AJ396" s="1">
        <f t="shared" ref="AJ396:AJ425" si="169">AJ395+21.14</f>
        <v>718.32999999999993</v>
      </c>
      <c r="AK396" s="1">
        <v>185</v>
      </c>
      <c r="AL396" s="1">
        <v>30</v>
      </c>
      <c r="AM396" s="1">
        <f t="shared" si="148"/>
        <v>933.32999999999993</v>
      </c>
      <c r="AN396" s="22">
        <f t="shared" si="161"/>
        <v>1866.6599999999999</v>
      </c>
      <c r="AO396" s="1"/>
    </row>
    <row r="397" spans="2:41" x14ac:dyDescent="0.35">
      <c r="B397" s="3">
        <v>1150</v>
      </c>
      <c r="C397" s="21">
        <v>1200</v>
      </c>
      <c r="D397" s="4">
        <v>1255</v>
      </c>
      <c r="E397" s="6">
        <f t="shared" si="157"/>
        <v>1376.2419642857142</v>
      </c>
      <c r="F397" s="3">
        <f t="shared" si="166"/>
        <v>485.46</v>
      </c>
      <c r="G397" s="21">
        <v>145</v>
      </c>
      <c r="H397" s="4">
        <f t="shared" si="162"/>
        <v>630.46</v>
      </c>
      <c r="I397" s="9">
        <f t="shared" si="163"/>
        <v>1260.92</v>
      </c>
      <c r="J397" s="20"/>
      <c r="K397" s="1"/>
      <c r="L397" s="1">
        <v>1150</v>
      </c>
      <c r="M397" s="1">
        <v>1200</v>
      </c>
      <c r="N397" s="1">
        <v>1560</v>
      </c>
      <c r="O397" s="1">
        <f t="shared" si="158"/>
        <v>1710.707142857143</v>
      </c>
      <c r="P397" s="1">
        <f t="shared" si="167"/>
        <v>612.44999999999993</v>
      </c>
      <c r="Q397" s="1">
        <v>165</v>
      </c>
      <c r="R397" s="1">
        <f t="shared" si="164"/>
        <v>777.44999999999993</v>
      </c>
      <c r="S397" s="22">
        <f t="shared" si="159"/>
        <v>1554.8999999999999</v>
      </c>
      <c r="T397" s="1"/>
      <c r="U397" s="1"/>
      <c r="V397" s="1">
        <v>1150</v>
      </c>
      <c r="W397" s="1">
        <v>1200</v>
      </c>
      <c r="X397" s="1">
        <v>1880</v>
      </c>
      <c r="Y397" s="1">
        <f t="shared" si="147"/>
        <v>2061.6214285714286</v>
      </c>
      <c r="Z397" s="1">
        <f t="shared" si="168"/>
        <v>584.03</v>
      </c>
      <c r="AA397" s="1">
        <v>185</v>
      </c>
      <c r="AB397" s="1">
        <f t="shared" si="165"/>
        <v>769.03</v>
      </c>
      <c r="AC397" s="22">
        <f t="shared" si="160"/>
        <v>1538.06</v>
      </c>
      <c r="AD397" s="20"/>
      <c r="AE397" s="20"/>
      <c r="AF397" s="1">
        <v>1150</v>
      </c>
      <c r="AG397" s="1">
        <v>1200</v>
      </c>
      <c r="AH397" s="1">
        <v>2350</v>
      </c>
      <c r="AI397" s="1">
        <f t="shared" si="146"/>
        <v>2577.0267857142858</v>
      </c>
      <c r="AJ397" s="1">
        <f t="shared" si="169"/>
        <v>739.46999999999991</v>
      </c>
      <c r="AK397" s="1">
        <v>200</v>
      </c>
      <c r="AL397" s="1">
        <v>30</v>
      </c>
      <c r="AM397" s="1">
        <f t="shared" si="148"/>
        <v>969.46999999999991</v>
      </c>
      <c r="AN397" s="22">
        <f t="shared" si="161"/>
        <v>1938.9399999999998</v>
      </c>
      <c r="AO397" s="1"/>
    </row>
    <row r="398" spans="2:41" x14ac:dyDescent="0.35">
      <c r="B398" s="3">
        <v>1150</v>
      </c>
      <c r="C398" s="21">
        <v>1300</v>
      </c>
      <c r="D398" s="4">
        <v>1255</v>
      </c>
      <c r="E398" s="6">
        <f t="shared" si="157"/>
        <v>1520.5669642857142</v>
      </c>
      <c r="F398" s="3">
        <f t="shared" si="166"/>
        <v>498.15</v>
      </c>
      <c r="G398" s="21">
        <v>165</v>
      </c>
      <c r="H398" s="4">
        <f t="shared" si="162"/>
        <v>663.15</v>
      </c>
      <c r="I398" s="9">
        <f t="shared" si="163"/>
        <v>1326.3</v>
      </c>
      <c r="J398" s="20"/>
      <c r="K398" s="1"/>
      <c r="L398" s="1">
        <v>1150</v>
      </c>
      <c r="M398" s="1">
        <v>1300</v>
      </c>
      <c r="N398" s="1">
        <v>1560</v>
      </c>
      <c r="O398" s="1">
        <f t="shared" si="158"/>
        <v>1890.1071428571429</v>
      </c>
      <c r="P398" s="1">
        <f t="shared" si="167"/>
        <v>629.3599999999999</v>
      </c>
      <c r="Q398" s="1">
        <v>165</v>
      </c>
      <c r="R398" s="1">
        <f t="shared" si="164"/>
        <v>794.3599999999999</v>
      </c>
      <c r="S398" s="22">
        <f t="shared" si="159"/>
        <v>1588.7199999999998</v>
      </c>
      <c r="T398" s="1"/>
      <c r="U398" s="1"/>
      <c r="V398" s="1">
        <v>1150</v>
      </c>
      <c r="W398" s="1">
        <v>1300</v>
      </c>
      <c r="X398" s="1">
        <v>1880</v>
      </c>
      <c r="Y398" s="1">
        <f t="shared" si="147"/>
        <v>2277.8214285714284</v>
      </c>
      <c r="Z398" s="1">
        <f t="shared" si="168"/>
        <v>600.29999999999995</v>
      </c>
      <c r="AA398" s="1">
        <v>185</v>
      </c>
      <c r="AB398" s="1">
        <f t="shared" si="165"/>
        <v>785.3</v>
      </c>
      <c r="AC398" s="22">
        <f t="shared" si="160"/>
        <v>1570.6</v>
      </c>
      <c r="AD398" s="20"/>
      <c r="AE398" s="20"/>
      <c r="AF398" s="1">
        <v>1150</v>
      </c>
      <c r="AG398" s="1">
        <v>1300</v>
      </c>
      <c r="AH398" s="1">
        <v>2350</v>
      </c>
      <c r="AI398" s="1">
        <f t="shared" si="146"/>
        <v>2847.2767857142858</v>
      </c>
      <c r="AJ398" s="1">
        <f t="shared" si="169"/>
        <v>760.6099999999999</v>
      </c>
      <c r="AK398" s="1">
        <v>200</v>
      </c>
      <c r="AL398" s="1">
        <v>30</v>
      </c>
      <c r="AM398" s="1">
        <f t="shared" si="148"/>
        <v>990.6099999999999</v>
      </c>
      <c r="AN398" s="22">
        <f t="shared" si="161"/>
        <v>1981.2199999999998</v>
      </c>
      <c r="AO398" s="1"/>
    </row>
    <row r="399" spans="2:41" x14ac:dyDescent="0.35">
      <c r="B399" s="3">
        <v>1150</v>
      </c>
      <c r="C399" s="21">
        <v>1400</v>
      </c>
      <c r="D399" s="4">
        <v>1255</v>
      </c>
      <c r="E399" s="6">
        <f t="shared" si="157"/>
        <v>1664.891964285714</v>
      </c>
      <c r="F399" s="3">
        <f t="shared" si="166"/>
        <v>510.84</v>
      </c>
      <c r="G399" s="21">
        <v>165</v>
      </c>
      <c r="H399" s="4">
        <f t="shared" si="162"/>
        <v>675.83999999999992</v>
      </c>
      <c r="I399" s="9">
        <f t="shared" si="163"/>
        <v>1351.6799999999998</v>
      </c>
      <c r="J399" s="20"/>
      <c r="K399" s="1"/>
      <c r="L399" s="1">
        <v>1150</v>
      </c>
      <c r="M399" s="1">
        <v>1400</v>
      </c>
      <c r="N399" s="1">
        <v>1560</v>
      </c>
      <c r="O399" s="1">
        <f t="shared" si="158"/>
        <v>2069.5071428571428</v>
      </c>
      <c r="P399" s="1">
        <f t="shared" si="167"/>
        <v>646.26999999999987</v>
      </c>
      <c r="Q399" s="1">
        <v>185</v>
      </c>
      <c r="R399" s="1">
        <f t="shared" si="164"/>
        <v>831.26999999999987</v>
      </c>
      <c r="S399" s="22">
        <f t="shared" si="159"/>
        <v>1662.5399999999997</v>
      </c>
      <c r="T399" s="1"/>
      <c r="U399" s="1"/>
      <c r="V399" s="1">
        <v>1150</v>
      </c>
      <c r="W399" s="1">
        <v>1400</v>
      </c>
      <c r="X399" s="1">
        <v>1880</v>
      </c>
      <c r="Y399" s="1">
        <f t="shared" si="147"/>
        <v>2494.0214285714283</v>
      </c>
      <c r="Z399" s="1">
        <f t="shared" si="168"/>
        <v>616.56999999999994</v>
      </c>
      <c r="AA399" s="1">
        <v>185</v>
      </c>
      <c r="AB399" s="1">
        <f t="shared" si="165"/>
        <v>801.56999999999994</v>
      </c>
      <c r="AC399" s="22">
        <f t="shared" si="160"/>
        <v>1603.1399999999999</v>
      </c>
      <c r="AD399" s="20"/>
      <c r="AE399" s="20"/>
      <c r="AF399" s="1">
        <v>1150</v>
      </c>
      <c r="AG399" s="1">
        <v>1400</v>
      </c>
      <c r="AH399" s="1">
        <v>2350</v>
      </c>
      <c r="AI399" s="1">
        <f t="shared" ref="AI399:AI425" si="170">(((22/7*(AF399/2)^2)*AH399)+((AG399-AF399)*AH399*AF399))/1000000</f>
        <v>3117.5267857142858</v>
      </c>
      <c r="AJ399" s="1">
        <f t="shared" si="169"/>
        <v>781.74999999999989</v>
      </c>
      <c r="AK399" s="1">
        <v>205</v>
      </c>
      <c r="AL399" s="1">
        <v>30</v>
      </c>
      <c r="AM399" s="1">
        <f t="shared" si="148"/>
        <v>1016.7499999999999</v>
      </c>
      <c r="AN399" s="22">
        <f t="shared" si="161"/>
        <v>2033.4999999999998</v>
      </c>
      <c r="AO399" s="1"/>
    </row>
    <row r="400" spans="2:41" x14ac:dyDescent="0.35">
      <c r="B400" s="3">
        <v>1150</v>
      </c>
      <c r="C400" s="21">
        <v>1500</v>
      </c>
      <c r="D400" s="4">
        <v>1255</v>
      </c>
      <c r="E400" s="6">
        <f t="shared" si="157"/>
        <v>1809.2169642857141</v>
      </c>
      <c r="F400" s="3">
        <f t="shared" si="166"/>
        <v>523.53</v>
      </c>
      <c r="G400" s="21">
        <v>165</v>
      </c>
      <c r="H400" s="4">
        <f t="shared" si="162"/>
        <v>688.53</v>
      </c>
      <c r="I400" s="9">
        <f t="shared" si="163"/>
        <v>1377.06</v>
      </c>
      <c r="J400" s="20"/>
      <c r="K400" s="1"/>
      <c r="L400" s="1">
        <v>1150</v>
      </c>
      <c r="M400" s="1">
        <v>1500</v>
      </c>
      <c r="N400" s="1">
        <v>1560</v>
      </c>
      <c r="O400" s="1">
        <f t="shared" si="158"/>
        <v>2248.9071428571428</v>
      </c>
      <c r="P400" s="1">
        <f t="shared" si="167"/>
        <v>663.17999999999984</v>
      </c>
      <c r="Q400" s="1">
        <v>185</v>
      </c>
      <c r="R400" s="1">
        <f t="shared" si="164"/>
        <v>848.17999999999984</v>
      </c>
      <c r="S400" s="22">
        <f t="shared" si="159"/>
        <v>1696.3599999999997</v>
      </c>
      <c r="T400" s="1"/>
      <c r="U400" s="1"/>
      <c r="V400" s="1">
        <v>1150</v>
      </c>
      <c r="W400" s="1">
        <v>1500</v>
      </c>
      <c r="X400" s="1">
        <v>1880</v>
      </c>
      <c r="Y400" s="1">
        <f t="shared" si="147"/>
        <v>2710.2214285714281</v>
      </c>
      <c r="Z400" s="1">
        <f t="shared" si="168"/>
        <v>632.83999999999992</v>
      </c>
      <c r="AA400" s="1">
        <v>200</v>
      </c>
      <c r="AB400" s="1">
        <f t="shared" si="165"/>
        <v>832.83999999999992</v>
      </c>
      <c r="AC400" s="22">
        <f t="shared" si="160"/>
        <v>1665.6799999999998</v>
      </c>
      <c r="AD400" s="20"/>
      <c r="AE400" s="20"/>
      <c r="AF400" s="1">
        <v>1150</v>
      </c>
      <c r="AG400" s="1">
        <v>1500</v>
      </c>
      <c r="AH400" s="1">
        <v>2350</v>
      </c>
      <c r="AI400" s="1">
        <f t="shared" si="170"/>
        <v>3387.7767857142858</v>
      </c>
      <c r="AJ400" s="1">
        <f t="shared" si="169"/>
        <v>802.88999999999987</v>
      </c>
      <c r="AK400" s="1">
        <v>205</v>
      </c>
      <c r="AL400" s="1">
        <v>30</v>
      </c>
      <c r="AM400" s="1">
        <f t="shared" si="148"/>
        <v>1037.8899999999999</v>
      </c>
      <c r="AN400" s="22">
        <f t="shared" si="161"/>
        <v>2075.7799999999997</v>
      </c>
      <c r="AO400" s="1"/>
    </row>
    <row r="401" spans="2:41" x14ac:dyDescent="0.35">
      <c r="B401" s="3">
        <v>1150</v>
      </c>
      <c r="C401" s="21">
        <v>1600</v>
      </c>
      <c r="D401" s="4">
        <v>1255</v>
      </c>
      <c r="E401" s="6">
        <f t="shared" si="157"/>
        <v>1953.5419642857141</v>
      </c>
      <c r="F401" s="3">
        <f t="shared" si="166"/>
        <v>536.22</v>
      </c>
      <c r="G401" s="21">
        <v>165</v>
      </c>
      <c r="H401" s="4">
        <f t="shared" si="162"/>
        <v>701.22</v>
      </c>
      <c r="I401" s="9">
        <f t="shared" si="163"/>
        <v>1402.44</v>
      </c>
      <c r="J401" s="20"/>
      <c r="K401" s="1"/>
      <c r="L401" s="1">
        <v>1150</v>
      </c>
      <c r="M401" s="1">
        <v>1600</v>
      </c>
      <c r="N401" s="1">
        <v>1560</v>
      </c>
      <c r="O401" s="1">
        <f t="shared" si="158"/>
        <v>2428.3071428571429</v>
      </c>
      <c r="P401" s="1">
        <f t="shared" si="167"/>
        <v>680.0899999999998</v>
      </c>
      <c r="Q401" s="1">
        <v>185</v>
      </c>
      <c r="R401" s="1">
        <f t="shared" si="164"/>
        <v>865.0899999999998</v>
      </c>
      <c r="S401" s="22">
        <f t="shared" si="159"/>
        <v>1730.1799999999996</v>
      </c>
      <c r="T401" s="1"/>
      <c r="U401" s="1"/>
      <c r="V401" s="1">
        <v>1150</v>
      </c>
      <c r="W401" s="1">
        <v>1600</v>
      </c>
      <c r="X401" s="1">
        <v>1880</v>
      </c>
      <c r="Y401" s="1">
        <f t="shared" si="147"/>
        <v>2926.4214285714284</v>
      </c>
      <c r="Z401" s="1">
        <f t="shared" si="168"/>
        <v>649.1099999999999</v>
      </c>
      <c r="AA401" s="1">
        <v>200</v>
      </c>
      <c r="AB401" s="1">
        <f t="shared" si="165"/>
        <v>849.1099999999999</v>
      </c>
      <c r="AC401" s="22">
        <f t="shared" si="160"/>
        <v>1698.2199999999998</v>
      </c>
      <c r="AD401" s="20"/>
      <c r="AE401" s="20"/>
      <c r="AF401" s="1">
        <v>1150</v>
      </c>
      <c r="AG401" s="1">
        <v>1600</v>
      </c>
      <c r="AH401" s="1">
        <v>2350</v>
      </c>
      <c r="AI401" s="1">
        <f t="shared" si="170"/>
        <v>3658.0267857142858</v>
      </c>
      <c r="AJ401" s="1">
        <f t="shared" si="169"/>
        <v>824.02999999999986</v>
      </c>
      <c r="AK401" s="1">
        <v>210</v>
      </c>
      <c r="AL401" s="1">
        <v>30</v>
      </c>
      <c r="AM401" s="1">
        <f t="shared" si="148"/>
        <v>1064.0299999999997</v>
      </c>
      <c r="AN401" s="22">
        <f t="shared" si="161"/>
        <v>2128.0599999999995</v>
      </c>
      <c r="AO401" s="1"/>
    </row>
    <row r="402" spans="2:41" x14ac:dyDescent="0.35">
      <c r="B402" s="3">
        <v>1150</v>
      </c>
      <c r="C402" s="21">
        <v>1700</v>
      </c>
      <c r="D402" s="4">
        <v>1255</v>
      </c>
      <c r="E402" s="6">
        <f t="shared" si="157"/>
        <v>2097.8669642857139</v>
      </c>
      <c r="F402" s="3">
        <f t="shared" si="166"/>
        <v>548.91000000000008</v>
      </c>
      <c r="G402" s="21">
        <v>185</v>
      </c>
      <c r="H402" s="4">
        <f t="shared" si="162"/>
        <v>733.91000000000008</v>
      </c>
      <c r="I402" s="9">
        <f t="shared" si="163"/>
        <v>1467.8200000000002</v>
      </c>
      <c r="J402" s="20"/>
      <c r="K402" s="1"/>
      <c r="L402" s="1">
        <v>1150</v>
      </c>
      <c r="M402" s="1">
        <v>1700</v>
      </c>
      <c r="N402" s="1">
        <v>1560</v>
      </c>
      <c r="O402" s="1">
        <f t="shared" si="158"/>
        <v>2607.707142857143</v>
      </c>
      <c r="P402" s="1">
        <f t="shared" si="167"/>
        <v>696.99999999999977</v>
      </c>
      <c r="Q402" s="1">
        <v>200</v>
      </c>
      <c r="R402" s="1">
        <f t="shared" si="164"/>
        <v>896.99999999999977</v>
      </c>
      <c r="S402" s="22">
        <f t="shared" si="159"/>
        <v>1793.9999999999995</v>
      </c>
      <c r="T402" s="1"/>
      <c r="U402" s="1"/>
      <c r="V402" s="1">
        <v>1150</v>
      </c>
      <c r="W402" s="1">
        <v>1700</v>
      </c>
      <c r="X402" s="1">
        <v>1880</v>
      </c>
      <c r="Y402" s="1">
        <f t="shared" si="147"/>
        <v>3142.6214285714282</v>
      </c>
      <c r="Z402" s="1">
        <f t="shared" si="168"/>
        <v>665.37999999999988</v>
      </c>
      <c r="AA402" s="1">
        <v>205</v>
      </c>
      <c r="AB402" s="1">
        <f t="shared" si="165"/>
        <v>870.37999999999988</v>
      </c>
      <c r="AC402" s="22">
        <f t="shared" si="160"/>
        <v>1740.7599999999998</v>
      </c>
      <c r="AD402" s="20"/>
      <c r="AE402" s="20"/>
      <c r="AF402" s="1">
        <v>1150</v>
      </c>
      <c r="AG402" s="1">
        <v>1700</v>
      </c>
      <c r="AH402" s="1">
        <v>2350</v>
      </c>
      <c r="AI402" s="1">
        <f t="shared" si="170"/>
        <v>3928.2767857142858</v>
      </c>
      <c r="AJ402" s="1">
        <f t="shared" si="169"/>
        <v>845.16999999999985</v>
      </c>
      <c r="AK402" s="1">
        <v>210</v>
      </c>
      <c r="AL402" s="1">
        <v>30</v>
      </c>
      <c r="AM402" s="1">
        <f t="shared" si="148"/>
        <v>1085.1699999999998</v>
      </c>
      <c r="AN402" s="22">
        <f t="shared" si="161"/>
        <v>2170.3399999999997</v>
      </c>
      <c r="AO402" s="1"/>
    </row>
    <row r="403" spans="2:41" x14ac:dyDescent="0.35">
      <c r="B403" s="3">
        <v>1150</v>
      </c>
      <c r="C403" s="21">
        <v>1800</v>
      </c>
      <c r="D403" s="4">
        <v>1255</v>
      </c>
      <c r="E403" s="6">
        <f t="shared" si="157"/>
        <v>2242.1919642857142</v>
      </c>
      <c r="F403" s="3">
        <f t="shared" si="166"/>
        <v>561.60000000000014</v>
      </c>
      <c r="G403" s="21">
        <v>185</v>
      </c>
      <c r="H403" s="4">
        <f t="shared" si="162"/>
        <v>746.60000000000014</v>
      </c>
      <c r="I403" s="9">
        <f t="shared" si="163"/>
        <v>1493.2000000000003</v>
      </c>
      <c r="J403" s="20"/>
      <c r="K403" s="1"/>
      <c r="L403" s="1">
        <v>1150</v>
      </c>
      <c r="M403" s="1">
        <v>1800</v>
      </c>
      <c r="N403" s="1">
        <v>1560</v>
      </c>
      <c r="O403" s="1">
        <f t="shared" si="158"/>
        <v>2787.1071428571431</v>
      </c>
      <c r="P403" s="1">
        <f t="shared" si="167"/>
        <v>713.90999999999974</v>
      </c>
      <c r="Q403" s="1">
        <v>200</v>
      </c>
      <c r="R403" s="1">
        <f t="shared" si="164"/>
        <v>913.90999999999974</v>
      </c>
      <c r="S403" s="22">
        <f t="shared" si="159"/>
        <v>1827.8199999999995</v>
      </c>
      <c r="T403" s="1"/>
      <c r="U403" s="1"/>
      <c r="V403" s="1">
        <v>1150</v>
      </c>
      <c r="W403" s="1">
        <v>1800</v>
      </c>
      <c r="X403" s="1">
        <v>1880</v>
      </c>
      <c r="Y403" s="1">
        <f t="shared" si="147"/>
        <v>3358.8214285714284</v>
      </c>
      <c r="Z403" s="1">
        <f t="shared" si="168"/>
        <v>681.64999999999986</v>
      </c>
      <c r="AA403" s="1">
        <v>205</v>
      </c>
      <c r="AB403" s="1">
        <f t="shared" si="165"/>
        <v>886.64999999999986</v>
      </c>
      <c r="AC403" s="22">
        <f t="shared" si="160"/>
        <v>1773.2999999999997</v>
      </c>
      <c r="AD403" s="20"/>
      <c r="AE403" s="20"/>
      <c r="AF403" s="1">
        <v>1150</v>
      </c>
      <c r="AG403" s="1">
        <v>1800</v>
      </c>
      <c r="AH403" s="1">
        <v>2350</v>
      </c>
      <c r="AI403" s="1">
        <f t="shared" si="170"/>
        <v>4198.5267857142862</v>
      </c>
      <c r="AJ403" s="1">
        <f t="shared" si="169"/>
        <v>866.30999999999983</v>
      </c>
      <c r="AK403" s="1">
        <v>215</v>
      </c>
      <c r="AL403" s="1">
        <v>30</v>
      </c>
      <c r="AM403" s="1">
        <f t="shared" si="148"/>
        <v>1111.31</v>
      </c>
      <c r="AN403" s="22">
        <f t="shared" si="161"/>
        <v>2222.62</v>
      </c>
      <c r="AO403" s="1"/>
    </row>
    <row r="404" spans="2:41" x14ac:dyDescent="0.35">
      <c r="B404" s="3">
        <v>1150</v>
      </c>
      <c r="C404" s="21">
        <v>1900</v>
      </c>
      <c r="D404" s="4">
        <v>1255</v>
      </c>
      <c r="E404" s="6">
        <f t="shared" si="157"/>
        <v>2386.516964285714</v>
      </c>
      <c r="F404" s="3">
        <f t="shared" si="166"/>
        <v>574.29000000000019</v>
      </c>
      <c r="G404" s="21">
        <v>185</v>
      </c>
      <c r="H404" s="4">
        <f t="shared" si="162"/>
        <v>759.29000000000019</v>
      </c>
      <c r="I404" s="9">
        <f t="shared" si="163"/>
        <v>1518.5800000000004</v>
      </c>
      <c r="J404" s="20"/>
      <c r="K404" s="1"/>
      <c r="L404" s="1">
        <v>1150</v>
      </c>
      <c r="M404" s="1">
        <v>1900</v>
      </c>
      <c r="N404" s="1">
        <v>1560</v>
      </c>
      <c r="O404" s="1">
        <f t="shared" si="158"/>
        <v>2966.5071428571428</v>
      </c>
      <c r="P404" s="1">
        <f t="shared" si="167"/>
        <v>730.81999999999971</v>
      </c>
      <c r="Q404" s="1">
        <v>200</v>
      </c>
      <c r="R404" s="1">
        <f t="shared" si="164"/>
        <v>930.81999999999971</v>
      </c>
      <c r="S404" s="22">
        <f t="shared" si="159"/>
        <v>1861.6399999999994</v>
      </c>
      <c r="T404" s="1"/>
      <c r="U404" s="1"/>
      <c r="V404" s="1">
        <v>1150</v>
      </c>
      <c r="W404" s="1">
        <v>1900</v>
      </c>
      <c r="X404" s="1">
        <v>1880</v>
      </c>
      <c r="Y404" s="1">
        <f t="shared" si="147"/>
        <v>3575.0214285714283</v>
      </c>
      <c r="Z404" s="1">
        <f t="shared" si="168"/>
        <v>697.91999999999985</v>
      </c>
      <c r="AA404" s="1">
        <v>210</v>
      </c>
      <c r="AB404" s="1">
        <f t="shared" si="165"/>
        <v>907.91999999999985</v>
      </c>
      <c r="AC404" s="22">
        <f t="shared" si="160"/>
        <v>1815.8399999999997</v>
      </c>
      <c r="AD404" s="20"/>
      <c r="AE404" s="20"/>
      <c r="AF404" s="1">
        <v>1150</v>
      </c>
      <c r="AG404" s="1">
        <v>1900</v>
      </c>
      <c r="AH404" s="1">
        <v>2350</v>
      </c>
      <c r="AI404" s="1">
        <f t="shared" si="170"/>
        <v>4468.7767857142862</v>
      </c>
      <c r="AJ404" s="1">
        <f t="shared" si="169"/>
        <v>887.44999999999982</v>
      </c>
      <c r="AK404" s="1">
        <v>215</v>
      </c>
      <c r="AL404" s="1">
        <v>30</v>
      </c>
      <c r="AM404" s="1">
        <f t="shared" si="148"/>
        <v>1132.4499999999998</v>
      </c>
      <c r="AN404" s="22">
        <f t="shared" si="161"/>
        <v>2264.8999999999996</v>
      </c>
      <c r="AO404" s="1"/>
    </row>
    <row r="405" spans="2:41" x14ac:dyDescent="0.35">
      <c r="B405" s="3">
        <v>1150</v>
      </c>
      <c r="C405" s="21">
        <v>2000</v>
      </c>
      <c r="D405" s="4">
        <v>1255</v>
      </c>
      <c r="E405" s="6">
        <f t="shared" si="157"/>
        <v>2530.8419642857143</v>
      </c>
      <c r="F405" s="3">
        <f t="shared" si="166"/>
        <v>586.98000000000025</v>
      </c>
      <c r="G405" s="21">
        <v>200</v>
      </c>
      <c r="H405" s="4">
        <f t="shared" si="162"/>
        <v>786.98000000000025</v>
      </c>
      <c r="I405" s="9">
        <f t="shared" si="163"/>
        <v>1573.9600000000005</v>
      </c>
      <c r="J405" s="20"/>
      <c r="K405" s="1"/>
      <c r="L405" s="1">
        <v>1150</v>
      </c>
      <c r="M405" s="1">
        <v>2000</v>
      </c>
      <c r="N405" s="1">
        <v>1560</v>
      </c>
      <c r="O405" s="1">
        <f t="shared" si="158"/>
        <v>3145.9071428571428</v>
      </c>
      <c r="P405" s="1">
        <f t="shared" si="167"/>
        <v>747.72999999999968</v>
      </c>
      <c r="Q405" s="1">
        <v>205</v>
      </c>
      <c r="R405" s="1">
        <f t="shared" si="164"/>
        <v>952.72999999999968</v>
      </c>
      <c r="S405" s="22">
        <f t="shared" si="159"/>
        <v>1905.4599999999994</v>
      </c>
      <c r="T405" s="1"/>
      <c r="U405" s="1"/>
      <c r="V405" s="1">
        <v>1150</v>
      </c>
      <c r="W405" s="1">
        <v>2000</v>
      </c>
      <c r="X405" s="1">
        <v>1880</v>
      </c>
      <c r="Y405" s="1">
        <f t="shared" si="147"/>
        <v>3791.2214285714281</v>
      </c>
      <c r="Z405" s="1">
        <f t="shared" si="168"/>
        <v>714.18999999999983</v>
      </c>
      <c r="AA405" s="1">
        <v>210</v>
      </c>
      <c r="AB405" s="1">
        <f t="shared" si="165"/>
        <v>924.18999999999983</v>
      </c>
      <c r="AC405" s="22">
        <f t="shared" si="160"/>
        <v>1848.3799999999997</v>
      </c>
      <c r="AD405" s="20"/>
      <c r="AE405" s="20"/>
      <c r="AF405" s="1">
        <v>1150</v>
      </c>
      <c r="AG405" s="1">
        <v>2000</v>
      </c>
      <c r="AH405" s="1">
        <v>2350</v>
      </c>
      <c r="AI405" s="1">
        <f t="shared" si="170"/>
        <v>4739.0267857142862</v>
      </c>
      <c r="AJ405" s="1">
        <f t="shared" si="169"/>
        <v>908.5899999999998</v>
      </c>
      <c r="AK405" s="1">
        <v>220</v>
      </c>
      <c r="AL405" s="1">
        <v>30</v>
      </c>
      <c r="AM405" s="1">
        <f t="shared" si="148"/>
        <v>1158.5899999999997</v>
      </c>
      <c r="AN405" s="22">
        <f t="shared" si="161"/>
        <v>2317.1799999999994</v>
      </c>
      <c r="AO405" s="1"/>
    </row>
    <row r="406" spans="2:41" x14ac:dyDescent="0.35">
      <c r="B406" s="3">
        <v>1150</v>
      </c>
      <c r="C406" s="21">
        <v>2100</v>
      </c>
      <c r="D406" s="4">
        <v>1255</v>
      </c>
      <c r="E406" s="6">
        <f t="shared" si="157"/>
        <v>2675.1669642857141</v>
      </c>
      <c r="F406" s="3">
        <f t="shared" si="166"/>
        <v>599.6700000000003</v>
      </c>
      <c r="G406" s="21">
        <v>200</v>
      </c>
      <c r="H406" s="4">
        <f t="shared" si="162"/>
        <v>799.6700000000003</v>
      </c>
      <c r="I406" s="9">
        <f t="shared" si="163"/>
        <v>1599.3400000000006</v>
      </c>
      <c r="J406" s="20"/>
      <c r="K406" s="1"/>
      <c r="L406" s="1">
        <v>1150</v>
      </c>
      <c r="M406" s="1">
        <v>2100</v>
      </c>
      <c r="N406" s="1">
        <v>1560</v>
      </c>
      <c r="O406" s="1">
        <f t="shared" si="158"/>
        <v>3325.3071428571429</v>
      </c>
      <c r="P406" s="1">
        <f t="shared" si="167"/>
        <v>764.63999999999965</v>
      </c>
      <c r="Q406" s="1">
        <v>205</v>
      </c>
      <c r="R406" s="1">
        <f t="shared" si="164"/>
        <v>969.63999999999965</v>
      </c>
      <c r="S406" s="22">
        <f t="shared" si="159"/>
        <v>1939.2799999999993</v>
      </c>
      <c r="T406" s="1"/>
      <c r="U406" s="1"/>
      <c r="V406" s="1">
        <v>1150</v>
      </c>
      <c r="W406" s="1">
        <v>2100</v>
      </c>
      <c r="X406" s="1">
        <v>1880</v>
      </c>
      <c r="Y406" s="1">
        <f t="shared" si="147"/>
        <v>4007.4214285714284</v>
      </c>
      <c r="Z406" s="1">
        <f t="shared" si="168"/>
        <v>730.45999999999981</v>
      </c>
      <c r="AA406" s="1">
        <v>215</v>
      </c>
      <c r="AB406" s="1">
        <f t="shared" si="165"/>
        <v>945.45999999999981</v>
      </c>
      <c r="AC406" s="22">
        <f t="shared" si="160"/>
        <v>1890.9199999999996</v>
      </c>
      <c r="AD406" s="20"/>
      <c r="AE406" s="20"/>
      <c r="AF406" s="1">
        <v>1150</v>
      </c>
      <c r="AG406" s="1">
        <v>2100</v>
      </c>
      <c r="AH406" s="1">
        <v>2350</v>
      </c>
      <c r="AI406" s="1">
        <f t="shared" si="170"/>
        <v>5009.2767857142862</v>
      </c>
      <c r="AJ406" s="1">
        <f t="shared" si="169"/>
        <v>929.72999999999979</v>
      </c>
      <c r="AK406" s="1">
        <v>225</v>
      </c>
      <c r="AL406" s="1">
        <v>45</v>
      </c>
      <c r="AM406" s="1">
        <f t="shared" si="148"/>
        <v>1199.7299999999998</v>
      </c>
      <c r="AN406" s="22">
        <f t="shared" si="161"/>
        <v>2399.4599999999996</v>
      </c>
      <c r="AO406" s="1"/>
    </row>
    <row r="407" spans="2:41" x14ac:dyDescent="0.35">
      <c r="B407" s="3">
        <v>1150</v>
      </c>
      <c r="C407" s="21">
        <v>2200</v>
      </c>
      <c r="D407" s="4">
        <v>1255</v>
      </c>
      <c r="E407" s="6">
        <f t="shared" si="157"/>
        <v>2819.4919642857139</v>
      </c>
      <c r="F407" s="3">
        <f t="shared" si="166"/>
        <v>612.36000000000035</v>
      </c>
      <c r="G407" s="21">
        <v>200</v>
      </c>
      <c r="H407" s="4">
        <f t="shared" si="162"/>
        <v>812.36000000000035</v>
      </c>
      <c r="I407" s="9">
        <f t="shared" si="163"/>
        <v>1624.7200000000007</v>
      </c>
      <c r="J407" s="20"/>
      <c r="K407" s="1"/>
      <c r="L407" s="1">
        <v>1150</v>
      </c>
      <c r="M407" s="1">
        <v>2200</v>
      </c>
      <c r="N407" s="1">
        <v>1560</v>
      </c>
      <c r="O407" s="1">
        <f t="shared" si="158"/>
        <v>3504.707142857143</v>
      </c>
      <c r="P407" s="1">
        <f t="shared" si="167"/>
        <v>781.54999999999961</v>
      </c>
      <c r="Q407" s="1">
        <v>210</v>
      </c>
      <c r="R407" s="1">
        <f t="shared" si="164"/>
        <v>991.54999999999961</v>
      </c>
      <c r="S407" s="22">
        <f t="shared" si="159"/>
        <v>1983.0999999999992</v>
      </c>
      <c r="T407" s="1"/>
      <c r="U407" s="1"/>
      <c r="V407" s="1">
        <v>1150</v>
      </c>
      <c r="W407" s="1">
        <v>2200</v>
      </c>
      <c r="X407" s="1">
        <v>1880</v>
      </c>
      <c r="Y407" s="1">
        <f t="shared" si="147"/>
        <v>4223.6214285714286</v>
      </c>
      <c r="Z407" s="1">
        <f t="shared" si="168"/>
        <v>746.72999999999979</v>
      </c>
      <c r="AA407" s="1">
        <v>215</v>
      </c>
      <c r="AB407" s="1">
        <f t="shared" si="165"/>
        <v>961.72999999999979</v>
      </c>
      <c r="AC407" s="22">
        <f t="shared" si="160"/>
        <v>1923.4599999999996</v>
      </c>
      <c r="AD407" s="20"/>
      <c r="AE407" s="20"/>
      <c r="AF407" s="1">
        <v>1150</v>
      </c>
      <c r="AG407" s="1">
        <v>2200</v>
      </c>
      <c r="AH407" s="1">
        <v>2350</v>
      </c>
      <c r="AI407" s="1">
        <f t="shared" si="170"/>
        <v>5279.5267857142862</v>
      </c>
      <c r="AJ407" s="1">
        <f t="shared" si="169"/>
        <v>950.86999999999978</v>
      </c>
      <c r="AK407" s="1">
        <v>225</v>
      </c>
      <c r="AL407" s="1">
        <v>45</v>
      </c>
      <c r="AM407" s="1">
        <f t="shared" si="148"/>
        <v>1220.8699999999999</v>
      </c>
      <c r="AN407" s="22">
        <f t="shared" si="161"/>
        <v>2441.7399999999998</v>
      </c>
      <c r="AO407" s="1"/>
    </row>
    <row r="408" spans="2:41" x14ac:dyDescent="0.35">
      <c r="B408" s="3">
        <v>1150</v>
      </c>
      <c r="C408" s="21">
        <v>2300</v>
      </c>
      <c r="D408" s="4">
        <v>1255</v>
      </c>
      <c r="E408" s="6">
        <f t="shared" si="157"/>
        <v>2963.8169642857142</v>
      </c>
      <c r="F408" s="3">
        <f t="shared" si="166"/>
        <v>625.05000000000041</v>
      </c>
      <c r="G408" s="21">
        <v>200</v>
      </c>
      <c r="H408" s="4">
        <f t="shared" si="162"/>
        <v>825.05000000000041</v>
      </c>
      <c r="I408" s="9">
        <f t="shared" si="163"/>
        <v>1650.1000000000008</v>
      </c>
      <c r="J408" s="20"/>
      <c r="K408" s="1"/>
      <c r="L408" s="1">
        <v>1150</v>
      </c>
      <c r="M408" s="1">
        <v>2300</v>
      </c>
      <c r="N408" s="1">
        <v>1560</v>
      </c>
      <c r="O408" s="1">
        <f t="shared" si="158"/>
        <v>3684.1071428571431</v>
      </c>
      <c r="P408" s="1">
        <f t="shared" si="167"/>
        <v>798.45999999999958</v>
      </c>
      <c r="Q408" s="1">
        <v>210</v>
      </c>
      <c r="R408" s="1">
        <f t="shared" si="164"/>
        <v>1008.4599999999996</v>
      </c>
      <c r="S408" s="22">
        <f t="shared" si="159"/>
        <v>2016.9199999999992</v>
      </c>
      <c r="T408" s="1"/>
      <c r="U408" s="1"/>
      <c r="V408" s="1">
        <v>1150</v>
      </c>
      <c r="W408" s="1">
        <v>2300</v>
      </c>
      <c r="X408" s="1">
        <v>1880</v>
      </c>
      <c r="Y408" s="1">
        <f t="shared" si="147"/>
        <v>4439.8214285714284</v>
      </c>
      <c r="Z408" s="1">
        <f t="shared" si="168"/>
        <v>762.99999999999977</v>
      </c>
      <c r="AA408" s="1">
        <v>215</v>
      </c>
      <c r="AB408" s="1">
        <f t="shared" si="165"/>
        <v>977.99999999999977</v>
      </c>
      <c r="AC408" s="22">
        <f t="shared" si="160"/>
        <v>1955.9999999999995</v>
      </c>
      <c r="AD408" s="20"/>
      <c r="AE408" s="20"/>
      <c r="AF408" s="1">
        <v>1150</v>
      </c>
      <c r="AG408" s="1">
        <v>2300</v>
      </c>
      <c r="AH408" s="1">
        <v>2350</v>
      </c>
      <c r="AI408" s="1">
        <f t="shared" si="170"/>
        <v>5549.7767857142862</v>
      </c>
      <c r="AJ408" s="1">
        <f t="shared" si="169"/>
        <v>972.00999999999976</v>
      </c>
      <c r="AK408" s="1">
        <v>225</v>
      </c>
      <c r="AL408" s="1">
        <v>45</v>
      </c>
      <c r="AM408" s="1">
        <f t="shared" si="148"/>
        <v>1242.0099999999998</v>
      </c>
      <c r="AN408" s="22">
        <f t="shared" si="161"/>
        <v>2484.0199999999995</v>
      </c>
      <c r="AO408" s="1"/>
    </row>
    <row r="409" spans="2:41" x14ac:dyDescent="0.35">
      <c r="B409" s="3">
        <v>1150</v>
      </c>
      <c r="C409" s="21">
        <v>2400</v>
      </c>
      <c r="D409" s="4">
        <v>1255</v>
      </c>
      <c r="E409" s="6">
        <f t="shared" si="157"/>
        <v>3108.141964285714</v>
      </c>
      <c r="F409" s="3">
        <f t="shared" si="166"/>
        <v>637.74000000000046</v>
      </c>
      <c r="G409" s="21">
        <v>205</v>
      </c>
      <c r="H409" s="4">
        <f t="shared" si="162"/>
        <v>842.74000000000046</v>
      </c>
      <c r="I409" s="9">
        <f t="shared" si="163"/>
        <v>1685.4800000000009</v>
      </c>
      <c r="J409" s="20"/>
      <c r="K409" s="1"/>
      <c r="L409" s="1">
        <v>1150</v>
      </c>
      <c r="M409" s="1">
        <v>2400</v>
      </c>
      <c r="N409" s="1">
        <v>1560</v>
      </c>
      <c r="O409" s="1">
        <f t="shared" si="158"/>
        <v>3863.5071428571428</v>
      </c>
      <c r="P409" s="1">
        <f t="shared" si="167"/>
        <v>815.36999999999955</v>
      </c>
      <c r="Q409" s="1">
        <v>210</v>
      </c>
      <c r="R409" s="1">
        <f t="shared" si="164"/>
        <v>1025.3699999999994</v>
      </c>
      <c r="S409" s="22">
        <f t="shared" si="159"/>
        <v>2050.7399999999989</v>
      </c>
      <c r="T409" s="1"/>
      <c r="U409" s="1"/>
      <c r="V409" s="1">
        <v>1150</v>
      </c>
      <c r="W409" s="1">
        <v>2400</v>
      </c>
      <c r="X409" s="1">
        <v>1880</v>
      </c>
      <c r="Y409" s="1">
        <f t="shared" si="147"/>
        <v>4656.0214285714283</v>
      </c>
      <c r="Z409" s="1">
        <f t="shared" si="168"/>
        <v>779.26999999999975</v>
      </c>
      <c r="AA409" s="1">
        <v>220</v>
      </c>
      <c r="AB409" s="1">
        <f t="shared" si="165"/>
        <v>999.26999999999975</v>
      </c>
      <c r="AC409" s="22">
        <f t="shared" si="160"/>
        <v>1998.5399999999995</v>
      </c>
      <c r="AD409" s="20"/>
      <c r="AE409" s="20"/>
      <c r="AF409" s="1">
        <v>1150</v>
      </c>
      <c r="AG409" s="1">
        <v>2400</v>
      </c>
      <c r="AH409" s="1">
        <v>2350</v>
      </c>
      <c r="AI409" s="1">
        <f t="shared" si="170"/>
        <v>5820.0267857142862</v>
      </c>
      <c r="AJ409" s="1">
        <f t="shared" si="169"/>
        <v>993.14999999999975</v>
      </c>
      <c r="AK409" s="1">
        <v>225</v>
      </c>
      <c r="AL409" s="1">
        <v>45</v>
      </c>
      <c r="AM409" s="1">
        <f t="shared" si="148"/>
        <v>1263.1499999999996</v>
      </c>
      <c r="AN409" s="22">
        <f t="shared" si="161"/>
        <v>2526.2999999999993</v>
      </c>
      <c r="AO409" s="1"/>
    </row>
    <row r="410" spans="2:41" x14ac:dyDescent="0.35">
      <c r="B410" s="3">
        <v>1150</v>
      </c>
      <c r="C410" s="21">
        <v>2500</v>
      </c>
      <c r="D410" s="4">
        <v>1255</v>
      </c>
      <c r="E410" s="6">
        <f t="shared" si="157"/>
        <v>3252.4669642857143</v>
      </c>
      <c r="F410" s="3">
        <f t="shared" si="166"/>
        <v>650.43000000000052</v>
      </c>
      <c r="G410" s="21">
        <v>205</v>
      </c>
      <c r="H410" s="4">
        <f t="shared" si="162"/>
        <v>855.43000000000052</v>
      </c>
      <c r="I410" s="9">
        <f t="shared" si="163"/>
        <v>1710.860000000001</v>
      </c>
      <c r="J410" s="20"/>
      <c r="K410" s="1"/>
      <c r="L410" s="1">
        <v>1150</v>
      </c>
      <c r="M410" s="1">
        <v>2500</v>
      </c>
      <c r="N410" s="1">
        <v>1560</v>
      </c>
      <c r="O410" s="1">
        <f t="shared" si="158"/>
        <v>4042.9071428571428</v>
      </c>
      <c r="P410" s="1">
        <f t="shared" si="167"/>
        <v>832.27999999999952</v>
      </c>
      <c r="Q410" s="1">
        <v>215</v>
      </c>
      <c r="R410" s="1">
        <f t="shared" si="164"/>
        <v>1047.2799999999995</v>
      </c>
      <c r="S410" s="22">
        <f t="shared" si="159"/>
        <v>2094.559999999999</v>
      </c>
      <c r="T410" s="1"/>
      <c r="U410" s="1"/>
      <c r="V410" s="1">
        <v>1150</v>
      </c>
      <c r="W410" s="1">
        <v>2500</v>
      </c>
      <c r="X410" s="1">
        <v>1880</v>
      </c>
      <c r="Y410" s="1">
        <f t="shared" si="147"/>
        <v>4872.2214285714281</v>
      </c>
      <c r="Z410" s="1">
        <f t="shared" si="168"/>
        <v>795.53999999999974</v>
      </c>
      <c r="AA410" s="1">
        <v>220</v>
      </c>
      <c r="AB410" s="1">
        <f t="shared" si="165"/>
        <v>1015.5399999999997</v>
      </c>
      <c r="AC410" s="22">
        <f t="shared" si="160"/>
        <v>2031.0799999999995</v>
      </c>
      <c r="AD410" s="20"/>
      <c r="AE410" s="20"/>
      <c r="AF410" s="1">
        <v>1150</v>
      </c>
      <c r="AG410" s="1">
        <v>2500</v>
      </c>
      <c r="AH410" s="1">
        <v>2350</v>
      </c>
      <c r="AI410" s="1">
        <f t="shared" si="170"/>
        <v>6090.2767857142862</v>
      </c>
      <c r="AJ410" s="1">
        <f t="shared" si="169"/>
        <v>1014.2899999999997</v>
      </c>
      <c r="AK410" s="1">
        <v>230</v>
      </c>
      <c r="AL410" s="1">
        <v>45</v>
      </c>
      <c r="AM410" s="1">
        <f t="shared" si="148"/>
        <v>1289.2899999999997</v>
      </c>
      <c r="AN410" s="22">
        <f t="shared" si="161"/>
        <v>2578.5799999999995</v>
      </c>
      <c r="AO410" s="1"/>
    </row>
    <row r="411" spans="2:41" x14ac:dyDescent="0.35">
      <c r="B411" s="3">
        <v>1150</v>
      </c>
      <c r="C411" s="21">
        <v>2600</v>
      </c>
      <c r="D411" s="4">
        <v>1255</v>
      </c>
      <c r="E411" s="6">
        <f t="shared" si="157"/>
        <v>3396.7919642857141</v>
      </c>
      <c r="F411" s="3">
        <f t="shared" si="166"/>
        <v>663.12000000000057</v>
      </c>
      <c r="G411" s="21">
        <v>205</v>
      </c>
      <c r="H411" s="4">
        <f t="shared" si="162"/>
        <v>868.12000000000057</v>
      </c>
      <c r="I411" s="9">
        <f t="shared" si="163"/>
        <v>1736.2400000000011</v>
      </c>
      <c r="J411" s="20"/>
      <c r="K411" s="1"/>
      <c r="L411" s="1">
        <v>1150</v>
      </c>
      <c r="M411" s="1">
        <v>2600</v>
      </c>
      <c r="N411" s="1">
        <v>1560</v>
      </c>
      <c r="O411" s="1">
        <f t="shared" si="158"/>
        <v>4222.3071428571429</v>
      </c>
      <c r="P411" s="1">
        <f t="shared" si="167"/>
        <v>849.18999999999949</v>
      </c>
      <c r="Q411" s="1">
        <v>215</v>
      </c>
      <c r="R411" s="1">
        <f t="shared" si="164"/>
        <v>1064.1899999999996</v>
      </c>
      <c r="S411" s="22">
        <f t="shared" si="159"/>
        <v>2128.3799999999992</v>
      </c>
      <c r="T411" s="1"/>
      <c r="U411" s="1"/>
      <c r="V411" s="1">
        <v>1150</v>
      </c>
      <c r="W411" s="1">
        <v>2600</v>
      </c>
      <c r="X411" s="1">
        <v>1880</v>
      </c>
      <c r="Y411" s="1">
        <f t="shared" si="147"/>
        <v>5088.4214285714279</v>
      </c>
      <c r="Z411" s="1">
        <f t="shared" si="168"/>
        <v>811.80999999999972</v>
      </c>
      <c r="AA411" s="1">
        <v>220</v>
      </c>
      <c r="AB411" s="1">
        <f t="shared" si="165"/>
        <v>1031.8099999999997</v>
      </c>
      <c r="AC411" s="22">
        <f t="shared" si="160"/>
        <v>2063.6199999999994</v>
      </c>
      <c r="AD411" s="20"/>
      <c r="AE411" s="20"/>
      <c r="AF411" s="1">
        <v>1150</v>
      </c>
      <c r="AG411" s="1">
        <v>2600</v>
      </c>
      <c r="AH411" s="1">
        <v>2350</v>
      </c>
      <c r="AI411" s="1">
        <f t="shared" si="170"/>
        <v>6360.5267857142862</v>
      </c>
      <c r="AJ411" s="1">
        <f t="shared" si="169"/>
        <v>1035.4299999999998</v>
      </c>
      <c r="AK411" s="1">
        <v>230</v>
      </c>
      <c r="AL411" s="1">
        <v>45</v>
      </c>
      <c r="AM411" s="1">
        <f t="shared" si="148"/>
        <v>1310.4299999999998</v>
      </c>
      <c r="AN411" s="22">
        <f t="shared" si="161"/>
        <v>2620.8599999999997</v>
      </c>
      <c r="AO411" s="1"/>
    </row>
    <row r="412" spans="2:41" x14ac:dyDescent="0.35">
      <c r="B412" s="3">
        <v>1150</v>
      </c>
      <c r="C412" s="21">
        <v>2700</v>
      </c>
      <c r="D412" s="4">
        <v>1255</v>
      </c>
      <c r="E412" s="6">
        <f t="shared" si="157"/>
        <v>3541.1169642857139</v>
      </c>
      <c r="F412" s="3">
        <f t="shared" si="166"/>
        <v>675.81000000000063</v>
      </c>
      <c r="G412" s="21">
        <v>210</v>
      </c>
      <c r="H412" s="4">
        <f t="shared" si="162"/>
        <v>885.81000000000063</v>
      </c>
      <c r="I412" s="9">
        <f t="shared" si="163"/>
        <v>1771.6200000000013</v>
      </c>
      <c r="J412" s="20"/>
      <c r="K412" s="1"/>
      <c r="L412" s="1">
        <v>1150</v>
      </c>
      <c r="M412" s="1">
        <v>2700</v>
      </c>
      <c r="N412" s="1">
        <v>1560</v>
      </c>
      <c r="O412" s="1">
        <f t="shared" si="158"/>
        <v>4401.7071428571435</v>
      </c>
      <c r="P412" s="1">
        <f t="shared" si="167"/>
        <v>866.09999999999945</v>
      </c>
      <c r="Q412" s="1">
        <v>215</v>
      </c>
      <c r="R412" s="1">
        <f t="shared" si="164"/>
        <v>1081.0999999999995</v>
      </c>
      <c r="S412" s="22">
        <f t="shared" si="159"/>
        <v>2162.1999999999989</v>
      </c>
      <c r="T412" s="1"/>
      <c r="U412" s="1"/>
      <c r="V412" s="1">
        <v>1150</v>
      </c>
      <c r="W412" s="1">
        <v>2700</v>
      </c>
      <c r="X412" s="1">
        <v>1880</v>
      </c>
      <c r="Y412" s="1">
        <f t="shared" si="147"/>
        <v>5304.6214285714286</v>
      </c>
      <c r="Z412" s="1">
        <f t="shared" si="168"/>
        <v>828.0799999999997</v>
      </c>
      <c r="AA412" s="1">
        <v>220</v>
      </c>
      <c r="AB412" s="1">
        <f t="shared" si="165"/>
        <v>1048.0799999999997</v>
      </c>
      <c r="AC412" s="22">
        <f t="shared" si="160"/>
        <v>2096.1599999999994</v>
      </c>
      <c r="AD412" s="20"/>
      <c r="AE412" s="20"/>
      <c r="AF412" s="1">
        <v>1150</v>
      </c>
      <c r="AG412" s="1">
        <v>2700</v>
      </c>
      <c r="AH412" s="1">
        <v>2350</v>
      </c>
      <c r="AI412" s="1">
        <f t="shared" si="170"/>
        <v>6630.7767857142862</v>
      </c>
      <c r="AJ412" s="1">
        <f t="shared" si="169"/>
        <v>1056.57</v>
      </c>
      <c r="AK412" s="1">
        <v>235</v>
      </c>
      <c r="AL412" s="1">
        <v>45</v>
      </c>
      <c r="AM412" s="1">
        <f t="shared" si="148"/>
        <v>1336.57</v>
      </c>
      <c r="AN412" s="22">
        <f t="shared" si="161"/>
        <v>2673.14</v>
      </c>
      <c r="AO412" s="1"/>
    </row>
    <row r="413" spans="2:41" x14ac:dyDescent="0.35">
      <c r="B413" s="3">
        <v>1150</v>
      </c>
      <c r="C413" s="21">
        <v>2800</v>
      </c>
      <c r="D413" s="4">
        <v>1255</v>
      </c>
      <c r="E413" s="6">
        <f t="shared" si="157"/>
        <v>3685.4419642857142</v>
      </c>
      <c r="F413" s="3">
        <f t="shared" si="166"/>
        <v>688.50000000000068</v>
      </c>
      <c r="G413" s="21">
        <v>210</v>
      </c>
      <c r="H413" s="4">
        <f t="shared" si="162"/>
        <v>898.50000000000068</v>
      </c>
      <c r="I413" s="9">
        <f t="shared" si="163"/>
        <v>1797.0000000000014</v>
      </c>
      <c r="J413" s="20"/>
      <c r="K413" s="1"/>
      <c r="L413" s="1">
        <v>1150</v>
      </c>
      <c r="M413" s="1">
        <v>2800</v>
      </c>
      <c r="N413" s="1">
        <v>1560</v>
      </c>
      <c r="O413" s="1">
        <f t="shared" si="158"/>
        <v>4581.1071428571431</v>
      </c>
      <c r="P413" s="1">
        <f t="shared" si="167"/>
        <v>883.00999999999942</v>
      </c>
      <c r="Q413" s="1">
        <v>220</v>
      </c>
      <c r="R413" s="1">
        <f t="shared" si="164"/>
        <v>1103.0099999999993</v>
      </c>
      <c r="S413" s="22">
        <f t="shared" si="159"/>
        <v>2206.0199999999986</v>
      </c>
      <c r="T413" s="1"/>
      <c r="U413" s="1"/>
      <c r="V413" s="1">
        <v>1150</v>
      </c>
      <c r="W413" s="1">
        <v>2800</v>
      </c>
      <c r="X413" s="1">
        <v>1880</v>
      </c>
      <c r="Y413" s="1">
        <f t="shared" ref="Y413:Y425" si="171">(((22/7*(V413/2)^2)*X413)+((W413-V413)*X413*V413))/1000000</f>
        <v>5520.8214285714284</v>
      </c>
      <c r="Z413" s="1">
        <f t="shared" si="168"/>
        <v>844.34999999999968</v>
      </c>
      <c r="AA413" s="1">
        <v>220</v>
      </c>
      <c r="AB413" s="1">
        <f t="shared" si="165"/>
        <v>1064.3499999999997</v>
      </c>
      <c r="AC413" s="22">
        <f t="shared" si="160"/>
        <v>2128.6999999999994</v>
      </c>
      <c r="AD413" s="20"/>
      <c r="AE413" s="20"/>
      <c r="AF413" s="1">
        <v>1150</v>
      </c>
      <c r="AG413" s="1">
        <v>2800</v>
      </c>
      <c r="AH413" s="1">
        <v>2350</v>
      </c>
      <c r="AI413" s="1">
        <f t="shared" si="170"/>
        <v>6901.0267857142862</v>
      </c>
      <c r="AJ413" s="1">
        <f t="shared" si="169"/>
        <v>1077.71</v>
      </c>
      <c r="AK413" s="1">
        <v>235</v>
      </c>
      <c r="AL413" s="1">
        <v>45</v>
      </c>
      <c r="AM413" s="1">
        <f t="shared" si="148"/>
        <v>1357.71</v>
      </c>
      <c r="AN413" s="22">
        <f t="shared" si="161"/>
        <v>2715.42</v>
      </c>
      <c r="AO413" s="1"/>
    </row>
    <row r="414" spans="2:41" x14ac:dyDescent="0.35">
      <c r="B414" s="3">
        <v>1150</v>
      </c>
      <c r="C414" s="21">
        <v>2900</v>
      </c>
      <c r="D414" s="4">
        <v>1255</v>
      </c>
      <c r="E414" s="6">
        <f t="shared" si="157"/>
        <v>3829.766964285714</v>
      </c>
      <c r="F414" s="3">
        <f t="shared" si="166"/>
        <v>701.19000000000074</v>
      </c>
      <c r="G414" s="21">
        <v>210</v>
      </c>
      <c r="H414" s="4">
        <f t="shared" si="162"/>
        <v>911.19000000000074</v>
      </c>
      <c r="I414" s="9">
        <f t="shared" si="163"/>
        <v>1822.3800000000015</v>
      </c>
      <c r="J414" s="20"/>
      <c r="K414" s="1"/>
      <c r="L414" s="1">
        <v>1150</v>
      </c>
      <c r="M414" s="1">
        <v>2900</v>
      </c>
      <c r="N414" s="1">
        <v>1560</v>
      </c>
      <c r="O414" s="1">
        <f t="shared" si="158"/>
        <v>4760.5071428571437</v>
      </c>
      <c r="P414" s="1">
        <f t="shared" si="167"/>
        <v>899.91999999999939</v>
      </c>
      <c r="Q414" s="1">
        <v>220</v>
      </c>
      <c r="R414" s="1">
        <f t="shared" si="164"/>
        <v>1119.9199999999994</v>
      </c>
      <c r="S414" s="22">
        <f t="shared" si="159"/>
        <v>2239.8399999999988</v>
      </c>
      <c r="T414" s="1"/>
      <c r="U414" s="1"/>
      <c r="V414" s="1">
        <v>1150</v>
      </c>
      <c r="W414" s="1">
        <v>2900</v>
      </c>
      <c r="X414" s="1">
        <v>1880</v>
      </c>
      <c r="Y414" s="1">
        <f t="shared" si="171"/>
        <v>5737.0214285714283</v>
      </c>
      <c r="Z414" s="1">
        <f t="shared" si="168"/>
        <v>860.61999999999966</v>
      </c>
      <c r="AA414" s="1">
        <v>220</v>
      </c>
      <c r="AB414" s="1">
        <f t="shared" si="165"/>
        <v>1080.6199999999997</v>
      </c>
      <c r="AC414" s="22">
        <f t="shared" si="160"/>
        <v>2161.2399999999993</v>
      </c>
      <c r="AD414" s="20"/>
      <c r="AE414" s="20"/>
      <c r="AF414" s="1">
        <v>1150</v>
      </c>
      <c r="AG414" s="1">
        <v>2900</v>
      </c>
      <c r="AH414" s="1">
        <v>2350</v>
      </c>
      <c r="AI414" s="1">
        <f t="shared" si="170"/>
        <v>7171.2767857142862</v>
      </c>
      <c r="AJ414" s="1">
        <f t="shared" si="169"/>
        <v>1098.8500000000001</v>
      </c>
      <c r="AK414" s="1">
        <v>235</v>
      </c>
      <c r="AL414" s="1">
        <v>45</v>
      </c>
      <c r="AM414" s="1">
        <f t="shared" si="148"/>
        <v>1378.8500000000001</v>
      </c>
      <c r="AN414" s="22">
        <f t="shared" si="161"/>
        <v>2757.7000000000003</v>
      </c>
      <c r="AO414" s="1"/>
    </row>
    <row r="415" spans="2:41" x14ac:dyDescent="0.35">
      <c r="B415" s="3">
        <v>1150</v>
      </c>
      <c r="C415" s="21">
        <v>3000</v>
      </c>
      <c r="D415" s="4">
        <v>1255</v>
      </c>
      <c r="E415" s="6">
        <f t="shared" si="157"/>
        <v>3974.0919642857143</v>
      </c>
      <c r="F415" s="3">
        <f t="shared" si="166"/>
        <v>713.88000000000079</v>
      </c>
      <c r="G415" s="21">
        <v>210</v>
      </c>
      <c r="H415" s="4">
        <f t="shared" si="162"/>
        <v>923.88000000000079</v>
      </c>
      <c r="I415" s="9">
        <f t="shared" si="163"/>
        <v>1847.7600000000016</v>
      </c>
      <c r="J415" s="20"/>
      <c r="K415" s="1"/>
      <c r="L415" s="1">
        <v>1150</v>
      </c>
      <c r="M415" s="1">
        <v>3000</v>
      </c>
      <c r="N415" s="1">
        <v>1560</v>
      </c>
      <c r="O415" s="1">
        <f t="shared" si="158"/>
        <v>4939.9071428571433</v>
      </c>
      <c r="P415" s="1">
        <f t="shared" si="167"/>
        <v>916.82999999999936</v>
      </c>
      <c r="Q415" s="1">
        <v>220</v>
      </c>
      <c r="R415" s="1">
        <f t="shared" si="164"/>
        <v>1136.8299999999995</v>
      </c>
      <c r="S415" s="22">
        <f t="shared" si="159"/>
        <v>2273.6599999999989</v>
      </c>
      <c r="T415" s="1"/>
      <c r="U415" s="1"/>
      <c r="V415" s="1">
        <v>1150</v>
      </c>
      <c r="W415" s="1">
        <v>3000</v>
      </c>
      <c r="X415" s="1">
        <v>1880</v>
      </c>
      <c r="Y415" s="1">
        <f t="shared" si="171"/>
        <v>5953.2214285714281</v>
      </c>
      <c r="Z415" s="1">
        <f t="shared" si="168"/>
        <v>876.88999999999965</v>
      </c>
      <c r="AA415" s="1">
        <v>220</v>
      </c>
      <c r="AB415" s="1">
        <f t="shared" si="165"/>
        <v>1096.8899999999996</v>
      </c>
      <c r="AC415" s="22">
        <f t="shared" si="160"/>
        <v>2193.7799999999993</v>
      </c>
      <c r="AD415" s="20"/>
      <c r="AE415" s="20"/>
      <c r="AF415" s="1">
        <v>1150</v>
      </c>
      <c r="AG415" s="1">
        <v>3000</v>
      </c>
      <c r="AH415" s="1">
        <v>2350</v>
      </c>
      <c r="AI415" s="1">
        <f t="shared" si="170"/>
        <v>7441.5267857142862</v>
      </c>
      <c r="AJ415" s="1">
        <f t="shared" si="169"/>
        <v>1119.9900000000002</v>
      </c>
      <c r="AK415" s="1">
        <v>235</v>
      </c>
      <c r="AL415" s="1">
        <v>45</v>
      </c>
      <c r="AM415" s="1">
        <f t="shared" si="148"/>
        <v>1399.9900000000002</v>
      </c>
      <c r="AN415" s="22">
        <f t="shared" si="161"/>
        <v>2799.9800000000005</v>
      </c>
      <c r="AO415" s="1"/>
    </row>
    <row r="416" spans="2:41" x14ac:dyDescent="0.35">
      <c r="B416" s="3">
        <v>1150</v>
      </c>
      <c r="C416" s="21">
        <v>3100</v>
      </c>
      <c r="D416" s="4">
        <v>1255</v>
      </c>
      <c r="E416" s="6">
        <f t="shared" si="157"/>
        <v>4118.4169642857141</v>
      </c>
      <c r="F416" s="3">
        <f t="shared" si="166"/>
        <v>726.57000000000085</v>
      </c>
      <c r="G416" s="21">
        <v>215</v>
      </c>
      <c r="H416" s="4">
        <f t="shared" si="162"/>
        <v>941.57000000000085</v>
      </c>
      <c r="I416" s="9">
        <f t="shared" si="163"/>
        <v>1883.1400000000017</v>
      </c>
      <c r="J416" s="20"/>
      <c r="K416" s="1"/>
      <c r="L416" s="1">
        <v>1150</v>
      </c>
      <c r="M416" s="1">
        <v>3100</v>
      </c>
      <c r="N416" s="1">
        <v>1560</v>
      </c>
      <c r="O416" s="1">
        <f t="shared" si="158"/>
        <v>5119.3071428571438</v>
      </c>
      <c r="P416" s="1">
        <f t="shared" si="167"/>
        <v>933.73999999999933</v>
      </c>
      <c r="Q416" s="1">
        <v>220</v>
      </c>
      <c r="R416" s="1">
        <f t="shared" si="164"/>
        <v>1153.7399999999993</v>
      </c>
      <c r="S416" s="22">
        <f t="shared" si="159"/>
        <v>2307.4799999999987</v>
      </c>
      <c r="T416" s="1"/>
      <c r="U416" s="1"/>
      <c r="V416" s="1">
        <v>1150</v>
      </c>
      <c r="W416" s="1">
        <v>3100</v>
      </c>
      <c r="X416" s="1">
        <v>1880</v>
      </c>
      <c r="Y416" s="1">
        <f t="shared" si="171"/>
        <v>6169.4214285714279</v>
      </c>
      <c r="Z416" s="1">
        <f t="shared" si="168"/>
        <v>893.15999999999963</v>
      </c>
      <c r="AA416" s="1">
        <v>225</v>
      </c>
      <c r="AB416" s="1">
        <f t="shared" si="165"/>
        <v>1118.1599999999996</v>
      </c>
      <c r="AC416" s="22">
        <f t="shared" si="160"/>
        <v>2236.3199999999993</v>
      </c>
      <c r="AD416" s="20"/>
      <c r="AE416" s="20"/>
      <c r="AF416" s="1">
        <v>1150</v>
      </c>
      <c r="AG416" s="1">
        <v>3100</v>
      </c>
      <c r="AH416" s="1">
        <v>2350</v>
      </c>
      <c r="AI416" s="1">
        <f t="shared" si="170"/>
        <v>7711.7767857142862</v>
      </c>
      <c r="AJ416" s="1">
        <f t="shared" si="169"/>
        <v>1141.1300000000003</v>
      </c>
      <c r="AK416" s="1">
        <v>240</v>
      </c>
      <c r="AL416" s="1">
        <v>45</v>
      </c>
      <c r="AM416" s="1">
        <f t="shared" si="148"/>
        <v>1426.1300000000003</v>
      </c>
      <c r="AN416" s="22">
        <f t="shared" si="161"/>
        <v>2852.2600000000007</v>
      </c>
      <c r="AO416" s="1"/>
    </row>
    <row r="417" spans="2:41" x14ac:dyDescent="0.35">
      <c r="B417" s="3">
        <v>1150</v>
      </c>
      <c r="C417" s="21">
        <v>3200</v>
      </c>
      <c r="D417" s="4">
        <v>1255</v>
      </c>
      <c r="E417" s="6">
        <f t="shared" si="157"/>
        <v>4262.7419642857139</v>
      </c>
      <c r="F417" s="3">
        <f t="shared" si="166"/>
        <v>739.2600000000009</v>
      </c>
      <c r="G417" s="21">
        <v>215</v>
      </c>
      <c r="H417" s="4">
        <f t="shared" si="162"/>
        <v>954.2600000000009</v>
      </c>
      <c r="I417" s="9">
        <f t="shared" si="163"/>
        <v>1908.5200000000018</v>
      </c>
      <c r="J417" s="20"/>
      <c r="K417" s="1"/>
      <c r="L417" s="1">
        <v>1150</v>
      </c>
      <c r="M417" s="1">
        <v>3200</v>
      </c>
      <c r="N417" s="1">
        <v>1560</v>
      </c>
      <c r="O417" s="1">
        <f t="shared" si="158"/>
        <v>5298.7071428571435</v>
      </c>
      <c r="P417" s="1">
        <f t="shared" si="167"/>
        <v>950.6499999999993</v>
      </c>
      <c r="Q417" s="1">
        <v>220</v>
      </c>
      <c r="R417" s="1">
        <f t="shared" si="164"/>
        <v>1170.6499999999992</v>
      </c>
      <c r="S417" s="22">
        <f t="shared" si="159"/>
        <v>2341.2999999999984</v>
      </c>
      <c r="T417" s="1"/>
      <c r="U417" s="1"/>
      <c r="V417" s="1">
        <v>1150</v>
      </c>
      <c r="W417" s="1">
        <v>3200</v>
      </c>
      <c r="X417" s="1">
        <v>1880</v>
      </c>
      <c r="Y417" s="1">
        <f t="shared" si="171"/>
        <v>6385.6214285714286</v>
      </c>
      <c r="Z417" s="1">
        <f t="shared" si="168"/>
        <v>909.42999999999961</v>
      </c>
      <c r="AA417" s="1">
        <v>225</v>
      </c>
      <c r="AB417" s="1">
        <f t="shared" si="165"/>
        <v>1134.4299999999996</v>
      </c>
      <c r="AC417" s="22">
        <f t="shared" si="160"/>
        <v>2268.8599999999992</v>
      </c>
      <c r="AD417" s="20"/>
      <c r="AE417" s="20"/>
      <c r="AF417" s="1">
        <v>1150</v>
      </c>
      <c r="AG417" s="1">
        <v>3200</v>
      </c>
      <c r="AH417" s="1">
        <v>2350</v>
      </c>
      <c r="AI417" s="1">
        <f t="shared" si="170"/>
        <v>7982.0267857142862</v>
      </c>
      <c r="AJ417" s="1">
        <f t="shared" si="169"/>
        <v>1162.2700000000004</v>
      </c>
      <c r="AK417" s="1">
        <v>240</v>
      </c>
      <c r="AL417" s="1">
        <v>45</v>
      </c>
      <c r="AM417" s="1">
        <f t="shared" ref="AM417:AM425" si="172">SUM(AJ417:AL417)</f>
        <v>1447.2700000000004</v>
      </c>
      <c r="AN417" s="22">
        <f t="shared" si="161"/>
        <v>2894.5400000000009</v>
      </c>
      <c r="AO417" s="1"/>
    </row>
    <row r="418" spans="2:41" x14ac:dyDescent="0.35">
      <c r="B418" s="3">
        <v>1150</v>
      </c>
      <c r="C418" s="21">
        <v>3300</v>
      </c>
      <c r="D418" s="4">
        <v>1255</v>
      </c>
      <c r="E418" s="6">
        <f t="shared" si="157"/>
        <v>4407.0669642857138</v>
      </c>
      <c r="F418" s="3">
        <f t="shared" si="166"/>
        <v>751.95000000000095</v>
      </c>
      <c r="G418" s="21">
        <v>215</v>
      </c>
      <c r="H418" s="4">
        <f t="shared" si="162"/>
        <v>966.95000000000095</v>
      </c>
      <c r="I418" s="9">
        <f t="shared" si="163"/>
        <v>1933.9000000000019</v>
      </c>
      <c r="J418" s="20"/>
      <c r="K418" s="1"/>
      <c r="L418" s="1">
        <v>1150</v>
      </c>
      <c r="M418" s="1">
        <v>3300</v>
      </c>
      <c r="N418" s="1">
        <v>1560</v>
      </c>
      <c r="O418" s="1">
        <f t="shared" si="158"/>
        <v>5478.1071428571431</v>
      </c>
      <c r="P418" s="1">
        <f t="shared" si="167"/>
        <v>967.55999999999926</v>
      </c>
      <c r="Q418" s="1">
        <v>220</v>
      </c>
      <c r="R418" s="1">
        <f t="shared" si="164"/>
        <v>1187.5599999999993</v>
      </c>
      <c r="S418" s="22">
        <f t="shared" si="159"/>
        <v>2375.1199999999985</v>
      </c>
      <c r="T418" s="1"/>
      <c r="U418" s="1"/>
      <c r="V418" s="1">
        <v>1150</v>
      </c>
      <c r="W418" s="1">
        <v>3300</v>
      </c>
      <c r="X418" s="1">
        <v>1880</v>
      </c>
      <c r="Y418" s="1">
        <f t="shared" si="171"/>
        <v>6601.8214285714284</v>
      </c>
      <c r="Z418" s="1">
        <f t="shared" si="168"/>
        <v>925.69999999999959</v>
      </c>
      <c r="AA418" s="1">
        <v>230</v>
      </c>
      <c r="AB418" s="1">
        <f t="shared" si="165"/>
        <v>1155.6999999999996</v>
      </c>
      <c r="AC418" s="22">
        <f t="shared" si="160"/>
        <v>2311.3999999999992</v>
      </c>
      <c r="AD418" s="20"/>
      <c r="AE418" s="20"/>
      <c r="AF418" s="1">
        <v>1150</v>
      </c>
      <c r="AG418" s="1">
        <v>3300</v>
      </c>
      <c r="AH418" s="1">
        <v>2350</v>
      </c>
      <c r="AI418" s="1">
        <f t="shared" si="170"/>
        <v>8252.2767857142862</v>
      </c>
      <c r="AJ418" s="1">
        <f t="shared" si="169"/>
        <v>1183.4100000000005</v>
      </c>
      <c r="AK418" s="1">
        <v>270</v>
      </c>
      <c r="AL418" s="1">
        <v>45</v>
      </c>
      <c r="AM418" s="1">
        <f t="shared" si="172"/>
        <v>1498.4100000000005</v>
      </c>
      <c r="AN418" s="22">
        <f t="shared" si="161"/>
        <v>2996.8200000000011</v>
      </c>
      <c r="AO418" s="1"/>
    </row>
    <row r="419" spans="2:41" x14ac:dyDescent="0.35">
      <c r="B419" s="3">
        <v>1150</v>
      </c>
      <c r="C419" s="21">
        <v>3400</v>
      </c>
      <c r="D419" s="4">
        <v>1255</v>
      </c>
      <c r="E419" s="6">
        <f t="shared" si="157"/>
        <v>4551.3919642857145</v>
      </c>
      <c r="F419" s="3">
        <f t="shared" si="166"/>
        <v>764.64000000000101</v>
      </c>
      <c r="G419" s="21">
        <v>220</v>
      </c>
      <c r="H419" s="4">
        <f t="shared" si="162"/>
        <v>984.64000000000101</v>
      </c>
      <c r="I419" s="9">
        <f t="shared" si="163"/>
        <v>1969.280000000002</v>
      </c>
      <c r="J419" s="20"/>
      <c r="K419" s="1"/>
      <c r="L419" s="1">
        <v>1150</v>
      </c>
      <c r="M419" s="1">
        <v>3400</v>
      </c>
      <c r="N419" s="1">
        <v>1560</v>
      </c>
      <c r="O419" s="1">
        <f t="shared" si="158"/>
        <v>5657.5071428571437</v>
      </c>
      <c r="P419" s="1">
        <f t="shared" si="167"/>
        <v>984.46999999999923</v>
      </c>
      <c r="Q419" s="1">
        <v>220</v>
      </c>
      <c r="R419" s="1">
        <f t="shared" si="164"/>
        <v>1204.4699999999993</v>
      </c>
      <c r="S419" s="22">
        <f t="shared" si="159"/>
        <v>2408.9399999999987</v>
      </c>
      <c r="T419" s="1"/>
      <c r="U419" s="1"/>
      <c r="V419" s="1">
        <v>1150</v>
      </c>
      <c r="W419" s="1">
        <v>3400</v>
      </c>
      <c r="X419" s="1">
        <v>1880</v>
      </c>
      <c r="Y419" s="1">
        <f t="shared" si="171"/>
        <v>6818.0214285714283</v>
      </c>
      <c r="Z419" s="1">
        <f t="shared" si="168"/>
        <v>941.96999999999957</v>
      </c>
      <c r="AA419" s="1">
        <v>230</v>
      </c>
      <c r="AB419" s="1">
        <f t="shared" si="165"/>
        <v>1171.9699999999996</v>
      </c>
      <c r="AC419" s="22">
        <f t="shared" si="160"/>
        <v>2343.9399999999991</v>
      </c>
      <c r="AD419" s="20"/>
      <c r="AE419" s="20"/>
      <c r="AF419" s="1">
        <v>1150</v>
      </c>
      <c r="AG419" s="1">
        <v>3400</v>
      </c>
      <c r="AH419" s="1">
        <v>2350</v>
      </c>
      <c r="AI419" s="1">
        <f t="shared" si="170"/>
        <v>8522.5267857142862</v>
      </c>
      <c r="AJ419" s="1">
        <f t="shared" si="169"/>
        <v>1204.5500000000006</v>
      </c>
      <c r="AK419" s="1">
        <v>280</v>
      </c>
      <c r="AL419" s="1">
        <v>45</v>
      </c>
      <c r="AM419" s="1">
        <f t="shared" si="172"/>
        <v>1529.5500000000006</v>
      </c>
      <c r="AN419" s="22">
        <f t="shared" si="161"/>
        <v>3059.1000000000013</v>
      </c>
      <c r="AO419" s="1"/>
    </row>
    <row r="420" spans="2:41" x14ac:dyDescent="0.35">
      <c r="B420" s="3">
        <v>1150</v>
      </c>
      <c r="C420" s="21">
        <v>3500</v>
      </c>
      <c r="D420" s="4">
        <v>1255</v>
      </c>
      <c r="E420" s="6">
        <f t="shared" si="157"/>
        <v>4695.7169642857143</v>
      </c>
      <c r="F420" s="3">
        <f t="shared" si="166"/>
        <v>777.33000000000106</v>
      </c>
      <c r="G420" s="21">
        <v>220</v>
      </c>
      <c r="H420" s="4">
        <f t="shared" si="162"/>
        <v>997.33000000000106</v>
      </c>
      <c r="I420" s="9">
        <f t="shared" si="163"/>
        <v>1994.6600000000021</v>
      </c>
      <c r="J420" s="20"/>
      <c r="K420" s="1"/>
      <c r="L420" s="1">
        <v>1150</v>
      </c>
      <c r="M420" s="1">
        <v>3500</v>
      </c>
      <c r="N420" s="1">
        <v>1560</v>
      </c>
      <c r="O420" s="1">
        <f t="shared" si="158"/>
        <v>5836.9071428571433</v>
      </c>
      <c r="P420" s="1">
        <f t="shared" si="167"/>
        <v>1001.3799999999992</v>
      </c>
      <c r="Q420" s="1">
        <v>220</v>
      </c>
      <c r="R420" s="1">
        <f t="shared" si="164"/>
        <v>1221.3799999999992</v>
      </c>
      <c r="S420" s="22">
        <f t="shared" si="159"/>
        <v>2442.7599999999984</v>
      </c>
      <c r="T420" s="1"/>
      <c r="U420" s="1"/>
      <c r="V420" s="1">
        <v>1150</v>
      </c>
      <c r="W420" s="1">
        <v>3500</v>
      </c>
      <c r="X420" s="1">
        <v>1880</v>
      </c>
      <c r="Y420" s="1">
        <f t="shared" si="171"/>
        <v>7034.2214285714281</v>
      </c>
      <c r="Z420" s="1">
        <f t="shared" si="168"/>
        <v>958.23999999999955</v>
      </c>
      <c r="AA420" s="1">
        <v>235</v>
      </c>
      <c r="AB420" s="1">
        <f t="shared" si="165"/>
        <v>1193.2399999999996</v>
      </c>
      <c r="AC420" s="22">
        <f t="shared" si="160"/>
        <v>2386.4799999999991</v>
      </c>
      <c r="AD420" s="20"/>
      <c r="AE420" s="20"/>
      <c r="AF420" s="1">
        <v>1150</v>
      </c>
      <c r="AG420" s="1">
        <v>3500</v>
      </c>
      <c r="AH420" s="1">
        <v>2350</v>
      </c>
      <c r="AI420" s="1">
        <f t="shared" si="170"/>
        <v>8792.7767857142862</v>
      </c>
      <c r="AJ420" s="1">
        <f t="shared" si="169"/>
        <v>1225.6900000000007</v>
      </c>
      <c r="AK420" s="1">
        <v>280</v>
      </c>
      <c r="AL420" s="1">
        <v>45</v>
      </c>
      <c r="AM420" s="1">
        <f t="shared" si="172"/>
        <v>1550.6900000000007</v>
      </c>
      <c r="AN420" s="22">
        <f t="shared" si="161"/>
        <v>3101.3800000000015</v>
      </c>
      <c r="AO420" s="1"/>
    </row>
    <row r="421" spans="2:41" x14ac:dyDescent="0.35">
      <c r="B421" s="3">
        <v>1150</v>
      </c>
      <c r="C421" s="21">
        <v>3600</v>
      </c>
      <c r="D421" s="4">
        <v>1255</v>
      </c>
      <c r="E421" s="6">
        <f t="shared" si="157"/>
        <v>4840.0419642857141</v>
      </c>
      <c r="F421" s="3">
        <f t="shared" si="166"/>
        <v>790.02000000000112</v>
      </c>
      <c r="G421" s="21">
        <v>220</v>
      </c>
      <c r="H421" s="4">
        <f t="shared" si="162"/>
        <v>1010.0200000000011</v>
      </c>
      <c r="I421" s="9">
        <f t="shared" si="163"/>
        <v>2020.0400000000022</v>
      </c>
      <c r="J421" s="20"/>
      <c r="K421" s="1"/>
      <c r="L421" s="1">
        <v>1150</v>
      </c>
      <c r="M421" s="1">
        <v>3600</v>
      </c>
      <c r="N421" s="1">
        <v>1560</v>
      </c>
      <c r="O421" s="1">
        <f t="shared" si="158"/>
        <v>6016.3071428571438</v>
      </c>
      <c r="P421" s="1">
        <f t="shared" si="167"/>
        <v>1018.2899999999992</v>
      </c>
      <c r="Q421" s="1">
        <v>220</v>
      </c>
      <c r="R421" s="1">
        <f t="shared" si="164"/>
        <v>1238.2899999999991</v>
      </c>
      <c r="S421" s="22">
        <f t="shared" si="159"/>
        <v>2476.5799999999981</v>
      </c>
      <c r="T421" s="1"/>
      <c r="U421" s="1"/>
      <c r="V421" s="1">
        <v>1150</v>
      </c>
      <c r="W421" s="1">
        <v>3600</v>
      </c>
      <c r="X421" s="1">
        <v>1880</v>
      </c>
      <c r="Y421" s="1">
        <f t="shared" si="171"/>
        <v>7250.4214285714279</v>
      </c>
      <c r="Z421" s="1">
        <f t="shared" si="168"/>
        <v>974.50999999999954</v>
      </c>
      <c r="AA421" s="1">
        <v>235</v>
      </c>
      <c r="AB421" s="1">
        <f t="shared" si="165"/>
        <v>1209.5099999999995</v>
      </c>
      <c r="AC421" s="22">
        <f t="shared" si="160"/>
        <v>2419.0199999999991</v>
      </c>
      <c r="AD421" s="20"/>
      <c r="AE421" s="20"/>
      <c r="AF421" s="1">
        <v>1150</v>
      </c>
      <c r="AG421" s="1">
        <v>3600</v>
      </c>
      <c r="AH421" s="1">
        <v>2350</v>
      </c>
      <c r="AI421" s="1">
        <f t="shared" si="170"/>
        <v>9063.0267857142862</v>
      </c>
      <c r="AJ421" s="1">
        <f t="shared" si="169"/>
        <v>1246.8300000000008</v>
      </c>
      <c r="AK421" s="1">
        <v>290</v>
      </c>
      <c r="AL421" s="1">
        <v>45</v>
      </c>
      <c r="AM421" s="1">
        <f t="shared" si="172"/>
        <v>1581.8300000000008</v>
      </c>
      <c r="AN421" s="22">
        <f t="shared" si="161"/>
        <v>3163.6600000000017</v>
      </c>
      <c r="AO421" s="1"/>
    </row>
    <row r="422" spans="2:41" x14ac:dyDescent="0.35">
      <c r="B422" s="3">
        <v>1150</v>
      </c>
      <c r="C422" s="21">
        <v>3700</v>
      </c>
      <c r="D422" s="4">
        <v>1255</v>
      </c>
      <c r="E422" s="6">
        <f t="shared" si="157"/>
        <v>4984.3669642857139</v>
      </c>
      <c r="F422" s="3">
        <f t="shared" si="166"/>
        <v>802.71000000000117</v>
      </c>
      <c r="G422" s="21">
        <v>220</v>
      </c>
      <c r="H422" s="4">
        <f t="shared" si="162"/>
        <v>1022.7100000000012</v>
      </c>
      <c r="I422" s="9">
        <f t="shared" si="163"/>
        <v>2045.4200000000023</v>
      </c>
      <c r="J422" s="20"/>
      <c r="K422" s="1"/>
      <c r="L422" s="1">
        <v>1150</v>
      </c>
      <c r="M422" s="1">
        <v>3700</v>
      </c>
      <c r="N422" s="1">
        <v>1560</v>
      </c>
      <c r="O422" s="1">
        <f t="shared" si="158"/>
        <v>6195.7071428571435</v>
      </c>
      <c r="P422" s="1">
        <f t="shared" si="167"/>
        <v>1035.1999999999991</v>
      </c>
      <c r="Q422" s="1">
        <v>220</v>
      </c>
      <c r="R422" s="1">
        <f t="shared" si="164"/>
        <v>1255.1999999999991</v>
      </c>
      <c r="S422" s="22">
        <f t="shared" si="159"/>
        <v>2510.3999999999983</v>
      </c>
      <c r="T422" s="1"/>
      <c r="U422" s="1"/>
      <c r="V422" s="1">
        <v>1150</v>
      </c>
      <c r="W422" s="1">
        <v>3700</v>
      </c>
      <c r="X422" s="1">
        <v>1880</v>
      </c>
      <c r="Y422" s="1">
        <f t="shared" si="171"/>
        <v>7466.6214285714286</v>
      </c>
      <c r="Z422" s="1">
        <f t="shared" si="168"/>
        <v>990.77999999999952</v>
      </c>
      <c r="AA422" s="1">
        <v>235</v>
      </c>
      <c r="AB422" s="1">
        <f t="shared" si="165"/>
        <v>1225.7799999999995</v>
      </c>
      <c r="AC422" s="22">
        <f t="shared" si="160"/>
        <v>2451.559999999999</v>
      </c>
      <c r="AD422" s="20"/>
      <c r="AE422" s="20"/>
      <c r="AF422" s="1">
        <v>1150</v>
      </c>
      <c r="AG422" s="1">
        <v>3700</v>
      </c>
      <c r="AH422" s="1">
        <v>2350</v>
      </c>
      <c r="AI422" s="1">
        <f t="shared" si="170"/>
        <v>9333.2767857142862</v>
      </c>
      <c r="AJ422" s="1">
        <f t="shared" si="169"/>
        <v>1267.9700000000009</v>
      </c>
      <c r="AK422" s="1">
        <v>290</v>
      </c>
      <c r="AL422" s="1">
        <v>45</v>
      </c>
      <c r="AM422" s="1">
        <f t="shared" si="172"/>
        <v>1602.9700000000009</v>
      </c>
      <c r="AN422" s="22">
        <f t="shared" si="161"/>
        <v>3205.9400000000019</v>
      </c>
      <c r="AO422" s="1"/>
    </row>
    <row r="423" spans="2:41" x14ac:dyDescent="0.35">
      <c r="B423" s="3">
        <v>1150</v>
      </c>
      <c r="C423" s="21">
        <v>3800</v>
      </c>
      <c r="D423" s="4">
        <v>1255</v>
      </c>
      <c r="E423" s="6">
        <f t="shared" si="157"/>
        <v>5128.6919642857138</v>
      </c>
      <c r="F423" s="3">
        <f t="shared" si="166"/>
        <v>815.40000000000123</v>
      </c>
      <c r="G423" s="21">
        <v>220</v>
      </c>
      <c r="H423" s="4">
        <f t="shared" si="162"/>
        <v>1035.4000000000012</v>
      </c>
      <c r="I423" s="9">
        <f t="shared" si="163"/>
        <v>2070.8000000000025</v>
      </c>
      <c r="J423" s="20"/>
      <c r="K423" s="1"/>
      <c r="L423" s="1">
        <v>1150</v>
      </c>
      <c r="M423" s="1">
        <v>3800</v>
      </c>
      <c r="N423" s="1">
        <v>1560</v>
      </c>
      <c r="O423" s="1">
        <f t="shared" si="158"/>
        <v>6375.1071428571431</v>
      </c>
      <c r="P423" s="1">
        <f t="shared" si="167"/>
        <v>1052.1099999999992</v>
      </c>
      <c r="Q423" s="1">
        <v>220</v>
      </c>
      <c r="R423" s="1">
        <f t="shared" si="164"/>
        <v>1272.1099999999992</v>
      </c>
      <c r="S423" s="22">
        <f t="shared" si="159"/>
        <v>2544.2199999999984</v>
      </c>
      <c r="T423" s="1"/>
      <c r="U423" s="1"/>
      <c r="V423" s="1">
        <v>1150</v>
      </c>
      <c r="W423" s="1">
        <v>3800</v>
      </c>
      <c r="X423" s="1">
        <v>1880</v>
      </c>
      <c r="Y423" s="1">
        <f t="shared" si="171"/>
        <v>7682.8214285714284</v>
      </c>
      <c r="Z423" s="1">
        <f t="shared" si="168"/>
        <v>1007.0499999999995</v>
      </c>
      <c r="AA423" s="1">
        <v>235</v>
      </c>
      <c r="AB423" s="1">
        <f t="shared" si="165"/>
        <v>1242.0499999999995</v>
      </c>
      <c r="AC423" s="22">
        <f t="shared" si="160"/>
        <v>2484.099999999999</v>
      </c>
      <c r="AD423" s="20"/>
      <c r="AE423" s="20"/>
      <c r="AF423" s="1">
        <v>1150</v>
      </c>
      <c r="AG423" s="1">
        <v>3800</v>
      </c>
      <c r="AH423" s="1">
        <v>2350</v>
      </c>
      <c r="AI423" s="1">
        <f t="shared" si="170"/>
        <v>9603.5267857142862</v>
      </c>
      <c r="AJ423" s="1">
        <f t="shared" si="169"/>
        <v>1289.110000000001</v>
      </c>
      <c r="AK423" s="1">
        <v>290</v>
      </c>
      <c r="AL423" s="1">
        <v>45</v>
      </c>
      <c r="AM423" s="1">
        <f t="shared" si="172"/>
        <v>1624.110000000001</v>
      </c>
      <c r="AN423" s="22">
        <f t="shared" si="161"/>
        <v>3248.2200000000021</v>
      </c>
      <c r="AO423" s="1"/>
    </row>
    <row r="424" spans="2:41" x14ac:dyDescent="0.35">
      <c r="B424" s="3">
        <v>1150</v>
      </c>
      <c r="C424" s="21">
        <v>3900</v>
      </c>
      <c r="D424" s="4">
        <v>1255</v>
      </c>
      <c r="E424" s="6">
        <f t="shared" si="157"/>
        <v>5273.0169642857145</v>
      </c>
      <c r="F424" s="3">
        <f t="shared" si="166"/>
        <v>828.09000000000128</v>
      </c>
      <c r="G424" s="21">
        <v>220</v>
      </c>
      <c r="H424" s="4">
        <f t="shared" si="162"/>
        <v>1048.0900000000013</v>
      </c>
      <c r="I424" s="9">
        <f t="shared" si="163"/>
        <v>2096.1800000000026</v>
      </c>
      <c r="J424" s="20"/>
      <c r="K424" s="1"/>
      <c r="L424" s="1">
        <v>1150</v>
      </c>
      <c r="M424" s="1">
        <v>3900</v>
      </c>
      <c r="N424" s="1">
        <v>1560</v>
      </c>
      <c r="O424" s="1">
        <f t="shared" si="158"/>
        <v>6554.5071428571437</v>
      </c>
      <c r="P424" s="1">
        <f t="shared" si="167"/>
        <v>1069.0199999999993</v>
      </c>
      <c r="Q424" s="1">
        <v>220</v>
      </c>
      <c r="R424" s="1">
        <f t="shared" si="164"/>
        <v>1289.0199999999993</v>
      </c>
      <c r="S424" s="22">
        <f t="shared" si="159"/>
        <v>2578.0399999999986</v>
      </c>
      <c r="T424" s="1"/>
      <c r="U424" s="1"/>
      <c r="V424" s="1">
        <v>1150</v>
      </c>
      <c r="W424" s="1">
        <v>3900</v>
      </c>
      <c r="X424" s="1">
        <v>1880</v>
      </c>
      <c r="Y424" s="1">
        <f t="shared" si="171"/>
        <v>7899.0214285714283</v>
      </c>
      <c r="Z424" s="1">
        <f t="shared" si="168"/>
        <v>1023.3199999999995</v>
      </c>
      <c r="AA424" s="1">
        <v>235</v>
      </c>
      <c r="AB424" s="1">
        <f t="shared" si="165"/>
        <v>1258.3199999999995</v>
      </c>
      <c r="AC424" s="22">
        <f t="shared" si="160"/>
        <v>2516.639999999999</v>
      </c>
      <c r="AD424" s="20"/>
      <c r="AE424" s="20"/>
      <c r="AF424" s="1">
        <v>1150</v>
      </c>
      <c r="AG424" s="1">
        <v>3900</v>
      </c>
      <c r="AH424" s="1">
        <v>2350</v>
      </c>
      <c r="AI424" s="1">
        <f t="shared" si="170"/>
        <v>9873.7767857142862</v>
      </c>
      <c r="AJ424" s="1">
        <f t="shared" si="169"/>
        <v>1310.2500000000011</v>
      </c>
      <c r="AK424" s="1">
        <v>290</v>
      </c>
      <c r="AL424" s="1">
        <v>45</v>
      </c>
      <c r="AM424" s="1">
        <f t="shared" si="172"/>
        <v>1645.2500000000011</v>
      </c>
      <c r="AN424" s="22">
        <f t="shared" si="161"/>
        <v>3290.5000000000023</v>
      </c>
      <c r="AO424" s="1"/>
    </row>
    <row r="425" spans="2:41" x14ac:dyDescent="0.35">
      <c r="B425" s="25">
        <v>1150</v>
      </c>
      <c r="C425" s="26">
        <v>4000</v>
      </c>
      <c r="D425" s="5">
        <v>1255</v>
      </c>
      <c r="E425" s="7">
        <f t="shared" si="157"/>
        <v>5417.3419642857143</v>
      </c>
      <c r="F425" s="25">
        <f t="shared" si="166"/>
        <v>840.78000000000134</v>
      </c>
      <c r="G425" s="26">
        <v>220</v>
      </c>
      <c r="H425" s="5">
        <f t="shared" si="162"/>
        <v>1060.7800000000013</v>
      </c>
      <c r="I425" s="10">
        <f t="shared" si="163"/>
        <v>2121.5600000000027</v>
      </c>
      <c r="J425" s="20"/>
      <c r="K425" s="1"/>
      <c r="L425" s="1">
        <v>1150</v>
      </c>
      <c r="M425" s="1">
        <v>4000</v>
      </c>
      <c r="N425" s="1">
        <v>1560</v>
      </c>
      <c r="O425" s="1">
        <f t="shared" si="158"/>
        <v>6733.9071428571433</v>
      </c>
      <c r="P425" s="1">
        <f t="shared" si="167"/>
        <v>1085.9299999999994</v>
      </c>
      <c r="Q425" s="1">
        <v>220</v>
      </c>
      <c r="R425" s="1">
        <f t="shared" si="164"/>
        <v>1305.9299999999994</v>
      </c>
      <c r="S425" s="22">
        <f t="shared" si="159"/>
        <v>2611.8599999999988</v>
      </c>
      <c r="T425" s="1"/>
      <c r="U425" s="1"/>
      <c r="V425" s="1">
        <v>1150</v>
      </c>
      <c r="W425" s="1">
        <v>4000</v>
      </c>
      <c r="X425" s="1">
        <v>1880</v>
      </c>
      <c r="Y425" s="1">
        <f t="shared" si="171"/>
        <v>8115.2214285714281</v>
      </c>
      <c r="Z425" s="1">
        <f t="shared" si="168"/>
        <v>1039.5899999999995</v>
      </c>
      <c r="AA425" s="1">
        <v>240</v>
      </c>
      <c r="AB425" s="1">
        <f t="shared" si="165"/>
        <v>1279.5899999999995</v>
      </c>
      <c r="AC425" s="22">
        <f t="shared" si="160"/>
        <v>2559.1799999999989</v>
      </c>
      <c r="AD425" s="20"/>
      <c r="AE425" s="20"/>
      <c r="AF425" s="1">
        <v>1150</v>
      </c>
      <c r="AG425" s="1">
        <v>4000</v>
      </c>
      <c r="AH425" s="1">
        <v>2350</v>
      </c>
      <c r="AI425" s="1">
        <f t="shared" si="170"/>
        <v>10144.026785714286</v>
      </c>
      <c r="AJ425" s="1">
        <f t="shared" si="169"/>
        <v>1331.3900000000012</v>
      </c>
      <c r="AK425" s="1">
        <v>300</v>
      </c>
      <c r="AL425" s="1">
        <v>45</v>
      </c>
      <c r="AM425" s="1">
        <f t="shared" si="172"/>
        <v>1676.3900000000012</v>
      </c>
      <c r="AN425" s="22">
        <f t="shared" si="161"/>
        <v>3352.7800000000025</v>
      </c>
      <c r="AO425" s="1"/>
    </row>
    <row r="428" spans="2:41" x14ac:dyDescent="0.35">
      <c r="B428" t="s">
        <v>11</v>
      </c>
      <c r="C428" t="s">
        <v>12</v>
      </c>
    </row>
    <row r="429" spans="2:41" x14ac:dyDescent="0.35">
      <c r="B429" t="s">
        <v>13</v>
      </c>
      <c r="C429" t="s">
        <v>14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9CC1B-44D4-42F4-85E6-BA466F062DFF}">
  <dimension ref="B2:AR429"/>
  <sheetViews>
    <sheetView topLeftCell="N1" workbookViewId="0">
      <selection activeCell="AI4" sqref="AI4:AR425"/>
    </sheetView>
  </sheetViews>
  <sheetFormatPr defaultRowHeight="14.5" x14ac:dyDescent="0.35"/>
  <cols>
    <col min="2" max="2" width="10.6328125" bestFit="1" customWidth="1"/>
    <col min="6" max="8" width="0" hidden="1" customWidth="1"/>
    <col min="13" max="13" width="10.6328125" bestFit="1" customWidth="1"/>
    <col min="17" max="19" width="8.7265625" hidden="1" customWidth="1"/>
    <col min="20" max="20" width="10.81640625" customWidth="1"/>
    <col min="28" max="30" width="8.7265625" customWidth="1"/>
    <col min="40" max="42" width="0" hidden="1" customWidth="1"/>
    <col min="43" max="43" width="10.36328125" customWidth="1"/>
  </cols>
  <sheetData>
    <row r="2" spans="2:44" x14ac:dyDescent="0.35">
      <c r="B2" t="s">
        <v>7</v>
      </c>
      <c r="C2" s="2">
        <v>0.65</v>
      </c>
      <c r="K2" s="19"/>
      <c r="AG2" s="8"/>
      <c r="AH2" s="8"/>
    </row>
    <row r="3" spans="2:44" ht="15" thickBot="1" x14ac:dyDescent="0.4">
      <c r="K3" s="19"/>
      <c r="AG3" s="8"/>
      <c r="AH3" s="8"/>
    </row>
    <row r="4" spans="2:44" ht="15" thickBot="1" x14ac:dyDescent="0.4">
      <c r="B4" s="11" t="s">
        <v>0</v>
      </c>
      <c r="C4" s="12" t="s">
        <v>1</v>
      </c>
      <c r="D4" s="13" t="s">
        <v>2</v>
      </c>
      <c r="E4" s="14" t="s">
        <v>3</v>
      </c>
      <c r="F4" s="15" t="s">
        <v>4</v>
      </c>
      <c r="G4" s="27">
        <v>0.95</v>
      </c>
      <c r="H4" s="12" t="s">
        <v>5</v>
      </c>
      <c r="I4" s="13" t="s">
        <v>6</v>
      </c>
      <c r="J4" s="16" t="s">
        <v>8</v>
      </c>
      <c r="K4" s="18"/>
      <c r="M4" s="11" t="s">
        <v>0</v>
      </c>
      <c r="N4" s="12" t="s">
        <v>1</v>
      </c>
      <c r="O4" s="13" t="s">
        <v>2</v>
      </c>
      <c r="P4" s="14" t="s">
        <v>3</v>
      </c>
      <c r="Q4" s="15" t="s">
        <v>4</v>
      </c>
      <c r="R4" s="28">
        <v>0.94</v>
      </c>
      <c r="S4" s="12" t="s">
        <v>5</v>
      </c>
      <c r="T4" s="13" t="s">
        <v>6</v>
      </c>
      <c r="U4" s="16" t="s">
        <v>8</v>
      </c>
      <c r="X4" s="11" t="s">
        <v>0</v>
      </c>
      <c r="Y4" s="12" t="s">
        <v>1</v>
      </c>
      <c r="Z4" s="13" t="s">
        <v>2</v>
      </c>
      <c r="AA4" s="14" t="s">
        <v>3</v>
      </c>
      <c r="AB4" s="15" t="s">
        <v>4</v>
      </c>
      <c r="AC4" s="27">
        <v>0.94</v>
      </c>
      <c r="AD4" s="12" t="s">
        <v>5</v>
      </c>
      <c r="AE4" s="13" t="s">
        <v>6</v>
      </c>
      <c r="AF4" s="17"/>
      <c r="AG4" s="18"/>
      <c r="AH4" s="18"/>
      <c r="AI4" s="12" t="s">
        <v>0</v>
      </c>
      <c r="AJ4" s="12" t="s">
        <v>1</v>
      </c>
      <c r="AK4" s="13" t="s">
        <v>2</v>
      </c>
      <c r="AL4" s="14" t="s">
        <v>3</v>
      </c>
      <c r="AM4" s="15" t="s">
        <v>4</v>
      </c>
      <c r="AN4" s="28">
        <v>0.95</v>
      </c>
      <c r="AO4" s="12" t="s">
        <v>5</v>
      </c>
      <c r="AP4" s="12" t="s">
        <v>9</v>
      </c>
      <c r="AQ4" s="13" t="s">
        <v>6</v>
      </c>
      <c r="AR4" s="16" t="s">
        <v>8</v>
      </c>
    </row>
    <row r="5" spans="2:44" x14ac:dyDescent="0.35">
      <c r="B5" s="3">
        <v>550</v>
      </c>
      <c r="C5" s="21">
        <v>800</v>
      </c>
      <c r="D5" s="4">
        <v>1255</v>
      </c>
      <c r="E5" s="6">
        <f>(((22/7*(B5/2)^2)*D5)+((C5-B5)*D5*B5))/1000000</f>
        <v>470.84910714285712</v>
      </c>
      <c r="F5" s="3">
        <v>213.23</v>
      </c>
      <c r="G5" s="21">
        <f>$G$4*F5</f>
        <v>202.56849999999997</v>
      </c>
      <c r="H5" s="21">
        <v>125</v>
      </c>
      <c r="I5" s="4">
        <f>SUM(G5:H5)</f>
        <v>327.56849999999997</v>
      </c>
      <c r="J5" s="9">
        <f>I5/(1-$C$2)</f>
        <v>935.91</v>
      </c>
      <c r="K5" s="20"/>
      <c r="L5" s="1"/>
      <c r="M5" s="1">
        <v>550</v>
      </c>
      <c r="N5" s="1">
        <v>800</v>
      </c>
      <c r="O5" s="1">
        <v>1560</v>
      </c>
      <c r="P5" s="1">
        <f>(((22/7*(M5/2)^2)*O5)+((N5-M5)*O5*M5))/1000000</f>
        <v>585.27857142857147</v>
      </c>
      <c r="Q5" s="1">
        <v>283.61</v>
      </c>
      <c r="R5" s="1">
        <f>$R$4*Q5</f>
        <v>266.59339999999997</v>
      </c>
      <c r="S5" s="1">
        <v>125</v>
      </c>
      <c r="T5" s="1">
        <f>SUM(R5:S5)</f>
        <v>391.59339999999997</v>
      </c>
      <c r="U5" s="22">
        <f>T5/(1-$C$2)</f>
        <v>1118.8382857142858</v>
      </c>
      <c r="V5" s="1"/>
      <c r="W5" s="1"/>
      <c r="X5" s="1">
        <v>550</v>
      </c>
      <c r="Y5" s="1">
        <v>800</v>
      </c>
      <c r="Z5" s="1">
        <v>1880</v>
      </c>
      <c r="AA5" s="1">
        <f>(((22/7*(X5/2)^2)*Z5)+((Y5-X5)*Z5*X5))/1000000</f>
        <v>705.33571428571429</v>
      </c>
      <c r="AB5" s="1">
        <v>286.95</v>
      </c>
      <c r="AC5" s="1">
        <f>$AC$4*AB5</f>
        <v>269.73299999999995</v>
      </c>
      <c r="AD5" s="1">
        <v>125</v>
      </c>
      <c r="AE5" s="1">
        <f>SUM(AC5:AD5)</f>
        <v>394.73299999999995</v>
      </c>
      <c r="AF5" s="22">
        <f>AE5/(1-$C$2)</f>
        <v>1127.8085714285714</v>
      </c>
      <c r="AG5" s="20"/>
      <c r="AH5" s="20"/>
      <c r="AI5" s="1">
        <v>550</v>
      </c>
      <c r="AJ5" s="1">
        <v>800</v>
      </c>
      <c r="AK5" s="1">
        <v>2350</v>
      </c>
      <c r="AL5" s="1">
        <f>(((22/7*(AI5/2)^2)*AK5)+((AJ5-AI5)*AK5*AI5))/1000000</f>
        <v>881.66964285714278</v>
      </c>
      <c r="AM5" s="1">
        <v>353.98</v>
      </c>
      <c r="AN5" s="1">
        <f>$AN$4*AM5</f>
        <v>336.28100000000001</v>
      </c>
      <c r="AO5" s="1">
        <v>125</v>
      </c>
      <c r="AP5" s="1">
        <v>30</v>
      </c>
      <c r="AQ5" s="1">
        <f>SUM(AN5:AP5)</f>
        <v>491.28100000000001</v>
      </c>
      <c r="AR5" s="22">
        <f>AQ5/(1-$C$2)</f>
        <v>1403.66</v>
      </c>
    </row>
    <row r="6" spans="2:44" x14ac:dyDescent="0.35">
      <c r="B6" s="3">
        <v>550</v>
      </c>
      <c r="C6" s="21">
        <v>900</v>
      </c>
      <c r="D6" s="4">
        <v>1255</v>
      </c>
      <c r="E6" s="6">
        <f t="shared" ref="E6:E27" si="0">(((22/7*(B6/2)^2)*D6)+((C6-B6)*D6*B6))/1000000</f>
        <v>539.87410714285704</v>
      </c>
      <c r="F6" s="3">
        <v>221.7</v>
      </c>
      <c r="G6" s="21">
        <f t="shared" ref="G6:G51" si="1">$G$4*F6</f>
        <v>210.61499999999998</v>
      </c>
      <c r="H6" s="21">
        <v>125</v>
      </c>
      <c r="I6" s="4">
        <f t="shared" ref="I6:I51" si="2">SUM(G6:H6)</f>
        <v>335.61500000000001</v>
      </c>
      <c r="J6" s="9">
        <f t="shared" ref="J6:J51" si="3">I6/(1-$C$2)</f>
        <v>958.90000000000009</v>
      </c>
      <c r="K6" s="20"/>
      <c r="L6" s="1"/>
      <c r="M6" s="1">
        <v>550</v>
      </c>
      <c r="N6" s="1">
        <v>900</v>
      </c>
      <c r="O6" s="1">
        <v>1560</v>
      </c>
      <c r="P6" s="1">
        <f t="shared" ref="P6:P69" si="4">(((22/7*(M6/2)^2)*O6)+((N6-M6)*O6*M6))/1000000</f>
        <v>671.07857142857142</v>
      </c>
      <c r="Q6" s="1">
        <v>296.3</v>
      </c>
      <c r="R6" s="1">
        <f t="shared" ref="R6:R27" si="5">$R$4*Q6</f>
        <v>278.52199999999999</v>
      </c>
      <c r="S6" s="1">
        <v>125</v>
      </c>
      <c r="T6" s="1">
        <f t="shared" ref="T6:T27" si="6">SUM(R6:S6)</f>
        <v>403.52199999999999</v>
      </c>
      <c r="U6" s="22">
        <f t="shared" ref="U6:U27" si="7">T6/(1-$C$2)</f>
        <v>1152.92</v>
      </c>
      <c r="V6" s="1"/>
      <c r="W6" s="1"/>
      <c r="X6" s="1">
        <v>550</v>
      </c>
      <c r="Y6" s="1">
        <v>900</v>
      </c>
      <c r="Z6" s="1">
        <v>1880</v>
      </c>
      <c r="AA6" s="1">
        <f t="shared" ref="AA6:AA27" si="8">(((22/7*(X6/2)^2)*Z6)+((Y6-X6)*Z6*X6))/1000000</f>
        <v>808.73571428571427</v>
      </c>
      <c r="AB6" s="1">
        <v>299.98</v>
      </c>
      <c r="AC6" s="1">
        <f t="shared" ref="AC6:AC51" si="9">$AC$4*AB6</f>
        <v>281.9812</v>
      </c>
      <c r="AD6" s="1">
        <v>125</v>
      </c>
      <c r="AE6" s="1">
        <f t="shared" ref="AE6:AE27" si="10">SUM(AC6:AD6)</f>
        <v>406.9812</v>
      </c>
      <c r="AF6" s="22">
        <f t="shared" ref="AF6:AF27" si="11">AE6/(1-$C$2)</f>
        <v>1162.8034285714286</v>
      </c>
      <c r="AG6" s="20"/>
      <c r="AH6" s="20"/>
      <c r="AI6" s="1">
        <v>550</v>
      </c>
      <c r="AJ6" s="1">
        <v>900</v>
      </c>
      <c r="AK6" s="1">
        <v>2350</v>
      </c>
      <c r="AL6" s="1">
        <f t="shared" ref="AL6:AL27" si="12">(((22/7*(AI6/2)^2)*AK6)+((AJ6-AI6)*AK6*AI6))/1000000</f>
        <v>1010.9196428571428</v>
      </c>
      <c r="AM6" s="1">
        <v>370.9</v>
      </c>
      <c r="AN6" s="1">
        <f t="shared" ref="AN6:AN51" si="13">$AN$4*AM6</f>
        <v>352.35499999999996</v>
      </c>
      <c r="AO6" s="1">
        <v>145</v>
      </c>
      <c r="AP6" s="1">
        <v>30</v>
      </c>
      <c r="AQ6" s="1">
        <f t="shared" ref="AQ6:AQ27" si="14">SUM(AN6:AP6)</f>
        <v>527.35500000000002</v>
      </c>
      <c r="AR6" s="22">
        <f t="shared" ref="AR6:AR27" si="15">AQ6/(1-$C$2)</f>
        <v>1506.7285714285715</v>
      </c>
    </row>
    <row r="7" spans="2:44" x14ac:dyDescent="0.35">
      <c r="B7" s="3">
        <v>550</v>
      </c>
      <c r="C7" s="21">
        <v>1000</v>
      </c>
      <c r="D7" s="4">
        <v>1255</v>
      </c>
      <c r="E7" s="6">
        <f t="shared" si="0"/>
        <v>608.89910714285702</v>
      </c>
      <c r="F7" s="3">
        <f>F6+8.47</f>
        <v>230.17</v>
      </c>
      <c r="G7" s="21">
        <f t="shared" si="1"/>
        <v>218.66149999999999</v>
      </c>
      <c r="H7" s="21">
        <v>125</v>
      </c>
      <c r="I7" s="4">
        <f t="shared" si="2"/>
        <v>343.66149999999999</v>
      </c>
      <c r="J7" s="9">
        <f t="shared" si="3"/>
        <v>981.89</v>
      </c>
      <c r="K7" s="20"/>
      <c r="L7" s="1"/>
      <c r="M7" s="1">
        <v>550</v>
      </c>
      <c r="N7" s="1">
        <v>1000</v>
      </c>
      <c r="O7" s="1">
        <v>1560</v>
      </c>
      <c r="P7" s="1">
        <f t="shared" si="4"/>
        <v>756.87857142857149</v>
      </c>
      <c r="Q7" s="1">
        <f>12.69+Q6</f>
        <v>308.99</v>
      </c>
      <c r="R7" s="1">
        <f t="shared" si="5"/>
        <v>290.45060000000001</v>
      </c>
      <c r="S7" s="1">
        <v>125</v>
      </c>
      <c r="T7" s="1">
        <f t="shared" si="6"/>
        <v>415.45060000000001</v>
      </c>
      <c r="U7" s="22">
        <f t="shared" si="7"/>
        <v>1187.0017142857143</v>
      </c>
      <c r="V7" s="1"/>
      <c r="W7" s="1"/>
      <c r="X7" s="1">
        <v>550</v>
      </c>
      <c r="Y7" s="1">
        <v>1000</v>
      </c>
      <c r="Z7" s="1">
        <v>1880</v>
      </c>
      <c r="AA7" s="1">
        <f t="shared" si="8"/>
        <v>912.13571428571424</v>
      </c>
      <c r="AB7" s="1">
        <f>AB6+13.03</f>
        <v>313.01</v>
      </c>
      <c r="AC7" s="1">
        <f t="shared" si="9"/>
        <v>294.2294</v>
      </c>
      <c r="AD7" s="1">
        <v>125</v>
      </c>
      <c r="AE7" s="1">
        <f t="shared" si="10"/>
        <v>419.2294</v>
      </c>
      <c r="AF7" s="22">
        <f t="shared" si="11"/>
        <v>1197.7982857142858</v>
      </c>
      <c r="AG7" s="20"/>
      <c r="AH7" s="20"/>
      <c r="AI7" s="1">
        <v>550</v>
      </c>
      <c r="AJ7" s="1">
        <v>1000</v>
      </c>
      <c r="AK7" s="1">
        <v>2350</v>
      </c>
      <c r="AL7" s="1">
        <f t="shared" si="12"/>
        <v>1140.1696428571429</v>
      </c>
      <c r="AM7" s="1">
        <f>AM6+16.92</f>
        <v>387.82</v>
      </c>
      <c r="AN7" s="1">
        <f t="shared" si="13"/>
        <v>368.42899999999997</v>
      </c>
      <c r="AO7" s="1">
        <v>145</v>
      </c>
      <c r="AP7" s="1">
        <v>30</v>
      </c>
      <c r="AQ7" s="1">
        <f t="shared" si="14"/>
        <v>543.42899999999997</v>
      </c>
      <c r="AR7" s="22">
        <f t="shared" si="15"/>
        <v>1552.6542857142858</v>
      </c>
    </row>
    <row r="8" spans="2:44" x14ac:dyDescent="0.35">
      <c r="B8" s="3">
        <v>550</v>
      </c>
      <c r="C8" s="21">
        <v>1100</v>
      </c>
      <c r="D8" s="4">
        <v>1255</v>
      </c>
      <c r="E8" s="6">
        <f t="shared" si="0"/>
        <v>677.92410714285711</v>
      </c>
      <c r="F8" s="3">
        <f t="shared" ref="F8:F27" si="16">F7+8.47</f>
        <v>238.64</v>
      </c>
      <c r="G8" s="21">
        <f t="shared" si="1"/>
        <v>226.70799999999997</v>
      </c>
      <c r="H8" s="21">
        <v>125</v>
      </c>
      <c r="I8" s="4">
        <f t="shared" si="2"/>
        <v>351.70799999999997</v>
      </c>
      <c r="J8" s="9">
        <f t="shared" si="3"/>
        <v>1004.88</v>
      </c>
      <c r="K8" s="20"/>
      <c r="L8" s="1"/>
      <c r="M8" s="1">
        <v>550</v>
      </c>
      <c r="N8" s="1">
        <v>1100</v>
      </c>
      <c r="O8" s="1">
        <v>1560</v>
      </c>
      <c r="P8" s="1">
        <f t="shared" si="4"/>
        <v>842.67857142857144</v>
      </c>
      <c r="Q8" s="1">
        <f t="shared" ref="Q8:Q27" si="17">12.69+Q7</f>
        <v>321.68</v>
      </c>
      <c r="R8" s="1">
        <f t="shared" si="5"/>
        <v>302.37919999999997</v>
      </c>
      <c r="S8" s="1">
        <v>125</v>
      </c>
      <c r="T8" s="1">
        <f t="shared" si="6"/>
        <v>427.37919999999997</v>
      </c>
      <c r="U8" s="22">
        <f t="shared" si="7"/>
        <v>1221.0834285714286</v>
      </c>
      <c r="V8" s="1"/>
      <c r="W8" s="1"/>
      <c r="X8" s="1">
        <v>550</v>
      </c>
      <c r="Y8" s="1">
        <v>1100</v>
      </c>
      <c r="Z8" s="1">
        <v>1880</v>
      </c>
      <c r="AA8" s="1">
        <f t="shared" si="8"/>
        <v>1015.5357142857142</v>
      </c>
      <c r="AB8" s="1">
        <f t="shared" ref="AB8:AB27" si="18">AB7+13.03</f>
        <v>326.03999999999996</v>
      </c>
      <c r="AC8" s="1">
        <f t="shared" si="9"/>
        <v>306.47759999999994</v>
      </c>
      <c r="AD8" s="1">
        <v>145</v>
      </c>
      <c r="AE8" s="1">
        <f t="shared" si="10"/>
        <v>451.47759999999994</v>
      </c>
      <c r="AF8" s="22">
        <f t="shared" si="11"/>
        <v>1289.9359999999999</v>
      </c>
      <c r="AG8" s="20"/>
      <c r="AH8" s="20"/>
      <c r="AI8" s="1">
        <v>550</v>
      </c>
      <c r="AJ8" s="1">
        <v>1100</v>
      </c>
      <c r="AK8" s="1">
        <v>2350</v>
      </c>
      <c r="AL8" s="1">
        <f t="shared" si="12"/>
        <v>1269.4196428571429</v>
      </c>
      <c r="AM8" s="1">
        <f t="shared" ref="AM8:AM27" si="19">AM7+16.92</f>
        <v>404.74</v>
      </c>
      <c r="AN8" s="1">
        <f t="shared" si="13"/>
        <v>384.50299999999999</v>
      </c>
      <c r="AO8" s="1">
        <v>145</v>
      </c>
      <c r="AP8" s="1">
        <v>30</v>
      </c>
      <c r="AQ8" s="1">
        <f t="shared" si="14"/>
        <v>559.50299999999993</v>
      </c>
      <c r="AR8" s="22">
        <f t="shared" si="15"/>
        <v>1598.58</v>
      </c>
    </row>
    <row r="9" spans="2:44" x14ac:dyDescent="0.35">
      <c r="B9" s="3">
        <v>550</v>
      </c>
      <c r="C9" s="21">
        <v>1200</v>
      </c>
      <c r="D9" s="4">
        <v>1255</v>
      </c>
      <c r="E9" s="6">
        <f t="shared" si="0"/>
        <v>746.94910714285709</v>
      </c>
      <c r="F9" s="3">
        <f t="shared" si="16"/>
        <v>247.10999999999999</v>
      </c>
      <c r="G9" s="21">
        <f t="shared" si="1"/>
        <v>234.75449999999998</v>
      </c>
      <c r="H9" s="21">
        <v>125</v>
      </c>
      <c r="I9" s="4">
        <f t="shared" si="2"/>
        <v>359.75450000000001</v>
      </c>
      <c r="J9" s="9">
        <f t="shared" si="3"/>
        <v>1027.8700000000001</v>
      </c>
      <c r="K9" s="20"/>
      <c r="L9" s="1"/>
      <c r="M9" s="1">
        <v>550</v>
      </c>
      <c r="N9" s="1">
        <v>1200</v>
      </c>
      <c r="O9" s="1">
        <v>1560</v>
      </c>
      <c r="P9" s="1">
        <f t="shared" si="4"/>
        <v>928.47857142857151</v>
      </c>
      <c r="Q9" s="1">
        <f t="shared" si="17"/>
        <v>334.37</v>
      </c>
      <c r="R9" s="1">
        <f t="shared" si="5"/>
        <v>314.30779999999999</v>
      </c>
      <c r="S9" s="1">
        <v>125</v>
      </c>
      <c r="T9" s="1">
        <f t="shared" si="6"/>
        <v>439.30779999999999</v>
      </c>
      <c r="U9" s="22">
        <f t="shared" si="7"/>
        <v>1255.1651428571429</v>
      </c>
      <c r="V9" s="1"/>
      <c r="W9" s="1"/>
      <c r="X9" s="1">
        <v>550</v>
      </c>
      <c r="Y9" s="1">
        <v>1200</v>
      </c>
      <c r="Z9" s="1">
        <v>1880</v>
      </c>
      <c r="AA9" s="1">
        <f t="shared" si="8"/>
        <v>1118.9357142857141</v>
      </c>
      <c r="AB9" s="1">
        <f t="shared" si="18"/>
        <v>339.06999999999994</v>
      </c>
      <c r="AC9" s="1">
        <f t="shared" si="9"/>
        <v>318.72579999999994</v>
      </c>
      <c r="AD9" s="1">
        <v>145</v>
      </c>
      <c r="AE9" s="1">
        <f t="shared" si="10"/>
        <v>463.72579999999994</v>
      </c>
      <c r="AF9" s="22">
        <f t="shared" si="11"/>
        <v>1324.9308571428571</v>
      </c>
      <c r="AG9" s="20"/>
      <c r="AH9" s="20"/>
      <c r="AI9" s="1">
        <v>550</v>
      </c>
      <c r="AJ9" s="1">
        <v>1200</v>
      </c>
      <c r="AK9" s="1">
        <v>2350</v>
      </c>
      <c r="AL9" s="1">
        <f t="shared" si="12"/>
        <v>1398.6696428571429</v>
      </c>
      <c r="AM9" s="1">
        <f t="shared" si="19"/>
        <v>421.66</v>
      </c>
      <c r="AN9" s="1">
        <f t="shared" si="13"/>
        <v>400.577</v>
      </c>
      <c r="AO9" s="1">
        <v>145</v>
      </c>
      <c r="AP9" s="1">
        <v>30</v>
      </c>
      <c r="AQ9" s="1">
        <f t="shared" si="14"/>
        <v>575.577</v>
      </c>
      <c r="AR9" s="22">
        <f t="shared" si="15"/>
        <v>1644.5057142857145</v>
      </c>
    </row>
    <row r="10" spans="2:44" x14ac:dyDescent="0.35">
      <c r="B10" s="3">
        <v>550</v>
      </c>
      <c r="C10" s="21">
        <v>1300</v>
      </c>
      <c r="D10" s="4">
        <v>1255</v>
      </c>
      <c r="E10" s="6">
        <f t="shared" si="0"/>
        <v>815.97410714285706</v>
      </c>
      <c r="F10" s="3">
        <f t="shared" si="16"/>
        <v>255.57999999999998</v>
      </c>
      <c r="G10" s="21">
        <f t="shared" si="1"/>
        <v>242.80099999999999</v>
      </c>
      <c r="H10" s="21">
        <v>125</v>
      </c>
      <c r="I10" s="4">
        <f t="shared" si="2"/>
        <v>367.80099999999999</v>
      </c>
      <c r="J10" s="9">
        <f t="shared" si="3"/>
        <v>1050.8600000000001</v>
      </c>
      <c r="K10" s="20"/>
      <c r="L10" s="1"/>
      <c r="M10" s="1">
        <v>550</v>
      </c>
      <c r="N10" s="1">
        <v>1300</v>
      </c>
      <c r="O10" s="1">
        <v>1560</v>
      </c>
      <c r="P10" s="1">
        <f t="shared" si="4"/>
        <v>1014.2785714285715</v>
      </c>
      <c r="Q10" s="1">
        <f t="shared" si="17"/>
        <v>347.06</v>
      </c>
      <c r="R10" s="1">
        <f t="shared" si="5"/>
        <v>326.2364</v>
      </c>
      <c r="S10" s="1">
        <v>145</v>
      </c>
      <c r="T10" s="1">
        <f t="shared" si="6"/>
        <v>471.2364</v>
      </c>
      <c r="U10" s="22">
        <f t="shared" si="7"/>
        <v>1346.3897142857145</v>
      </c>
      <c r="V10" s="1"/>
      <c r="W10" s="1"/>
      <c r="X10" s="1">
        <v>550</v>
      </c>
      <c r="Y10" s="1">
        <v>1300</v>
      </c>
      <c r="Z10" s="1">
        <v>1880</v>
      </c>
      <c r="AA10" s="1">
        <f t="shared" si="8"/>
        <v>1222.3357142857142</v>
      </c>
      <c r="AB10" s="1">
        <f t="shared" si="18"/>
        <v>352.09999999999991</v>
      </c>
      <c r="AC10" s="1">
        <f t="shared" si="9"/>
        <v>330.97399999999988</v>
      </c>
      <c r="AD10" s="1">
        <v>145</v>
      </c>
      <c r="AE10" s="1">
        <f t="shared" si="10"/>
        <v>475.97399999999988</v>
      </c>
      <c r="AF10" s="22">
        <f t="shared" si="11"/>
        <v>1359.9257142857141</v>
      </c>
      <c r="AG10" s="20"/>
      <c r="AH10" s="20"/>
      <c r="AI10" s="1">
        <v>550</v>
      </c>
      <c r="AJ10" s="1">
        <v>1300</v>
      </c>
      <c r="AK10" s="1">
        <v>2350</v>
      </c>
      <c r="AL10" s="1">
        <f t="shared" si="12"/>
        <v>1527.9196428571429</v>
      </c>
      <c r="AM10" s="1">
        <f t="shared" si="19"/>
        <v>438.58000000000004</v>
      </c>
      <c r="AN10" s="1">
        <f t="shared" si="13"/>
        <v>416.65100000000001</v>
      </c>
      <c r="AO10" s="1">
        <v>165</v>
      </c>
      <c r="AP10" s="1">
        <v>30</v>
      </c>
      <c r="AQ10" s="1">
        <f t="shared" si="14"/>
        <v>611.65100000000007</v>
      </c>
      <c r="AR10" s="22">
        <f t="shared" si="15"/>
        <v>1747.5742857142859</v>
      </c>
    </row>
    <row r="11" spans="2:44" x14ac:dyDescent="0.35">
      <c r="B11" s="3">
        <v>550</v>
      </c>
      <c r="C11" s="21">
        <v>1400</v>
      </c>
      <c r="D11" s="4">
        <v>1255</v>
      </c>
      <c r="E11" s="6">
        <f t="shared" si="0"/>
        <v>884.99910714285704</v>
      </c>
      <c r="F11" s="3">
        <f t="shared" si="16"/>
        <v>264.05</v>
      </c>
      <c r="G11" s="21">
        <f t="shared" si="1"/>
        <v>250.8475</v>
      </c>
      <c r="H11" s="21">
        <v>125</v>
      </c>
      <c r="I11" s="4">
        <f t="shared" si="2"/>
        <v>375.84749999999997</v>
      </c>
      <c r="J11" s="9">
        <f t="shared" si="3"/>
        <v>1073.8499999999999</v>
      </c>
      <c r="K11" s="20"/>
      <c r="L11" s="1"/>
      <c r="M11" s="1">
        <v>550</v>
      </c>
      <c r="N11" s="1">
        <v>1400</v>
      </c>
      <c r="O11" s="1">
        <v>1560</v>
      </c>
      <c r="P11" s="1">
        <f t="shared" si="4"/>
        <v>1100.0785714285714</v>
      </c>
      <c r="Q11" s="1">
        <f t="shared" si="17"/>
        <v>359.75</v>
      </c>
      <c r="R11" s="1">
        <f t="shared" si="5"/>
        <v>338.16499999999996</v>
      </c>
      <c r="S11" s="1">
        <v>145</v>
      </c>
      <c r="T11" s="1">
        <f t="shared" si="6"/>
        <v>483.16499999999996</v>
      </c>
      <c r="U11" s="22">
        <f t="shared" si="7"/>
        <v>1380.4714285714285</v>
      </c>
      <c r="V11" s="1"/>
      <c r="W11" s="1"/>
      <c r="X11" s="1">
        <v>550</v>
      </c>
      <c r="Y11" s="1">
        <v>1400</v>
      </c>
      <c r="Z11" s="1">
        <v>1880</v>
      </c>
      <c r="AA11" s="1">
        <f t="shared" si="8"/>
        <v>1325.735714285714</v>
      </c>
      <c r="AB11" s="1">
        <f t="shared" si="18"/>
        <v>365.12999999999988</v>
      </c>
      <c r="AC11" s="1">
        <f t="shared" si="9"/>
        <v>343.22219999999987</v>
      </c>
      <c r="AD11" s="1">
        <v>145</v>
      </c>
      <c r="AE11" s="1">
        <f t="shared" si="10"/>
        <v>488.22219999999987</v>
      </c>
      <c r="AF11" s="22">
        <f t="shared" si="11"/>
        <v>1394.9205714285711</v>
      </c>
      <c r="AG11" s="20"/>
      <c r="AH11" s="20"/>
      <c r="AI11" s="1">
        <v>550</v>
      </c>
      <c r="AJ11" s="1">
        <v>1400</v>
      </c>
      <c r="AK11" s="1">
        <v>2350</v>
      </c>
      <c r="AL11" s="1">
        <f t="shared" si="12"/>
        <v>1657.1696428571429</v>
      </c>
      <c r="AM11" s="1">
        <f t="shared" si="19"/>
        <v>455.50000000000006</v>
      </c>
      <c r="AN11" s="1">
        <f t="shared" si="13"/>
        <v>432.72500000000002</v>
      </c>
      <c r="AO11" s="1">
        <v>165</v>
      </c>
      <c r="AP11" s="1">
        <v>30</v>
      </c>
      <c r="AQ11" s="1">
        <f t="shared" si="14"/>
        <v>627.72500000000002</v>
      </c>
      <c r="AR11" s="22">
        <f t="shared" si="15"/>
        <v>1793.5000000000002</v>
      </c>
    </row>
    <row r="12" spans="2:44" x14ac:dyDescent="0.35">
      <c r="B12" s="3">
        <v>550</v>
      </c>
      <c r="C12" s="21">
        <v>1500</v>
      </c>
      <c r="D12" s="4">
        <v>1255</v>
      </c>
      <c r="E12" s="6">
        <f t="shared" si="0"/>
        <v>954.02410714285702</v>
      </c>
      <c r="F12" s="3">
        <f t="shared" si="16"/>
        <v>272.52000000000004</v>
      </c>
      <c r="G12" s="21">
        <f t="shared" si="1"/>
        <v>258.89400000000001</v>
      </c>
      <c r="H12" s="21">
        <v>125</v>
      </c>
      <c r="I12" s="4">
        <f t="shared" si="2"/>
        <v>383.89400000000001</v>
      </c>
      <c r="J12" s="9">
        <f t="shared" si="3"/>
        <v>1096.8400000000001</v>
      </c>
      <c r="K12" s="20"/>
      <c r="L12" s="1"/>
      <c r="M12" s="1">
        <v>550</v>
      </c>
      <c r="N12" s="1">
        <v>1500</v>
      </c>
      <c r="O12" s="1">
        <v>1560</v>
      </c>
      <c r="P12" s="1">
        <f t="shared" si="4"/>
        <v>1185.8785714285714</v>
      </c>
      <c r="Q12" s="1">
        <f t="shared" si="17"/>
        <v>372.44</v>
      </c>
      <c r="R12" s="1">
        <f t="shared" si="5"/>
        <v>350.09359999999998</v>
      </c>
      <c r="S12" s="1">
        <v>145</v>
      </c>
      <c r="T12" s="1">
        <f t="shared" si="6"/>
        <v>495.09359999999998</v>
      </c>
      <c r="U12" s="22">
        <f t="shared" si="7"/>
        <v>1414.5531428571428</v>
      </c>
      <c r="V12" s="1"/>
      <c r="W12" s="1"/>
      <c r="X12" s="1">
        <v>550</v>
      </c>
      <c r="Y12" s="1">
        <v>1500</v>
      </c>
      <c r="Z12" s="1">
        <v>1880</v>
      </c>
      <c r="AA12" s="1">
        <f t="shared" si="8"/>
        <v>1429.1357142857141</v>
      </c>
      <c r="AB12" s="1">
        <f t="shared" si="18"/>
        <v>378.15999999999985</v>
      </c>
      <c r="AC12" s="1">
        <f t="shared" si="9"/>
        <v>355.47039999999987</v>
      </c>
      <c r="AD12" s="1">
        <v>145</v>
      </c>
      <c r="AE12" s="1">
        <f t="shared" si="10"/>
        <v>500.47039999999987</v>
      </c>
      <c r="AF12" s="22">
        <f t="shared" si="11"/>
        <v>1429.9154285714283</v>
      </c>
      <c r="AG12" s="20"/>
      <c r="AH12" s="20"/>
      <c r="AI12" s="1">
        <v>550</v>
      </c>
      <c r="AJ12" s="1">
        <v>1500</v>
      </c>
      <c r="AK12" s="1">
        <v>2350</v>
      </c>
      <c r="AL12" s="1">
        <f t="shared" si="12"/>
        <v>1786.4196428571429</v>
      </c>
      <c r="AM12" s="1">
        <f t="shared" si="19"/>
        <v>472.42000000000007</v>
      </c>
      <c r="AN12" s="1">
        <f t="shared" si="13"/>
        <v>448.79900000000004</v>
      </c>
      <c r="AO12" s="1">
        <v>165</v>
      </c>
      <c r="AP12" s="1">
        <v>30</v>
      </c>
      <c r="AQ12" s="1">
        <f t="shared" si="14"/>
        <v>643.79899999999998</v>
      </c>
      <c r="AR12" s="22">
        <f t="shared" si="15"/>
        <v>1839.4257142857143</v>
      </c>
    </row>
    <row r="13" spans="2:44" x14ac:dyDescent="0.35">
      <c r="B13" s="3">
        <v>550</v>
      </c>
      <c r="C13" s="21">
        <v>1600</v>
      </c>
      <c r="D13" s="4">
        <v>1255</v>
      </c>
      <c r="E13" s="6">
        <f t="shared" si="0"/>
        <v>1023.0491071428571</v>
      </c>
      <c r="F13" s="3">
        <f t="shared" si="16"/>
        <v>280.99000000000007</v>
      </c>
      <c r="G13" s="21">
        <f t="shared" si="1"/>
        <v>266.94050000000004</v>
      </c>
      <c r="H13" s="21">
        <v>145</v>
      </c>
      <c r="I13" s="4">
        <f t="shared" si="2"/>
        <v>411.94050000000004</v>
      </c>
      <c r="J13" s="9">
        <f t="shared" si="3"/>
        <v>1176.9728571428573</v>
      </c>
      <c r="K13" s="20"/>
      <c r="L13" s="1"/>
      <c r="M13" s="1">
        <v>550</v>
      </c>
      <c r="N13" s="1">
        <v>1600</v>
      </c>
      <c r="O13" s="1">
        <v>1560</v>
      </c>
      <c r="P13" s="1">
        <f t="shared" si="4"/>
        <v>1271.6785714285716</v>
      </c>
      <c r="Q13" s="1">
        <f t="shared" si="17"/>
        <v>385.13</v>
      </c>
      <c r="R13" s="1">
        <f t="shared" si="5"/>
        <v>362.0222</v>
      </c>
      <c r="S13" s="1">
        <v>145</v>
      </c>
      <c r="T13" s="1">
        <f t="shared" si="6"/>
        <v>507.0222</v>
      </c>
      <c r="U13" s="22">
        <f t="shared" si="7"/>
        <v>1448.6348571428573</v>
      </c>
      <c r="V13" s="1"/>
      <c r="W13" s="1"/>
      <c r="X13" s="1">
        <v>550</v>
      </c>
      <c r="Y13" s="1">
        <v>1600</v>
      </c>
      <c r="Z13" s="1">
        <v>1880</v>
      </c>
      <c r="AA13" s="1">
        <f t="shared" si="8"/>
        <v>1532.5357142857142</v>
      </c>
      <c r="AB13" s="1">
        <f t="shared" si="18"/>
        <v>391.18999999999983</v>
      </c>
      <c r="AC13" s="1">
        <f t="shared" si="9"/>
        <v>367.71859999999981</v>
      </c>
      <c r="AD13" s="1">
        <v>165</v>
      </c>
      <c r="AE13" s="1">
        <f t="shared" si="10"/>
        <v>532.71859999999981</v>
      </c>
      <c r="AF13" s="22">
        <f t="shared" si="11"/>
        <v>1522.0531428571423</v>
      </c>
      <c r="AG13" s="20"/>
      <c r="AH13" s="20"/>
      <c r="AI13" s="1">
        <v>550</v>
      </c>
      <c r="AJ13" s="1">
        <v>1600</v>
      </c>
      <c r="AK13" s="1">
        <v>2350</v>
      </c>
      <c r="AL13" s="1">
        <f t="shared" si="12"/>
        <v>1915.6696428571429</v>
      </c>
      <c r="AM13" s="1">
        <f t="shared" si="19"/>
        <v>489.34000000000009</v>
      </c>
      <c r="AN13" s="1">
        <f t="shared" si="13"/>
        <v>464.87300000000005</v>
      </c>
      <c r="AO13" s="1">
        <v>165</v>
      </c>
      <c r="AP13" s="1">
        <v>30</v>
      </c>
      <c r="AQ13" s="1">
        <f t="shared" si="14"/>
        <v>659.87300000000005</v>
      </c>
      <c r="AR13" s="22">
        <f t="shared" si="15"/>
        <v>1885.3514285714289</v>
      </c>
    </row>
    <row r="14" spans="2:44" x14ac:dyDescent="0.35">
      <c r="B14" s="3">
        <v>550</v>
      </c>
      <c r="C14" s="21">
        <v>1700</v>
      </c>
      <c r="D14" s="4">
        <v>1255</v>
      </c>
      <c r="E14" s="6">
        <f t="shared" si="0"/>
        <v>1092.074107142857</v>
      </c>
      <c r="F14" s="3">
        <f t="shared" si="16"/>
        <v>289.46000000000009</v>
      </c>
      <c r="G14" s="21">
        <f t="shared" si="1"/>
        <v>274.98700000000008</v>
      </c>
      <c r="H14" s="21">
        <v>145</v>
      </c>
      <c r="I14" s="4">
        <f t="shared" si="2"/>
        <v>419.98700000000008</v>
      </c>
      <c r="J14" s="9">
        <f t="shared" si="3"/>
        <v>1199.9628571428575</v>
      </c>
      <c r="K14" s="20"/>
      <c r="L14" s="1"/>
      <c r="M14" s="1">
        <v>550</v>
      </c>
      <c r="N14" s="1">
        <v>1700</v>
      </c>
      <c r="O14" s="1">
        <v>1560</v>
      </c>
      <c r="P14" s="1">
        <f t="shared" si="4"/>
        <v>1357.4785714285715</v>
      </c>
      <c r="Q14" s="1">
        <f t="shared" si="17"/>
        <v>397.82</v>
      </c>
      <c r="R14" s="1">
        <f t="shared" si="5"/>
        <v>373.95079999999996</v>
      </c>
      <c r="S14" s="1">
        <v>145</v>
      </c>
      <c r="T14" s="1">
        <f t="shared" si="6"/>
        <v>518.95079999999996</v>
      </c>
      <c r="U14" s="22">
        <f t="shared" si="7"/>
        <v>1482.7165714285713</v>
      </c>
      <c r="V14" s="1"/>
      <c r="W14" s="1"/>
      <c r="X14" s="1">
        <v>550</v>
      </c>
      <c r="Y14" s="1">
        <v>1700</v>
      </c>
      <c r="Z14" s="1">
        <v>1880</v>
      </c>
      <c r="AA14" s="1">
        <f t="shared" si="8"/>
        <v>1635.9357142857141</v>
      </c>
      <c r="AB14" s="1">
        <f t="shared" si="18"/>
        <v>404.2199999999998</v>
      </c>
      <c r="AC14" s="1">
        <f t="shared" si="9"/>
        <v>379.96679999999981</v>
      </c>
      <c r="AD14" s="1">
        <v>165</v>
      </c>
      <c r="AE14" s="1">
        <f t="shared" si="10"/>
        <v>544.96679999999981</v>
      </c>
      <c r="AF14" s="22">
        <f t="shared" si="11"/>
        <v>1557.0479999999995</v>
      </c>
      <c r="AG14" s="20"/>
      <c r="AH14" s="20"/>
      <c r="AI14" s="1">
        <v>550</v>
      </c>
      <c r="AJ14" s="1">
        <v>1700</v>
      </c>
      <c r="AK14" s="1">
        <v>2350</v>
      </c>
      <c r="AL14" s="1">
        <f t="shared" si="12"/>
        <v>2044.9196428571429</v>
      </c>
      <c r="AM14" s="1">
        <f t="shared" si="19"/>
        <v>506.2600000000001</v>
      </c>
      <c r="AN14" s="1">
        <f t="shared" si="13"/>
        <v>480.94700000000006</v>
      </c>
      <c r="AO14" s="1">
        <v>185</v>
      </c>
      <c r="AP14" s="1">
        <v>30</v>
      </c>
      <c r="AQ14" s="1">
        <f t="shared" si="14"/>
        <v>695.94700000000012</v>
      </c>
      <c r="AR14" s="22">
        <f t="shared" si="15"/>
        <v>1988.4200000000005</v>
      </c>
    </row>
    <row r="15" spans="2:44" x14ac:dyDescent="0.35">
      <c r="B15" s="3">
        <v>550</v>
      </c>
      <c r="C15" s="21">
        <v>1800</v>
      </c>
      <c r="D15" s="4">
        <v>1255</v>
      </c>
      <c r="E15" s="6">
        <f t="shared" si="0"/>
        <v>1161.0991071428571</v>
      </c>
      <c r="F15" s="3">
        <f t="shared" si="16"/>
        <v>297.93000000000012</v>
      </c>
      <c r="G15" s="21">
        <f t="shared" si="1"/>
        <v>283.03350000000012</v>
      </c>
      <c r="H15" s="21">
        <v>145</v>
      </c>
      <c r="I15" s="4">
        <f t="shared" si="2"/>
        <v>428.03350000000012</v>
      </c>
      <c r="J15" s="9">
        <f t="shared" si="3"/>
        <v>1222.9528571428575</v>
      </c>
      <c r="K15" s="20"/>
      <c r="L15" s="1"/>
      <c r="M15" s="1">
        <v>550</v>
      </c>
      <c r="N15" s="1">
        <v>1800</v>
      </c>
      <c r="O15" s="1">
        <v>1560</v>
      </c>
      <c r="P15" s="1">
        <f t="shared" si="4"/>
        <v>1443.2785714285715</v>
      </c>
      <c r="Q15" s="1">
        <f t="shared" si="17"/>
        <v>410.51</v>
      </c>
      <c r="R15" s="1">
        <f t="shared" si="5"/>
        <v>385.87939999999998</v>
      </c>
      <c r="S15" s="1">
        <v>145</v>
      </c>
      <c r="T15" s="1">
        <f t="shared" si="6"/>
        <v>530.87940000000003</v>
      </c>
      <c r="U15" s="22">
        <f t="shared" si="7"/>
        <v>1516.7982857142858</v>
      </c>
      <c r="V15" s="1"/>
      <c r="W15" s="1"/>
      <c r="X15" s="1">
        <v>550</v>
      </c>
      <c r="Y15" s="1">
        <v>1800</v>
      </c>
      <c r="Z15" s="1">
        <v>1880</v>
      </c>
      <c r="AA15" s="1">
        <f t="shared" si="8"/>
        <v>1739.3357142857142</v>
      </c>
      <c r="AB15" s="1">
        <f t="shared" si="18"/>
        <v>417.24999999999977</v>
      </c>
      <c r="AC15" s="1">
        <f t="shared" si="9"/>
        <v>392.21499999999975</v>
      </c>
      <c r="AD15" s="1">
        <v>165</v>
      </c>
      <c r="AE15" s="1">
        <f t="shared" si="10"/>
        <v>557.21499999999969</v>
      </c>
      <c r="AF15" s="22">
        <f t="shared" si="11"/>
        <v>1592.0428571428563</v>
      </c>
      <c r="AG15" s="20"/>
      <c r="AH15" s="20"/>
      <c r="AI15" s="1">
        <v>550</v>
      </c>
      <c r="AJ15" s="1">
        <v>1800</v>
      </c>
      <c r="AK15" s="1">
        <v>2350</v>
      </c>
      <c r="AL15" s="1">
        <f t="shared" si="12"/>
        <v>2174.1696428571431</v>
      </c>
      <c r="AM15" s="1">
        <f t="shared" si="19"/>
        <v>523.18000000000006</v>
      </c>
      <c r="AN15" s="1">
        <f t="shared" si="13"/>
        <v>497.02100000000002</v>
      </c>
      <c r="AO15" s="1">
        <v>185</v>
      </c>
      <c r="AP15" s="1">
        <v>30</v>
      </c>
      <c r="AQ15" s="1">
        <f t="shared" si="14"/>
        <v>712.02099999999996</v>
      </c>
      <c r="AR15" s="22">
        <f t="shared" si="15"/>
        <v>2034.3457142857144</v>
      </c>
    </row>
    <row r="16" spans="2:44" x14ac:dyDescent="0.35">
      <c r="B16" s="3">
        <v>550</v>
      </c>
      <c r="C16" s="21">
        <v>1900</v>
      </c>
      <c r="D16" s="4">
        <v>1255</v>
      </c>
      <c r="E16" s="6">
        <f t="shared" si="0"/>
        <v>1230.1241071428572</v>
      </c>
      <c r="F16" s="3">
        <f t="shared" si="16"/>
        <v>306.40000000000015</v>
      </c>
      <c r="G16" s="21">
        <f t="shared" si="1"/>
        <v>291.08000000000015</v>
      </c>
      <c r="H16" s="21">
        <v>145</v>
      </c>
      <c r="I16" s="4">
        <f t="shared" si="2"/>
        <v>436.08000000000015</v>
      </c>
      <c r="J16" s="9">
        <f t="shared" si="3"/>
        <v>1245.9428571428577</v>
      </c>
      <c r="K16" s="20"/>
      <c r="L16" s="1"/>
      <c r="M16" s="1">
        <v>550</v>
      </c>
      <c r="N16" s="1">
        <v>1900</v>
      </c>
      <c r="O16" s="1">
        <v>1560</v>
      </c>
      <c r="P16" s="1">
        <f t="shared" si="4"/>
        <v>1529.0785714285714</v>
      </c>
      <c r="Q16" s="1">
        <f t="shared" si="17"/>
        <v>423.2</v>
      </c>
      <c r="R16" s="1">
        <f t="shared" si="5"/>
        <v>397.80799999999999</v>
      </c>
      <c r="S16" s="1">
        <v>165</v>
      </c>
      <c r="T16" s="1">
        <f t="shared" si="6"/>
        <v>562.80799999999999</v>
      </c>
      <c r="U16" s="22">
        <f t="shared" si="7"/>
        <v>1608.0228571428572</v>
      </c>
      <c r="V16" s="1"/>
      <c r="W16" s="1"/>
      <c r="X16" s="1">
        <v>550</v>
      </c>
      <c r="Y16" s="1">
        <v>1900</v>
      </c>
      <c r="Z16" s="1">
        <v>1880</v>
      </c>
      <c r="AA16" s="1">
        <f t="shared" si="8"/>
        <v>1842.735714285714</v>
      </c>
      <c r="AB16" s="1">
        <f t="shared" si="18"/>
        <v>430.27999999999975</v>
      </c>
      <c r="AC16" s="1">
        <f t="shared" si="9"/>
        <v>404.46319999999974</v>
      </c>
      <c r="AD16" s="1">
        <v>165</v>
      </c>
      <c r="AE16" s="1">
        <f t="shared" si="10"/>
        <v>569.46319999999969</v>
      </c>
      <c r="AF16" s="22">
        <f t="shared" si="11"/>
        <v>1627.0377142857135</v>
      </c>
      <c r="AG16" s="20"/>
      <c r="AH16" s="20"/>
      <c r="AI16" s="1">
        <v>550</v>
      </c>
      <c r="AJ16" s="1">
        <v>1900</v>
      </c>
      <c r="AK16" s="1">
        <v>2350</v>
      </c>
      <c r="AL16" s="1">
        <f t="shared" si="12"/>
        <v>2303.4196428571431</v>
      </c>
      <c r="AM16" s="1">
        <f t="shared" si="19"/>
        <v>540.1</v>
      </c>
      <c r="AN16" s="1">
        <f t="shared" si="13"/>
        <v>513.09500000000003</v>
      </c>
      <c r="AO16" s="1">
        <v>185</v>
      </c>
      <c r="AP16" s="1">
        <v>30</v>
      </c>
      <c r="AQ16" s="1">
        <f t="shared" si="14"/>
        <v>728.09500000000003</v>
      </c>
      <c r="AR16" s="22">
        <f t="shared" si="15"/>
        <v>2080.2714285714287</v>
      </c>
    </row>
    <row r="17" spans="2:44" x14ac:dyDescent="0.35">
      <c r="B17" s="3">
        <v>550</v>
      </c>
      <c r="C17" s="21">
        <v>2000</v>
      </c>
      <c r="D17" s="4">
        <v>1255</v>
      </c>
      <c r="E17" s="6">
        <f t="shared" si="0"/>
        <v>1299.149107142857</v>
      </c>
      <c r="F17" s="3">
        <f t="shared" si="16"/>
        <v>314.87000000000018</v>
      </c>
      <c r="G17" s="21">
        <f t="shared" si="1"/>
        <v>299.12650000000014</v>
      </c>
      <c r="H17" s="21">
        <v>145</v>
      </c>
      <c r="I17" s="4">
        <f t="shared" si="2"/>
        <v>444.12650000000014</v>
      </c>
      <c r="J17" s="9">
        <f t="shared" si="3"/>
        <v>1268.9328571428575</v>
      </c>
      <c r="K17" s="20"/>
      <c r="L17" s="1"/>
      <c r="M17" s="1">
        <v>550</v>
      </c>
      <c r="N17" s="1">
        <v>2000</v>
      </c>
      <c r="O17" s="1">
        <v>1560</v>
      </c>
      <c r="P17" s="1">
        <f t="shared" si="4"/>
        <v>1614.8785714285714</v>
      </c>
      <c r="Q17" s="1">
        <f t="shared" si="17"/>
        <v>435.89</v>
      </c>
      <c r="R17" s="1">
        <f t="shared" si="5"/>
        <v>409.73659999999995</v>
      </c>
      <c r="S17" s="1">
        <v>165</v>
      </c>
      <c r="T17" s="1">
        <f t="shared" si="6"/>
        <v>574.73659999999995</v>
      </c>
      <c r="U17" s="22">
        <f t="shared" si="7"/>
        <v>1642.1045714285715</v>
      </c>
      <c r="V17" s="1"/>
      <c r="W17" s="1"/>
      <c r="X17" s="1">
        <v>550</v>
      </c>
      <c r="Y17" s="1">
        <v>2000</v>
      </c>
      <c r="Z17" s="1">
        <v>1880</v>
      </c>
      <c r="AA17" s="1">
        <f t="shared" si="8"/>
        <v>1946.1357142857141</v>
      </c>
      <c r="AB17" s="1">
        <f t="shared" si="18"/>
        <v>443.30999999999972</v>
      </c>
      <c r="AC17" s="1">
        <f t="shared" si="9"/>
        <v>416.71139999999968</v>
      </c>
      <c r="AD17" s="1">
        <v>165</v>
      </c>
      <c r="AE17" s="1">
        <f t="shared" si="10"/>
        <v>581.71139999999968</v>
      </c>
      <c r="AF17" s="22">
        <f t="shared" si="11"/>
        <v>1662.0325714285707</v>
      </c>
      <c r="AG17" s="20"/>
      <c r="AH17" s="20"/>
      <c r="AI17" s="1">
        <v>550</v>
      </c>
      <c r="AJ17" s="1">
        <v>2000</v>
      </c>
      <c r="AK17" s="1">
        <v>2350</v>
      </c>
      <c r="AL17" s="1">
        <f t="shared" si="12"/>
        <v>2432.6696428571431</v>
      </c>
      <c r="AM17" s="1">
        <f t="shared" si="19"/>
        <v>557.02</v>
      </c>
      <c r="AN17" s="1">
        <f t="shared" si="13"/>
        <v>529.16899999999998</v>
      </c>
      <c r="AO17" s="1">
        <v>185</v>
      </c>
      <c r="AP17" s="1">
        <v>30</v>
      </c>
      <c r="AQ17" s="1">
        <f t="shared" si="14"/>
        <v>744.16899999999998</v>
      </c>
      <c r="AR17" s="22">
        <f t="shared" si="15"/>
        <v>2126.1971428571428</v>
      </c>
    </row>
    <row r="18" spans="2:44" x14ac:dyDescent="0.35">
      <c r="B18" s="3">
        <v>550</v>
      </c>
      <c r="C18" s="21">
        <v>2100</v>
      </c>
      <c r="D18" s="4">
        <v>1255</v>
      </c>
      <c r="E18" s="6">
        <f t="shared" si="0"/>
        <v>1368.1741071428571</v>
      </c>
      <c r="F18" s="3">
        <f t="shared" si="16"/>
        <v>323.3400000000002</v>
      </c>
      <c r="G18" s="21">
        <f t="shared" si="1"/>
        <v>307.17300000000017</v>
      </c>
      <c r="H18" s="21">
        <v>145</v>
      </c>
      <c r="I18" s="4">
        <f t="shared" si="2"/>
        <v>452.17300000000017</v>
      </c>
      <c r="J18" s="9">
        <f t="shared" si="3"/>
        <v>1291.9228571428578</v>
      </c>
      <c r="K18" s="20"/>
      <c r="L18" s="1"/>
      <c r="M18" s="1">
        <v>550</v>
      </c>
      <c r="N18" s="1">
        <v>2100</v>
      </c>
      <c r="O18" s="1">
        <v>1560</v>
      </c>
      <c r="P18" s="1">
        <f t="shared" si="4"/>
        <v>1700.6785714285716</v>
      </c>
      <c r="Q18" s="1">
        <f t="shared" si="17"/>
        <v>448.58</v>
      </c>
      <c r="R18" s="1">
        <f t="shared" si="5"/>
        <v>421.66519999999997</v>
      </c>
      <c r="S18" s="1">
        <v>165</v>
      </c>
      <c r="T18" s="1">
        <f t="shared" si="6"/>
        <v>586.66519999999991</v>
      </c>
      <c r="U18" s="22">
        <f t="shared" si="7"/>
        <v>1676.1862857142855</v>
      </c>
      <c r="V18" s="1"/>
      <c r="W18" s="1"/>
      <c r="X18" s="1">
        <v>550</v>
      </c>
      <c r="Y18" s="1">
        <v>2100</v>
      </c>
      <c r="Z18" s="1">
        <v>1880</v>
      </c>
      <c r="AA18" s="1">
        <f t="shared" si="8"/>
        <v>2049.5357142857142</v>
      </c>
      <c r="AB18" s="1">
        <f t="shared" si="18"/>
        <v>456.33999999999969</v>
      </c>
      <c r="AC18" s="1">
        <f t="shared" si="9"/>
        <v>428.95959999999968</v>
      </c>
      <c r="AD18" s="1">
        <v>185</v>
      </c>
      <c r="AE18" s="1">
        <f t="shared" si="10"/>
        <v>613.95959999999968</v>
      </c>
      <c r="AF18" s="22">
        <f t="shared" si="11"/>
        <v>1754.170285714285</v>
      </c>
      <c r="AG18" s="20"/>
      <c r="AH18" s="20"/>
      <c r="AI18" s="1">
        <v>550</v>
      </c>
      <c r="AJ18" s="1">
        <v>2100</v>
      </c>
      <c r="AK18" s="1">
        <v>2350</v>
      </c>
      <c r="AL18" s="1">
        <f t="shared" si="12"/>
        <v>2561.9196428571431</v>
      </c>
      <c r="AM18" s="1">
        <f t="shared" si="19"/>
        <v>573.93999999999994</v>
      </c>
      <c r="AN18" s="1">
        <f t="shared" si="13"/>
        <v>545.24299999999994</v>
      </c>
      <c r="AO18" s="1">
        <v>200</v>
      </c>
      <c r="AP18" s="1">
        <v>30</v>
      </c>
      <c r="AQ18" s="1">
        <f t="shared" si="14"/>
        <v>775.24299999999994</v>
      </c>
      <c r="AR18" s="22">
        <f t="shared" si="15"/>
        <v>2214.98</v>
      </c>
    </row>
    <row r="19" spans="2:44" x14ac:dyDescent="0.35">
      <c r="B19" s="3">
        <v>550</v>
      </c>
      <c r="C19" s="21">
        <v>2200</v>
      </c>
      <c r="D19" s="4">
        <v>1255</v>
      </c>
      <c r="E19" s="6">
        <f t="shared" si="0"/>
        <v>1437.199107142857</v>
      </c>
      <c r="F19" s="3">
        <f t="shared" si="16"/>
        <v>331.81000000000023</v>
      </c>
      <c r="G19" s="21">
        <f t="shared" si="1"/>
        <v>315.21950000000021</v>
      </c>
      <c r="H19" s="21">
        <v>145</v>
      </c>
      <c r="I19" s="4">
        <f t="shared" si="2"/>
        <v>460.21950000000021</v>
      </c>
      <c r="J19" s="9">
        <f t="shared" si="3"/>
        <v>1314.9128571428578</v>
      </c>
      <c r="K19" s="20"/>
      <c r="L19" s="1"/>
      <c r="M19" s="1">
        <v>550</v>
      </c>
      <c r="N19" s="1">
        <v>2200</v>
      </c>
      <c r="O19" s="1">
        <v>1560</v>
      </c>
      <c r="P19" s="1">
        <f t="shared" si="4"/>
        <v>1786.4785714285715</v>
      </c>
      <c r="Q19" s="1">
        <f t="shared" si="17"/>
        <v>461.27</v>
      </c>
      <c r="R19" s="1">
        <f t="shared" si="5"/>
        <v>433.59379999999993</v>
      </c>
      <c r="S19" s="1">
        <v>165</v>
      </c>
      <c r="T19" s="1">
        <f t="shared" si="6"/>
        <v>598.59379999999987</v>
      </c>
      <c r="U19" s="22">
        <f t="shared" si="7"/>
        <v>1710.2679999999998</v>
      </c>
      <c r="V19" s="1"/>
      <c r="W19" s="1"/>
      <c r="X19" s="1">
        <v>550</v>
      </c>
      <c r="Y19" s="1">
        <v>2200</v>
      </c>
      <c r="Z19" s="1">
        <v>1880</v>
      </c>
      <c r="AA19" s="1">
        <f t="shared" si="8"/>
        <v>2152.9357142857143</v>
      </c>
      <c r="AB19" s="1">
        <f t="shared" si="18"/>
        <v>469.36999999999966</v>
      </c>
      <c r="AC19" s="1">
        <f t="shared" si="9"/>
        <v>441.20779999999968</v>
      </c>
      <c r="AD19" s="1">
        <v>185</v>
      </c>
      <c r="AE19" s="1">
        <f t="shared" si="10"/>
        <v>626.20779999999968</v>
      </c>
      <c r="AF19" s="22">
        <f t="shared" si="11"/>
        <v>1789.165142857142</v>
      </c>
      <c r="AG19" s="20"/>
      <c r="AH19" s="20"/>
      <c r="AI19" s="1">
        <v>550</v>
      </c>
      <c r="AJ19" s="1">
        <v>2200</v>
      </c>
      <c r="AK19" s="1">
        <v>2350</v>
      </c>
      <c r="AL19" s="1">
        <f t="shared" si="12"/>
        <v>2691.1696428571431</v>
      </c>
      <c r="AM19" s="1">
        <f t="shared" si="19"/>
        <v>590.8599999999999</v>
      </c>
      <c r="AN19" s="1">
        <f t="shared" si="13"/>
        <v>561.31699999999989</v>
      </c>
      <c r="AO19" s="1">
        <v>200</v>
      </c>
      <c r="AP19" s="1">
        <v>30</v>
      </c>
      <c r="AQ19" s="1">
        <f t="shared" si="14"/>
        <v>791.31699999999989</v>
      </c>
      <c r="AR19" s="22">
        <f t="shared" si="15"/>
        <v>2260.9057142857141</v>
      </c>
    </row>
    <row r="20" spans="2:44" x14ac:dyDescent="0.35">
      <c r="B20" s="3">
        <v>550</v>
      </c>
      <c r="C20" s="21">
        <v>2300</v>
      </c>
      <c r="D20" s="4">
        <v>1255</v>
      </c>
      <c r="E20" s="6">
        <f t="shared" si="0"/>
        <v>1506.2241071428571</v>
      </c>
      <c r="F20" s="3">
        <f t="shared" si="16"/>
        <v>340.28000000000026</v>
      </c>
      <c r="G20" s="21">
        <f t="shared" si="1"/>
        <v>323.26600000000025</v>
      </c>
      <c r="H20" s="21">
        <v>165</v>
      </c>
      <c r="I20" s="4">
        <f t="shared" si="2"/>
        <v>488.26600000000025</v>
      </c>
      <c r="J20" s="9">
        <f t="shared" si="3"/>
        <v>1395.0457142857151</v>
      </c>
      <c r="K20" s="20"/>
      <c r="L20" s="1"/>
      <c r="M20" s="1">
        <v>550</v>
      </c>
      <c r="N20" s="1">
        <v>2300</v>
      </c>
      <c r="O20" s="1">
        <v>1560</v>
      </c>
      <c r="P20" s="1">
        <f t="shared" si="4"/>
        <v>1872.2785714285715</v>
      </c>
      <c r="Q20" s="1">
        <f t="shared" si="17"/>
        <v>473.96</v>
      </c>
      <c r="R20" s="1">
        <f t="shared" si="5"/>
        <v>445.52239999999995</v>
      </c>
      <c r="S20" s="1">
        <v>165</v>
      </c>
      <c r="T20" s="1">
        <f t="shared" si="6"/>
        <v>610.52239999999995</v>
      </c>
      <c r="U20" s="22">
        <f t="shared" si="7"/>
        <v>1744.3497142857143</v>
      </c>
      <c r="V20" s="1"/>
      <c r="W20" s="1"/>
      <c r="X20" s="1">
        <v>550</v>
      </c>
      <c r="Y20" s="1">
        <v>2300</v>
      </c>
      <c r="Z20" s="1">
        <v>1880</v>
      </c>
      <c r="AA20" s="1">
        <f t="shared" si="8"/>
        <v>2256.3357142857139</v>
      </c>
      <c r="AB20" s="1">
        <f t="shared" si="18"/>
        <v>482.39999999999964</v>
      </c>
      <c r="AC20" s="1">
        <f t="shared" si="9"/>
        <v>453.45599999999962</v>
      </c>
      <c r="AD20" s="1">
        <v>185</v>
      </c>
      <c r="AE20" s="1">
        <f t="shared" si="10"/>
        <v>638.45599999999968</v>
      </c>
      <c r="AF20" s="22">
        <f t="shared" si="11"/>
        <v>1824.1599999999992</v>
      </c>
      <c r="AG20" s="20"/>
      <c r="AH20" s="20"/>
      <c r="AI20" s="1">
        <v>550</v>
      </c>
      <c r="AJ20" s="1">
        <v>2300</v>
      </c>
      <c r="AK20" s="1">
        <v>2350</v>
      </c>
      <c r="AL20" s="1">
        <f t="shared" si="12"/>
        <v>2820.4196428571431</v>
      </c>
      <c r="AM20" s="1">
        <f t="shared" si="19"/>
        <v>607.77999999999986</v>
      </c>
      <c r="AN20" s="1">
        <f t="shared" si="13"/>
        <v>577.39099999999985</v>
      </c>
      <c r="AO20" s="1">
        <v>200</v>
      </c>
      <c r="AP20" s="1">
        <v>30</v>
      </c>
      <c r="AQ20" s="1">
        <f t="shared" si="14"/>
        <v>807.39099999999985</v>
      </c>
      <c r="AR20" s="22">
        <f t="shared" si="15"/>
        <v>2306.8314285714282</v>
      </c>
    </row>
    <row r="21" spans="2:44" x14ac:dyDescent="0.35">
      <c r="B21" s="3">
        <v>550</v>
      </c>
      <c r="C21" s="21">
        <v>2400</v>
      </c>
      <c r="D21" s="4">
        <v>1255</v>
      </c>
      <c r="E21" s="6">
        <f t="shared" si="0"/>
        <v>1575.2491071428572</v>
      </c>
      <c r="F21" s="3">
        <f t="shared" si="16"/>
        <v>348.75000000000028</v>
      </c>
      <c r="G21" s="21">
        <f t="shared" si="1"/>
        <v>331.31250000000023</v>
      </c>
      <c r="H21" s="21">
        <v>165</v>
      </c>
      <c r="I21" s="4">
        <f t="shared" si="2"/>
        <v>496.31250000000023</v>
      </c>
      <c r="J21" s="9">
        <f t="shared" si="3"/>
        <v>1418.0357142857151</v>
      </c>
      <c r="K21" s="20"/>
      <c r="L21" s="1"/>
      <c r="M21" s="1">
        <v>550</v>
      </c>
      <c r="N21" s="1">
        <v>2400</v>
      </c>
      <c r="O21" s="1">
        <v>1560</v>
      </c>
      <c r="P21" s="1">
        <f t="shared" si="4"/>
        <v>1958.0785714285714</v>
      </c>
      <c r="Q21" s="1">
        <f t="shared" si="17"/>
        <v>486.65</v>
      </c>
      <c r="R21" s="1">
        <f t="shared" si="5"/>
        <v>457.45099999999996</v>
      </c>
      <c r="S21" s="1">
        <v>165</v>
      </c>
      <c r="T21" s="1">
        <f t="shared" si="6"/>
        <v>622.45100000000002</v>
      </c>
      <c r="U21" s="22">
        <f t="shared" si="7"/>
        <v>1778.4314285714288</v>
      </c>
      <c r="V21" s="1"/>
      <c r="W21" s="1"/>
      <c r="X21" s="1">
        <v>550</v>
      </c>
      <c r="Y21" s="1">
        <v>2400</v>
      </c>
      <c r="Z21" s="1">
        <v>1880</v>
      </c>
      <c r="AA21" s="1">
        <f t="shared" si="8"/>
        <v>2359.735714285714</v>
      </c>
      <c r="AB21" s="1">
        <f t="shared" si="18"/>
        <v>495.42999999999961</v>
      </c>
      <c r="AC21" s="1">
        <f t="shared" si="9"/>
        <v>465.70419999999962</v>
      </c>
      <c r="AD21" s="1">
        <v>185</v>
      </c>
      <c r="AE21" s="1">
        <f t="shared" si="10"/>
        <v>650.70419999999967</v>
      </c>
      <c r="AF21" s="22">
        <f t="shared" si="11"/>
        <v>1859.1548571428564</v>
      </c>
      <c r="AG21" s="20"/>
      <c r="AH21" s="20"/>
      <c r="AI21" s="1">
        <v>550</v>
      </c>
      <c r="AJ21" s="1">
        <v>2400</v>
      </c>
      <c r="AK21" s="1">
        <v>2350</v>
      </c>
      <c r="AL21" s="1">
        <f t="shared" si="12"/>
        <v>2949.6696428571431</v>
      </c>
      <c r="AM21" s="1">
        <f t="shared" si="19"/>
        <v>624.69999999999982</v>
      </c>
      <c r="AN21" s="1">
        <f t="shared" si="13"/>
        <v>593.4649999999998</v>
      </c>
      <c r="AO21" s="1">
        <v>200</v>
      </c>
      <c r="AP21" s="1">
        <v>30</v>
      </c>
      <c r="AQ21" s="1">
        <f t="shared" si="14"/>
        <v>823.4649999999998</v>
      </c>
      <c r="AR21" s="22">
        <f t="shared" si="15"/>
        <v>2352.7571428571423</v>
      </c>
    </row>
    <row r="22" spans="2:44" x14ac:dyDescent="0.35">
      <c r="B22" s="3">
        <v>550</v>
      </c>
      <c r="C22" s="21">
        <v>2500</v>
      </c>
      <c r="D22" s="4">
        <v>1255</v>
      </c>
      <c r="E22" s="6">
        <f t="shared" si="0"/>
        <v>1644.274107142857</v>
      </c>
      <c r="F22" s="3">
        <f t="shared" si="16"/>
        <v>357.22000000000031</v>
      </c>
      <c r="G22" s="21">
        <f t="shared" si="1"/>
        <v>339.35900000000026</v>
      </c>
      <c r="H22" s="21">
        <v>165</v>
      </c>
      <c r="I22" s="4">
        <f t="shared" si="2"/>
        <v>504.35900000000026</v>
      </c>
      <c r="J22" s="9">
        <f t="shared" si="3"/>
        <v>1441.0257142857151</v>
      </c>
      <c r="K22" s="20"/>
      <c r="L22" s="1"/>
      <c r="M22" s="1">
        <v>550</v>
      </c>
      <c r="N22" s="1">
        <v>2500</v>
      </c>
      <c r="O22" s="1">
        <v>1560</v>
      </c>
      <c r="P22" s="1">
        <f t="shared" si="4"/>
        <v>2043.8785714285714</v>
      </c>
      <c r="Q22" s="1">
        <f t="shared" si="17"/>
        <v>499.34</v>
      </c>
      <c r="R22" s="1">
        <f t="shared" si="5"/>
        <v>469.37959999999993</v>
      </c>
      <c r="S22" s="1">
        <v>185</v>
      </c>
      <c r="T22" s="1">
        <f t="shared" si="6"/>
        <v>654.37959999999998</v>
      </c>
      <c r="U22" s="22">
        <f t="shared" si="7"/>
        <v>1869.6560000000002</v>
      </c>
      <c r="V22" s="1"/>
      <c r="W22" s="1"/>
      <c r="X22" s="1">
        <v>550</v>
      </c>
      <c r="Y22" s="1">
        <v>2500</v>
      </c>
      <c r="Z22" s="1">
        <v>1880</v>
      </c>
      <c r="AA22" s="1">
        <f t="shared" si="8"/>
        <v>2463.1357142857141</v>
      </c>
      <c r="AB22" s="1">
        <f t="shared" si="18"/>
        <v>508.45999999999958</v>
      </c>
      <c r="AC22" s="1">
        <f t="shared" si="9"/>
        <v>477.95239999999956</v>
      </c>
      <c r="AD22" s="1">
        <v>185</v>
      </c>
      <c r="AE22" s="1">
        <f t="shared" si="10"/>
        <v>662.95239999999956</v>
      </c>
      <c r="AF22" s="22">
        <f t="shared" si="11"/>
        <v>1894.1497142857131</v>
      </c>
      <c r="AG22" s="20"/>
      <c r="AH22" s="20"/>
      <c r="AI22" s="1">
        <v>550</v>
      </c>
      <c r="AJ22" s="1">
        <v>2500</v>
      </c>
      <c r="AK22" s="1">
        <v>2350</v>
      </c>
      <c r="AL22" s="1">
        <f t="shared" si="12"/>
        <v>3078.9196428571431</v>
      </c>
      <c r="AM22" s="1">
        <f t="shared" si="19"/>
        <v>641.61999999999978</v>
      </c>
      <c r="AN22" s="1">
        <f t="shared" si="13"/>
        <v>609.53899999999976</v>
      </c>
      <c r="AO22" s="1">
        <v>205</v>
      </c>
      <c r="AP22" s="1">
        <v>30</v>
      </c>
      <c r="AQ22" s="1">
        <f t="shared" si="14"/>
        <v>844.53899999999976</v>
      </c>
      <c r="AR22" s="22">
        <f t="shared" si="15"/>
        <v>2412.9685714285711</v>
      </c>
    </row>
    <row r="23" spans="2:44" x14ac:dyDescent="0.35">
      <c r="B23" s="3">
        <v>550</v>
      </c>
      <c r="C23" s="21">
        <v>2600</v>
      </c>
      <c r="D23" s="4">
        <v>1255</v>
      </c>
      <c r="E23" s="6">
        <f t="shared" si="0"/>
        <v>1713.2991071428571</v>
      </c>
      <c r="F23" s="3">
        <f t="shared" si="16"/>
        <v>365.69000000000034</v>
      </c>
      <c r="G23" s="21">
        <f t="shared" si="1"/>
        <v>347.4055000000003</v>
      </c>
      <c r="H23" s="21">
        <v>165</v>
      </c>
      <c r="I23" s="4">
        <f t="shared" si="2"/>
        <v>512.4055000000003</v>
      </c>
      <c r="J23" s="9">
        <f t="shared" si="3"/>
        <v>1464.0157142857151</v>
      </c>
      <c r="K23" s="20"/>
      <c r="L23" s="1"/>
      <c r="M23" s="1">
        <v>550</v>
      </c>
      <c r="N23" s="1">
        <v>2600</v>
      </c>
      <c r="O23" s="1">
        <v>1560</v>
      </c>
      <c r="P23" s="1">
        <f t="shared" si="4"/>
        <v>2129.6785714285716</v>
      </c>
      <c r="Q23" s="1">
        <f t="shared" si="17"/>
        <v>512.03</v>
      </c>
      <c r="R23" s="1">
        <f t="shared" si="5"/>
        <v>481.30819999999994</v>
      </c>
      <c r="S23" s="1">
        <v>185</v>
      </c>
      <c r="T23" s="1">
        <f t="shared" si="6"/>
        <v>666.30819999999994</v>
      </c>
      <c r="U23" s="22">
        <f t="shared" si="7"/>
        <v>1903.7377142857142</v>
      </c>
      <c r="V23" s="1"/>
      <c r="W23" s="1"/>
      <c r="X23" s="1">
        <v>550</v>
      </c>
      <c r="Y23" s="1">
        <v>2600</v>
      </c>
      <c r="Z23" s="1">
        <v>1880</v>
      </c>
      <c r="AA23" s="1">
        <f t="shared" si="8"/>
        <v>2566.5357142857142</v>
      </c>
      <c r="AB23" s="1">
        <f t="shared" si="18"/>
        <v>521.48999999999955</v>
      </c>
      <c r="AC23" s="1">
        <f t="shared" si="9"/>
        <v>490.20059999999955</v>
      </c>
      <c r="AD23" s="1">
        <v>200</v>
      </c>
      <c r="AE23" s="1">
        <f t="shared" si="10"/>
        <v>690.20059999999955</v>
      </c>
      <c r="AF23" s="22">
        <f t="shared" si="11"/>
        <v>1972.0017142857132</v>
      </c>
      <c r="AG23" s="20"/>
      <c r="AH23" s="20"/>
      <c r="AI23" s="1">
        <v>550</v>
      </c>
      <c r="AJ23" s="1">
        <v>2600</v>
      </c>
      <c r="AK23" s="1">
        <v>2350</v>
      </c>
      <c r="AL23" s="1">
        <f t="shared" si="12"/>
        <v>3208.1696428571431</v>
      </c>
      <c r="AM23" s="1">
        <f t="shared" si="19"/>
        <v>658.53999999999974</v>
      </c>
      <c r="AN23" s="1">
        <f t="shared" si="13"/>
        <v>625.61299999999972</v>
      </c>
      <c r="AO23" s="1">
        <v>205</v>
      </c>
      <c r="AP23" s="1">
        <v>30</v>
      </c>
      <c r="AQ23" s="1">
        <f t="shared" si="14"/>
        <v>860.61299999999972</v>
      </c>
      <c r="AR23" s="22">
        <f t="shared" si="15"/>
        <v>2458.8942857142852</v>
      </c>
    </row>
    <row r="24" spans="2:44" x14ac:dyDescent="0.35">
      <c r="B24" s="3">
        <v>550</v>
      </c>
      <c r="C24" s="21">
        <v>2700</v>
      </c>
      <c r="D24" s="4">
        <v>1255</v>
      </c>
      <c r="E24" s="6">
        <f t="shared" si="0"/>
        <v>1782.324107142857</v>
      </c>
      <c r="F24" s="3">
        <f t="shared" si="16"/>
        <v>374.16000000000037</v>
      </c>
      <c r="G24" s="21">
        <f t="shared" si="1"/>
        <v>355.45200000000034</v>
      </c>
      <c r="H24" s="21">
        <v>165</v>
      </c>
      <c r="I24" s="4">
        <f t="shared" si="2"/>
        <v>520.45200000000034</v>
      </c>
      <c r="J24" s="9">
        <f t="shared" si="3"/>
        <v>1487.0057142857154</v>
      </c>
      <c r="K24" s="20"/>
      <c r="L24" s="1"/>
      <c r="M24" s="1">
        <v>550</v>
      </c>
      <c r="N24" s="1">
        <v>2700</v>
      </c>
      <c r="O24" s="1">
        <v>1560</v>
      </c>
      <c r="P24" s="1">
        <f t="shared" si="4"/>
        <v>2215.4785714285713</v>
      </c>
      <c r="Q24" s="1">
        <f t="shared" si="17"/>
        <v>524.72</v>
      </c>
      <c r="R24" s="1">
        <f t="shared" si="5"/>
        <v>493.23680000000002</v>
      </c>
      <c r="S24" s="1">
        <v>185</v>
      </c>
      <c r="T24" s="1">
        <f t="shared" si="6"/>
        <v>678.23680000000002</v>
      </c>
      <c r="U24" s="22">
        <f t="shared" si="7"/>
        <v>1937.8194285714287</v>
      </c>
      <c r="V24" s="1"/>
      <c r="W24" s="1"/>
      <c r="X24" s="1">
        <v>550</v>
      </c>
      <c r="Y24" s="1">
        <v>2700</v>
      </c>
      <c r="Z24" s="1">
        <v>1880</v>
      </c>
      <c r="AA24" s="1">
        <f t="shared" si="8"/>
        <v>2669.9357142857143</v>
      </c>
      <c r="AB24" s="1">
        <f t="shared" si="18"/>
        <v>534.51999999999953</v>
      </c>
      <c r="AC24" s="1">
        <f t="shared" si="9"/>
        <v>502.44879999999955</v>
      </c>
      <c r="AD24" s="1">
        <v>200</v>
      </c>
      <c r="AE24" s="1">
        <f t="shared" si="10"/>
        <v>702.44879999999955</v>
      </c>
      <c r="AF24" s="22">
        <f t="shared" si="11"/>
        <v>2006.9965714285702</v>
      </c>
      <c r="AG24" s="20"/>
      <c r="AH24" s="20"/>
      <c r="AI24" s="1">
        <v>550</v>
      </c>
      <c r="AJ24" s="1">
        <v>2700</v>
      </c>
      <c r="AK24" s="1">
        <v>2350</v>
      </c>
      <c r="AL24" s="1">
        <f t="shared" si="12"/>
        <v>3337.4196428571431</v>
      </c>
      <c r="AM24" s="1">
        <f t="shared" si="19"/>
        <v>675.4599999999997</v>
      </c>
      <c r="AN24" s="1">
        <f t="shared" si="13"/>
        <v>641.68699999999967</v>
      </c>
      <c r="AO24" s="1">
        <v>205</v>
      </c>
      <c r="AP24" s="1">
        <v>30</v>
      </c>
      <c r="AQ24" s="1">
        <f t="shared" si="14"/>
        <v>876.68699999999967</v>
      </c>
      <c r="AR24" s="22">
        <f t="shared" si="15"/>
        <v>2504.8199999999993</v>
      </c>
    </row>
    <row r="25" spans="2:44" x14ac:dyDescent="0.35">
      <c r="B25" s="3">
        <v>550</v>
      </c>
      <c r="C25" s="21">
        <v>2800</v>
      </c>
      <c r="D25" s="4">
        <v>1255</v>
      </c>
      <c r="E25" s="6">
        <f t="shared" si="0"/>
        <v>1851.3491071428571</v>
      </c>
      <c r="F25" s="3">
        <f t="shared" si="16"/>
        <v>382.63000000000039</v>
      </c>
      <c r="G25" s="21">
        <f t="shared" si="1"/>
        <v>363.49850000000038</v>
      </c>
      <c r="H25" s="21">
        <v>165</v>
      </c>
      <c r="I25" s="4">
        <f t="shared" si="2"/>
        <v>528.49850000000038</v>
      </c>
      <c r="J25" s="9">
        <f t="shared" si="3"/>
        <v>1509.9957142857154</v>
      </c>
      <c r="K25" s="20"/>
      <c r="L25" s="1"/>
      <c r="M25" s="1">
        <v>550</v>
      </c>
      <c r="N25" s="1">
        <v>2800</v>
      </c>
      <c r="O25" s="1">
        <v>1560</v>
      </c>
      <c r="P25" s="1">
        <f t="shared" si="4"/>
        <v>2301.278571428571</v>
      </c>
      <c r="Q25" s="1">
        <f t="shared" si="17"/>
        <v>537.41000000000008</v>
      </c>
      <c r="R25" s="1">
        <f t="shared" si="5"/>
        <v>505.16540000000003</v>
      </c>
      <c r="S25" s="1">
        <v>185</v>
      </c>
      <c r="T25" s="1">
        <f t="shared" si="6"/>
        <v>690.16540000000009</v>
      </c>
      <c r="U25" s="22">
        <f t="shared" si="7"/>
        <v>1971.9011428571432</v>
      </c>
      <c r="V25" s="1"/>
      <c r="W25" s="1"/>
      <c r="X25" s="1">
        <v>550</v>
      </c>
      <c r="Y25" s="1">
        <v>2800</v>
      </c>
      <c r="Z25" s="1">
        <v>1880</v>
      </c>
      <c r="AA25" s="1">
        <f t="shared" si="8"/>
        <v>2773.3357142857139</v>
      </c>
      <c r="AB25" s="1">
        <f t="shared" si="18"/>
        <v>547.5499999999995</v>
      </c>
      <c r="AC25" s="1">
        <f t="shared" si="9"/>
        <v>514.69699999999955</v>
      </c>
      <c r="AD25" s="1">
        <v>200</v>
      </c>
      <c r="AE25" s="1">
        <f t="shared" si="10"/>
        <v>714.69699999999955</v>
      </c>
      <c r="AF25" s="22">
        <f t="shared" si="11"/>
        <v>2041.9914285714274</v>
      </c>
      <c r="AG25" s="20"/>
      <c r="AH25" s="20"/>
      <c r="AI25" s="1">
        <v>550</v>
      </c>
      <c r="AJ25" s="1">
        <v>2800</v>
      </c>
      <c r="AK25" s="1">
        <v>2350</v>
      </c>
      <c r="AL25" s="1">
        <f t="shared" si="12"/>
        <v>3466.6696428571431</v>
      </c>
      <c r="AM25" s="1">
        <f t="shared" si="19"/>
        <v>692.37999999999965</v>
      </c>
      <c r="AN25" s="1">
        <f t="shared" si="13"/>
        <v>657.76099999999963</v>
      </c>
      <c r="AO25" s="1">
        <v>205</v>
      </c>
      <c r="AP25" s="1">
        <v>30</v>
      </c>
      <c r="AQ25" s="1">
        <f t="shared" si="14"/>
        <v>892.76099999999963</v>
      </c>
      <c r="AR25" s="22">
        <f t="shared" si="15"/>
        <v>2550.7457142857133</v>
      </c>
    </row>
    <row r="26" spans="2:44" x14ac:dyDescent="0.35">
      <c r="B26" s="3">
        <v>550</v>
      </c>
      <c r="C26" s="21">
        <v>2900</v>
      </c>
      <c r="D26" s="4">
        <v>1255</v>
      </c>
      <c r="E26" s="6">
        <f t="shared" si="0"/>
        <v>1920.3741071428572</v>
      </c>
      <c r="F26" s="3">
        <f t="shared" si="16"/>
        <v>391.10000000000042</v>
      </c>
      <c r="G26" s="21">
        <f t="shared" si="1"/>
        <v>371.54500000000036</v>
      </c>
      <c r="H26" s="21">
        <v>165</v>
      </c>
      <c r="I26" s="4">
        <f t="shared" si="2"/>
        <v>536.5450000000003</v>
      </c>
      <c r="J26" s="9">
        <f t="shared" si="3"/>
        <v>1532.9857142857152</v>
      </c>
      <c r="K26" s="20"/>
      <c r="L26" s="1"/>
      <c r="M26" s="1">
        <v>550</v>
      </c>
      <c r="N26" s="1">
        <v>2900</v>
      </c>
      <c r="O26" s="1">
        <v>1560</v>
      </c>
      <c r="P26" s="1">
        <f t="shared" si="4"/>
        <v>2387.0785714285712</v>
      </c>
      <c r="Q26" s="1">
        <f t="shared" si="17"/>
        <v>550.10000000000014</v>
      </c>
      <c r="R26" s="1">
        <f t="shared" si="5"/>
        <v>517.09400000000005</v>
      </c>
      <c r="S26" s="1">
        <v>185</v>
      </c>
      <c r="T26" s="1">
        <f t="shared" si="6"/>
        <v>702.09400000000005</v>
      </c>
      <c r="U26" s="22">
        <f t="shared" si="7"/>
        <v>2005.9828571428575</v>
      </c>
      <c r="V26" s="1"/>
      <c r="W26" s="1"/>
      <c r="X26" s="1">
        <v>550</v>
      </c>
      <c r="Y26" s="1">
        <v>2900</v>
      </c>
      <c r="Z26" s="1">
        <v>1880</v>
      </c>
      <c r="AA26" s="1">
        <f t="shared" si="8"/>
        <v>2876.735714285714</v>
      </c>
      <c r="AB26" s="1">
        <f t="shared" si="18"/>
        <v>560.57999999999947</v>
      </c>
      <c r="AC26" s="1">
        <f t="shared" si="9"/>
        <v>526.94519999999943</v>
      </c>
      <c r="AD26" s="1">
        <v>200</v>
      </c>
      <c r="AE26" s="1">
        <f t="shared" si="10"/>
        <v>726.94519999999943</v>
      </c>
      <c r="AF26" s="22">
        <f t="shared" si="11"/>
        <v>2076.9862857142843</v>
      </c>
      <c r="AG26" s="20"/>
      <c r="AH26" s="20"/>
      <c r="AI26" s="1">
        <v>550</v>
      </c>
      <c r="AJ26" s="1">
        <v>2900</v>
      </c>
      <c r="AK26" s="1">
        <v>2350</v>
      </c>
      <c r="AL26" s="1">
        <f t="shared" si="12"/>
        <v>3595.9196428571431</v>
      </c>
      <c r="AM26" s="1">
        <f t="shared" si="19"/>
        <v>709.29999999999961</v>
      </c>
      <c r="AN26" s="1">
        <f t="shared" si="13"/>
        <v>673.83499999999958</v>
      </c>
      <c r="AO26" s="1">
        <v>210</v>
      </c>
      <c r="AP26" s="1">
        <v>30</v>
      </c>
      <c r="AQ26" s="1">
        <f t="shared" si="14"/>
        <v>913.83499999999958</v>
      </c>
      <c r="AR26" s="22">
        <f t="shared" si="15"/>
        <v>2610.9571428571417</v>
      </c>
    </row>
    <row r="27" spans="2:44" x14ac:dyDescent="0.35">
      <c r="B27" s="3">
        <v>550</v>
      </c>
      <c r="C27" s="21">
        <v>3000</v>
      </c>
      <c r="D27" s="4">
        <v>1255</v>
      </c>
      <c r="E27" s="6">
        <f t="shared" si="0"/>
        <v>1989.399107142857</v>
      </c>
      <c r="F27" s="3">
        <f t="shared" si="16"/>
        <v>399.57000000000045</v>
      </c>
      <c r="G27" s="21">
        <f t="shared" si="1"/>
        <v>379.59150000000039</v>
      </c>
      <c r="H27" s="21">
        <v>165</v>
      </c>
      <c r="I27" s="4">
        <f t="shared" si="2"/>
        <v>544.59150000000045</v>
      </c>
      <c r="J27" s="9">
        <f t="shared" si="3"/>
        <v>1555.9757142857156</v>
      </c>
      <c r="K27" s="20"/>
      <c r="L27" s="1"/>
      <c r="M27" s="1">
        <v>550</v>
      </c>
      <c r="N27" s="1">
        <v>3000</v>
      </c>
      <c r="O27" s="1">
        <v>1560</v>
      </c>
      <c r="P27" s="1">
        <f t="shared" si="4"/>
        <v>2472.8785714285714</v>
      </c>
      <c r="Q27" s="1">
        <f t="shared" si="17"/>
        <v>562.79000000000019</v>
      </c>
      <c r="R27" s="1">
        <f t="shared" si="5"/>
        <v>529.02260000000012</v>
      </c>
      <c r="S27" s="1">
        <v>185</v>
      </c>
      <c r="T27" s="1">
        <f t="shared" si="6"/>
        <v>714.02260000000012</v>
      </c>
      <c r="U27" s="22">
        <f t="shared" si="7"/>
        <v>2040.064571428572</v>
      </c>
      <c r="V27" s="1"/>
      <c r="W27" s="1"/>
      <c r="X27" s="1">
        <v>550</v>
      </c>
      <c r="Y27" s="1">
        <v>3000</v>
      </c>
      <c r="Z27" s="1">
        <v>1880</v>
      </c>
      <c r="AA27" s="1">
        <f t="shared" si="8"/>
        <v>2980.1357142857141</v>
      </c>
      <c r="AB27" s="1">
        <f t="shared" si="18"/>
        <v>573.60999999999945</v>
      </c>
      <c r="AC27" s="1">
        <f t="shared" si="9"/>
        <v>539.19339999999943</v>
      </c>
      <c r="AD27" s="1">
        <v>200</v>
      </c>
      <c r="AE27" s="1">
        <f t="shared" si="10"/>
        <v>739.19339999999943</v>
      </c>
      <c r="AF27" s="22">
        <f t="shared" si="11"/>
        <v>2111.9811428571415</v>
      </c>
      <c r="AG27" s="20"/>
      <c r="AH27" s="20"/>
      <c r="AI27" s="1">
        <v>550</v>
      </c>
      <c r="AJ27" s="1">
        <v>3000</v>
      </c>
      <c r="AK27" s="1">
        <v>2350</v>
      </c>
      <c r="AL27" s="1">
        <f t="shared" si="12"/>
        <v>3725.1696428571431</v>
      </c>
      <c r="AM27" s="1">
        <f t="shared" si="19"/>
        <v>726.21999999999957</v>
      </c>
      <c r="AN27" s="1">
        <f t="shared" si="13"/>
        <v>689.90899999999954</v>
      </c>
      <c r="AO27" s="1">
        <v>210</v>
      </c>
      <c r="AP27" s="1">
        <v>30</v>
      </c>
      <c r="AQ27" s="1">
        <f t="shared" si="14"/>
        <v>929.90899999999954</v>
      </c>
      <c r="AR27" s="22">
        <f t="shared" si="15"/>
        <v>2656.8828571428562</v>
      </c>
    </row>
    <row r="28" spans="2:44" x14ac:dyDescent="0.35">
      <c r="B28" s="3"/>
      <c r="C28" s="21"/>
      <c r="D28" s="4"/>
      <c r="E28" s="6"/>
      <c r="F28" s="3"/>
      <c r="G28" s="21"/>
      <c r="H28" s="21"/>
      <c r="I28" s="4"/>
      <c r="J28" s="23"/>
      <c r="K28" s="20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20"/>
      <c r="AH28" s="20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2:44" x14ac:dyDescent="0.35">
      <c r="B29" s="3">
        <v>600</v>
      </c>
      <c r="C29" s="21">
        <v>800</v>
      </c>
      <c r="D29" s="4">
        <v>1255</v>
      </c>
      <c r="E29" s="6">
        <f t="shared" ref="E29:E51" si="20">(((22/7*(B29/2)^2)*D29)+((C29-B29)*D29*B29))/1000000</f>
        <v>505.58571428571429</v>
      </c>
      <c r="F29" s="3">
        <v>220.86</v>
      </c>
      <c r="G29" s="21">
        <f t="shared" si="1"/>
        <v>209.81700000000001</v>
      </c>
      <c r="H29" s="21">
        <v>125</v>
      </c>
      <c r="I29" s="4">
        <f t="shared" si="2"/>
        <v>334.81700000000001</v>
      </c>
      <c r="J29" s="9">
        <f t="shared" si="3"/>
        <v>956.62000000000012</v>
      </c>
      <c r="K29" s="20"/>
      <c r="L29" s="1"/>
      <c r="M29" s="1">
        <v>600</v>
      </c>
      <c r="N29" s="1">
        <v>800</v>
      </c>
      <c r="O29" s="1">
        <v>1560</v>
      </c>
      <c r="P29" s="1">
        <f t="shared" si="4"/>
        <v>628.4571428571428</v>
      </c>
      <c r="Q29" s="1">
        <v>294.61</v>
      </c>
      <c r="R29" s="1">
        <f t="shared" ref="R29:R51" si="21">$R$4*Q29</f>
        <v>276.93340000000001</v>
      </c>
      <c r="S29" s="1">
        <v>125</v>
      </c>
      <c r="T29" s="1">
        <f t="shared" ref="T29:T51" si="22">SUM(R29:S29)</f>
        <v>401.93340000000001</v>
      </c>
      <c r="U29" s="22">
        <f t="shared" ref="U29:U51" si="23">T29/(1-$C$2)</f>
        <v>1148.381142857143</v>
      </c>
      <c r="V29" s="1"/>
      <c r="W29" s="1"/>
      <c r="X29" s="1">
        <v>600</v>
      </c>
      <c r="Y29" s="1">
        <v>800</v>
      </c>
      <c r="Z29" s="1">
        <v>1880</v>
      </c>
      <c r="AA29" s="1">
        <f t="shared" ref="AA29:AA92" si="24">(((22/7*(X29/2)^2)*Z29)+((Y29-X29)*Z29*X29))/1000000</f>
        <v>757.37142857142851</v>
      </c>
      <c r="AB29" s="1">
        <v>298.02999999999997</v>
      </c>
      <c r="AC29" s="1">
        <f t="shared" si="9"/>
        <v>280.14819999999997</v>
      </c>
      <c r="AD29" s="1">
        <v>125</v>
      </c>
      <c r="AE29" s="1">
        <f t="shared" ref="AE29:AE51" si="25">SUM(AC29:AD29)</f>
        <v>405.14819999999997</v>
      </c>
      <c r="AF29" s="22">
        <f t="shared" ref="AF29:AF51" si="26">AE29/(1-$C$2)</f>
        <v>1157.5662857142856</v>
      </c>
      <c r="AG29" s="20"/>
      <c r="AH29" s="20"/>
      <c r="AI29" s="1">
        <v>600</v>
      </c>
      <c r="AJ29" s="1">
        <v>800</v>
      </c>
      <c r="AK29" s="1">
        <v>2350</v>
      </c>
      <c r="AL29" s="1">
        <f t="shared" ref="AL29:AL51" si="27">(((22/7*(AI29/2)^2)*AK29)+((AJ29-AI29)*AK29*AI29))/1000000</f>
        <v>946.71428571428578</v>
      </c>
      <c r="AM29" s="1">
        <v>368.36</v>
      </c>
      <c r="AN29" s="1">
        <f t="shared" si="13"/>
        <v>349.94200000000001</v>
      </c>
      <c r="AO29" s="1">
        <v>125</v>
      </c>
      <c r="AP29" s="1">
        <v>30</v>
      </c>
      <c r="AQ29" s="1">
        <f t="shared" ref="AQ29:AQ51" si="28">SUM(AN29:AP29)</f>
        <v>504.94200000000001</v>
      </c>
      <c r="AR29" s="22">
        <f t="shared" ref="AR29:AR51" si="29">AQ29/(1-$C$2)</f>
        <v>1442.6914285714288</v>
      </c>
    </row>
    <row r="30" spans="2:44" x14ac:dyDescent="0.35">
      <c r="B30" s="3">
        <v>600</v>
      </c>
      <c r="C30" s="21">
        <v>900</v>
      </c>
      <c r="D30" s="4">
        <v>1255</v>
      </c>
      <c r="E30" s="6">
        <f t="shared" si="20"/>
        <v>580.88571428571424</v>
      </c>
      <c r="F30" s="3">
        <v>229.3</v>
      </c>
      <c r="G30" s="21">
        <f t="shared" si="1"/>
        <v>217.83500000000001</v>
      </c>
      <c r="H30" s="21">
        <v>125</v>
      </c>
      <c r="I30" s="4">
        <f t="shared" si="2"/>
        <v>342.83500000000004</v>
      </c>
      <c r="J30" s="9">
        <f t="shared" si="3"/>
        <v>979.52857142857158</v>
      </c>
      <c r="K30" s="20"/>
      <c r="L30" s="1"/>
      <c r="M30" s="1">
        <v>600</v>
      </c>
      <c r="N30" s="1">
        <v>900</v>
      </c>
      <c r="O30" s="1">
        <v>1560</v>
      </c>
      <c r="P30" s="1">
        <f t="shared" si="4"/>
        <v>722.05714285714282</v>
      </c>
      <c r="Q30" s="1">
        <v>307.27999999999997</v>
      </c>
      <c r="R30" s="1">
        <f t="shared" si="21"/>
        <v>288.84319999999997</v>
      </c>
      <c r="S30" s="1">
        <v>125</v>
      </c>
      <c r="T30" s="1">
        <f t="shared" si="22"/>
        <v>413.84319999999997</v>
      </c>
      <c r="U30" s="22">
        <f t="shared" si="23"/>
        <v>1182.4091428571428</v>
      </c>
      <c r="V30" s="1"/>
      <c r="W30" s="1"/>
      <c r="X30" s="1">
        <v>600</v>
      </c>
      <c r="Y30" s="1">
        <v>900</v>
      </c>
      <c r="Z30" s="1">
        <v>1880</v>
      </c>
      <c r="AA30" s="1">
        <f t="shared" si="24"/>
        <v>870.17142857142858</v>
      </c>
      <c r="AB30" s="1">
        <v>311.06</v>
      </c>
      <c r="AC30" s="1">
        <f t="shared" si="9"/>
        <v>292.39639999999997</v>
      </c>
      <c r="AD30" s="1">
        <v>125</v>
      </c>
      <c r="AE30" s="1">
        <f t="shared" si="25"/>
        <v>417.39639999999997</v>
      </c>
      <c r="AF30" s="22">
        <f t="shared" si="26"/>
        <v>1192.5611428571428</v>
      </c>
      <c r="AG30" s="20"/>
      <c r="AH30" s="20"/>
      <c r="AI30" s="1">
        <v>600</v>
      </c>
      <c r="AJ30" s="1">
        <v>900</v>
      </c>
      <c r="AK30" s="1">
        <v>2350</v>
      </c>
      <c r="AL30" s="1">
        <f t="shared" si="27"/>
        <v>1087.7142857142858</v>
      </c>
      <c r="AM30" s="1">
        <v>385.26</v>
      </c>
      <c r="AN30" s="1">
        <f t="shared" si="13"/>
        <v>365.99699999999996</v>
      </c>
      <c r="AO30" s="1">
        <v>145</v>
      </c>
      <c r="AP30" s="1">
        <v>30</v>
      </c>
      <c r="AQ30" s="1">
        <f t="shared" si="28"/>
        <v>540.99699999999996</v>
      </c>
      <c r="AR30" s="22">
        <f t="shared" si="29"/>
        <v>1545.7057142857143</v>
      </c>
    </row>
    <row r="31" spans="2:44" x14ac:dyDescent="0.35">
      <c r="B31" s="3">
        <v>600</v>
      </c>
      <c r="C31" s="21">
        <v>1000</v>
      </c>
      <c r="D31" s="4">
        <v>1255</v>
      </c>
      <c r="E31" s="6">
        <f t="shared" si="20"/>
        <v>656.18571428571431</v>
      </c>
      <c r="F31" s="3">
        <f>F30+8.44</f>
        <v>237.74</v>
      </c>
      <c r="G31" s="21">
        <f t="shared" si="1"/>
        <v>225.85300000000001</v>
      </c>
      <c r="H31" s="21">
        <v>125</v>
      </c>
      <c r="I31" s="4">
        <f t="shared" si="2"/>
        <v>350.85300000000001</v>
      </c>
      <c r="J31" s="9">
        <f t="shared" si="3"/>
        <v>1002.4371428571429</v>
      </c>
      <c r="K31" s="20"/>
      <c r="L31" s="1"/>
      <c r="M31" s="1">
        <v>600</v>
      </c>
      <c r="N31" s="1">
        <v>1000</v>
      </c>
      <c r="O31" s="1">
        <v>1560</v>
      </c>
      <c r="P31" s="1">
        <f t="shared" si="4"/>
        <v>815.65714285714284</v>
      </c>
      <c r="Q31" s="1">
        <f>Q30+12.67</f>
        <v>319.95</v>
      </c>
      <c r="R31" s="1">
        <f t="shared" si="21"/>
        <v>300.75299999999999</v>
      </c>
      <c r="S31" s="1">
        <v>125</v>
      </c>
      <c r="T31" s="1">
        <f t="shared" si="22"/>
        <v>425.75299999999999</v>
      </c>
      <c r="U31" s="22">
        <f t="shared" si="23"/>
        <v>1216.4371428571428</v>
      </c>
      <c r="V31" s="1"/>
      <c r="W31" s="1"/>
      <c r="X31" s="1">
        <v>600</v>
      </c>
      <c r="Y31" s="1">
        <v>1000</v>
      </c>
      <c r="Z31" s="1">
        <v>1880</v>
      </c>
      <c r="AA31" s="1">
        <f t="shared" si="24"/>
        <v>982.97142857142853</v>
      </c>
      <c r="AB31" s="1">
        <f>AB30+13.03</f>
        <v>324.08999999999997</v>
      </c>
      <c r="AC31" s="1">
        <f t="shared" si="9"/>
        <v>304.64459999999997</v>
      </c>
      <c r="AD31" s="1">
        <v>125</v>
      </c>
      <c r="AE31" s="1">
        <f t="shared" si="25"/>
        <v>429.64459999999997</v>
      </c>
      <c r="AF31" s="22">
        <f t="shared" si="26"/>
        <v>1227.556</v>
      </c>
      <c r="AG31" s="20"/>
      <c r="AH31" s="20"/>
      <c r="AI31" s="1">
        <v>600</v>
      </c>
      <c r="AJ31" s="1">
        <v>1000</v>
      </c>
      <c r="AK31" s="1">
        <v>2350</v>
      </c>
      <c r="AL31" s="1">
        <f t="shared" si="27"/>
        <v>1228.7142857142858</v>
      </c>
      <c r="AM31" s="1">
        <f>AM30+16.9</f>
        <v>402.15999999999997</v>
      </c>
      <c r="AN31" s="1">
        <f t="shared" si="13"/>
        <v>382.05199999999996</v>
      </c>
      <c r="AO31" s="1">
        <v>145</v>
      </c>
      <c r="AP31" s="1">
        <v>30</v>
      </c>
      <c r="AQ31" s="1">
        <f t="shared" si="28"/>
        <v>557.05199999999991</v>
      </c>
      <c r="AR31" s="22">
        <f t="shared" si="29"/>
        <v>1591.5771428571427</v>
      </c>
    </row>
    <row r="32" spans="2:44" x14ac:dyDescent="0.35">
      <c r="B32" s="3">
        <v>600</v>
      </c>
      <c r="C32" s="21">
        <v>1100</v>
      </c>
      <c r="D32" s="4">
        <v>1255</v>
      </c>
      <c r="E32" s="6">
        <f t="shared" si="20"/>
        <v>731.48571428571427</v>
      </c>
      <c r="F32" s="3">
        <f t="shared" ref="F32:F51" si="30">F31+8.44</f>
        <v>246.18</v>
      </c>
      <c r="G32" s="21">
        <f t="shared" si="1"/>
        <v>233.87100000000001</v>
      </c>
      <c r="H32" s="21">
        <v>125</v>
      </c>
      <c r="I32" s="4">
        <f t="shared" si="2"/>
        <v>358.87099999999998</v>
      </c>
      <c r="J32" s="9">
        <f t="shared" si="3"/>
        <v>1025.3457142857144</v>
      </c>
      <c r="K32" s="20"/>
      <c r="L32" s="1"/>
      <c r="M32" s="1">
        <v>600</v>
      </c>
      <c r="N32" s="1">
        <v>1100</v>
      </c>
      <c r="O32" s="1">
        <v>1560</v>
      </c>
      <c r="P32" s="1">
        <f t="shared" si="4"/>
        <v>909.25714285714275</v>
      </c>
      <c r="Q32" s="1">
        <f t="shared" ref="Q32:Q51" si="31">Q31+12.67</f>
        <v>332.62</v>
      </c>
      <c r="R32" s="1">
        <f t="shared" si="21"/>
        <v>312.6628</v>
      </c>
      <c r="S32" s="1">
        <v>125</v>
      </c>
      <c r="T32" s="1">
        <f t="shared" si="22"/>
        <v>437.6628</v>
      </c>
      <c r="U32" s="22">
        <f t="shared" si="23"/>
        <v>1250.4651428571428</v>
      </c>
      <c r="V32" s="1"/>
      <c r="W32" s="1"/>
      <c r="X32" s="1">
        <v>600</v>
      </c>
      <c r="Y32" s="1">
        <v>1100</v>
      </c>
      <c r="Z32" s="1">
        <v>1880</v>
      </c>
      <c r="AA32" s="1">
        <f t="shared" si="24"/>
        <v>1095.7714285714285</v>
      </c>
      <c r="AB32" s="1">
        <f t="shared" ref="AB32:AB51" si="32">AB31+13.03</f>
        <v>337.11999999999995</v>
      </c>
      <c r="AC32" s="1">
        <f t="shared" si="9"/>
        <v>316.89279999999991</v>
      </c>
      <c r="AD32" s="1">
        <v>145</v>
      </c>
      <c r="AE32" s="1">
        <f t="shared" si="25"/>
        <v>461.89279999999991</v>
      </c>
      <c r="AF32" s="22">
        <f t="shared" si="26"/>
        <v>1319.6937142857141</v>
      </c>
      <c r="AG32" s="20"/>
      <c r="AH32" s="20"/>
      <c r="AI32" s="1">
        <v>600</v>
      </c>
      <c r="AJ32" s="1">
        <v>1100</v>
      </c>
      <c r="AK32" s="1">
        <v>2350</v>
      </c>
      <c r="AL32" s="1">
        <f t="shared" si="27"/>
        <v>1369.7142857142858</v>
      </c>
      <c r="AM32" s="1">
        <f t="shared" ref="AM32:AM51" si="33">AM31+16.9</f>
        <v>419.05999999999995</v>
      </c>
      <c r="AN32" s="1">
        <f t="shared" si="13"/>
        <v>398.10699999999991</v>
      </c>
      <c r="AO32" s="1">
        <v>145</v>
      </c>
      <c r="AP32" s="1">
        <v>30</v>
      </c>
      <c r="AQ32" s="1">
        <f t="shared" si="28"/>
        <v>573.10699999999997</v>
      </c>
      <c r="AR32" s="22">
        <f t="shared" si="29"/>
        <v>1637.4485714285715</v>
      </c>
    </row>
    <row r="33" spans="2:44" x14ac:dyDescent="0.35">
      <c r="B33" s="3">
        <v>600</v>
      </c>
      <c r="C33" s="21">
        <v>1200</v>
      </c>
      <c r="D33" s="4">
        <v>1255</v>
      </c>
      <c r="E33" s="6">
        <f t="shared" si="20"/>
        <v>806.78571428571422</v>
      </c>
      <c r="F33" s="3">
        <f t="shared" si="30"/>
        <v>254.62</v>
      </c>
      <c r="G33" s="21">
        <f t="shared" si="1"/>
        <v>241.88899999999998</v>
      </c>
      <c r="H33" s="21">
        <v>125</v>
      </c>
      <c r="I33" s="4">
        <f t="shared" si="2"/>
        <v>366.88900000000001</v>
      </c>
      <c r="J33" s="9">
        <f t="shared" si="3"/>
        <v>1048.2542857142857</v>
      </c>
      <c r="K33" s="20"/>
      <c r="L33" s="1"/>
      <c r="M33" s="1">
        <v>600</v>
      </c>
      <c r="N33" s="1">
        <v>1200</v>
      </c>
      <c r="O33" s="1">
        <v>1560</v>
      </c>
      <c r="P33" s="1">
        <f t="shared" si="4"/>
        <v>1002.8571428571428</v>
      </c>
      <c r="Q33" s="1">
        <f t="shared" si="31"/>
        <v>345.29</v>
      </c>
      <c r="R33" s="1">
        <f t="shared" si="21"/>
        <v>324.57260000000002</v>
      </c>
      <c r="S33" s="1">
        <v>145</v>
      </c>
      <c r="T33" s="1">
        <f t="shared" si="22"/>
        <v>469.57260000000002</v>
      </c>
      <c r="U33" s="22">
        <f t="shared" si="23"/>
        <v>1341.6360000000002</v>
      </c>
      <c r="V33" s="1"/>
      <c r="W33" s="1"/>
      <c r="X33" s="1">
        <v>600</v>
      </c>
      <c r="Y33" s="1">
        <v>1200</v>
      </c>
      <c r="Z33" s="1">
        <v>1880</v>
      </c>
      <c r="AA33" s="1">
        <f t="shared" si="24"/>
        <v>1208.5714285714284</v>
      </c>
      <c r="AB33" s="1">
        <f t="shared" si="32"/>
        <v>350.14999999999992</v>
      </c>
      <c r="AC33" s="1">
        <f t="shared" si="9"/>
        <v>329.14099999999991</v>
      </c>
      <c r="AD33" s="1">
        <v>145</v>
      </c>
      <c r="AE33" s="1">
        <f t="shared" si="25"/>
        <v>474.14099999999991</v>
      </c>
      <c r="AF33" s="22">
        <f t="shared" si="26"/>
        <v>1354.6885714285713</v>
      </c>
      <c r="AG33" s="20"/>
      <c r="AH33" s="20"/>
      <c r="AI33" s="1">
        <v>600</v>
      </c>
      <c r="AJ33" s="1">
        <v>1200</v>
      </c>
      <c r="AK33" s="1">
        <v>2350</v>
      </c>
      <c r="AL33" s="1">
        <f t="shared" si="27"/>
        <v>1510.7142857142858</v>
      </c>
      <c r="AM33" s="1">
        <f t="shared" si="33"/>
        <v>435.95999999999992</v>
      </c>
      <c r="AN33" s="1">
        <f t="shared" si="13"/>
        <v>414.16199999999992</v>
      </c>
      <c r="AO33" s="1">
        <v>165</v>
      </c>
      <c r="AP33" s="1">
        <v>30</v>
      </c>
      <c r="AQ33" s="1">
        <f t="shared" si="28"/>
        <v>609.16199999999992</v>
      </c>
      <c r="AR33" s="22">
        <f t="shared" si="29"/>
        <v>1740.462857142857</v>
      </c>
    </row>
    <row r="34" spans="2:44" x14ac:dyDescent="0.35">
      <c r="B34" s="3">
        <v>600</v>
      </c>
      <c r="C34" s="21">
        <v>1300</v>
      </c>
      <c r="D34" s="4">
        <v>1255</v>
      </c>
      <c r="E34" s="6">
        <f t="shared" si="20"/>
        <v>882.08571428571429</v>
      </c>
      <c r="F34" s="3">
        <f t="shared" si="30"/>
        <v>263.06</v>
      </c>
      <c r="G34" s="21">
        <f t="shared" si="1"/>
        <v>249.90699999999998</v>
      </c>
      <c r="H34" s="21">
        <v>125</v>
      </c>
      <c r="I34" s="4">
        <f t="shared" si="2"/>
        <v>374.90699999999998</v>
      </c>
      <c r="J34" s="9">
        <f t="shared" si="3"/>
        <v>1071.1628571428571</v>
      </c>
      <c r="K34" s="20"/>
      <c r="L34" s="1"/>
      <c r="M34" s="1">
        <v>600</v>
      </c>
      <c r="N34" s="1">
        <v>1300</v>
      </c>
      <c r="O34" s="1">
        <v>1560</v>
      </c>
      <c r="P34" s="1">
        <f t="shared" si="4"/>
        <v>1096.457142857143</v>
      </c>
      <c r="Q34" s="1">
        <f t="shared" si="31"/>
        <v>357.96000000000004</v>
      </c>
      <c r="R34" s="1">
        <f t="shared" si="21"/>
        <v>336.48240000000004</v>
      </c>
      <c r="S34" s="1">
        <v>145</v>
      </c>
      <c r="T34" s="1">
        <f t="shared" si="22"/>
        <v>481.48240000000004</v>
      </c>
      <c r="U34" s="22">
        <f t="shared" si="23"/>
        <v>1375.6640000000002</v>
      </c>
      <c r="V34" s="1"/>
      <c r="W34" s="1"/>
      <c r="X34" s="1">
        <v>600</v>
      </c>
      <c r="Y34" s="1">
        <v>1300</v>
      </c>
      <c r="Z34" s="1">
        <v>1880</v>
      </c>
      <c r="AA34" s="1">
        <f t="shared" si="24"/>
        <v>1321.3714285714286</v>
      </c>
      <c r="AB34" s="1">
        <f t="shared" si="32"/>
        <v>363.17999999999989</v>
      </c>
      <c r="AC34" s="1">
        <f t="shared" si="9"/>
        <v>341.3891999999999</v>
      </c>
      <c r="AD34" s="1">
        <v>145</v>
      </c>
      <c r="AE34" s="1">
        <f t="shared" si="25"/>
        <v>486.3891999999999</v>
      </c>
      <c r="AF34" s="22">
        <f t="shared" si="26"/>
        <v>1389.6834285714283</v>
      </c>
      <c r="AG34" s="20"/>
      <c r="AH34" s="20"/>
      <c r="AI34" s="1">
        <v>600</v>
      </c>
      <c r="AJ34" s="1">
        <v>1300</v>
      </c>
      <c r="AK34" s="1">
        <v>2350</v>
      </c>
      <c r="AL34" s="1">
        <f t="shared" si="27"/>
        <v>1651.7142857142858</v>
      </c>
      <c r="AM34" s="1">
        <f t="shared" si="33"/>
        <v>452.8599999999999</v>
      </c>
      <c r="AN34" s="1">
        <f t="shared" si="13"/>
        <v>430.21699999999987</v>
      </c>
      <c r="AO34" s="1">
        <v>165</v>
      </c>
      <c r="AP34" s="1">
        <v>30</v>
      </c>
      <c r="AQ34" s="1">
        <f t="shared" si="28"/>
        <v>625.21699999999987</v>
      </c>
      <c r="AR34" s="22">
        <f t="shared" si="29"/>
        <v>1786.3342857142854</v>
      </c>
    </row>
    <row r="35" spans="2:44" x14ac:dyDescent="0.35">
      <c r="B35" s="3">
        <v>600</v>
      </c>
      <c r="C35" s="21">
        <v>1400</v>
      </c>
      <c r="D35" s="4">
        <v>1255</v>
      </c>
      <c r="E35" s="6">
        <f t="shared" si="20"/>
        <v>957.38571428571424</v>
      </c>
      <c r="F35" s="3">
        <f t="shared" si="30"/>
        <v>271.5</v>
      </c>
      <c r="G35" s="21">
        <f t="shared" si="1"/>
        <v>257.92500000000001</v>
      </c>
      <c r="H35" s="21">
        <v>125</v>
      </c>
      <c r="I35" s="4">
        <f t="shared" si="2"/>
        <v>382.92500000000001</v>
      </c>
      <c r="J35" s="9">
        <f t="shared" si="3"/>
        <v>1094.0714285714287</v>
      </c>
      <c r="K35" s="20"/>
      <c r="L35" s="1"/>
      <c r="M35" s="1">
        <v>600</v>
      </c>
      <c r="N35" s="1">
        <v>1400</v>
      </c>
      <c r="O35" s="1">
        <v>1560</v>
      </c>
      <c r="P35" s="1">
        <f t="shared" si="4"/>
        <v>1190.0571428571429</v>
      </c>
      <c r="Q35" s="1">
        <f t="shared" si="31"/>
        <v>370.63000000000005</v>
      </c>
      <c r="R35" s="1">
        <f t="shared" si="21"/>
        <v>348.3922</v>
      </c>
      <c r="S35" s="1">
        <v>145</v>
      </c>
      <c r="T35" s="1">
        <f t="shared" si="22"/>
        <v>493.3922</v>
      </c>
      <c r="U35" s="22">
        <f t="shared" si="23"/>
        <v>1409.692</v>
      </c>
      <c r="V35" s="1"/>
      <c r="W35" s="1"/>
      <c r="X35" s="1">
        <v>600</v>
      </c>
      <c r="Y35" s="1">
        <v>1400</v>
      </c>
      <c r="Z35" s="1">
        <v>1880</v>
      </c>
      <c r="AA35" s="1">
        <f t="shared" si="24"/>
        <v>1434.1714285714286</v>
      </c>
      <c r="AB35" s="1">
        <f t="shared" si="32"/>
        <v>376.20999999999987</v>
      </c>
      <c r="AC35" s="1">
        <f t="shared" si="9"/>
        <v>353.63739999999984</v>
      </c>
      <c r="AD35" s="1">
        <v>145</v>
      </c>
      <c r="AE35" s="1">
        <f t="shared" si="25"/>
        <v>498.63739999999984</v>
      </c>
      <c r="AF35" s="22">
        <f t="shared" si="26"/>
        <v>1424.6782857142853</v>
      </c>
      <c r="AG35" s="20"/>
      <c r="AH35" s="20"/>
      <c r="AI35" s="1">
        <v>600</v>
      </c>
      <c r="AJ35" s="1">
        <v>1400</v>
      </c>
      <c r="AK35" s="1">
        <v>2350</v>
      </c>
      <c r="AL35" s="1">
        <f t="shared" si="27"/>
        <v>1792.7142857142858</v>
      </c>
      <c r="AM35" s="1">
        <f t="shared" si="33"/>
        <v>469.75999999999988</v>
      </c>
      <c r="AN35" s="1">
        <f t="shared" si="13"/>
        <v>446.27199999999988</v>
      </c>
      <c r="AO35" s="1">
        <v>165</v>
      </c>
      <c r="AP35" s="1">
        <v>30</v>
      </c>
      <c r="AQ35" s="1">
        <f t="shared" si="28"/>
        <v>641.27199999999993</v>
      </c>
      <c r="AR35" s="22">
        <f t="shared" si="29"/>
        <v>1832.2057142857143</v>
      </c>
    </row>
    <row r="36" spans="2:44" x14ac:dyDescent="0.35">
      <c r="B36" s="3">
        <v>600</v>
      </c>
      <c r="C36" s="21">
        <v>1500</v>
      </c>
      <c r="D36" s="4">
        <v>1255</v>
      </c>
      <c r="E36" s="6">
        <f t="shared" si="20"/>
        <v>1032.6857142857143</v>
      </c>
      <c r="F36" s="3">
        <f t="shared" si="30"/>
        <v>279.94</v>
      </c>
      <c r="G36" s="21">
        <f t="shared" si="1"/>
        <v>265.94299999999998</v>
      </c>
      <c r="H36" s="21">
        <v>145</v>
      </c>
      <c r="I36" s="4">
        <f t="shared" si="2"/>
        <v>410.94299999999998</v>
      </c>
      <c r="J36" s="9">
        <f t="shared" si="3"/>
        <v>1174.1228571428571</v>
      </c>
      <c r="K36" s="20"/>
      <c r="L36" s="1"/>
      <c r="M36" s="1">
        <v>600</v>
      </c>
      <c r="N36" s="1">
        <v>1500</v>
      </c>
      <c r="O36" s="1">
        <v>1560</v>
      </c>
      <c r="P36" s="1">
        <f t="shared" si="4"/>
        <v>1283.6571428571428</v>
      </c>
      <c r="Q36" s="1">
        <f t="shared" si="31"/>
        <v>383.30000000000007</v>
      </c>
      <c r="R36" s="1">
        <f t="shared" si="21"/>
        <v>360.30200000000002</v>
      </c>
      <c r="S36" s="1">
        <v>145</v>
      </c>
      <c r="T36" s="1">
        <f t="shared" si="22"/>
        <v>505.30200000000002</v>
      </c>
      <c r="U36" s="22">
        <f t="shared" si="23"/>
        <v>1443.7200000000003</v>
      </c>
      <c r="V36" s="1"/>
      <c r="W36" s="1"/>
      <c r="X36" s="1">
        <v>600</v>
      </c>
      <c r="Y36" s="1">
        <v>1500</v>
      </c>
      <c r="Z36" s="1">
        <v>1880</v>
      </c>
      <c r="AA36" s="1">
        <f t="shared" si="24"/>
        <v>1546.9714285714285</v>
      </c>
      <c r="AB36" s="1">
        <f t="shared" si="32"/>
        <v>389.23999999999984</v>
      </c>
      <c r="AC36" s="1">
        <f t="shared" si="9"/>
        <v>365.88559999999984</v>
      </c>
      <c r="AD36" s="1">
        <v>165</v>
      </c>
      <c r="AE36" s="1">
        <f t="shared" si="25"/>
        <v>530.88559999999984</v>
      </c>
      <c r="AF36" s="22">
        <f t="shared" si="26"/>
        <v>1516.8159999999996</v>
      </c>
      <c r="AG36" s="20"/>
      <c r="AH36" s="20"/>
      <c r="AI36" s="1">
        <v>600</v>
      </c>
      <c r="AJ36" s="1">
        <v>1500</v>
      </c>
      <c r="AK36" s="1">
        <v>2350</v>
      </c>
      <c r="AL36" s="1">
        <f t="shared" si="27"/>
        <v>1933.7142857142858</v>
      </c>
      <c r="AM36" s="1">
        <f t="shared" si="33"/>
        <v>486.65999999999985</v>
      </c>
      <c r="AN36" s="1">
        <f t="shared" si="13"/>
        <v>462.32699999999983</v>
      </c>
      <c r="AO36" s="1">
        <v>165</v>
      </c>
      <c r="AP36" s="1">
        <v>30</v>
      </c>
      <c r="AQ36" s="1">
        <f t="shared" si="28"/>
        <v>657.32699999999977</v>
      </c>
      <c r="AR36" s="22">
        <f t="shared" si="29"/>
        <v>1878.0771428571422</v>
      </c>
    </row>
    <row r="37" spans="2:44" x14ac:dyDescent="0.35">
      <c r="B37" s="3">
        <v>600</v>
      </c>
      <c r="C37" s="21">
        <v>1600</v>
      </c>
      <c r="D37" s="4">
        <v>1255</v>
      </c>
      <c r="E37" s="6">
        <f t="shared" si="20"/>
        <v>1107.985714285714</v>
      </c>
      <c r="F37" s="3">
        <f t="shared" si="30"/>
        <v>288.38</v>
      </c>
      <c r="G37" s="21">
        <f t="shared" si="1"/>
        <v>273.96099999999996</v>
      </c>
      <c r="H37" s="21">
        <v>145</v>
      </c>
      <c r="I37" s="4">
        <f t="shared" si="2"/>
        <v>418.96099999999996</v>
      </c>
      <c r="J37" s="9">
        <f t="shared" si="3"/>
        <v>1197.0314285714285</v>
      </c>
      <c r="K37" s="20"/>
      <c r="L37" s="1"/>
      <c r="M37" s="1">
        <v>600</v>
      </c>
      <c r="N37" s="1">
        <v>1600</v>
      </c>
      <c r="O37" s="1">
        <v>1560</v>
      </c>
      <c r="P37" s="1">
        <f t="shared" si="4"/>
        <v>1377.257142857143</v>
      </c>
      <c r="Q37" s="1">
        <f t="shared" si="31"/>
        <v>395.97000000000008</v>
      </c>
      <c r="R37" s="1">
        <f t="shared" si="21"/>
        <v>372.21180000000004</v>
      </c>
      <c r="S37" s="1">
        <v>145</v>
      </c>
      <c r="T37" s="1">
        <f t="shared" si="22"/>
        <v>517.21180000000004</v>
      </c>
      <c r="U37" s="22">
        <f t="shared" si="23"/>
        <v>1477.7480000000003</v>
      </c>
      <c r="V37" s="1"/>
      <c r="W37" s="1"/>
      <c r="X37" s="1">
        <v>600</v>
      </c>
      <c r="Y37" s="1">
        <v>1600</v>
      </c>
      <c r="Z37" s="1">
        <v>1880</v>
      </c>
      <c r="AA37" s="1">
        <f t="shared" si="24"/>
        <v>1659.7714285714285</v>
      </c>
      <c r="AB37" s="1">
        <f t="shared" si="32"/>
        <v>402.26999999999981</v>
      </c>
      <c r="AC37" s="1">
        <f t="shared" si="9"/>
        <v>378.13379999999978</v>
      </c>
      <c r="AD37" s="1">
        <v>165</v>
      </c>
      <c r="AE37" s="1">
        <f t="shared" si="25"/>
        <v>543.13379999999984</v>
      </c>
      <c r="AF37" s="22">
        <f t="shared" si="26"/>
        <v>1551.8108571428568</v>
      </c>
      <c r="AG37" s="20"/>
      <c r="AH37" s="20"/>
      <c r="AI37" s="1">
        <v>600</v>
      </c>
      <c r="AJ37" s="1">
        <v>1600</v>
      </c>
      <c r="AK37" s="1">
        <v>2350</v>
      </c>
      <c r="AL37" s="1">
        <f t="shared" si="27"/>
        <v>2074.7142857142858</v>
      </c>
      <c r="AM37" s="1">
        <f t="shared" si="33"/>
        <v>503.55999999999983</v>
      </c>
      <c r="AN37" s="1">
        <f t="shared" si="13"/>
        <v>478.38199999999983</v>
      </c>
      <c r="AO37" s="1">
        <v>185</v>
      </c>
      <c r="AP37" s="1">
        <v>30</v>
      </c>
      <c r="AQ37" s="1">
        <f t="shared" si="28"/>
        <v>693.38199999999983</v>
      </c>
      <c r="AR37" s="22">
        <f t="shared" si="29"/>
        <v>1981.0914285714282</v>
      </c>
    </row>
    <row r="38" spans="2:44" x14ac:dyDescent="0.35">
      <c r="B38" s="3">
        <v>600</v>
      </c>
      <c r="C38" s="21">
        <v>1700</v>
      </c>
      <c r="D38" s="4">
        <v>1255</v>
      </c>
      <c r="E38" s="6">
        <f t="shared" si="20"/>
        <v>1183.2857142857142</v>
      </c>
      <c r="F38" s="3">
        <f t="shared" si="30"/>
        <v>296.82</v>
      </c>
      <c r="G38" s="21">
        <f t="shared" si="1"/>
        <v>281.97899999999998</v>
      </c>
      <c r="H38" s="21">
        <v>145</v>
      </c>
      <c r="I38" s="4">
        <f t="shared" si="2"/>
        <v>426.97899999999998</v>
      </c>
      <c r="J38" s="9">
        <f t="shared" si="3"/>
        <v>1219.94</v>
      </c>
      <c r="K38" s="20"/>
      <c r="L38" s="1"/>
      <c r="M38" s="1">
        <v>600</v>
      </c>
      <c r="N38" s="1">
        <v>1700</v>
      </c>
      <c r="O38" s="1">
        <v>1560</v>
      </c>
      <c r="P38" s="1">
        <f t="shared" si="4"/>
        <v>1470.8571428571429</v>
      </c>
      <c r="Q38" s="1">
        <f t="shared" si="31"/>
        <v>408.6400000000001</v>
      </c>
      <c r="R38" s="1">
        <f t="shared" si="21"/>
        <v>384.12160000000006</v>
      </c>
      <c r="S38" s="1">
        <v>145</v>
      </c>
      <c r="T38" s="1">
        <f t="shared" si="22"/>
        <v>529.12160000000006</v>
      </c>
      <c r="U38" s="22">
        <f t="shared" si="23"/>
        <v>1511.7760000000003</v>
      </c>
      <c r="V38" s="1"/>
      <c r="W38" s="1"/>
      <c r="X38" s="1">
        <v>600</v>
      </c>
      <c r="Y38" s="1">
        <v>1700</v>
      </c>
      <c r="Z38" s="1">
        <v>1880</v>
      </c>
      <c r="AA38" s="1">
        <f t="shared" si="24"/>
        <v>1772.5714285714284</v>
      </c>
      <c r="AB38" s="1">
        <f t="shared" si="32"/>
        <v>415.29999999999978</v>
      </c>
      <c r="AC38" s="1">
        <f t="shared" si="9"/>
        <v>390.38199999999978</v>
      </c>
      <c r="AD38" s="1">
        <v>165</v>
      </c>
      <c r="AE38" s="1">
        <f t="shared" si="25"/>
        <v>555.38199999999983</v>
      </c>
      <c r="AF38" s="22">
        <f t="shared" si="26"/>
        <v>1586.805714285714</v>
      </c>
      <c r="AG38" s="20"/>
      <c r="AH38" s="20"/>
      <c r="AI38" s="1">
        <v>600</v>
      </c>
      <c r="AJ38" s="1">
        <v>1700</v>
      </c>
      <c r="AK38" s="1">
        <v>2350</v>
      </c>
      <c r="AL38" s="1">
        <f t="shared" si="27"/>
        <v>2215.7142857142858</v>
      </c>
      <c r="AM38" s="1">
        <f t="shared" si="33"/>
        <v>520.45999999999981</v>
      </c>
      <c r="AN38" s="1">
        <f t="shared" si="13"/>
        <v>494.43699999999978</v>
      </c>
      <c r="AO38" s="1">
        <v>185</v>
      </c>
      <c r="AP38" s="1">
        <v>30</v>
      </c>
      <c r="AQ38" s="1">
        <f t="shared" si="28"/>
        <v>709.43699999999978</v>
      </c>
      <c r="AR38" s="22">
        <f t="shared" si="29"/>
        <v>2026.9628571428566</v>
      </c>
    </row>
    <row r="39" spans="2:44" x14ac:dyDescent="0.35">
      <c r="B39" s="3">
        <v>600</v>
      </c>
      <c r="C39" s="21">
        <v>1800</v>
      </c>
      <c r="D39" s="4">
        <v>1255</v>
      </c>
      <c r="E39" s="6">
        <f t="shared" si="20"/>
        <v>1258.5857142857142</v>
      </c>
      <c r="F39" s="3">
        <f t="shared" si="30"/>
        <v>305.26</v>
      </c>
      <c r="G39" s="21">
        <f t="shared" si="1"/>
        <v>289.99699999999996</v>
      </c>
      <c r="H39" s="21">
        <v>145</v>
      </c>
      <c r="I39" s="4">
        <f t="shared" si="2"/>
        <v>434.99699999999996</v>
      </c>
      <c r="J39" s="9">
        <f t="shared" si="3"/>
        <v>1242.8485714285714</v>
      </c>
      <c r="K39" s="20"/>
      <c r="L39" s="1"/>
      <c r="M39" s="1">
        <v>600</v>
      </c>
      <c r="N39" s="1">
        <v>1800</v>
      </c>
      <c r="O39" s="1">
        <v>1560</v>
      </c>
      <c r="P39" s="1">
        <f t="shared" si="4"/>
        <v>1564.457142857143</v>
      </c>
      <c r="Q39" s="1">
        <f t="shared" si="31"/>
        <v>421.31000000000012</v>
      </c>
      <c r="R39" s="1">
        <f t="shared" si="21"/>
        <v>396.03140000000008</v>
      </c>
      <c r="S39" s="1">
        <v>165</v>
      </c>
      <c r="T39" s="1">
        <f t="shared" si="22"/>
        <v>561.03140000000008</v>
      </c>
      <c r="U39" s="22">
        <f t="shared" si="23"/>
        <v>1602.9468571428574</v>
      </c>
      <c r="V39" s="1"/>
      <c r="W39" s="1"/>
      <c r="X39" s="1">
        <v>600</v>
      </c>
      <c r="Y39" s="1">
        <v>1800</v>
      </c>
      <c r="Z39" s="1">
        <v>1880</v>
      </c>
      <c r="AA39" s="1">
        <f t="shared" si="24"/>
        <v>1885.3714285714286</v>
      </c>
      <c r="AB39" s="1">
        <f t="shared" si="32"/>
        <v>428.32999999999976</v>
      </c>
      <c r="AC39" s="1">
        <f t="shared" si="9"/>
        <v>402.63019999999977</v>
      </c>
      <c r="AD39" s="1">
        <v>165</v>
      </c>
      <c r="AE39" s="1">
        <f t="shared" si="25"/>
        <v>567.63019999999983</v>
      </c>
      <c r="AF39" s="22">
        <f t="shared" si="26"/>
        <v>1621.8005714285709</v>
      </c>
      <c r="AG39" s="20"/>
      <c r="AH39" s="20"/>
      <c r="AI39" s="1">
        <v>600</v>
      </c>
      <c r="AJ39" s="1">
        <v>1800</v>
      </c>
      <c r="AK39" s="1">
        <v>2350</v>
      </c>
      <c r="AL39" s="1">
        <f t="shared" si="27"/>
        <v>2356.7142857142858</v>
      </c>
      <c r="AM39" s="1">
        <f t="shared" si="33"/>
        <v>537.35999999999979</v>
      </c>
      <c r="AN39" s="1">
        <f t="shared" si="13"/>
        <v>510.49199999999979</v>
      </c>
      <c r="AO39" s="1">
        <v>185</v>
      </c>
      <c r="AP39" s="1">
        <v>30</v>
      </c>
      <c r="AQ39" s="1">
        <f t="shared" si="28"/>
        <v>725.49199999999973</v>
      </c>
      <c r="AR39" s="22">
        <f t="shared" si="29"/>
        <v>2072.8342857142852</v>
      </c>
    </row>
    <row r="40" spans="2:44" x14ac:dyDescent="0.35">
      <c r="B40" s="3">
        <v>600</v>
      </c>
      <c r="C40" s="21">
        <v>1900</v>
      </c>
      <c r="D40" s="4">
        <v>1255</v>
      </c>
      <c r="E40" s="6">
        <f t="shared" si="20"/>
        <v>1333.8857142857141</v>
      </c>
      <c r="F40" s="3">
        <f t="shared" si="30"/>
        <v>313.7</v>
      </c>
      <c r="G40" s="21">
        <f t="shared" si="1"/>
        <v>298.01499999999999</v>
      </c>
      <c r="H40" s="21">
        <v>145</v>
      </c>
      <c r="I40" s="4">
        <f t="shared" si="2"/>
        <v>443.01499999999999</v>
      </c>
      <c r="J40" s="9">
        <f t="shared" si="3"/>
        <v>1265.757142857143</v>
      </c>
      <c r="K40" s="20"/>
      <c r="L40" s="1"/>
      <c r="M40" s="1">
        <v>600</v>
      </c>
      <c r="N40" s="1">
        <v>1900</v>
      </c>
      <c r="O40" s="1">
        <v>1560</v>
      </c>
      <c r="P40" s="1">
        <f t="shared" si="4"/>
        <v>1658.0571428571429</v>
      </c>
      <c r="Q40" s="1">
        <f t="shared" si="31"/>
        <v>433.98000000000013</v>
      </c>
      <c r="R40" s="1">
        <f t="shared" si="21"/>
        <v>407.94120000000009</v>
      </c>
      <c r="S40" s="1">
        <v>165</v>
      </c>
      <c r="T40" s="1">
        <f t="shared" si="22"/>
        <v>572.94120000000009</v>
      </c>
      <c r="U40" s="22">
        <f t="shared" si="23"/>
        <v>1636.9748571428574</v>
      </c>
      <c r="V40" s="1"/>
      <c r="W40" s="1"/>
      <c r="X40" s="1">
        <v>600</v>
      </c>
      <c r="Y40" s="1">
        <v>1900</v>
      </c>
      <c r="Z40" s="1">
        <v>1880</v>
      </c>
      <c r="AA40" s="1">
        <f t="shared" si="24"/>
        <v>1998.1714285714286</v>
      </c>
      <c r="AB40" s="1">
        <f t="shared" si="32"/>
        <v>441.35999999999973</v>
      </c>
      <c r="AC40" s="1">
        <f t="shared" si="9"/>
        <v>414.87839999999971</v>
      </c>
      <c r="AD40" s="1">
        <v>165</v>
      </c>
      <c r="AE40" s="1">
        <f t="shared" si="25"/>
        <v>579.87839999999971</v>
      </c>
      <c r="AF40" s="22">
        <f t="shared" si="26"/>
        <v>1656.7954285714279</v>
      </c>
      <c r="AG40" s="20"/>
      <c r="AH40" s="20"/>
      <c r="AI40" s="1">
        <v>600</v>
      </c>
      <c r="AJ40" s="1">
        <v>1900</v>
      </c>
      <c r="AK40" s="1">
        <v>2350</v>
      </c>
      <c r="AL40" s="1">
        <f t="shared" si="27"/>
        <v>2497.7142857142858</v>
      </c>
      <c r="AM40" s="1">
        <f t="shared" si="33"/>
        <v>554.25999999999976</v>
      </c>
      <c r="AN40" s="1">
        <f t="shared" si="13"/>
        <v>526.5469999999998</v>
      </c>
      <c r="AO40" s="1">
        <v>185</v>
      </c>
      <c r="AP40" s="1">
        <v>30</v>
      </c>
      <c r="AQ40" s="1">
        <f t="shared" si="28"/>
        <v>741.5469999999998</v>
      </c>
      <c r="AR40" s="22">
        <f t="shared" si="29"/>
        <v>2118.7057142857138</v>
      </c>
    </row>
    <row r="41" spans="2:44" x14ac:dyDescent="0.35">
      <c r="B41" s="3">
        <v>600</v>
      </c>
      <c r="C41" s="21">
        <v>2000</v>
      </c>
      <c r="D41" s="4">
        <v>1255</v>
      </c>
      <c r="E41" s="6">
        <f t="shared" si="20"/>
        <v>1409.1857142857141</v>
      </c>
      <c r="F41" s="3">
        <f t="shared" si="30"/>
        <v>322.14</v>
      </c>
      <c r="G41" s="21">
        <f t="shared" si="1"/>
        <v>306.03299999999996</v>
      </c>
      <c r="H41" s="21">
        <v>145</v>
      </c>
      <c r="I41" s="4">
        <f t="shared" si="2"/>
        <v>451.03299999999996</v>
      </c>
      <c r="J41" s="9">
        <f t="shared" si="3"/>
        <v>1288.6657142857143</v>
      </c>
      <c r="K41" s="20"/>
      <c r="L41" s="1"/>
      <c r="M41" s="1">
        <v>600</v>
      </c>
      <c r="N41" s="1">
        <v>2000</v>
      </c>
      <c r="O41" s="1">
        <v>1560</v>
      </c>
      <c r="P41" s="1">
        <f t="shared" si="4"/>
        <v>1751.6571428571428</v>
      </c>
      <c r="Q41" s="1">
        <f t="shared" si="31"/>
        <v>446.65000000000015</v>
      </c>
      <c r="R41" s="1">
        <f t="shared" si="21"/>
        <v>419.85100000000011</v>
      </c>
      <c r="S41" s="1">
        <v>165</v>
      </c>
      <c r="T41" s="1">
        <f t="shared" si="22"/>
        <v>584.85100000000011</v>
      </c>
      <c r="U41" s="22">
        <f t="shared" si="23"/>
        <v>1671.0028571428575</v>
      </c>
      <c r="V41" s="1"/>
      <c r="W41" s="1"/>
      <c r="X41" s="1">
        <v>600</v>
      </c>
      <c r="Y41" s="1">
        <v>2000</v>
      </c>
      <c r="Z41" s="1">
        <v>1880</v>
      </c>
      <c r="AA41" s="1">
        <f t="shared" si="24"/>
        <v>2110.9714285714285</v>
      </c>
      <c r="AB41" s="1">
        <f t="shared" si="32"/>
        <v>454.3899999999997</v>
      </c>
      <c r="AC41" s="1">
        <f t="shared" si="9"/>
        <v>427.12659999999971</v>
      </c>
      <c r="AD41" s="1">
        <v>185</v>
      </c>
      <c r="AE41" s="1">
        <f t="shared" si="25"/>
        <v>612.12659999999971</v>
      </c>
      <c r="AF41" s="22">
        <f t="shared" si="26"/>
        <v>1748.9331428571422</v>
      </c>
      <c r="AG41" s="20"/>
      <c r="AH41" s="20"/>
      <c r="AI41" s="1">
        <v>600</v>
      </c>
      <c r="AJ41" s="1">
        <v>2000</v>
      </c>
      <c r="AK41" s="1">
        <v>2350</v>
      </c>
      <c r="AL41" s="1">
        <f t="shared" si="27"/>
        <v>2638.7142857142858</v>
      </c>
      <c r="AM41" s="1">
        <f t="shared" si="33"/>
        <v>571.15999999999974</v>
      </c>
      <c r="AN41" s="1">
        <f t="shared" si="13"/>
        <v>542.60199999999975</v>
      </c>
      <c r="AO41" s="1">
        <v>200</v>
      </c>
      <c r="AP41" s="1">
        <v>30</v>
      </c>
      <c r="AQ41" s="1">
        <f t="shared" si="28"/>
        <v>772.60199999999975</v>
      </c>
      <c r="AR41" s="22">
        <f t="shared" si="29"/>
        <v>2207.4342857142851</v>
      </c>
    </row>
    <row r="42" spans="2:44" x14ac:dyDescent="0.35">
      <c r="B42" s="3">
        <v>600</v>
      </c>
      <c r="C42" s="21">
        <v>2100</v>
      </c>
      <c r="D42" s="4">
        <v>1255</v>
      </c>
      <c r="E42" s="6">
        <f t="shared" si="20"/>
        <v>1484.485714285714</v>
      </c>
      <c r="F42" s="3">
        <f t="shared" si="30"/>
        <v>330.58</v>
      </c>
      <c r="G42" s="21">
        <f t="shared" si="1"/>
        <v>314.05099999999999</v>
      </c>
      <c r="H42" s="21">
        <v>145</v>
      </c>
      <c r="I42" s="4">
        <f t="shared" si="2"/>
        <v>459.05099999999999</v>
      </c>
      <c r="J42" s="9">
        <f t="shared" si="3"/>
        <v>1311.5742857142857</v>
      </c>
      <c r="K42" s="20"/>
      <c r="L42" s="1"/>
      <c r="M42" s="1">
        <v>600</v>
      </c>
      <c r="N42" s="1">
        <v>2100</v>
      </c>
      <c r="O42" s="1">
        <v>1560</v>
      </c>
      <c r="P42" s="1">
        <f t="shared" si="4"/>
        <v>1845.257142857143</v>
      </c>
      <c r="Q42" s="1">
        <f t="shared" si="31"/>
        <v>459.32000000000016</v>
      </c>
      <c r="R42" s="1">
        <f t="shared" si="21"/>
        <v>431.76080000000013</v>
      </c>
      <c r="S42" s="1">
        <v>165</v>
      </c>
      <c r="T42" s="1">
        <f t="shared" si="22"/>
        <v>596.76080000000013</v>
      </c>
      <c r="U42" s="22">
        <f t="shared" si="23"/>
        <v>1705.0308571428577</v>
      </c>
      <c r="V42" s="1"/>
      <c r="W42" s="1"/>
      <c r="X42" s="1">
        <v>600</v>
      </c>
      <c r="Y42" s="1">
        <v>2100</v>
      </c>
      <c r="Z42" s="1">
        <v>1880</v>
      </c>
      <c r="AA42" s="1">
        <f t="shared" si="24"/>
        <v>2223.7714285714283</v>
      </c>
      <c r="AB42" s="1">
        <f t="shared" si="32"/>
        <v>467.41999999999967</v>
      </c>
      <c r="AC42" s="1">
        <f t="shared" si="9"/>
        <v>439.37479999999965</v>
      </c>
      <c r="AD42" s="1">
        <v>185</v>
      </c>
      <c r="AE42" s="1">
        <f t="shared" si="25"/>
        <v>624.3747999999996</v>
      </c>
      <c r="AF42" s="22">
        <f t="shared" si="26"/>
        <v>1783.927999999999</v>
      </c>
      <c r="AG42" s="20"/>
      <c r="AH42" s="20"/>
      <c r="AI42" s="1">
        <v>600</v>
      </c>
      <c r="AJ42" s="1">
        <v>2100</v>
      </c>
      <c r="AK42" s="1">
        <v>2350</v>
      </c>
      <c r="AL42" s="1">
        <f t="shared" si="27"/>
        <v>2779.7142857142858</v>
      </c>
      <c r="AM42" s="1">
        <f t="shared" si="33"/>
        <v>588.05999999999972</v>
      </c>
      <c r="AN42" s="1">
        <f t="shared" si="13"/>
        <v>558.6569999999997</v>
      </c>
      <c r="AO42" s="1">
        <v>200</v>
      </c>
      <c r="AP42" s="1">
        <v>30</v>
      </c>
      <c r="AQ42" s="1">
        <f t="shared" si="28"/>
        <v>788.6569999999997</v>
      </c>
      <c r="AR42" s="22">
        <f t="shared" si="29"/>
        <v>2253.3057142857137</v>
      </c>
    </row>
    <row r="43" spans="2:44" x14ac:dyDescent="0.35">
      <c r="B43" s="3">
        <v>600</v>
      </c>
      <c r="C43" s="21">
        <v>2200</v>
      </c>
      <c r="D43" s="4">
        <v>1255</v>
      </c>
      <c r="E43" s="6">
        <f t="shared" si="20"/>
        <v>1559.7857142857142</v>
      </c>
      <c r="F43" s="3">
        <f t="shared" si="30"/>
        <v>339.02</v>
      </c>
      <c r="G43" s="21">
        <f t="shared" si="1"/>
        <v>322.06899999999996</v>
      </c>
      <c r="H43" s="21">
        <v>165</v>
      </c>
      <c r="I43" s="4">
        <f t="shared" si="2"/>
        <v>487.06899999999996</v>
      </c>
      <c r="J43" s="9">
        <f t="shared" si="3"/>
        <v>1391.6257142857144</v>
      </c>
      <c r="K43" s="20"/>
      <c r="L43" s="1"/>
      <c r="M43" s="1">
        <v>600</v>
      </c>
      <c r="N43" s="1">
        <v>2200</v>
      </c>
      <c r="O43" s="1">
        <v>1560</v>
      </c>
      <c r="P43" s="1">
        <f t="shared" si="4"/>
        <v>1938.8571428571429</v>
      </c>
      <c r="Q43" s="1">
        <f t="shared" si="31"/>
        <v>471.99000000000018</v>
      </c>
      <c r="R43" s="1">
        <f t="shared" si="21"/>
        <v>443.67060000000015</v>
      </c>
      <c r="S43" s="1">
        <v>165</v>
      </c>
      <c r="T43" s="1">
        <f t="shared" si="22"/>
        <v>608.67060000000015</v>
      </c>
      <c r="U43" s="22">
        <f t="shared" si="23"/>
        <v>1739.0588571428577</v>
      </c>
      <c r="V43" s="1"/>
      <c r="W43" s="1"/>
      <c r="X43" s="1">
        <v>600</v>
      </c>
      <c r="Y43" s="1">
        <v>2200</v>
      </c>
      <c r="Z43" s="1">
        <v>1880</v>
      </c>
      <c r="AA43" s="1">
        <f t="shared" si="24"/>
        <v>2336.5714285714284</v>
      </c>
      <c r="AB43" s="1">
        <f t="shared" si="32"/>
        <v>480.44999999999965</v>
      </c>
      <c r="AC43" s="1">
        <f t="shared" si="9"/>
        <v>451.62299999999965</v>
      </c>
      <c r="AD43" s="1">
        <v>185</v>
      </c>
      <c r="AE43" s="1">
        <f t="shared" si="25"/>
        <v>636.62299999999959</v>
      </c>
      <c r="AF43" s="22">
        <f t="shared" si="26"/>
        <v>1818.9228571428562</v>
      </c>
      <c r="AG43" s="20"/>
      <c r="AH43" s="20"/>
      <c r="AI43" s="1">
        <v>600</v>
      </c>
      <c r="AJ43" s="1">
        <v>2200</v>
      </c>
      <c r="AK43" s="1">
        <v>2350</v>
      </c>
      <c r="AL43" s="1">
        <f t="shared" si="27"/>
        <v>2920.7142857142858</v>
      </c>
      <c r="AM43" s="1">
        <f t="shared" si="33"/>
        <v>604.9599999999997</v>
      </c>
      <c r="AN43" s="1">
        <f t="shared" si="13"/>
        <v>574.71199999999965</v>
      </c>
      <c r="AO43" s="1">
        <v>200</v>
      </c>
      <c r="AP43" s="1">
        <v>30</v>
      </c>
      <c r="AQ43" s="1">
        <f t="shared" si="28"/>
        <v>804.71199999999965</v>
      </c>
      <c r="AR43" s="22">
        <f t="shared" si="29"/>
        <v>2299.1771428571419</v>
      </c>
    </row>
    <row r="44" spans="2:44" x14ac:dyDescent="0.35">
      <c r="B44" s="3">
        <v>600</v>
      </c>
      <c r="C44" s="21">
        <v>2300</v>
      </c>
      <c r="D44" s="4">
        <v>1255</v>
      </c>
      <c r="E44" s="6">
        <f t="shared" si="20"/>
        <v>1635.0857142857142</v>
      </c>
      <c r="F44" s="3">
        <f t="shared" si="30"/>
        <v>347.46</v>
      </c>
      <c r="G44" s="21">
        <f t="shared" si="1"/>
        <v>330.08699999999999</v>
      </c>
      <c r="H44" s="21">
        <v>165</v>
      </c>
      <c r="I44" s="4">
        <f t="shared" si="2"/>
        <v>495.08699999999999</v>
      </c>
      <c r="J44" s="9">
        <f t="shared" si="3"/>
        <v>1414.5342857142857</v>
      </c>
      <c r="K44" s="20"/>
      <c r="L44" s="1"/>
      <c r="M44" s="1">
        <v>600</v>
      </c>
      <c r="N44" s="1">
        <v>2300</v>
      </c>
      <c r="O44" s="1">
        <v>1560</v>
      </c>
      <c r="P44" s="1">
        <f t="shared" si="4"/>
        <v>2032.457142857143</v>
      </c>
      <c r="Q44" s="1">
        <f t="shared" si="31"/>
        <v>484.6600000000002</v>
      </c>
      <c r="R44" s="1">
        <f t="shared" si="21"/>
        <v>455.58040000000017</v>
      </c>
      <c r="S44" s="1">
        <v>185</v>
      </c>
      <c r="T44" s="1">
        <f t="shared" si="22"/>
        <v>640.58040000000017</v>
      </c>
      <c r="U44" s="22">
        <f t="shared" si="23"/>
        <v>1830.2297142857149</v>
      </c>
      <c r="V44" s="1"/>
      <c r="W44" s="1"/>
      <c r="X44" s="1">
        <v>600</v>
      </c>
      <c r="Y44" s="1">
        <v>2300</v>
      </c>
      <c r="Z44" s="1">
        <v>1880</v>
      </c>
      <c r="AA44" s="1">
        <f t="shared" si="24"/>
        <v>2449.3714285714282</v>
      </c>
      <c r="AB44" s="1">
        <f t="shared" si="32"/>
        <v>493.47999999999962</v>
      </c>
      <c r="AC44" s="1">
        <f t="shared" si="9"/>
        <v>463.87119999999959</v>
      </c>
      <c r="AD44" s="1">
        <v>185</v>
      </c>
      <c r="AE44" s="1">
        <f t="shared" si="25"/>
        <v>648.87119999999959</v>
      </c>
      <c r="AF44" s="22">
        <f t="shared" si="26"/>
        <v>1853.9177142857131</v>
      </c>
      <c r="AG44" s="20"/>
      <c r="AH44" s="20"/>
      <c r="AI44" s="1">
        <v>600</v>
      </c>
      <c r="AJ44" s="1">
        <v>2300</v>
      </c>
      <c r="AK44" s="1">
        <v>2350</v>
      </c>
      <c r="AL44" s="1">
        <f t="shared" si="27"/>
        <v>3061.7142857142858</v>
      </c>
      <c r="AM44" s="1">
        <f t="shared" si="33"/>
        <v>621.85999999999967</v>
      </c>
      <c r="AN44" s="1">
        <f t="shared" si="13"/>
        <v>590.76699999999971</v>
      </c>
      <c r="AO44" s="1">
        <v>205</v>
      </c>
      <c r="AP44" s="1">
        <v>30</v>
      </c>
      <c r="AQ44" s="1">
        <f t="shared" si="28"/>
        <v>825.76699999999971</v>
      </c>
      <c r="AR44" s="22">
        <f t="shared" si="29"/>
        <v>2359.3342857142852</v>
      </c>
    </row>
    <row r="45" spans="2:44" x14ac:dyDescent="0.35">
      <c r="B45" s="3">
        <v>600</v>
      </c>
      <c r="C45" s="21">
        <v>2400</v>
      </c>
      <c r="D45" s="4">
        <v>1255</v>
      </c>
      <c r="E45" s="6">
        <f t="shared" si="20"/>
        <v>1710.3857142857141</v>
      </c>
      <c r="F45" s="3">
        <f t="shared" si="30"/>
        <v>355.9</v>
      </c>
      <c r="G45" s="21">
        <f t="shared" si="1"/>
        <v>338.10499999999996</v>
      </c>
      <c r="H45" s="21">
        <v>165</v>
      </c>
      <c r="I45" s="4">
        <f t="shared" si="2"/>
        <v>503.10499999999996</v>
      </c>
      <c r="J45" s="9">
        <f t="shared" si="3"/>
        <v>1437.4428571428571</v>
      </c>
      <c r="K45" s="20"/>
      <c r="L45" s="1"/>
      <c r="M45" s="1">
        <v>600</v>
      </c>
      <c r="N45" s="1">
        <v>2400</v>
      </c>
      <c r="O45" s="1">
        <v>1560</v>
      </c>
      <c r="P45" s="1">
        <f t="shared" si="4"/>
        <v>2126.0571428571429</v>
      </c>
      <c r="Q45" s="1">
        <f t="shared" si="31"/>
        <v>497.33000000000021</v>
      </c>
      <c r="R45" s="1">
        <f t="shared" si="21"/>
        <v>467.49020000000019</v>
      </c>
      <c r="S45" s="1">
        <v>185</v>
      </c>
      <c r="T45" s="1">
        <f t="shared" si="22"/>
        <v>652.49020000000019</v>
      </c>
      <c r="U45" s="22">
        <f t="shared" si="23"/>
        <v>1864.2577142857149</v>
      </c>
      <c r="V45" s="1"/>
      <c r="W45" s="1"/>
      <c r="X45" s="1">
        <v>600</v>
      </c>
      <c r="Y45" s="1">
        <v>2400</v>
      </c>
      <c r="Z45" s="1">
        <v>1880</v>
      </c>
      <c r="AA45" s="1">
        <f t="shared" si="24"/>
        <v>2562.1714285714284</v>
      </c>
      <c r="AB45" s="1">
        <f t="shared" si="32"/>
        <v>506.50999999999959</v>
      </c>
      <c r="AC45" s="1">
        <f t="shared" si="9"/>
        <v>476.11939999999959</v>
      </c>
      <c r="AD45" s="1">
        <v>200</v>
      </c>
      <c r="AE45" s="1">
        <f t="shared" si="25"/>
        <v>676.11939999999959</v>
      </c>
      <c r="AF45" s="22">
        <f t="shared" si="26"/>
        <v>1931.7697142857132</v>
      </c>
      <c r="AG45" s="20"/>
      <c r="AH45" s="20"/>
      <c r="AI45" s="1">
        <v>600</v>
      </c>
      <c r="AJ45" s="1">
        <v>2400</v>
      </c>
      <c r="AK45" s="1">
        <v>2350</v>
      </c>
      <c r="AL45" s="1">
        <f t="shared" si="27"/>
        <v>3202.7142857142858</v>
      </c>
      <c r="AM45" s="1">
        <f t="shared" si="33"/>
        <v>638.75999999999965</v>
      </c>
      <c r="AN45" s="1">
        <f t="shared" si="13"/>
        <v>606.82199999999966</v>
      </c>
      <c r="AO45" s="1">
        <v>205</v>
      </c>
      <c r="AP45" s="1">
        <v>30</v>
      </c>
      <c r="AQ45" s="1">
        <f t="shared" si="28"/>
        <v>841.82199999999966</v>
      </c>
      <c r="AR45" s="22">
        <f t="shared" si="29"/>
        <v>2405.2057142857134</v>
      </c>
    </row>
    <row r="46" spans="2:44" x14ac:dyDescent="0.35">
      <c r="B46" s="3">
        <v>600</v>
      </c>
      <c r="C46" s="21">
        <v>2500</v>
      </c>
      <c r="D46" s="4">
        <v>1255</v>
      </c>
      <c r="E46" s="6">
        <f t="shared" si="20"/>
        <v>1785.6857142857141</v>
      </c>
      <c r="F46" s="3">
        <f t="shared" si="30"/>
        <v>364.34</v>
      </c>
      <c r="G46" s="21">
        <f t="shared" si="1"/>
        <v>346.12299999999993</v>
      </c>
      <c r="H46" s="21">
        <v>165</v>
      </c>
      <c r="I46" s="4">
        <f t="shared" si="2"/>
        <v>511.12299999999993</v>
      </c>
      <c r="J46" s="9">
        <f t="shared" si="3"/>
        <v>1460.3514285714284</v>
      </c>
      <c r="K46" s="20"/>
      <c r="L46" s="1"/>
      <c r="M46" s="1">
        <v>600</v>
      </c>
      <c r="N46" s="1">
        <v>2500</v>
      </c>
      <c r="O46" s="1">
        <v>1560</v>
      </c>
      <c r="P46" s="1">
        <f t="shared" si="4"/>
        <v>2219.6571428571428</v>
      </c>
      <c r="Q46" s="1">
        <f t="shared" si="31"/>
        <v>510.00000000000023</v>
      </c>
      <c r="R46" s="1">
        <f t="shared" si="21"/>
        <v>479.4000000000002</v>
      </c>
      <c r="S46" s="1">
        <v>185</v>
      </c>
      <c r="T46" s="1">
        <f t="shared" si="22"/>
        <v>664.4000000000002</v>
      </c>
      <c r="U46" s="22">
        <f t="shared" si="23"/>
        <v>1898.2857142857149</v>
      </c>
      <c r="V46" s="1"/>
      <c r="W46" s="1"/>
      <c r="X46" s="1">
        <v>600</v>
      </c>
      <c r="Y46" s="1">
        <v>2500</v>
      </c>
      <c r="Z46" s="1">
        <v>1880</v>
      </c>
      <c r="AA46" s="1">
        <f t="shared" si="24"/>
        <v>2674.9714285714281</v>
      </c>
      <c r="AB46" s="1">
        <f t="shared" si="32"/>
        <v>519.53999999999962</v>
      </c>
      <c r="AC46" s="1">
        <f t="shared" si="9"/>
        <v>488.36759999999964</v>
      </c>
      <c r="AD46" s="1">
        <v>200</v>
      </c>
      <c r="AE46" s="1">
        <f t="shared" si="25"/>
        <v>688.36759999999958</v>
      </c>
      <c r="AF46" s="22">
        <f t="shared" si="26"/>
        <v>1966.7645714285704</v>
      </c>
      <c r="AG46" s="20"/>
      <c r="AH46" s="20"/>
      <c r="AI46" s="1">
        <v>600</v>
      </c>
      <c r="AJ46" s="1">
        <v>2500</v>
      </c>
      <c r="AK46" s="1">
        <v>2350</v>
      </c>
      <c r="AL46" s="1">
        <f t="shared" si="27"/>
        <v>3343.7142857142858</v>
      </c>
      <c r="AM46" s="1">
        <f t="shared" si="33"/>
        <v>655.65999999999963</v>
      </c>
      <c r="AN46" s="1">
        <f t="shared" si="13"/>
        <v>622.87699999999961</v>
      </c>
      <c r="AO46" s="1">
        <v>205</v>
      </c>
      <c r="AP46" s="1">
        <v>30</v>
      </c>
      <c r="AQ46" s="1">
        <f t="shared" si="28"/>
        <v>857.87699999999961</v>
      </c>
      <c r="AR46" s="22">
        <f t="shared" si="29"/>
        <v>2451.077142857142</v>
      </c>
    </row>
    <row r="47" spans="2:44" x14ac:dyDescent="0.35">
      <c r="B47" s="3">
        <v>600</v>
      </c>
      <c r="C47" s="21">
        <v>2600</v>
      </c>
      <c r="D47" s="4">
        <v>1255</v>
      </c>
      <c r="E47" s="6">
        <f t="shared" si="20"/>
        <v>1860.985714285714</v>
      </c>
      <c r="F47" s="3">
        <f t="shared" si="30"/>
        <v>372.78</v>
      </c>
      <c r="G47" s="21">
        <f t="shared" si="1"/>
        <v>354.14099999999996</v>
      </c>
      <c r="H47" s="21">
        <v>165</v>
      </c>
      <c r="I47" s="4">
        <f t="shared" si="2"/>
        <v>519.14099999999996</v>
      </c>
      <c r="J47" s="9">
        <f t="shared" si="3"/>
        <v>1483.26</v>
      </c>
      <c r="K47" s="20"/>
      <c r="L47" s="1"/>
      <c r="M47" s="1">
        <v>600</v>
      </c>
      <c r="N47" s="1">
        <v>2600</v>
      </c>
      <c r="O47" s="1">
        <v>1560</v>
      </c>
      <c r="P47" s="1">
        <f t="shared" si="4"/>
        <v>2313.2571428571428</v>
      </c>
      <c r="Q47" s="1">
        <f t="shared" si="31"/>
        <v>522.67000000000019</v>
      </c>
      <c r="R47" s="1">
        <f t="shared" si="21"/>
        <v>491.30980000000017</v>
      </c>
      <c r="S47" s="1">
        <v>185</v>
      </c>
      <c r="T47" s="1">
        <f t="shared" si="22"/>
        <v>676.30980000000022</v>
      </c>
      <c r="U47" s="22">
        <f t="shared" si="23"/>
        <v>1932.3137142857152</v>
      </c>
      <c r="V47" s="1"/>
      <c r="W47" s="1"/>
      <c r="X47" s="1">
        <v>600</v>
      </c>
      <c r="Y47" s="1">
        <v>2600</v>
      </c>
      <c r="Z47" s="1">
        <v>1880</v>
      </c>
      <c r="AA47" s="1">
        <f t="shared" si="24"/>
        <v>2787.7714285714283</v>
      </c>
      <c r="AB47" s="1">
        <f t="shared" si="32"/>
        <v>532.5699999999996</v>
      </c>
      <c r="AC47" s="1">
        <f t="shared" si="9"/>
        <v>500.61579999999958</v>
      </c>
      <c r="AD47" s="1">
        <v>200</v>
      </c>
      <c r="AE47" s="1">
        <f t="shared" si="25"/>
        <v>700.61579999999958</v>
      </c>
      <c r="AF47" s="22">
        <f t="shared" si="26"/>
        <v>2001.7594285714274</v>
      </c>
      <c r="AG47" s="20"/>
      <c r="AH47" s="20"/>
      <c r="AI47" s="1">
        <v>600</v>
      </c>
      <c r="AJ47" s="1">
        <v>2600</v>
      </c>
      <c r="AK47" s="1">
        <v>2350</v>
      </c>
      <c r="AL47" s="1">
        <f t="shared" si="27"/>
        <v>3484.7142857142858</v>
      </c>
      <c r="AM47" s="1">
        <f t="shared" si="33"/>
        <v>672.5599999999996</v>
      </c>
      <c r="AN47" s="1">
        <f t="shared" si="13"/>
        <v>638.93199999999956</v>
      </c>
      <c r="AO47" s="1">
        <v>205</v>
      </c>
      <c r="AP47" s="1">
        <v>30</v>
      </c>
      <c r="AQ47" s="1">
        <f t="shared" si="28"/>
        <v>873.93199999999956</v>
      </c>
      <c r="AR47" s="22">
        <f t="shared" si="29"/>
        <v>2496.9485714285702</v>
      </c>
    </row>
    <row r="48" spans="2:44" x14ac:dyDescent="0.35">
      <c r="B48" s="3">
        <v>600</v>
      </c>
      <c r="C48" s="21">
        <v>2700</v>
      </c>
      <c r="D48" s="4">
        <v>1255</v>
      </c>
      <c r="E48" s="6">
        <f t="shared" si="20"/>
        <v>1936.2857142857142</v>
      </c>
      <c r="F48" s="3">
        <f t="shared" si="30"/>
        <v>381.21999999999997</v>
      </c>
      <c r="G48" s="21">
        <f t="shared" si="1"/>
        <v>362.15899999999993</v>
      </c>
      <c r="H48" s="21">
        <v>165</v>
      </c>
      <c r="I48" s="4">
        <f t="shared" si="2"/>
        <v>527.15899999999988</v>
      </c>
      <c r="J48" s="9">
        <f t="shared" si="3"/>
        <v>1506.1685714285711</v>
      </c>
      <c r="K48" s="20"/>
      <c r="L48" s="1"/>
      <c r="M48" s="1">
        <v>600</v>
      </c>
      <c r="N48" s="1">
        <v>2700</v>
      </c>
      <c r="O48" s="1">
        <v>1560</v>
      </c>
      <c r="P48" s="1">
        <f t="shared" si="4"/>
        <v>2406.8571428571431</v>
      </c>
      <c r="Q48" s="1">
        <f t="shared" si="31"/>
        <v>535.34000000000015</v>
      </c>
      <c r="R48" s="1">
        <f t="shared" si="21"/>
        <v>503.21960000000013</v>
      </c>
      <c r="S48" s="1">
        <v>185</v>
      </c>
      <c r="T48" s="1">
        <f t="shared" si="22"/>
        <v>688.21960000000013</v>
      </c>
      <c r="U48" s="22">
        <f t="shared" si="23"/>
        <v>1966.3417142857147</v>
      </c>
      <c r="V48" s="1"/>
      <c r="W48" s="1"/>
      <c r="X48" s="1">
        <v>600</v>
      </c>
      <c r="Y48" s="1">
        <v>2700</v>
      </c>
      <c r="Z48" s="1">
        <v>1880</v>
      </c>
      <c r="AA48" s="1">
        <f t="shared" si="24"/>
        <v>2900.5714285714284</v>
      </c>
      <c r="AB48" s="1">
        <f t="shared" si="32"/>
        <v>545.59999999999957</v>
      </c>
      <c r="AC48" s="1">
        <f t="shared" si="9"/>
        <v>512.86399999999958</v>
      </c>
      <c r="AD48" s="1">
        <v>200</v>
      </c>
      <c r="AE48" s="1">
        <f t="shared" si="25"/>
        <v>712.86399999999958</v>
      </c>
      <c r="AF48" s="22">
        <f t="shared" si="26"/>
        <v>2036.7542857142846</v>
      </c>
      <c r="AG48" s="20"/>
      <c r="AH48" s="20"/>
      <c r="AI48" s="1">
        <v>600</v>
      </c>
      <c r="AJ48" s="1">
        <v>2700</v>
      </c>
      <c r="AK48" s="1">
        <v>2350</v>
      </c>
      <c r="AL48" s="1">
        <f t="shared" si="27"/>
        <v>3625.7142857142858</v>
      </c>
      <c r="AM48" s="1">
        <f t="shared" si="33"/>
        <v>689.45999999999958</v>
      </c>
      <c r="AN48" s="1">
        <f t="shared" si="13"/>
        <v>654.98699999999963</v>
      </c>
      <c r="AO48" s="1">
        <v>210</v>
      </c>
      <c r="AP48" s="1">
        <v>30</v>
      </c>
      <c r="AQ48" s="1">
        <f t="shared" si="28"/>
        <v>894.98699999999963</v>
      </c>
      <c r="AR48" s="22">
        <f t="shared" si="29"/>
        <v>2557.1057142857135</v>
      </c>
    </row>
    <row r="49" spans="2:44" x14ac:dyDescent="0.35">
      <c r="B49" s="3">
        <v>600</v>
      </c>
      <c r="C49" s="21">
        <v>2800</v>
      </c>
      <c r="D49" s="4">
        <v>1255</v>
      </c>
      <c r="E49" s="6">
        <f t="shared" si="20"/>
        <v>2011.5857142857142</v>
      </c>
      <c r="F49" s="3">
        <f t="shared" si="30"/>
        <v>389.65999999999997</v>
      </c>
      <c r="G49" s="21">
        <f t="shared" si="1"/>
        <v>370.17699999999996</v>
      </c>
      <c r="H49" s="21">
        <v>185</v>
      </c>
      <c r="I49" s="4">
        <f t="shared" si="2"/>
        <v>555.17699999999991</v>
      </c>
      <c r="J49" s="9">
        <f t="shared" si="3"/>
        <v>1586.2199999999998</v>
      </c>
      <c r="K49" s="20"/>
      <c r="L49" s="1"/>
      <c r="M49" s="1">
        <v>600</v>
      </c>
      <c r="N49" s="1">
        <v>2800</v>
      </c>
      <c r="O49" s="1">
        <v>1560</v>
      </c>
      <c r="P49" s="1">
        <f t="shared" si="4"/>
        <v>2500.457142857143</v>
      </c>
      <c r="Q49" s="1">
        <f t="shared" si="31"/>
        <v>548.0100000000001</v>
      </c>
      <c r="R49" s="1">
        <f t="shared" si="21"/>
        <v>515.12940000000003</v>
      </c>
      <c r="S49" s="1">
        <v>200</v>
      </c>
      <c r="T49" s="1">
        <f t="shared" si="22"/>
        <v>715.12940000000003</v>
      </c>
      <c r="U49" s="22">
        <f t="shared" si="23"/>
        <v>2043.2268571428574</v>
      </c>
      <c r="V49" s="1"/>
      <c r="W49" s="1"/>
      <c r="X49" s="1">
        <v>600</v>
      </c>
      <c r="Y49" s="1">
        <v>2800</v>
      </c>
      <c r="Z49" s="1">
        <v>1880</v>
      </c>
      <c r="AA49" s="1">
        <f t="shared" si="24"/>
        <v>3013.3714285714282</v>
      </c>
      <c r="AB49" s="1">
        <f t="shared" si="32"/>
        <v>558.62999999999954</v>
      </c>
      <c r="AC49" s="1">
        <f t="shared" si="9"/>
        <v>525.11219999999958</v>
      </c>
      <c r="AD49" s="1">
        <v>205</v>
      </c>
      <c r="AE49" s="1">
        <f t="shared" si="25"/>
        <v>730.11219999999958</v>
      </c>
      <c r="AF49" s="22">
        <f t="shared" si="26"/>
        <v>2086.0348571428563</v>
      </c>
      <c r="AG49" s="20"/>
      <c r="AH49" s="20"/>
      <c r="AI49" s="1">
        <v>600</v>
      </c>
      <c r="AJ49" s="1">
        <v>2800</v>
      </c>
      <c r="AK49" s="1">
        <v>2350</v>
      </c>
      <c r="AL49" s="1">
        <f t="shared" si="27"/>
        <v>3766.7142857142858</v>
      </c>
      <c r="AM49" s="1">
        <f t="shared" si="33"/>
        <v>706.35999999999956</v>
      </c>
      <c r="AN49" s="1">
        <f t="shared" si="13"/>
        <v>671.04199999999958</v>
      </c>
      <c r="AO49" s="1">
        <v>210</v>
      </c>
      <c r="AP49" s="1">
        <v>30</v>
      </c>
      <c r="AQ49" s="1">
        <f t="shared" si="28"/>
        <v>911.04199999999958</v>
      </c>
      <c r="AR49" s="22">
        <f t="shared" si="29"/>
        <v>2602.9771428571416</v>
      </c>
    </row>
    <row r="50" spans="2:44" x14ac:dyDescent="0.35">
      <c r="B50" s="3">
        <v>600</v>
      </c>
      <c r="C50" s="21">
        <v>2900</v>
      </c>
      <c r="D50" s="4">
        <v>1255</v>
      </c>
      <c r="E50" s="6">
        <f t="shared" si="20"/>
        <v>2086.8857142857141</v>
      </c>
      <c r="F50" s="3">
        <f t="shared" si="30"/>
        <v>398.09999999999997</v>
      </c>
      <c r="G50" s="21">
        <f t="shared" si="1"/>
        <v>378.19499999999994</v>
      </c>
      <c r="H50" s="21">
        <v>185</v>
      </c>
      <c r="I50" s="4">
        <f t="shared" si="2"/>
        <v>563.19499999999994</v>
      </c>
      <c r="J50" s="9">
        <f t="shared" si="3"/>
        <v>1609.1285714285714</v>
      </c>
      <c r="K50" s="20"/>
      <c r="L50" s="1"/>
      <c r="M50" s="1">
        <v>600</v>
      </c>
      <c r="N50" s="1">
        <v>2900</v>
      </c>
      <c r="O50" s="1">
        <v>1560</v>
      </c>
      <c r="P50" s="1">
        <f t="shared" si="4"/>
        <v>2594.0571428571429</v>
      </c>
      <c r="Q50" s="1">
        <f t="shared" si="31"/>
        <v>560.68000000000006</v>
      </c>
      <c r="R50" s="1">
        <f t="shared" si="21"/>
        <v>527.03920000000005</v>
      </c>
      <c r="S50" s="1">
        <v>200</v>
      </c>
      <c r="T50" s="1">
        <f t="shared" si="22"/>
        <v>727.03920000000005</v>
      </c>
      <c r="U50" s="22">
        <f t="shared" si="23"/>
        <v>2077.2548571428574</v>
      </c>
      <c r="V50" s="1"/>
      <c r="W50" s="1"/>
      <c r="X50" s="1">
        <v>600</v>
      </c>
      <c r="Y50" s="1">
        <v>2900</v>
      </c>
      <c r="Z50" s="1">
        <v>1880</v>
      </c>
      <c r="AA50" s="1">
        <f t="shared" si="24"/>
        <v>3126.1714285714284</v>
      </c>
      <c r="AB50" s="1">
        <f t="shared" si="32"/>
        <v>571.65999999999951</v>
      </c>
      <c r="AC50" s="1">
        <f t="shared" si="9"/>
        <v>537.36039999999946</v>
      </c>
      <c r="AD50" s="1">
        <v>205</v>
      </c>
      <c r="AE50" s="1">
        <f t="shared" si="25"/>
        <v>742.36039999999946</v>
      </c>
      <c r="AF50" s="22">
        <f t="shared" si="26"/>
        <v>2121.029714285713</v>
      </c>
      <c r="AG50" s="20"/>
      <c r="AH50" s="20"/>
      <c r="AI50" s="1">
        <v>600</v>
      </c>
      <c r="AJ50" s="1">
        <v>2900</v>
      </c>
      <c r="AK50" s="1">
        <v>2350</v>
      </c>
      <c r="AL50" s="1">
        <f t="shared" si="27"/>
        <v>3907.7142857142858</v>
      </c>
      <c r="AM50" s="1">
        <f t="shared" si="33"/>
        <v>723.25999999999954</v>
      </c>
      <c r="AN50" s="1">
        <f t="shared" si="13"/>
        <v>687.09699999999953</v>
      </c>
      <c r="AO50" s="1">
        <v>210</v>
      </c>
      <c r="AP50" s="1">
        <v>30</v>
      </c>
      <c r="AQ50" s="1">
        <f t="shared" si="28"/>
        <v>927.09699999999953</v>
      </c>
      <c r="AR50" s="22">
        <f t="shared" si="29"/>
        <v>2648.8485714285703</v>
      </c>
    </row>
    <row r="51" spans="2:44" x14ac:dyDescent="0.35">
      <c r="B51" s="3">
        <v>600</v>
      </c>
      <c r="C51" s="21">
        <v>3000</v>
      </c>
      <c r="D51" s="4">
        <v>1255</v>
      </c>
      <c r="E51" s="6">
        <f t="shared" si="20"/>
        <v>2162.1857142857143</v>
      </c>
      <c r="F51" s="3">
        <f t="shared" si="30"/>
        <v>406.53999999999996</v>
      </c>
      <c r="G51" s="21">
        <f t="shared" si="1"/>
        <v>386.21299999999997</v>
      </c>
      <c r="H51" s="21">
        <v>185</v>
      </c>
      <c r="I51" s="4">
        <f t="shared" si="2"/>
        <v>571.21299999999997</v>
      </c>
      <c r="J51" s="9">
        <f t="shared" si="3"/>
        <v>1632.037142857143</v>
      </c>
      <c r="K51" s="20"/>
      <c r="L51" s="1"/>
      <c r="M51" s="1">
        <v>600</v>
      </c>
      <c r="N51" s="1">
        <v>3000</v>
      </c>
      <c r="O51" s="1">
        <v>1560</v>
      </c>
      <c r="P51" s="1">
        <f t="shared" si="4"/>
        <v>2687.6571428571428</v>
      </c>
      <c r="Q51" s="1">
        <f t="shared" si="31"/>
        <v>573.35</v>
      </c>
      <c r="R51" s="1">
        <f t="shared" si="21"/>
        <v>538.94899999999996</v>
      </c>
      <c r="S51" s="1">
        <v>200</v>
      </c>
      <c r="T51" s="1">
        <f t="shared" si="22"/>
        <v>738.94899999999996</v>
      </c>
      <c r="U51" s="22">
        <f t="shared" si="23"/>
        <v>2111.2828571428572</v>
      </c>
      <c r="V51" s="1"/>
      <c r="W51" s="1"/>
      <c r="X51" s="1">
        <v>600</v>
      </c>
      <c r="Y51" s="1">
        <v>3000</v>
      </c>
      <c r="Z51" s="1">
        <v>1880</v>
      </c>
      <c r="AA51" s="1">
        <f t="shared" si="24"/>
        <v>3238.9714285714281</v>
      </c>
      <c r="AB51" s="1">
        <f t="shared" si="32"/>
        <v>584.68999999999949</v>
      </c>
      <c r="AC51" s="1">
        <f t="shared" si="9"/>
        <v>549.60859999999946</v>
      </c>
      <c r="AD51" s="1">
        <v>205</v>
      </c>
      <c r="AE51" s="1">
        <f t="shared" si="25"/>
        <v>754.60859999999946</v>
      </c>
      <c r="AF51" s="22">
        <f t="shared" si="26"/>
        <v>2156.0245714285702</v>
      </c>
      <c r="AG51" s="20"/>
      <c r="AH51" s="20"/>
      <c r="AI51" s="1">
        <v>600</v>
      </c>
      <c r="AJ51" s="1">
        <v>3000</v>
      </c>
      <c r="AK51" s="1">
        <v>2350</v>
      </c>
      <c r="AL51" s="1">
        <f t="shared" si="27"/>
        <v>4048.7142857142858</v>
      </c>
      <c r="AM51" s="1">
        <f t="shared" si="33"/>
        <v>740.15999999999951</v>
      </c>
      <c r="AN51" s="1">
        <f t="shared" si="13"/>
        <v>703.15199999999948</v>
      </c>
      <c r="AO51" s="1">
        <v>215</v>
      </c>
      <c r="AP51" s="1">
        <v>30</v>
      </c>
      <c r="AQ51" s="1">
        <f t="shared" si="28"/>
        <v>948.15199999999948</v>
      </c>
      <c r="AR51" s="22">
        <f t="shared" si="29"/>
        <v>2709.0057142857131</v>
      </c>
    </row>
    <row r="52" spans="2:44" x14ac:dyDescent="0.35">
      <c r="B52" s="3"/>
      <c r="C52" s="21"/>
      <c r="D52" s="4"/>
      <c r="E52" s="6"/>
      <c r="F52" s="3"/>
      <c r="G52" s="21"/>
      <c r="H52" s="21"/>
      <c r="I52" s="4"/>
      <c r="J52" s="23"/>
      <c r="K52" s="20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20"/>
      <c r="AH52" s="20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2:44" x14ac:dyDescent="0.35">
      <c r="B53" s="3"/>
      <c r="C53" s="21"/>
      <c r="D53" s="4"/>
      <c r="E53" s="6"/>
      <c r="F53" s="3"/>
      <c r="G53" s="21"/>
      <c r="H53" s="21"/>
      <c r="I53" s="4"/>
      <c r="J53" s="23"/>
      <c r="K53" s="20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20"/>
      <c r="AH53" s="20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2:44" x14ac:dyDescent="0.35">
      <c r="B54" s="3">
        <v>650</v>
      </c>
      <c r="C54" s="21">
        <v>800</v>
      </c>
      <c r="D54" s="4">
        <v>1255</v>
      </c>
      <c r="E54" s="6">
        <f t="shared" ref="E54:E76" si="34">(((22/7*(B54/2)^2)*D54)+((C54-B54)*D54*B54))/1000000</f>
        <v>538.97767857142856</v>
      </c>
      <c r="F54" s="3">
        <v>228.25</v>
      </c>
      <c r="G54" s="21">
        <f t="shared" ref="G54:G76" si="35">$G$4*F54</f>
        <v>216.83749999999998</v>
      </c>
      <c r="H54" s="21">
        <v>125</v>
      </c>
      <c r="I54" s="4">
        <f t="shared" ref="I54:I76" si="36">SUM(G54:H54)</f>
        <v>341.83749999999998</v>
      </c>
      <c r="J54" s="9">
        <f t="shared" ref="J54:J76" si="37">I54/(1-$C$2)</f>
        <v>976.67857142857144</v>
      </c>
      <c r="K54" s="20"/>
      <c r="L54" s="1"/>
      <c r="M54" s="1">
        <v>650</v>
      </c>
      <c r="N54" s="1">
        <v>800</v>
      </c>
      <c r="O54" s="1">
        <v>1560</v>
      </c>
      <c r="P54" s="1">
        <f t="shared" si="4"/>
        <v>669.96428571428567</v>
      </c>
      <c r="Q54" s="1">
        <v>305.17</v>
      </c>
      <c r="R54" s="1">
        <f t="shared" ref="R54:R76" si="38">$R$4*Q54</f>
        <v>286.85980000000001</v>
      </c>
      <c r="S54" s="1">
        <v>125</v>
      </c>
      <c r="T54" s="1">
        <f t="shared" ref="T54:T76" si="39">SUM(R54:S54)</f>
        <v>411.85980000000001</v>
      </c>
      <c r="U54" s="22">
        <f t="shared" ref="U54:U76" si="40">T54/(1-$C$2)</f>
        <v>1176.7422857142858</v>
      </c>
      <c r="V54" s="1"/>
      <c r="W54" s="1"/>
      <c r="X54" s="1">
        <v>650</v>
      </c>
      <c r="Y54" s="1">
        <v>800</v>
      </c>
      <c r="Z54" s="1">
        <v>1880</v>
      </c>
      <c r="AA54" s="1">
        <f t="shared" si="24"/>
        <v>807.39285714285711</v>
      </c>
      <c r="AB54" s="1">
        <v>308.62</v>
      </c>
      <c r="AC54" s="1">
        <f t="shared" ref="AC54:AC76" si="41">$AC$4*AB54</f>
        <v>290.1028</v>
      </c>
      <c r="AD54" s="1">
        <v>125</v>
      </c>
      <c r="AE54" s="1">
        <f t="shared" ref="AE54:AE76" si="42">SUM(AC54:AD54)</f>
        <v>415.1028</v>
      </c>
      <c r="AF54" s="22">
        <f t="shared" ref="AF54:AF76" si="43">AE54/(1-$C$2)</f>
        <v>1186.008</v>
      </c>
      <c r="AG54" s="20"/>
      <c r="AH54" s="20"/>
      <c r="AI54" s="1">
        <v>650</v>
      </c>
      <c r="AJ54" s="1">
        <v>800</v>
      </c>
      <c r="AK54" s="1">
        <v>2350</v>
      </c>
      <c r="AL54" s="1">
        <f t="shared" ref="AL54:AL76" si="44">(((22/7*(AI54/2)^2)*AK54)+((AJ54-AI54)*AK54*AI54))/1000000</f>
        <v>1009.2410714285713</v>
      </c>
      <c r="AM54" s="1">
        <v>382.09</v>
      </c>
      <c r="AN54" s="1">
        <f t="shared" ref="AN54:AN76" si="45">$AN$4*AM54</f>
        <v>362.98549999999994</v>
      </c>
      <c r="AO54" s="1">
        <v>145</v>
      </c>
      <c r="AP54" s="1">
        <v>30</v>
      </c>
      <c r="AQ54" s="1">
        <f t="shared" ref="AQ54:AQ76" si="46">SUM(AN54:AP54)</f>
        <v>537.9855</v>
      </c>
      <c r="AR54" s="22">
        <f t="shared" ref="AR54:AR76" si="47">AQ54/(1-$C$2)</f>
        <v>1537.1014285714286</v>
      </c>
    </row>
    <row r="55" spans="2:44" x14ac:dyDescent="0.35">
      <c r="B55" s="3">
        <v>650</v>
      </c>
      <c r="C55" s="21">
        <v>900</v>
      </c>
      <c r="D55" s="4">
        <v>1255</v>
      </c>
      <c r="E55" s="6">
        <f t="shared" si="34"/>
        <v>620.55267857142849</v>
      </c>
      <c r="F55" s="3">
        <v>236.69</v>
      </c>
      <c r="G55" s="21">
        <f t="shared" si="35"/>
        <v>224.85549999999998</v>
      </c>
      <c r="H55" s="21">
        <v>125</v>
      </c>
      <c r="I55" s="4">
        <f t="shared" si="36"/>
        <v>349.85550000000001</v>
      </c>
      <c r="J55" s="9">
        <f t="shared" si="37"/>
        <v>999.58714285714291</v>
      </c>
      <c r="K55" s="20"/>
      <c r="L55" s="1"/>
      <c r="M55" s="1">
        <v>650</v>
      </c>
      <c r="N55" s="1">
        <v>900</v>
      </c>
      <c r="O55" s="1">
        <v>1560</v>
      </c>
      <c r="P55" s="1">
        <f t="shared" si="4"/>
        <v>771.36428571428564</v>
      </c>
      <c r="Q55" s="1">
        <v>317.83999999999997</v>
      </c>
      <c r="R55" s="1">
        <f t="shared" si="38"/>
        <v>298.76959999999997</v>
      </c>
      <c r="S55" s="1">
        <v>125</v>
      </c>
      <c r="T55" s="1">
        <f t="shared" si="39"/>
        <v>423.76959999999997</v>
      </c>
      <c r="U55" s="22">
        <f t="shared" si="40"/>
        <v>1210.7702857142856</v>
      </c>
      <c r="V55" s="1"/>
      <c r="W55" s="1"/>
      <c r="X55" s="1">
        <v>650</v>
      </c>
      <c r="Y55" s="1">
        <v>900</v>
      </c>
      <c r="Z55" s="1">
        <v>1880</v>
      </c>
      <c r="AA55" s="1">
        <f t="shared" si="24"/>
        <v>929.59285714285704</v>
      </c>
      <c r="AB55" s="1">
        <v>321.64999999999998</v>
      </c>
      <c r="AC55" s="1">
        <f t="shared" si="41"/>
        <v>302.35099999999994</v>
      </c>
      <c r="AD55" s="1">
        <v>125</v>
      </c>
      <c r="AE55" s="1">
        <f t="shared" si="42"/>
        <v>427.35099999999994</v>
      </c>
      <c r="AF55" s="22">
        <f t="shared" si="43"/>
        <v>1221.002857142857</v>
      </c>
      <c r="AG55" s="20"/>
      <c r="AH55" s="20"/>
      <c r="AI55" s="1">
        <v>650</v>
      </c>
      <c r="AJ55" s="1">
        <v>900</v>
      </c>
      <c r="AK55" s="1">
        <v>2350</v>
      </c>
      <c r="AL55" s="1">
        <f t="shared" si="44"/>
        <v>1161.9910714285713</v>
      </c>
      <c r="AM55" s="1">
        <v>398.99</v>
      </c>
      <c r="AN55" s="1">
        <f t="shared" si="45"/>
        <v>379.04050000000001</v>
      </c>
      <c r="AO55" s="1">
        <v>145</v>
      </c>
      <c r="AP55" s="1">
        <v>30</v>
      </c>
      <c r="AQ55" s="1">
        <f t="shared" si="46"/>
        <v>554.04050000000007</v>
      </c>
      <c r="AR55" s="22">
        <f t="shared" si="47"/>
        <v>1582.9728571428575</v>
      </c>
    </row>
    <row r="56" spans="2:44" x14ac:dyDescent="0.35">
      <c r="B56" s="3">
        <v>650</v>
      </c>
      <c r="C56" s="21">
        <v>1000</v>
      </c>
      <c r="D56" s="4">
        <v>1255</v>
      </c>
      <c r="E56" s="6">
        <f t="shared" si="34"/>
        <v>702.12767857142853</v>
      </c>
      <c r="F56" s="3">
        <f>F55+8.44</f>
        <v>245.13</v>
      </c>
      <c r="G56" s="21">
        <f t="shared" si="35"/>
        <v>232.87349999999998</v>
      </c>
      <c r="H56" s="21">
        <v>125</v>
      </c>
      <c r="I56" s="4">
        <f t="shared" si="36"/>
        <v>357.87349999999998</v>
      </c>
      <c r="J56" s="9">
        <f t="shared" si="37"/>
        <v>1022.4957142857143</v>
      </c>
      <c r="K56" s="20"/>
      <c r="L56" s="1"/>
      <c r="M56" s="1">
        <v>650</v>
      </c>
      <c r="N56" s="1">
        <v>1000</v>
      </c>
      <c r="O56" s="1">
        <v>1560</v>
      </c>
      <c r="P56" s="1">
        <f t="shared" si="4"/>
        <v>872.76428571428562</v>
      </c>
      <c r="Q56" s="1">
        <f>Q55+12.67</f>
        <v>330.51</v>
      </c>
      <c r="R56" s="1">
        <f t="shared" si="38"/>
        <v>310.67939999999999</v>
      </c>
      <c r="S56" s="1">
        <v>125</v>
      </c>
      <c r="T56" s="1">
        <f t="shared" si="39"/>
        <v>435.67939999999999</v>
      </c>
      <c r="U56" s="22">
        <f t="shared" si="40"/>
        <v>1244.7982857142858</v>
      </c>
      <c r="V56" s="1"/>
      <c r="W56" s="1"/>
      <c r="X56" s="1">
        <v>650</v>
      </c>
      <c r="Y56" s="1">
        <v>1000</v>
      </c>
      <c r="Z56" s="1">
        <v>1880</v>
      </c>
      <c r="AA56" s="1">
        <f t="shared" si="24"/>
        <v>1051.792857142857</v>
      </c>
      <c r="AB56" s="1">
        <f>AB55+13.03</f>
        <v>334.67999999999995</v>
      </c>
      <c r="AC56" s="1">
        <f t="shared" si="41"/>
        <v>314.59919999999994</v>
      </c>
      <c r="AD56" s="1">
        <v>145</v>
      </c>
      <c r="AE56" s="1">
        <f t="shared" si="42"/>
        <v>459.59919999999994</v>
      </c>
      <c r="AF56" s="22">
        <f t="shared" si="43"/>
        <v>1313.1405714285713</v>
      </c>
      <c r="AG56" s="20"/>
      <c r="AH56" s="20"/>
      <c r="AI56" s="1">
        <v>650</v>
      </c>
      <c r="AJ56" s="1">
        <v>1000</v>
      </c>
      <c r="AK56" s="1">
        <v>2350</v>
      </c>
      <c r="AL56" s="1">
        <f t="shared" si="44"/>
        <v>1314.7410714285713</v>
      </c>
      <c r="AM56" s="1">
        <f>AM55+16.9</f>
        <v>415.89</v>
      </c>
      <c r="AN56" s="1">
        <f t="shared" si="45"/>
        <v>395.09549999999996</v>
      </c>
      <c r="AO56" s="1">
        <v>145</v>
      </c>
      <c r="AP56" s="1">
        <v>30</v>
      </c>
      <c r="AQ56" s="1">
        <f t="shared" si="46"/>
        <v>570.0954999999999</v>
      </c>
      <c r="AR56" s="22">
        <f t="shared" si="47"/>
        <v>1628.8442857142854</v>
      </c>
    </row>
    <row r="57" spans="2:44" x14ac:dyDescent="0.35">
      <c r="B57" s="3">
        <v>650</v>
      </c>
      <c r="C57" s="21">
        <v>1100</v>
      </c>
      <c r="D57" s="4">
        <v>1255</v>
      </c>
      <c r="E57" s="6">
        <f t="shared" si="34"/>
        <v>783.70267857142858</v>
      </c>
      <c r="F57" s="3">
        <f t="shared" ref="F57:F76" si="48">F56+8.44</f>
        <v>253.57</v>
      </c>
      <c r="G57" s="21">
        <f t="shared" si="35"/>
        <v>240.89149999999998</v>
      </c>
      <c r="H57" s="21">
        <v>125</v>
      </c>
      <c r="I57" s="4">
        <f t="shared" si="36"/>
        <v>365.89149999999995</v>
      </c>
      <c r="J57" s="9">
        <f t="shared" si="37"/>
        <v>1045.4042857142856</v>
      </c>
      <c r="K57" s="20"/>
      <c r="L57" s="1"/>
      <c r="M57" s="1">
        <v>650</v>
      </c>
      <c r="N57" s="1">
        <v>1100</v>
      </c>
      <c r="O57" s="1">
        <v>1560</v>
      </c>
      <c r="P57" s="1">
        <f t="shared" si="4"/>
        <v>974.1642857142856</v>
      </c>
      <c r="Q57" s="1">
        <f t="shared" ref="Q57:Q76" si="49">Q56+12.67</f>
        <v>343.18</v>
      </c>
      <c r="R57" s="1">
        <f t="shared" si="38"/>
        <v>322.58920000000001</v>
      </c>
      <c r="S57" s="1">
        <v>125</v>
      </c>
      <c r="T57" s="1">
        <f t="shared" si="39"/>
        <v>447.58920000000001</v>
      </c>
      <c r="U57" s="22">
        <f t="shared" si="40"/>
        <v>1278.8262857142859</v>
      </c>
      <c r="V57" s="1"/>
      <c r="W57" s="1"/>
      <c r="X57" s="1">
        <v>650</v>
      </c>
      <c r="Y57" s="1">
        <v>1100</v>
      </c>
      <c r="Z57" s="1">
        <v>1880</v>
      </c>
      <c r="AA57" s="1">
        <f t="shared" si="24"/>
        <v>1173.992857142857</v>
      </c>
      <c r="AB57" s="1">
        <f t="shared" ref="AB57:AB76" si="50">AB56+13.03</f>
        <v>347.70999999999992</v>
      </c>
      <c r="AC57" s="1">
        <f t="shared" si="41"/>
        <v>326.84739999999994</v>
      </c>
      <c r="AD57" s="1">
        <v>145</v>
      </c>
      <c r="AE57" s="1">
        <f t="shared" si="42"/>
        <v>471.84739999999994</v>
      </c>
      <c r="AF57" s="22">
        <f t="shared" si="43"/>
        <v>1348.1354285714285</v>
      </c>
      <c r="AG57" s="20"/>
      <c r="AH57" s="20"/>
      <c r="AI57" s="1">
        <v>650</v>
      </c>
      <c r="AJ57" s="1">
        <v>1100</v>
      </c>
      <c r="AK57" s="1">
        <v>2350</v>
      </c>
      <c r="AL57" s="1">
        <f t="shared" si="44"/>
        <v>1467.4910714285713</v>
      </c>
      <c r="AM57" s="1">
        <f t="shared" ref="AM57:AM76" si="51">AM56+16.9</f>
        <v>432.78999999999996</v>
      </c>
      <c r="AN57" s="1">
        <f t="shared" si="45"/>
        <v>411.15049999999997</v>
      </c>
      <c r="AO57" s="1">
        <v>145</v>
      </c>
      <c r="AP57" s="1">
        <v>30</v>
      </c>
      <c r="AQ57" s="1">
        <f t="shared" si="46"/>
        <v>586.15049999999997</v>
      </c>
      <c r="AR57" s="22">
        <f t="shared" si="47"/>
        <v>1674.7157142857143</v>
      </c>
    </row>
    <row r="58" spans="2:44" x14ac:dyDescent="0.35">
      <c r="B58" s="3">
        <v>650</v>
      </c>
      <c r="C58" s="21">
        <v>1200</v>
      </c>
      <c r="D58" s="4">
        <v>1255</v>
      </c>
      <c r="E58" s="6">
        <f t="shared" si="34"/>
        <v>865.27767857142851</v>
      </c>
      <c r="F58" s="3">
        <f t="shared" si="48"/>
        <v>262.01</v>
      </c>
      <c r="G58" s="21">
        <f t="shared" si="35"/>
        <v>248.90949999999998</v>
      </c>
      <c r="H58" s="21">
        <v>125</v>
      </c>
      <c r="I58" s="4">
        <f t="shared" si="36"/>
        <v>373.90949999999998</v>
      </c>
      <c r="J58" s="9">
        <f t="shared" si="37"/>
        <v>1068.3128571428572</v>
      </c>
      <c r="K58" s="20"/>
      <c r="L58" s="1"/>
      <c r="M58" s="1">
        <v>650</v>
      </c>
      <c r="N58" s="1">
        <v>1200</v>
      </c>
      <c r="O58" s="1">
        <v>1560</v>
      </c>
      <c r="P58" s="1">
        <f t="shared" si="4"/>
        <v>1075.5642857142857</v>
      </c>
      <c r="Q58" s="1">
        <f t="shared" si="49"/>
        <v>355.85</v>
      </c>
      <c r="R58" s="1">
        <f t="shared" si="38"/>
        <v>334.49900000000002</v>
      </c>
      <c r="S58" s="1">
        <v>145</v>
      </c>
      <c r="T58" s="1">
        <f t="shared" si="39"/>
        <v>479.49900000000002</v>
      </c>
      <c r="U58" s="22">
        <f t="shared" si="40"/>
        <v>1369.997142857143</v>
      </c>
      <c r="V58" s="1"/>
      <c r="W58" s="1"/>
      <c r="X58" s="1">
        <v>650</v>
      </c>
      <c r="Y58" s="1">
        <v>1200</v>
      </c>
      <c r="Z58" s="1">
        <v>1880</v>
      </c>
      <c r="AA58" s="1">
        <f t="shared" si="24"/>
        <v>1296.1928571428571</v>
      </c>
      <c r="AB58" s="1">
        <f t="shared" si="50"/>
        <v>360.7399999999999</v>
      </c>
      <c r="AC58" s="1">
        <f t="shared" si="41"/>
        <v>339.09559999999988</v>
      </c>
      <c r="AD58" s="1">
        <v>145</v>
      </c>
      <c r="AE58" s="1">
        <f t="shared" si="42"/>
        <v>484.09559999999988</v>
      </c>
      <c r="AF58" s="22">
        <f t="shared" si="43"/>
        <v>1383.1302857142855</v>
      </c>
      <c r="AG58" s="20"/>
      <c r="AH58" s="20"/>
      <c r="AI58" s="1">
        <v>650</v>
      </c>
      <c r="AJ58" s="1">
        <v>1200</v>
      </c>
      <c r="AK58" s="1">
        <v>2350</v>
      </c>
      <c r="AL58" s="1">
        <f t="shared" si="44"/>
        <v>1620.2410714285713</v>
      </c>
      <c r="AM58" s="1">
        <f t="shared" si="51"/>
        <v>449.68999999999994</v>
      </c>
      <c r="AN58" s="1">
        <f t="shared" si="45"/>
        <v>427.20549999999992</v>
      </c>
      <c r="AO58" s="1">
        <v>165</v>
      </c>
      <c r="AP58" s="1">
        <v>30</v>
      </c>
      <c r="AQ58" s="1">
        <f t="shared" si="46"/>
        <v>622.20549999999992</v>
      </c>
      <c r="AR58" s="22">
        <f t="shared" si="47"/>
        <v>1777.7299999999998</v>
      </c>
    </row>
    <row r="59" spans="2:44" x14ac:dyDescent="0.35">
      <c r="B59" s="3">
        <v>650</v>
      </c>
      <c r="C59" s="21">
        <v>1300</v>
      </c>
      <c r="D59" s="4">
        <v>1255</v>
      </c>
      <c r="E59" s="6">
        <f t="shared" si="34"/>
        <v>946.85267857142856</v>
      </c>
      <c r="F59" s="3">
        <f t="shared" si="48"/>
        <v>270.45</v>
      </c>
      <c r="G59" s="21">
        <f t="shared" si="35"/>
        <v>256.92749999999995</v>
      </c>
      <c r="H59" s="21">
        <v>125</v>
      </c>
      <c r="I59" s="4">
        <f t="shared" si="36"/>
        <v>381.92749999999995</v>
      </c>
      <c r="J59" s="9">
        <f t="shared" si="37"/>
        <v>1091.2214285714285</v>
      </c>
      <c r="K59" s="20"/>
      <c r="L59" s="1"/>
      <c r="M59" s="1">
        <v>650</v>
      </c>
      <c r="N59" s="1">
        <v>1300</v>
      </c>
      <c r="O59" s="1">
        <v>1560</v>
      </c>
      <c r="P59" s="1">
        <f t="shared" si="4"/>
        <v>1176.9642857142856</v>
      </c>
      <c r="Q59" s="1">
        <f t="shared" si="49"/>
        <v>368.52000000000004</v>
      </c>
      <c r="R59" s="1">
        <f t="shared" si="38"/>
        <v>346.40880000000004</v>
      </c>
      <c r="S59" s="1">
        <v>145</v>
      </c>
      <c r="T59" s="1">
        <f t="shared" si="39"/>
        <v>491.40880000000004</v>
      </c>
      <c r="U59" s="22">
        <f t="shared" si="40"/>
        <v>1404.025142857143</v>
      </c>
      <c r="V59" s="1"/>
      <c r="W59" s="1"/>
      <c r="X59" s="1">
        <v>650</v>
      </c>
      <c r="Y59" s="1">
        <v>1300</v>
      </c>
      <c r="Z59" s="1">
        <v>1880</v>
      </c>
      <c r="AA59" s="1">
        <f t="shared" si="24"/>
        <v>1418.3928571428571</v>
      </c>
      <c r="AB59" s="1">
        <f t="shared" si="50"/>
        <v>373.76999999999987</v>
      </c>
      <c r="AC59" s="1">
        <f t="shared" si="41"/>
        <v>351.34379999999987</v>
      </c>
      <c r="AD59" s="1">
        <v>145</v>
      </c>
      <c r="AE59" s="1">
        <f t="shared" si="42"/>
        <v>496.34379999999987</v>
      </c>
      <c r="AF59" s="22">
        <f t="shared" si="43"/>
        <v>1418.1251428571427</v>
      </c>
      <c r="AG59" s="20"/>
      <c r="AH59" s="20"/>
      <c r="AI59" s="1">
        <v>650</v>
      </c>
      <c r="AJ59" s="1">
        <v>1300</v>
      </c>
      <c r="AK59" s="1">
        <v>2350</v>
      </c>
      <c r="AL59" s="1">
        <f t="shared" si="44"/>
        <v>1772.9910714285713</v>
      </c>
      <c r="AM59" s="1">
        <f t="shared" si="51"/>
        <v>466.58999999999992</v>
      </c>
      <c r="AN59" s="1">
        <f t="shared" si="45"/>
        <v>443.26049999999992</v>
      </c>
      <c r="AO59" s="1">
        <v>165</v>
      </c>
      <c r="AP59" s="1">
        <v>30</v>
      </c>
      <c r="AQ59" s="1">
        <f t="shared" si="46"/>
        <v>638.26049999999987</v>
      </c>
      <c r="AR59" s="22">
        <f t="shared" si="47"/>
        <v>1823.6014285714284</v>
      </c>
    </row>
    <row r="60" spans="2:44" x14ac:dyDescent="0.35">
      <c r="B60" s="3">
        <v>650</v>
      </c>
      <c r="C60" s="21">
        <v>1400</v>
      </c>
      <c r="D60" s="4">
        <v>1255</v>
      </c>
      <c r="E60" s="6">
        <f t="shared" si="34"/>
        <v>1028.4276785714285</v>
      </c>
      <c r="F60" s="3">
        <f t="shared" si="48"/>
        <v>278.89</v>
      </c>
      <c r="G60" s="21">
        <f t="shared" si="35"/>
        <v>264.94549999999998</v>
      </c>
      <c r="H60" s="21">
        <v>145</v>
      </c>
      <c r="I60" s="4">
        <f t="shared" si="36"/>
        <v>409.94549999999998</v>
      </c>
      <c r="J60" s="9">
        <f t="shared" si="37"/>
        <v>1171.2728571428572</v>
      </c>
      <c r="K60" s="20"/>
      <c r="L60" s="1"/>
      <c r="M60" s="1">
        <v>650</v>
      </c>
      <c r="N60" s="1">
        <v>1400</v>
      </c>
      <c r="O60" s="1">
        <v>1560</v>
      </c>
      <c r="P60" s="1">
        <f t="shared" si="4"/>
        <v>1278.3642857142856</v>
      </c>
      <c r="Q60" s="1">
        <f t="shared" si="49"/>
        <v>381.19000000000005</v>
      </c>
      <c r="R60" s="1">
        <f t="shared" si="38"/>
        <v>358.3186</v>
      </c>
      <c r="S60" s="1">
        <v>145</v>
      </c>
      <c r="T60" s="1">
        <f t="shared" si="39"/>
        <v>503.3186</v>
      </c>
      <c r="U60" s="22">
        <f t="shared" si="40"/>
        <v>1438.053142857143</v>
      </c>
      <c r="V60" s="1"/>
      <c r="W60" s="1"/>
      <c r="X60" s="1">
        <v>650</v>
      </c>
      <c r="Y60" s="1">
        <v>1400</v>
      </c>
      <c r="Z60" s="1">
        <v>1880</v>
      </c>
      <c r="AA60" s="1">
        <f t="shared" si="24"/>
        <v>1540.5928571428572</v>
      </c>
      <c r="AB60" s="1">
        <f t="shared" si="50"/>
        <v>386.79999999999984</v>
      </c>
      <c r="AC60" s="1">
        <f t="shared" si="41"/>
        <v>363.59199999999981</v>
      </c>
      <c r="AD60" s="1">
        <v>165</v>
      </c>
      <c r="AE60" s="1">
        <f t="shared" si="42"/>
        <v>528.59199999999987</v>
      </c>
      <c r="AF60" s="22">
        <f t="shared" si="43"/>
        <v>1510.2628571428568</v>
      </c>
      <c r="AG60" s="20"/>
      <c r="AH60" s="20"/>
      <c r="AI60" s="1">
        <v>650</v>
      </c>
      <c r="AJ60" s="1">
        <v>1400</v>
      </c>
      <c r="AK60" s="1">
        <v>2350</v>
      </c>
      <c r="AL60" s="1">
        <f t="shared" si="44"/>
        <v>1925.7410714285713</v>
      </c>
      <c r="AM60" s="1">
        <f t="shared" si="51"/>
        <v>483.4899999999999</v>
      </c>
      <c r="AN60" s="1">
        <f t="shared" si="45"/>
        <v>459.31549999999987</v>
      </c>
      <c r="AO60" s="1">
        <v>165</v>
      </c>
      <c r="AP60" s="1">
        <v>30</v>
      </c>
      <c r="AQ60" s="1">
        <f t="shared" si="46"/>
        <v>654.31549999999993</v>
      </c>
      <c r="AR60" s="22">
        <f t="shared" si="47"/>
        <v>1869.472857142857</v>
      </c>
    </row>
    <row r="61" spans="2:44" x14ac:dyDescent="0.35">
      <c r="B61" s="3">
        <v>650</v>
      </c>
      <c r="C61" s="21">
        <v>1500</v>
      </c>
      <c r="D61" s="4">
        <v>1255</v>
      </c>
      <c r="E61" s="6">
        <f t="shared" si="34"/>
        <v>1110.0026785714285</v>
      </c>
      <c r="F61" s="3">
        <f t="shared" si="48"/>
        <v>287.33</v>
      </c>
      <c r="G61" s="21">
        <f t="shared" si="35"/>
        <v>272.96349999999995</v>
      </c>
      <c r="H61" s="21">
        <v>145</v>
      </c>
      <c r="I61" s="4">
        <f t="shared" si="36"/>
        <v>417.96349999999995</v>
      </c>
      <c r="J61" s="9">
        <f t="shared" si="37"/>
        <v>1194.1814285714286</v>
      </c>
      <c r="K61" s="20"/>
      <c r="L61" s="1"/>
      <c r="M61" s="1">
        <v>650</v>
      </c>
      <c r="N61" s="1">
        <v>1500</v>
      </c>
      <c r="O61" s="1">
        <v>1560</v>
      </c>
      <c r="P61" s="1">
        <f t="shared" si="4"/>
        <v>1379.7642857142855</v>
      </c>
      <c r="Q61" s="1">
        <f t="shared" si="49"/>
        <v>393.86000000000007</v>
      </c>
      <c r="R61" s="1">
        <f t="shared" si="38"/>
        <v>370.22840000000002</v>
      </c>
      <c r="S61" s="1">
        <v>145</v>
      </c>
      <c r="T61" s="1">
        <f t="shared" si="39"/>
        <v>515.22839999999997</v>
      </c>
      <c r="U61" s="22">
        <f t="shared" si="40"/>
        <v>1472.0811428571428</v>
      </c>
      <c r="V61" s="1"/>
      <c r="W61" s="1"/>
      <c r="X61" s="1">
        <v>650</v>
      </c>
      <c r="Y61" s="1">
        <v>1500</v>
      </c>
      <c r="Z61" s="1">
        <v>1880</v>
      </c>
      <c r="AA61" s="1">
        <f t="shared" si="24"/>
        <v>1662.792857142857</v>
      </c>
      <c r="AB61" s="1">
        <f t="shared" si="50"/>
        <v>399.82999999999981</v>
      </c>
      <c r="AC61" s="1">
        <f t="shared" si="41"/>
        <v>375.84019999999981</v>
      </c>
      <c r="AD61" s="1">
        <v>165</v>
      </c>
      <c r="AE61" s="1">
        <f t="shared" si="42"/>
        <v>540.84019999999987</v>
      </c>
      <c r="AF61" s="22">
        <f t="shared" si="43"/>
        <v>1545.257714285714</v>
      </c>
      <c r="AG61" s="20"/>
      <c r="AH61" s="20"/>
      <c r="AI61" s="1">
        <v>650</v>
      </c>
      <c r="AJ61" s="1">
        <v>1500</v>
      </c>
      <c r="AK61" s="1">
        <v>2350</v>
      </c>
      <c r="AL61" s="1">
        <f t="shared" si="44"/>
        <v>2078.4910714285711</v>
      </c>
      <c r="AM61" s="1">
        <f t="shared" si="51"/>
        <v>500.38999999999987</v>
      </c>
      <c r="AN61" s="1">
        <f t="shared" si="45"/>
        <v>475.37049999999988</v>
      </c>
      <c r="AO61" s="1">
        <v>185</v>
      </c>
      <c r="AP61" s="1">
        <v>30</v>
      </c>
      <c r="AQ61" s="1">
        <f t="shared" si="46"/>
        <v>690.37049999999988</v>
      </c>
      <c r="AR61" s="22">
        <f t="shared" si="47"/>
        <v>1972.4871428571425</v>
      </c>
    </row>
    <row r="62" spans="2:44" x14ac:dyDescent="0.35">
      <c r="B62" s="3">
        <v>650</v>
      </c>
      <c r="C62" s="21">
        <v>1600</v>
      </c>
      <c r="D62" s="4">
        <v>1255</v>
      </c>
      <c r="E62" s="6">
        <f t="shared" si="34"/>
        <v>1191.5776785714286</v>
      </c>
      <c r="F62" s="3">
        <f t="shared" si="48"/>
        <v>295.77</v>
      </c>
      <c r="G62" s="21">
        <f t="shared" si="35"/>
        <v>280.98149999999998</v>
      </c>
      <c r="H62" s="21">
        <v>145</v>
      </c>
      <c r="I62" s="4">
        <f t="shared" si="36"/>
        <v>425.98149999999998</v>
      </c>
      <c r="J62" s="9">
        <f t="shared" si="37"/>
        <v>1217.0899999999999</v>
      </c>
      <c r="K62" s="20"/>
      <c r="L62" s="1"/>
      <c r="M62" s="1">
        <v>650</v>
      </c>
      <c r="N62" s="1">
        <v>1600</v>
      </c>
      <c r="O62" s="1">
        <v>1560</v>
      </c>
      <c r="P62" s="1">
        <f t="shared" si="4"/>
        <v>1481.1642857142856</v>
      </c>
      <c r="Q62" s="1">
        <f t="shared" si="49"/>
        <v>406.53000000000009</v>
      </c>
      <c r="R62" s="1">
        <f t="shared" si="38"/>
        <v>382.13820000000004</v>
      </c>
      <c r="S62" s="1">
        <v>145</v>
      </c>
      <c r="T62" s="1">
        <f t="shared" si="39"/>
        <v>527.1382000000001</v>
      </c>
      <c r="U62" s="22">
        <f t="shared" si="40"/>
        <v>1506.1091428571433</v>
      </c>
      <c r="V62" s="1"/>
      <c r="W62" s="1"/>
      <c r="X62" s="1">
        <v>650</v>
      </c>
      <c r="Y62" s="1">
        <v>1600</v>
      </c>
      <c r="Z62" s="1">
        <v>1880</v>
      </c>
      <c r="AA62" s="1">
        <f t="shared" si="24"/>
        <v>1784.992857142857</v>
      </c>
      <c r="AB62" s="1">
        <f t="shared" si="50"/>
        <v>412.85999999999979</v>
      </c>
      <c r="AC62" s="1">
        <f t="shared" si="41"/>
        <v>388.08839999999975</v>
      </c>
      <c r="AD62" s="1">
        <v>165</v>
      </c>
      <c r="AE62" s="1">
        <f t="shared" si="42"/>
        <v>553.08839999999975</v>
      </c>
      <c r="AF62" s="22">
        <f t="shared" si="43"/>
        <v>1580.2525714285707</v>
      </c>
      <c r="AG62" s="20"/>
      <c r="AH62" s="20"/>
      <c r="AI62" s="1">
        <v>650</v>
      </c>
      <c r="AJ62" s="1">
        <v>1600</v>
      </c>
      <c r="AK62" s="1">
        <v>2350</v>
      </c>
      <c r="AL62" s="1">
        <f t="shared" si="44"/>
        <v>2231.2410714285711</v>
      </c>
      <c r="AM62" s="1">
        <f t="shared" si="51"/>
        <v>517.28999999999985</v>
      </c>
      <c r="AN62" s="1">
        <f t="shared" si="45"/>
        <v>491.42549999999983</v>
      </c>
      <c r="AO62" s="1">
        <v>185</v>
      </c>
      <c r="AP62" s="1">
        <v>30</v>
      </c>
      <c r="AQ62" s="1">
        <f t="shared" si="46"/>
        <v>706.42549999999983</v>
      </c>
      <c r="AR62" s="22">
        <f t="shared" si="47"/>
        <v>2018.3585714285712</v>
      </c>
    </row>
    <row r="63" spans="2:44" x14ac:dyDescent="0.35">
      <c r="B63" s="3">
        <v>650</v>
      </c>
      <c r="C63" s="21">
        <v>1700</v>
      </c>
      <c r="D63" s="4">
        <v>1255</v>
      </c>
      <c r="E63" s="6">
        <f t="shared" si="34"/>
        <v>1273.1526785714286</v>
      </c>
      <c r="F63" s="3">
        <f t="shared" si="48"/>
        <v>304.20999999999998</v>
      </c>
      <c r="G63" s="21">
        <f t="shared" si="35"/>
        <v>288.99949999999995</v>
      </c>
      <c r="H63" s="21">
        <v>145</v>
      </c>
      <c r="I63" s="4">
        <f t="shared" si="36"/>
        <v>433.99949999999995</v>
      </c>
      <c r="J63" s="9">
        <f t="shared" si="37"/>
        <v>1239.9985714285713</v>
      </c>
      <c r="K63" s="20"/>
      <c r="L63" s="1"/>
      <c r="M63" s="1">
        <v>650</v>
      </c>
      <c r="N63" s="1">
        <v>1700</v>
      </c>
      <c r="O63" s="1">
        <v>1560</v>
      </c>
      <c r="P63" s="1">
        <f t="shared" si="4"/>
        <v>1582.5642857142857</v>
      </c>
      <c r="Q63" s="1">
        <f t="shared" si="49"/>
        <v>419.2000000000001</v>
      </c>
      <c r="R63" s="1">
        <f t="shared" si="38"/>
        <v>394.04800000000006</v>
      </c>
      <c r="S63" s="1">
        <v>165</v>
      </c>
      <c r="T63" s="1">
        <f t="shared" si="39"/>
        <v>559.048</v>
      </c>
      <c r="U63" s="22">
        <f t="shared" si="40"/>
        <v>1597.2800000000002</v>
      </c>
      <c r="V63" s="1"/>
      <c r="W63" s="1"/>
      <c r="X63" s="1">
        <v>650</v>
      </c>
      <c r="Y63" s="1">
        <v>1700</v>
      </c>
      <c r="Z63" s="1">
        <v>1880</v>
      </c>
      <c r="AA63" s="1">
        <f t="shared" si="24"/>
        <v>1907.1928571428571</v>
      </c>
      <c r="AB63" s="1">
        <f t="shared" si="50"/>
        <v>425.88999999999976</v>
      </c>
      <c r="AC63" s="1">
        <f t="shared" si="41"/>
        <v>400.33659999999975</v>
      </c>
      <c r="AD63" s="1">
        <v>165</v>
      </c>
      <c r="AE63" s="1">
        <f t="shared" si="42"/>
        <v>565.33659999999975</v>
      </c>
      <c r="AF63" s="22">
        <f t="shared" si="43"/>
        <v>1615.2474285714279</v>
      </c>
      <c r="AG63" s="20"/>
      <c r="AH63" s="20"/>
      <c r="AI63" s="1">
        <v>650</v>
      </c>
      <c r="AJ63" s="1">
        <v>1700</v>
      </c>
      <c r="AK63" s="1">
        <v>2350</v>
      </c>
      <c r="AL63" s="1">
        <f t="shared" si="44"/>
        <v>2383.9910714285711</v>
      </c>
      <c r="AM63" s="1">
        <f t="shared" si="51"/>
        <v>534.18999999999983</v>
      </c>
      <c r="AN63" s="1">
        <f t="shared" si="45"/>
        <v>507.48049999999984</v>
      </c>
      <c r="AO63" s="1">
        <v>185</v>
      </c>
      <c r="AP63" s="1">
        <v>30</v>
      </c>
      <c r="AQ63" s="1">
        <f t="shared" si="46"/>
        <v>722.48049999999989</v>
      </c>
      <c r="AR63" s="22">
        <f t="shared" si="47"/>
        <v>2064.23</v>
      </c>
    </row>
    <row r="64" spans="2:44" x14ac:dyDescent="0.35">
      <c r="B64" s="3">
        <v>650</v>
      </c>
      <c r="C64" s="21">
        <v>1800</v>
      </c>
      <c r="D64" s="4">
        <v>1255</v>
      </c>
      <c r="E64" s="6">
        <f t="shared" si="34"/>
        <v>1354.7276785714284</v>
      </c>
      <c r="F64" s="3">
        <f t="shared" si="48"/>
        <v>312.64999999999998</v>
      </c>
      <c r="G64" s="21">
        <f t="shared" si="35"/>
        <v>297.01749999999998</v>
      </c>
      <c r="H64" s="21">
        <v>145</v>
      </c>
      <c r="I64" s="4">
        <f t="shared" si="36"/>
        <v>442.01749999999998</v>
      </c>
      <c r="J64" s="9">
        <f t="shared" si="37"/>
        <v>1262.9071428571428</v>
      </c>
      <c r="K64" s="20"/>
      <c r="L64" s="1"/>
      <c r="M64" s="1">
        <v>650</v>
      </c>
      <c r="N64" s="1">
        <v>1800</v>
      </c>
      <c r="O64" s="1">
        <v>1560</v>
      </c>
      <c r="P64" s="1">
        <f t="shared" si="4"/>
        <v>1683.9642857142856</v>
      </c>
      <c r="Q64" s="1">
        <f t="shared" si="49"/>
        <v>431.87000000000012</v>
      </c>
      <c r="R64" s="1">
        <f t="shared" si="38"/>
        <v>405.95780000000008</v>
      </c>
      <c r="S64" s="1">
        <v>165</v>
      </c>
      <c r="T64" s="1">
        <f t="shared" si="39"/>
        <v>570.95780000000013</v>
      </c>
      <c r="U64" s="22">
        <f t="shared" si="40"/>
        <v>1631.3080000000004</v>
      </c>
      <c r="V64" s="1"/>
      <c r="W64" s="1"/>
      <c r="X64" s="1">
        <v>650</v>
      </c>
      <c r="Y64" s="1">
        <v>1800</v>
      </c>
      <c r="Z64" s="1">
        <v>1880</v>
      </c>
      <c r="AA64" s="1">
        <f t="shared" si="24"/>
        <v>2029.3928571428571</v>
      </c>
      <c r="AB64" s="1">
        <f t="shared" si="50"/>
        <v>438.91999999999973</v>
      </c>
      <c r="AC64" s="1">
        <f t="shared" si="41"/>
        <v>412.58479999999975</v>
      </c>
      <c r="AD64" s="1">
        <v>185</v>
      </c>
      <c r="AE64" s="1">
        <f t="shared" si="42"/>
        <v>597.58479999999975</v>
      </c>
      <c r="AF64" s="22">
        <f t="shared" si="43"/>
        <v>1707.3851428571422</v>
      </c>
      <c r="AG64" s="20"/>
      <c r="AH64" s="20"/>
      <c r="AI64" s="1">
        <v>650</v>
      </c>
      <c r="AJ64" s="1">
        <v>1800</v>
      </c>
      <c r="AK64" s="1">
        <v>2350</v>
      </c>
      <c r="AL64" s="1">
        <f t="shared" si="44"/>
        <v>2536.7410714285711</v>
      </c>
      <c r="AM64" s="1">
        <f t="shared" si="51"/>
        <v>551.0899999999998</v>
      </c>
      <c r="AN64" s="1">
        <f t="shared" si="45"/>
        <v>523.53549999999984</v>
      </c>
      <c r="AO64" s="1">
        <v>200</v>
      </c>
      <c r="AP64" s="1">
        <v>30</v>
      </c>
      <c r="AQ64" s="1">
        <f t="shared" si="46"/>
        <v>753.53549999999984</v>
      </c>
      <c r="AR64" s="22">
        <f t="shared" si="47"/>
        <v>2152.9585714285713</v>
      </c>
    </row>
    <row r="65" spans="2:44" x14ac:dyDescent="0.35">
      <c r="B65" s="3">
        <v>650</v>
      </c>
      <c r="C65" s="21">
        <v>1900</v>
      </c>
      <c r="D65" s="4">
        <v>1255</v>
      </c>
      <c r="E65" s="6">
        <f t="shared" si="34"/>
        <v>1436.3026785714285</v>
      </c>
      <c r="F65" s="3">
        <f t="shared" si="48"/>
        <v>321.08999999999997</v>
      </c>
      <c r="G65" s="21">
        <f t="shared" si="35"/>
        <v>305.03549999999996</v>
      </c>
      <c r="H65" s="21">
        <v>145</v>
      </c>
      <c r="I65" s="4">
        <f t="shared" si="36"/>
        <v>450.03549999999996</v>
      </c>
      <c r="J65" s="9">
        <f t="shared" si="37"/>
        <v>1285.8157142857142</v>
      </c>
      <c r="K65" s="20"/>
      <c r="L65" s="1"/>
      <c r="M65" s="1">
        <v>650</v>
      </c>
      <c r="N65" s="1">
        <v>1900</v>
      </c>
      <c r="O65" s="1">
        <v>1560</v>
      </c>
      <c r="P65" s="1">
        <f t="shared" si="4"/>
        <v>1785.3642857142856</v>
      </c>
      <c r="Q65" s="1">
        <f t="shared" si="49"/>
        <v>444.54000000000013</v>
      </c>
      <c r="R65" s="1">
        <f t="shared" si="38"/>
        <v>417.8676000000001</v>
      </c>
      <c r="S65" s="1">
        <v>165</v>
      </c>
      <c r="T65" s="1">
        <f t="shared" si="39"/>
        <v>582.86760000000004</v>
      </c>
      <c r="U65" s="22">
        <f t="shared" si="40"/>
        <v>1665.3360000000002</v>
      </c>
      <c r="V65" s="1"/>
      <c r="W65" s="1"/>
      <c r="X65" s="1">
        <v>650</v>
      </c>
      <c r="Y65" s="1">
        <v>1900</v>
      </c>
      <c r="Z65" s="1">
        <v>1880</v>
      </c>
      <c r="AA65" s="1">
        <f t="shared" si="24"/>
        <v>2151.5928571428572</v>
      </c>
      <c r="AB65" s="1">
        <f t="shared" si="50"/>
        <v>451.9499999999997</v>
      </c>
      <c r="AC65" s="1">
        <f t="shared" si="41"/>
        <v>424.83299999999969</v>
      </c>
      <c r="AD65" s="1">
        <v>185</v>
      </c>
      <c r="AE65" s="1">
        <f t="shared" si="42"/>
        <v>609.83299999999963</v>
      </c>
      <c r="AF65" s="22">
        <f t="shared" si="43"/>
        <v>1742.379999999999</v>
      </c>
      <c r="AG65" s="20"/>
      <c r="AH65" s="20"/>
      <c r="AI65" s="1">
        <v>650</v>
      </c>
      <c r="AJ65" s="1">
        <v>1900</v>
      </c>
      <c r="AK65" s="1">
        <v>2350</v>
      </c>
      <c r="AL65" s="1">
        <f t="shared" si="44"/>
        <v>2689.4910714285711</v>
      </c>
      <c r="AM65" s="1">
        <f t="shared" si="51"/>
        <v>567.98999999999978</v>
      </c>
      <c r="AN65" s="1">
        <f t="shared" si="45"/>
        <v>539.59049999999979</v>
      </c>
      <c r="AO65" s="1">
        <v>200</v>
      </c>
      <c r="AP65" s="1">
        <v>30</v>
      </c>
      <c r="AQ65" s="1">
        <f t="shared" si="46"/>
        <v>769.59049999999979</v>
      </c>
      <c r="AR65" s="22">
        <f t="shared" si="47"/>
        <v>2198.8299999999995</v>
      </c>
    </row>
    <row r="66" spans="2:44" x14ac:dyDescent="0.35">
      <c r="B66" s="3">
        <v>650</v>
      </c>
      <c r="C66" s="21">
        <v>2000</v>
      </c>
      <c r="D66" s="4">
        <v>1255</v>
      </c>
      <c r="E66" s="6">
        <f t="shared" si="34"/>
        <v>1517.8776785714285</v>
      </c>
      <c r="F66" s="3">
        <f t="shared" si="48"/>
        <v>329.53</v>
      </c>
      <c r="G66" s="21">
        <f t="shared" si="35"/>
        <v>313.05349999999999</v>
      </c>
      <c r="H66" s="21">
        <v>165</v>
      </c>
      <c r="I66" s="4">
        <f t="shared" si="36"/>
        <v>478.05349999999999</v>
      </c>
      <c r="J66" s="9">
        <f t="shared" si="37"/>
        <v>1365.8671428571429</v>
      </c>
      <c r="K66" s="20"/>
      <c r="L66" s="1"/>
      <c r="M66" s="1">
        <v>650</v>
      </c>
      <c r="N66" s="1">
        <v>2000</v>
      </c>
      <c r="O66" s="1">
        <v>1560</v>
      </c>
      <c r="P66" s="1">
        <f t="shared" si="4"/>
        <v>1886.7642857142855</v>
      </c>
      <c r="Q66" s="1">
        <f t="shared" si="49"/>
        <v>457.21000000000015</v>
      </c>
      <c r="R66" s="1">
        <f t="shared" si="38"/>
        <v>429.77740000000011</v>
      </c>
      <c r="S66" s="1">
        <v>165</v>
      </c>
      <c r="T66" s="1">
        <f t="shared" si="39"/>
        <v>594.77740000000017</v>
      </c>
      <c r="U66" s="22">
        <f t="shared" si="40"/>
        <v>1699.3640000000005</v>
      </c>
      <c r="V66" s="1"/>
      <c r="W66" s="1"/>
      <c r="X66" s="1">
        <v>650</v>
      </c>
      <c r="Y66" s="1">
        <v>2000</v>
      </c>
      <c r="Z66" s="1">
        <v>1880</v>
      </c>
      <c r="AA66" s="1">
        <f t="shared" si="24"/>
        <v>2273.792857142857</v>
      </c>
      <c r="AB66" s="1">
        <f t="shared" si="50"/>
        <v>464.97999999999968</v>
      </c>
      <c r="AC66" s="1">
        <f t="shared" si="41"/>
        <v>437.08119999999968</v>
      </c>
      <c r="AD66" s="1">
        <v>185</v>
      </c>
      <c r="AE66" s="1">
        <f t="shared" si="42"/>
        <v>622.08119999999963</v>
      </c>
      <c r="AF66" s="22">
        <f t="shared" si="43"/>
        <v>1777.3748571428562</v>
      </c>
      <c r="AG66" s="20"/>
      <c r="AH66" s="20"/>
      <c r="AI66" s="1">
        <v>650</v>
      </c>
      <c r="AJ66" s="1">
        <v>2000</v>
      </c>
      <c r="AK66" s="1">
        <v>2350</v>
      </c>
      <c r="AL66" s="1">
        <f t="shared" si="44"/>
        <v>2842.2410714285711</v>
      </c>
      <c r="AM66" s="1">
        <f t="shared" si="51"/>
        <v>584.88999999999976</v>
      </c>
      <c r="AN66" s="1">
        <f t="shared" si="45"/>
        <v>555.64549999999974</v>
      </c>
      <c r="AO66" s="1">
        <v>200</v>
      </c>
      <c r="AP66" s="1">
        <v>30</v>
      </c>
      <c r="AQ66" s="1">
        <f t="shared" si="46"/>
        <v>785.64549999999974</v>
      </c>
      <c r="AR66" s="22">
        <f t="shared" si="47"/>
        <v>2244.7014285714281</v>
      </c>
    </row>
    <row r="67" spans="2:44" x14ac:dyDescent="0.35">
      <c r="B67" s="3">
        <v>650</v>
      </c>
      <c r="C67" s="21">
        <v>2100</v>
      </c>
      <c r="D67" s="4">
        <v>1255</v>
      </c>
      <c r="E67" s="6">
        <f t="shared" si="34"/>
        <v>1599.4526785714286</v>
      </c>
      <c r="F67" s="3">
        <f t="shared" si="48"/>
        <v>337.96999999999997</v>
      </c>
      <c r="G67" s="21">
        <f t="shared" si="35"/>
        <v>321.07149999999996</v>
      </c>
      <c r="H67" s="21">
        <v>165</v>
      </c>
      <c r="I67" s="4">
        <f t="shared" si="36"/>
        <v>486.07149999999996</v>
      </c>
      <c r="J67" s="9">
        <f t="shared" si="37"/>
        <v>1388.7757142857142</v>
      </c>
      <c r="K67" s="20"/>
      <c r="L67" s="1"/>
      <c r="M67" s="1">
        <v>650</v>
      </c>
      <c r="N67" s="1">
        <v>2100</v>
      </c>
      <c r="O67" s="1">
        <v>1560</v>
      </c>
      <c r="P67" s="1">
        <f t="shared" si="4"/>
        <v>1988.1642857142856</v>
      </c>
      <c r="Q67" s="1">
        <f t="shared" si="49"/>
        <v>469.88000000000017</v>
      </c>
      <c r="R67" s="1">
        <f t="shared" si="38"/>
        <v>441.68720000000013</v>
      </c>
      <c r="S67" s="1">
        <v>165</v>
      </c>
      <c r="T67" s="1">
        <f t="shared" si="39"/>
        <v>606.68720000000008</v>
      </c>
      <c r="U67" s="22">
        <f t="shared" si="40"/>
        <v>1733.3920000000003</v>
      </c>
      <c r="V67" s="1"/>
      <c r="W67" s="1"/>
      <c r="X67" s="1">
        <v>650</v>
      </c>
      <c r="Y67" s="1">
        <v>2100</v>
      </c>
      <c r="Z67" s="1">
        <v>1880</v>
      </c>
      <c r="AA67" s="1">
        <f t="shared" si="24"/>
        <v>2395.9928571428572</v>
      </c>
      <c r="AB67" s="1">
        <f t="shared" si="50"/>
        <v>478.00999999999965</v>
      </c>
      <c r="AC67" s="1">
        <f t="shared" si="41"/>
        <v>449.32939999999962</v>
      </c>
      <c r="AD67" s="1">
        <v>185</v>
      </c>
      <c r="AE67" s="1">
        <f t="shared" si="42"/>
        <v>634.32939999999962</v>
      </c>
      <c r="AF67" s="22">
        <f t="shared" si="43"/>
        <v>1812.3697142857134</v>
      </c>
      <c r="AG67" s="20"/>
      <c r="AH67" s="20"/>
      <c r="AI67" s="1">
        <v>650</v>
      </c>
      <c r="AJ67" s="1">
        <v>2100</v>
      </c>
      <c r="AK67" s="1">
        <v>2350</v>
      </c>
      <c r="AL67" s="1">
        <f t="shared" si="44"/>
        <v>2994.9910714285711</v>
      </c>
      <c r="AM67" s="1">
        <f t="shared" si="51"/>
        <v>601.78999999999974</v>
      </c>
      <c r="AN67" s="1">
        <f t="shared" si="45"/>
        <v>571.70049999999969</v>
      </c>
      <c r="AO67" s="1">
        <v>200</v>
      </c>
      <c r="AP67" s="1">
        <v>30</v>
      </c>
      <c r="AQ67" s="1">
        <f t="shared" si="46"/>
        <v>801.70049999999969</v>
      </c>
      <c r="AR67" s="22">
        <f t="shared" si="47"/>
        <v>2290.5728571428563</v>
      </c>
    </row>
    <row r="68" spans="2:44" x14ac:dyDescent="0.35">
      <c r="B68" s="3">
        <v>650</v>
      </c>
      <c r="C68" s="21">
        <v>2200</v>
      </c>
      <c r="D68" s="4">
        <v>1255</v>
      </c>
      <c r="E68" s="6">
        <f t="shared" si="34"/>
        <v>1681.0276785714286</v>
      </c>
      <c r="F68" s="3">
        <f t="shared" si="48"/>
        <v>346.40999999999997</v>
      </c>
      <c r="G68" s="21">
        <f t="shared" si="35"/>
        <v>329.08949999999993</v>
      </c>
      <c r="H68" s="21">
        <v>165</v>
      </c>
      <c r="I68" s="4">
        <f t="shared" si="36"/>
        <v>494.08949999999993</v>
      </c>
      <c r="J68" s="9">
        <f t="shared" si="37"/>
        <v>1411.6842857142856</v>
      </c>
      <c r="K68" s="20"/>
      <c r="L68" s="1"/>
      <c r="M68" s="1">
        <v>650</v>
      </c>
      <c r="N68" s="1">
        <v>2200</v>
      </c>
      <c r="O68" s="1">
        <v>1560</v>
      </c>
      <c r="P68" s="1">
        <f t="shared" si="4"/>
        <v>2089.5642857142857</v>
      </c>
      <c r="Q68" s="1">
        <f t="shared" si="49"/>
        <v>482.55000000000018</v>
      </c>
      <c r="R68" s="1">
        <f t="shared" si="38"/>
        <v>453.59700000000015</v>
      </c>
      <c r="S68" s="1">
        <v>185</v>
      </c>
      <c r="T68" s="1">
        <f t="shared" si="39"/>
        <v>638.59700000000021</v>
      </c>
      <c r="U68" s="22">
        <f t="shared" si="40"/>
        <v>1824.5628571428579</v>
      </c>
      <c r="V68" s="1"/>
      <c r="W68" s="1"/>
      <c r="X68" s="1">
        <v>650</v>
      </c>
      <c r="Y68" s="1">
        <v>2200</v>
      </c>
      <c r="Z68" s="1">
        <v>1880</v>
      </c>
      <c r="AA68" s="1">
        <f t="shared" si="24"/>
        <v>2518.1928571428571</v>
      </c>
      <c r="AB68" s="1">
        <f t="shared" si="50"/>
        <v>491.03999999999962</v>
      </c>
      <c r="AC68" s="1">
        <f t="shared" si="41"/>
        <v>461.57759999999962</v>
      </c>
      <c r="AD68" s="1">
        <v>200</v>
      </c>
      <c r="AE68" s="1">
        <f t="shared" si="42"/>
        <v>661.57759999999962</v>
      </c>
      <c r="AF68" s="22">
        <f t="shared" si="43"/>
        <v>1890.2217142857132</v>
      </c>
      <c r="AG68" s="20"/>
      <c r="AH68" s="20"/>
      <c r="AI68" s="1">
        <v>650</v>
      </c>
      <c r="AJ68" s="1">
        <v>2200</v>
      </c>
      <c r="AK68" s="1">
        <v>2350</v>
      </c>
      <c r="AL68" s="1">
        <f t="shared" si="44"/>
        <v>3147.7410714285711</v>
      </c>
      <c r="AM68" s="1">
        <f t="shared" si="51"/>
        <v>618.68999999999971</v>
      </c>
      <c r="AN68" s="1">
        <f t="shared" si="45"/>
        <v>587.75549999999976</v>
      </c>
      <c r="AO68" s="1">
        <v>205</v>
      </c>
      <c r="AP68" s="1">
        <v>30</v>
      </c>
      <c r="AQ68" s="1">
        <f t="shared" si="46"/>
        <v>822.75549999999976</v>
      </c>
      <c r="AR68" s="22">
        <f t="shared" si="47"/>
        <v>2350.7299999999996</v>
      </c>
    </row>
    <row r="69" spans="2:44" x14ac:dyDescent="0.35">
      <c r="B69" s="3">
        <v>650</v>
      </c>
      <c r="C69" s="21">
        <v>2300</v>
      </c>
      <c r="D69" s="4">
        <v>1255</v>
      </c>
      <c r="E69" s="6">
        <f t="shared" si="34"/>
        <v>1762.6026785714284</v>
      </c>
      <c r="F69" s="3">
        <f t="shared" si="48"/>
        <v>354.84999999999997</v>
      </c>
      <c r="G69" s="21">
        <f t="shared" si="35"/>
        <v>337.10749999999996</v>
      </c>
      <c r="H69" s="21">
        <v>165</v>
      </c>
      <c r="I69" s="4">
        <f t="shared" si="36"/>
        <v>502.10749999999996</v>
      </c>
      <c r="J69" s="9">
        <f t="shared" si="37"/>
        <v>1434.5928571428572</v>
      </c>
      <c r="K69" s="20"/>
      <c r="L69" s="1"/>
      <c r="M69" s="1">
        <v>650</v>
      </c>
      <c r="N69" s="1">
        <v>2300</v>
      </c>
      <c r="O69" s="1">
        <v>1560</v>
      </c>
      <c r="P69" s="1">
        <f t="shared" si="4"/>
        <v>2190.9642857142858</v>
      </c>
      <c r="Q69" s="1">
        <f t="shared" si="49"/>
        <v>495.2200000000002</v>
      </c>
      <c r="R69" s="1">
        <f t="shared" si="38"/>
        <v>465.50680000000017</v>
      </c>
      <c r="S69" s="1">
        <v>185</v>
      </c>
      <c r="T69" s="1">
        <f t="shared" si="39"/>
        <v>650.50680000000011</v>
      </c>
      <c r="U69" s="22">
        <f t="shared" si="40"/>
        <v>1858.5908571428577</v>
      </c>
      <c r="V69" s="1"/>
      <c r="W69" s="1"/>
      <c r="X69" s="1">
        <v>650</v>
      </c>
      <c r="Y69" s="1">
        <v>2300</v>
      </c>
      <c r="Z69" s="1">
        <v>1880</v>
      </c>
      <c r="AA69" s="1">
        <f t="shared" si="24"/>
        <v>2640.3928571428569</v>
      </c>
      <c r="AB69" s="1">
        <f t="shared" si="50"/>
        <v>504.0699999999996</v>
      </c>
      <c r="AC69" s="1">
        <f t="shared" si="41"/>
        <v>473.82579999999962</v>
      </c>
      <c r="AD69" s="1">
        <v>200</v>
      </c>
      <c r="AE69" s="1">
        <f t="shared" si="42"/>
        <v>673.82579999999962</v>
      </c>
      <c r="AF69" s="22">
        <f t="shared" si="43"/>
        <v>1925.2165714285704</v>
      </c>
      <c r="AG69" s="20"/>
      <c r="AH69" s="20"/>
      <c r="AI69" s="1">
        <v>650</v>
      </c>
      <c r="AJ69" s="1">
        <v>2300</v>
      </c>
      <c r="AK69" s="1">
        <v>2350</v>
      </c>
      <c r="AL69" s="1">
        <f t="shared" si="44"/>
        <v>3300.4910714285711</v>
      </c>
      <c r="AM69" s="1">
        <f t="shared" si="51"/>
        <v>635.58999999999969</v>
      </c>
      <c r="AN69" s="1">
        <f t="shared" si="45"/>
        <v>603.81049999999971</v>
      </c>
      <c r="AO69" s="1">
        <v>205</v>
      </c>
      <c r="AP69" s="1">
        <v>30</v>
      </c>
      <c r="AQ69" s="1">
        <f t="shared" si="46"/>
        <v>838.81049999999971</v>
      </c>
      <c r="AR69" s="22">
        <f t="shared" si="47"/>
        <v>2396.6014285714277</v>
      </c>
    </row>
    <row r="70" spans="2:44" x14ac:dyDescent="0.35">
      <c r="B70" s="3">
        <v>650</v>
      </c>
      <c r="C70" s="21">
        <v>2400</v>
      </c>
      <c r="D70" s="4">
        <v>1255</v>
      </c>
      <c r="E70" s="6">
        <f t="shared" si="34"/>
        <v>1844.1776785714285</v>
      </c>
      <c r="F70" s="3">
        <f t="shared" si="48"/>
        <v>363.28999999999996</v>
      </c>
      <c r="G70" s="21">
        <f t="shared" si="35"/>
        <v>345.12549999999993</v>
      </c>
      <c r="H70" s="21">
        <v>165</v>
      </c>
      <c r="I70" s="4">
        <f t="shared" si="36"/>
        <v>510.12549999999993</v>
      </c>
      <c r="J70" s="9">
        <f t="shared" si="37"/>
        <v>1457.5014285714285</v>
      </c>
      <c r="K70" s="20"/>
      <c r="L70" s="1"/>
      <c r="M70" s="1">
        <v>650</v>
      </c>
      <c r="N70" s="1">
        <v>2400</v>
      </c>
      <c r="O70" s="1">
        <v>1560</v>
      </c>
      <c r="P70" s="1">
        <f t="shared" ref="P70:P133" si="52">(((22/7*(M70/2)^2)*O70)+((N70-M70)*O70*M70))/1000000</f>
        <v>2292.3642857142859</v>
      </c>
      <c r="Q70" s="1">
        <f t="shared" si="49"/>
        <v>507.89000000000021</v>
      </c>
      <c r="R70" s="1">
        <f t="shared" si="38"/>
        <v>477.41660000000019</v>
      </c>
      <c r="S70" s="1">
        <v>185</v>
      </c>
      <c r="T70" s="1">
        <f t="shared" si="39"/>
        <v>662.41660000000024</v>
      </c>
      <c r="U70" s="22">
        <f t="shared" si="40"/>
        <v>1892.6188571428579</v>
      </c>
      <c r="V70" s="1"/>
      <c r="W70" s="1"/>
      <c r="X70" s="1">
        <v>650</v>
      </c>
      <c r="Y70" s="1">
        <v>2400</v>
      </c>
      <c r="Z70" s="1">
        <v>1880</v>
      </c>
      <c r="AA70" s="1">
        <f t="shared" si="24"/>
        <v>2762.5928571428572</v>
      </c>
      <c r="AB70" s="1">
        <f t="shared" si="50"/>
        <v>517.09999999999957</v>
      </c>
      <c r="AC70" s="1">
        <f t="shared" si="41"/>
        <v>486.07399999999956</v>
      </c>
      <c r="AD70" s="1">
        <v>200</v>
      </c>
      <c r="AE70" s="1">
        <f t="shared" si="42"/>
        <v>686.07399999999961</v>
      </c>
      <c r="AF70" s="22">
        <f t="shared" si="43"/>
        <v>1960.2114285714276</v>
      </c>
      <c r="AG70" s="20"/>
      <c r="AH70" s="20"/>
      <c r="AI70" s="1">
        <v>650</v>
      </c>
      <c r="AJ70" s="1">
        <v>2400</v>
      </c>
      <c r="AK70" s="1">
        <v>2350</v>
      </c>
      <c r="AL70" s="1">
        <f t="shared" si="44"/>
        <v>3453.2410714285711</v>
      </c>
      <c r="AM70" s="1">
        <f t="shared" si="51"/>
        <v>652.48999999999967</v>
      </c>
      <c r="AN70" s="1">
        <f t="shared" si="45"/>
        <v>619.86549999999966</v>
      </c>
      <c r="AO70" s="1">
        <v>205</v>
      </c>
      <c r="AP70" s="1">
        <v>30</v>
      </c>
      <c r="AQ70" s="1">
        <f t="shared" si="46"/>
        <v>854.86549999999966</v>
      </c>
      <c r="AR70" s="22">
        <f t="shared" si="47"/>
        <v>2442.4728571428564</v>
      </c>
    </row>
    <row r="71" spans="2:44" x14ac:dyDescent="0.35">
      <c r="B71" s="3">
        <v>650</v>
      </c>
      <c r="C71" s="21">
        <v>2500</v>
      </c>
      <c r="D71" s="4">
        <v>1255</v>
      </c>
      <c r="E71" s="6">
        <f t="shared" si="34"/>
        <v>1925.7526785714285</v>
      </c>
      <c r="F71" s="3">
        <f t="shared" si="48"/>
        <v>371.72999999999996</v>
      </c>
      <c r="G71" s="21">
        <f t="shared" si="35"/>
        <v>353.14349999999996</v>
      </c>
      <c r="H71" s="21">
        <v>165</v>
      </c>
      <c r="I71" s="4">
        <f t="shared" si="36"/>
        <v>518.1434999999999</v>
      </c>
      <c r="J71" s="9">
        <f t="shared" si="37"/>
        <v>1480.4099999999999</v>
      </c>
      <c r="K71" s="20"/>
      <c r="L71" s="1"/>
      <c r="M71" s="1">
        <v>650</v>
      </c>
      <c r="N71" s="1">
        <v>2500</v>
      </c>
      <c r="O71" s="1">
        <v>1560</v>
      </c>
      <c r="P71" s="1">
        <f t="shared" si="52"/>
        <v>2393.764285714286</v>
      </c>
      <c r="Q71" s="1">
        <f t="shared" si="49"/>
        <v>520.56000000000017</v>
      </c>
      <c r="R71" s="1">
        <f t="shared" si="38"/>
        <v>489.32640000000015</v>
      </c>
      <c r="S71" s="1">
        <v>185</v>
      </c>
      <c r="T71" s="1">
        <f t="shared" si="39"/>
        <v>674.32640000000015</v>
      </c>
      <c r="U71" s="22">
        <f t="shared" si="40"/>
        <v>1926.6468571428577</v>
      </c>
      <c r="V71" s="1"/>
      <c r="W71" s="1"/>
      <c r="X71" s="1">
        <v>650</v>
      </c>
      <c r="Y71" s="1">
        <v>2500</v>
      </c>
      <c r="Z71" s="1">
        <v>1880</v>
      </c>
      <c r="AA71" s="1">
        <f t="shared" si="24"/>
        <v>2884.792857142857</v>
      </c>
      <c r="AB71" s="1">
        <f t="shared" si="50"/>
        <v>530.12999999999954</v>
      </c>
      <c r="AC71" s="1">
        <f t="shared" si="41"/>
        <v>498.32219999999955</v>
      </c>
      <c r="AD71" s="1">
        <v>200</v>
      </c>
      <c r="AE71" s="1">
        <f t="shared" si="42"/>
        <v>698.32219999999961</v>
      </c>
      <c r="AF71" s="22">
        <f t="shared" si="43"/>
        <v>1995.2062857142848</v>
      </c>
      <c r="AG71" s="20"/>
      <c r="AH71" s="20"/>
      <c r="AI71" s="1">
        <v>650</v>
      </c>
      <c r="AJ71" s="1">
        <v>2500</v>
      </c>
      <c r="AK71" s="1">
        <v>2350</v>
      </c>
      <c r="AL71" s="1">
        <f t="shared" si="44"/>
        <v>3605.9910714285711</v>
      </c>
      <c r="AM71" s="1">
        <f t="shared" si="51"/>
        <v>669.38999999999965</v>
      </c>
      <c r="AN71" s="1">
        <f t="shared" si="45"/>
        <v>635.92049999999961</v>
      </c>
      <c r="AO71" s="1">
        <v>210</v>
      </c>
      <c r="AP71" s="1">
        <v>30</v>
      </c>
      <c r="AQ71" s="1">
        <f t="shared" si="46"/>
        <v>875.92049999999961</v>
      </c>
      <c r="AR71" s="22">
        <f t="shared" si="47"/>
        <v>2502.6299999999992</v>
      </c>
    </row>
    <row r="72" spans="2:44" x14ac:dyDescent="0.35">
      <c r="B72" s="3">
        <v>650</v>
      </c>
      <c r="C72" s="21">
        <v>2600</v>
      </c>
      <c r="D72" s="4">
        <v>1255</v>
      </c>
      <c r="E72" s="6">
        <f t="shared" si="34"/>
        <v>2007.3276785714286</v>
      </c>
      <c r="F72" s="3">
        <f t="shared" si="48"/>
        <v>380.16999999999996</v>
      </c>
      <c r="G72" s="21">
        <f t="shared" si="35"/>
        <v>361.16149999999993</v>
      </c>
      <c r="H72" s="21">
        <v>185</v>
      </c>
      <c r="I72" s="4">
        <f t="shared" si="36"/>
        <v>546.16149999999993</v>
      </c>
      <c r="J72" s="9">
        <f t="shared" si="37"/>
        <v>1560.4614285714285</v>
      </c>
      <c r="K72" s="20"/>
      <c r="L72" s="1"/>
      <c r="M72" s="1">
        <v>650</v>
      </c>
      <c r="N72" s="1">
        <v>2600</v>
      </c>
      <c r="O72" s="1">
        <v>1560</v>
      </c>
      <c r="P72" s="1">
        <f t="shared" si="52"/>
        <v>2495.1642857142861</v>
      </c>
      <c r="Q72" s="1">
        <f t="shared" si="49"/>
        <v>533.23000000000013</v>
      </c>
      <c r="R72" s="1">
        <f t="shared" si="38"/>
        <v>501.23620000000011</v>
      </c>
      <c r="S72" s="1">
        <v>185</v>
      </c>
      <c r="T72" s="1">
        <f t="shared" si="39"/>
        <v>686.23620000000005</v>
      </c>
      <c r="U72" s="22">
        <f t="shared" si="40"/>
        <v>1960.6748571428575</v>
      </c>
      <c r="V72" s="1"/>
      <c r="W72" s="1"/>
      <c r="X72" s="1">
        <v>650</v>
      </c>
      <c r="Y72" s="1">
        <v>2600</v>
      </c>
      <c r="Z72" s="1">
        <v>1880</v>
      </c>
      <c r="AA72" s="1">
        <f t="shared" si="24"/>
        <v>3006.9928571428572</v>
      </c>
      <c r="AB72" s="1">
        <f t="shared" si="50"/>
        <v>543.15999999999951</v>
      </c>
      <c r="AC72" s="1">
        <f t="shared" si="41"/>
        <v>510.57039999999949</v>
      </c>
      <c r="AD72" s="1">
        <v>205</v>
      </c>
      <c r="AE72" s="1">
        <f t="shared" si="42"/>
        <v>715.57039999999949</v>
      </c>
      <c r="AF72" s="22">
        <f t="shared" si="43"/>
        <v>2044.4868571428558</v>
      </c>
      <c r="AG72" s="20"/>
      <c r="AH72" s="20"/>
      <c r="AI72" s="1">
        <v>650</v>
      </c>
      <c r="AJ72" s="1">
        <v>2600</v>
      </c>
      <c r="AK72" s="1">
        <v>2350</v>
      </c>
      <c r="AL72" s="1">
        <f t="shared" si="44"/>
        <v>3758.7410714285711</v>
      </c>
      <c r="AM72" s="1">
        <f t="shared" si="51"/>
        <v>686.28999999999962</v>
      </c>
      <c r="AN72" s="1">
        <f t="shared" si="45"/>
        <v>651.97549999999956</v>
      </c>
      <c r="AO72" s="1">
        <v>210</v>
      </c>
      <c r="AP72" s="1">
        <v>30</v>
      </c>
      <c r="AQ72" s="1">
        <f t="shared" si="46"/>
        <v>891.97549999999956</v>
      </c>
      <c r="AR72" s="22">
        <f t="shared" si="47"/>
        <v>2548.5014285714274</v>
      </c>
    </row>
    <row r="73" spans="2:44" x14ac:dyDescent="0.35">
      <c r="B73" s="3">
        <v>650</v>
      </c>
      <c r="C73" s="21">
        <v>2700</v>
      </c>
      <c r="D73" s="4">
        <v>1255</v>
      </c>
      <c r="E73" s="6">
        <f t="shared" si="34"/>
        <v>2088.9026785714286</v>
      </c>
      <c r="F73" s="3">
        <f t="shared" si="48"/>
        <v>388.60999999999996</v>
      </c>
      <c r="G73" s="21">
        <f t="shared" si="35"/>
        <v>369.17949999999996</v>
      </c>
      <c r="H73" s="21">
        <v>185</v>
      </c>
      <c r="I73" s="4">
        <f t="shared" si="36"/>
        <v>554.17949999999996</v>
      </c>
      <c r="J73" s="9">
        <f t="shared" si="37"/>
        <v>1583.37</v>
      </c>
      <c r="K73" s="20"/>
      <c r="L73" s="1"/>
      <c r="M73" s="1">
        <v>650</v>
      </c>
      <c r="N73" s="1">
        <v>2700</v>
      </c>
      <c r="O73" s="1">
        <v>1560</v>
      </c>
      <c r="P73" s="1">
        <f t="shared" si="52"/>
        <v>2596.5642857142857</v>
      </c>
      <c r="Q73" s="1">
        <f t="shared" si="49"/>
        <v>545.90000000000009</v>
      </c>
      <c r="R73" s="1">
        <f t="shared" si="38"/>
        <v>513.14600000000007</v>
      </c>
      <c r="S73" s="1">
        <v>200</v>
      </c>
      <c r="T73" s="1">
        <f t="shared" si="39"/>
        <v>713.14600000000007</v>
      </c>
      <c r="U73" s="22">
        <f t="shared" si="40"/>
        <v>2037.5600000000004</v>
      </c>
      <c r="V73" s="1"/>
      <c r="W73" s="1"/>
      <c r="X73" s="1">
        <v>650</v>
      </c>
      <c r="Y73" s="1">
        <v>2700</v>
      </c>
      <c r="Z73" s="1">
        <v>1880</v>
      </c>
      <c r="AA73" s="1">
        <f t="shared" si="24"/>
        <v>3129.1928571428571</v>
      </c>
      <c r="AB73" s="1">
        <f t="shared" si="50"/>
        <v>556.18999999999949</v>
      </c>
      <c r="AC73" s="1">
        <f t="shared" si="41"/>
        <v>522.81859999999949</v>
      </c>
      <c r="AD73" s="1">
        <v>205</v>
      </c>
      <c r="AE73" s="1">
        <f t="shared" si="42"/>
        <v>727.81859999999949</v>
      </c>
      <c r="AF73" s="22">
        <f t="shared" si="43"/>
        <v>2079.4817142857128</v>
      </c>
      <c r="AG73" s="20"/>
      <c r="AH73" s="20"/>
      <c r="AI73" s="1">
        <v>650</v>
      </c>
      <c r="AJ73" s="1">
        <v>2700</v>
      </c>
      <c r="AK73" s="1">
        <v>2350</v>
      </c>
      <c r="AL73" s="1">
        <f t="shared" si="44"/>
        <v>3911.4910714285711</v>
      </c>
      <c r="AM73" s="1">
        <f t="shared" si="51"/>
        <v>703.1899999999996</v>
      </c>
      <c r="AN73" s="1">
        <f t="shared" si="45"/>
        <v>668.03049999999962</v>
      </c>
      <c r="AO73" s="1">
        <v>210</v>
      </c>
      <c r="AP73" s="1">
        <v>30</v>
      </c>
      <c r="AQ73" s="1">
        <f t="shared" si="46"/>
        <v>908.03049999999962</v>
      </c>
      <c r="AR73" s="22">
        <f t="shared" si="47"/>
        <v>2594.3728571428564</v>
      </c>
    </row>
    <row r="74" spans="2:44" x14ac:dyDescent="0.35">
      <c r="B74" s="3">
        <v>650</v>
      </c>
      <c r="C74" s="21">
        <v>2800</v>
      </c>
      <c r="D74" s="4">
        <v>1255</v>
      </c>
      <c r="E74" s="6">
        <f t="shared" si="34"/>
        <v>2170.4776785714284</v>
      </c>
      <c r="F74" s="3">
        <f t="shared" si="48"/>
        <v>397.04999999999995</v>
      </c>
      <c r="G74" s="21">
        <f t="shared" si="35"/>
        <v>377.19749999999993</v>
      </c>
      <c r="H74" s="21">
        <v>185</v>
      </c>
      <c r="I74" s="4">
        <f t="shared" si="36"/>
        <v>562.19749999999999</v>
      </c>
      <c r="J74" s="9">
        <f t="shared" si="37"/>
        <v>1606.2785714285715</v>
      </c>
      <c r="K74" s="20"/>
      <c r="L74" s="1"/>
      <c r="M74" s="1">
        <v>650</v>
      </c>
      <c r="N74" s="1">
        <v>2800</v>
      </c>
      <c r="O74" s="1">
        <v>1560</v>
      </c>
      <c r="P74" s="1">
        <f t="shared" si="52"/>
        <v>2697.9642857142858</v>
      </c>
      <c r="Q74" s="1">
        <f t="shared" si="49"/>
        <v>558.57000000000005</v>
      </c>
      <c r="R74" s="1">
        <f t="shared" si="38"/>
        <v>525.05579999999998</v>
      </c>
      <c r="S74" s="1">
        <v>200</v>
      </c>
      <c r="T74" s="1">
        <f t="shared" si="39"/>
        <v>725.05579999999998</v>
      </c>
      <c r="U74" s="22">
        <f t="shared" si="40"/>
        <v>2071.5880000000002</v>
      </c>
      <c r="V74" s="1"/>
      <c r="W74" s="1"/>
      <c r="X74" s="1">
        <v>650</v>
      </c>
      <c r="Y74" s="1">
        <v>2800</v>
      </c>
      <c r="Z74" s="1">
        <v>1880</v>
      </c>
      <c r="AA74" s="1">
        <f t="shared" si="24"/>
        <v>3251.3928571428569</v>
      </c>
      <c r="AB74" s="1">
        <f t="shared" si="50"/>
        <v>569.21999999999946</v>
      </c>
      <c r="AC74" s="1">
        <f t="shared" si="41"/>
        <v>535.06679999999949</v>
      </c>
      <c r="AD74" s="1">
        <v>205</v>
      </c>
      <c r="AE74" s="1">
        <f t="shared" si="42"/>
        <v>740.06679999999949</v>
      </c>
      <c r="AF74" s="22">
        <f t="shared" si="43"/>
        <v>2114.47657142857</v>
      </c>
      <c r="AG74" s="20"/>
      <c r="AH74" s="20"/>
      <c r="AI74" s="1">
        <v>650</v>
      </c>
      <c r="AJ74" s="1">
        <v>2800</v>
      </c>
      <c r="AK74" s="1">
        <v>2350</v>
      </c>
      <c r="AL74" s="1">
        <f t="shared" si="44"/>
        <v>4064.2410714285711</v>
      </c>
      <c r="AM74" s="1">
        <f t="shared" si="51"/>
        <v>720.08999999999958</v>
      </c>
      <c r="AN74" s="1">
        <f t="shared" si="45"/>
        <v>684.08549999999957</v>
      </c>
      <c r="AO74" s="1">
        <v>215</v>
      </c>
      <c r="AP74" s="1">
        <v>30</v>
      </c>
      <c r="AQ74" s="1">
        <f t="shared" si="46"/>
        <v>929.08549999999957</v>
      </c>
      <c r="AR74" s="22">
        <f t="shared" si="47"/>
        <v>2654.5299999999988</v>
      </c>
    </row>
    <row r="75" spans="2:44" x14ac:dyDescent="0.35">
      <c r="B75" s="3">
        <v>650</v>
      </c>
      <c r="C75" s="21">
        <v>2900</v>
      </c>
      <c r="D75" s="4">
        <v>1255</v>
      </c>
      <c r="E75" s="6">
        <f t="shared" si="34"/>
        <v>2252.0526785714283</v>
      </c>
      <c r="F75" s="3">
        <f t="shared" si="48"/>
        <v>405.48999999999995</v>
      </c>
      <c r="G75" s="21">
        <f t="shared" si="35"/>
        <v>385.21549999999996</v>
      </c>
      <c r="H75" s="21">
        <v>185</v>
      </c>
      <c r="I75" s="4">
        <f t="shared" si="36"/>
        <v>570.21550000000002</v>
      </c>
      <c r="J75" s="9">
        <f t="shared" si="37"/>
        <v>1629.187142857143</v>
      </c>
      <c r="K75" s="20"/>
      <c r="L75" s="1"/>
      <c r="M75" s="1">
        <v>650</v>
      </c>
      <c r="N75" s="1">
        <v>2900</v>
      </c>
      <c r="O75" s="1">
        <v>1560</v>
      </c>
      <c r="P75" s="1">
        <f t="shared" si="52"/>
        <v>2799.3642857142859</v>
      </c>
      <c r="Q75" s="1">
        <f t="shared" si="49"/>
        <v>571.24</v>
      </c>
      <c r="R75" s="1">
        <f t="shared" si="38"/>
        <v>536.96559999999999</v>
      </c>
      <c r="S75" s="1">
        <v>200</v>
      </c>
      <c r="T75" s="1">
        <f t="shared" si="39"/>
        <v>736.96559999999999</v>
      </c>
      <c r="U75" s="22">
        <f t="shared" si="40"/>
        <v>2105.616</v>
      </c>
      <c r="V75" s="1"/>
      <c r="W75" s="1"/>
      <c r="X75" s="1">
        <v>650</v>
      </c>
      <c r="Y75" s="1">
        <v>2900</v>
      </c>
      <c r="Z75" s="1">
        <v>1880</v>
      </c>
      <c r="AA75" s="1">
        <f t="shared" si="24"/>
        <v>3373.5928571428572</v>
      </c>
      <c r="AB75" s="1">
        <f t="shared" si="50"/>
        <v>582.24999999999943</v>
      </c>
      <c r="AC75" s="1">
        <f t="shared" si="41"/>
        <v>547.31499999999949</v>
      </c>
      <c r="AD75" s="1">
        <v>205</v>
      </c>
      <c r="AE75" s="1">
        <f t="shared" si="42"/>
        <v>752.31499999999949</v>
      </c>
      <c r="AF75" s="22">
        <f t="shared" si="43"/>
        <v>2149.4714285714272</v>
      </c>
      <c r="AG75" s="20"/>
      <c r="AH75" s="20"/>
      <c r="AI75" s="1">
        <v>650</v>
      </c>
      <c r="AJ75" s="1">
        <v>2900</v>
      </c>
      <c r="AK75" s="1">
        <v>2350</v>
      </c>
      <c r="AL75" s="1">
        <f t="shared" si="44"/>
        <v>4216.9910714285716</v>
      </c>
      <c r="AM75" s="1">
        <f t="shared" si="51"/>
        <v>736.98999999999955</v>
      </c>
      <c r="AN75" s="1">
        <f t="shared" si="45"/>
        <v>700.14049999999952</v>
      </c>
      <c r="AO75" s="1">
        <v>215</v>
      </c>
      <c r="AP75" s="1">
        <v>30</v>
      </c>
      <c r="AQ75" s="1">
        <f t="shared" si="46"/>
        <v>945.14049999999952</v>
      </c>
      <c r="AR75" s="22">
        <f t="shared" si="47"/>
        <v>2700.4014285714275</v>
      </c>
    </row>
    <row r="76" spans="2:44" x14ac:dyDescent="0.35">
      <c r="B76" s="3">
        <v>650</v>
      </c>
      <c r="C76" s="21">
        <v>3000</v>
      </c>
      <c r="D76" s="4">
        <v>1255</v>
      </c>
      <c r="E76" s="6">
        <f t="shared" si="34"/>
        <v>2333.6276785714281</v>
      </c>
      <c r="F76" s="3">
        <f t="shared" si="48"/>
        <v>413.92999999999995</v>
      </c>
      <c r="G76" s="21">
        <f t="shared" si="35"/>
        <v>393.23349999999994</v>
      </c>
      <c r="H76" s="21">
        <v>185</v>
      </c>
      <c r="I76" s="4">
        <f t="shared" si="36"/>
        <v>578.23349999999994</v>
      </c>
      <c r="J76" s="9">
        <f t="shared" si="37"/>
        <v>1652.0957142857142</v>
      </c>
      <c r="K76" s="20"/>
      <c r="L76" s="1"/>
      <c r="M76" s="1">
        <v>650</v>
      </c>
      <c r="N76" s="1">
        <v>3000</v>
      </c>
      <c r="O76" s="1">
        <v>1560</v>
      </c>
      <c r="P76" s="1">
        <f t="shared" si="52"/>
        <v>2900.764285714286</v>
      </c>
      <c r="Q76" s="1">
        <f t="shared" si="49"/>
        <v>583.91</v>
      </c>
      <c r="R76" s="1">
        <f t="shared" si="38"/>
        <v>548.8753999999999</v>
      </c>
      <c r="S76" s="1">
        <v>200</v>
      </c>
      <c r="T76" s="1">
        <f t="shared" si="39"/>
        <v>748.8753999999999</v>
      </c>
      <c r="U76" s="22">
        <f t="shared" si="40"/>
        <v>2139.6439999999998</v>
      </c>
      <c r="V76" s="1"/>
      <c r="W76" s="1"/>
      <c r="X76" s="1">
        <v>650</v>
      </c>
      <c r="Y76" s="1">
        <v>3000</v>
      </c>
      <c r="Z76" s="1">
        <v>1880</v>
      </c>
      <c r="AA76" s="1">
        <f t="shared" si="24"/>
        <v>3495.792857142857</v>
      </c>
      <c r="AB76" s="1">
        <f t="shared" si="50"/>
        <v>595.2799999999994</v>
      </c>
      <c r="AC76" s="1">
        <f t="shared" si="41"/>
        <v>559.56319999999937</v>
      </c>
      <c r="AD76" s="1">
        <v>205</v>
      </c>
      <c r="AE76" s="1">
        <f t="shared" si="42"/>
        <v>764.56319999999937</v>
      </c>
      <c r="AF76" s="22">
        <f t="shared" si="43"/>
        <v>2184.4662857142839</v>
      </c>
      <c r="AG76" s="20"/>
      <c r="AH76" s="20"/>
      <c r="AI76" s="1">
        <v>650</v>
      </c>
      <c r="AJ76" s="1">
        <v>3000</v>
      </c>
      <c r="AK76" s="1">
        <v>2350</v>
      </c>
      <c r="AL76" s="1">
        <f t="shared" si="44"/>
        <v>4369.7410714285716</v>
      </c>
      <c r="AM76" s="1">
        <f t="shared" si="51"/>
        <v>753.88999999999953</v>
      </c>
      <c r="AN76" s="1">
        <f t="shared" si="45"/>
        <v>716.19549999999947</v>
      </c>
      <c r="AO76" s="1">
        <v>215</v>
      </c>
      <c r="AP76" s="1">
        <v>30</v>
      </c>
      <c r="AQ76" s="1">
        <f t="shared" si="46"/>
        <v>961.19549999999947</v>
      </c>
      <c r="AR76" s="22">
        <f t="shared" si="47"/>
        <v>2746.2728571428556</v>
      </c>
    </row>
    <row r="77" spans="2:44" x14ac:dyDescent="0.35">
      <c r="B77" s="3"/>
      <c r="C77" s="21"/>
      <c r="D77" s="4"/>
      <c r="E77" s="6"/>
      <c r="F77" s="3"/>
      <c r="G77" s="21"/>
      <c r="H77" s="21"/>
      <c r="I77" s="4"/>
      <c r="J77" s="23"/>
      <c r="K77" s="20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20"/>
      <c r="AH77" s="20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2:44" x14ac:dyDescent="0.35">
      <c r="B78" s="3"/>
      <c r="C78" s="21"/>
      <c r="D78" s="4"/>
      <c r="E78" s="6"/>
      <c r="F78" s="3"/>
      <c r="G78" s="21"/>
      <c r="H78" s="21"/>
      <c r="I78" s="4"/>
      <c r="J78" s="23"/>
      <c r="K78" s="20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20"/>
      <c r="AH78" s="20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2:44" x14ac:dyDescent="0.35">
      <c r="B79" s="3">
        <v>700</v>
      </c>
      <c r="C79" s="21">
        <v>800</v>
      </c>
      <c r="D79" s="4">
        <v>1255</v>
      </c>
      <c r="E79" s="6">
        <f t="shared" ref="E79:E111" si="53">(((22/7*(B79/2)^2)*D79)+((C79-B79)*D79*B79))/1000000</f>
        <v>571.02499999999998</v>
      </c>
      <c r="F79" s="3">
        <v>235.85</v>
      </c>
      <c r="G79" s="21">
        <f t="shared" ref="G79:G111" si="54">$G$4*F79</f>
        <v>224.05749999999998</v>
      </c>
      <c r="H79" s="21">
        <v>125</v>
      </c>
      <c r="I79" s="4">
        <f t="shared" ref="I79:I111" si="55">SUM(G79:H79)</f>
        <v>349.0575</v>
      </c>
      <c r="J79" s="9">
        <f t="shared" ref="J79:J111" si="56">I79/(1-$C$2)</f>
        <v>997.30714285714294</v>
      </c>
      <c r="K79" s="20"/>
      <c r="L79" s="1"/>
      <c r="M79" s="1">
        <v>700</v>
      </c>
      <c r="N79" s="1">
        <v>800</v>
      </c>
      <c r="O79" s="1">
        <v>1560</v>
      </c>
      <c r="P79" s="1">
        <f t="shared" si="52"/>
        <v>709.8</v>
      </c>
      <c r="Q79" s="1">
        <v>316.14999999999998</v>
      </c>
      <c r="R79" s="1">
        <f t="shared" ref="R79:R111" si="57">$R$4*Q79</f>
        <v>297.18099999999998</v>
      </c>
      <c r="S79" s="1">
        <v>125</v>
      </c>
      <c r="T79" s="1">
        <f t="shared" ref="T79:T111" si="58">SUM(R79:S79)</f>
        <v>422.18099999999998</v>
      </c>
      <c r="U79" s="22">
        <f t="shared" ref="U79:U111" si="59">T79/(1-$C$2)</f>
        <v>1206.2314285714285</v>
      </c>
      <c r="V79" s="1"/>
      <c r="W79" s="1"/>
      <c r="X79" s="1">
        <v>700</v>
      </c>
      <c r="Y79" s="1">
        <v>800</v>
      </c>
      <c r="Z79" s="1">
        <v>1880</v>
      </c>
      <c r="AA79" s="1">
        <f t="shared" si="24"/>
        <v>855.4</v>
      </c>
      <c r="AB79" s="1">
        <v>319.7</v>
      </c>
      <c r="AC79" s="1">
        <f t="shared" ref="AC79:AC111" si="60">$AC$4*AB79</f>
        <v>300.51799999999997</v>
      </c>
      <c r="AD79" s="1">
        <v>125</v>
      </c>
      <c r="AE79" s="1">
        <f t="shared" ref="AE79:AE111" si="61">SUM(AC79:AD79)</f>
        <v>425.51799999999997</v>
      </c>
      <c r="AF79" s="22">
        <f t="shared" ref="AF79:AF111" si="62">AE79/(1-$C$2)</f>
        <v>1215.7657142857142</v>
      </c>
      <c r="AG79" s="20"/>
      <c r="AH79" s="20"/>
      <c r="AI79" s="1">
        <v>700</v>
      </c>
      <c r="AJ79" s="1">
        <v>800</v>
      </c>
      <c r="AK79" s="1">
        <v>2350</v>
      </c>
      <c r="AL79" s="1">
        <f t="shared" ref="AL79:AL142" si="63">(((22/7*(AI79/2)^2)*AK79)+((AJ79-AI79)*AK79*AI79))/1000000</f>
        <v>1069.25</v>
      </c>
      <c r="AM79" s="1">
        <v>396.46</v>
      </c>
      <c r="AN79" s="1">
        <f t="shared" ref="AN79:AN111" si="64">$AN$4*AM79</f>
        <v>376.63699999999994</v>
      </c>
      <c r="AO79" s="1">
        <v>145</v>
      </c>
      <c r="AP79" s="1">
        <v>30</v>
      </c>
      <c r="AQ79" s="1">
        <f t="shared" ref="AQ79:AQ111" si="65">SUM(AN79:AP79)</f>
        <v>551.63699999999994</v>
      </c>
      <c r="AR79" s="22">
        <f t="shared" ref="AR79:AR111" si="66">AQ79/(1-$C$2)</f>
        <v>1576.1057142857142</v>
      </c>
    </row>
    <row r="80" spans="2:44" x14ac:dyDescent="0.35">
      <c r="B80" s="3">
        <v>700</v>
      </c>
      <c r="C80" s="21">
        <v>900</v>
      </c>
      <c r="D80" s="4">
        <v>1255</v>
      </c>
      <c r="E80" s="6">
        <f t="shared" si="53"/>
        <v>658.875</v>
      </c>
      <c r="F80" s="3">
        <v>244.31</v>
      </c>
      <c r="G80" s="21">
        <f t="shared" si="54"/>
        <v>232.09449999999998</v>
      </c>
      <c r="H80" s="21">
        <v>125</v>
      </c>
      <c r="I80" s="4">
        <f t="shared" si="55"/>
        <v>357.09449999999998</v>
      </c>
      <c r="J80" s="9">
        <f t="shared" si="56"/>
        <v>1020.27</v>
      </c>
      <c r="K80" s="20"/>
      <c r="L80" s="1"/>
      <c r="M80" s="1">
        <v>700</v>
      </c>
      <c r="N80" s="1">
        <v>900</v>
      </c>
      <c r="O80" s="1">
        <v>1560</v>
      </c>
      <c r="P80" s="1">
        <f t="shared" si="52"/>
        <v>819</v>
      </c>
      <c r="Q80" s="1">
        <v>328.84</v>
      </c>
      <c r="R80" s="1">
        <f t="shared" si="57"/>
        <v>309.10959999999994</v>
      </c>
      <c r="S80" s="1">
        <v>125</v>
      </c>
      <c r="T80" s="1">
        <f t="shared" si="58"/>
        <v>434.10959999999994</v>
      </c>
      <c r="U80" s="22">
        <f t="shared" si="59"/>
        <v>1240.3131428571428</v>
      </c>
      <c r="V80" s="1"/>
      <c r="W80" s="1"/>
      <c r="X80" s="1">
        <v>700</v>
      </c>
      <c r="Y80" s="1">
        <v>900</v>
      </c>
      <c r="Z80" s="1">
        <v>1880</v>
      </c>
      <c r="AA80" s="1">
        <f t="shared" si="24"/>
        <v>987</v>
      </c>
      <c r="AB80" s="1">
        <v>332.73</v>
      </c>
      <c r="AC80" s="1">
        <f t="shared" si="60"/>
        <v>312.76620000000003</v>
      </c>
      <c r="AD80" s="1">
        <v>125</v>
      </c>
      <c r="AE80" s="1">
        <f t="shared" si="61"/>
        <v>437.76620000000003</v>
      </c>
      <c r="AF80" s="22">
        <f t="shared" si="62"/>
        <v>1250.7605714285717</v>
      </c>
      <c r="AG80" s="20"/>
      <c r="AH80" s="20"/>
      <c r="AI80" s="1">
        <v>700</v>
      </c>
      <c r="AJ80" s="1">
        <v>900</v>
      </c>
      <c r="AK80" s="1">
        <v>2350</v>
      </c>
      <c r="AL80" s="1">
        <f t="shared" si="63"/>
        <v>1233.75</v>
      </c>
      <c r="AM80" s="1">
        <v>413.37</v>
      </c>
      <c r="AN80" s="1">
        <f t="shared" si="64"/>
        <v>392.70150000000001</v>
      </c>
      <c r="AO80" s="1">
        <v>145</v>
      </c>
      <c r="AP80" s="1">
        <v>30</v>
      </c>
      <c r="AQ80" s="1">
        <f t="shared" si="65"/>
        <v>567.70150000000001</v>
      </c>
      <c r="AR80" s="22">
        <f t="shared" si="66"/>
        <v>1622.0042857142857</v>
      </c>
    </row>
    <row r="81" spans="2:44" x14ac:dyDescent="0.35">
      <c r="B81" s="3">
        <v>700</v>
      </c>
      <c r="C81" s="21">
        <v>1000</v>
      </c>
      <c r="D81" s="4">
        <v>1255</v>
      </c>
      <c r="E81" s="6">
        <f t="shared" si="53"/>
        <v>746.72500000000002</v>
      </c>
      <c r="F81" s="3">
        <f>F80+8.46</f>
        <v>252.77</v>
      </c>
      <c r="G81" s="21">
        <f t="shared" si="54"/>
        <v>240.13149999999999</v>
      </c>
      <c r="H81" s="21">
        <v>125</v>
      </c>
      <c r="I81" s="4">
        <f t="shared" si="55"/>
        <v>365.13149999999996</v>
      </c>
      <c r="J81" s="9">
        <f t="shared" si="56"/>
        <v>1043.232857142857</v>
      </c>
      <c r="K81" s="20"/>
      <c r="L81" s="1"/>
      <c r="M81" s="1">
        <v>700</v>
      </c>
      <c r="N81" s="1">
        <v>1000</v>
      </c>
      <c r="O81" s="1">
        <v>1560</v>
      </c>
      <c r="P81" s="1">
        <f t="shared" si="52"/>
        <v>928.2</v>
      </c>
      <c r="Q81" s="1">
        <f>Q80+12.69</f>
        <v>341.53</v>
      </c>
      <c r="R81" s="1">
        <f t="shared" si="57"/>
        <v>321.03819999999996</v>
      </c>
      <c r="S81" s="1">
        <v>125</v>
      </c>
      <c r="T81" s="1">
        <f t="shared" si="58"/>
        <v>446.03819999999996</v>
      </c>
      <c r="U81" s="22">
        <f t="shared" si="59"/>
        <v>1274.3948571428571</v>
      </c>
      <c r="V81" s="1"/>
      <c r="W81" s="1"/>
      <c r="X81" s="1">
        <v>700</v>
      </c>
      <c r="Y81" s="1">
        <v>1000</v>
      </c>
      <c r="Z81" s="1">
        <v>1880</v>
      </c>
      <c r="AA81" s="1">
        <f t="shared" si="24"/>
        <v>1118.5999999999999</v>
      </c>
      <c r="AB81" s="1">
        <f>AB80+13.03</f>
        <v>345.76</v>
      </c>
      <c r="AC81" s="1">
        <f t="shared" si="60"/>
        <v>325.01439999999997</v>
      </c>
      <c r="AD81" s="1">
        <v>145</v>
      </c>
      <c r="AE81" s="1">
        <f t="shared" si="61"/>
        <v>470.01439999999997</v>
      </c>
      <c r="AF81" s="22">
        <f t="shared" si="62"/>
        <v>1342.8982857142857</v>
      </c>
      <c r="AG81" s="20"/>
      <c r="AH81" s="20"/>
      <c r="AI81" s="1">
        <v>700</v>
      </c>
      <c r="AJ81" s="1">
        <v>1000</v>
      </c>
      <c r="AK81" s="1">
        <v>2350</v>
      </c>
      <c r="AL81" s="1">
        <f t="shared" si="63"/>
        <v>1398.25</v>
      </c>
      <c r="AM81" s="1">
        <f>AM80+16.91</f>
        <v>430.28000000000003</v>
      </c>
      <c r="AN81" s="1">
        <f t="shared" si="64"/>
        <v>408.76600000000002</v>
      </c>
      <c r="AO81" s="1">
        <v>145</v>
      </c>
      <c r="AP81" s="1">
        <v>30</v>
      </c>
      <c r="AQ81" s="1">
        <f t="shared" si="65"/>
        <v>583.76600000000008</v>
      </c>
      <c r="AR81" s="22">
        <f t="shared" si="66"/>
        <v>1667.9028571428576</v>
      </c>
    </row>
    <row r="82" spans="2:44" x14ac:dyDescent="0.35">
      <c r="B82" s="3">
        <v>700</v>
      </c>
      <c r="C82" s="21">
        <v>1100</v>
      </c>
      <c r="D82" s="4">
        <v>1255</v>
      </c>
      <c r="E82" s="6">
        <f t="shared" si="53"/>
        <v>834.57500000000005</v>
      </c>
      <c r="F82" s="3">
        <f t="shared" ref="F82:F111" si="67">F81+8.46</f>
        <v>261.23</v>
      </c>
      <c r="G82" s="21">
        <f t="shared" si="54"/>
        <v>248.16849999999999</v>
      </c>
      <c r="H82" s="21">
        <v>125</v>
      </c>
      <c r="I82" s="4">
        <f t="shared" si="55"/>
        <v>373.16849999999999</v>
      </c>
      <c r="J82" s="9">
        <f t="shared" si="56"/>
        <v>1066.1957142857143</v>
      </c>
      <c r="K82" s="20"/>
      <c r="L82" s="1"/>
      <c r="M82" s="1">
        <v>700</v>
      </c>
      <c r="N82" s="1">
        <v>1100</v>
      </c>
      <c r="O82" s="1">
        <v>1560</v>
      </c>
      <c r="P82" s="1">
        <f t="shared" si="52"/>
        <v>1037.4000000000001</v>
      </c>
      <c r="Q82" s="1">
        <f t="shared" ref="Q82:Q111" si="68">Q81+12.69</f>
        <v>354.21999999999997</v>
      </c>
      <c r="R82" s="1">
        <f t="shared" si="57"/>
        <v>332.96679999999998</v>
      </c>
      <c r="S82" s="1">
        <v>145</v>
      </c>
      <c r="T82" s="1">
        <f t="shared" si="58"/>
        <v>477.96679999999998</v>
      </c>
      <c r="U82" s="22">
        <f t="shared" si="59"/>
        <v>1365.6194285714287</v>
      </c>
      <c r="V82" s="1"/>
      <c r="W82" s="1"/>
      <c r="X82" s="1">
        <v>700</v>
      </c>
      <c r="Y82" s="1">
        <v>1100</v>
      </c>
      <c r="Z82" s="1">
        <v>1880</v>
      </c>
      <c r="AA82" s="1">
        <f t="shared" si="24"/>
        <v>1250.2</v>
      </c>
      <c r="AB82" s="1">
        <f t="shared" ref="AB82:AB111" si="69">AB81+13.03</f>
        <v>358.78999999999996</v>
      </c>
      <c r="AC82" s="1">
        <f t="shared" si="60"/>
        <v>337.26259999999996</v>
      </c>
      <c r="AD82" s="1">
        <v>145</v>
      </c>
      <c r="AE82" s="1">
        <f t="shared" si="61"/>
        <v>482.26259999999996</v>
      </c>
      <c r="AF82" s="22">
        <f t="shared" si="62"/>
        <v>1377.8931428571429</v>
      </c>
      <c r="AG82" s="20"/>
      <c r="AH82" s="20"/>
      <c r="AI82" s="1">
        <v>700</v>
      </c>
      <c r="AJ82" s="1">
        <v>1100</v>
      </c>
      <c r="AK82" s="1">
        <v>2350</v>
      </c>
      <c r="AL82" s="1">
        <f t="shared" si="63"/>
        <v>1562.75</v>
      </c>
      <c r="AM82" s="1">
        <f t="shared" ref="AM82:AM111" si="70">AM81+16.91</f>
        <v>447.19000000000005</v>
      </c>
      <c r="AN82" s="1">
        <f t="shared" si="64"/>
        <v>424.83050000000003</v>
      </c>
      <c r="AO82" s="1">
        <v>165</v>
      </c>
      <c r="AP82" s="1">
        <v>30</v>
      </c>
      <c r="AQ82" s="1">
        <f t="shared" si="65"/>
        <v>619.83050000000003</v>
      </c>
      <c r="AR82" s="22">
        <f t="shared" si="66"/>
        <v>1770.9442857142858</v>
      </c>
    </row>
    <row r="83" spans="2:44" x14ac:dyDescent="0.35">
      <c r="B83" s="3">
        <v>700</v>
      </c>
      <c r="C83" s="21">
        <v>1200</v>
      </c>
      <c r="D83" s="4">
        <v>1255</v>
      </c>
      <c r="E83" s="6">
        <f t="shared" si="53"/>
        <v>922.42499999999995</v>
      </c>
      <c r="F83" s="3">
        <f t="shared" si="67"/>
        <v>269.69</v>
      </c>
      <c r="G83" s="21">
        <f t="shared" si="54"/>
        <v>256.20549999999997</v>
      </c>
      <c r="H83" s="21">
        <v>125</v>
      </c>
      <c r="I83" s="4">
        <f t="shared" si="55"/>
        <v>381.20549999999997</v>
      </c>
      <c r="J83" s="9">
        <f t="shared" si="56"/>
        <v>1089.1585714285713</v>
      </c>
      <c r="K83" s="20"/>
      <c r="L83" s="1"/>
      <c r="M83" s="1">
        <v>700</v>
      </c>
      <c r="N83" s="1">
        <v>1200</v>
      </c>
      <c r="O83" s="1">
        <v>1560</v>
      </c>
      <c r="P83" s="1">
        <f t="shared" si="52"/>
        <v>1146.5999999999999</v>
      </c>
      <c r="Q83" s="1">
        <f t="shared" si="68"/>
        <v>366.90999999999997</v>
      </c>
      <c r="R83" s="1">
        <f t="shared" si="57"/>
        <v>344.89539999999994</v>
      </c>
      <c r="S83" s="1">
        <v>145</v>
      </c>
      <c r="T83" s="1">
        <f t="shared" si="58"/>
        <v>489.89539999999994</v>
      </c>
      <c r="U83" s="22">
        <f t="shared" si="59"/>
        <v>1399.7011428571427</v>
      </c>
      <c r="V83" s="1"/>
      <c r="W83" s="1"/>
      <c r="X83" s="1">
        <v>700</v>
      </c>
      <c r="Y83" s="1">
        <v>1200</v>
      </c>
      <c r="Z83" s="1">
        <v>1880</v>
      </c>
      <c r="AA83" s="1">
        <f t="shared" si="24"/>
        <v>1381.8</v>
      </c>
      <c r="AB83" s="1">
        <f t="shared" si="69"/>
        <v>371.81999999999994</v>
      </c>
      <c r="AC83" s="1">
        <f t="shared" si="60"/>
        <v>349.5107999999999</v>
      </c>
      <c r="AD83" s="1">
        <v>145</v>
      </c>
      <c r="AE83" s="1">
        <f t="shared" si="61"/>
        <v>494.5107999999999</v>
      </c>
      <c r="AF83" s="22">
        <f t="shared" si="62"/>
        <v>1412.8879999999999</v>
      </c>
      <c r="AG83" s="20"/>
      <c r="AH83" s="20"/>
      <c r="AI83" s="1">
        <v>700</v>
      </c>
      <c r="AJ83" s="1">
        <v>1200</v>
      </c>
      <c r="AK83" s="1">
        <v>2350</v>
      </c>
      <c r="AL83" s="1">
        <f t="shared" si="63"/>
        <v>1727.25</v>
      </c>
      <c r="AM83" s="1">
        <f t="shared" si="70"/>
        <v>464.10000000000008</v>
      </c>
      <c r="AN83" s="1">
        <f t="shared" si="64"/>
        <v>440.89500000000004</v>
      </c>
      <c r="AO83" s="1">
        <v>165</v>
      </c>
      <c r="AP83" s="1">
        <v>30</v>
      </c>
      <c r="AQ83" s="1">
        <f t="shared" si="65"/>
        <v>635.89499999999998</v>
      </c>
      <c r="AR83" s="22">
        <f t="shared" si="66"/>
        <v>1816.8428571428572</v>
      </c>
    </row>
    <row r="84" spans="2:44" x14ac:dyDescent="0.35">
      <c r="B84" s="3">
        <v>700</v>
      </c>
      <c r="C84" s="21">
        <v>1300</v>
      </c>
      <c r="D84" s="4">
        <v>1255</v>
      </c>
      <c r="E84" s="6">
        <f t="shared" si="53"/>
        <v>1010.275</v>
      </c>
      <c r="F84" s="3">
        <f t="shared" si="67"/>
        <v>278.14999999999998</v>
      </c>
      <c r="G84" s="21">
        <f t="shared" si="54"/>
        <v>264.24249999999995</v>
      </c>
      <c r="H84" s="21">
        <v>145</v>
      </c>
      <c r="I84" s="4">
        <f t="shared" si="55"/>
        <v>409.24249999999995</v>
      </c>
      <c r="J84" s="9">
        <f t="shared" si="56"/>
        <v>1169.2642857142857</v>
      </c>
      <c r="K84" s="20"/>
      <c r="L84" s="1"/>
      <c r="M84" s="1">
        <v>700</v>
      </c>
      <c r="N84" s="1">
        <v>1300</v>
      </c>
      <c r="O84" s="1">
        <v>1560</v>
      </c>
      <c r="P84" s="1">
        <f t="shared" si="52"/>
        <v>1255.8</v>
      </c>
      <c r="Q84" s="1">
        <f t="shared" si="68"/>
        <v>379.59999999999997</v>
      </c>
      <c r="R84" s="1">
        <f t="shared" si="57"/>
        <v>356.82399999999996</v>
      </c>
      <c r="S84" s="1">
        <v>145</v>
      </c>
      <c r="T84" s="1">
        <f t="shared" si="58"/>
        <v>501.82399999999996</v>
      </c>
      <c r="U84" s="22">
        <f t="shared" si="59"/>
        <v>1433.7828571428572</v>
      </c>
      <c r="V84" s="1"/>
      <c r="W84" s="1"/>
      <c r="X84" s="1">
        <v>700</v>
      </c>
      <c r="Y84" s="1">
        <v>1300</v>
      </c>
      <c r="Z84" s="1">
        <v>1880</v>
      </c>
      <c r="AA84" s="1">
        <f t="shared" si="24"/>
        <v>1513.4</v>
      </c>
      <c r="AB84" s="1">
        <f t="shared" si="69"/>
        <v>384.84999999999991</v>
      </c>
      <c r="AC84" s="1">
        <f t="shared" si="60"/>
        <v>361.7589999999999</v>
      </c>
      <c r="AD84" s="1">
        <v>165</v>
      </c>
      <c r="AE84" s="1">
        <f t="shared" si="61"/>
        <v>526.7589999999999</v>
      </c>
      <c r="AF84" s="22">
        <f t="shared" si="62"/>
        <v>1505.025714285714</v>
      </c>
      <c r="AG84" s="20"/>
      <c r="AH84" s="20"/>
      <c r="AI84" s="1">
        <v>700</v>
      </c>
      <c r="AJ84" s="1">
        <v>1300</v>
      </c>
      <c r="AK84" s="1">
        <v>2350</v>
      </c>
      <c r="AL84" s="1">
        <f t="shared" si="63"/>
        <v>1891.75</v>
      </c>
      <c r="AM84" s="1">
        <f t="shared" si="70"/>
        <v>481.0100000000001</v>
      </c>
      <c r="AN84" s="1">
        <f t="shared" si="64"/>
        <v>456.95950000000011</v>
      </c>
      <c r="AO84" s="1">
        <v>165</v>
      </c>
      <c r="AP84" s="1">
        <v>30</v>
      </c>
      <c r="AQ84" s="1">
        <f t="shared" si="65"/>
        <v>651.95950000000016</v>
      </c>
      <c r="AR84" s="22">
        <f t="shared" si="66"/>
        <v>1862.7414285714292</v>
      </c>
    </row>
    <row r="85" spans="2:44" x14ac:dyDescent="0.35">
      <c r="B85" s="3">
        <v>700</v>
      </c>
      <c r="C85" s="21">
        <v>1400</v>
      </c>
      <c r="D85" s="4">
        <v>1255</v>
      </c>
      <c r="E85" s="6">
        <f t="shared" si="53"/>
        <v>1098.125</v>
      </c>
      <c r="F85" s="3">
        <f t="shared" si="67"/>
        <v>286.60999999999996</v>
      </c>
      <c r="G85" s="21">
        <f t="shared" si="54"/>
        <v>272.27949999999993</v>
      </c>
      <c r="H85" s="21">
        <v>145</v>
      </c>
      <c r="I85" s="4">
        <f t="shared" si="55"/>
        <v>417.27949999999993</v>
      </c>
      <c r="J85" s="9">
        <f t="shared" si="56"/>
        <v>1192.2271428571428</v>
      </c>
      <c r="K85" s="20"/>
      <c r="L85" s="1"/>
      <c r="M85" s="1">
        <v>700</v>
      </c>
      <c r="N85" s="1">
        <v>1400</v>
      </c>
      <c r="O85" s="1">
        <v>1560</v>
      </c>
      <c r="P85" s="1">
        <f t="shared" si="52"/>
        <v>1365</v>
      </c>
      <c r="Q85" s="1">
        <f t="shared" si="68"/>
        <v>392.28999999999996</v>
      </c>
      <c r="R85" s="1">
        <f t="shared" si="57"/>
        <v>368.75259999999997</v>
      </c>
      <c r="S85" s="1">
        <v>145</v>
      </c>
      <c r="T85" s="1">
        <f t="shared" si="58"/>
        <v>513.75260000000003</v>
      </c>
      <c r="U85" s="22">
        <f t="shared" si="59"/>
        <v>1467.8645714285717</v>
      </c>
      <c r="V85" s="1"/>
      <c r="W85" s="1"/>
      <c r="X85" s="1">
        <v>700</v>
      </c>
      <c r="Y85" s="1">
        <v>1400</v>
      </c>
      <c r="Z85" s="1">
        <v>1880</v>
      </c>
      <c r="AA85" s="1">
        <f t="shared" si="24"/>
        <v>1645</v>
      </c>
      <c r="AB85" s="1">
        <f t="shared" si="69"/>
        <v>397.87999999999988</v>
      </c>
      <c r="AC85" s="1">
        <f t="shared" si="60"/>
        <v>374.00719999999984</v>
      </c>
      <c r="AD85" s="1">
        <v>165</v>
      </c>
      <c r="AE85" s="1">
        <f t="shared" si="61"/>
        <v>539.00719999999978</v>
      </c>
      <c r="AF85" s="22">
        <f t="shared" si="62"/>
        <v>1540.020571428571</v>
      </c>
      <c r="AG85" s="20"/>
      <c r="AH85" s="20"/>
      <c r="AI85" s="1">
        <v>700</v>
      </c>
      <c r="AJ85" s="1">
        <v>1400</v>
      </c>
      <c r="AK85" s="1">
        <v>2350</v>
      </c>
      <c r="AL85" s="1">
        <f t="shared" si="63"/>
        <v>2056.25</v>
      </c>
      <c r="AM85" s="1">
        <f t="shared" si="70"/>
        <v>497.92000000000013</v>
      </c>
      <c r="AN85" s="1">
        <f t="shared" si="64"/>
        <v>473.02400000000011</v>
      </c>
      <c r="AO85" s="1">
        <v>185</v>
      </c>
      <c r="AP85" s="1">
        <v>30</v>
      </c>
      <c r="AQ85" s="1">
        <f t="shared" si="65"/>
        <v>688.02400000000011</v>
      </c>
      <c r="AR85" s="22">
        <f t="shared" si="66"/>
        <v>1965.7828571428577</v>
      </c>
    </row>
    <row r="86" spans="2:44" x14ac:dyDescent="0.35">
      <c r="B86" s="3">
        <v>700</v>
      </c>
      <c r="C86" s="21">
        <v>1500</v>
      </c>
      <c r="D86" s="4">
        <v>1255</v>
      </c>
      <c r="E86" s="6">
        <f t="shared" si="53"/>
        <v>1185.9749999999999</v>
      </c>
      <c r="F86" s="3">
        <f t="shared" si="67"/>
        <v>295.06999999999994</v>
      </c>
      <c r="G86" s="21">
        <f t="shared" si="54"/>
        <v>280.31649999999991</v>
      </c>
      <c r="H86" s="21">
        <v>145</v>
      </c>
      <c r="I86" s="4">
        <f t="shared" si="55"/>
        <v>425.31649999999991</v>
      </c>
      <c r="J86" s="9">
        <f t="shared" si="56"/>
        <v>1215.1899999999998</v>
      </c>
      <c r="K86" s="20"/>
      <c r="L86" s="1"/>
      <c r="M86" s="1">
        <v>700</v>
      </c>
      <c r="N86" s="1">
        <v>1500</v>
      </c>
      <c r="O86" s="1">
        <v>1560</v>
      </c>
      <c r="P86" s="1">
        <f t="shared" si="52"/>
        <v>1474.2</v>
      </c>
      <c r="Q86" s="1">
        <f t="shared" si="68"/>
        <v>404.97999999999996</v>
      </c>
      <c r="R86" s="1">
        <f t="shared" si="57"/>
        <v>380.68119999999993</v>
      </c>
      <c r="S86" s="1">
        <v>145</v>
      </c>
      <c r="T86" s="1">
        <f t="shared" si="58"/>
        <v>525.68119999999999</v>
      </c>
      <c r="U86" s="22">
        <f t="shared" si="59"/>
        <v>1501.9462857142858</v>
      </c>
      <c r="V86" s="1"/>
      <c r="W86" s="1"/>
      <c r="X86" s="1">
        <v>700</v>
      </c>
      <c r="Y86" s="1">
        <v>1500</v>
      </c>
      <c r="Z86" s="1">
        <v>1880</v>
      </c>
      <c r="AA86" s="1">
        <f t="shared" si="24"/>
        <v>1776.6</v>
      </c>
      <c r="AB86" s="1">
        <f t="shared" si="69"/>
        <v>410.90999999999985</v>
      </c>
      <c r="AC86" s="1">
        <f t="shared" si="60"/>
        <v>386.25539999999984</v>
      </c>
      <c r="AD86" s="1">
        <v>165</v>
      </c>
      <c r="AE86" s="1">
        <f t="shared" si="61"/>
        <v>551.25539999999978</v>
      </c>
      <c r="AF86" s="22">
        <f t="shared" si="62"/>
        <v>1575.0154285714279</v>
      </c>
      <c r="AG86" s="20"/>
      <c r="AH86" s="20"/>
      <c r="AI86" s="1">
        <v>700</v>
      </c>
      <c r="AJ86" s="1">
        <v>1500</v>
      </c>
      <c r="AK86" s="1">
        <v>2350</v>
      </c>
      <c r="AL86" s="1">
        <f t="shared" si="63"/>
        <v>2220.75</v>
      </c>
      <c r="AM86" s="1">
        <f t="shared" si="70"/>
        <v>514.83000000000015</v>
      </c>
      <c r="AN86" s="1">
        <f t="shared" si="64"/>
        <v>489.08850000000012</v>
      </c>
      <c r="AO86" s="1">
        <v>185</v>
      </c>
      <c r="AP86" s="1">
        <v>30</v>
      </c>
      <c r="AQ86" s="1">
        <f t="shared" si="65"/>
        <v>704.08850000000007</v>
      </c>
      <c r="AR86" s="22">
        <f t="shared" si="66"/>
        <v>2011.6814285714288</v>
      </c>
    </row>
    <row r="87" spans="2:44" x14ac:dyDescent="0.35">
      <c r="B87" s="3">
        <v>700</v>
      </c>
      <c r="C87" s="21">
        <v>1600</v>
      </c>
      <c r="D87" s="4">
        <v>1255</v>
      </c>
      <c r="E87" s="6">
        <f t="shared" si="53"/>
        <v>1273.825</v>
      </c>
      <c r="F87" s="3">
        <f t="shared" si="67"/>
        <v>303.52999999999992</v>
      </c>
      <c r="G87" s="21">
        <f t="shared" si="54"/>
        <v>288.35349999999988</v>
      </c>
      <c r="H87" s="21">
        <v>145</v>
      </c>
      <c r="I87" s="4">
        <f t="shared" si="55"/>
        <v>433.35349999999988</v>
      </c>
      <c r="J87" s="9">
        <f t="shared" si="56"/>
        <v>1238.1528571428569</v>
      </c>
      <c r="K87" s="20"/>
      <c r="L87" s="1"/>
      <c r="M87" s="1">
        <v>700</v>
      </c>
      <c r="N87" s="1">
        <v>1600</v>
      </c>
      <c r="O87" s="1">
        <v>1560</v>
      </c>
      <c r="P87" s="1">
        <f t="shared" si="52"/>
        <v>1583.4</v>
      </c>
      <c r="Q87" s="1">
        <f t="shared" si="68"/>
        <v>417.66999999999996</v>
      </c>
      <c r="R87" s="1">
        <f t="shared" si="57"/>
        <v>392.60979999999995</v>
      </c>
      <c r="S87" s="1">
        <v>165</v>
      </c>
      <c r="T87" s="1">
        <f t="shared" si="58"/>
        <v>557.60979999999995</v>
      </c>
      <c r="U87" s="22">
        <f t="shared" si="59"/>
        <v>1593.1708571428571</v>
      </c>
      <c r="V87" s="1"/>
      <c r="W87" s="1"/>
      <c r="X87" s="1">
        <v>700</v>
      </c>
      <c r="Y87" s="1">
        <v>1600</v>
      </c>
      <c r="Z87" s="1">
        <v>1880</v>
      </c>
      <c r="AA87" s="1">
        <f t="shared" si="24"/>
        <v>1908.2</v>
      </c>
      <c r="AB87" s="1">
        <f t="shared" si="69"/>
        <v>423.93999999999983</v>
      </c>
      <c r="AC87" s="1">
        <f t="shared" si="60"/>
        <v>398.50359999999984</v>
      </c>
      <c r="AD87" s="1">
        <v>165</v>
      </c>
      <c r="AE87" s="1">
        <f t="shared" si="61"/>
        <v>563.50359999999978</v>
      </c>
      <c r="AF87" s="22">
        <f t="shared" si="62"/>
        <v>1610.0102857142851</v>
      </c>
      <c r="AG87" s="20"/>
      <c r="AH87" s="20"/>
      <c r="AI87" s="1">
        <v>700</v>
      </c>
      <c r="AJ87" s="1">
        <v>1600</v>
      </c>
      <c r="AK87" s="1">
        <v>2350</v>
      </c>
      <c r="AL87" s="1">
        <f t="shared" si="63"/>
        <v>2385.25</v>
      </c>
      <c r="AM87" s="1">
        <f t="shared" si="70"/>
        <v>531.74000000000012</v>
      </c>
      <c r="AN87" s="1">
        <f t="shared" si="64"/>
        <v>505.15300000000008</v>
      </c>
      <c r="AO87" s="1">
        <v>185</v>
      </c>
      <c r="AP87" s="1">
        <v>30</v>
      </c>
      <c r="AQ87" s="1">
        <f t="shared" si="65"/>
        <v>720.15300000000002</v>
      </c>
      <c r="AR87" s="22">
        <f t="shared" si="66"/>
        <v>2057.5800000000004</v>
      </c>
    </row>
    <row r="88" spans="2:44" x14ac:dyDescent="0.35">
      <c r="B88" s="3">
        <v>700</v>
      </c>
      <c r="C88" s="21">
        <v>1700</v>
      </c>
      <c r="D88" s="4">
        <v>1255</v>
      </c>
      <c r="E88" s="6">
        <f t="shared" si="53"/>
        <v>1361.675</v>
      </c>
      <c r="F88" s="3">
        <f t="shared" si="67"/>
        <v>311.9899999999999</v>
      </c>
      <c r="G88" s="21">
        <f t="shared" si="54"/>
        <v>296.39049999999986</v>
      </c>
      <c r="H88" s="21">
        <v>145</v>
      </c>
      <c r="I88" s="4">
        <f t="shared" si="55"/>
        <v>441.39049999999986</v>
      </c>
      <c r="J88" s="9">
        <f t="shared" si="56"/>
        <v>1261.1157142857139</v>
      </c>
      <c r="K88" s="20"/>
      <c r="L88" s="1"/>
      <c r="M88" s="1">
        <v>700</v>
      </c>
      <c r="N88" s="1">
        <v>1700</v>
      </c>
      <c r="O88" s="1">
        <v>1560</v>
      </c>
      <c r="P88" s="1">
        <f t="shared" si="52"/>
        <v>1692.6</v>
      </c>
      <c r="Q88" s="1">
        <f t="shared" si="68"/>
        <v>430.35999999999996</v>
      </c>
      <c r="R88" s="1">
        <f t="shared" si="57"/>
        <v>404.53839999999991</v>
      </c>
      <c r="S88" s="1">
        <v>165</v>
      </c>
      <c r="T88" s="1">
        <f t="shared" si="58"/>
        <v>569.53839999999991</v>
      </c>
      <c r="U88" s="22">
        <f t="shared" si="59"/>
        <v>1627.2525714285712</v>
      </c>
      <c r="V88" s="1"/>
      <c r="W88" s="1"/>
      <c r="X88" s="1">
        <v>700</v>
      </c>
      <c r="Y88" s="1">
        <v>1700</v>
      </c>
      <c r="Z88" s="1">
        <v>1880</v>
      </c>
      <c r="AA88" s="1">
        <f t="shared" si="24"/>
        <v>2039.8</v>
      </c>
      <c r="AB88" s="1">
        <f t="shared" si="69"/>
        <v>436.9699999999998</v>
      </c>
      <c r="AC88" s="1">
        <f t="shared" si="60"/>
        <v>410.75179999999978</v>
      </c>
      <c r="AD88" s="1">
        <v>185</v>
      </c>
      <c r="AE88" s="1">
        <f t="shared" si="61"/>
        <v>595.75179999999978</v>
      </c>
      <c r="AF88" s="22">
        <f t="shared" si="62"/>
        <v>1702.1479999999995</v>
      </c>
      <c r="AG88" s="20"/>
      <c r="AH88" s="20"/>
      <c r="AI88" s="1">
        <v>700</v>
      </c>
      <c r="AJ88" s="1">
        <v>1700</v>
      </c>
      <c r="AK88" s="1">
        <v>2350</v>
      </c>
      <c r="AL88" s="1">
        <f t="shared" si="63"/>
        <v>2549.75</v>
      </c>
      <c r="AM88" s="1">
        <f t="shared" si="70"/>
        <v>548.65000000000009</v>
      </c>
      <c r="AN88" s="1">
        <f t="shared" si="64"/>
        <v>521.21750000000009</v>
      </c>
      <c r="AO88" s="1">
        <v>200</v>
      </c>
      <c r="AP88" s="1">
        <v>30</v>
      </c>
      <c r="AQ88" s="1">
        <f t="shared" si="65"/>
        <v>751.21750000000009</v>
      </c>
      <c r="AR88" s="22">
        <f t="shared" si="66"/>
        <v>2146.3357142857149</v>
      </c>
    </row>
    <row r="89" spans="2:44" x14ac:dyDescent="0.35">
      <c r="B89" s="3">
        <v>700</v>
      </c>
      <c r="C89" s="21">
        <v>1800</v>
      </c>
      <c r="D89" s="4">
        <v>1255</v>
      </c>
      <c r="E89" s="6">
        <f t="shared" si="53"/>
        <v>1449.5250000000001</v>
      </c>
      <c r="F89" s="3">
        <f t="shared" si="67"/>
        <v>320.44999999999987</v>
      </c>
      <c r="G89" s="21">
        <f t="shared" si="54"/>
        <v>304.42749999999984</v>
      </c>
      <c r="H89" s="21">
        <v>145</v>
      </c>
      <c r="I89" s="4">
        <f t="shared" si="55"/>
        <v>449.42749999999984</v>
      </c>
      <c r="J89" s="9">
        <f t="shared" si="56"/>
        <v>1284.078571428571</v>
      </c>
      <c r="K89" s="20"/>
      <c r="L89" s="1"/>
      <c r="M89" s="1">
        <v>700</v>
      </c>
      <c r="N89" s="1">
        <v>1800</v>
      </c>
      <c r="O89" s="1">
        <v>1560</v>
      </c>
      <c r="P89" s="1">
        <f t="shared" si="52"/>
        <v>1801.8</v>
      </c>
      <c r="Q89" s="1">
        <f t="shared" si="68"/>
        <v>443.04999999999995</v>
      </c>
      <c r="R89" s="1">
        <f t="shared" si="57"/>
        <v>416.46699999999993</v>
      </c>
      <c r="S89" s="1">
        <v>165</v>
      </c>
      <c r="T89" s="1">
        <f t="shared" si="58"/>
        <v>581.46699999999987</v>
      </c>
      <c r="U89" s="22">
        <f t="shared" si="59"/>
        <v>1661.3342857142854</v>
      </c>
      <c r="V89" s="1"/>
      <c r="W89" s="1"/>
      <c r="X89" s="1">
        <v>700</v>
      </c>
      <c r="Y89" s="1">
        <v>1800</v>
      </c>
      <c r="Z89" s="1">
        <v>1880</v>
      </c>
      <c r="AA89" s="1">
        <f t="shared" si="24"/>
        <v>2171.4</v>
      </c>
      <c r="AB89" s="1">
        <f t="shared" si="69"/>
        <v>449.99999999999977</v>
      </c>
      <c r="AC89" s="1">
        <f t="shared" si="60"/>
        <v>422.99999999999977</v>
      </c>
      <c r="AD89" s="1">
        <v>185</v>
      </c>
      <c r="AE89" s="1">
        <f t="shared" si="61"/>
        <v>607.99999999999977</v>
      </c>
      <c r="AF89" s="22">
        <f t="shared" si="62"/>
        <v>1737.1428571428567</v>
      </c>
      <c r="AG89" s="20"/>
      <c r="AH89" s="20"/>
      <c r="AI89" s="1">
        <v>700</v>
      </c>
      <c r="AJ89" s="1">
        <v>1800</v>
      </c>
      <c r="AK89" s="1">
        <v>2350</v>
      </c>
      <c r="AL89" s="1">
        <f t="shared" si="63"/>
        <v>2714.25</v>
      </c>
      <c r="AM89" s="1">
        <f t="shared" si="70"/>
        <v>565.56000000000006</v>
      </c>
      <c r="AN89" s="1">
        <f t="shared" si="64"/>
        <v>537.28200000000004</v>
      </c>
      <c r="AO89" s="1">
        <v>200</v>
      </c>
      <c r="AP89" s="1">
        <v>30</v>
      </c>
      <c r="AQ89" s="1">
        <f t="shared" si="65"/>
        <v>767.28200000000004</v>
      </c>
      <c r="AR89" s="22">
        <f t="shared" si="66"/>
        <v>2192.2342857142858</v>
      </c>
    </row>
    <row r="90" spans="2:44" x14ac:dyDescent="0.35">
      <c r="B90" s="3">
        <v>700</v>
      </c>
      <c r="C90" s="21">
        <v>1900</v>
      </c>
      <c r="D90" s="4">
        <v>1255</v>
      </c>
      <c r="E90" s="6">
        <f t="shared" si="53"/>
        <v>1537.375</v>
      </c>
      <c r="F90" s="3">
        <f t="shared" si="67"/>
        <v>328.90999999999985</v>
      </c>
      <c r="G90" s="21">
        <f t="shared" si="54"/>
        <v>312.46449999999987</v>
      </c>
      <c r="H90" s="21">
        <v>165</v>
      </c>
      <c r="I90" s="4">
        <f t="shared" si="55"/>
        <v>477.46449999999987</v>
      </c>
      <c r="J90" s="9">
        <f t="shared" si="56"/>
        <v>1364.1842857142854</v>
      </c>
      <c r="K90" s="20"/>
      <c r="L90" s="1"/>
      <c r="M90" s="1">
        <v>700</v>
      </c>
      <c r="N90" s="1">
        <v>1900</v>
      </c>
      <c r="O90" s="1">
        <v>1560</v>
      </c>
      <c r="P90" s="1">
        <f t="shared" si="52"/>
        <v>1911</v>
      </c>
      <c r="Q90" s="1">
        <f t="shared" si="68"/>
        <v>455.73999999999995</v>
      </c>
      <c r="R90" s="1">
        <f t="shared" si="57"/>
        <v>428.39559999999994</v>
      </c>
      <c r="S90" s="1">
        <v>165</v>
      </c>
      <c r="T90" s="1">
        <f t="shared" si="58"/>
        <v>593.39559999999994</v>
      </c>
      <c r="U90" s="22">
        <f t="shared" si="59"/>
        <v>1695.4159999999999</v>
      </c>
      <c r="V90" s="1"/>
      <c r="W90" s="1"/>
      <c r="X90" s="1">
        <v>700</v>
      </c>
      <c r="Y90" s="1">
        <v>1900</v>
      </c>
      <c r="Z90" s="1">
        <v>1880</v>
      </c>
      <c r="AA90" s="1">
        <f t="shared" si="24"/>
        <v>2303</v>
      </c>
      <c r="AB90" s="1">
        <f t="shared" si="69"/>
        <v>463.02999999999975</v>
      </c>
      <c r="AC90" s="1">
        <f t="shared" si="60"/>
        <v>435.24819999999971</v>
      </c>
      <c r="AD90" s="1">
        <v>185</v>
      </c>
      <c r="AE90" s="1">
        <f t="shared" si="61"/>
        <v>620.24819999999977</v>
      </c>
      <c r="AF90" s="22">
        <f t="shared" si="62"/>
        <v>1772.1377142857136</v>
      </c>
      <c r="AG90" s="20"/>
      <c r="AH90" s="20"/>
      <c r="AI90" s="1">
        <v>700</v>
      </c>
      <c r="AJ90" s="1">
        <v>1900</v>
      </c>
      <c r="AK90" s="1">
        <v>2350</v>
      </c>
      <c r="AL90" s="1">
        <f t="shared" si="63"/>
        <v>2878.75</v>
      </c>
      <c r="AM90" s="1">
        <f t="shared" si="70"/>
        <v>582.47</v>
      </c>
      <c r="AN90" s="1">
        <f t="shared" si="64"/>
        <v>553.34649999999999</v>
      </c>
      <c r="AO90" s="1">
        <v>200</v>
      </c>
      <c r="AP90" s="1">
        <v>30</v>
      </c>
      <c r="AQ90" s="1">
        <f t="shared" si="65"/>
        <v>783.34649999999999</v>
      </c>
      <c r="AR90" s="22">
        <f t="shared" si="66"/>
        <v>2238.1328571428571</v>
      </c>
    </row>
    <row r="91" spans="2:44" x14ac:dyDescent="0.35">
      <c r="B91" s="3">
        <v>700</v>
      </c>
      <c r="C91" s="21">
        <v>2000</v>
      </c>
      <c r="D91" s="4">
        <v>1255</v>
      </c>
      <c r="E91" s="6">
        <f t="shared" si="53"/>
        <v>1625.2249999999999</v>
      </c>
      <c r="F91" s="3">
        <f t="shared" si="67"/>
        <v>337.36999999999983</v>
      </c>
      <c r="G91" s="21">
        <f t="shared" si="54"/>
        <v>320.50149999999985</v>
      </c>
      <c r="H91" s="21">
        <v>165</v>
      </c>
      <c r="I91" s="4">
        <f t="shared" si="55"/>
        <v>485.50149999999985</v>
      </c>
      <c r="J91" s="9">
        <f t="shared" si="56"/>
        <v>1387.1471428571426</v>
      </c>
      <c r="K91" s="20"/>
      <c r="L91" s="1"/>
      <c r="M91" s="1">
        <v>700</v>
      </c>
      <c r="N91" s="1">
        <v>2000</v>
      </c>
      <c r="O91" s="1">
        <v>1560</v>
      </c>
      <c r="P91" s="1">
        <f t="shared" si="52"/>
        <v>2020.2</v>
      </c>
      <c r="Q91" s="1">
        <f t="shared" si="68"/>
        <v>468.42999999999995</v>
      </c>
      <c r="R91" s="1">
        <f t="shared" si="57"/>
        <v>440.32419999999991</v>
      </c>
      <c r="S91" s="1">
        <v>185</v>
      </c>
      <c r="T91" s="1">
        <f t="shared" si="58"/>
        <v>625.32419999999991</v>
      </c>
      <c r="U91" s="22">
        <f t="shared" si="59"/>
        <v>1786.6405714285713</v>
      </c>
      <c r="V91" s="1"/>
      <c r="W91" s="1"/>
      <c r="X91" s="1">
        <v>700</v>
      </c>
      <c r="Y91" s="1">
        <v>2000</v>
      </c>
      <c r="Z91" s="1">
        <v>1880</v>
      </c>
      <c r="AA91" s="1">
        <f t="shared" si="24"/>
        <v>2434.6</v>
      </c>
      <c r="AB91" s="1">
        <f t="shared" si="69"/>
        <v>476.05999999999972</v>
      </c>
      <c r="AC91" s="1">
        <f t="shared" si="60"/>
        <v>447.49639999999971</v>
      </c>
      <c r="AD91" s="1">
        <v>185</v>
      </c>
      <c r="AE91" s="1">
        <f t="shared" si="61"/>
        <v>632.49639999999977</v>
      </c>
      <c r="AF91" s="22">
        <f t="shared" si="62"/>
        <v>1807.1325714285708</v>
      </c>
      <c r="AG91" s="20"/>
      <c r="AH91" s="20"/>
      <c r="AI91" s="1">
        <v>700</v>
      </c>
      <c r="AJ91" s="1">
        <v>2000</v>
      </c>
      <c r="AK91" s="1">
        <v>2350</v>
      </c>
      <c r="AL91" s="1">
        <f t="shared" si="63"/>
        <v>3043.25</v>
      </c>
      <c r="AM91" s="1">
        <f t="shared" si="70"/>
        <v>599.38</v>
      </c>
      <c r="AN91" s="1">
        <f t="shared" si="64"/>
        <v>569.41099999999994</v>
      </c>
      <c r="AO91" s="1">
        <v>205</v>
      </c>
      <c r="AP91" s="1">
        <v>30</v>
      </c>
      <c r="AQ91" s="1">
        <f t="shared" si="65"/>
        <v>804.41099999999994</v>
      </c>
      <c r="AR91" s="22">
        <f t="shared" si="66"/>
        <v>2298.3171428571427</v>
      </c>
    </row>
    <row r="92" spans="2:44" x14ac:dyDescent="0.35">
      <c r="B92" s="3">
        <v>700</v>
      </c>
      <c r="C92" s="21">
        <v>2100</v>
      </c>
      <c r="D92" s="4">
        <v>1255</v>
      </c>
      <c r="E92" s="6">
        <f t="shared" si="53"/>
        <v>1713.075</v>
      </c>
      <c r="F92" s="3">
        <f t="shared" si="67"/>
        <v>345.82999999999981</v>
      </c>
      <c r="G92" s="21">
        <f t="shared" si="54"/>
        <v>328.53849999999983</v>
      </c>
      <c r="H92" s="21">
        <v>165</v>
      </c>
      <c r="I92" s="4">
        <f t="shared" si="55"/>
        <v>493.53849999999983</v>
      </c>
      <c r="J92" s="9">
        <f t="shared" si="56"/>
        <v>1410.1099999999997</v>
      </c>
      <c r="K92" s="20"/>
      <c r="L92" s="1"/>
      <c r="M92" s="1">
        <v>700</v>
      </c>
      <c r="N92" s="1">
        <v>2100</v>
      </c>
      <c r="O92" s="1">
        <v>1560</v>
      </c>
      <c r="P92" s="1">
        <f t="shared" si="52"/>
        <v>2129.4</v>
      </c>
      <c r="Q92" s="1">
        <f t="shared" si="68"/>
        <v>481.11999999999995</v>
      </c>
      <c r="R92" s="1">
        <f t="shared" si="57"/>
        <v>452.25279999999992</v>
      </c>
      <c r="S92" s="1">
        <v>185</v>
      </c>
      <c r="T92" s="1">
        <f t="shared" si="58"/>
        <v>637.25279999999998</v>
      </c>
      <c r="U92" s="22">
        <f t="shared" si="59"/>
        <v>1820.7222857142858</v>
      </c>
      <c r="V92" s="1"/>
      <c r="W92" s="1"/>
      <c r="X92" s="1">
        <v>700</v>
      </c>
      <c r="Y92" s="1">
        <v>2100</v>
      </c>
      <c r="Z92" s="1">
        <v>1880</v>
      </c>
      <c r="AA92" s="1">
        <f t="shared" si="24"/>
        <v>2566.1999999999998</v>
      </c>
      <c r="AB92" s="1">
        <f t="shared" si="69"/>
        <v>489.08999999999969</v>
      </c>
      <c r="AC92" s="1">
        <f t="shared" si="60"/>
        <v>459.74459999999971</v>
      </c>
      <c r="AD92" s="1">
        <v>200</v>
      </c>
      <c r="AE92" s="1">
        <f t="shared" si="61"/>
        <v>659.74459999999976</v>
      </c>
      <c r="AF92" s="22">
        <f t="shared" si="62"/>
        <v>1884.9845714285709</v>
      </c>
      <c r="AG92" s="20"/>
      <c r="AH92" s="20"/>
      <c r="AI92" s="1">
        <v>700</v>
      </c>
      <c r="AJ92" s="1">
        <v>2100</v>
      </c>
      <c r="AK92" s="1">
        <v>2350</v>
      </c>
      <c r="AL92" s="1">
        <f t="shared" si="63"/>
        <v>3207.75</v>
      </c>
      <c r="AM92" s="1">
        <f t="shared" si="70"/>
        <v>616.29</v>
      </c>
      <c r="AN92" s="1">
        <f t="shared" si="64"/>
        <v>585.4754999999999</v>
      </c>
      <c r="AO92" s="1">
        <v>205</v>
      </c>
      <c r="AP92" s="1">
        <v>30</v>
      </c>
      <c r="AQ92" s="1">
        <f t="shared" si="65"/>
        <v>820.4754999999999</v>
      </c>
      <c r="AR92" s="22">
        <f t="shared" si="66"/>
        <v>2344.2157142857141</v>
      </c>
    </row>
    <row r="93" spans="2:44" x14ac:dyDescent="0.35">
      <c r="B93" s="3">
        <v>700</v>
      </c>
      <c r="C93" s="21">
        <v>2200</v>
      </c>
      <c r="D93" s="4">
        <v>1255</v>
      </c>
      <c r="E93" s="6">
        <f t="shared" si="53"/>
        <v>1800.925</v>
      </c>
      <c r="F93" s="3">
        <f t="shared" si="67"/>
        <v>354.28999999999979</v>
      </c>
      <c r="G93" s="21">
        <f t="shared" si="54"/>
        <v>336.57549999999981</v>
      </c>
      <c r="H93" s="21">
        <v>165</v>
      </c>
      <c r="I93" s="4">
        <f t="shared" si="55"/>
        <v>501.57549999999981</v>
      </c>
      <c r="J93" s="9">
        <f t="shared" si="56"/>
        <v>1433.0728571428567</v>
      </c>
      <c r="K93" s="20"/>
      <c r="L93" s="1"/>
      <c r="M93" s="1">
        <v>700</v>
      </c>
      <c r="N93" s="1">
        <v>2200</v>
      </c>
      <c r="O93" s="1">
        <v>1560</v>
      </c>
      <c r="P93" s="1">
        <f t="shared" si="52"/>
        <v>2238.6</v>
      </c>
      <c r="Q93" s="1">
        <f t="shared" si="68"/>
        <v>493.80999999999995</v>
      </c>
      <c r="R93" s="1">
        <f t="shared" si="57"/>
        <v>464.18139999999994</v>
      </c>
      <c r="S93" s="1">
        <v>185</v>
      </c>
      <c r="T93" s="1">
        <f t="shared" si="58"/>
        <v>649.18139999999994</v>
      </c>
      <c r="U93" s="22">
        <f t="shared" si="59"/>
        <v>1854.8039999999999</v>
      </c>
      <c r="V93" s="1"/>
      <c r="W93" s="1"/>
      <c r="X93" s="1">
        <v>700</v>
      </c>
      <c r="Y93" s="1">
        <v>2200</v>
      </c>
      <c r="Z93" s="1">
        <v>1880</v>
      </c>
      <c r="AA93" s="1">
        <f t="shared" ref="AA93:AA156" si="71">(((22/7*(X93/2)^2)*Z93)+((Y93-X93)*Z93*X93))/1000000</f>
        <v>2697.8</v>
      </c>
      <c r="AB93" s="1">
        <f t="shared" si="69"/>
        <v>502.11999999999966</v>
      </c>
      <c r="AC93" s="1">
        <f t="shared" si="60"/>
        <v>471.99279999999965</v>
      </c>
      <c r="AD93" s="1">
        <v>200</v>
      </c>
      <c r="AE93" s="1">
        <f t="shared" si="61"/>
        <v>671.99279999999965</v>
      </c>
      <c r="AF93" s="22">
        <f t="shared" si="62"/>
        <v>1919.9794285714277</v>
      </c>
      <c r="AG93" s="20"/>
      <c r="AH93" s="20"/>
      <c r="AI93" s="1">
        <v>700</v>
      </c>
      <c r="AJ93" s="1">
        <v>2200</v>
      </c>
      <c r="AK93" s="1">
        <v>2350</v>
      </c>
      <c r="AL93" s="1">
        <f t="shared" si="63"/>
        <v>3372.25</v>
      </c>
      <c r="AM93" s="1">
        <f t="shared" si="70"/>
        <v>633.19999999999993</v>
      </c>
      <c r="AN93" s="1">
        <f t="shared" si="64"/>
        <v>601.54</v>
      </c>
      <c r="AO93" s="1">
        <v>205</v>
      </c>
      <c r="AP93" s="1">
        <v>30</v>
      </c>
      <c r="AQ93" s="1">
        <f t="shared" si="65"/>
        <v>836.54</v>
      </c>
      <c r="AR93" s="22">
        <f t="shared" si="66"/>
        <v>2390.1142857142859</v>
      </c>
    </row>
    <row r="94" spans="2:44" x14ac:dyDescent="0.35">
      <c r="B94" s="3">
        <v>700</v>
      </c>
      <c r="C94" s="21">
        <v>2300</v>
      </c>
      <c r="D94" s="4">
        <v>1255</v>
      </c>
      <c r="E94" s="6">
        <f t="shared" si="53"/>
        <v>1888.7750000000001</v>
      </c>
      <c r="F94" s="3">
        <f t="shared" si="67"/>
        <v>362.74999999999977</v>
      </c>
      <c r="G94" s="21">
        <f t="shared" si="54"/>
        <v>344.61249999999978</v>
      </c>
      <c r="H94" s="21">
        <v>165</v>
      </c>
      <c r="I94" s="4">
        <f t="shared" si="55"/>
        <v>509.61249999999978</v>
      </c>
      <c r="J94" s="9">
        <f t="shared" si="56"/>
        <v>1456.0357142857138</v>
      </c>
      <c r="K94" s="20"/>
      <c r="L94" s="1"/>
      <c r="M94" s="1">
        <v>700</v>
      </c>
      <c r="N94" s="1">
        <v>2300</v>
      </c>
      <c r="O94" s="1">
        <v>1560</v>
      </c>
      <c r="P94" s="1">
        <f t="shared" si="52"/>
        <v>2347.8000000000002</v>
      </c>
      <c r="Q94" s="1">
        <f t="shared" si="68"/>
        <v>506.49999999999994</v>
      </c>
      <c r="R94" s="1">
        <f t="shared" si="57"/>
        <v>476.1099999999999</v>
      </c>
      <c r="S94" s="1">
        <v>185</v>
      </c>
      <c r="T94" s="1">
        <f t="shared" si="58"/>
        <v>661.1099999999999</v>
      </c>
      <c r="U94" s="22">
        <f t="shared" si="59"/>
        <v>1888.8857142857141</v>
      </c>
      <c r="V94" s="1"/>
      <c r="W94" s="1"/>
      <c r="X94" s="1">
        <v>700</v>
      </c>
      <c r="Y94" s="1">
        <v>2300</v>
      </c>
      <c r="Z94" s="1">
        <v>1880</v>
      </c>
      <c r="AA94" s="1">
        <f t="shared" si="71"/>
        <v>2829.4</v>
      </c>
      <c r="AB94" s="1">
        <f t="shared" si="69"/>
        <v>515.14999999999964</v>
      </c>
      <c r="AC94" s="1">
        <f t="shared" si="60"/>
        <v>484.24099999999964</v>
      </c>
      <c r="AD94" s="1">
        <v>200</v>
      </c>
      <c r="AE94" s="1">
        <f t="shared" si="61"/>
        <v>684.24099999999964</v>
      </c>
      <c r="AF94" s="22">
        <f t="shared" si="62"/>
        <v>1954.9742857142849</v>
      </c>
      <c r="AG94" s="20"/>
      <c r="AH94" s="20"/>
      <c r="AI94" s="1">
        <v>700</v>
      </c>
      <c r="AJ94" s="1">
        <v>2300</v>
      </c>
      <c r="AK94" s="1">
        <v>2350</v>
      </c>
      <c r="AL94" s="1">
        <f t="shared" si="63"/>
        <v>3536.75</v>
      </c>
      <c r="AM94" s="1">
        <f t="shared" si="70"/>
        <v>650.1099999999999</v>
      </c>
      <c r="AN94" s="1">
        <f t="shared" si="64"/>
        <v>617.60449999999992</v>
      </c>
      <c r="AO94" s="1">
        <v>210</v>
      </c>
      <c r="AP94" s="1">
        <v>30</v>
      </c>
      <c r="AQ94" s="1">
        <f t="shared" si="65"/>
        <v>857.60449999999992</v>
      </c>
      <c r="AR94" s="22">
        <f t="shared" si="66"/>
        <v>2450.2985714285714</v>
      </c>
    </row>
    <row r="95" spans="2:44" x14ac:dyDescent="0.35">
      <c r="B95" s="3">
        <v>700</v>
      </c>
      <c r="C95" s="21">
        <v>2400</v>
      </c>
      <c r="D95" s="4">
        <v>1255</v>
      </c>
      <c r="E95" s="6">
        <f t="shared" si="53"/>
        <v>1976.625</v>
      </c>
      <c r="F95" s="3">
        <f t="shared" si="67"/>
        <v>371.20999999999975</v>
      </c>
      <c r="G95" s="21">
        <f t="shared" si="54"/>
        <v>352.64949999999976</v>
      </c>
      <c r="H95" s="21">
        <v>165</v>
      </c>
      <c r="I95" s="4">
        <f t="shared" si="55"/>
        <v>517.64949999999976</v>
      </c>
      <c r="J95" s="9">
        <f t="shared" si="56"/>
        <v>1478.9985714285708</v>
      </c>
      <c r="K95" s="20"/>
      <c r="L95" s="1"/>
      <c r="M95" s="1">
        <v>700</v>
      </c>
      <c r="N95" s="1">
        <v>2400</v>
      </c>
      <c r="O95" s="1">
        <v>1560</v>
      </c>
      <c r="P95" s="1">
        <f t="shared" si="52"/>
        <v>2457</v>
      </c>
      <c r="Q95" s="1">
        <f t="shared" si="68"/>
        <v>519.18999999999994</v>
      </c>
      <c r="R95" s="1">
        <f t="shared" si="57"/>
        <v>488.03859999999992</v>
      </c>
      <c r="S95" s="1">
        <v>185</v>
      </c>
      <c r="T95" s="1">
        <f t="shared" si="58"/>
        <v>673.03859999999986</v>
      </c>
      <c r="U95" s="22">
        <f t="shared" si="59"/>
        <v>1922.9674285714284</v>
      </c>
      <c r="V95" s="1"/>
      <c r="W95" s="1"/>
      <c r="X95" s="1">
        <v>700</v>
      </c>
      <c r="Y95" s="1">
        <v>2400</v>
      </c>
      <c r="Z95" s="1">
        <v>1880</v>
      </c>
      <c r="AA95" s="1">
        <f t="shared" si="71"/>
        <v>2961</v>
      </c>
      <c r="AB95" s="1">
        <f t="shared" si="69"/>
        <v>528.17999999999961</v>
      </c>
      <c r="AC95" s="1">
        <f t="shared" si="60"/>
        <v>496.48919999999958</v>
      </c>
      <c r="AD95" s="1">
        <v>200</v>
      </c>
      <c r="AE95" s="1">
        <f t="shared" si="61"/>
        <v>696.48919999999953</v>
      </c>
      <c r="AF95" s="22">
        <f t="shared" si="62"/>
        <v>1989.9691428571416</v>
      </c>
      <c r="AG95" s="20"/>
      <c r="AH95" s="20"/>
      <c r="AI95" s="1">
        <v>700</v>
      </c>
      <c r="AJ95" s="1">
        <v>2400</v>
      </c>
      <c r="AK95" s="1">
        <v>2350</v>
      </c>
      <c r="AL95" s="1">
        <f t="shared" si="63"/>
        <v>3701.25</v>
      </c>
      <c r="AM95" s="1">
        <f t="shared" si="70"/>
        <v>667.01999999999987</v>
      </c>
      <c r="AN95" s="1">
        <f t="shared" si="64"/>
        <v>633.66899999999987</v>
      </c>
      <c r="AO95" s="1">
        <v>210</v>
      </c>
      <c r="AP95" s="1">
        <v>30</v>
      </c>
      <c r="AQ95" s="1">
        <f t="shared" si="65"/>
        <v>873.66899999999987</v>
      </c>
      <c r="AR95" s="22">
        <f t="shared" si="66"/>
        <v>2496.1971428571428</v>
      </c>
    </row>
    <row r="96" spans="2:44" x14ac:dyDescent="0.35">
      <c r="B96" s="3">
        <v>700</v>
      </c>
      <c r="C96" s="21">
        <v>2500</v>
      </c>
      <c r="D96" s="4">
        <v>1255</v>
      </c>
      <c r="E96" s="6">
        <f t="shared" si="53"/>
        <v>2064.4749999999999</v>
      </c>
      <c r="F96" s="3">
        <f t="shared" si="67"/>
        <v>379.66999999999973</v>
      </c>
      <c r="G96" s="21">
        <f t="shared" si="54"/>
        <v>360.68649999999974</v>
      </c>
      <c r="H96" s="21">
        <v>185</v>
      </c>
      <c r="I96" s="4">
        <f t="shared" si="55"/>
        <v>545.6864999999998</v>
      </c>
      <c r="J96" s="9">
        <f t="shared" si="56"/>
        <v>1559.1042857142852</v>
      </c>
      <c r="K96" s="20"/>
      <c r="L96" s="1"/>
      <c r="M96" s="1">
        <v>700</v>
      </c>
      <c r="N96" s="1">
        <v>2500</v>
      </c>
      <c r="O96" s="1">
        <v>1560</v>
      </c>
      <c r="P96" s="1">
        <f t="shared" si="52"/>
        <v>2566.1999999999998</v>
      </c>
      <c r="Q96" s="1">
        <f t="shared" si="68"/>
        <v>531.88</v>
      </c>
      <c r="R96" s="1">
        <f t="shared" si="57"/>
        <v>499.96719999999999</v>
      </c>
      <c r="S96" s="1">
        <v>200</v>
      </c>
      <c r="T96" s="1">
        <f t="shared" si="58"/>
        <v>699.96720000000005</v>
      </c>
      <c r="U96" s="22">
        <f t="shared" si="59"/>
        <v>1999.906285714286</v>
      </c>
      <c r="V96" s="1"/>
      <c r="W96" s="1"/>
      <c r="X96" s="1">
        <v>700</v>
      </c>
      <c r="Y96" s="1">
        <v>2500</v>
      </c>
      <c r="Z96" s="1">
        <v>1880</v>
      </c>
      <c r="AA96" s="1">
        <f t="shared" si="71"/>
        <v>3092.6</v>
      </c>
      <c r="AB96" s="1">
        <f t="shared" si="69"/>
        <v>541.20999999999958</v>
      </c>
      <c r="AC96" s="1">
        <f t="shared" si="60"/>
        <v>508.73739999999958</v>
      </c>
      <c r="AD96" s="1">
        <v>205</v>
      </c>
      <c r="AE96" s="1">
        <f t="shared" si="61"/>
        <v>713.73739999999952</v>
      </c>
      <c r="AF96" s="22">
        <f t="shared" si="62"/>
        <v>2039.249714285713</v>
      </c>
      <c r="AG96" s="20"/>
      <c r="AH96" s="20"/>
      <c r="AI96" s="1">
        <v>700</v>
      </c>
      <c r="AJ96" s="1">
        <v>2500</v>
      </c>
      <c r="AK96" s="1">
        <v>2350</v>
      </c>
      <c r="AL96" s="1">
        <f t="shared" si="63"/>
        <v>3865.75</v>
      </c>
      <c r="AM96" s="1">
        <f t="shared" si="70"/>
        <v>683.92999999999984</v>
      </c>
      <c r="AN96" s="1">
        <f t="shared" si="64"/>
        <v>649.73349999999982</v>
      </c>
      <c r="AO96" s="1">
        <v>210</v>
      </c>
      <c r="AP96" s="1">
        <v>30</v>
      </c>
      <c r="AQ96" s="1">
        <f t="shared" si="65"/>
        <v>889.73349999999982</v>
      </c>
      <c r="AR96" s="22">
        <f t="shared" si="66"/>
        <v>2542.0957142857137</v>
      </c>
    </row>
    <row r="97" spans="2:44" x14ac:dyDescent="0.35">
      <c r="B97" s="3">
        <v>700</v>
      </c>
      <c r="C97" s="21">
        <v>2600</v>
      </c>
      <c r="D97" s="4">
        <v>1255</v>
      </c>
      <c r="E97" s="6">
        <f t="shared" si="53"/>
        <v>2152.3249999999998</v>
      </c>
      <c r="F97" s="3">
        <f t="shared" si="67"/>
        <v>388.12999999999971</v>
      </c>
      <c r="G97" s="21">
        <f t="shared" si="54"/>
        <v>368.72349999999972</v>
      </c>
      <c r="H97" s="21">
        <v>185</v>
      </c>
      <c r="I97" s="4">
        <f t="shared" si="55"/>
        <v>553.72349999999972</v>
      </c>
      <c r="J97" s="9">
        <f t="shared" si="56"/>
        <v>1582.0671428571422</v>
      </c>
      <c r="K97" s="20"/>
      <c r="L97" s="1"/>
      <c r="M97" s="1">
        <v>700</v>
      </c>
      <c r="N97" s="1">
        <v>2600</v>
      </c>
      <c r="O97" s="1">
        <v>1560</v>
      </c>
      <c r="P97" s="1">
        <f t="shared" si="52"/>
        <v>2675.4</v>
      </c>
      <c r="Q97" s="1">
        <f t="shared" si="68"/>
        <v>544.57000000000005</v>
      </c>
      <c r="R97" s="1">
        <f t="shared" si="57"/>
        <v>511.89580000000001</v>
      </c>
      <c r="S97" s="1">
        <v>200</v>
      </c>
      <c r="T97" s="1">
        <f t="shared" si="58"/>
        <v>711.89580000000001</v>
      </c>
      <c r="U97" s="22">
        <f t="shared" si="59"/>
        <v>2033.9880000000001</v>
      </c>
      <c r="V97" s="1"/>
      <c r="W97" s="1"/>
      <c r="X97" s="1">
        <v>700</v>
      </c>
      <c r="Y97" s="1">
        <v>2600</v>
      </c>
      <c r="Z97" s="1">
        <v>1880</v>
      </c>
      <c r="AA97" s="1">
        <f t="shared" si="71"/>
        <v>3224.2</v>
      </c>
      <c r="AB97" s="1">
        <f t="shared" si="69"/>
        <v>554.23999999999955</v>
      </c>
      <c r="AC97" s="1">
        <f t="shared" si="60"/>
        <v>520.98559999999952</v>
      </c>
      <c r="AD97" s="1">
        <v>205</v>
      </c>
      <c r="AE97" s="1">
        <f t="shared" si="61"/>
        <v>725.98559999999952</v>
      </c>
      <c r="AF97" s="22">
        <f t="shared" si="62"/>
        <v>2074.24457142857</v>
      </c>
      <c r="AG97" s="20"/>
      <c r="AH97" s="20"/>
      <c r="AI97" s="1">
        <v>700</v>
      </c>
      <c r="AJ97" s="1">
        <v>2600</v>
      </c>
      <c r="AK97" s="1">
        <v>2350</v>
      </c>
      <c r="AL97" s="1">
        <f t="shared" si="63"/>
        <v>4030.25</v>
      </c>
      <c r="AM97" s="1">
        <f t="shared" si="70"/>
        <v>700.8399999999998</v>
      </c>
      <c r="AN97" s="1">
        <f t="shared" si="64"/>
        <v>665.79799999999977</v>
      </c>
      <c r="AO97" s="1">
        <v>215</v>
      </c>
      <c r="AP97" s="1">
        <v>30</v>
      </c>
      <c r="AQ97" s="1">
        <f t="shared" si="65"/>
        <v>910.79799999999977</v>
      </c>
      <c r="AR97" s="22">
        <f t="shared" si="66"/>
        <v>2602.2799999999997</v>
      </c>
    </row>
    <row r="98" spans="2:44" x14ac:dyDescent="0.35">
      <c r="B98" s="3">
        <v>700</v>
      </c>
      <c r="C98" s="21">
        <v>2700</v>
      </c>
      <c r="D98" s="4">
        <v>1255</v>
      </c>
      <c r="E98" s="6">
        <f t="shared" si="53"/>
        <v>2240.1750000000002</v>
      </c>
      <c r="F98" s="3">
        <f t="shared" si="67"/>
        <v>396.58999999999969</v>
      </c>
      <c r="G98" s="21">
        <f t="shared" si="54"/>
        <v>376.76049999999969</v>
      </c>
      <c r="H98" s="21">
        <v>185</v>
      </c>
      <c r="I98" s="4">
        <f t="shared" si="55"/>
        <v>561.76049999999964</v>
      </c>
      <c r="J98" s="9">
        <f t="shared" si="56"/>
        <v>1605.0299999999991</v>
      </c>
      <c r="K98" s="20"/>
      <c r="L98" s="1"/>
      <c r="M98" s="1">
        <v>700</v>
      </c>
      <c r="N98" s="1">
        <v>2700</v>
      </c>
      <c r="O98" s="1">
        <v>1560</v>
      </c>
      <c r="P98" s="1">
        <f t="shared" si="52"/>
        <v>2784.6</v>
      </c>
      <c r="Q98" s="1">
        <f t="shared" si="68"/>
        <v>557.2600000000001</v>
      </c>
      <c r="R98" s="1">
        <f t="shared" si="57"/>
        <v>523.82440000000008</v>
      </c>
      <c r="S98" s="1">
        <v>200</v>
      </c>
      <c r="T98" s="1">
        <f t="shared" si="58"/>
        <v>723.82440000000008</v>
      </c>
      <c r="U98" s="22">
        <f t="shared" si="59"/>
        <v>2068.0697142857148</v>
      </c>
      <c r="V98" s="1"/>
      <c r="W98" s="1"/>
      <c r="X98" s="1">
        <v>700</v>
      </c>
      <c r="Y98" s="1">
        <v>2700</v>
      </c>
      <c r="Z98" s="1">
        <v>1880</v>
      </c>
      <c r="AA98" s="1">
        <f t="shared" si="71"/>
        <v>3355.8</v>
      </c>
      <c r="AB98" s="1">
        <f t="shared" si="69"/>
        <v>567.26999999999953</v>
      </c>
      <c r="AC98" s="1">
        <f t="shared" si="60"/>
        <v>533.23379999999952</v>
      </c>
      <c r="AD98" s="1">
        <v>205</v>
      </c>
      <c r="AE98" s="1">
        <f t="shared" si="61"/>
        <v>738.23379999999952</v>
      </c>
      <c r="AF98" s="22">
        <f t="shared" si="62"/>
        <v>2109.2394285714272</v>
      </c>
      <c r="AG98" s="20"/>
      <c r="AH98" s="20"/>
      <c r="AI98" s="1">
        <v>700</v>
      </c>
      <c r="AJ98" s="1">
        <v>2700</v>
      </c>
      <c r="AK98" s="1">
        <v>2350</v>
      </c>
      <c r="AL98" s="1">
        <f t="shared" si="63"/>
        <v>4194.75</v>
      </c>
      <c r="AM98" s="1">
        <f t="shared" si="70"/>
        <v>717.74999999999977</v>
      </c>
      <c r="AN98" s="1">
        <f t="shared" si="64"/>
        <v>681.86249999999973</v>
      </c>
      <c r="AO98" s="1">
        <v>215</v>
      </c>
      <c r="AP98" s="1">
        <v>30</v>
      </c>
      <c r="AQ98" s="1">
        <f t="shared" si="65"/>
        <v>926.86249999999973</v>
      </c>
      <c r="AR98" s="22">
        <f t="shared" si="66"/>
        <v>2648.1785714285706</v>
      </c>
    </row>
    <row r="99" spans="2:44" x14ac:dyDescent="0.35">
      <c r="B99" s="3">
        <v>700</v>
      </c>
      <c r="C99" s="21">
        <v>2800</v>
      </c>
      <c r="D99" s="4">
        <v>1255</v>
      </c>
      <c r="E99" s="6">
        <f t="shared" si="53"/>
        <v>2328.0250000000001</v>
      </c>
      <c r="F99" s="3">
        <f t="shared" si="67"/>
        <v>405.04999999999967</v>
      </c>
      <c r="G99" s="21">
        <f t="shared" si="54"/>
        <v>384.79749999999967</v>
      </c>
      <c r="H99" s="21">
        <v>185</v>
      </c>
      <c r="I99" s="4">
        <f t="shared" si="55"/>
        <v>569.79749999999967</v>
      </c>
      <c r="J99" s="9">
        <f t="shared" si="56"/>
        <v>1627.9928571428563</v>
      </c>
      <c r="K99" s="20"/>
      <c r="L99" s="1"/>
      <c r="M99" s="1">
        <v>700</v>
      </c>
      <c r="N99" s="1">
        <v>2800</v>
      </c>
      <c r="O99" s="1">
        <v>1560</v>
      </c>
      <c r="P99" s="1">
        <f t="shared" si="52"/>
        <v>2893.8</v>
      </c>
      <c r="Q99" s="1">
        <f t="shared" si="68"/>
        <v>569.95000000000016</v>
      </c>
      <c r="R99" s="1">
        <f t="shared" si="57"/>
        <v>535.75300000000016</v>
      </c>
      <c r="S99" s="1">
        <v>200</v>
      </c>
      <c r="T99" s="1">
        <f t="shared" si="58"/>
        <v>735.75300000000016</v>
      </c>
      <c r="U99" s="22">
        <f t="shared" si="59"/>
        <v>2102.1514285714293</v>
      </c>
      <c r="V99" s="1"/>
      <c r="W99" s="1"/>
      <c r="X99" s="1">
        <v>700</v>
      </c>
      <c r="Y99" s="1">
        <v>2800</v>
      </c>
      <c r="Z99" s="1">
        <v>1880</v>
      </c>
      <c r="AA99" s="1">
        <f t="shared" si="71"/>
        <v>3487.4</v>
      </c>
      <c r="AB99" s="1">
        <f t="shared" si="69"/>
        <v>580.2999999999995</v>
      </c>
      <c r="AC99" s="1">
        <f t="shared" si="60"/>
        <v>545.48199999999952</v>
      </c>
      <c r="AD99" s="1">
        <v>205</v>
      </c>
      <c r="AE99" s="1">
        <f t="shared" si="61"/>
        <v>750.48199999999952</v>
      </c>
      <c r="AF99" s="22">
        <f t="shared" si="62"/>
        <v>2144.2342857142844</v>
      </c>
      <c r="AG99" s="20"/>
      <c r="AH99" s="20"/>
      <c r="AI99" s="1">
        <v>700</v>
      </c>
      <c r="AJ99" s="1">
        <v>2800</v>
      </c>
      <c r="AK99" s="1">
        <v>2350</v>
      </c>
      <c r="AL99" s="1">
        <f t="shared" si="63"/>
        <v>4359.25</v>
      </c>
      <c r="AM99" s="1">
        <f t="shared" si="70"/>
        <v>734.65999999999974</v>
      </c>
      <c r="AN99" s="1">
        <f t="shared" si="64"/>
        <v>697.92699999999968</v>
      </c>
      <c r="AO99" s="1">
        <v>215</v>
      </c>
      <c r="AP99" s="1">
        <v>30</v>
      </c>
      <c r="AQ99" s="1">
        <f t="shared" si="65"/>
        <v>942.92699999999968</v>
      </c>
      <c r="AR99" s="22">
        <f t="shared" si="66"/>
        <v>2694.077142857142</v>
      </c>
    </row>
    <row r="100" spans="2:44" x14ac:dyDescent="0.35">
      <c r="B100" s="3">
        <v>700</v>
      </c>
      <c r="C100" s="21">
        <v>2900</v>
      </c>
      <c r="D100" s="4">
        <v>1255</v>
      </c>
      <c r="E100" s="6">
        <f t="shared" si="53"/>
        <v>2415.875</v>
      </c>
      <c r="F100" s="3">
        <f t="shared" si="67"/>
        <v>413.50999999999965</v>
      </c>
      <c r="G100" s="21">
        <f t="shared" si="54"/>
        <v>392.83449999999965</v>
      </c>
      <c r="H100" s="21">
        <v>185</v>
      </c>
      <c r="I100" s="4">
        <f t="shared" si="55"/>
        <v>577.83449999999971</v>
      </c>
      <c r="J100" s="9">
        <f t="shared" si="56"/>
        <v>1650.9557142857136</v>
      </c>
      <c r="K100" s="20"/>
      <c r="L100" s="1"/>
      <c r="M100" s="1">
        <v>700</v>
      </c>
      <c r="N100" s="1">
        <v>2900</v>
      </c>
      <c r="O100" s="1">
        <v>1560</v>
      </c>
      <c r="P100" s="1">
        <f t="shared" si="52"/>
        <v>3003</v>
      </c>
      <c r="Q100" s="1">
        <f t="shared" si="68"/>
        <v>582.64000000000021</v>
      </c>
      <c r="R100" s="1">
        <f t="shared" si="57"/>
        <v>547.68160000000012</v>
      </c>
      <c r="S100" s="1">
        <v>205</v>
      </c>
      <c r="T100" s="1">
        <f t="shared" si="58"/>
        <v>752.68160000000012</v>
      </c>
      <c r="U100" s="22">
        <f t="shared" si="59"/>
        <v>2150.5188571428575</v>
      </c>
      <c r="V100" s="1"/>
      <c r="W100" s="1"/>
      <c r="X100" s="1">
        <v>700</v>
      </c>
      <c r="Y100" s="1">
        <v>2900</v>
      </c>
      <c r="Z100" s="1">
        <v>1880</v>
      </c>
      <c r="AA100" s="1">
        <f t="shared" si="71"/>
        <v>3619</v>
      </c>
      <c r="AB100" s="1">
        <f t="shared" si="69"/>
        <v>593.32999999999947</v>
      </c>
      <c r="AC100" s="1">
        <f t="shared" si="60"/>
        <v>557.73019999999951</v>
      </c>
      <c r="AD100" s="1">
        <v>210</v>
      </c>
      <c r="AE100" s="1">
        <f t="shared" si="61"/>
        <v>767.73019999999951</v>
      </c>
      <c r="AF100" s="22">
        <f t="shared" si="62"/>
        <v>2193.5148571428558</v>
      </c>
      <c r="AG100" s="20"/>
      <c r="AH100" s="20"/>
      <c r="AI100" s="1">
        <v>700</v>
      </c>
      <c r="AJ100" s="1">
        <v>2900</v>
      </c>
      <c r="AK100" s="1">
        <v>2350</v>
      </c>
      <c r="AL100" s="1">
        <f t="shared" si="63"/>
        <v>4523.75</v>
      </c>
      <c r="AM100" s="1">
        <f t="shared" si="70"/>
        <v>751.56999999999971</v>
      </c>
      <c r="AN100" s="1">
        <f t="shared" si="64"/>
        <v>713.99149999999975</v>
      </c>
      <c r="AO100" s="1">
        <v>220</v>
      </c>
      <c r="AP100" s="1">
        <v>30</v>
      </c>
      <c r="AQ100" s="1">
        <f t="shared" si="65"/>
        <v>963.99149999999975</v>
      </c>
      <c r="AR100" s="22">
        <f t="shared" si="66"/>
        <v>2754.261428571428</v>
      </c>
    </row>
    <row r="101" spans="2:44" x14ac:dyDescent="0.35">
      <c r="B101" s="3">
        <v>700</v>
      </c>
      <c r="C101" s="21">
        <v>3000</v>
      </c>
      <c r="D101" s="4">
        <v>1255</v>
      </c>
      <c r="E101" s="6">
        <f t="shared" si="53"/>
        <v>2503.7249999999999</v>
      </c>
      <c r="F101" s="3">
        <f t="shared" si="67"/>
        <v>421.96999999999963</v>
      </c>
      <c r="G101" s="21">
        <f t="shared" si="54"/>
        <v>400.87149999999963</v>
      </c>
      <c r="H101" s="21">
        <v>200</v>
      </c>
      <c r="I101" s="4">
        <f t="shared" si="55"/>
        <v>600.87149999999963</v>
      </c>
      <c r="J101" s="9">
        <f t="shared" si="56"/>
        <v>1716.7757142857133</v>
      </c>
      <c r="K101" s="20"/>
      <c r="L101" s="1"/>
      <c r="M101" s="1">
        <v>700</v>
      </c>
      <c r="N101" s="1">
        <v>3000</v>
      </c>
      <c r="O101" s="1">
        <v>1560</v>
      </c>
      <c r="P101" s="1">
        <f t="shared" si="52"/>
        <v>3112.2</v>
      </c>
      <c r="Q101" s="1">
        <f t="shared" si="68"/>
        <v>595.33000000000027</v>
      </c>
      <c r="R101" s="1">
        <f t="shared" si="57"/>
        <v>559.61020000000019</v>
      </c>
      <c r="S101" s="1">
        <v>205</v>
      </c>
      <c r="T101" s="1">
        <f t="shared" si="58"/>
        <v>764.61020000000019</v>
      </c>
      <c r="U101" s="22">
        <f t="shared" si="59"/>
        <v>2184.600571428572</v>
      </c>
      <c r="V101" s="1"/>
      <c r="W101" s="1"/>
      <c r="X101" s="1">
        <v>700</v>
      </c>
      <c r="Y101" s="1">
        <v>3000</v>
      </c>
      <c r="Z101" s="1">
        <v>1880</v>
      </c>
      <c r="AA101" s="1">
        <f t="shared" si="71"/>
        <v>3750.6</v>
      </c>
      <c r="AB101" s="1">
        <f t="shared" si="69"/>
        <v>606.35999999999945</v>
      </c>
      <c r="AC101" s="1">
        <f t="shared" si="60"/>
        <v>569.9783999999994</v>
      </c>
      <c r="AD101" s="1">
        <v>210</v>
      </c>
      <c r="AE101" s="1">
        <f t="shared" si="61"/>
        <v>779.9783999999994</v>
      </c>
      <c r="AF101" s="22">
        <f t="shared" si="62"/>
        <v>2228.5097142857126</v>
      </c>
      <c r="AG101" s="20"/>
      <c r="AH101" s="20"/>
      <c r="AI101" s="1">
        <v>700</v>
      </c>
      <c r="AJ101" s="1">
        <v>3000</v>
      </c>
      <c r="AK101" s="1">
        <v>2350</v>
      </c>
      <c r="AL101" s="1">
        <f t="shared" si="63"/>
        <v>4688.25</v>
      </c>
      <c r="AM101" s="1">
        <f t="shared" si="70"/>
        <v>768.47999999999968</v>
      </c>
      <c r="AN101" s="1">
        <f t="shared" si="64"/>
        <v>730.0559999999997</v>
      </c>
      <c r="AO101" s="1">
        <v>220</v>
      </c>
      <c r="AP101" s="1">
        <v>30</v>
      </c>
      <c r="AQ101" s="1">
        <f t="shared" si="65"/>
        <v>980.0559999999997</v>
      </c>
      <c r="AR101" s="22">
        <f t="shared" si="66"/>
        <v>2800.1599999999994</v>
      </c>
    </row>
    <row r="102" spans="2:44" x14ac:dyDescent="0.35">
      <c r="B102" s="3">
        <v>700</v>
      </c>
      <c r="C102" s="21">
        <v>3100</v>
      </c>
      <c r="D102" s="4">
        <v>1255</v>
      </c>
      <c r="E102" s="6">
        <f t="shared" si="53"/>
        <v>2591.5749999999998</v>
      </c>
      <c r="F102" s="3">
        <f t="shared" si="67"/>
        <v>430.42999999999961</v>
      </c>
      <c r="G102" s="21">
        <f t="shared" si="54"/>
        <v>408.90849999999961</v>
      </c>
      <c r="H102" s="21">
        <v>200</v>
      </c>
      <c r="I102" s="4">
        <f t="shared" si="55"/>
        <v>608.90849999999955</v>
      </c>
      <c r="J102" s="9">
        <f t="shared" si="56"/>
        <v>1739.7385714285701</v>
      </c>
      <c r="K102" s="20"/>
      <c r="L102" s="1"/>
      <c r="M102" s="1">
        <v>700</v>
      </c>
      <c r="N102" s="1">
        <v>3100</v>
      </c>
      <c r="O102" s="1">
        <v>1560</v>
      </c>
      <c r="P102" s="1">
        <f t="shared" si="52"/>
        <v>3221.4</v>
      </c>
      <c r="Q102" s="1">
        <f t="shared" si="68"/>
        <v>608.02000000000032</v>
      </c>
      <c r="R102" s="1">
        <f t="shared" si="57"/>
        <v>571.53880000000026</v>
      </c>
      <c r="S102" s="1">
        <v>205</v>
      </c>
      <c r="T102" s="1">
        <f t="shared" si="58"/>
        <v>776.53880000000026</v>
      </c>
      <c r="U102" s="22">
        <f t="shared" si="59"/>
        <v>2218.6822857142865</v>
      </c>
      <c r="V102" s="1"/>
      <c r="W102" s="1"/>
      <c r="X102" s="1">
        <v>700</v>
      </c>
      <c r="Y102" s="1">
        <v>3100</v>
      </c>
      <c r="Z102" s="1">
        <v>1880</v>
      </c>
      <c r="AA102" s="1">
        <f t="shared" si="71"/>
        <v>3882.2</v>
      </c>
      <c r="AB102" s="1">
        <f t="shared" si="69"/>
        <v>619.38999999999942</v>
      </c>
      <c r="AC102" s="1">
        <f t="shared" si="60"/>
        <v>582.22659999999939</v>
      </c>
      <c r="AD102" s="1">
        <v>210</v>
      </c>
      <c r="AE102" s="1">
        <f t="shared" si="61"/>
        <v>792.22659999999939</v>
      </c>
      <c r="AF102" s="22">
        <f t="shared" si="62"/>
        <v>2263.5045714285698</v>
      </c>
      <c r="AG102" s="20"/>
      <c r="AH102" s="20"/>
      <c r="AI102" s="1">
        <v>700</v>
      </c>
      <c r="AJ102" s="1">
        <v>3100</v>
      </c>
      <c r="AK102" s="1">
        <v>2350</v>
      </c>
      <c r="AL102" s="1">
        <f t="shared" si="63"/>
        <v>4852.75</v>
      </c>
      <c r="AM102" s="1">
        <f t="shared" si="70"/>
        <v>785.38999999999965</v>
      </c>
      <c r="AN102" s="1">
        <f t="shared" si="64"/>
        <v>746.12049999999965</v>
      </c>
      <c r="AO102" s="1">
        <v>220</v>
      </c>
      <c r="AP102" s="1">
        <v>30</v>
      </c>
      <c r="AQ102" s="1">
        <f t="shared" si="65"/>
        <v>996.12049999999965</v>
      </c>
      <c r="AR102" s="22">
        <f t="shared" si="66"/>
        <v>2846.0585714285708</v>
      </c>
    </row>
    <row r="103" spans="2:44" x14ac:dyDescent="0.35">
      <c r="B103" s="3">
        <v>700</v>
      </c>
      <c r="C103" s="21">
        <v>3200</v>
      </c>
      <c r="D103" s="4">
        <v>1255</v>
      </c>
      <c r="E103" s="6">
        <f t="shared" si="53"/>
        <v>2679.4250000000002</v>
      </c>
      <c r="F103" s="3">
        <f t="shared" si="67"/>
        <v>438.88999999999959</v>
      </c>
      <c r="G103" s="21">
        <f t="shared" si="54"/>
        <v>416.94549999999958</v>
      </c>
      <c r="H103" s="21">
        <v>200</v>
      </c>
      <c r="I103" s="4">
        <f t="shared" si="55"/>
        <v>616.94549999999958</v>
      </c>
      <c r="J103" s="9">
        <f t="shared" si="56"/>
        <v>1762.7014285714274</v>
      </c>
      <c r="K103" s="20"/>
      <c r="L103" s="1"/>
      <c r="M103" s="1">
        <v>700</v>
      </c>
      <c r="N103" s="1">
        <v>3200</v>
      </c>
      <c r="O103" s="1">
        <v>1560</v>
      </c>
      <c r="P103" s="1">
        <f t="shared" si="52"/>
        <v>3330.6</v>
      </c>
      <c r="Q103" s="1">
        <f t="shared" si="68"/>
        <v>620.71000000000038</v>
      </c>
      <c r="R103" s="1">
        <f t="shared" si="57"/>
        <v>583.46740000000034</v>
      </c>
      <c r="S103" s="1">
        <v>205</v>
      </c>
      <c r="T103" s="1">
        <f t="shared" si="58"/>
        <v>788.46740000000034</v>
      </c>
      <c r="U103" s="22">
        <f t="shared" si="59"/>
        <v>2252.764000000001</v>
      </c>
      <c r="V103" s="1"/>
      <c r="W103" s="1"/>
      <c r="X103" s="1">
        <v>700</v>
      </c>
      <c r="Y103" s="1">
        <v>3200</v>
      </c>
      <c r="Z103" s="1">
        <v>1880</v>
      </c>
      <c r="AA103" s="1">
        <f t="shared" si="71"/>
        <v>4013.8</v>
      </c>
      <c r="AB103" s="1">
        <f t="shared" si="69"/>
        <v>632.41999999999939</v>
      </c>
      <c r="AC103" s="1">
        <f t="shared" si="60"/>
        <v>594.47479999999939</v>
      </c>
      <c r="AD103" s="1">
        <v>215</v>
      </c>
      <c r="AE103" s="1">
        <f t="shared" si="61"/>
        <v>809.47479999999939</v>
      </c>
      <c r="AF103" s="22">
        <f t="shared" si="62"/>
        <v>2312.7851428571412</v>
      </c>
      <c r="AG103" s="20"/>
      <c r="AH103" s="20"/>
      <c r="AI103" s="1">
        <v>700</v>
      </c>
      <c r="AJ103" s="1">
        <v>3200</v>
      </c>
      <c r="AK103" s="1">
        <v>2350</v>
      </c>
      <c r="AL103" s="1">
        <f t="shared" si="63"/>
        <v>5017.25</v>
      </c>
      <c r="AM103" s="1">
        <f t="shared" si="70"/>
        <v>802.29999999999961</v>
      </c>
      <c r="AN103" s="1">
        <f t="shared" si="64"/>
        <v>762.1849999999996</v>
      </c>
      <c r="AO103" s="1">
        <v>225</v>
      </c>
      <c r="AP103" s="1">
        <v>45</v>
      </c>
      <c r="AQ103" s="1">
        <f t="shared" si="65"/>
        <v>1032.1849999999995</v>
      </c>
      <c r="AR103" s="22">
        <f t="shared" si="66"/>
        <v>2949.0999999999985</v>
      </c>
    </row>
    <row r="104" spans="2:44" x14ac:dyDescent="0.35">
      <c r="B104" s="3">
        <v>700</v>
      </c>
      <c r="C104" s="21">
        <v>3300</v>
      </c>
      <c r="D104" s="4">
        <v>1255</v>
      </c>
      <c r="E104" s="6">
        <f t="shared" si="53"/>
        <v>2767.2750000000001</v>
      </c>
      <c r="F104" s="3">
        <f t="shared" si="67"/>
        <v>447.34999999999957</v>
      </c>
      <c r="G104" s="21">
        <f t="shared" si="54"/>
        <v>424.98249999999956</v>
      </c>
      <c r="H104" s="21">
        <v>200</v>
      </c>
      <c r="I104" s="4">
        <f t="shared" si="55"/>
        <v>624.98249999999962</v>
      </c>
      <c r="J104" s="9">
        <f t="shared" si="56"/>
        <v>1785.6642857142847</v>
      </c>
      <c r="K104" s="20"/>
      <c r="L104" s="1"/>
      <c r="M104" s="1">
        <v>700</v>
      </c>
      <c r="N104" s="1">
        <v>3300</v>
      </c>
      <c r="O104" s="1">
        <v>1560</v>
      </c>
      <c r="P104" s="1">
        <f t="shared" si="52"/>
        <v>3439.8</v>
      </c>
      <c r="Q104" s="1">
        <f t="shared" si="68"/>
        <v>633.40000000000043</v>
      </c>
      <c r="R104" s="1">
        <f t="shared" si="57"/>
        <v>595.39600000000041</v>
      </c>
      <c r="S104" s="1">
        <v>205</v>
      </c>
      <c r="T104" s="1">
        <f t="shared" si="58"/>
        <v>800.39600000000041</v>
      </c>
      <c r="U104" s="22">
        <f t="shared" si="59"/>
        <v>2286.8457142857155</v>
      </c>
      <c r="V104" s="1"/>
      <c r="W104" s="1"/>
      <c r="X104" s="1">
        <v>700</v>
      </c>
      <c r="Y104" s="1">
        <v>3300</v>
      </c>
      <c r="Z104" s="1">
        <v>1880</v>
      </c>
      <c r="AA104" s="1">
        <f t="shared" si="71"/>
        <v>4145.3999999999996</v>
      </c>
      <c r="AB104" s="1">
        <f t="shared" si="69"/>
        <v>645.44999999999936</v>
      </c>
      <c r="AC104" s="1">
        <f t="shared" si="60"/>
        <v>606.72299999999939</v>
      </c>
      <c r="AD104" s="1">
        <v>215</v>
      </c>
      <c r="AE104" s="1">
        <f t="shared" si="61"/>
        <v>821.72299999999939</v>
      </c>
      <c r="AF104" s="22">
        <f t="shared" si="62"/>
        <v>2347.7799999999984</v>
      </c>
      <c r="AG104" s="20"/>
      <c r="AH104" s="20"/>
      <c r="AI104" s="1">
        <v>700</v>
      </c>
      <c r="AJ104" s="1">
        <v>3300</v>
      </c>
      <c r="AK104" s="1">
        <v>2350</v>
      </c>
      <c r="AL104" s="1">
        <f t="shared" si="63"/>
        <v>5181.75</v>
      </c>
      <c r="AM104" s="1">
        <f t="shared" si="70"/>
        <v>819.20999999999958</v>
      </c>
      <c r="AN104" s="1">
        <f t="shared" si="64"/>
        <v>778.24949999999956</v>
      </c>
      <c r="AO104" s="1">
        <v>225</v>
      </c>
      <c r="AP104" s="1">
        <v>45</v>
      </c>
      <c r="AQ104" s="1">
        <f t="shared" si="65"/>
        <v>1048.2494999999994</v>
      </c>
      <c r="AR104" s="22">
        <f t="shared" si="66"/>
        <v>2994.9985714285699</v>
      </c>
    </row>
    <row r="105" spans="2:44" x14ac:dyDescent="0.35">
      <c r="B105" s="3">
        <v>700</v>
      </c>
      <c r="C105" s="21">
        <v>3400</v>
      </c>
      <c r="D105" s="4">
        <v>1255</v>
      </c>
      <c r="E105" s="6">
        <f t="shared" si="53"/>
        <v>2855.125</v>
      </c>
      <c r="F105" s="3">
        <f t="shared" si="67"/>
        <v>455.80999999999955</v>
      </c>
      <c r="G105" s="21">
        <f t="shared" si="54"/>
        <v>433.01949999999954</v>
      </c>
      <c r="H105" s="21">
        <v>200</v>
      </c>
      <c r="I105" s="4">
        <f t="shared" si="55"/>
        <v>633.01949999999954</v>
      </c>
      <c r="J105" s="9">
        <f t="shared" si="56"/>
        <v>1808.6271428571417</v>
      </c>
      <c r="K105" s="20"/>
      <c r="L105" s="1"/>
      <c r="M105" s="1">
        <v>700</v>
      </c>
      <c r="N105" s="1">
        <v>3400</v>
      </c>
      <c r="O105" s="1">
        <v>1560</v>
      </c>
      <c r="P105" s="1">
        <f t="shared" si="52"/>
        <v>3549</v>
      </c>
      <c r="Q105" s="1">
        <f t="shared" si="68"/>
        <v>646.09000000000049</v>
      </c>
      <c r="R105" s="1">
        <f t="shared" si="57"/>
        <v>607.32460000000037</v>
      </c>
      <c r="S105" s="1">
        <v>210</v>
      </c>
      <c r="T105" s="1">
        <f t="shared" si="58"/>
        <v>817.32460000000037</v>
      </c>
      <c r="U105" s="22">
        <f t="shared" si="59"/>
        <v>2335.2131428571442</v>
      </c>
      <c r="V105" s="1"/>
      <c r="W105" s="1"/>
      <c r="X105" s="1">
        <v>700</v>
      </c>
      <c r="Y105" s="1">
        <v>3400</v>
      </c>
      <c r="Z105" s="1">
        <v>1880</v>
      </c>
      <c r="AA105" s="1">
        <f t="shared" si="71"/>
        <v>4277</v>
      </c>
      <c r="AB105" s="1">
        <f t="shared" si="69"/>
        <v>658.47999999999934</v>
      </c>
      <c r="AC105" s="1">
        <f t="shared" si="60"/>
        <v>618.97119999999938</v>
      </c>
      <c r="AD105" s="1">
        <v>215</v>
      </c>
      <c r="AE105" s="1">
        <f t="shared" si="61"/>
        <v>833.97119999999938</v>
      </c>
      <c r="AF105" s="22">
        <f t="shared" si="62"/>
        <v>2382.7748571428556</v>
      </c>
      <c r="AG105" s="20"/>
      <c r="AH105" s="20"/>
      <c r="AI105" s="1">
        <v>700</v>
      </c>
      <c r="AJ105" s="1">
        <v>3400</v>
      </c>
      <c r="AK105" s="1">
        <v>2350</v>
      </c>
      <c r="AL105" s="1">
        <f t="shared" si="63"/>
        <v>5346.25</v>
      </c>
      <c r="AM105" s="1">
        <f t="shared" si="70"/>
        <v>836.11999999999955</v>
      </c>
      <c r="AN105" s="1">
        <f t="shared" si="64"/>
        <v>794.31399999999951</v>
      </c>
      <c r="AO105" s="1">
        <v>225</v>
      </c>
      <c r="AP105" s="1">
        <v>45</v>
      </c>
      <c r="AQ105" s="1">
        <f t="shared" si="65"/>
        <v>1064.3139999999994</v>
      </c>
      <c r="AR105" s="22">
        <f t="shared" si="66"/>
        <v>3040.8971428571413</v>
      </c>
    </row>
    <row r="106" spans="2:44" x14ac:dyDescent="0.35">
      <c r="B106" s="3">
        <v>700</v>
      </c>
      <c r="C106" s="21">
        <v>3500</v>
      </c>
      <c r="D106" s="4">
        <v>1255</v>
      </c>
      <c r="E106" s="6">
        <f t="shared" si="53"/>
        <v>2942.9749999999999</v>
      </c>
      <c r="F106" s="3">
        <f t="shared" si="67"/>
        <v>464.26999999999953</v>
      </c>
      <c r="G106" s="21">
        <f t="shared" si="54"/>
        <v>441.05649999999952</v>
      </c>
      <c r="H106" s="21">
        <v>200</v>
      </c>
      <c r="I106" s="4">
        <f t="shared" si="55"/>
        <v>641.05649999999946</v>
      </c>
      <c r="J106" s="9">
        <f t="shared" si="56"/>
        <v>1831.5899999999986</v>
      </c>
      <c r="K106" s="20"/>
      <c r="L106" s="1"/>
      <c r="M106" s="1">
        <v>700</v>
      </c>
      <c r="N106" s="1">
        <v>3500</v>
      </c>
      <c r="O106" s="1">
        <v>1560</v>
      </c>
      <c r="P106" s="1">
        <f t="shared" si="52"/>
        <v>3658.2</v>
      </c>
      <c r="Q106" s="1">
        <f t="shared" si="68"/>
        <v>658.78000000000054</v>
      </c>
      <c r="R106" s="1">
        <f t="shared" si="57"/>
        <v>619.25320000000045</v>
      </c>
      <c r="S106" s="1">
        <v>210</v>
      </c>
      <c r="T106" s="1">
        <f t="shared" si="58"/>
        <v>829.25320000000045</v>
      </c>
      <c r="U106" s="22">
        <f t="shared" si="59"/>
        <v>2369.2948571428587</v>
      </c>
      <c r="V106" s="1"/>
      <c r="W106" s="1"/>
      <c r="X106" s="1">
        <v>700</v>
      </c>
      <c r="Y106" s="1">
        <v>3500</v>
      </c>
      <c r="Z106" s="1">
        <v>1880</v>
      </c>
      <c r="AA106" s="1">
        <f t="shared" si="71"/>
        <v>4408.6000000000004</v>
      </c>
      <c r="AB106" s="1">
        <f t="shared" si="69"/>
        <v>671.50999999999931</v>
      </c>
      <c r="AC106" s="1">
        <f t="shared" si="60"/>
        <v>631.21939999999927</v>
      </c>
      <c r="AD106" s="1">
        <v>215</v>
      </c>
      <c r="AE106" s="1">
        <f t="shared" si="61"/>
        <v>846.21939999999927</v>
      </c>
      <c r="AF106" s="22">
        <f t="shared" si="62"/>
        <v>2417.7697142857123</v>
      </c>
      <c r="AG106" s="20"/>
      <c r="AH106" s="20"/>
      <c r="AI106" s="1">
        <v>700</v>
      </c>
      <c r="AJ106" s="1">
        <v>3500</v>
      </c>
      <c r="AK106" s="1">
        <v>2350</v>
      </c>
      <c r="AL106" s="1">
        <f t="shared" si="63"/>
        <v>5510.75</v>
      </c>
      <c r="AM106" s="1">
        <f t="shared" si="70"/>
        <v>853.02999999999952</v>
      </c>
      <c r="AN106" s="1">
        <f t="shared" si="64"/>
        <v>810.37849999999946</v>
      </c>
      <c r="AO106" s="1">
        <v>225</v>
      </c>
      <c r="AP106" s="1">
        <v>45</v>
      </c>
      <c r="AQ106" s="1">
        <f t="shared" si="65"/>
        <v>1080.3784999999993</v>
      </c>
      <c r="AR106" s="22">
        <f t="shared" si="66"/>
        <v>3086.7957142857126</v>
      </c>
    </row>
    <row r="107" spans="2:44" x14ac:dyDescent="0.35">
      <c r="B107" s="3">
        <v>700</v>
      </c>
      <c r="C107" s="21">
        <v>3600</v>
      </c>
      <c r="D107" s="4">
        <v>1255</v>
      </c>
      <c r="E107" s="6">
        <f t="shared" si="53"/>
        <v>3030.8249999999998</v>
      </c>
      <c r="F107" s="3">
        <f t="shared" si="67"/>
        <v>472.72999999999951</v>
      </c>
      <c r="G107" s="21">
        <f t="shared" si="54"/>
        <v>449.09349999999949</v>
      </c>
      <c r="H107" s="21">
        <v>205</v>
      </c>
      <c r="I107" s="4">
        <f t="shared" si="55"/>
        <v>654.09349999999949</v>
      </c>
      <c r="J107" s="9">
        <f t="shared" si="56"/>
        <v>1868.83857142857</v>
      </c>
      <c r="K107" s="20"/>
      <c r="L107" s="1"/>
      <c r="M107" s="1">
        <v>700</v>
      </c>
      <c r="N107" s="1">
        <v>3600</v>
      </c>
      <c r="O107" s="1">
        <v>1560</v>
      </c>
      <c r="P107" s="1">
        <f t="shared" si="52"/>
        <v>3767.4</v>
      </c>
      <c r="Q107" s="1">
        <f t="shared" si="68"/>
        <v>671.4700000000006</v>
      </c>
      <c r="R107" s="1">
        <f t="shared" si="57"/>
        <v>631.18180000000052</v>
      </c>
      <c r="S107" s="1">
        <v>210</v>
      </c>
      <c r="T107" s="1">
        <f t="shared" si="58"/>
        <v>841.18180000000052</v>
      </c>
      <c r="U107" s="22">
        <f t="shared" si="59"/>
        <v>2403.3765714285732</v>
      </c>
      <c r="V107" s="1"/>
      <c r="W107" s="1"/>
      <c r="X107" s="1">
        <v>700</v>
      </c>
      <c r="Y107" s="1">
        <v>3600</v>
      </c>
      <c r="Z107" s="1">
        <v>1880</v>
      </c>
      <c r="AA107" s="1">
        <f t="shared" si="71"/>
        <v>4540.2</v>
      </c>
      <c r="AB107" s="1">
        <f t="shared" si="69"/>
        <v>684.53999999999928</v>
      </c>
      <c r="AC107" s="1">
        <f t="shared" si="60"/>
        <v>643.46759999999927</v>
      </c>
      <c r="AD107" s="1">
        <v>220</v>
      </c>
      <c r="AE107" s="1">
        <f t="shared" si="61"/>
        <v>863.46759999999927</v>
      </c>
      <c r="AF107" s="22">
        <f t="shared" si="62"/>
        <v>2467.0502857142837</v>
      </c>
      <c r="AG107" s="20"/>
      <c r="AH107" s="20"/>
      <c r="AI107" s="1">
        <v>700</v>
      </c>
      <c r="AJ107" s="1">
        <v>3600</v>
      </c>
      <c r="AK107" s="1">
        <v>2350</v>
      </c>
      <c r="AL107" s="1">
        <f t="shared" si="63"/>
        <v>5675.25</v>
      </c>
      <c r="AM107" s="1">
        <f t="shared" si="70"/>
        <v>869.93999999999949</v>
      </c>
      <c r="AN107" s="1">
        <f t="shared" si="64"/>
        <v>826.44299999999953</v>
      </c>
      <c r="AO107" s="1">
        <v>225</v>
      </c>
      <c r="AP107" s="1">
        <v>45</v>
      </c>
      <c r="AQ107" s="1">
        <f t="shared" si="65"/>
        <v>1096.4429999999995</v>
      </c>
      <c r="AR107" s="22">
        <f t="shared" si="66"/>
        <v>3132.6942857142844</v>
      </c>
    </row>
    <row r="108" spans="2:44" x14ac:dyDescent="0.35">
      <c r="B108" s="3">
        <v>700</v>
      </c>
      <c r="C108" s="21">
        <v>3700</v>
      </c>
      <c r="D108" s="4">
        <v>1255</v>
      </c>
      <c r="E108" s="6">
        <f t="shared" si="53"/>
        <v>3118.6750000000002</v>
      </c>
      <c r="F108" s="3">
        <f t="shared" si="67"/>
        <v>481.18999999999949</v>
      </c>
      <c r="G108" s="21">
        <f t="shared" si="54"/>
        <v>457.13049999999947</v>
      </c>
      <c r="H108" s="21">
        <v>205</v>
      </c>
      <c r="I108" s="4">
        <f t="shared" si="55"/>
        <v>662.13049999999953</v>
      </c>
      <c r="J108" s="9">
        <f t="shared" si="56"/>
        <v>1891.8014285714273</v>
      </c>
      <c r="K108" s="20"/>
      <c r="L108" s="1"/>
      <c r="M108" s="1">
        <v>700</v>
      </c>
      <c r="N108" s="1">
        <v>3700</v>
      </c>
      <c r="O108" s="1">
        <v>1560</v>
      </c>
      <c r="P108" s="1">
        <f t="shared" si="52"/>
        <v>3876.6</v>
      </c>
      <c r="Q108" s="1">
        <f t="shared" si="68"/>
        <v>684.16000000000065</v>
      </c>
      <c r="R108" s="1">
        <f t="shared" si="57"/>
        <v>643.1104000000006</v>
      </c>
      <c r="S108" s="1">
        <v>210</v>
      </c>
      <c r="T108" s="1">
        <f t="shared" si="58"/>
        <v>853.1104000000006</v>
      </c>
      <c r="U108" s="22">
        <f t="shared" si="59"/>
        <v>2437.4582857142877</v>
      </c>
      <c r="V108" s="1"/>
      <c r="W108" s="1"/>
      <c r="X108" s="1">
        <v>700</v>
      </c>
      <c r="Y108" s="1">
        <v>3700</v>
      </c>
      <c r="Z108" s="1">
        <v>1880</v>
      </c>
      <c r="AA108" s="1">
        <f t="shared" si="71"/>
        <v>4671.8</v>
      </c>
      <c r="AB108" s="1">
        <f t="shared" si="69"/>
        <v>697.56999999999925</v>
      </c>
      <c r="AC108" s="1">
        <f t="shared" si="60"/>
        <v>655.71579999999926</v>
      </c>
      <c r="AD108" s="1">
        <v>220</v>
      </c>
      <c r="AE108" s="1">
        <f t="shared" si="61"/>
        <v>875.71579999999926</v>
      </c>
      <c r="AF108" s="22">
        <f t="shared" si="62"/>
        <v>2502.0451428571409</v>
      </c>
      <c r="AG108" s="20"/>
      <c r="AH108" s="20"/>
      <c r="AI108" s="1">
        <v>700</v>
      </c>
      <c r="AJ108" s="1">
        <v>3700</v>
      </c>
      <c r="AK108" s="1">
        <v>2350</v>
      </c>
      <c r="AL108" s="1">
        <f t="shared" si="63"/>
        <v>5839.75</v>
      </c>
      <c r="AM108" s="1">
        <f t="shared" si="70"/>
        <v>886.84999999999945</v>
      </c>
      <c r="AN108" s="1">
        <f t="shared" si="64"/>
        <v>842.50749999999948</v>
      </c>
      <c r="AO108" s="1">
        <v>225</v>
      </c>
      <c r="AP108" s="1">
        <v>45</v>
      </c>
      <c r="AQ108" s="1">
        <f t="shared" si="65"/>
        <v>1112.5074999999995</v>
      </c>
      <c r="AR108" s="22">
        <f t="shared" si="66"/>
        <v>3178.5928571428558</v>
      </c>
    </row>
    <row r="109" spans="2:44" x14ac:dyDescent="0.35">
      <c r="B109" s="3">
        <v>700</v>
      </c>
      <c r="C109" s="21">
        <v>3800</v>
      </c>
      <c r="D109" s="4">
        <v>1255</v>
      </c>
      <c r="E109" s="6">
        <f t="shared" si="53"/>
        <v>3206.5250000000001</v>
      </c>
      <c r="F109" s="3">
        <f t="shared" si="67"/>
        <v>489.64999999999947</v>
      </c>
      <c r="G109" s="21">
        <f t="shared" si="54"/>
        <v>465.16749999999945</v>
      </c>
      <c r="H109" s="21">
        <v>205</v>
      </c>
      <c r="I109" s="4">
        <f t="shared" si="55"/>
        <v>670.16749999999945</v>
      </c>
      <c r="J109" s="9">
        <f t="shared" si="56"/>
        <v>1914.7642857142844</v>
      </c>
      <c r="K109" s="20"/>
      <c r="L109" s="1"/>
      <c r="M109" s="1">
        <v>700</v>
      </c>
      <c r="N109" s="1">
        <v>3800</v>
      </c>
      <c r="O109" s="1">
        <v>1560</v>
      </c>
      <c r="P109" s="1">
        <f t="shared" si="52"/>
        <v>3985.8</v>
      </c>
      <c r="Q109" s="1">
        <f t="shared" si="68"/>
        <v>696.8500000000007</v>
      </c>
      <c r="R109" s="1">
        <f t="shared" si="57"/>
        <v>655.03900000000067</v>
      </c>
      <c r="S109" s="1">
        <v>210</v>
      </c>
      <c r="T109" s="1">
        <f t="shared" si="58"/>
        <v>865.03900000000067</v>
      </c>
      <c r="U109" s="22">
        <f t="shared" si="59"/>
        <v>2471.5400000000022</v>
      </c>
      <c r="V109" s="1"/>
      <c r="W109" s="1"/>
      <c r="X109" s="1">
        <v>700</v>
      </c>
      <c r="Y109" s="1">
        <v>3800</v>
      </c>
      <c r="Z109" s="1">
        <v>1880</v>
      </c>
      <c r="AA109" s="1">
        <f t="shared" si="71"/>
        <v>4803.3999999999996</v>
      </c>
      <c r="AB109" s="1">
        <f t="shared" si="69"/>
        <v>710.59999999999923</v>
      </c>
      <c r="AC109" s="1">
        <f t="shared" si="60"/>
        <v>667.96399999999926</v>
      </c>
      <c r="AD109" s="1">
        <v>220</v>
      </c>
      <c r="AE109" s="1">
        <f t="shared" si="61"/>
        <v>887.96399999999926</v>
      </c>
      <c r="AF109" s="22">
        <f t="shared" si="62"/>
        <v>2537.0399999999981</v>
      </c>
      <c r="AG109" s="20"/>
      <c r="AH109" s="20"/>
      <c r="AI109" s="1">
        <v>700</v>
      </c>
      <c r="AJ109" s="1">
        <v>3800</v>
      </c>
      <c r="AK109" s="1">
        <v>2350</v>
      </c>
      <c r="AL109" s="1">
        <f t="shared" si="63"/>
        <v>6004.25</v>
      </c>
      <c r="AM109" s="1">
        <f t="shared" si="70"/>
        <v>903.75999999999942</v>
      </c>
      <c r="AN109" s="1">
        <f t="shared" si="64"/>
        <v>858.57199999999943</v>
      </c>
      <c r="AO109" s="1">
        <v>230</v>
      </c>
      <c r="AP109" s="1">
        <v>45</v>
      </c>
      <c r="AQ109" s="1">
        <f t="shared" si="65"/>
        <v>1133.5719999999994</v>
      </c>
      <c r="AR109" s="22">
        <f t="shared" si="66"/>
        <v>3238.7771428571414</v>
      </c>
    </row>
    <row r="110" spans="2:44" x14ac:dyDescent="0.35">
      <c r="B110" s="3">
        <v>700</v>
      </c>
      <c r="C110" s="21">
        <v>3900</v>
      </c>
      <c r="D110" s="4">
        <v>1255</v>
      </c>
      <c r="E110" s="6">
        <f t="shared" si="53"/>
        <v>3294.375</v>
      </c>
      <c r="F110" s="3">
        <f t="shared" si="67"/>
        <v>498.10999999999945</v>
      </c>
      <c r="G110" s="21">
        <f t="shared" si="54"/>
        <v>473.20449999999943</v>
      </c>
      <c r="H110" s="21">
        <v>205</v>
      </c>
      <c r="I110" s="4">
        <f t="shared" si="55"/>
        <v>678.20449999999937</v>
      </c>
      <c r="J110" s="9">
        <f t="shared" si="56"/>
        <v>1937.7271428571412</v>
      </c>
      <c r="K110" s="20"/>
      <c r="L110" s="1"/>
      <c r="M110" s="1">
        <v>700</v>
      </c>
      <c r="N110" s="1">
        <v>3900</v>
      </c>
      <c r="O110" s="1">
        <v>1560</v>
      </c>
      <c r="P110" s="1">
        <f t="shared" si="52"/>
        <v>4095</v>
      </c>
      <c r="Q110" s="1">
        <f t="shared" si="68"/>
        <v>709.54000000000076</v>
      </c>
      <c r="R110" s="1">
        <f t="shared" si="57"/>
        <v>666.96760000000063</v>
      </c>
      <c r="S110" s="1">
        <v>215</v>
      </c>
      <c r="T110" s="1">
        <f t="shared" si="58"/>
        <v>881.96760000000063</v>
      </c>
      <c r="U110" s="22">
        <f t="shared" si="59"/>
        <v>2519.9074285714305</v>
      </c>
      <c r="V110" s="1"/>
      <c r="W110" s="1"/>
      <c r="X110" s="1">
        <v>700</v>
      </c>
      <c r="Y110" s="1">
        <v>3900</v>
      </c>
      <c r="Z110" s="1">
        <v>1880</v>
      </c>
      <c r="AA110" s="1">
        <f t="shared" si="71"/>
        <v>4935</v>
      </c>
      <c r="AB110" s="1">
        <f t="shared" si="69"/>
        <v>723.6299999999992</v>
      </c>
      <c r="AC110" s="1">
        <f t="shared" si="60"/>
        <v>680.21219999999926</v>
      </c>
      <c r="AD110" s="1">
        <v>220</v>
      </c>
      <c r="AE110" s="1">
        <f t="shared" si="61"/>
        <v>900.21219999999926</v>
      </c>
      <c r="AF110" s="22">
        <f t="shared" si="62"/>
        <v>2572.0348571428553</v>
      </c>
      <c r="AG110" s="20"/>
      <c r="AH110" s="20"/>
      <c r="AI110" s="1">
        <v>700</v>
      </c>
      <c r="AJ110" s="1">
        <v>3900</v>
      </c>
      <c r="AK110" s="1">
        <v>2350</v>
      </c>
      <c r="AL110" s="1">
        <f t="shared" si="63"/>
        <v>6168.75</v>
      </c>
      <c r="AM110" s="1">
        <f t="shared" si="70"/>
        <v>920.66999999999939</v>
      </c>
      <c r="AN110" s="1">
        <f t="shared" si="64"/>
        <v>874.63649999999939</v>
      </c>
      <c r="AO110" s="1">
        <v>230</v>
      </c>
      <c r="AP110" s="1">
        <v>45</v>
      </c>
      <c r="AQ110" s="1">
        <f t="shared" si="65"/>
        <v>1149.6364999999994</v>
      </c>
      <c r="AR110" s="22">
        <f t="shared" si="66"/>
        <v>3284.6757142857127</v>
      </c>
    </row>
    <row r="111" spans="2:44" x14ac:dyDescent="0.35">
      <c r="B111" s="3">
        <v>700</v>
      </c>
      <c r="C111" s="21">
        <v>4000</v>
      </c>
      <c r="D111" s="4">
        <v>1255</v>
      </c>
      <c r="E111" s="6">
        <f t="shared" si="53"/>
        <v>3382.2249999999999</v>
      </c>
      <c r="F111" s="3">
        <f t="shared" si="67"/>
        <v>506.56999999999942</v>
      </c>
      <c r="G111" s="21">
        <f t="shared" si="54"/>
        <v>481.24149999999941</v>
      </c>
      <c r="H111" s="21">
        <v>205</v>
      </c>
      <c r="I111" s="4">
        <f t="shared" si="55"/>
        <v>686.24149999999941</v>
      </c>
      <c r="J111" s="9">
        <f t="shared" si="56"/>
        <v>1960.6899999999985</v>
      </c>
      <c r="K111" s="20"/>
      <c r="L111" s="1"/>
      <c r="M111" s="1">
        <v>700</v>
      </c>
      <c r="N111" s="1">
        <v>4000</v>
      </c>
      <c r="O111" s="1">
        <v>1560</v>
      </c>
      <c r="P111" s="1">
        <f t="shared" si="52"/>
        <v>4204.2</v>
      </c>
      <c r="Q111" s="1">
        <f t="shared" si="68"/>
        <v>722.23000000000081</v>
      </c>
      <c r="R111" s="1">
        <f t="shared" si="57"/>
        <v>678.8962000000007</v>
      </c>
      <c r="S111" s="1">
        <v>215</v>
      </c>
      <c r="T111" s="1">
        <f t="shared" si="58"/>
        <v>893.8962000000007</v>
      </c>
      <c r="U111" s="22">
        <f t="shared" si="59"/>
        <v>2553.989142857145</v>
      </c>
      <c r="V111" s="1"/>
      <c r="W111" s="1"/>
      <c r="X111" s="1">
        <v>700</v>
      </c>
      <c r="Y111" s="1">
        <v>4000</v>
      </c>
      <c r="Z111" s="1">
        <v>1880</v>
      </c>
      <c r="AA111" s="1">
        <f t="shared" si="71"/>
        <v>5066.6000000000004</v>
      </c>
      <c r="AB111" s="1">
        <f t="shared" si="69"/>
        <v>736.65999999999917</v>
      </c>
      <c r="AC111" s="1">
        <f t="shared" si="60"/>
        <v>692.46039999999914</v>
      </c>
      <c r="AD111" s="1">
        <v>220</v>
      </c>
      <c r="AE111" s="1">
        <f t="shared" si="61"/>
        <v>912.46039999999914</v>
      </c>
      <c r="AF111" s="22">
        <f t="shared" si="62"/>
        <v>2607.0297142857121</v>
      </c>
      <c r="AG111" s="20"/>
      <c r="AH111" s="20"/>
      <c r="AI111" s="1">
        <v>700</v>
      </c>
      <c r="AJ111" s="1">
        <v>4000</v>
      </c>
      <c r="AK111" s="1">
        <v>2350</v>
      </c>
      <c r="AL111" s="1">
        <f t="shared" si="63"/>
        <v>6333.25</v>
      </c>
      <c r="AM111" s="1">
        <f t="shared" si="70"/>
        <v>937.57999999999936</v>
      </c>
      <c r="AN111" s="1">
        <f t="shared" si="64"/>
        <v>890.70099999999934</v>
      </c>
      <c r="AO111" s="1">
        <v>230</v>
      </c>
      <c r="AP111" s="1">
        <v>45</v>
      </c>
      <c r="AQ111" s="1">
        <f t="shared" si="65"/>
        <v>1165.7009999999993</v>
      </c>
      <c r="AR111" s="22">
        <f t="shared" si="66"/>
        <v>3330.5742857142841</v>
      </c>
    </row>
    <row r="112" spans="2:44" x14ac:dyDescent="0.35">
      <c r="B112" s="3"/>
      <c r="C112" s="21"/>
      <c r="D112" s="4"/>
      <c r="E112" s="6"/>
      <c r="F112" s="3"/>
      <c r="G112" s="21"/>
      <c r="H112" s="21"/>
      <c r="I112" s="4"/>
      <c r="J112" s="23"/>
      <c r="K112" s="20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20"/>
      <c r="AH112" s="20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2:44" x14ac:dyDescent="0.35">
      <c r="B113" s="3"/>
      <c r="C113" s="21"/>
      <c r="D113" s="4"/>
      <c r="E113" s="6"/>
      <c r="F113" s="3"/>
      <c r="G113" s="21"/>
      <c r="H113" s="21"/>
      <c r="I113" s="4"/>
      <c r="J113" s="23"/>
      <c r="K113" s="20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20"/>
      <c r="AH113" s="20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2:44" x14ac:dyDescent="0.35">
      <c r="B114" s="3">
        <v>750</v>
      </c>
      <c r="C114" s="21">
        <v>800</v>
      </c>
      <c r="D114" s="4">
        <v>1255</v>
      </c>
      <c r="E114" s="6">
        <f t="shared" ref="E114:E146" si="72">(((22/7*(B114/2)^2)*D114)+((C114-B114)*D114*B114))/1000000</f>
        <v>601.72767857142856</v>
      </c>
      <c r="F114" s="3">
        <v>243.47</v>
      </c>
      <c r="G114" s="21">
        <f t="shared" ref="G114:G146" si="73">$G$4*F114</f>
        <v>231.29649999999998</v>
      </c>
      <c r="H114" s="21">
        <v>125</v>
      </c>
      <c r="I114" s="4">
        <f t="shared" ref="I114:I146" si="74">SUM(G114:H114)</f>
        <v>356.29649999999998</v>
      </c>
      <c r="J114" s="9">
        <f t="shared" ref="J114:J146" si="75">I114/(1-$C$2)</f>
        <v>1017.99</v>
      </c>
      <c r="K114" s="20"/>
      <c r="L114" s="1"/>
      <c r="M114" s="1">
        <v>750</v>
      </c>
      <c r="N114" s="1">
        <v>800</v>
      </c>
      <c r="O114" s="1">
        <v>1560</v>
      </c>
      <c r="P114" s="1">
        <f t="shared" si="52"/>
        <v>747.96428571428567</v>
      </c>
      <c r="Q114" s="1">
        <v>327.14999999999998</v>
      </c>
      <c r="R114" s="1">
        <f t="shared" ref="R114:R146" si="76">$R$4*Q114</f>
        <v>307.52099999999996</v>
      </c>
      <c r="S114" s="1">
        <v>125</v>
      </c>
      <c r="T114" s="1">
        <f t="shared" ref="T114:T146" si="77">SUM(R114:S114)</f>
        <v>432.52099999999996</v>
      </c>
      <c r="U114" s="22">
        <f t="shared" ref="U114:U146" si="78">T114/(1-$C$2)</f>
        <v>1235.7742857142857</v>
      </c>
      <c r="V114" s="1"/>
      <c r="W114" s="1"/>
      <c r="X114" s="1">
        <v>750</v>
      </c>
      <c r="Y114" s="1">
        <v>800</v>
      </c>
      <c r="Z114" s="1">
        <v>1880</v>
      </c>
      <c r="AA114" s="1">
        <f t="shared" si="71"/>
        <v>901.39285714285711</v>
      </c>
      <c r="AB114" s="1">
        <v>330.78</v>
      </c>
      <c r="AC114" s="1">
        <f t="shared" ref="AC114:AC146" si="79">$AC$4*AB114</f>
        <v>310.93319999999994</v>
      </c>
      <c r="AD114" s="1">
        <v>125</v>
      </c>
      <c r="AE114" s="1">
        <f t="shared" ref="AE114:AE146" si="80">SUM(AC114:AD114)</f>
        <v>435.93319999999994</v>
      </c>
      <c r="AF114" s="22">
        <f t="shared" ref="AF114:AF146" si="81">AE114/(1-$C$2)</f>
        <v>1245.5234285714284</v>
      </c>
      <c r="AG114" s="20"/>
      <c r="AH114" s="20"/>
      <c r="AI114" s="1">
        <v>750</v>
      </c>
      <c r="AJ114" s="1">
        <v>800</v>
      </c>
      <c r="AK114" s="1">
        <v>2350</v>
      </c>
      <c r="AL114" s="1">
        <f t="shared" si="63"/>
        <v>1126.7410714285713</v>
      </c>
      <c r="AM114" s="1">
        <v>410.84</v>
      </c>
      <c r="AN114" s="1">
        <f t="shared" ref="AN114:AN146" si="82">$AN$4*AM114</f>
        <v>390.29799999999994</v>
      </c>
      <c r="AO114" s="1">
        <v>145</v>
      </c>
      <c r="AP114" s="1">
        <v>30</v>
      </c>
      <c r="AQ114" s="1">
        <f t="shared" ref="AQ114:AQ146" si="83">SUM(AN114:AP114)</f>
        <v>565.298</v>
      </c>
      <c r="AR114" s="22">
        <f t="shared" ref="AR114:AR146" si="84">AQ114/(1-$C$2)</f>
        <v>1615.1371428571429</v>
      </c>
    </row>
    <row r="115" spans="2:44" x14ac:dyDescent="0.35">
      <c r="B115" s="3">
        <v>750</v>
      </c>
      <c r="C115" s="21">
        <v>900</v>
      </c>
      <c r="D115" s="4">
        <v>1255</v>
      </c>
      <c r="E115" s="6">
        <f t="shared" si="72"/>
        <v>695.85267857142856</v>
      </c>
      <c r="F115" s="3">
        <v>251.91</v>
      </c>
      <c r="G115" s="21">
        <f t="shared" si="73"/>
        <v>239.31449999999998</v>
      </c>
      <c r="H115" s="21">
        <v>125</v>
      </c>
      <c r="I115" s="4">
        <f t="shared" si="74"/>
        <v>364.31449999999995</v>
      </c>
      <c r="J115" s="9">
        <f t="shared" si="75"/>
        <v>1040.8985714285714</v>
      </c>
      <c r="K115" s="20"/>
      <c r="L115" s="1"/>
      <c r="M115" s="1">
        <v>750</v>
      </c>
      <c r="N115" s="1">
        <v>900</v>
      </c>
      <c r="O115" s="1">
        <v>1560</v>
      </c>
      <c r="P115" s="1">
        <f t="shared" si="52"/>
        <v>864.96428571428567</v>
      </c>
      <c r="Q115" s="1">
        <v>339.83</v>
      </c>
      <c r="R115" s="1">
        <f t="shared" si="76"/>
        <v>319.44019999999995</v>
      </c>
      <c r="S115" s="1">
        <v>125</v>
      </c>
      <c r="T115" s="1">
        <f t="shared" si="77"/>
        <v>444.44019999999995</v>
      </c>
      <c r="U115" s="22">
        <f t="shared" si="78"/>
        <v>1269.8291428571429</v>
      </c>
      <c r="V115" s="1"/>
      <c r="W115" s="1"/>
      <c r="X115" s="1">
        <v>750</v>
      </c>
      <c r="Y115" s="1">
        <v>900</v>
      </c>
      <c r="Z115" s="1">
        <v>1880</v>
      </c>
      <c r="AA115" s="1">
        <f t="shared" si="71"/>
        <v>1042.3928571428571</v>
      </c>
      <c r="AB115" s="1">
        <v>343.81</v>
      </c>
      <c r="AC115" s="1">
        <f t="shared" si="79"/>
        <v>323.1814</v>
      </c>
      <c r="AD115" s="1">
        <v>145</v>
      </c>
      <c r="AE115" s="1">
        <f t="shared" si="80"/>
        <v>468.1814</v>
      </c>
      <c r="AF115" s="22">
        <f t="shared" si="81"/>
        <v>1337.661142857143</v>
      </c>
      <c r="AG115" s="20"/>
      <c r="AH115" s="20"/>
      <c r="AI115" s="1">
        <v>750</v>
      </c>
      <c r="AJ115" s="1">
        <v>900</v>
      </c>
      <c r="AK115" s="1">
        <v>2350</v>
      </c>
      <c r="AL115" s="1">
        <f t="shared" si="63"/>
        <v>1302.9910714285713</v>
      </c>
      <c r="AM115" s="1">
        <v>427.74</v>
      </c>
      <c r="AN115" s="1">
        <f t="shared" si="82"/>
        <v>406.35300000000001</v>
      </c>
      <c r="AO115" s="1">
        <v>145</v>
      </c>
      <c r="AP115" s="1">
        <v>30</v>
      </c>
      <c r="AQ115" s="1">
        <f t="shared" si="83"/>
        <v>581.35300000000007</v>
      </c>
      <c r="AR115" s="22">
        <f t="shared" si="84"/>
        <v>1661.0085714285717</v>
      </c>
    </row>
    <row r="116" spans="2:44" x14ac:dyDescent="0.35">
      <c r="B116" s="3">
        <v>750</v>
      </c>
      <c r="C116" s="21">
        <v>1000</v>
      </c>
      <c r="D116" s="4">
        <v>1255</v>
      </c>
      <c r="E116" s="6">
        <f t="shared" si="72"/>
        <v>789.97767857142856</v>
      </c>
      <c r="F116" s="3">
        <f>F115+8.44</f>
        <v>260.35000000000002</v>
      </c>
      <c r="G116" s="21">
        <f t="shared" si="73"/>
        <v>247.33250000000001</v>
      </c>
      <c r="H116" s="21">
        <v>125</v>
      </c>
      <c r="I116" s="4">
        <f t="shared" si="74"/>
        <v>372.33249999999998</v>
      </c>
      <c r="J116" s="9">
        <f t="shared" si="75"/>
        <v>1063.8071428571429</v>
      </c>
      <c r="K116" s="20"/>
      <c r="L116" s="1"/>
      <c r="M116" s="1">
        <v>750</v>
      </c>
      <c r="N116" s="1">
        <v>1000</v>
      </c>
      <c r="O116" s="1">
        <v>1560</v>
      </c>
      <c r="P116" s="1">
        <f t="shared" si="52"/>
        <v>981.96428571428567</v>
      </c>
      <c r="Q116" s="1">
        <f>Q115+12.68</f>
        <v>352.51</v>
      </c>
      <c r="R116" s="1">
        <f t="shared" si="76"/>
        <v>331.35939999999999</v>
      </c>
      <c r="S116" s="1">
        <v>125</v>
      </c>
      <c r="T116" s="1">
        <f t="shared" si="77"/>
        <v>456.35939999999999</v>
      </c>
      <c r="U116" s="22">
        <f t="shared" si="78"/>
        <v>1303.884</v>
      </c>
      <c r="V116" s="1"/>
      <c r="W116" s="1"/>
      <c r="X116" s="1">
        <v>750</v>
      </c>
      <c r="Y116" s="1">
        <v>1000</v>
      </c>
      <c r="Z116" s="1">
        <v>1880</v>
      </c>
      <c r="AA116" s="1">
        <f t="shared" si="71"/>
        <v>1183.3928571428571</v>
      </c>
      <c r="AB116" s="1">
        <f>AB115+13.03</f>
        <v>356.84</v>
      </c>
      <c r="AC116" s="1">
        <f t="shared" si="79"/>
        <v>335.42959999999994</v>
      </c>
      <c r="AD116" s="1">
        <v>145</v>
      </c>
      <c r="AE116" s="1">
        <f t="shared" si="80"/>
        <v>480.42959999999994</v>
      </c>
      <c r="AF116" s="22">
        <f t="shared" si="81"/>
        <v>1372.6559999999999</v>
      </c>
      <c r="AG116" s="20"/>
      <c r="AH116" s="20"/>
      <c r="AI116" s="1">
        <v>750</v>
      </c>
      <c r="AJ116" s="1">
        <v>1000</v>
      </c>
      <c r="AK116" s="1">
        <v>2350</v>
      </c>
      <c r="AL116" s="1">
        <f t="shared" si="63"/>
        <v>1479.2410714285713</v>
      </c>
      <c r="AM116" s="1">
        <f>AM115+16.9</f>
        <v>444.64</v>
      </c>
      <c r="AN116" s="1">
        <f t="shared" si="82"/>
        <v>422.40799999999996</v>
      </c>
      <c r="AO116" s="1">
        <v>145</v>
      </c>
      <c r="AP116" s="1">
        <v>30</v>
      </c>
      <c r="AQ116" s="1">
        <f t="shared" si="83"/>
        <v>597.4079999999999</v>
      </c>
      <c r="AR116" s="22">
        <f t="shared" si="84"/>
        <v>1706.8799999999999</v>
      </c>
    </row>
    <row r="117" spans="2:44" x14ac:dyDescent="0.35">
      <c r="B117" s="3">
        <v>750</v>
      </c>
      <c r="C117" s="21">
        <v>1100</v>
      </c>
      <c r="D117" s="4">
        <v>1255</v>
      </c>
      <c r="E117" s="6">
        <f t="shared" si="72"/>
        <v>884.10267857142856</v>
      </c>
      <c r="F117" s="3">
        <f t="shared" ref="F117:F146" si="85">F116+8.44</f>
        <v>268.79000000000002</v>
      </c>
      <c r="G117" s="21">
        <f t="shared" si="73"/>
        <v>255.35050000000001</v>
      </c>
      <c r="H117" s="21">
        <v>125</v>
      </c>
      <c r="I117" s="4">
        <f t="shared" si="74"/>
        <v>380.35050000000001</v>
      </c>
      <c r="J117" s="9">
        <f t="shared" si="75"/>
        <v>1086.7157142857143</v>
      </c>
      <c r="K117" s="20"/>
      <c r="L117" s="1"/>
      <c r="M117" s="1">
        <v>750</v>
      </c>
      <c r="N117" s="1">
        <v>1100</v>
      </c>
      <c r="O117" s="1">
        <v>1560</v>
      </c>
      <c r="P117" s="1">
        <f t="shared" si="52"/>
        <v>1098.9642857142856</v>
      </c>
      <c r="Q117" s="1">
        <f t="shared" ref="Q117:Q146" si="86">Q116+12.68</f>
        <v>365.19</v>
      </c>
      <c r="R117" s="1">
        <f t="shared" si="76"/>
        <v>343.27859999999998</v>
      </c>
      <c r="S117" s="1">
        <v>145</v>
      </c>
      <c r="T117" s="1">
        <f t="shared" si="77"/>
        <v>488.27859999999998</v>
      </c>
      <c r="U117" s="22">
        <f t="shared" si="78"/>
        <v>1395.0817142857143</v>
      </c>
      <c r="V117" s="1"/>
      <c r="W117" s="1"/>
      <c r="X117" s="1">
        <v>750</v>
      </c>
      <c r="Y117" s="1">
        <v>1100</v>
      </c>
      <c r="Z117" s="1">
        <v>1880</v>
      </c>
      <c r="AA117" s="1">
        <f t="shared" si="71"/>
        <v>1324.3928571428571</v>
      </c>
      <c r="AB117" s="1">
        <f t="shared" ref="AB117:AB146" si="87">AB116+13.03</f>
        <v>369.86999999999995</v>
      </c>
      <c r="AC117" s="1">
        <f t="shared" si="79"/>
        <v>347.67779999999993</v>
      </c>
      <c r="AD117" s="1">
        <v>145</v>
      </c>
      <c r="AE117" s="1">
        <f t="shared" si="80"/>
        <v>492.67779999999993</v>
      </c>
      <c r="AF117" s="22">
        <f t="shared" si="81"/>
        <v>1407.6508571428571</v>
      </c>
      <c r="AG117" s="20"/>
      <c r="AH117" s="20"/>
      <c r="AI117" s="1">
        <v>750</v>
      </c>
      <c r="AJ117" s="1">
        <v>1100</v>
      </c>
      <c r="AK117" s="1">
        <v>2350</v>
      </c>
      <c r="AL117" s="1">
        <f t="shared" si="63"/>
        <v>1655.4910714285713</v>
      </c>
      <c r="AM117" s="1">
        <f t="shared" ref="AM117:AM146" si="88">AM116+16.9</f>
        <v>461.53999999999996</v>
      </c>
      <c r="AN117" s="1">
        <f t="shared" si="82"/>
        <v>438.46299999999997</v>
      </c>
      <c r="AO117" s="1">
        <v>165</v>
      </c>
      <c r="AP117" s="1">
        <v>30</v>
      </c>
      <c r="AQ117" s="1">
        <f t="shared" si="83"/>
        <v>633.46299999999997</v>
      </c>
      <c r="AR117" s="22">
        <f t="shared" si="84"/>
        <v>1809.8942857142858</v>
      </c>
    </row>
    <row r="118" spans="2:44" x14ac:dyDescent="0.35">
      <c r="B118" s="3">
        <v>750</v>
      </c>
      <c r="C118" s="21">
        <v>1200</v>
      </c>
      <c r="D118" s="4">
        <v>1255</v>
      </c>
      <c r="E118" s="6">
        <f t="shared" si="72"/>
        <v>978.22767857142856</v>
      </c>
      <c r="F118" s="3">
        <f t="shared" si="85"/>
        <v>277.23</v>
      </c>
      <c r="G118" s="21">
        <f t="shared" si="73"/>
        <v>263.36849999999998</v>
      </c>
      <c r="H118" s="21">
        <v>125</v>
      </c>
      <c r="I118" s="4">
        <f t="shared" si="74"/>
        <v>388.36849999999998</v>
      </c>
      <c r="J118" s="9">
        <f t="shared" si="75"/>
        <v>1109.6242857142856</v>
      </c>
      <c r="K118" s="20"/>
      <c r="L118" s="1"/>
      <c r="M118" s="1">
        <v>750</v>
      </c>
      <c r="N118" s="1">
        <v>1200</v>
      </c>
      <c r="O118" s="1">
        <v>1560</v>
      </c>
      <c r="P118" s="1">
        <f t="shared" si="52"/>
        <v>1215.9642857142856</v>
      </c>
      <c r="Q118" s="1">
        <f t="shared" si="86"/>
        <v>377.87</v>
      </c>
      <c r="R118" s="1">
        <f t="shared" si="76"/>
        <v>355.19779999999997</v>
      </c>
      <c r="S118" s="1">
        <v>145</v>
      </c>
      <c r="T118" s="1">
        <f t="shared" si="77"/>
        <v>500.19779999999997</v>
      </c>
      <c r="U118" s="22">
        <f t="shared" si="78"/>
        <v>1429.1365714285714</v>
      </c>
      <c r="V118" s="1"/>
      <c r="W118" s="1"/>
      <c r="X118" s="1">
        <v>750</v>
      </c>
      <c r="Y118" s="1">
        <v>1200</v>
      </c>
      <c r="Z118" s="1">
        <v>1880</v>
      </c>
      <c r="AA118" s="1">
        <f t="shared" si="71"/>
        <v>1465.3928571428571</v>
      </c>
      <c r="AB118" s="1">
        <f t="shared" si="87"/>
        <v>382.89999999999992</v>
      </c>
      <c r="AC118" s="1">
        <f t="shared" si="79"/>
        <v>359.92599999999993</v>
      </c>
      <c r="AD118" s="1">
        <v>145</v>
      </c>
      <c r="AE118" s="1">
        <f t="shared" si="80"/>
        <v>504.92599999999993</v>
      </c>
      <c r="AF118" s="22">
        <f t="shared" si="81"/>
        <v>1442.6457142857141</v>
      </c>
      <c r="AG118" s="20"/>
      <c r="AH118" s="20"/>
      <c r="AI118" s="1">
        <v>750</v>
      </c>
      <c r="AJ118" s="1">
        <v>1200</v>
      </c>
      <c r="AK118" s="1">
        <v>2350</v>
      </c>
      <c r="AL118" s="1">
        <f t="shared" si="63"/>
        <v>1831.7410714285713</v>
      </c>
      <c r="AM118" s="1">
        <f t="shared" si="88"/>
        <v>478.43999999999994</v>
      </c>
      <c r="AN118" s="1">
        <f t="shared" si="82"/>
        <v>454.51799999999992</v>
      </c>
      <c r="AO118" s="1">
        <v>165</v>
      </c>
      <c r="AP118" s="1">
        <v>30</v>
      </c>
      <c r="AQ118" s="1">
        <f t="shared" si="83"/>
        <v>649.51799999999992</v>
      </c>
      <c r="AR118" s="22">
        <f t="shared" si="84"/>
        <v>1855.7657142857142</v>
      </c>
    </row>
    <row r="119" spans="2:44" x14ac:dyDescent="0.35">
      <c r="B119" s="3">
        <v>750</v>
      </c>
      <c r="C119" s="21">
        <v>1300</v>
      </c>
      <c r="D119" s="4">
        <v>1255</v>
      </c>
      <c r="E119" s="6">
        <f t="shared" si="72"/>
        <v>1072.3526785714284</v>
      </c>
      <c r="F119" s="3">
        <f t="shared" si="85"/>
        <v>285.67</v>
      </c>
      <c r="G119" s="21">
        <f t="shared" si="73"/>
        <v>271.38650000000001</v>
      </c>
      <c r="H119" s="21">
        <v>145</v>
      </c>
      <c r="I119" s="4">
        <f t="shared" si="74"/>
        <v>416.38650000000001</v>
      </c>
      <c r="J119" s="9">
        <f t="shared" si="75"/>
        <v>1189.6757142857143</v>
      </c>
      <c r="K119" s="20"/>
      <c r="L119" s="1"/>
      <c r="M119" s="1">
        <v>750</v>
      </c>
      <c r="N119" s="1">
        <v>1300</v>
      </c>
      <c r="O119" s="1">
        <v>1560</v>
      </c>
      <c r="P119" s="1">
        <f t="shared" si="52"/>
        <v>1332.9642857142856</v>
      </c>
      <c r="Q119" s="1">
        <f t="shared" si="86"/>
        <v>390.55</v>
      </c>
      <c r="R119" s="1">
        <f t="shared" si="76"/>
        <v>367.11699999999996</v>
      </c>
      <c r="S119" s="1">
        <v>145</v>
      </c>
      <c r="T119" s="1">
        <f t="shared" si="77"/>
        <v>512.11699999999996</v>
      </c>
      <c r="U119" s="22">
        <f t="shared" si="78"/>
        <v>1463.1914285714286</v>
      </c>
      <c r="V119" s="1"/>
      <c r="W119" s="1"/>
      <c r="X119" s="1">
        <v>750</v>
      </c>
      <c r="Y119" s="1">
        <v>1300</v>
      </c>
      <c r="Z119" s="1">
        <v>1880</v>
      </c>
      <c r="AA119" s="1">
        <f t="shared" si="71"/>
        <v>1606.3928571428571</v>
      </c>
      <c r="AB119" s="1">
        <f t="shared" si="87"/>
        <v>395.92999999999989</v>
      </c>
      <c r="AC119" s="1">
        <f t="shared" si="79"/>
        <v>372.17419999999987</v>
      </c>
      <c r="AD119" s="1">
        <v>165</v>
      </c>
      <c r="AE119" s="1">
        <f t="shared" si="80"/>
        <v>537.17419999999993</v>
      </c>
      <c r="AF119" s="22">
        <f t="shared" si="81"/>
        <v>1534.7834285714284</v>
      </c>
      <c r="AG119" s="20"/>
      <c r="AH119" s="20"/>
      <c r="AI119" s="1">
        <v>750</v>
      </c>
      <c r="AJ119" s="1">
        <v>1300</v>
      </c>
      <c r="AK119" s="1">
        <v>2350</v>
      </c>
      <c r="AL119" s="1">
        <f t="shared" si="63"/>
        <v>2007.9910714285713</v>
      </c>
      <c r="AM119" s="1">
        <f t="shared" si="88"/>
        <v>495.33999999999992</v>
      </c>
      <c r="AN119" s="1">
        <f t="shared" si="82"/>
        <v>470.57299999999992</v>
      </c>
      <c r="AO119" s="1">
        <v>185</v>
      </c>
      <c r="AP119" s="1">
        <v>30</v>
      </c>
      <c r="AQ119" s="1">
        <f t="shared" si="83"/>
        <v>685.57299999999987</v>
      </c>
      <c r="AR119" s="22">
        <f t="shared" si="84"/>
        <v>1958.7799999999997</v>
      </c>
    </row>
    <row r="120" spans="2:44" x14ac:dyDescent="0.35">
      <c r="B120" s="3">
        <v>750</v>
      </c>
      <c r="C120" s="21">
        <v>1400</v>
      </c>
      <c r="D120" s="4">
        <v>1255</v>
      </c>
      <c r="E120" s="6">
        <f t="shared" si="72"/>
        <v>1166.4776785714284</v>
      </c>
      <c r="F120" s="3">
        <f t="shared" si="85"/>
        <v>294.11</v>
      </c>
      <c r="G120" s="21">
        <f t="shared" si="73"/>
        <v>279.40449999999998</v>
      </c>
      <c r="H120" s="21">
        <v>145</v>
      </c>
      <c r="I120" s="4">
        <f t="shared" si="74"/>
        <v>424.40449999999998</v>
      </c>
      <c r="J120" s="9">
        <f t="shared" si="75"/>
        <v>1212.5842857142857</v>
      </c>
      <c r="K120" s="20"/>
      <c r="L120" s="1"/>
      <c r="M120" s="1">
        <v>750</v>
      </c>
      <c r="N120" s="1">
        <v>1400</v>
      </c>
      <c r="O120" s="1">
        <v>1560</v>
      </c>
      <c r="P120" s="1">
        <f t="shared" si="52"/>
        <v>1449.9642857142856</v>
      </c>
      <c r="Q120" s="1">
        <f t="shared" si="86"/>
        <v>403.23</v>
      </c>
      <c r="R120" s="1">
        <f t="shared" si="76"/>
        <v>379.03620000000001</v>
      </c>
      <c r="S120" s="1">
        <v>145</v>
      </c>
      <c r="T120" s="1">
        <f t="shared" si="77"/>
        <v>524.03620000000001</v>
      </c>
      <c r="U120" s="22">
        <f t="shared" si="78"/>
        <v>1497.2462857142859</v>
      </c>
      <c r="V120" s="1"/>
      <c r="W120" s="1"/>
      <c r="X120" s="1">
        <v>750</v>
      </c>
      <c r="Y120" s="1">
        <v>1400</v>
      </c>
      <c r="Z120" s="1">
        <v>1880</v>
      </c>
      <c r="AA120" s="1">
        <f t="shared" si="71"/>
        <v>1747.3928571428571</v>
      </c>
      <c r="AB120" s="1">
        <f t="shared" si="87"/>
        <v>408.95999999999987</v>
      </c>
      <c r="AC120" s="1">
        <f t="shared" si="79"/>
        <v>384.42239999999987</v>
      </c>
      <c r="AD120" s="1">
        <v>165</v>
      </c>
      <c r="AE120" s="1">
        <f t="shared" si="80"/>
        <v>549.42239999999993</v>
      </c>
      <c r="AF120" s="22">
        <f t="shared" si="81"/>
        <v>1569.7782857142856</v>
      </c>
      <c r="AG120" s="20"/>
      <c r="AH120" s="20"/>
      <c r="AI120" s="1">
        <v>750</v>
      </c>
      <c r="AJ120" s="1">
        <v>1400</v>
      </c>
      <c r="AK120" s="1">
        <v>2350</v>
      </c>
      <c r="AL120" s="1">
        <f t="shared" si="63"/>
        <v>2184.2410714285711</v>
      </c>
      <c r="AM120" s="1">
        <f t="shared" si="88"/>
        <v>512.2399999999999</v>
      </c>
      <c r="AN120" s="1">
        <f t="shared" si="82"/>
        <v>486.62799999999987</v>
      </c>
      <c r="AO120" s="1">
        <v>185</v>
      </c>
      <c r="AP120" s="1">
        <v>30</v>
      </c>
      <c r="AQ120" s="1">
        <f t="shared" si="83"/>
        <v>701.62799999999993</v>
      </c>
      <c r="AR120" s="22">
        <f t="shared" si="84"/>
        <v>2004.6514285714286</v>
      </c>
    </row>
    <row r="121" spans="2:44" x14ac:dyDescent="0.35">
      <c r="B121" s="3">
        <v>750</v>
      </c>
      <c r="C121" s="21">
        <v>1500</v>
      </c>
      <c r="D121" s="4">
        <v>1255</v>
      </c>
      <c r="E121" s="6">
        <f t="shared" si="72"/>
        <v>1260.6026785714284</v>
      </c>
      <c r="F121" s="3">
        <f t="shared" si="85"/>
        <v>302.55</v>
      </c>
      <c r="G121" s="21">
        <f t="shared" si="73"/>
        <v>287.42250000000001</v>
      </c>
      <c r="H121" s="21">
        <v>145</v>
      </c>
      <c r="I121" s="4">
        <f t="shared" si="74"/>
        <v>432.42250000000001</v>
      </c>
      <c r="J121" s="9">
        <f t="shared" si="75"/>
        <v>1235.4928571428572</v>
      </c>
      <c r="K121" s="20"/>
      <c r="L121" s="1"/>
      <c r="M121" s="1">
        <v>750</v>
      </c>
      <c r="N121" s="1">
        <v>1500</v>
      </c>
      <c r="O121" s="1">
        <v>1560</v>
      </c>
      <c r="P121" s="1">
        <f t="shared" si="52"/>
        <v>1566.9642857142856</v>
      </c>
      <c r="Q121" s="1">
        <f t="shared" si="86"/>
        <v>415.91</v>
      </c>
      <c r="R121" s="1">
        <f t="shared" si="76"/>
        <v>390.9554</v>
      </c>
      <c r="S121" s="1">
        <v>165</v>
      </c>
      <c r="T121" s="1">
        <f t="shared" si="77"/>
        <v>555.95540000000005</v>
      </c>
      <c r="U121" s="22">
        <f t="shared" si="78"/>
        <v>1588.4440000000002</v>
      </c>
      <c r="V121" s="1"/>
      <c r="W121" s="1"/>
      <c r="X121" s="1">
        <v>750</v>
      </c>
      <c r="Y121" s="1">
        <v>1500</v>
      </c>
      <c r="Z121" s="1">
        <v>1880</v>
      </c>
      <c r="AA121" s="1">
        <f t="shared" si="71"/>
        <v>1888.3928571428571</v>
      </c>
      <c r="AB121" s="1">
        <f t="shared" si="87"/>
        <v>421.98999999999984</v>
      </c>
      <c r="AC121" s="1">
        <f t="shared" si="79"/>
        <v>396.67059999999981</v>
      </c>
      <c r="AD121" s="1">
        <v>165</v>
      </c>
      <c r="AE121" s="1">
        <f t="shared" si="80"/>
        <v>561.67059999999981</v>
      </c>
      <c r="AF121" s="22">
        <f t="shared" si="81"/>
        <v>1604.7731428571424</v>
      </c>
      <c r="AG121" s="20"/>
      <c r="AH121" s="20"/>
      <c r="AI121" s="1">
        <v>750</v>
      </c>
      <c r="AJ121" s="1">
        <v>1500</v>
      </c>
      <c r="AK121" s="1">
        <v>2350</v>
      </c>
      <c r="AL121" s="1">
        <f t="shared" si="63"/>
        <v>2360.4910714285711</v>
      </c>
      <c r="AM121" s="1">
        <f t="shared" si="88"/>
        <v>529.13999999999987</v>
      </c>
      <c r="AN121" s="1">
        <f t="shared" si="82"/>
        <v>502.68299999999988</v>
      </c>
      <c r="AO121" s="1">
        <v>185</v>
      </c>
      <c r="AP121" s="1">
        <v>30</v>
      </c>
      <c r="AQ121" s="1">
        <f t="shared" si="83"/>
        <v>717.68299999999988</v>
      </c>
      <c r="AR121" s="22">
        <f t="shared" si="84"/>
        <v>2050.522857142857</v>
      </c>
    </row>
    <row r="122" spans="2:44" x14ac:dyDescent="0.35">
      <c r="B122" s="3">
        <v>750</v>
      </c>
      <c r="C122" s="21">
        <v>1600</v>
      </c>
      <c r="D122" s="4">
        <v>1255</v>
      </c>
      <c r="E122" s="6">
        <f t="shared" si="72"/>
        <v>1354.7276785714284</v>
      </c>
      <c r="F122" s="3">
        <f t="shared" si="85"/>
        <v>310.99</v>
      </c>
      <c r="G122" s="21">
        <f t="shared" si="73"/>
        <v>295.44049999999999</v>
      </c>
      <c r="H122" s="21">
        <v>145</v>
      </c>
      <c r="I122" s="4">
        <f t="shared" si="74"/>
        <v>440.44049999999999</v>
      </c>
      <c r="J122" s="9">
        <f t="shared" si="75"/>
        <v>1258.4014285714286</v>
      </c>
      <c r="K122" s="20"/>
      <c r="L122" s="1"/>
      <c r="M122" s="1">
        <v>750</v>
      </c>
      <c r="N122" s="1">
        <v>1600</v>
      </c>
      <c r="O122" s="1">
        <v>1560</v>
      </c>
      <c r="P122" s="1">
        <f t="shared" si="52"/>
        <v>1683.9642857142856</v>
      </c>
      <c r="Q122" s="1">
        <f t="shared" si="86"/>
        <v>428.59000000000003</v>
      </c>
      <c r="R122" s="1">
        <f t="shared" si="76"/>
        <v>402.87459999999999</v>
      </c>
      <c r="S122" s="1">
        <v>165</v>
      </c>
      <c r="T122" s="1">
        <f t="shared" si="77"/>
        <v>567.87459999999999</v>
      </c>
      <c r="U122" s="22">
        <f t="shared" si="78"/>
        <v>1622.4988571428571</v>
      </c>
      <c r="V122" s="1"/>
      <c r="W122" s="1"/>
      <c r="X122" s="1">
        <v>750</v>
      </c>
      <c r="Y122" s="1">
        <v>1600</v>
      </c>
      <c r="Z122" s="1">
        <v>1880</v>
      </c>
      <c r="AA122" s="1">
        <f t="shared" si="71"/>
        <v>2029.3928571428571</v>
      </c>
      <c r="AB122" s="1">
        <f t="shared" si="87"/>
        <v>435.01999999999981</v>
      </c>
      <c r="AC122" s="1">
        <f t="shared" si="79"/>
        <v>408.91879999999981</v>
      </c>
      <c r="AD122" s="1">
        <v>185</v>
      </c>
      <c r="AE122" s="1">
        <f t="shared" si="80"/>
        <v>593.91879999999981</v>
      </c>
      <c r="AF122" s="22">
        <f t="shared" si="81"/>
        <v>1696.9108571428567</v>
      </c>
      <c r="AG122" s="20"/>
      <c r="AH122" s="20"/>
      <c r="AI122" s="1">
        <v>750</v>
      </c>
      <c r="AJ122" s="1">
        <v>1600</v>
      </c>
      <c r="AK122" s="1">
        <v>2350</v>
      </c>
      <c r="AL122" s="1">
        <f t="shared" si="63"/>
        <v>2536.7410714285711</v>
      </c>
      <c r="AM122" s="1">
        <f t="shared" si="88"/>
        <v>546.03999999999985</v>
      </c>
      <c r="AN122" s="1">
        <f t="shared" si="82"/>
        <v>518.73799999999983</v>
      </c>
      <c r="AO122" s="1">
        <v>200</v>
      </c>
      <c r="AP122" s="1">
        <v>30</v>
      </c>
      <c r="AQ122" s="1">
        <f t="shared" si="83"/>
        <v>748.73799999999983</v>
      </c>
      <c r="AR122" s="22">
        <f t="shared" si="84"/>
        <v>2139.2514285714283</v>
      </c>
    </row>
    <row r="123" spans="2:44" x14ac:dyDescent="0.35">
      <c r="B123" s="3">
        <v>750</v>
      </c>
      <c r="C123" s="21">
        <v>1700</v>
      </c>
      <c r="D123" s="4">
        <v>1255</v>
      </c>
      <c r="E123" s="6">
        <f t="shared" si="72"/>
        <v>1448.8526785714284</v>
      </c>
      <c r="F123" s="3">
        <f t="shared" si="85"/>
        <v>319.43</v>
      </c>
      <c r="G123" s="21">
        <f t="shared" si="73"/>
        <v>303.45850000000002</v>
      </c>
      <c r="H123" s="21">
        <v>145</v>
      </c>
      <c r="I123" s="4">
        <f t="shared" si="74"/>
        <v>448.45850000000002</v>
      </c>
      <c r="J123" s="9">
        <f t="shared" si="75"/>
        <v>1281.3100000000002</v>
      </c>
      <c r="K123" s="20"/>
      <c r="L123" s="1"/>
      <c r="M123" s="1">
        <v>750</v>
      </c>
      <c r="N123" s="1">
        <v>1700</v>
      </c>
      <c r="O123" s="1">
        <v>1560</v>
      </c>
      <c r="P123" s="1">
        <f t="shared" si="52"/>
        <v>1800.9642857142856</v>
      </c>
      <c r="Q123" s="1">
        <f t="shared" si="86"/>
        <v>441.27000000000004</v>
      </c>
      <c r="R123" s="1">
        <f t="shared" si="76"/>
        <v>414.79380000000003</v>
      </c>
      <c r="S123" s="1">
        <v>165</v>
      </c>
      <c r="T123" s="1">
        <f t="shared" si="77"/>
        <v>579.79380000000003</v>
      </c>
      <c r="U123" s="22">
        <f t="shared" si="78"/>
        <v>1656.5537142857145</v>
      </c>
      <c r="V123" s="1"/>
      <c r="W123" s="1"/>
      <c r="X123" s="1">
        <v>750</v>
      </c>
      <c r="Y123" s="1">
        <v>1700</v>
      </c>
      <c r="Z123" s="1">
        <v>1880</v>
      </c>
      <c r="AA123" s="1">
        <f t="shared" si="71"/>
        <v>2170.3928571428569</v>
      </c>
      <c r="AB123" s="1">
        <f t="shared" si="87"/>
        <v>448.04999999999978</v>
      </c>
      <c r="AC123" s="1">
        <f t="shared" si="79"/>
        <v>421.16699999999975</v>
      </c>
      <c r="AD123" s="1">
        <v>185</v>
      </c>
      <c r="AE123" s="1">
        <f t="shared" si="80"/>
        <v>606.16699999999969</v>
      </c>
      <c r="AF123" s="22">
        <f t="shared" si="81"/>
        <v>1731.9057142857134</v>
      </c>
      <c r="AG123" s="20"/>
      <c r="AH123" s="20"/>
      <c r="AI123" s="1">
        <v>750</v>
      </c>
      <c r="AJ123" s="1">
        <v>1700</v>
      </c>
      <c r="AK123" s="1">
        <v>2350</v>
      </c>
      <c r="AL123" s="1">
        <f t="shared" si="63"/>
        <v>2712.9910714285711</v>
      </c>
      <c r="AM123" s="1">
        <f t="shared" si="88"/>
        <v>562.93999999999983</v>
      </c>
      <c r="AN123" s="1">
        <f t="shared" si="82"/>
        <v>534.79299999999978</v>
      </c>
      <c r="AO123" s="1">
        <v>200</v>
      </c>
      <c r="AP123" s="1">
        <v>30</v>
      </c>
      <c r="AQ123" s="1">
        <f t="shared" si="83"/>
        <v>764.79299999999978</v>
      </c>
      <c r="AR123" s="22">
        <f t="shared" si="84"/>
        <v>2185.1228571428564</v>
      </c>
    </row>
    <row r="124" spans="2:44" x14ac:dyDescent="0.35">
      <c r="B124" s="3">
        <v>750</v>
      </c>
      <c r="C124" s="21">
        <v>1800</v>
      </c>
      <c r="D124" s="4">
        <v>1255</v>
      </c>
      <c r="E124" s="6">
        <f t="shared" si="72"/>
        <v>1542.9776785714284</v>
      </c>
      <c r="F124" s="3">
        <f t="shared" si="85"/>
        <v>327.87</v>
      </c>
      <c r="G124" s="21">
        <f t="shared" si="73"/>
        <v>311.47649999999999</v>
      </c>
      <c r="H124" s="21">
        <v>165</v>
      </c>
      <c r="I124" s="4">
        <f t="shared" si="74"/>
        <v>476.47649999999999</v>
      </c>
      <c r="J124" s="9">
        <f t="shared" si="75"/>
        <v>1361.3614285714286</v>
      </c>
      <c r="K124" s="20"/>
      <c r="L124" s="1"/>
      <c r="M124" s="1">
        <v>750</v>
      </c>
      <c r="N124" s="1">
        <v>1800</v>
      </c>
      <c r="O124" s="1">
        <v>1560</v>
      </c>
      <c r="P124" s="1">
        <f t="shared" si="52"/>
        <v>1917.9642857142856</v>
      </c>
      <c r="Q124" s="1">
        <f t="shared" si="86"/>
        <v>453.95000000000005</v>
      </c>
      <c r="R124" s="1">
        <f t="shared" si="76"/>
        <v>426.71300000000002</v>
      </c>
      <c r="S124" s="1">
        <v>165</v>
      </c>
      <c r="T124" s="1">
        <f t="shared" si="77"/>
        <v>591.71299999999997</v>
      </c>
      <c r="U124" s="22">
        <f t="shared" si="78"/>
        <v>1690.6085714285714</v>
      </c>
      <c r="V124" s="1"/>
      <c r="W124" s="1"/>
      <c r="X124" s="1">
        <v>750</v>
      </c>
      <c r="Y124" s="1">
        <v>1800</v>
      </c>
      <c r="Z124" s="1">
        <v>1880</v>
      </c>
      <c r="AA124" s="1">
        <f t="shared" si="71"/>
        <v>2311.3928571428569</v>
      </c>
      <c r="AB124" s="1">
        <f t="shared" si="87"/>
        <v>461.07999999999976</v>
      </c>
      <c r="AC124" s="1">
        <f t="shared" si="79"/>
        <v>433.41519999999974</v>
      </c>
      <c r="AD124" s="1">
        <v>185</v>
      </c>
      <c r="AE124" s="1">
        <f t="shared" si="80"/>
        <v>618.41519999999969</v>
      </c>
      <c r="AF124" s="22">
        <f t="shared" si="81"/>
        <v>1766.9005714285706</v>
      </c>
      <c r="AG124" s="20"/>
      <c r="AH124" s="20"/>
      <c r="AI124" s="1">
        <v>750</v>
      </c>
      <c r="AJ124" s="1">
        <v>1800</v>
      </c>
      <c r="AK124" s="1">
        <v>2350</v>
      </c>
      <c r="AL124" s="1">
        <f t="shared" si="63"/>
        <v>2889.2410714285711</v>
      </c>
      <c r="AM124" s="1">
        <f t="shared" si="88"/>
        <v>579.8399999999998</v>
      </c>
      <c r="AN124" s="1">
        <f t="shared" si="82"/>
        <v>550.84799999999984</v>
      </c>
      <c r="AO124" s="1">
        <v>200</v>
      </c>
      <c r="AP124" s="1">
        <v>30</v>
      </c>
      <c r="AQ124" s="1">
        <f t="shared" si="83"/>
        <v>780.84799999999984</v>
      </c>
      <c r="AR124" s="22">
        <f t="shared" si="84"/>
        <v>2230.9942857142855</v>
      </c>
    </row>
    <row r="125" spans="2:44" x14ac:dyDescent="0.35">
      <c r="B125" s="3">
        <v>750</v>
      </c>
      <c r="C125" s="21">
        <v>1900</v>
      </c>
      <c r="D125" s="4">
        <v>1255</v>
      </c>
      <c r="E125" s="6">
        <f t="shared" si="72"/>
        <v>1637.1026785714284</v>
      </c>
      <c r="F125" s="3">
        <f t="shared" si="85"/>
        <v>336.31</v>
      </c>
      <c r="G125" s="21">
        <f t="shared" si="73"/>
        <v>319.49449999999996</v>
      </c>
      <c r="H125" s="21">
        <v>165</v>
      </c>
      <c r="I125" s="4">
        <f t="shared" si="74"/>
        <v>484.49449999999996</v>
      </c>
      <c r="J125" s="9">
        <f t="shared" si="75"/>
        <v>1384.27</v>
      </c>
      <c r="K125" s="20"/>
      <c r="L125" s="1"/>
      <c r="M125" s="1">
        <v>750</v>
      </c>
      <c r="N125" s="1">
        <v>1900</v>
      </c>
      <c r="O125" s="1">
        <v>1560</v>
      </c>
      <c r="P125" s="1">
        <f t="shared" si="52"/>
        <v>2034.9642857142856</v>
      </c>
      <c r="Q125" s="1">
        <f t="shared" si="86"/>
        <v>466.63000000000005</v>
      </c>
      <c r="R125" s="1">
        <f t="shared" si="76"/>
        <v>438.63220000000001</v>
      </c>
      <c r="S125" s="1">
        <v>185</v>
      </c>
      <c r="T125" s="1">
        <f t="shared" si="77"/>
        <v>623.63220000000001</v>
      </c>
      <c r="U125" s="22">
        <f t="shared" si="78"/>
        <v>1781.8062857142859</v>
      </c>
      <c r="V125" s="1"/>
      <c r="W125" s="1"/>
      <c r="X125" s="1">
        <v>750</v>
      </c>
      <c r="Y125" s="1">
        <v>1900</v>
      </c>
      <c r="Z125" s="1">
        <v>1880</v>
      </c>
      <c r="AA125" s="1">
        <f t="shared" si="71"/>
        <v>2452.3928571428569</v>
      </c>
      <c r="AB125" s="1">
        <f t="shared" si="87"/>
        <v>474.10999999999973</v>
      </c>
      <c r="AC125" s="1">
        <f t="shared" si="79"/>
        <v>445.66339999999974</v>
      </c>
      <c r="AD125" s="1">
        <v>185</v>
      </c>
      <c r="AE125" s="1">
        <f t="shared" si="80"/>
        <v>630.66339999999968</v>
      </c>
      <c r="AF125" s="22">
        <f t="shared" si="81"/>
        <v>1801.8954285714278</v>
      </c>
      <c r="AG125" s="20"/>
      <c r="AH125" s="20"/>
      <c r="AI125" s="1">
        <v>750</v>
      </c>
      <c r="AJ125" s="1">
        <v>1900</v>
      </c>
      <c r="AK125" s="1">
        <v>2350</v>
      </c>
      <c r="AL125" s="1">
        <f t="shared" si="63"/>
        <v>3065.4910714285711</v>
      </c>
      <c r="AM125" s="1">
        <f t="shared" si="88"/>
        <v>596.73999999999978</v>
      </c>
      <c r="AN125" s="1">
        <f t="shared" si="82"/>
        <v>566.90299999999979</v>
      </c>
      <c r="AO125" s="1">
        <v>205</v>
      </c>
      <c r="AP125" s="1">
        <v>30</v>
      </c>
      <c r="AQ125" s="1">
        <f t="shared" si="83"/>
        <v>801.90299999999979</v>
      </c>
      <c r="AR125" s="22">
        <f t="shared" si="84"/>
        <v>2291.1514285714279</v>
      </c>
    </row>
    <row r="126" spans="2:44" x14ac:dyDescent="0.35">
      <c r="B126" s="3">
        <v>750</v>
      </c>
      <c r="C126" s="21">
        <v>2000</v>
      </c>
      <c r="D126" s="4">
        <v>1255</v>
      </c>
      <c r="E126" s="6">
        <f t="shared" si="72"/>
        <v>1731.2276785714284</v>
      </c>
      <c r="F126" s="3">
        <f t="shared" si="85"/>
        <v>344.75</v>
      </c>
      <c r="G126" s="21">
        <f t="shared" si="73"/>
        <v>327.51249999999999</v>
      </c>
      <c r="H126" s="21">
        <v>165</v>
      </c>
      <c r="I126" s="4">
        <f t="shared" si="74"/>
        <v>492.51249999999999</v>
      </c>
      <c r="J126" s="9">
        <f t="shared" si="75"/>
        <v>1407.1785714285716</v>
      </c>
      <c r="K126" s="20"/>
      <c r="L126" s="1"/>
      <c r="M126" s="1">
        <v>750</v>
      </c>
      <c r="N126" s="1">
        <v>2000</v>
      </c>
      <c r="O126" s="1">
        <v>1560</v>
      </c>
      <c r="P126" s="1">
        <f t="shared" si="52"/>
        <v>2151.9642857142858</v>
      </c>
      <c r="Q126" s="1">
        <f t="shared" si="86"/>
        <v>479.31000000000006</v>
      </c>
      <c r="R126" s="1">
        <f t="shared" si="76"/>
        <v>450.55140000000006</v>
      </c>
      <c r="S126" s="1">
        <v>185</v>
      </c>
      <c r="T126" s="1">
        <f t="shared" si="77"/>
        <v>635.55140000000006</v>
      </c>
      <c r="U126" s="22">
        <f t="shared" si="78"/>
        <v>1815.8611428571432</v>
      </c>
      <c r="V126" s="1"/>
      <c r="W126" s="1"/>
      <c r="X126" s="1">
        <v>750</v>
      </c>
      <c r="Y126" s="1">
        <v>2000</v>
      </c>
      <c r="Z126" s="1">
        <v>1880</v>
      </c>
      <c r="AA126" s="1">
        <f t="shared" si="71"/>
        <v>2593.3928571428569</v>
      </c>
      <c r="AB126" s="1">
        <f t="shared" si="87"/>
        <v>487.1399999999997</v>
      </c>
      <c r="AC126" s="1">
        <f t="shared" si="79"/>
        <v>457.91159999999968</v>
      </c>
      <c r="AD126" s="1">
        <v>200</v>
      </c>
      <c r="AE126" s="1">
        <f t="shared" si="80"/>
        <v>657.91159999999968</v>
      </c>
      <c r="AF126" s="22">
        <f t="shared" si="81"/>
        <v>1879.7474285714277</v>
      </c>
      <c r="AG126" s="20"/>
      <c r="AH126" s="20"/>
      <c r="AI126" s="1">
        <v>750</v>
      </c>
      <c r="AJ126" s="1">
        <v>2000</v>
      </c>
      <c r="AK126" s="1">
        <v>2350</v>
      </c>
      <c r="AL126" s="1">
        <f t="shared" si="63"/>
        <v>3241.7410714285711</v>
      </c>
      <c r="AM126" s="1">
        <f t="shared" si="88"/>
        <v>613.63999999999976</v>
      </c>
      <c r="AN126" s="1">
        <f t="shared" si="82"/>
        <v>582.95799999999974</v>
      </c>
      <c r="AO126" s="1">
        <v>205</v>
      </c>
      <c r="AP126" s="1">
        <v>30</v>
      </c>
      <c r="AQ126" s="1">
        <f t="shared" si="83"/>
        <v>817.95799999999974</v>
      </c>
      <c r="AR126" s="22">
        <f t="shared" si="84"/>
        <v>2337.0228571428565</v>
      </c>
    </row>
    <row r="127" spans="2:44" x14ac:dyDescent="0.35">
      <c r="B127" s="3">
        <v>750</v>
      </c>
      <c r="C127" s="21">
        <v>2100</v>
      </c>
      <c r="D127" s="4">
        <v>1255</v>
      </c>
      <c r="E127" s="6">
        <f t="shared" si="72"/>
        <v>1825.3526785714284</v>
      </c>
      <c r="F127" s="3">
        <f t="shared" si="85"/>
        <v>353.19</v>
      </c>
      <c r="G127" s="21">
        <f t="shared" si="73"/>
        <v>335.53049999999996</v>
      </c>
      <c r="H127" s="21">
        <v>165</v>
      </c>
      <c r="I127" s="4">
        <f t="shared" si="74"/>
        <v>500.53049999999996</v>
      </c>
      <c r="J127" s="9">
        <f t="shared" si="75"/>
        <v>1430.0871428571429</v>
      </c>
      <c r="K127" s="20"/>
      <c r="L127" s="1"/>
      <c r="M127" s="1">
        <v>750</v>
      </c>
      <c r="N127" s="1">
        <v>2100</v>
      </c>
      <c r="O127" s="1">
        <v>1560</v>
      </c>
      <c r="P127" s="1">
        <f t="shared" si="52"/>
        <v>2268.9642857142858</v>
      </c>
      <c r="Q127" s="1">
        <f t="shared" si="86"/>
        <v>491.99000000000007</v>
      </c>
      <c r="R127" s="1">
        <f t="shared" si="76"/>
        <v>462.47060000000005</v>
      </c>
      <c r="S127" s="1">
        <v>185</v>
      </c>
      <c r="T127" s="1">
        <f t="shared" si="77"/>
        <v>647.4706000000001</v>
      </c>
      <c r="U127" s="22">
        <f t="shared" si="78"/>
        <v>1849.9160000000004</v>
      </c>
      <c r="V127" s="1"/>
      <c r="W127" s="1"/>
      <c r="X127" s="1">
        <v>750</v>
      </c>
      <c r="Y127" s="1">
        <v>2100</v>
      </c>
      <c r="Z127" s="1">
        <v>1880</v>
      </c>
      <c r="AA127" s="1">
        <f t="shared" si="71"/>
        <v>2734.3928571428569</v>
      </c>
      <c r="AB127" s="1">
        <f t="shared" si="87"/>
        <v>500.16999999999967</v>
      </c>
      <c r="AC127" s="1">
        <f t="shared" si="79"/>
        <v>470.15979999999968</v>
      </c>
      <c r="AD127" s="1">
        <v>200</v>
      </c>
      <c r="AE127" s="1">
        <f t="shared" si="80"/>
        <v>670.15979999999968</v>
      </c>
      <c r="AF127" s="22">
        <f t="shared" si="81"/>
        <v>1914.7422857142849</v>
      </c>
      <c r="AG127" s="20"/>
      <c r="AH127" s="20"/>
      <c r="AI127" s="1">
        <v>750</v>
      </c>
      <c r="AJ127" s="1">
        <v>2100</v>
      </c>
      <c r="AK127" s="1">
        <v>2350</v>
      </c>
      <c r="AL127" s="1">
        <f t="shared" si="63"/>
        <v>3417.9910714285711</v>
      </c>
      <c r="AM127" s="1">
        <f t="shared" si="88"/>
        <v>630.53999999999974</v>
      </c>
      <c r="AN127" s="1">
        <f t="shared" si="82"/>
        <v>599.01299999999969</v>
      </c>
      <c r="AO127" s="1">
        <v>205</v>
      </c>
      <c r="AP127" s="1">
        <v>30</v>
      </c>
      <c r="AQ127" s="1">
        <f t="shared" si="83"/>
        <v>834.01299999999969</v>
      </c>
      <c r="AR127" s="22">
        <f t="shared" si="84"/>
        <v>2382.8942857142852</v>
      </c>
    </row>
    <row r="128" spans="2:44" x14ac:dyDescent="0.35">
      <c r="B128" s="3">
        <v>750</v>
      </c>
      <c r="C128" s="21">
        <v>2200</v>
      </c>
      <c r="D128" s="4">
        <v>1255</v>
      </c>
      <c r="E128" s="6">
        <f t="shared" si="72"/>
        <v>1919.4776785714284</v>
      </c>
      <c r="F128" s="3">
        <f t="shared" si="85"/>
        <v>361.63</v>
      </c>
      <c r="G128" s="21">
        <f t="shared" si="73"/>
        <v>343.54849999999999</v>
      </c>
      <c r="H128" s="21">
        <v>165</v>
      </c>
      <c r="I128" s="4">
        <f t="shared" si="74"/>
        <v>508.54849999999999</v>
      </c>
      <c r="J128" s="9">
        <f t="shared" si="75"/>
        <v>1452.9957142857143</v>
      </c>
      <c r="K128" s="20"/>
      <c r="L128" s="1"/>
      <c r="M128" s="1">
        <v>750</v>
      </c>
      <c r="N128" s="1">
        <v>2200</v>
      </c>
      <c r="O128" s="1">
        <v>1560</v>
      </c>
      <c r="P128" s="1">
        <f t="shared" si="52"/>
        <v>2385.9642857142858</v>
      </c>
      <c r="Q128" s="1">
        <f t="shared" si="86"/>
        <v>504.67000000000007</v>
      </c>
      <c r="R128" s="1">
        <f t="shared" si="76"/>
        <v>474.38980000000004</v>
      </c>
      <c r="S128" s="1">
        <v>185</v>
      </c>
      <c r="T128" s="1">
        <f t="shared" si="77"/>
        <v>659.38980000000004</v>
      </c>
      <c r="U128" s="22">
        <f t="shared" si="78"/>
        <v>1883.9708571428573</v>
      </c>
      <c r="V128" s="1"/>
      <c r="W128" s="1"/>
      <c r="X128" s="1">
        <v>750</v>
      </c>
      <c r="Y128" s="1">
        <v>2200</v>
      </c>
      <c r="Z128" s="1">
        <v>1880</v>
      </c>
      <c r="AA128" s="1">
        <f t="shared" si="71"/>
        <v>2875.3928571428569</v>
      </c>
      <c r="AB128" s="1">
        <f t="shared" si="87"/>
        <v>513.1999999999997</v>
      </c>
      <c r="AC128" s="1">
        <f t="shared" si="79"/>
        <v>482.40799999999967</v>
      </c>
      <c r="AD128" s="1">
        <v>200</v>
      </c>
      <c r="AE128" s="1">
        <f t="shared" si="80"/>
        <v>682.40799999999967</v>
      </c>
      <c r="AF128" s="22">
        <f t="shared" si="81"/>
        <v>1949.7371428571421</v>
      </c>
      <c r="AG128" s="20"/>
      <c r="AH128" s="20"/>
      <c r="AI128" s="1">
        <v>750</v>
      </c>
      <c r="AJ128" s="1">
        <v>2200</v>
      </c>
      <c r="AK128" s="1">
        <v>2350</v>
      </c>
      <c r="AL128" s="1">
        <f t="shared" si="63"/>
        <v>3594.2410714285711</v>
      </c>
      <c r="AM128" s="1">
        <f t="shared" si="88"/>
        <v>647.43999999999971</v>
      </c>
      <c r="AN128" s="1">
        <f t="shared" si="82"/>
        <v>615.06799999999964</v>
      </c>
      <c r="AO128" s="1">
        <v>210</v>
      </c>
      <c r="AP128" s="1">
        <v>30</v>
      </c>
      <c r="AQ128" s="1">
        <f t="shared" si="83"/>
        <v>855.06799999999964</v>
      </c>
      <c r="AR128" s="22">
        <f t="shared" si="84"/>
        <v>2443.0514285714276</v>
      </c>
    </row>
    <row r="129" spans="2:44" x14ac:dyDescent="0.35">
      <c r="B129" s="3">
        <v>750</v>
      </c>
      <c r="C129" s="21">
        <v>2300</v>
      </c>
      <c r="D129" s="4">
        <v>1255</v>
      </c>
      <c r="E129" s="6">
        <f t="shared" si="72"/>
        <v>2013.6026785714284</v>
      </c>
      <c r="F129" s="3">
        <f t="shared" si="85"/>
        <v>370.07</v>
      </c>
      <c r="G129" s="21">
        <f t="shared" si="73"/>
        <v>351.56649999999996</v>
      </c>
      <c r="H129" s="21">
        <v>185</v>
      </c>
      <c r="I129" s="4">
        <f t="shared" si="74"/>
        <v>536.56649999999991</v>
      </c>
      <c r="J129" s="9">
        <f t="shared" si="75"/>
        <v>1533.0471428571427</v>
      </c>
      <c r="K129" s="20"/>
      <c r="L129" s="1"/>
      <c r="M129" s="1">
        <v>750</v>
      </c>
      <c r="N129" s="1">
        <v>2300</v>
      </c>
      <c r="O129" s="1">
        <v>1560</v>
      </c>
      <c r="P129" s="1">
        <f t="shared" si="52"/>
        <v>2502.9642857142858</v>
      </c>
      <c r="Q129" s="1">
        <f t="shared" si="86"/>
        <v>517.35</v>
      </c>
      <c r="R129" s="1">
        <f t="shared" si="76"/>
        <v>486.30899999999997</v>
      </c>
      <c r="S129" s="1">
        <v>200</v>
      </c>
      <c r="T129" s="1">
        <f t="shared" si="77"/>
        <v>686.30899999999997</v>
      </c>
      <c r="U129" s="22">
        <f t="shared" si="78"/>
        <v>1960.8828571428571</v>
      </c>
      <c r="V129" s="1"/>
      <c r="W129" s="1"/>
      <c r="X129" s="1">
        <v>750</v>
      </c>
      <c r="Y129" s="1">
        <v>2300</v>
      </c>
      <c r="Z129" s="1">
        <v>1880</v>
      </c>
      <c r="AA129" s="1">
        <f t="shared" si="71"/>
        <v>3016.3928571428569</v>
      </c>
      <c r="AB129" s="1">
        <f t="shared" si="87"/>
        <v>526.22999999999968</v>
      </c>
      <c r="AC129" s="1">
        <f t="shared" si="79"/>
        <v>494.65619999999967</v>
      </c>
      <c r="AD129" s="1">
        <v>205</v>
      </c>
      <c r="AE129" s="1">
        <f t="shared" si="80"/>
        <v>699.65619999999967</v>
      </c>
      <c r="AF129" s="22">
        <f t="shared" si="81"/>
        <v>1999.0177142857135</v>
      </c>
      <c r="AG129" s="20"/>
      <c r="AH129" s="20"/>
      <c r="AI129" s="1">
        <v>750</v>
      </c>
      <c r="AJ129" s="1">
        <v>2300</v>
      </c>
      <c r="AK129" s="1">
        <v>2350</v>
      </c>
      <c r="AL129" s="1">
        <f t="shared" si="63"/>
        <v>3770.4910714285711</v>
      </c>
      <c r="AM129" s="1">
        <f t="shared" si="88"/>
        <v>664.33999999999969</v>
      </c>
      <c r="AN129" s="1">
        <f t="shared" si="82"/>
        <v>631.12299999999971</v>
      </c>
      <c r="AO129" s="1">
        <v>210</v>
      </c>
      <c r="AP129" s="1">
        <v>30</v>
      </c>
      <c r="AQ129" s="1">
        <f t="shared" si="83"/>
        <v>871.12299999999971</v>
      </c>
      <c r="AR129" s="22">
        <f t="shared" si="84"/>
        <v>2488.9228571428566</v>
      </c>
    </row>
    <row r="130" spans="2:44" x14ac:dyDescent="0.35">
      <c r="B130" s="3">
        <v>750</v>
      </c>
      <c r="C130" s="21">
        <v>2400</v>
      </c>
      <c r="D130" s="4">
        <v>1255</v>
      </c>
      <c r="E130" s="6">
        <f t="shared" si="72"/>
        <v>2107.7276785714284</v>
      </c>
      <c r="F130" s="3">
        <f t="shared" si="85"/>
        <v>378.51</v>
      </c>
      <c r="G130" s="21">
        <f t="shared" si="73"/>
        <v>359.58449999999999</v>
      </c>
      <c r="H130" s="21">
        <v>185</v>
      </c>
      <c r="I130" s="4">
        <f t="shared" si="74"/>
        <v>544.58449999999993</v>
      </c>
      <c r="J130" s="9">
        <f t="shared" si="75"/>
        <v>1555.9557142857143</v>
      </c>
      <c r="K130" s="20"/>
      <c r="L130" s="1"/>
      <c r="M130" s="1">
        <v>750</v>
      </c>
      <c r="N130" s="1">
        <v>2400</v>
      </c>
      <c r="O130" s="1">
        <v>1560</v>
      </c>
      <c r="P130" s="1">
        <f t="shared" si="52"/>
        <v>2619.9642857142858</v>
      </c>
      <c r="Q130" s="1">
        <f t="shared" si="86"/>
        <v>530.03</v>
      </c>
      <c r="R130" s="1">
        <f t="shared" si="76"/>
        <v>498.22819999999996</v>
      </c>
      <c r="S130" s="1">
        <v>200</v>
      </c>
      <c r="T130" s="1">
        <f t="shared" si="77"/>
        <v>698.22820000000002</v>
      </c>
      <c r="U130" s="22">
        <f t="shared" si="78"/>
        <v>1994.9377142857145</v>
      </c>
      <c r="V130" s="1"/>
      <c r="W130" s="1"/>
      <c r="X130" s="1">
        <v>750</v>
      </c>
      <c r="Y130" s="1">
        <v>2400</v>
      </c>
      <c r="Z130" s="1">
        <v>1880</v>
      </c>
      <c r="AA130" s="1">
        <f t="shared" si="71"/>
        <v>3157.3928571428569</v>
      </c>
      <c r="AB130" s="1">
        <f t="shared" si="87"/>
        <v>539.25999999999965</v>
      </c>
      <c r="AC130" s="1">
        <f t="shared" si="79"/>
        <v>506.90439999999967</v>
      </c>
      <c r="AD130" s="1">
        <v>205</v>
      </c>
      <c r="AE130" s="1">
        <f t="shared" si="80"/>
        <v>711.90439999999967</v>
      </c>
      <c r="AF130" s="22">
        <f t="shared" si="81"/>
        <v>2034.0125714285707</v>
      </c>
      <c r="AG130" s="20"/>
      <c r="AH130" s="20"/>
      <c r="AI130" s="1">
        <v>750</v>
      </c>
      <c r="AJ130" s="1">
        <v>2400</v>
      </c>
      <c r="AK130" s="1">
        <v>2350</v>
      </c>
      <c r="AL130" s="1">
        <f t="shared" si="63"/>
        <v>3946.7410714285711</v>
      </c>
      <c r="AM130" s="1">
        <f t="shared" si="88"/>
        <v>681.23999999999967</v>
      </c>
      <c r="AN130" s="1">
        <f t="shared" si="82"/>
        <v>647.17799999999966</v>
      </c>
      <c r="AO130" s="1">
        <v>210</v>
      </c>
      <c r="AP130" s="1">
        <v>30</v>
      </c>
      <c r="AQ130" s="1">
        <f t="shared" si="83"/>
        <v>887.17799999999966</v>
      </c>
      <c r="AR130" s="22">
        <f t="shared" si="84"/>
        <v>2534.7942857142848</v>
      </c>
    </row>
    <row r="131" spans="2:44" x14ac:dyDescent="0.35">
      <c r="B131" s="3">
        <v>750</v>
      </c>
      <c r="C131" s="21">
        <v>2500</v>
      </c>
      <c r="D131" s="4">
        <v>1255</v>
      </c>
      <c r="E131" s="6">
        <f t="shared" si="72"/>
        <v>2201.8526785714284</v>
      </c>
      <c r="F131" s="3">
        <f t="shared" si="85"/>
        <v>386.95</v>
      </c>
      <c r="G131" s="21">
        <f t="shared" si="73"/>
        <v>367.60249999999996</v>
      </c>
      <c r="H131" s="21">
        <v>185</v>
      </c>
      <c r="I131" s="4">
        <f t="shared" si="74"/>
        <v>552.60249999999996</v>
      </c>
      <c r="J131" s="9">
        <f t="shared" si="75"/>
        <v>1578.8642857142856</v>
      </c>
      <c r="K131" s="20"/>
      <c r="L131" s="1"/>
      <c r="M131" s="1">
        <v>750</v>
      </c>
      <c r="N131" s="1">
        <v>2500</v>
      </c>
      <c r="O131" s="1">
        <v>1560</v>
      </c>
      <c r="P131" s="1">
        <f t="shared" si="52"/>
        <v>2736.9642857142858</v>
      </c>
      <c r="Q131" s="1">
        <f t="shared" si="86"/>
        <v>542.70999999999992</v>
      </c>
      <c r="R131" s="1">
        <f t="shared" si="76"/>
        <v>510.14739999999989</v>
      </c>
      <c r="S131" s="1">
        <v>200</v>
      </c>
      <c r="T131" s="1">
        <f t="shared" si="77"/>
        <v>710.14739999999983</v>
      </c>
      <c r="U131" s="22">
        <f t="shared" si="78"/>
        <v>2028.9925714285712</v>
      </c>
      <c r="V131" s="1"/>
      <c r="W131" s="1"/>
      <c r="X131" s="1">
        <v>750</v>
      </c>
      <c r="Y131" s="1">
        <v>2500</v>
      </c>
      <c r="Z131" s="1">
        <v>1880</v>
      </c>
      <c r="AA131" s="1">
        <f t="shared" si="71"/>
        <v>3298.3928571428569</v>
      </c>
      <c r="AB131" s="1">
        <f t="shared" si="87"/>
        <v>552.28999999999962</v>
      </c>
      <c r="AC131" s="1">
        <f t="shared" si="79"/>
        <v>519.15259999999967</v>
      </c>
      <c r="AD131" s="1">
        <v>205</v>
      </c>
      <c r="AE131" s="1">
        <f t="shared" si="80"/>
        <v>724.15259999999967</v>
      </c>
      <c r="AF131" s="22">
        <f t="shared" si="81"/>
        <v>2069.0074285714277</v>
      </c>
      <c r="AG131" s="20"/>
      <c r="AH131" s="20"/>
      <c r="AI131" s="1">
        <v>750</v>
      </c>
      <c r="AJ131" s="1">
        <v>2500</v>
      </c>
      <c r="AK131" s="1">
        <v>2350</v>
      </c>
      <c r="AL131" s="1">
        <f t="shared" si="63"/>
        <v>4122.9910714285716</v>
      </c>
      <c r="AM131" s="1">
        <f t="shared" si="88"/>
        <v>698.13999999999965</v>
      </c>
      <c r="AN131" s="1">
        <f t="shared" si="82"/>
        <v>663.23299999999961</v>
      </c>
      <c r="AO131" s="1">
        <v>215</v>
      </c>
      <c r="AP131" s="1">
        <v>30</v>
      </c>
      <c r="AQ131" s="1">
        <f t="shared" si="83"/>
        <v>908.23299999999961</v>
      </c>
      <c r="AR131" s="22">
        <f t="shared" si="84"/>
        <v>2594.9514285714276</v>
      </c>
    </row>
    <row r="132" spans="2:44" x14ac:dyDescent="0.35">
      <c r="B132" s="3">
        <v>750</v>
      </c>
      <c r="C132" s="21">
        <v>2600</v>
      </c>
      <c r="D132" s="4">
        <v>1255</v>
      </c>
      <c r="E132" s="6">
        <f t="shared" si="72"/>
        <v>2295.9776785714284</v>
      </c>
      <c r="F132" s="3">
        <f t="shared" si="85"/>
        <v>395.39</v>
      </c>
      <c r="G132" s="21">
        <f t="shared" si="73"/>
        <v>375.62049999999999</v>
      </c>
      <c r="H132" s="21">
        <v>185</v>
      </c>
      <c r="I132" s="4">
        <f t="shared" si="74"/>
        <v>560.62049999999999</v>
      </c>
      <c r="J132" s="9">
        <f t="shared" si="75"/>
        <v>1601.7728571428572</v>
      </c>
      <c r="K132" s="20"/>
      <c r="L132" s="1"/>
      <c r="M132" s="1">
        <v>750</v>
      </c>
      <c r="N132" s="1">
        <v>2600</v>
      </c>
      <c r="O132" s="1">
        <v>1560</v>
      </c>
      <c r="P132" s="1">
        <f t="shared" si="52"/>
        <v>2853.9642857142858</v>
      </c>
      <c r="Q132" s="1">
        <f t="shared" si="86"/>
        <v>555.38999999999987</v>
      </c>
      <c r="R132" s="1">
        <f t="shared" si="76"/>
        <v>522.06659999999988</v>
      </c>
      <c r="S132" s="1">
        <v>200</v>
      </c>
      <c r="T132" s="1">
        <f t="shared" si="77"/>
        <v>722.06659999999988</v>
      </c>
      <c r="U132" s="22">
        <f t="shared" si="78"/>
        <v>2063.0474285714286</v>
      </c>
      <c r="V132" s="1"/>
      <c r="W132" s="1"/>
      <c r="X132" s="1">
        <v>750</v>
      </c>
      <c r="Y132" s="1">
        <v>2600</v>
      </c>
      <c r="Z132" s="1">
        <v>1880</v>
      </c>
      <c r="AA132" s="1">
        <f t="shared" si="71"/>
        <v>3439.3928571428569</v>
      </c>
      <c r="AB132" s="1">
        <f t="shared" si="87"/>
        <v>565.3199999999996</v>
      </c>
      <c r="AC132" s="1">
        <f t="shared" si="79"/>
        <v>531.40079999999955</v>
      </c>
      <c r="AD132" s="1">
        <v>205</v>
      </c>
      <c r="AE132" s="1">
        <f t="shared" si="80"/>
        <v>736.40079999999955</v>
      </c>
      <c r="AF132" s="22">
        <f t="shared" si="81"/>
        <v>2104.0022857142844</v>
      </c>
      <c r="AG132" s="20"/>
      <c r="AH132" s="20"/>
      <c r="AI132" s="1">
        <v>750</v>
      </c>
      <c r="AJ132" s="1">
        <v>2600</v>
      </c>
      <c r="AK132" s="1">
        <v>2350</v>
      </c>
      <c r="AL132" s="1">
        <f t="shared" si="63"/>
        <v>4299.2410714285716</v>
      </c>
      <c r="AM132" s="1">
        <f t="shared" si="88"/>
        <v>715.03999999999962</v>
      </c>
      <c r="AN132" s="1">
        <f t="shared" si="82"/>
        <v>679.28799999999956</v>
      </c>
      <c r="AO132" s="1">
        <v>215</v>
      </c>
      <c r="AP132" s="1">
        <v>30</v>
      </c>
      <c r="AQ132" s="1">
        <f t="shared" si="83"/>
        <v>924.28799999999956</v>
      </c>
      <c r="AR132" s="22">
        <f t="shared" si="84"/>
        <v>2640.8228571428563</v>
      </c>
    </row>
    <row r="133" spans="2:44" x14ac:dyDescent="0.35">
      <c r="B133" s="3">
        <v>750</v>
      </c>
      <c r="C133" s="21">
        <v>2700</v>
      </c>
      <c r="D133" s="4">
        <v>1255</v>
      </c>
      <c r="E133" s="6">
        <f t="shared" si="72"/>
        <v>2390.1026785714284</v>
      </c>
      <c r="F133" s="3">
        <f t="shared" si="85"/>
        <v>403.83</v>
      </c>
      <c r="G133" s="21">
        <f t="shared" si="73"/>
        <v>383.63849999999996</v>
      </c>
      <c r="H133" s="21">
        <v>185</v>
      </c>
      <c r="I133" s="4">
        <f t="shared" si="74"/>
        <v>568.63850000000002</v>
      </c>
      <c r="J133" s="9">
        <f t="shared" si="75"/>
        <v>1624.6814285714288</v>
      </c>
      <c r="K133" s="20"/>
      <c r="L133" s="1"/>
      <c r="M133" s="1">
        <v>750</v>
      </c>
      <c r="N133" s="1">
        <v>2700</v>
      </c>
      <c r="O133" s="1">
        <v>1560</v>
      </c>
      <c r="P133" s="1">
        <f t="shared" si="52"/>
        <v>2970.9642857142858</v>
      </c>
      <c r="Q133" s="1">
        <f t="shared" si="86"/>
        <v>568.06999999999982</v>
      </c>
      <c r="R133" s="1">
        <f t="shared" si="76"/>
        <v>533.98579999999981</v>
      </c>
      <c r="S133" s="1">
        <v>200</v>
      </c>
      <c r="T133" s="1">
        <f t="shared" si="77"/>
        <v>733.98579999999981</v>
      </c>
      <c r="U133" s="22">
        <f t="shared" si="78"/>
        <v>2097.1022857142852</v>
      </c>
      <c r="V133" s="1"/>
      <c r="W133" s="1"/>
      <c r="X133" s="1">
        <v>750</v>
      </c>
      <c r="Y133" s="1">
        <v>2700</v>
      </c>
      <c r="Z133" s="1">
        <v>1880</v>
      </c>
      <c r="AA133" s="1">
        <f t="shared" si="71"/>
        <v>3580.3928571428569</v>
      </c>
      <c r="AB133" s="1">
        <f t="shared" si="87"/>
        <v>578.34999999999957</v>
      </c>
      <c r="AC133" s="1">
        <f t="shared" si="79"/>
        <v>543.64899999999955</v>
      </c>
      <c r="AD133" s="1">
        <v>210</v>
      </c>
      <c r="AE133" s="1">
        <f t="shared" si="80"/>
        <v>753.64899999999955</v>
      </c>
      <c r="AF133" s="22">
        <f t="shared" si="81"/>
        <v>2153.2828571428558</v>
      </c>
      <c r="AG133" s="20"/>
      <c r="AH133" s="20"/>
      <c r="AI133" s="1">
        <v>750</v>
      </c>
      <c r="AJ133" s="1">
        <v>2700</v>
      </c>
      <c r="AK133" s="1">
        <v>2350</v>
      </c>
      <c r="AL133" s="1">
        <f t="shared" si="63"/>
        <v>4475.4910714285716</v>
      </c>
      <c r="AM133" s="1">
        <f t="shared" si="88"/>
        <v>731.9399999999996</v>
      </c>
      <c r="AN133" s="1">
        <f t="shared" si="82"/>
        <v>695.34299999999962</v>
      </c>
      <c r="AO133" s="1">
        <v>215</v>
      </c>
      <c r="AP133" s="1">
        <v>30</v>
      </c>
      <c r="AQ133" s="1">
        <f t="shared" si="83"/>
        <v>940.34299999999962</v>
      </c>
      <c r="AR133" s="22">
        <f t="shared" si="84"/>
        <v>2686.6942857142849</v>
      </c>
    </row>
    <row r="134" spans="2:44" x14ac:dyDescent="0.35">
      <c r="B134" s="3">
        <v>750</v>
      </c>
      <c r="C134" s="21">
        <v>2800</v>
      </c>
      <c r="D134" s="4">
        <v>1255</v>
      </c>
      <c r="E134" s="6">
        <f t="shared" si="72"/>
        <v>2484.2276785714284</v>
      </c>
      <c r="F134" s="3">
        <f t="shared" si="85"/>
        <v>412.27</v>
      </c>
      <c r="G134" s="21">
        <f t="shared" si="73"/>
        <v>391.65649999999994</v>
      </c>
      <c r="H134" s="21">
        <v>185</v>
      </c>
      <c r="I134" s="4">
        <f t="shared" si="74"/>
        <v>576.65649999999994</v>
      </c>
      <c r="J134" s="9">
        <f t="shared" si="75"/>
        <v>1647.59</v>
      </c>
      <c r="K134" s="20"/>
      <c r="L134" s="1"/>
      <c r="M134" s="1">
        <v>750</v>
      </c>
      <c r="N134" s="1">
        <v>2800</v>
      </c>
      <c r="O134" s="1">
        <v>1560</v>
      </c>
      <c r="P134" s="1">
        <f t="shared" ref="P134:P197" si="89">(((22/7*(M134/2)^2)*O134)+((N134-M134)*O134*M134))/1000000</f>
        <v>3087.9642857142858</v>
      </c>
      <c r="Q134" s="1">
        <f t="shared" si="86"/>
        <v>580.74999999999977</v>
      </c>
      <c r="R134" s="1">
        <f t="shared" si="76"/>
        <v>545.90499999999975</v>
      </c>
      <c r="S134" s="1">
        <v>205</v>
      </c>
      <c r="T134" s="1">
        <f t="shared" si="77"/>
        <v>750.90499999999975</v>
      </c>
      <c r="U134" s="22">
        <f t="shared" si="78"/>
        <v>2145.4428571428566</v>
      </c>
      <c r="V134" s="1"/>
      <c r="W134" s="1"/>
      <c r="X134" s="1">
        <v>750</v>
      </c>
      <c r="Y134" s="1">
        <v>2800</v>
      </c>
      <c r="Z134" s="1">
        <v>1880</v>
      </c>
      <c r="AA134" s="1">
        <f t="shared" si="71"/>
        <v>3721.3928571428569</v>
      </c>
      <c r="AB134" s="1">
        <f t="shared" si="87"/>
        <v>591.37999999999954</v>
      </c>
      <c r="AC134" s="1">
        <f t="shared" si="79"/>
        <v>555.89719999999954</v>
      </c>
      <c r="AD134" s="1">
        <v>210</v>
      </c>
      <c r="AE134" s="1">
        <f t="shared" si="80"/>
        <v>765.89719999999954</v>
      </c>
      <c r="AF134" s="22">
        <f t="shared" si="81"/>
        <v>2188.277714285713</v>
      </c>
      <c r="AG134" s="20"/>
      <c r="AH134" s="20"/>
      <c r="AI134" s="1">
        <v>750</v>
      </c>
      <c r="AJ134" s="1">
        <v>2800</v>
      </c>
      <c r="AK134" s="1">
        <v>2350</v>
      </c>
      <c r="AL134" s="1">
        <f t="shared" si="63"/>
        <v>4651.7410714285716</v>
      </c>
      <c r="AM134" s="1">
        <f t="shared" si="88"/>
        <v>748.83999999999958</v>
      </c>
      <c r="AN134" s="1">
        <f t="shared" si="82"/>
        <v>711.39799999999957</v>
      </c>
      <c r="AO134" s="1">
        <v>220</v>
      </c>
      <c r="AP134" s="1">
        <v>30</v>
      </c>
      <c r="AQ134" s="1">
        <f t="shared" si="83"/>
        <v>961.39799999999957</v>
      </c>
      <c r="AR134" s="22">
        <f t="shared" si="84"/>
        <v>2746.8514285714277</v>
      </c>
    </row>
    <row r="135" spans="2:44" x14ac:dyDescent="0.35">
      <c r="B135" s="3">
        <v>750</v>
      </c>
      <c r="C135" s="21">
        <v>2900</v>
      </c>
      <c r="D135" s="4">
        <v>1255</v>
      </c>
      <c r="E135" s="6">
        <f t="shared" si="72"/>
        <v>2578.3526785714284</v>
      </c>
      <c r="F135" s="3">
        <f t="shared" si="85"/>
        <v>420.71</v>
      </c>
      <c r="G135" s="21">
        <f t="shared" si="73"/>
        <v>399.67449999999997</v>
      </c>
      <c r="H135" s="21">
        <v>200</v>
      </c>
      <c r="I135" s="4">
        <f t="shared" si="74"/>
        <v>599.67449999999997</v>
      </c>
      <c r="J135" s="9">
        <f t="shared" si="75"/>
        <v>1713.3557142857144</v>
      </c>
      <c r="K135" s="20"/>
      <c r="L135" s="1"/>
      <c r="M135" s="1">
        <v>750</v>
      </c>
      <c r="N135" s="1">
        <v>2900</v>
      </c>
      <c r="O135" s="1">
        <v>1560</v>
      </c>
      <c r="P135" s="1">
        <f t="shared" si="89"/>
        <v>3204.9642857142858</v>
      </c>
      <c r="Q135" s="1">
        <f t="shared" si="86"/>
        <v>593.42999999999972</v>
      </c>
      <c r="R135" s="1">
        <f t="shared" si="76"/>
        <v>557.82419999999968</v>
      </c>
      <c r="S135" s="1">
        <v>205</v>
      </c>
      <c r="T135" s="1">
        <f t="shared" si="77"/>
        <v>762.82419999999968</v>
      </c>
      <c r="U135" s="22">
        <f t="shared" si="78"/>
        <v>2179.4977142857133</v>
      </c>
      <c r="V135" s="1"/>
      <c r="W135" s="1"/>
      <c r="X135" s="1">
        <v>750</v>
      </c>
      <c r="Y135" s="1">
        <v>2900</v>
      </c>
      <c r="Z135" s="1">
        <v>1880</v>
      </c>
      <c r="AA135" s="1">
        <f t="shared" si="71"/>
        <v>3862.3928571428569</v>
      </c>
      <c r="AB135" s="1">
        <f t="shared" si="87"/>
        <v>604.40999999999951</v>
      </c>
      <c r="AC135" s="1">
        <f t="shared" si="79"/>
        <v>568.14539999999954</v>
      </c>
      <c r="AD135" s="1">
        <v>210</v>
      </c>
      <c r="AE135" s="1">
        <f t="shared" si="80"/>
        <v>778.14539999999954</v>
      </c>
      <c r="AF135" s="22">
        <f t="shared" si="81"/>
        <v>2223.2725714285702</v>
      </c>
      <c r="AG135" s="20"/>
      <c r="AH135" s="20"/>
      <c r="AI135" s="1">
        <v>750</v>
      </c>
      <c r="AJ135" s="1">
        <v>2900</v>
      </c>
      <c r="AK135" s="1">
        <v>2350</v>
      </c>
      <c r="AL135" s="1">
        <f t="shared" si="63"/>
        <v>4827.9910714285716</v>
      </c>
      <c r="AM135" s="1">
        <f t="shared" si="88"/>
        <v>765.73999999999955</v>
      </c>
      <c r="AN135" s="1">
        <f t="shared" si="82"/>
        <v>727.45299999999952</v>
      </c>
      <c r="AO135" s="1">
        <v>220</v>
      </c>
      <c r="AP135" s="1">
        <v>30</v>
      </c>
      <c r="AQ135" s="1">
        <f t="shared" si="83"/>
        <v>977.45299999999952</v>
      </c>
      <c r="AR135" s="22">
        <f t="shared" si="84"/>
        <v>2792.7228571428559</v>
      </c>
    </row>
    <row r="136" spans="2:44" x14ac:dyDescent="0.35">
      <c r="B136" s="3">
        <v>750</v>
      </c>
      <c r="C136" s="21">
        <v>3000</v>
      </c>
      <c r="D136" s="4">
        <v>1255</v>
      </c>
      <c r="E136" s="6">
        <f t="shared" si="72"/>
        <v>2672.4776785714284</v>
      </c>
      <c r="F136" s="3">
        <f t="shared" si="85"/>
        <v>429.15</v>
      </c>
      <c r="G136" s="21">
        <f t="shared" si="73"/>
        <v>407.69249999999994</v>
      </c>
      <c r="H136" s="21">
        <v>200</v>
      </c>
      <c r="I136" s="4">
        <f t="shared" si="74"/>
        <v>607.69249999999988</v>
      </c>
      <c r="J136" s="9">
        <f t="shared" si="75"/>
        <v>1736.2642857142855</v>
      </c>
      <c r="K136" s="20"/>
      <c r="L136" s="1"/>
      <c r="M136" s="1">
        <v>750</v>
      </c>
      <c r="N136" s="1">
        <v>3000</v>
      </c>
      <c r="O136" s="1">
        <v>1560</v>
      </c>
      <c r="P136" s="1">
        <f t="shared" si="89"/>
        <v>3321.9642857142858</v>
      </c>
      <c r="Q136" s="1">
        <f t="shared" si="86"/>
        <v>606.10999999999967</v>
      </c>
      <c r="R136" s="1">
        <f t="shared" si="76"/>
        <v>569.74339999999961</v>
      </c>
      <c r="S136" s="1">
        <v>205</v>
      </c>
      <c r="T136" s="1">
        <f t="shared" si="77"/>
        <v>774.74339999999961</v>
      </c>
      <c r="U136" s="22">
        <f t="shared" si="78"/>
        <v>2213.5525714285704</v>
      </c>
      <c r="V136" s="1"/>
      <c r="W136" s="1"/>
      <c r="X136" s="1">
        <v>750</v>
      </c>
      <c r="Y136" s="1">
        <v>3000</v>
      </c>
      <c r="Z136" s="1">
        <v>1880</v>
      </c>
      <c r="AA136" s="1">
        <f t="shared" si="71"/>
        <v>4003.3928571428569</v>
      </c>
      <c r="AB136" s="1">
        <f t="shared" si="87"/>
        <v>617.43999999999949</v>
      </c>
      <c r="AC136" s="1">
        <f t="shared" si="79"/>
        <v>580.39359999999954</v>
      </c>
      <c r="AD136" s="1">
        <v>215</v>
      </c>
      <c r="AE136" s="1">
        <f t="shared" si="80"/>
        <v>795.39359999999954</v>
      </c>
      <c r="AF136" s="22">
        <f t="shared" si="81"/>
        <v>2272.5531428571417</v>
      </c>
      <c r="AG136" s="20"/>
      <c r="AH136" s="20"/>
      <c r="AI136" s="1">
        <v>750</v>
      </c>
      <c r="AJ136" s="1">
        <v>3000</v>
      </c>
      <c r="AK136" s="1">
        <v>2350</v>
      </c>
      <c r="AL136" s="1">
        <f t="shared" si="63"/>
        <v>5004.2410714285716</v>
      </c>
      <c r="AM136" s="1">
        <f t="shared" si="88"/>
        <v>782.63999999999953</v>
      </c>
      <c r="AN136" s="1">
        <f t="shared" si="82"/>
        <v>743.50799999999947</v>
      </c>
      <c r="AO136" s="1">
        <v>225</v>
      </c>
      <c r="AP136" s="1">
        <v>45</v>
      </c>
      <c r="AQ136" s="1">
        <f t="shared" si="83"/>
        <v>1013.5079999999995</v>
      </c>
      <c r="AR136" s="22">
        <f t="shared" si="84"/>
        <v>2895.7371428571414</v>
      </c>
    </row>
    <row r="137" spans="2:44" x14ac:dyDescent="0.35">
      <c r="B137" s="3">
        <v>750</v>
      </c>
      <c r="C137" s="21">
        <v>3100</v>
      </c>
      <c r="D137" s="4">
        <v>1255</v>
      </c>
      <c r="E137" s="6">
        <f t="shared" si="72"/>
        <v>2766.6026785714284</v>
      </c>
      <c r="F137" s="3">
        <f t="shared" si="85"/>
        <v>437.59</v>
      </c>
      <c r="G137" s="21">
        <f t="shared" si="73"/>
        <v>415.71049999999997</v>
      </c>
      <c r="H137" s="21">
        <v>200</v>
      </c>
      <c r="I137" s="4">
        <f t="shared" si="74"/>
        <v>615.71049999999991</v>
      </c>
      <c r="J137" s="9">
        <f t="shared" si="75"/>
        <v>1759.1728571428571</v>
      </c>
      <c r="K137" s="20"/>
      <c r="L137" s="1"/>
      <c r="M137" s="1">
        <v>750</v>
      </c>
      <c r="N137" s="1">
        <v>3100</v>
      </c>
      <c r="O137" s="1">
        <v>1560</v>
      </c>
      <c r="P137" s="1">
        <f t="shared" si="89"/>
        <v>3438.9642857142858</v>
      </c>
      <c r="Q137" s="1">
        <f t="shared" si="86"/>
        <v>618.78999999999962</v>
      </c>
      <c r="R137" s="1">
        <f t="shared" si="76"/>
        <v>581.66259999999966</v>
      </c>
      <c r="S137" s="1">
        <v>205</v>
      </c>
      <c r="T137" s="1">
        <f t="shared" si="77"/>
        <v>786.66259999999966</v>
      </c>
      <c r="U137" s="22">
        <f t="shared" si="78"/>
        <v>2247.6074285714276</v>
      </c>
      <c r="V137" s="1"/>
      <c r="W137" s="1"/>
      <c r="X137" s="1">
        <v>750</v>
      </c>
      <c r="Y137" s="1">
        <v>3100</v>
      </c>
      <c r="Z137" s="1">
        <v>1880</v>
      </c>
      <c r="AA137" s="1">
        <f t="shared" si="71"/>
        <v>4144.3928571428569</v>
      </c>
      <c r="AB137" s="1">
        <f t="shared" si="87"/>
        <v>630.46999999999946</v>
      </c>
      <c r="AC137" s="1">
        <f t="shared" si="79"/>
        <v>592.64179999999942</v>
      </c>
      <c r="AD137" s="1">
        <v>215</v>
      </c>
      <c r="AE137" s="1">
        <f t="shared" si="80"/>
        <v>807.64179999999942</v>
      </c>
      <c r="AF137" s="22">
        <f t="shared" si="81"/>
        <v>2307.5479999999984</v>
      </c>
      <c r="AG137" s="20"/>
      <c r="AH137" s="20"/>
      <c r="AI137" s="1">
        <v>750</v>
      </c>
      <c r="AJ137" s="1">
        <v>3100</v>
      </c>
      <c r="AK137" s="1">
        <v>2350</v>
      </c>
      <c r="AL137" s="1">
        <f t="shared" si="63"/>
        <v>5180.4910714285716</v>
      </c>
      <c r="AM137" s="1">
        <f t="shared" si="88"/>
        <v>799.53999999999951</v>
      </c>
      <c r="AN137" s="1">
        <f t="shared" si="82"/>
        <v>759.56299999999953</v>
      </c>
      <c r="AO137" s="1">
        <v>225</v>
      </c>
      <c r="AP137" s="1">
        <v>45</v>
      </c>
      <c r="AQ137" s="1">
        <f t="shared" si="83"/>
        <v>1029.5629999999996</v>
      </c>
      <c r="AR137" s="22">
        <f t="shared" si="84"/>
        <v>2941.6085714285705</v>
      </c>
    </row>
    <row r="138" spans="2:44" x14ac:dyDescent="0.35">
      <c r="B138" s="3">
        <v>750</v>
      </c>
      <c r="C138" s="21">
        <v>3200</v>
      </c>
      <c r="D138" s="4">
        <v>1255</v>
      </c>
      <c r="E138" s="6">
        <f t="shared" si="72"/>
        <v>2860.7276785714284</v>
      </c>
      <c r="F138" s="3">
        <f t="shared" si="85"/>
        <v>446.03</v>
      </c>
      <c r="G138" s="21">
        <f t="shared" si="73"/>
        <v>423.72849999999994</v>
      </c>
      <c r="H138" s="21">
        <v>200</v>
      </c>
      <c r="I138" s="4">
        <f t="shared" si="74"/>
        <v>623.72849999999994</v>
      </c>
      <c r="J138" s="9">
        <f t="shared" si="75"/>
        <v>1782.0814285714284</v>
      </c>
      <c r="K138" s="20"/>
      <c r="L138" s="1"/>
      <c r="M138" s="1">
        <v>750</v>
      </c>
      <c r="N138" s="1">
        <v>3200</v>
      </c>
      <c r="O138" s="1">
        <v>1560</v>
      </c>
      <c r="P138" s="1">
        <f t="shared" si="89"/>
        <v>3555.9642857142858</v>
      </c>
      <c r="Q138" s="1">
        <f t="shared" si="86"/>
        <v>631.46999999999957</v>
      </c>
      <c r="R138" s="1">
        <f t="shared" si="76"/>
        <v>593.58179999999959</v>
      </c>
      <c r="S138" s="1">
        <v>210</v>
      </c>
      <c r="T138" s="1">
        <f t="shared" si="77"/>
        <v>803.58179999999959</v>
      </c>
      <c r="U138" s="22">
        <f t="shared" si="78"/>
        <v>2295.947999999999</v>
      </c>
      <c r="V138" s="1"/>
      <c r="W138" s="1"/>
      <c r="X138" s="1">
        <v>750</v>
      </c>
      <c r="Y138" s="1">
        <v>3200</v>
      </c>
      <c r="Z138" s="1">
        <v>1880</v>
      </c>
      <c r="AA138" s="1">
        <f t="shared" si="71"/>
        <v>4285.3928571428569</v>
      </c>
      <c r="AB138" s="1">
        <f t="shared" si="87"/>
        <v>643.49999999999943</v>
      </c>
      <c r="AC138" s="1">
        <f t="shared" si="79"/>
        <v>604.88999999999942</v>
      </c>
      <c r="AD138" s="1">
        <v>215</v>
      </c>
      <c r="AE138" s="1">
        <f t="shared" si="80"/>
        <v>819.88999999999942</v>
      </c>
      <c r="AF138" s="22">
        <f t="shared" si="81"/>
        <v>2342.5428571428556</v>
      </c>
      <c r="AG138" s="20"/>
      <c r="AH138" s="20"/>
      <c r="AI138" s="1">
        <v>750</v>
      </c>
      <c r="AJ138" s="1">
        <v>3200</v>
      </c>
      <c r="AK138" s="1">
        <v>2350</v>
      </c>
      <c r="AL138" s="1">
        <f t="shared" si="63"/>
        <v>5356.7410714285716</v>
      </c>
      <c r="AM138" s="1">
        <f t="shared" si="88"/>
        <v>816.43999999999949</v>
      </c>
      <c r="AN138" s="1">
        <f t="shared" si="82"/>
        <v>775.61799999999948</v>
      </c>
      <c r="AO138" s="1">
        <v>225</v>
      </c>
      <c r="AP138" s="1">
        <v>45</v>
      </c>
      <c r="AQ138" s="1">
        <f t="shared" si="83"/>
        <v>1045.6179999999995</v>
      </c>
      <c r="AR138" s="22">
        <f t="shared" si="84"/>
        <v>2987.4799999999987</v>
      </c>
    </row>
    <row r="139" spans="2:44" x14ac:dyDescent="0.35">
      <c r="B139" s="3">
        <v>750</v>
      </c>
      <c r="C139" s="21">
        <v>3300</v>
      </c>
      <c r="D139" s="4">
        <v>1255</v>
      </c>
      <c r="E139" s="6">
        <f t="shared" si="72"/>
        <v>2954.8526785714284</v>
      </c>
      <c r="F139" s="3">
        <f t="shared" si="85"/>
        <v>454.46999999999997</v>
      </c>
      <c r="G139" s="21">
        <f t="shared" si="73"/>
        <v>431.74649999999997</v>
      </c>
      <c r="H139" s="21">
        <v>200</v>
      </c>
      <c r="I139" s="4">
        <f t="shared" si="74"/>
        <v>631.74649999999997</v>
      </c>
      <c r="J139" s="9">
        <f t="shared" si="75"/>
        <v>1804.99</v>
      </c>
      <c r="K139" s="20"/>
      <c r="L139" s="1"/>
      <c r="M139" s="1">
        <v>750</v>
      </c>
      <c r="N139" s="1">
        <v>3300</v>
      </c>
      <c r="O139" s="1">
        <v>1560</v>
      </c>
      <c r="P139" s="1">
        <f t="shared" si="89"/>
        <v>3672.9642857142858</v>
      </c>
      <c r="Q139" s="1">
        <f t="shared" si="86"/>
        <v>644.14999999999952</v>
      </c>
      <c r="R139" s="1">
        <f t="shared" si="76"/>
        <v>605.50099999999952</v>
      </c>
      <c r="S139" s="1">
        <v>210</v>
      </c>
      <c r="T139" s="1">
        <f t="shared" si="77"/>
        <v>815.50099999999952</v>
      </c>
      <c r="U139" s="22">
        <f t="shared" si="78"/>
        <v>2330.0028571428561</v>
      </c>
      <c r="V139" s="1"/>
      <c r="W139" s="1"/>
      <c r="X139" s="1">
        <v>750</v>
      </c>
      <c r="Y139" s="1">
        <v>3300</v>
      </c>
      <c r="Z139" s="1">
        <v>1880</v>
      </c>
      <c r="AA139" s="1">
        <f t="shared" si="71"/>
        <v>4426.3928571428569</v>
      </c>
      <c r="AB139" s="1">
        <f t="shared" si="87"/>
        <v>656.5299999999994</v>
      </c>
      <c r="AC139" s="1">
        <f t="shared" si="79"/>
        <v>617.13819999999942</v>
      </c>
      <c r="AD139" s="1">
        <v>215</v>
      </c>
      <c r="AE139" s="1">
        <f t="shared" si="80"/>
        <v>832.13819999999942</v>
      </c>
      <c r="AF139" s="22">
        <f t="shared" si="81"/>
        <v>2377.5377142857128</v>
      </c>
      <c r="AG139" s="20"/>
      <c r="AH139" s="20"/>
      <c r="AI139" s="1">
        <v>750</v>
      </c>
      <c r="AJ139" s="1">
        <v>3300</v>
      </c>
      <c r="AK139" s="1">
        <v>2350</v>
      </c>
      <c r="AL139" s="1">
        <f t="shared" si="63"/>
        <v>5532.9910714285716</v>
      </c>
      <c r="AM139" s="1">
        <f t="shared" si="88"/>
        <v>833.33999999999946</v>
      </c>
      <c r="AN139" s="1">
        <f t="shared" si="82"/>
        <v>791.67299999999943</v>
      </c>
      <c r="AO139" s="1">
        <v>225</v>
      </c>
      <c r="AP139" s="1">
        <v>45</v>
      </c>
      <c r="AQ139" s="1">
        <f t="shared" si="83"/>
        <v>1061.6729999999993</v>
      </c>
      <c r="AR139" s="22">
        <f t="shared" si="84"/>
        <v>3033.3514285714268</v>
      </c>
    </row>
    <row r="140" spans="2:44" x14ac:dyDescent="0.35">
      <c r="B140" s="3">
        <v>750</v>
      </c>
      <c r="C140" s="21">
        <v>3400</v>
      </c>
      <c r="D140" s="4">
        <v>1255</v>
      </c>
      <c r="E140" s="6">
        <f t="shared" si="72"/>
        <v>3048.9776785714284</v>
      </c>
      <c r="F140" s="3">
        <f t="shared" si="85"/>
        <v>462.90999999999997</v>
      </c>
      <c r="G140" s="21">
        <f t="shared" si="73"/>
        <v>439.76449999999994</v>
      </c>
      <c r="H140" s="21">
        <v>205</v>
      </c>
      <c r="I140" s="4">
        <f t="shared" si="74"/>
        <v>644.7645</v>
      </c>
      <c r="J140" s="9">
        <f t="shared" si="75"/>
        <v>1842.1842857142858</v>
      </c>
      <c r="K140" s="20"/>
      <c r="L140" s="1"/>
      <c r="M140" s="1">
        <v>750</v>
      </c>
      <c r="N140" s="1">
        <v>3400</v>
      </c>
      <c r="O140" s="1">
        <v>1560</v>
      </c>
      <c r="P140" s="1">
        <f t="shared" si="89"/>
        <v>3789.9642857142858</v>
      </c>
      <c r="Q140" s="1">
        <f t="shared" si="86"/>
        <v>656.82999999999947</v>
      </c>
      <c r="R140" s="1">
        <f t="shared" si="76"/>
        <v>617.42019999999945</v>
      </c>
      <c r="S140" s="1">
        <v>210</v>
      </c>
      <c r="T140" s="1">
        <f t="shared" si="77"/>
        <v>827.42019999999945</v>
      </c>
      <c r="U140" s="22">
        <f t="shared" si="78"/>
        <v>2364.0577142857128</v>
      </c>
      <c r="V140" s="1"/>
      <c r="W140" s="1"/>
      <c r="X140" s="1">
        <v>750</v>
      </c>
      <c r="Y140" s="1">
        <v>3400</v>
      </c>
      <c r="Z140" s="1">
        <v>1880</v>
      </c>
      <c r="AA140" s="1">
        <f t="shared" si="71"/>
        <v>4567.3928571428569</v>
      </c>
      <c r="AB140" s="1">
        <f t="shared" si="87"/>
        <v>669.55999999999938</v>
      </c>
      <c r="AC140" s="1">
        <f t="shared" si="79"/>
        <v>629.38639999999941</v>
      </c>
      <c r="AD140" s="1">
        <v>220</v>
      </c>
      <c r="AE140" s="1">
        <f t="shared" si="80"/>
        <v>849.38639999999941</v>
      </c>
      <c r="AF140" s="22">
        <f t="shared" si="81"/>
        <v>2426.8182857142842</v>
      </c>
      <c r="AG140" s="20"/>
      <c r="AH140" s="20"/>
      <c r="AI140" s="1">
        <v>750</v>
      </c>
      <c r="AJ140" s="1">
        <v>3400</v>
      </c>
      <c r="AK140" s="1">
        <v>2350</v>
      </c>
      <c r="AL140" s="1">
        <f t="shared" si="63"/>
        <v>5709.2410714285716</v>
      </c>
      <c r="AM140" s="1">
        <f t="shared" si="88"/>
        <v>850.23999999999944</v>
      </c>
      <c r="AN140" s="1">
        <f t="shared" si="82"/>
        <v>807.72799999999938</v>
      </c>
      <c r="AO140" s="1">
        <v>225</v>
      </c>
      <c r="AP140" s="1">
        <v>45</v>
      </c>
      <c r="AQ140" s="1">
        <f t="shared" si="83"/>
        <v>1077.7279999999994</v>
      </c>
      <c r="AR140" s="22">
        <f t="shared" si="84"/>
        <v>3079.2228571428554</v>
      </c>
    </row>
    <row r="141" spans="2:44" x14ac:dyDescent="0.35">
      <c r="B141" s="3">
        <v>750</v>
      </c>
      <c r="C141" s="21">
        <v>3500</v>
      </c>
      <c r="D141" s="4">
        <v>1255</v>
      </c>
      <c r="E141" s="6">
        <f t="shared" si="72"/>
        <v>3143.1026785714284</v>
      </c>
      <c r="F141" s="3">
        <f t="shared" si="85"/>
        <v>471.34999999999997</v>
      </c>
      <c r="G141" s="21">
        <f t="shared" si="73"/>
        <v>447.78249999999997</v>
      </c>
      <c r="H141" s="21">
        <v>205</v>
      </c>
      <c r="I141" s="4">
        <f t="shared" si="74"/>
        <v>652.78250000000003</v>
      </c>
      <c r="J141" s="9">
        <f t="shared" si="75"/>
        <v>1865.0928571428574</v>
      </c>
      <c r="K141" s="20"/>
      <c r="L141" s="1"/>
      <c r="M141" s="1">
        <v>750</v>
      </c>
      <c r="N141" s="1">
        <v>3500</v>
      </c>
      <c r="O141" s="1">
        <v>1560</v>
      </c>
      <c r="P141" s="1">
        <f t="shared" si="89"/>
        <v>3906.9642857142858</v>
      </c>
      <c r="Q141" s="1">
        <f t="shared" si="86"/>
        <v>669.50999999999942</v>
      </c>
      <c r="R141" s="1">
        <f t="shared" si="76"/>
        <v>629.33939999999939</v>
      </c>
      <c r="S141" s="1">
        <v>210</v>
      </c>
      <c r="T141" s="1">
        <f t="shared" si="77"/>
        <v>839.33939999999939</v>
      </c>
      <c r="U141" s="22">
        <f t="shared" si="78"/>
        <v>2398.1125714285699</v>
      </c>
      <c r="V141" s="1"/>
      <c r="W141" s="1"/>
      <c r="X141" s="1">
        <v>750</v>
      </c>
      <c r="Y141" s="1">
        <v>3500</v>
      </c>
      <c r="Z141" s="1">
        <v>1880</v>
      </c>
      <c r="AA141" s="1">
        <f t="shared" si="71"/>
        <v>4708.3928571428569</v>
      </c>
      <c r="AB141" s="1">
        <f t="shared" si="87"/>
        <v>682.58999999999935</v>
      </c>
      <c r="AC141" s="1">
        <f t="shared" si="79"/>
        <v>641.63459999999941</v>
      </c>
      <c r="AD141" s="1">
        <v>220</v>
      </c>
      <c r="AE141" s="1">
        <f t="shared" si="80"/>
        <v>861.63459999999941</v>
      </c>
      <c r="AF141" s="22">
        <f t="shared" si="81"/>
        <v>2461.8131428571414</v>
      </c>
      <c r="AG141" s="20"/>
      <c r="AH141" s="20"/>
      <c r="AI141" s="1">
        <v>750</v>
      </c>
      <c r="AJ141" s="1">
        <v>3500</v>
      </c>
      <c r="AK141" s="1">
        <v>2350</v>
      </c>
      <c r="AL141" s="1">
        <f t="shared" si="63"/>
        <v>5885.4910714285716</v>
      </c>
      <c r="AM141" s="1">
        <f t="shared" si="88"/>
        <v>867.13999999999942</v>
      </c>
      <c r="AN141" s="1">
        <f t="shared" si="82"/>
        <v>823.78299999999945</v>
      </c>
      <c r="AO141" s="1">
        <v>225</v>
      </c>
      <c r="AP141" s="1">
        <v>45</v>
      </c>
      <c r="AQ141" s="1">
        <f t="shared" si="83"/>
        <v>1093.7829999999994</v>
      </c>
      <c r="AR141" s="22">
        <f t="shared" si="84"/>
        <v>3125.0942857142845</v>
      </c>
    </row>
    <row r="142" spans="2:44" x14ac:dyDescent="0.35">
      <c r="B142" s="3">
        <v>750</v>
      </c>
      <c r="C142" s="21">
        <v>3600</v>
      </c>
      <c r="D142" s="4">
        <v>1255</v>
      </c>
      <c r="E142" s="6">
        <f t="shared" si="72"/>
        <v>3237.2276785714284</v>
      </c>
      <c r="F142" s="3">
        <f t="shared" si="85"/>
        <v>479.78999999999996</v>
      </c>
      <c r="G142" s="21">
        <f t="shared" si="73"/>
        <v>455.80049999999994</v>
      </c>
      <c r="H142" s="21">
        <v>205</v>
      </c>
      <c r="I142" s="4">
        <f t="shared" si="74"/>
        <v>660.80049999999994</v>
      </c>
      <c r="J142" s="9">
        <f t="shared" si="75"/>
        <v>1888.0014285714285</v>
      </c>
      <c r="K142" s="20"/>
      <c r="L142" s="1"/>
      <c r="M142" s="1">
        <v>750</v>
      </c>
      <c r="N142" s="1">
        <v>3600</v>
      </c>
      <c r="O142" s="1">
        <v>1560</v>
      </c>
      <c r="P142" s="1">
        <f t="shared" si="89"/>
        <v>4023.9642857142858</v>
      </c>
      <c r="Q142" s="1">
        <f t="shared" si="86"/>
        <v>682.18999999999937</v>
      </c>
      <c r="R142" s="1">
        <f t="shared" si="76"/>
        <v>641.25859999999932</v>
      </c>
      <c r="S142" s="1">
        <v>215</v>
      </c>
      <c r="T142" s="1">
        <f t="shared" si="77"/>
        <v>856.25859999999932</v>
      </c>
      <c r="U142" s="22">
        <f t="shared" si="78"/>
        <v>2446.4531428571408</v>
      </c>
      <c r="V142" s="1"/>
      <c r="W142" s="1"/>
      <c r="X142" s="1">
        <v>750</v>
      </c>
      <c r="Y142" s="1">
        <v>3600</v>
      </c>
      <c r="Z142" s="1">
        <v>1880</v>
      </c>
      <c r="AA142" s="1">
        <f t="shared" si="71"/>
        <v>4849.3928571428569</v>
      </c>
      <c r="AB142" s="1">
        <f t="shared" si="87"/>
        <v>695.61999999999932</v>
      </c>
      <c r="AC142" s="1">
        <f t="shared" si="79"/>
        <v>653.88279999999929</v>
      </c>
      <c r="AD142" s="1">
        <v>220</v>
      </c>
      <c r="AE142" s="1">
        <f t="shared" si="80"/>
        <v>873.88279999999929</v>
      </c>
      <c r="AF142" s="22">
        <f t="shared" si="81"/>
        <v>2496.8079999999982</v>
      </c>
      <c r="AG142" s="20"/>
      <c r="AH142" s="20"/>
      <c r="AI142" s="1">
        <v>750</v>
      </c>
      <c r="AJ142" s="1">
        <v>3600</v>
      </c>
      <c r="AK142" s="1">
        <v>2350</v>
      </c>
      <c r="AL142" s="1">
        <f t="shared" si="63"/>
        <v>6061.7410714285716</v>
      </c>
      <c r="AM142" s="1">
        <f t="shared" si="88"/>
        <v>884.0399999999994</v>
      </c>
      <c r="AN142" s="1">
        <f t="shared" si="82"/>
        <v>839.8379999999994</v>
      </c>
      <c r="AO142" s="1">
        <v>230</v>
      </c>
      <c r="AP142" s="1">
        <v>45</v>
      </c>
      <c r="AQ142" s="1">
        <f t="shared" si="83"/>
        <v>1114.8379999999993</v>
      </c>
      <c r="AR142" s="22">
        <f t="shared" si="84"/>
        <v>3185.2514285714269</v>
      </c>
    </row>
    <row r="143" spans="2:44" x14ac:dyDescent="0.35">
      <c r="B143" s="3">
        <v>750</v>
      </c>
      <c r="C143" s="21">
        <v>3700</v>
      </c>
      <c r="D143" s="4">
        <v>1255</v>
      </c>
      <c r="E143" s="6">
        <f t="shared" si="72"/>
        <v>3331.3526785714284</v>
      </c>
      <c r="F143" s="3">
        <f t="shared" si="85"/>
        <v>488.22999999999996</v>
      </c>
      <c r="G143" s="21">
        <f t="shared" si="73"/>
        <v>463.81849999999991</v>
      </c>
      <c r="H143" s="21">
        <v>205</v>
      </c>
      <c r="I143" s="4">
        <f t="shared" si="74"/>
        <v>668.81849999999986</v>
      </c>
      <c r="J143" s="9">
        <f t="shared" si="75"/>
        <v>1910.9099999999996</v>
      </c>
      <c r="K143" s="20"/>
      <c r="L143" s="1"/>
      <c r="M143" s="1">
        <v>750</v>
      </c>
      <c r="N143" s="1">
        <v>3700</v>
      </c>
      <c r="O143" s="1">
        <v>1560</v>
      </c>
      <c r="P143" s="1">
        <f t="shared" si="89"/>
        <v>4140.9642857142862</v>
      </c>
      <c r="Q143" s="1">
        <f t="shared" si="86"/>
        <v>694.86999999999932</v>
      </c>
      <c r="R143" s="1">
        <f t="shared" si="76"/>
        <v>653.17779999999937</v>
      </c>
      <c r="S143" s="1">
        <v>215</v>
      </c>
      <c r="T143" s="1">
        <f t="shared" si="77"/>
        <v>868.17779999999937</v>
      </c>
      <c r="U143" s="22">
        <f t="shared" si="78"/>
        <v>2480.5079999999984</v>
      </c>
      <c r="V143" s="1"/>
      <c r="W143" s="1"/>
      <c r="X143" s="1">
        <v>750</v>
      </c>
      <c r="Y143" s="1">
        <v>3700</v>
      </c>
      <c r="Z143" s="1">
        <v>1880</v>
      </c>
      <c r="AA143" s="1">
        <f t="shared" si="71"/>
        <v>4990.3928571428569</v>
      </c>
      <c r="AB143" s="1">
        <f t="shared" si="87"/>
        <v>708.6499999999993</v>
      </c>
      <c r="AC143" s="1">
        <f t="shared" si="79"/>
        <v>666.13099999999929</v>
      </c>
      <c r="AD143" s="1">
        <v>220</v>
      </c>
      <c r="AE143" s="1">
        <f t="shared" si="80"/>
        <v>886.13099999999929</v>
      </c>
      <c r="AF143" s="22">
        <f t="shared" si="81"/>
        <v>2531.8028571428554</v>
      </c>
      <c r="AG143" s="20"/>
      <c r="AH143" s="20"/>
      <c r="AI143" s="1">
        <v>750</v>
      </c>
      <c r="AJ143" s="1">
        <v>3700</v>
      </c>
      <c r="AK143" s="1">
        <v>2350</v>
      </c>
      <c r="AL143" s="1">
        <f t="shared" ref="AL143:AL206" si="90">(((22/7*(AI143/2)^2)*AK143)+((AJ143-AI143)*AK143*AI143))/1000000</f>
        <v>6237.9910714285716</v>
      </c>
      <c r="AM143" s="1">
        <f t="shared" si="88"/>
        <v>900.93999999999937</v>
      </c>
      <c r="AN143" s="1">
        <f t="shared" si="82"/>
        <v>855.89299999999935</v>
      </c>
      <c r="AO143" s="1">
        <v>230</v>
      </c>
      <c r="AP143" s="1">
        <v>45</v>
      </c>
      <c r="AQ143" s="1">
        <f t="shared" si="83"/>
        <v>1130.8929999999993</v>
      </c>
      <c r="AR143" s="22">
        <f t="shared" si="84"/>
        <v>3231.1228571428555</v>
      </c>
    </row>
    <row r="144" spans="2:44" x14ac:dyDescent="0.35">
      <c r="B144" s="3">
        <v>750</v>
      </c>
      <c r="C144" s="21">
        <v>3800</v>
      </c>
      <c r="D144" s="4">
        <v>1255</v>
      </c>
      <c r="E144" s="6">
        <f t="shared" si="72"/>
        <v>3425.4776785714284</v>
      </c>
      <c r="F144" s="3">
        <f t="shared" si="85"/>
        <v>496.66999999999996</v>
      </c>
      <c r="G144" s="21">
        <f t="shared" si="73"/>
        <v>471.83649999999994</v>
      </c>
      <c r="H144" s="21">
        <v>205</v>
      </c>
      <c r="I144" s="4">
        <f t="shared" si="74"/>
        <v>676.83649999999989</v>
      </c>
      <c r="J144" s="9">
        <f t="shared" si="75"/>
        <v>1933.8185714285712</v>
      </c>
      <c r="K144" s="20"/>
      <c r="L144" s="1"/>
      <c r="M144" s="1">
        <v>750</v>
      </c>
      <c r="N144" s="1">
        <v>3800</v>
      </c>
      <c r="O144" s="1">
        <v>1560</v>
      </c>
      <c r="P144" s="1">
        <f t="shared" si="89"/>
        <v>4257.9642857142862</v>
      </c>
      <c r="Q144" s="1">
        <f t="shared" si="86"/>
        <v>707.54999999999927</v>
      </c>
      <c r="R144" s="1">
        <f t="shared" si="76"/>
        <v>665.0969999999993</v>
      </c>
      <c r="S144" s="1">
        <v>215</v>
      </c>
      <c r="T144" s="1">
        <f t="shared" si="77"/>
        <v>880.0969999999993</v>
      </c>
      <c r="U144" s="22">
        <f t="shared" si="78"/>
        <v>2514.5628571428551</v>
      </c>
      <c r="V144" s="1"/>
      <c r="W144" s="1"/>
      <c r="X144" s="1">
        <v>750</v>
      </c>
      <c r="Y144" s="1">
        <v>3800</v>
      </c>
      <c r="Z144" s="1">
        <v>1880</v>
      </c>
      <c r="AA144" s="1">
        <f t="shared" si="71"/>
        <v>5131.3928571428569</v>
      </c>
      <c r="AB144" s="1">
        <f t="shared" si="87"/>
        <v>721.67999999999927</v>
      </c>
      <c r="AC144" s="1">
        <f t="shared" si="79"/>
        <v>678.37919999999929</v>
      </c>
      <c r="AD144" s="1">
        <v>220</v>
      </c>
      <c r="AE144" s="1">
        <f t="shared" si="80"/>
        <v>898.37919999999929</v>
      </c>
      <c r="AF144" s="22">
        <f t="shared" si="81"/>
        <v>2566.7977142857126</v>
      </c>
      <c r="AG144" s="20"/>
      <c r="AH144" s="20"/>
      <c r="AI144" s="1">
        <v>750</v>
      </c>
      <c r="AJ144" s="1">
        <v>3800</v>
      </c>
      <c r="AK144" s="1">
        <v>2350</v>
      </c>
      <c r="AL144" s="1">
        <f t="shared" si="90"/>
        <v>6414.2410714285716</v>
      </c>
      <c r="AM144" s="1">
        <f t="shared" si="88"/>
        <v>917.83999999999935</v>
      </c>
      <c r="AN144" s="1">
        <f t="shared" si="82"/>
        <v>871.9479999999993</v>
      </c>
      <c r="AO144" s="1">
        <v>230</v>
      </c>
      <c r="AP144" s="1">
        <v>45</v>
      </c>
      <c r="AQ144" s="1">
        <f t="shared" si="83"/>
        <v>1146.9479999999994</v>
      </c>
      <c r="AR144" s="22">
        <f t="shared" si="84"/>
        <v>3276.9942857142842</v>
      </c>
    </row>
    <row r="145" spans="2:44" x14ac:dyDescent="0.35">
      <c r="B145" s="3">
        <v>750</v>
      </c>
      <c r="C145" s="21">
        <v>3900</v>
      </c>
      <c r="D145" s="4">
        <v>1255</v>
      </c>
      <c r="E145" s="6">
        <f t="shared" si="72"/>
        <v>3519.6026785714284</v>
      </c>
      <c r="F145" s="3">
        <f t="shared" si="85"/>
        <v>505.10999999999996</v>
      </c>
      <c r="G145" s="21">
        <f t="shared" si="73"/>
        <v>479.85449999999992</v>
      </c>
      <c r="H145" s="21">
        <v>210</v>
      </c>
      <c r="I145" s="4">
        <f t="shared" si="74"/>
        <v>689.85449999999992</v>
      </c>
      <c r="J145" s="9">
        <f t="shared" si="75"/>
        <v>1971.012857142857</v>
      </c>
      <c r="K145" s="20"/>
      <c r="L145" s="1"/>
      <c r="M145" s="1">
        <v>750</v>
      </c>
      <c r="N145" s="1">
        <v>3900</v>
      </c>
      <c r="O145" s="1">
        <v>1560</v>
      </c>
      <c r="P145" s="1">
        <f t="shared" si="89"/>
        <v>4374.9642857142862</v>
      </c>
      <c r="Q145" s="1">
        <f t="shared" si="86"/>
        <v>720.22999999999922</v>
      </c>
      <c r="R145" s="1">
        <f t="shared" si="76"/>
        <v>677.01619999999923</v>
      </c>
      <c r="S145" s="1">
        <v>215</v>
      </c>
      <c r="T145" s="1">
        <f t="shared" si="77"/>
        <v>892.01619999999923</v>
      </c>
      <c r="U145" s="22">
        <f t="shared" si="78"/>
        <v>2548.6177142857123</v>
      </c>
      <c r="V145" s="1"/>
      <c r="W145" s="1"/>
      <c r="X145" s="1">
        <v>750</v>
      </c>
      <c r="Y145" s="1">
        <v>3900</v>
      </c>
      <c r="Z145" s="1">
        <v>1880</v>
      </c>
      <c r="AA145" s="1">
        <f t="shared" si="71"/>
        <v>5272.3928571428569</v>
      </c>
      <c r="AB145" s="1">
        <f t="shared" si="87"/>
        <v>734.70999999999924</v>
      </c>
      <c r="AC145" s="1">
        <f t="shared" si="79"/>
        <v>690.62739999999928</v>
      </c>
      <c r="AD145" s="1">
        <v>220</v>
      </c>
      <c r="AE145" s="1">
        <f t="shared" si="80"/>
        <v>910.62739999999928</v>
      </c>
      <c r="AF145" s="22">
        <f t="shared" si="81"/>
        <v>2601.7925714285698</v>
      </c>
      <c r="AG145" s="20"/>
      <c r="AH145" s="20"/>
      <c r="AI145" s="1">
        <v>750</v>
      </c>
      <c r="AJ145" s="1">
        <v>3900</v>
      </c>
      <c r="AK145" s="1">
        <v>2350</v>
      </c>
      <c r="AL145" s="1">
        <f t="shared" si="90"/>
        <v>6590.4910714285716</v>
      </c>
      <c r="AM145" s="1">
        <f t="shared" si="88"/>
        <v>934.73999999999933</v>
      </c>
      <c r="AN145" s="1">
        <f t="shared" si="82"/>
        <v>888.00299999999936</v>
      </c>
      <c r="AO145" s="1">
        <v>235</v>
      </c>
      <c r="AP145" s="1">
        <v>45</v>
      </c>
      <c r="AQ145" s="1">
        <f t="shared" si="83"/>
        <v>1168.0029999999992</v>
      </c>
      <c r="AR145" s="22">
        <f t="shared" si="84"/>
        <v>3337.1514285714265</v>
      </c>
    </row>
    <row r="146" spans="2:44" x14ac:dyDescent="0.35">
      <c r="B146" s="3">
        <v>750</v>
      </c>
      <c r="C146" s="21">
        <v>4000</v>
      </c>
      <c r="D146" s="4">
        <v>1255</v>
      </c>
      <c r="E146" s="6">
        <f t="shared" si="72"/>
        <v>3613.7276785714284</v>
      </c>
      <c r="F146" s="3">
        <f t="shared" si="85"/>
        <v>513.54999999999995</v>
      </c>
      <c r="G146" s="21">
        <f t="shared" si="73"/>
        <v>487.87249999999995</v>
      </c>
      <c r="H146" s="21">
        <v>210</v>
      </c>
      <c r="I146" s="4">
        <f t="shared" si="74"/>
        <v>697.87249999999995</v>
      </c>
      <c r="J146" s="9">
        <f t="shared" si="75"/>
        <v>1993.9214285714286</v>
      </c>
      <c r="K146" s="20"/>
      <c r="L146" s="1"/>
      <c r="M146" s="1">
        <v>750</v>
      </c>
      <c r="N146" s="1">
        <v>4000</v>
      </c>
      <c r="O146" s="1">
        <v>1560</v>
      </c>
      <c r="P146" s="1">
        <f t="shared" si="89"/>
        <v>4491.9642857142862</v>
      </c>
      <c r="Q146" s="1">
        <f t="shared" si="86"/>
        <v>732.90999999999917</v>
      </c>
      <c r="R146" s="1">
        <f t="shared" si="76"/>
        <v>688.93539999999916</v>
      </c>
      <c r="S146" s="1">
        <v>215</v>
      </c>
      <c r="T146" s="1">
        <f t="shared" si="77"/>
        <v>903.93539999999916</v>
      </c>
      <c r="U146" s="22">
        <f t="shared" si="78"/>
        <v>2582.6725714285694</v>
      </c>
      <c r="V146" s="1"/>
      <c r="W146" s="1"/>
      <c r="X146" s="1">
        <v>750</v>
      </c>
      <c r="Y146" s="1">
        <v>4000</v>
      </c>
      <c r="Z146" s="1">
        <v>1880</v>
      </c>
      <c r="AA146" s="1">
        <f t="shared" si="71"/>
        <v>5413.3928571428569</v>
      </c>
      <c r="AB146" s="1">
        <f t="shared" si="87"/>
        <v>747.73999999999921</v>
      </c>
      <c r="AC146" s="1">
        <f t="shared" si="79"/>
        <v>702.87559999999917</v>
      </c>
      <c r="AD146" s="1">
        <v>220</v>
      </c>
      <c r="AE146" s="1">
        <f t="shared" si="80"/>
        <v>922.87559999999917</v>
      </c>
      <c r="AF146" s="22">
        <f t="shared" si="81"/>
        <v>2636.7874285714265</v>
      </c>
      <c r="AG146" s="20"/>
      <c r="AH146" s="20"/>
      <c r="AI146" s="1">
        <v>750</v>
      </c>
      <c r="AJ146" s="1">
        <v>4000</v>
      </c>
      <c r="AK146" s="1">
        <v>2350</v>
      </c>
      <c r="AL146" s="1">
        <f t="shared" si="90"/>
        <v>6766.7410714285716</v>
      </c>
      <c r="AM146" s="1">
        <f t="shared" si="88"/>
        <v>951.6399999999993</v>
      </c>
      <c r="AN146" s="1">
        <f t="shared" si="82"/>
        <v>904.05799999999931</v>
      </c>
      <c r="AO146" s="1">
        <v>235</v>
      </c>
      <c r="AP146" s="1">
        <v>45</v>
      </c>
      <c r="AQ146" s="1">
        <f t="shared" si="83"/>
        <v>1184.0579999999993</v>
      </c>
      <c r="AR146" s="22">
        <f t="shared" si="84"/>
        <v>3383.0228571428552</v>
      </c>
    </row>
    <row r="147" spans="2:44" x14ac:dyDescent="0.35">
      <c r="B147" s="3"/>
      <c r="C147" s="21"/>
      <c r="D147" s="4"/>
      <c r="E147" s="6"/>
      <c r="F147" s="3"/>
      <c r="G147" s="21"/>
      <c r="H147" s="21"/>
      <c r="I147" s="4"/>
      <c r="J147" s="23"/>
      <c r="K147" s="2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20"/>
      <c r="AH147" s="20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2:44" x14ac:dyDescent="0.35">
      <c r="B148" s="3"/>
      <c r="C148" s="21"/>
      <c r="D148" s="4"/>
      <c r="E148" s="6"/>
      <c r="F148" s="3"/>
      <c r="G148" s="21"/>
      <c r="H148" s="21"/>
      <c r="I148" s="4"/>
      <c r="J148" s="23"/>
      <c r="K148" s="2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20"/>
      <c r="AH148" s="20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2:44" x14ac:dyDescent="0.35">
      <c r="B149" s="3">
        <v>800</v>
      </c>
      <c r="C149" s="21">
        <v>800</v>
      </c>
      <c r="D149" s="4">
        <v>1255</v>
      </c>
      <c r="E149" s="6">
        <f t="shared" ref="E149:E181" si="91">(((22/7*(B149/2)^2)*D149)+((C149-B149)*D149*B149))/1000000</f>
        <v>631.08571428571429</v>
      </c>
      <c r="F149" s="3">
        <v>250.86</v>
      </c>
      <c r="G149" s="21">
        <f t="shared" ref="G149:G181" si="92">$G$4*F149</f>
        <v>238.31700000000001</v>
      </c>
      <c r="H149" s="21">
        <v>125</v>
      </c>
      <c r="I149" s="4">
        <f t="shared" ref="I149:I181" si="93">SUM(G149:H149)</f>
        <v>363.31700000000001</v>
      </c>
      <c r="J149" s="9">
        <f t="shared" ref="J149:J181" si="94">I149/(1-$C$2)</f>
        <v>1038.0485714285714</v>
      </c>
      <c r="K149" s="20"/>
      <c r="L149" s="1"/>
      <c r="M149" s="1">
        <v>800</v>
      </c>
      <c r="N149" s="1">
        <v>800</v>
      </c>
      <c r="O149" s="1">
        <v>1560</v>
      </c>
      <c r="P149" s="1">
        <f t="shared" si="89"/>
        <v>784.4571428571428</v>
      </c>
      <c r="Q149" s="1">
        <v>337.71</v>
      </c>
      <c r="R149" s="1">
        <f t="shared" ref="R149:R181" si="95">$R$4*Q149</f>
        <v>317.44739999999996</v>
      </c>
      <c r="S149" s="1">
        <v>125</v>
      </c>
      <c r="T149" s="1">
        <f t="shared" ref="T149:T181" si="96">SUM(R149:S149)</f>
        <v>442.44739999999996</v>
      </c>
      <c r="U149" s="22">
        <f t="shared" ref="U149:U181" si="97">T149/(1-$C$2)</f>
        <v>1264.1354285714285</v>
      </c>
      <c r="V149" s="1"/>
      <c r="W149" s="1"/>
      <c r="X149" s="1">
        <v>800</v>
      </c>
      <c r="Y149" s="1">
        <v>800</v>
      </c>
      <c r="Z149" s="1">
        <v>1880</v>
      </c>
      <c r="AA149" s="1">
        <f t="shared" si="71"/>
        <v>945.37142857142851</v>
      </c>
      <c r="AB149" s="1">
        <v>341.37</v>
      </c>
      <c r="AC149" s="1">
        <f t="shared" ref="AC149:AC181" si="98">$AC$4*AB149</f>
        <v>320.88779999999997</v>
      </c>
      <c r="AD149" s="1">
        <v>125</v>
      </c>
      <c r="AE149" s="1">
        <f t="shared" ref="AE149:AE181" si="99">SUM(AC149:AD149)</f>
        <v>445.88779999999997</v>
      </c>
      <c r="AF149" s="22">
        <f t="shared" ref="AF149:AF181" si="100">AE149/(1-$C$2)</f>
        <v>1273.9651428571428</v>
      </c>
      <c r="AG149" s="20"/>
      <c r="AH149" s="20"/>
      <c r="AI149" s="1">
        <v>800</v>
      </c>
      <c r="AJ149" s="1">
        <v>800</v>
      </c>
      <c r="AK149" s="1">
        <v>2350</v>
      </c>
      <c r="AL149" s="1">
        <f t="shared" si="90"/>
        <v>1181.7142857142856</v>
      </c>
      <c r="AM149" s="1">
        <v>424.57</v>
      </c>
      <c r="AN149" s="1">
        <f t="shared" ref="AN149:AN181" si="101">$AN$4*AM149</f>
        <v>403.3415</v>
      </c>
      <c r="AO149" s="1">
        <v>145</v>
      </c>
      <c r="AP149" s="1">
        <v>30</v>
      </c>
      <c r="AQ149" s="1">
        <f t="shared" ref="AQ149:AQ180" si="102">SUM(AN149:AP149)</f>
        <v>578.3415</v>
      </c>
      <c r="AR149" s="22">
        <f t="shared" ref="AR149:AR181" si="103">AQ149/(1-$C$2)</f>
        <v>1652.4042857142858</v>
      </c>
    </row>
    <row r="150" spans="2:44" x14ac:dyDescent="0.35">
      <c r="B150" s="3">
        <v>800</v>
      </c>
      <c r="C150" s="21">
        <v>900</v>
      </c>
      <c r="D150" s="4">
        <v>1255</v>
      </c>
      <c r="E150" s="6">
        <f t="shared" si="91"/>
        <v>731.48571428571427</v>
      </c>
      <c r="F150" s="3">
        <v>259.3</v>
      </c>
      <c r="G150" s="21">
        <f t="shared" si="92"/>
        <v>246.33500000000001</v>
      </c>
      <c r="H150" s="21">
        <v>125</v>
      </c>
      <c r="I150" s="4">
        <f t="shared" si="93"/>
        <v>371.33500000000004</v>
      </c>
      <c r="J150" s="9">
        <f t="shared" si="94"/>
        <v>1060.957142857143</v>
      </c>
      <c r="K150" s="20"/>
      <c r="L150" s="1"/>
      <c r="M150" s="1">
        <v>800</v>
      </c>
      <c r="N150" s="1">
        <v>900</v>
      </c>
      <c r="O150" s="1">
        <v>1560</v>
      </c>
      <c r="P150" s="1">
        <f t="shared" si="89"/>
        <v>909.25714285714275</v>
      </c>
      <c r="Q150" s="1">
        <v>350.39</v>
      </c>
      <c r="R150" s="1">
        <f t="shared" si="95"/>
        <v>329.36659999999995</v>
      </c>
      <c r="S150" s="1">
        <v>125</v>
      </c>
      <c r="T150" s="1">
        <f t="shared" si="96"/>
        <v>454.36659999999995</v>
      </c>
      <c r="U150" s="22">
        <f t="shared" si="97"/>
        <v>1298.1902857142857</v>
      </c>
      <c r="V150" s="1"/>
      <c r="W150" s="1"/>
      <c r="X150" s="1">
        <v>800</v>
      </c>
      <c r="Y150" s="1">
        <v>900</v>
      </c>
      <c r="Z150" s="1">
        <v>1880</v>
      </c>
      <c r="AA150" s="1">
        <f t="shared" si="71"/>
        <v>1095.7714285714285</v>
      </c>
      <c r="AB150" s="1">
        <v>354.4</v>
      </c>
      <c r="AC150" s="1">
        <f t="shared" si="98"/>
        <v>333.13599999999997</v>
      </c>
      <c r="AD150" s="1">
        <v>145</v>
      </c>
      <c r="AE150" s="1">
        <f t="shared" si="99"/>
        <v>478.13599999999997</v>
      </c>
      <c r="AF150" s="22">
        <f t="shared" si="100"/>
        <v>1366.1028571428571</v>
      </c>
      <c r="AG150" s="20"/>
      <c r="AH150" s="20"/>
      <c r="AI150" s="1">
        <v>800</v>
      </c>
      <c r="AJ150" s="1">
        <v>900</v>
      </c>
      <c r="AK150" s="1">
        <v>2350</v>
      </c>
      <c r="AL150" s="1">
        <f t="shared" si="90"/>
        <v>1369.7142857142856</v>
      </c>
      <c r="AM150" s="1">
        <v>441.47</v>
      </c>
      <c r="AN150" s="1">
        <f t="shared" si="101"/>
        <v>419.3965</v>
      </c>
      <c r="AO150" s="1">
        <v>145</v>
      </c>
      <c r="AP150" s="1">
        <v>30</v>
      </c>
      <c r="AQ150" s="1">
        <f t="shared" si="102"/>
        <v>594.39650000000006</v>
      </c>
      <c r="AR150" s="22">
        <f t="shared" si="103"/>
        <v>1698.2757142857145</v>
      </c>
    </row>
    <row r="151" spans="2:44" x14ac:dyDescent="0.35">
      <c r="B151" s="3">
        <v>800</v>
      </c>
      <c r="C151" s="21">
        <v>1000</v>
      </c>
      <c r="D151" s="4">
        <v>1255</v>
      </c>
      <c r="E151" s="6">
        <f t="shared" si="91"/>
        <v>831.88571428571424</v>
      </c>
      <c r="F151" s="3">
        <f>F150+8.44</f>
        <v>267.74</v>
      </c>
      <c r="G151" s="21">
        <f t="shared" si="92"/>
        <v>254.35300000000001</v>
      </c>
      <c r="H151" s="21">
        <v>125</v>
      </c>
      <c r="I151" s="4">
        <f t="shared" si="93"/>
        <v>379.35300000000001</v>
      </c>
      <c r="J151" s="9">
        <f t="shared" si="94"/>
        <v>1083.8657142857144</v>
      </c>
      <c r="K151" s="20"/>
      <c r="L151" s="1"/>
      <c r="M151" s="1">
        <v>800</v>
      </c>
      <c r="N151" s="1">
        <v>1000</v>
      </c>
      <c r="O151" s="1">
        <v>1560</v>
      </c>
      <c r="P151" s="1">
        <f t="shared" si="89"/>
        <v>1034.0571428571427</v>
      </c>
      <c r="Q151" s="1">
        <f>Q150+12.68</f>
        <v>363.07</v>
      </c>
      <c r="R151" s="1">
        <f t="shared" si="95"/>
        <v>341.28579999999999</v>
      </c>
      <c r="S151" s="1">
        <v>145</v>
      </c>
      <c r="T151" s="1">
        <f t="shared" si="96"/>
        <v>486.28579999999999</v>
      </c>
      <c r="U151" s="22">
        <f t="shared" si="97"/>
        <v>1389.3880000000001</v>
      </c>
      <c r="V151" s="1"/>
      <c r="W151" s="1"/>
      <c r="X151" s="1">
        <v>800</v>
      </c>
      <c r="Y151" s="1">
        <v>1000</v>
      </c>
      <c r="Z151" s="1">
        <v>1880</v>
      </c>
      <c r="AA151" s="1">
        <f t="shared" si="71"/>
        <v>1246.1714285714286</v>
      </c>
      <c r="AB151" s="1">
        <f>AB150+13.03</f>
        <v>367.42999999999995</v>
      </c>
      <c r="AC151" s="1">
        <f t="shared" si="98"/>
        <v>345.38419999999991</v>
      </c>
      <c r="AD151" s="1">
        <v>145</v>
      </c>
      <c r="AE151" s="1">
        <f t="shared" si="99"/>
        <v>490.38419999999991</v>
      </c>
      <c r="AF151" s="22">
        <f t="shared" si="100"/>
        <v>1401.0977142857141</v>
      </c>
      <c r="AG151" s="20"/>
      <c r="AH151" s="20"/>
      <c r="AI151" s="1">
        <v>800</v>
      </c>
      <c r="AJ151" s="1">
        <v>1000</v>
      </c>
      <c r="AK151" s="1">
        <v>2350</v>
      </c>
      <c r="AL151" s="1">
        <f t="shared" si="90"/>
        <v>1557.7142857142856</v>
      </c>
      <c r="AM151" s="1">
        <f>AM150+16.9</f>
        <v>458.37</v>
      </c>
      <c r="AN151" s="1">
        <f t="shared" si="101"/>
        <v>435.45150000000001</v>
      </c>
      <c r="AO151" s="1">
        <v>165</v>
      </c>
      <c r="AP151" s="1">
        <v>30</v>
      </c>
      <c r="AQ151" s="1">
        <f t="shared" si="102"/>
        <v>630.45150000000001</v>
      </c>
      <c r="AR151" s="22">
        <f t="shared" si="103"/>
        <v>1801.2900000000002</v>
      </c>
    </row>
    <row r="152" spans="2:44" x14ac:dyDescent="0.35">
      <c r="B152" s="3">
        <v>800</v>
      </c>
      <c r="C152" s="21">
        <v>1100</v>
      </c>
      <c r="D152" s="4">
        <v>1255</v>
      </c>
      <c r="E152" s="6">
        <f t="shared" si="91"/>
        <v>932.28571428571422</v>
      </c>
      <c r="F152" s="3">
        <f t="shared" ref="F152:F181" si="104">F151+8.44</f>
        <v>276.18</v>
      </c>
      <c r="G152" s="21">
        <f t="shared" si="92"/>
        <v>262.37099999999998</v>
      </c>
      <c r="H152" s="21">
        <v>125</v>
      </c>
      <c r="I152" s="4">
        <f t="shared" si="93"/>
        <v>387.37099999999998</v>
      </c>
      <c r="J152" s="9">
        <f t="shared" si="94"/>
        <v>1106.7742857142857</v>
      </c>
      <c r="K152" s="20"/>
      <c r="L152" s="1"/>
      <c r="M152" s="1">
        <v>800</v>
      </c>
      <c r="N152" s="1">
        <v>1100</v>
      </c>
      <c r="O152" s="1">
        <v>1560</v>
      </c>
      <c r="P152" s="1">
        <f t="shared" si="89"/>
        <v>1158.8571428571429</v>
      </c>
      <c r="Q152" s="1">
        <f t="shared" ref="Q152:Q181" si="105">Q151+12.68</f>
        <v>375.75</v>
      </c>
      <c r="R152" s="1">
        <f t="shared" si="95"/>
        <v>353.20499999999998</v>
      </c>
      <c r="S152" s="1">
        <v>145</v>
      </c>
      <c r="T152" s="1">
        <f t="shared" si="96"/>
        <v>498.20499999999998</v>
      </c>
      <c r="U152" s="22">
        <f t="shared" si="97"/>
        <v>1423.4428571428573</v>
      </c>
      <c r="V152" s="1"/>
      <c r="W152" s="1"/>
      <c r="X152" s="1">
        <v>800</v>
      </c>
      <c r="Y152" s="1">
        <v>1100</v>
      </c>
      <c r="Z152" s="1">
        <v>1880</v>
      </c>
      <c r="AA152" s="1">
        <f t="shared" si="71"/>
        <v>1396.5714285714284</v>
      </c>
      <c r="AB152" s="1">
        <f t="shared" ref="AB152:AB181" si="106">AB151+13.03</f>
        <v>380.45999999999992</v>
      </c>
      <c r="AC152" s="1">
        <f t="shared" si="98"/>
        <v>357.6323999999999</v>
      </c>
      <c r="AD152" s="1">
        <v>145</v>
      </c>
      <c r="AE152" s="1">
        <f t="shared" si="99"/>
        <v>502.6323999999999</v>
      </c>
      <c r="AF152" s="22">
        <f t="shared" si="100"/>
        <v>1436.0925714285713</v>
      </c>
      <c r="AG152" s="20"/>
      <c r="AH152" s="20"/>
      <c r="AI152" s="1">
        <v>800</v>
      </c>
      <c r="AJ152" s="1">
        <v>1100</v>
      </c>
      <c r="AK152" s="1">
        <v>2350</v>
      </c>
      <c r="AL152" s="1">
        <f t="shared" si="90"/>
        <v>1745.7142857142856</v>
      </c>
      <c r="AM152" s="1">
        <f t="shared" ref="AM152:AM181" si="107">AM151+16.9</f>
        <v>475.27</v>
      </c>
      <c r="AN152" s="1">
        <f t="shared" si="101"/>
        <v>451.50649999999996</v>
      </c>
      <c r="AO152" s="1">
        <v>165</v>
      </c>
      <c r="AP152" s="1">
        <v>30</v>
      </c>
      <c r="AQ152" s="1">
        <f t="shared" si="102"/>
        <v>646.50649999999996</v>
      </c>
      <c r="AR152" s="22">
        <f t="shared" si="103"/>
        <v>1847.1614285714286</v>
      </c>
    </row>
    <row r="153" spans="2:44" x14ac:dyDescent="0.35">
      <c r="B153" s="3">
        <v>800</v>
      </c>
      <c r="C153" s="21">
        <v>1200</v>
      </c>
      <c r="D153" s="4">
        <v>1255</v>
      </c>
      <c r="E153" s="6">
        <f t="shared" si="91"/>
        <v>1032.6857142857143</v>
      </c>
      <c r="F153" s="3">
        <f t="shared" si="104"/>
        <v>284.62</v>
      </c>
      <c r="G153" s="21">
        <f t="shared" si="92"/>
        <v>270.38900000000001</v>
      </c>
      <c r="H153" s="21">
        <v>145</v>
      </c>
      <c r="I153" s="4">
        <f t="shared" si="93"/>
        <v>415.38900000000001</v>
      </c>
      <c r="J153" s="9">
        <f t="shared" si="94"/>
        <v>1186.8257142857144</v>
      </c>
      <c r="K153" s="20"/>
      <c r="L153" s="1"/>
      <c r="M153" s="1">
        <v>800</v>
      </c>
      <c r="N153" s="1">
        <v>1200</v>
      </c>
      <c r="O153" s="1">
        <v>1560</v>
      </c>
      <c r="P153" s="1">
        <f t="shared" si="89"/>
        <v>1283.6571428571428</v>
      </c>
      <c r="Q153" s="1">
        <f t="shared" si="105"/>
        <v>388.43</v>
      </c>
      <c r="R153" s="1">
        <f t="shared" si="95"/>
        <v>365.12419999999997</v>
      </c>
      <c r="S153" s="1">
        <v>145</v>
      </c>
      <c r="T153" s="1">
        <f t="shared" si="96"/>
        <v>510.12419999999997</v>
      </c>
      <c r="U153" s="22">
        <f t="shared" si="97"/>
        <v>1457.4977142857142</v>
      </c>
      <c r="V153" s="1"/>
      <c r="W153" s="1"/>
      <c r="X153" s="1">
        <v>800</v>
      </c>
      <c r="Y153" s="1">
        <v>1200</v>
      </c>
      <c r="Z153" s="1">
        <v>1880</v>
      </c>
      <c r="AA153" s="1">
        <f t="shared" si="71"/>
        <v>1546.9714285714285</v>
      </c>
      <c r="AB153" s="1">
        <f t="shared" si="106"/>
        <v>393.4899999999999</v>
      </c>
      <c r="AC153" s="1">
        <f t="shared" si="98"/>
        <v>369.8805999999999</v>
      </c>
      <c r="AD153" s="1">
        <v>165</v>
      </c>
      <c r="AE153" s="1">
        <f t="shared" si="99"/>
        <v>534.88059999999996</v>
      </c>
      <c r="AF153" s="22">
        <f t="shared" si="100"/>
        <v>1528.2302857142856</v>
      </c>
      <c r="AG153" s="20"/>
      <c r="AH153" s="20"/>
      <c r="AI153" s="1">
        <v>800</v>
      </c>
      <c r="AJ153" s="1">
        <v>1200</v>
      </c>
      <c r="AK153" s="1">
        <v>2350</v>
      </c>
      <c r="AL153" s="1">
        <f t="shared" si="90"/>
        <v>1933.7142857142856</v>
      </c>
      <c r="AM153" s="1">
        <f t="shared" si="107"/>
        <v>492.16999999999996</v>
      </c>
      <c r="AN153" s="1">
        <f t="shared" si="101"/>
        <v>467.56149999999997</v>
      </c>
      <c r="AO153" s="1">
        <v>165</v>
      </c>
      <c r="AP153" s="1">
        <v>30</v>
      </c>
      <c r="AQ153" s="1">
        <f t="shared" si="102"/>
        <v>662.56150000000002</v>
      </c>
      <c r="AR153" s="22">
        <f t="shared" si="103"/>
        <v>1893.0328571428574</v>
      </c>
    </row>
    <row r="154" spans="2:44" x14ac:dyDescent="0.35">
      <c r="B154" s="3">
        <v>800</v>
      </c>
      <c r="C154" s="21">
        <v>1300</v>
      </c>
      <c r="D154" s="4">
        <v>1255</v>
      </c>
      <c r="E154" s="6">
        <f t="shared" si="91"/>
        <v>1133.0857142857142</v>
      </c>
      <c r="F154" s="3">
        <f t="shared" si="104"/>
        <v>293.06</v>
      </c>
      <c r="G154" s="21">
        <f t="shared" si="92"/>
        <v>278.40699999999998</v>
      </c>
      <c r="H154" s="21">
        <v>145</v>
      </c>
      <c r="I154" s="4">
        <f t="shared" si="93"/>
        <v>423.40699999999998</v>
      </c>
      <c r="J154" s="9">
        <f t="shared" si="94"/>
        <v>1209.7342857142858</v>
      </c>
      <c r="K154" s="20"/>
      <c r="L154" s="1"/>
      <c r="M154" s="1">
        <v>800</v>
      </c>
      <c r="N154" s="1">
        <v>1300</v>
      </c>
      <c r="O154" s="1">
        <v>1560</v>
      </c>
      <c r="P154" s="1">
        <f t="shared" si="89"/>
        <v>1408.457142857143</v>
      </c>
      <c r="Q154" s="1">
        <f t="shared" si="105"/>
        <v>401.11</v>
      </c>
      <c r="R154" s="1">
        <f t="shared" si="95"/>
        <v>377.04340000000002</v>
      </c>
      <c r="S154" s="1">
        <v>145</v>
      </c>
      <c r="T154" s="1">
        <f t="shared" si="96"/>
        <v>522.04340000000002</v>
      </c>
      <c r="U154" s="22">
        <f t="shared" si="97"/>
        <v>1491.5525714285716</v>
      </c>
      <c r="V154" s="1"/>
      <c r="W154" s="1"/>
      <c r="X154" s="1">
        <v>800</v>
      </c>
      <c r="Y154" s="1">
        <v>1300</v>
      </c>
      <c r="Z154" s="1">
        <v>1880</v>
      </c>
      <c r="AA154" s="1">
        <f t="shared" si="71"/>
        <v>1697.3714285714286</v>
      </c>
      <c r="AB154" s="1">
        <f t="shared" si="106"/>
        <v>406.51999999999987</v>
      </c>
      <c r="AC154" s="1">
        <f t="shared" si="98"/>
        <v>382.12879999999984</v>
      </c>
      <c r="AD154" s="1">
        <v>165</v>
      </c>
      <c r="AE154" s="1">
        <f t="shared" si="99"/>
        <v>547.12879999999984</v>
      </c>
      <c r="AF154" s="22">
        <f t="shared" si="100"/>
        <v>1563.2251428571426</v>
      </c>
      <c r="AG154" s="20"/>
      <c r="AH154" s="20"/>
      <c r="AI154" s="1">
        <v>800</v>
      </c>
      <c r="AJ154" s="1">
        <v>1300</v>
      </c>
      <c r="AK154" s="1">
        <v>2350</v>
      </c>
      <c r="AL154" s="1">
        <f t="shared" si="90"/>
        <v>2121.7142857142858</v>
      </c>
      <c r="AM154" s="1">
        <f t="shared" si="107"/>
        <v>509.06999999999994</v>
      </c>
      <c r="AN154" s="1">
        <f t="shared" si="101"/>
        <v>483.61649999999992</v>
      </c>
      <c r="AO154" s="1">
        <v>185</v>
      </c>
      <c r="AP154" s="1">
        <v>30</v>
      </c>
      <c r="AQ154" s="1">
        <f t="shared" si="102"/>
        <v>698.61649999999986</v>
      </c>
      <c r="AR154" s="22">
        <f t="shared" si="103"/>
        <v>1996.0471428571425</v>
      </c>
    </row>
    <row r="155" spans="2:44" x14ac:dyDescent="0.35">
      <c r="B155" s="3">
        <v>800</v>
      </c>
      <c r="C155" s="21">
        <v>1400</v>
      </c>
      <c r="D155" s="4">
        <v>1255</v>
      </c>
      <c r="E155" s="6">
        <f t="shared" si="91"/>
        <v>1233.485714285714</v>
      </c>
      <c r="F155" s="3">
        <f t="shared" si="104"/>
        <v>301.5</v>
      </c>
      <c r="G155" s="21">
        <f t="shared" si="92"/>
        <v>286.42500000000001</v>
      </c>
      <c r="H155" s="21">
        <v>145</v>
      </c>
      <c r="I155" s="4">
        <f t="shared" si="93"/>
        <v>431.42500000000001</v>
      </c>
      <c r="J155" s="9">
        <f t="shared" si="94"/>
        <v>1232.6428571428573</v>
      </c>
      <c r="K155" s="20"/>
      <c r="L155" s="1"/>
      <c r="M155" s="1">
        <v>800</v>
      </c>
      <c r="N155" s="1">
        <v>1400</v>
      </c>
      <c r="O155" s="1">
        <v>1560</v>
      </c>
      <c r="P155" s="1">
        <f t="shared" si="89"/>
        <v>1533.257142857143</v>
      </c>
      <c r="Q155" s="1">
        <f t="shared" si="105"/>
        <v>413.79</v>
      </c>
      <c r="R155" s="1">
        <f t="shared" si="95"/>
        <v>388.96260000000001</v>
      </c>
      <c r="S155" s="1">
        <v>165</v>
      </c>
      <c r="T155" s="1">
        <f t="shared" si="96"/>
        <v>553.96260000000007</v>
      </c>
      <c r="U155" s="22">
        <f t="shared" si="97"/>
        <v>1582.7502857142861</v>
      </c>
      <c r="V155" s="1"/>
      <c r="W155" s="1"/>
      <c r="X155" s="1">
        <v>800</v>
      </c>
      <c r="Y155" s="1">
        <v>1400</v>
      </c>
      <c r="Z155" s="1">
        <v>1880</v>
      </c>
      <c r="AA155" s="1">
        <f t="shared" si="71"/>
        <v>1847.7714285714285</v>
      </c>
      <c r="AB155" s="1">
        <f t="shared" si="106"/>
        <v>419.54999999999984</v>
      </c>
      <c r="AC155" s="1">
        <f t="shared" si="98"/>
        <v>394.37699999999984</v>
      </c>
      <c r="AD155" s="1">
        <v>165</v>
      </c>
      <c r="AE155" s="1">
        <f t="shared" si="99"/>
        <v>559.37699999999984</v>
      </c>
      <c r="AF155" s="22">
        <f t="shared" si="100"/>
        <v>1598.2199999999996</v>
      </c>
      <c r="AG155" s="20"/>
      <c r="AH155" s="20"/>
      <c r="AI155" s="1">
        <v>800</v>
      </c>
      <c r="AJ155" s="1">
        <v>1400</v>
      </c>
      <c r="AK155" s="1">
        <v>2350</v>
      </c>
      <c r="AL155" s="1">
        <f t="shared" si="90"/>
        <v>2309.7142857142858</v>
      </c>
      <c r="AM155" s="1">
        <f t="shared" si="107"/>
        <v>525.96999999999991</v>
      </c>
      <c r="AN155" s="1">
        <f t="shared" si="101"/>
        <v>499.67149999999987</v>
      </c>
      <c r="AO155" s="1">
        <v>185</v>
      </c>
      <c r="AP155" s="1">
        <v>30</v>
      </c>
      <c r="AQ155" s="1">
        <f t="shared" si="102"/>
        <v>714.67149999999992</v>
      </c>
      <c r="AR155" s="22">
        <f t="shared" si="103"/>
        <v>2041.9185714285713</v>
      </c>
    </row>
    <row r="156" spans="2:44" x14ac:dyDescent="0.35">
      <c r="B156" s="3">
        <v>800</v>
      </c>
      <c r="C156" s="21">
        <v>1500</v>
      </c>
      <c r="D156" s="4">
        <v>1255</v>
      </c>
      <c r="E156" s="6">
        <f t="shared" si="91"/>
        <v>1333.8857142857141</v>
      </c>
      <c r="F156" s="3">
        <f t="shared" si="104"/>
        <v>309.94</v>
      </c>
      <c r="G156" s="21">
        <f t="shared" si="92"/>
        <v>294.44299999999998</v>
      </c>
      <c r="H156" s="21">
        <v>145</v>
      </c>
      <c r="I156" s="4">
        <f t="shared" si="93"/>
        <v>439.44299999999998</v>
      </c>
      <c r="J156" s="9">
        <f t="shared" si="94"/>
        <v>1255.5514285714287</v>
      </c>
      <c r="K156" s="20"/>
      <c r="L156" s="1"/>
      <c r="M156" s="1">
        <v>800</v>
      </c>
      <c r="N156" s="1">
        <v>1500</v>
      </c>
      <c r="O156" s="1">
        <v>1560</v>
      </c>
      <c r="P156" s="1">
        <f t="shared" si="89"/>
        <v>1658.0571428571429</v>
      </c>
      <c r="Q156" s="1">
        <f t="shared" si="105"/>
        <v>426.47</v>
      </c>
      <c r="R156" s="1">
        <f t="shared" si="95"/>
        <v>400.8818</v>
      </c>
      <c r="S156" s="1">
        <v>165</v>
      </c>
      <c r="T156" s="1">
        <f t="shared" si="96"/>
        <v>565.8818</v>
      </c>
      <c r="U156" s="22">
        <f t="shared" si="97"/>
        <v>1616.805142857143</v>
      </c>
      <c r="V156" s="1"/>
      <c r="W156" s="1"/>
      <c r="X156" s="1">
        <v>800</v>
      </c>
      <c r="Y156" s="1">
        <v>1500</v>
      </c>
      <c r="Z156" s="1">
        <v>1880</v>
      </c>
      <c r="AA156" s="1">
        <f t="shared" si="71"/>
        <v>1998.1714285714286</v>
      </c>
      <c r="AB156" s="1">
        <f t="shared" si="106"/>
        <v>432.57999999999981</v>
      </c>
      <c r="AC156" s="1">
        <f t="shared" si="98"/>
        <v>406.62519999999978</v>
      </c>
      <c r="AD156" s="1">
        <v>165</v>
      </c>
      <c r="AE156" s="1">
        <f t="shared" si="99"/>
        <v>571.62519999999972</v>
      </c>
      <c r="AF156" s="22">
        <f t="shared" si="100"/>
        <v>1633.2148571428565</v>
      </c>
      <c r="AG156" s="20"/>
      <c r="AH156" s="20"/>
      <c r="AI156" s="1">
        <v>800</v>
      </c>
      <c r="AJ156" s="1">
        <v>1500</v>
      </c>
      <c r="AK156" s="1">
        <v>2350</v>
      </c>
      <c r="AL156" s="1">
        <f t="shared" si="90"/>
        <v>2497.7142857142858</v>
      </c>
      <c r="AM156" s="1">
        <f t="shared" si="107"/>
        <v>542.86999999999989</v>
      </c>
      <c r="AN156" s="1">
        <f t="shared" si="101"/>
        <v>515.72649999999987</v>
      </c>
      <c r="AO156" s="1">
        <v>185</v>
      </c>
      <c r="AP156" s="1">
        <v>30</v>
      </c>
      <c r="AQ156" s="1">
        <f t="shared" si="102"/>
        <v>730.72649999999987</v>
      </c>
      <c r="AR156" s="22">
        <f t="shared" si="103"/>
        <v>2087.79</v>
      </c>
    </row>
    <row r="157" spans="2:44" x14ac:dyDescent="0.35">
      <c r="B157" s="3">
        <v>800</v>
      </c>
      <c r="C157" s="21">
        <v>1600</v>
      </c>
      <c r="D157" s="4">
        <v>1255</v>
      </c>
      <c r="E157" s="6">
        <f t="shared" si="91"/>
        <v>1434.2857142857142</v>
      </c>
      <c r="F157" s="3">
        <f t="shared" si="104"/>
        <v>318.38</v>
      </c>
      <c r="G157" s="21">
        <f t="shared" si="92"/>
        <v>302.46099999999996</v>
      </c>
      <c r="H157" s="21">
        <v>145</v>
      </c>
      <c r="I157" s="4">
        <f t="shared" si="93"/>
        <v>447.46099999999996</v>
      </c>
      <c r="J157" s="9">
        <f t="shared" si="94"/>
        <v>1278.46</v>
      </c>
      <c r="K157" s="20"/>
      <c r="L157" s="1"/>
      <c r="M157" s="1">
        <v>800</v>
      </c>
      <c r="N157" s="1">
        <v>1600</v>
      </c>
      <c r="O157" s="1">
        <v>1560</v>
      </c>
      <c r="P157" s="1">
        <f t="shared" si="89"/>
        <v>1782.8571428571429</v>
      </c>
      <c r="Q157" s="1">
        <f t="shared" si="105"/>
        <v>439.15000000000003</v>
      </c>
      <c r="R157" s="1">
        <f t="shared" si="95"/>
        <v>412.80099999999999</v>
      </c>
      <c r="S157" s="1">
        <v>165</v>
      </c>
      <c r="T157" s="1">
        <f t="shared" si="96"/>
        <v>577.80099999999993</v>
      </c>
      <c r="U157" s="22">
        <f t="shared" si="97"/>
        <v>1650.86</v>
      </c>
      <c r="V157" s="1"/>
      <c r="W157" s="1"/>
      <c r="X157" s="1">
        <v>800</v>
      </c>
      <c r="Y157" s="1">
        <v>1600</v>
      </c>
      <c r="Z157" s="1">
        <v>1880</v>
      </c>
      <c r="AA157" s="1">
        <f t="shared" ref="AA157:AA220" si="108">(((22/7*(X157/2)^2)*Z157)+((Y157-X157)*Z157*X157))/1000000</f>
        <v>2148.5714285714284</v>
      </c>
      <c r="AB157" s="1">
        <f t="shared" si="106"/>
        <v>445.60999999999979</v>
      </c>
      <c r="AC157" s="1">
        <f t="shared" si="98"/>
        <v>418.87339999999978</v>
      </c>
      <c r="AD157" s="1">
        <v>185</v>
      </c>
      <c r="AE157" s="1">
        <f t="shared" si="99"/>
        <v>603.87339999999972</v>
      </c>
      <c r="AF157" s="22">
        <f t="shared" si="100"/>
        <v>1725.3525714285706</v>
      </c>
      <c r="AG157" s="20"/>
      <c r="AH157" s="20"/>
      <c r="AI157" s="1">
        <v>800</v>
      </c>
      <c r="AJ157" s="1">
        <v>1600</v>
      </c>
      <c r="AK157" s="1">
        <v>2350</v>
      </c>
      <c r="AL157" s="1">
        <f t="shared" si="90"/>
        <v>2685.7142857142858</v>
      </c>
      <c r="AM157" s="1">
        <f t="shared" si="107"/>
        <v>559.76999999999987</v>
      </c>
      <c r="AN157" s="1">
        <f t="shared" si="101"/>
        <v>531.78149999999982</v>
      </c>
      <c r="AO157" s="1">
        <v>200</v>
      </c>
      <c r="AP157" s="1">
        <v>30</v>
      </c>
      <c r="AQ157" s="1">
        <f t="shared" si="102"/>
        <v>761.78149999999982</v>
      </c>
      <c r="AR157" s="22">
        <f t="shared" si="103"/>
        <v>2176.5185714285712</v>
      </c>
    </row>
    <row r="158" spans="2:44" x14ac:dyDescent="0.35">
      <c r="B158" s="3">
        <v>800</v>
      </c>
      <c r="C158" s="21">
        <v>1700</v>
      </c>
      <c r="D158" s="4">
        <v>1255</v>
      </c>
      <c r="E158" s="6">
        <f t="shared" si="91"/>
        <v>1534.6857142857141</v>
      </c>
      <c r="F158" s="3">
        <f t="shared" si="104"/>
        <v>326.82</v>
      </c>
      <c r="G158" s="21">
        <f t="shared" si="92"/>
        <v>310.47899999999998</v>
      </c>
      <c r="H158" s="21">
        <v>165</v>
      </c>
      <c r="I158" s="4">
        <f t="shared" si="93"/>
        <v>475.47899999999998</v>
      </c>
      <c r="J158" s="9">
        <f t="shared" si="94"/>
        <v>1358.5114285714287</v>
      </c>
      <c r="K158" s="20"/>
      <c r="L158" s="1"/>
      <c r="M158" s="1">
        <v>800</v>
      </c>
      <c r="N158" s="1">
        <v>1700</v>
      </c>
      <c r="O158" s="1">
        <v>1560</v>
      </c>
      <c r="P158" s="1">
        <f t="shared" si="89"/>
        <v>1907.6571428571428</v>
      </c>
      <c r="Q158" s="1">
        <f t="shared" si="105"/>
        <v>451.83000000000004</v>
      </c>
      <c r="R158" s="1">
        <f t="shared" si="95"/>
        <v>424.72020000000003</v>
      </c>
      <c r="S158" s="1">
        <v>165</v>
      </c>
      <c r="T158" s="1">
        <f t="shared" si="96"/>
        <v>589.72019999999998</v>
      </c>
      <c r="U158" s="22">
        <f t="shared" si="97"/>
        <v>1684.9148571428573</v>
      </c>
      <c r="V158" s="1"/>
      <c r="W158" s="1"/>
      <c r="X158" s="1">
        <v>800</v>
      </c>
      <c r="Y158" s="1">
        <v>1700</v>
      </c>
      <c r="Z158" s="1">
        <v>1880</v>
      </c>
      <c r="AA158" s="1">
        <f t="shared" si="108"/>
        <v>2298.9714285714281</v>
      </c>
      <c r="AB158" s="1">
        <f t="shared" si="106"/>
        <v>458.63999999999976</v>
      </c>
      <c r="AC158" s="1">
        <f t="shared" si="98"/>
        <v>431.12159999999977</v>
      </c>
      <c r="AD158" s="1">
        <v>185</v>
      </c>
      <c r="AE158" s="1">
        <f t="shared" si="99"/>
        <v>616.12159999999972</v>
      </c>
      <c r="AF158" s="22">
        <f t="shared" si="100"/>
        <v>1760.3474285714278</v>
      </c>
      <c r="AG158" s="20"/>
      <c r="AH158" s="20"/>
      <c r="AI158" s="1">
        <v>800</v>
      </c>
      <c r="AJ158" s="1">
        <v>1700</v>
      </c>
      <c r="AK158" s="1">
        <v>2350</v>
      </c>
      <c r="AL158" s="1">
        <f t="shared" si="90"/>
        <v>2873.7142857142858</v>
      </c>
      <c r="AM158" s="1">
        <f t="shared" si="107"/>
        <v>576.66999999999985</v>
      </c>
      <c r="AN158" s="1">
        <f t="shared" si="101"/>
        <v>547.83649999999977</v>
      </c>
      <c r="AO158" s="1">
        <v>200</v>
      </c>
      <c r="AP158" s="1">
        <v>30</v>
      </c>
      <c r="AQ158" s="1">
        <f t="shared" si="102"/>
        <v>777.83649999999977</v>
      </c>
      <c r="AR158" s="22">
        <f t="shared" si="103"/>
        <v>2222.3899999999994</v>
      </c>
    </row>
    <row r="159" spans="2:44" x14ac:dyDescent="0.35">
      <c r="B159" s="3">
        <v>800</v>
      </c>
      <c r="C159" s="21">
        <v>1800</v>
      </c>
      <c r="D159" s="4">
        <v>1255</v>
      </c>
      <c r="E159" s="6">
        <f t="shared" si="91"/>
        <v>1635.0857142857142</v>
      </c>
      <c r="F159" s="3">
        <f t="shared" si="104"/>
        <v>335.26</v>
      </c>
      <c r="G159" s="21">
        <f t="shared" si="92"/>
        <v>318.49699999999996</v>
      </c>
      <c r="H159" s="21">
        <v>165</v>
      </c>
      <c r="I159" s="4">
        <f t="shared" si="93"/>
        <v>483.49699999999996</v>
      </c>
      <c r="J159" s="9">
        <f t="shared" si="94"/>
        <v>1381.42</v>
      </c>
      <c r="K159" s="20"/>
      <c r="L159" s="1"/>
      <c r="M159" s="1">
        <v>800</v>
      </c>
      <c r="N159" s="1">
        <v>1800</v>
      </c>
      <c r="O159" s="1">
        <v>1560</v>
      </c>
      <c r="P159" s="1">
        <f t="shared" si="89"/>
        <v>2032.457142857143</v>
      </c>
      <c r="Q159" s="1">
        <f t="shared" si="105"/>
        <v>464.51000000000005</v>
      </c>
      <c r="R159" s="1">
        <f t="shared" si="95"/>
        <v>436.63940000000002</v>
      </c>
      <c r="S159" s="1">
        <v>185</v>
      </c>
      <c r="T159" s="1">
        <f t="shared" si="96"/>
        <v>621.63940000000002</v>
      </c>
      <c r="U159" s="22">
        <f t="shared" si="97"/>
        <v>1776.1125714285715</v>
      </c>
      <c r="V159" s="1"/>
      <c r="W159" s="1"/>
      <c r="X159" s="1">
        <v>800</v>
      </c>
      <c r="Y159" s="1">
        <v>1800</v>
      </c>
      <c r="Z159" s="1">
        <v>1880</v>
      </c>
      <c r="AA159" s="1">
        <f t="shared" si="108"/>
        <v>2449.3714285714282</v>
      </c>
      <c r="AB159" s="1">
        <f t="shared" si="106"/>
        <v>471.66999999999973</v>
      </c>
      <c r="AC159" s="1">
        <f t="shared" si="98"/>
        <v>443.36979999999971</v>
      </c>
      <c r="AD159" s="1">
        <v>185</v>
      </c>
      <c r="AE159" s="1">
        <f t="shared" si="99"/>
        <v>628.36979999999971</v>
      </c>
      <c r="AF159" s="22">
        <f t="shared" si="100"/>
        <v>1795.342285714285</v>
      </c>
      <c r="AG159" s="20"/>
      <c r="AH159" s="20"/>
      <c r="AI159" s="1">
        <v>800</v>
      </c>
      <c r="AJ159" s="1">
        <v>1800</v>
      </c>
      <c r="AK159" s="1">
        <v>2350</v>
      </c>
      <c r="AL159" s="1">
        <f t="shared" si="90"/>
        <v>3061.7142857142858</v>
      </c>
      <c r="AM159" s="1">
        <f t="shared" si="107"/>
        <v>593.56999999999982</v>
      </c>
      <c r="AN159" s="1">
        <f t="shared" si="101"/>
        <v>563.89149999999984</v>
      </c>
      <c r="AO159" s="1">
        <v>205</v>
      </c>
      <c r="AP159" s="1">
        <v>30</v>
      </c>
      <c r="AQ159" s="1">
        <f t="shared" si="102"/>
        <v>798.89149999999984</v>
      </c>
      <c r="AR159" s="22">
        <f t="shared" si="103"/>
        <v>2282.5471428571427</v>
      </c>
    </row>
    <row r="160" spans="2:44" x14ac:dyDescent="0.35">
      <c r="B160" s="3">
        <v>800</v>
      </c>
      <c r="C160" s="21">
        <v>1900</v>
      </c>
      <c r="D160" s="4">
        <v>1255</v>
      </c>
      <c r="E160" s="6">
        <f t="shared" si="91"/>
        <v>1735.485714285714</v>
      </c>
      <c r="F160" s="3">
        <f t="shared" si="104"/>
        <v>343.7</v>
      </c>
      <c r="G160" s="21">
        <f t="shared" si="92"/>
        <v>326.51499999999999</v>
      </c>
      <c r="H160" s="21">
        <v>165</v>
      </c>
      <c r="I160" s="4">
        <f t="shared" si="93"/>
        <v>491.51499999999999</v>
      </c>
      <c r="J160" s="9">
        <f t="shared" si="94"/>
        <v>1404.3285714285714</v>
      </c>
      <c r="K160" s="20"/>
      <c r="L160" s="1"/>
      <c r="M160" s="1">
        <v>800</v>
      </c>
      <c r="N160" s="1">
        <v>1900</v>
      </c>
      <c r="O160" s="1">
        <v>1560</v>
      </c>
      <c r="P160" s="1">
        <f t="shared" si="89"/>
        <v>2157.2571428571428</v>
      </c>
      <c r="Q160" s="1">
        <f t="shared" si="105"/>
        <v>477.19000000000005</v>
      </c>
      <c r="R160" s="1">
        <f t="shared" si="95"/>
        <v>448.55860000000001</v>
      </c>
      <c r="S160" s="1">
        <v>185</v>
      </c>
      <c r="T160" s="1">
        <f t="shared" si="96"/>
        <v>633.55860000000007</v>
      </c>
      <c r="U160" s="22">
        <f t="shared" si="97"/>
        <v>1810.1674285714289</v>
      </c>
      <c r="V160" s="1"/>
      <c r="W160" s="1"/>
      <c r="X160" s="1">
        <v>800</v>
      </c>
      <c r="Y160" s="1">
        <v>1900</v>
      </c>
      <c r="Z160" s="1">
        <v>1880</v>
      </c>
      <c r="AA160" s="1">
        <f t="shared" si="108"/>
        <v>2599.7714285714283</v>
      </c>
      <c r="AB160" s="1">
        <f t="shared" si="106"/>
        <v>484.6999999999997</v>
      </c>
      <c r="AC160" s="1">
        <f t="shared" si="98"/>
        <v>455.61799999999971</v>
      </c>
      <c r="AD160" s="1">
        <v>200</v>
      </c>
      <c r="AE160" s="1">
        <f t="shared" si="99"/>
        <v>655.61799999999971</v>
      </c>
      <c r="AF160" s="22">
        <f t="shared" si="100"/>
        <v>1873.1942857142851</v>
      </c>
      <c r="AG160" s="20"/>
      <c r="AH160" s="20"/>
      <c r="AI160" s="1">
        <v>800</v>
      </c>
      <c r="AJ160" s="1">
        <v>1900</v>
      </c>
      <c r="AK160" s="1">
        <v>2350</v>
      </c>
      <c r="AL160" s="1">
        <f t="shared" si="90"/>
        <v>3249.7142857142858</v>
      </c>
      <c r="AM160" s="1">
        <f t="shared" si="107"/>
        <v>610.4699999999998</v>
      </c>
      <c r="AN160" s="1">
        <f t="shared" si="101"/>
        <v>579.94649999999979</v>
      </c>
      <c r="AO160" s="1">
        <v>205</v>
      </c>
      <c r="AP160" s="1">
        <v>30</v>
      </c>
      <c r="AQ160" s="1">
        <f t="shared" si="102"/>
        <v>814.94649999999979</v>
      </c>
      <c r="AR160" s="22">
        <f t="shared" si="103"/>
        <v>2328.4185714285709</v>
      </c>
    </row>
    <row r="161" spans="2:44" x14ac:dyDescent="0.35">
      <c r="B161" s="3">
        <v>800</v>
      </c>
      <c r="C161" s="21">
        <v>2000</v>
      </c>
      <c r="D161" s="4">
        <v>1255</v>
      </c>
      <c r="E161" s="6">
        <f t="shared" si="91"/>
        <v>1835.8857142857141</v>
      </c>
      <c r="F161" s="3">
        <f t="shared" si="104"/>
        <v>352.14</v>
      </c>
      <c r="G161" s="21">
        <f t="shared" si="92"/>
        <v>334.53299999999996</v>
      </c>
      <c r="H161" s="21">
        <v>165</v>
      </c>
      <c r="I161" s="4">
        <f t="shared" si="93"/>
        <v>499.53299999999996</v>
      </c>
      <c r="J161" s="9">
        <f t="shared" si="94"/>
        <v>1427.2371428571428</v>
      </c>
      <c r="K161" s="20"/>
      <c r="L161" s="1"/>
      <c r="M161" s="1">
        <v>800</v>
      </c>
      <c r="N161" s="1">
        <v>2000</v>
      </c>
      <c r="O161" s="1">
        <v>1560</v>
      </c>
      <c r="P161" s="1">
        <f t="shared" si="89"/>
        <v>2282.0571428571429</v>
      </c>
      <c r="Q161" s="1">
        <f t="shared" si="105"/>
        <v>489.87000000000006</v>
      </c>
      <c r="R161" s="1">
        <f t="shared" si="95"/>
        <v>460.47780000000006</v>
      </c>
      <c r="S161" s="1">
        <v>185</v>
      </c>
      <c r="T161" s="1">
        <f t="shared" si="96"/>
        <v>645.47780000000012</v>
      </c>
      <c r="U161" s="22">
        <f t="shared" si="97"/>
        <v>1844.2222857142863</v>
      </c>
      <c r="V161" s="1"/>
      <c r="W161" s="1"/>
      <c r="X161" s="1">
        <v>800</v>
      </c>
      <c r="Y161" s="1">
        <v>2000</v>
      </c>
      <c r="Z161" s="1">
        <v>1880</v>
      </c>
      <c r="AA161" s="1">
        <f t="shared" si="108"/>
        <v>2750.1714285714284</v>
      </c>
      <c r="AB161" s="1">
        <f t="shared" si="106"/>
        <v>497.72999999999968</v>
      </c>
      <c r="AC161" s="1">
        <f t="shared" si="98"/>
        <v>467.86619999999965</v>
      </c>
      <c r="AD161" s="1">
        <v>200</v>
      </c>
      <c r="AE161" s="1">
        <f t="shared" si="99"/>
        <v>667.86619999999971</v>
      </c>
      <c r="AF161" s="22">
        <f t="shared" si="100"/>
        <v>1908.1891428571421</v>
      </c>
      <c r="AG161" s="20"/>
      <c r="AH161" s="20"/>
      <c r="AI161" s="1">
        <v>800</v>
      </c>
      <c r="AJ161" s="1">
        <v>2000</v>
      </c>
      <c r="AK161" s="1">
        <v>2350</v>
      </c>
      <c r="AL161" s="1">
        <f t="shared" si="90"/>
        <v>3437.7142857142858</v>
      </c>
      <c r="AM161" s="1">
        <f t="shared" si="107"/>
        <v>627.36999999999978</v>
      </c>
      <c r="AN161" s="1">
        <f t="shared" si="101"/>
        <v>596.00149999999974</v>
      </c>
      <c r="AO161" s="1">
        <v>205</v>
      </c>
      <c r="AP161" s="1">
        <v>30</v>
      </c>
      <c r="AQ161" s="1">
        <f t="shared" si="102"/>
        <v>831.00149999999974</v>
      </c>
      <c r="AR161" s="22">
        <f t="shared" si="103"/>
        <v>2374.2899999999995</v>
      </c>
    </row>
    <row r="162" spans="2:44" x14ac:dyDescent="0.35">
      <c r="B162" s="3">
        <v>800</v>
      </c>
      <c r="C162" s="21">
        <v>2100</v>
      </c>
      <c r="D162" s="4">
        <v>1255</v>
      </c>
      <c r="E162" s="6">
        <f t="shared" si="91"/>
        <v>1936.2857142857142</v>
      </c>
      <c r="F162" s="3">
        <f t="shared" si="104"/>
        <v>360.58</v>
      </c>
      <c r="G162" s="21">
        <f t="shared" si="92"/>
        <v>342.55099999999999</v>
      </c>
      <c r="H162" s="21">
        <v>165</v>
      </c>
      <c r="I162" s="4">
        <f t="shared" si="93"/>
        <v>507.55099999999999</v>
      </c>
      <c r="J162" s="9">
        <f t="shared" si="94"/>
        <v>1450.1457142857143</v>
      </c>
      <c r="K162" s="20"/>
      <c r="L162" s="1"/>
      <c r="M162" s="1">
        <v>800</v>
      </c>
      <c r="N162" s="1">
        <v>2100</v>
      </c>
      <c r="O162" s="1">
        <v>1560</v>
      </c>
      <c r="P162" s="1">
        <f t="shared" si="89"/>
        <v>2406.8571428571431</v>
      </c>
      <c r="Q162" s="1">
        <f t="shared" si="105"/>
        <v>502.55000000000007</v>
      </c>
      <c r="R162" s="1">
        <f t="shared" si="95"/>
        <v>472.39700000000005</v>
      </c>
      <c r="S162" s="1">
        <v>185</v>
      </c>
      <c r="T162" s="1">
        <f t="shared" si="96"/>
        <v>657.39700000000005</v>
      </c>
      <c r="U162" s="22">
        <f t="shared" si="97"/>
        <v>1878.2771428571432</v>
      </c>
      <c r="V162" s="1"/>
      <c r="W162" s="1"/>
      <c r="X162" s="1">
        <v>800</v>
      </c>
      <c r="Y162" s="1">
        <v>2100</v>
      </c>
      <c r="Z162" s="1">
        <v>1880</v>
      </c>
      <c r="AA162" s="1">
        <f t="shared" si="108"/>
        <v>2900.5714285714284</v>
      </c>
      <c r="AB162" s="1">
        <f t="shared" si="106"/>
        <v>510.75999999999965</v>
      </c>
      <c r="AC162" s="1">
        <f t="shared" si="98"/>
        <v>480.11439999999965</v>
      </c>
      <c r="AD162" s="1">
        <v>200</v>
      </c>
      <c r="AE162" s="1">
        <f t="shared" si="99"/>
        <v>680.1143999999997</v>
      </c>
      <c r="AF162" s="22">
        <f t="shared" si="100"/>
        <v>1943.1839999999993</v>
      </c>
      <c r="AG162" s="20"/>
      <c r="AH162" s="20"/>
      <c r="AI162" s="1">
        <v>800</v>
      </c>
      <c r="AJ162" s="1">
        <v>2100</v>
      </c>
      <c r="AK162" s="1">
        <v>2350</v>
      </c>
      <c r="AL162" s="1">
        <f t="shared" si="90"/>
        <v>3625.7142857142858</v>
      </c>
      <c r="AM162" s="1">
        <f t="shared" si="107"/>
        <v>644.26999999999975</v>
      </c>
      <c r="AN162" s="1">
        <f t="shared" si="101"/>
        <v>612.05649999999969</v>
      </c>
      <c r="AO162" s="1">
        <v>210</v>
      </c>
      <c r="AP162" s="1">
        <v>30</v>
      </c>
      <c r="AQ162" s="1">
        <f t="shared" si="102"/>
        <v>852.05649999999969</v>
      </c>
      <c r="AR162" s="22">
        <f t="shared" si="103"/>
        <v>2434.4471428571419</v>
      </c>
    </row>
    <row r="163" spans="2:44" x14ac:dyDescent="0.35">
      <c r="B163" s="3">
        <v>800</v>
      </c>
      <c r="C163" s="21">
        <v>2200</v>
      </c>
      <c r="D163" s="4">
        <v>1255</v>
      </c>
      <c r="E163" s="6">
        <f t="shared" si="91"/>
        <v>2036.6857142857141</v>
      </c>
      <c r="F163" s="3">
        <f t="shared" si="104"/>
        <v>369.02</v>
      </c>
      <c r="G163" s="21">
        <f t="shared" si="92"/>
        <v>350.56899999999996</v>
      </c>
      <c r="H163" s="21">
        <v>185</v>
      </c>
      <c r="I163" s="4">
        <f t="shared" si="93"/>
        <v>535.56899999999996</v>
      </c>
      <c r="J163" s="9">
        <f t="shared" si="94"/>
        <v>1530.1971428571428</v>
      </c>
      <c r="K163" s="20"/>
      <c r="L163" s="1"/>
      <c r="M163" s="1">
        <v>800</v>
      </c>
      <c r="N163" s="1">
        <v>2200</v>
      </c>
      <c r="O163" s="1">
        <v>1560</v>
      </c>
      <c r="P163" s="1">
        <f t="shared" si="89"/>
        <v>2531.6571428571428</v>
      </c>
      <c r="Q163" s="1">
        <f t="shared" si="105"/>
        <v>515.23</v>
      </c>
      <c r="R163" s="1">
        <f t="shared" si="95"/>
        <v>484.31619999999998</v>
      </c>
      <c r="S163" s="1">
        <v>200</v>
      </c>
      <c r="T163" s="1">
        <f t="shared" si="96"/>
        <v>684.31619999999998</v>
      </c>
      <c r="U163" s="22">
        <f t="shared" si="97"/>
        <v>1955.189142857143</v>
      </c>
      <c r="V163" s="1"/>
      <c r="W163" s="1"/>
      <c r="X163" s="1">
        <v>800</v>
      </c>
      <c r="Y163" s="1">
        <v>2200</v>
      </c>
      <c r="Z163" s="1">
        <v>1880</v>
      </c>
      <c r="AA163" s="1">
        <f t="shared" si="108"/>
        <v>3050.9714285714281</v>
      </c>
      <c r="AB163" s="1">
        <f t="shared" si="106"/>
        <v>523.78999999999962</v>
      </c>
      <c r="AC163" s="1">
        <f t="shared" si="98"/>
        <v>492.36259999999965</v>
      </c>
      <c r="AD163" s="1">
        <v>205</v>
      </c>
      <c r="AE163" s="1">
        <f t="shared" si="99"/>
        <v>697.3625999999997</v>
      </c>
      <c r="AF163" s="22">
        <f t="shared" si="100"/>
        <v>1992.4645714285707</v>
      </c>
      <c r="AG163" s="20"/>
      <c r="AH163" s="20"/>
      <c r="AI163" s="1">
        <v>800</v>
      </c>
      <c r="AJ163" s="1">
        <v>2200</v>
      </c>
      <c r="AK163" s="1">
        <v>2350</v>
      </c>
      <c r="AL163" s="1">
        <f t="shared" si="90"/>
        <v>3813.7142857142858</v>
      </c>
      <c r="AM163" s="1">
        <f t="shared" si="107"/>
        <v>661.16999999999973</v>
      </c>
      <c r="AN163" s="1">
        <f t="shared" si="101"/>
        <v>628.11149999999975</v>
      </c>
      <c r="AO163" s="1">
        <v>210</v>
      </c>
      <c r="AP163" s="1">
        <v>30</v>
      </c>
      <c r="AQ163" s="1">
        <f t="shared" si="102"/>
        <v>868.11149999999975</v>
      </c>
      <c r="AR163" s="22">
        <f t="shared" si="103"/>
        <v>2480.318571428571</v>
      </c>
    </row>
    <row r="164" spans="2:44" x14ac:dyDescent="0.35">
      <c r="B164" s="3">
        <v>800</v>
      </c>
      <c r="C164" s="21">
        <v>2300</v>
      </c>
      <c r="D164" s="4">
        <v>1255</v>
      </c>
      <c r="E164" s="6">
        <f t="shared" si="91"/>
        <v>2137.0857142857139</v>
      </c>
      <c r="F164" s="3">
        <f t="shared" si="104"/>
        <v>377.46</v>
      </c>
      <c r="G164" s="21">
        <f t="shared" si="92"/>
        <v>358.58699999999999</v>
      </c>
      <c r="H164" s="21">
        <v>185</v>
      </c>
      <c r="I164" s="4">
        <f t="shared" si="93"/>
        <v>543.58699999999999</v>
      </c>
      <c r="J164" s="9">
        <f t="shared" si="94"/>
        <v>1553.1057142857144</v>
      </c>
      <c r="K164" s="20"/>
      <c r="L164" s="1"/>
      <c r="M164" s="1">
        <v>800</v>
      </c>
      <c r="N164" s="1">
        <v>2300</v>
      </c>
      <c r="O164" s="1">
        <v>1560</v>
      </c>
      <c r="P164" s="1">
        <f t="shared" si="89"/>
        <v>2656.457142857143</v>
      </c>
      <c r="Q164" s="1">
        <f t="shared" si="105"/>
        <v>527.91</v>
      </c>
      <c r="R164" s="1">
        <f t="shared" si="95"/>
        <v>496.23539999999997</v>
      </c>
      <c r="S164" s="1">
        <v>200</v>
      </c>
      <c r="T164" s="1">
        <f t="shared" si="96"/>
        <v>696.23540000000003</v>
      </c>
      <c r="U164" s="22">
        <f t="shared" si="97"/>
        <v>1989.2440000000001</v>
      </c>
      <c r="V164" s="1"/>
      <c r="W164" s="1"/>
      <c r="X164" s="1">
        <v>800</v>
      </c>
      <c r="Y164" s="1">
        <v>2300</v>
      </c>
      <c r="Z164" s="1">
        <v>1880</v>
      </c>
      <c r="AA164" s="1">
        <f t="shared" si="108"/>
        <v>3201.3714285714282</v>
      </c>
      <c r="AB164" s="1">
        <f t="shared" si="106"/>
        <v>536.8199999999996</v>
      </c>
      <c r="AC164" s="1">
        <f t="shared" si="98"/>
        <v>504.61079999999959</v>
      </c>
      <c r="AD164" s="1">
        <v>205</v>
      </c>
      <c r="AE164" s="1">
        <f t="shared" si="99"/>
        <v>709.61079999999959</v>
      </c>
      <c r="AF164" s="22">
        <f t="shared" si="100"/>
        <v>2027.4594285714275</v>
      </c>
      <c r="AG164" s="20"/>
      <c r="AH164" s="20"/>
      <c r="AI164" s="1">
        <v>800</v>
      </c>
      <c r="AJ164" s="1">
        <v>2300</v>
      </c>
      <c r="AK164" s="1">
        <v>2350</v>
      </c>
      <c r="AL164" s="1">
        <f t="shared" si="90"/>
        <v>4001.7142857142858</v>
      </c>
      <c r="AM164" s="1">
        <f t="shared" si="107"/>
        <v>678.06999999999971</v>
      </c>
      <c r="AN164" s="1">
        <f t="shared" si="101"/>
        <v>644.1664999999997</v>
      </c>
      <c r="AO164" s="1">
        <v>215</v>
      </c>
      <c r="AP164" s="1">
        <v>30</v>
      </c>
      <c r="AQ164" s="1">
        <f t="shared" si="102"/>
        <v>889.1664999999997</v>
      </c>
      <c r="AR164" s="22">
        <f t="shared" si="103"/>
        <v>2540.4757142857134</v>
      </c>
    </row>
    <row r="165" spans="2:44" x14ac:dyDescent="0.35">
      <c r="B165" s="3">
        <v>800</v>
      </c>
      <c r="C165" s="21">
        <v>2400</v>
      </c>
      <c r="D165" s="4">
        <v>1255</v>
      </c>
      <c r="E165" s="6">
        <f t="shared" si="91"/>
        <v>2237.485714285714</v>
      </c>
      <c r="F165" s="3">
        <f t="shared" si="104"/>
        <v>385.9</v>
      </c>
      <c r="G165" s="21">
        <f t="shared" si="92"/>
        <v>366.60499999999996</v>
      </c>
      <c r="H165" s="21">
        <v>185</v>
      </c>
      <c r="I165" s="4">
        <f t="shared" si="93"/>
        <v>551.60500000000002</v>
      </c>
      <c r="J165" s="9">
        <f t="shared" si="94"/>
        <v>1576.014285714286</v>
      </c>
      <c r="K165" s="20"/>
      <c r="L165" s="1"/>
      <c r="M165" s="1">
        <v>800</v>
      </c>
      <c r="N165" s="1">
        <v>2400</v>
      </c>
      <c r="O165" s="1">
        <v>1560</v>
      </c>
      <c r="P165" s="1">
        <f t="shared" si="89"/>
        <v>2781.2571428571428</v>
      </c>
      <c r="Q165" s="1">
        <f t="shared" si="105"/>
        <v>540.58999999999992</v>
      </c>
      <c r="R165" s="1">
        <f t="shared" si="95"/>
        <v>508.1545999999999</v>
      </c>
      <c r="S165" s="1">
        <v>200</v>
      </c>
      <c r="T165" s="1">
        <f t="shared" si="96"/>
        <v>708.15459999999985</v>
      </c>
      <c r="U165" s="22">
        <f t="shared" si="97"/>
        <v>2023.2988571428568</v>
      </c>
      <c r="V165" s="1"/>
      <c r="W165" s="1"/>
      <c r="X165" s="1">
        <v>800</v>
      </c>
      <c r="Y165" s="1">
        <v>2400</v>
      </c>
      <c r="Z165" s="1">
        <v>1880</v>
      </c>
      <c r="AA165" s="1">
        <f t="shared" si="108"/>
        <v>3351.7714285714283</v>
      </c>
      <c r="AB165" s="1">
        <f t="shared" si="106"/>
        <v>549.84999999999957</v>
      </c>
      <c r="AC165" s="1">
        <f t="shared" si="98"/>
        <v>516.85899999999958</v>
      </c>
      <c r="AD165" s="1">
        <v>205</v>
      </c>
      <c r="AE165" s="1">
        <f t="shared" si="99"/>
        <v>721.85899999999958</v>
      </c>
      <c r="AF165" s="22">
        <f t="shared" si="100"/>
        <v>2062.4542857142847</v>
      </c>
      <c r="AG165" s="20"/>
      <c r="AH165" s="20"/>
      <c r="AI165" s="1">
        <v>800</v>
      </c>
      <c r="AJ165" s="1">
        <v>2400</v>
      </c>
      <c r="AK165" s="1">
        <v>2350</v>
      </c>
      <c r="AL165" s="1">
        <f t="shared" si="90"/>
        <v>4189.7142857142862</v>
      </c>
      <c r="AM165" s="1">
        <f t="shared" si="107"/>
        <v>694.96999999999969</v>
      </c>
      <c r="AN165" s="1">
        <f t="shared" si="101"/>
        <v>660.22149999999965</v>
      </c>
      <c r="AO165" s="1">
        <v>215</v>
      </c>
      <c r="AP165" s="1">
        <v>30</v>
      </c>
      <c r="AQ165" s="1">
        <f t="shared" si="102"/>
        <v>905.22149999999965</v>
      </c>
      <c r="AR165" s="22">
        <f t="shared" si="103"/>
        <v>2586.347142857142</v>
      </c>
    </row>
    <row r="166" spans="2:44" x14ac:dyDescent="0.35">
      <c r="B166" s="3">
        <v>800</v>
      </c>
      <c r="C166" s="21">
        <v>2500</v>
      </c>
      <c r="D166" s="4">
        <v>1255</v>
      </c>
      <c r="E166" s="6">
        <f t="shared" si="91"/>
        <v>2337.8857142857141</v>
      </c>
      <c r="F166" s="3">
        <f t="shared" si="104"/>
        <v>394.34</v>
      </c>
      <c r="G166" s="21">
        <f t="shared" si="92"/>
        <v>374.62299999999993</v>
      </c>
      <c r="H166" s="21">
        <v>185</v>
      </c>
      <c r="I166" s="4">
        <f t="shared" si="93"/>
        <v>559.62299999999993</v>
      </c>
      <c r="J166" s="9">
        <f t="shared" si="94"/>
        <v>1598.9228571428571</v>
      </c>
      <c r="K166" s="20"/>
      <c r="L166" s="1"/>
      <c r="M166" s="1">
        <v>800</v>
      </c>
      <c r="N166" s="1">
        <v>2500</v>
      </c>
      <c r="O166" s="1">
        <v>1560</v>
      </c>
      <c r="P166" s="1">
        <f t="shared" si="89"/>
        <v>2906.0571428571429</v>
      </c>
      <c r="Q166" s="1">
        <f t="shared" si="105"/>
        <v>553.26999999999987</v>
      </c>
      <c r="R166" s="1">
        <f t="shared" si="95"/>
        <v>520.07379999999989</v>
      </c>
      <c r="S166" s="1">
        <v>200</v>
      </c>
      <c r="T166" s="1">
        <f t="shared" si="96"/>
        <v>720.07379999999989</v>
      </c>
      <c r="U166" s="22">
        <f t="shared" si="97"/>
        <v>2057.353714285714</v>
      </c>
      <c r="V166" s="1"/>
      <c r="W166" s="1"/>
      <c r="X166" s="1">
        <v>800</v>
      </c>
      <c r="Y166" s="1">
        <v>2500</v>
      </c>
      <c r="Z166" s="1">
        <v>1880</v>
      </c>
      <c r="AA166" s="1">
        <f t="shared" si="108"/>
        <v>3502.1714285714284</v>
      </c>
      <c r="AB166" s="1">
        <f t="shared" si="106"/>
        <v>562.87999999999954</v>
      </c>
      <c r="AC166" s="1">
        <f t="shared" si="98"/>
        <v>529.10719999999958</v>
      </c>
      <c r="AD166" s="1">
        <v>210</v>
      </c>
      <c r="AE166" s="1">
        <f t="shared" si="99"/>
        <v>739.10719999999958</v>
      </c>
      <c r="AF166" s="22">
        <f t="shared" si="100"/>
        <v>2111.7348571428561</v>
      </c>
      <c r="AG166" s="20"/>
      <c r="AH166" s="20"/>
      <c r="AI166" s="1">
        <v>800</v>
      </c>
      <c r="AJ166" s="1">
        <v>2500</v>
      </c>
      <c r="AK166" s="1">
        <v>2350</v>
      </c>
      <c r="AL166" s="1">
        <f t="shared" si="90"/>
        <v>4377.7142857142862</v>
      </c>
      <c r="AM166" s="1">
        <f t="shared" si="107"/>
        <v>711.86999999999966</v>
      </c>
      <c r="AN166" s="1">
        <f t="shared" si="101"/>
        <v>676.2764999999996</v>
      </c>
      <c r="AO166" s="1">
        <v>215</v>
      </c>
      <c r="AP166" s="1">
        <v>30</v>
      </c>
      <c r="AQ166" s="1">
        <f t="shared" si="102"/>
        <v>921.2764999999996</v>
      </c>
      <c r="AR166" s="22">
        <f t="shared" si="103"/>
        <v>2632.2185714285706</v>
      </c>
    </row>
    <row r="167" spans="2:44" x14ac:dyDescent="0.35">
      <c r="B167" s="3">
        <v>800</v>
      </c>
      <c r="C167" s="21">
        <v>2600</v>
      </c>
      <c r="D167" s="4">
        <v>1255</v>
      </c>
      <c r="E167" s="6">
        <f t="shared" si="91"/>
        <v>2438.2857142857142</v>
      </c>
      <c r="F167" s="3">
        <f t="shared" si="104"/>
        <v>402.78</v>
      </c>
      <c r="G167" s="21">
        <f t="shared" si="92"/>
        <v>382.64099999999996</v>
      </c>
      <c r="H167" s="21">
        <v>185</v>
      </c>
      <c r="I167" s="4">
        <f t="shared" si="93"/>
        <v>567.64099999999996</v>
      </c>
      <c r="J167" s="9">
        <f t="shared" si="94"/>
        <v>1621.8314285714287</v>
      </c>
      <c r="K167" s="20"/>
      <c r="L167" s="1"/>
      <c r="M167" s="1">
        <v>800</v>
      </c>
      <c r="N167" s="1">
        <v>2600</v>
      </c>
      <c r="O167" s="1">
        <v>1560</v>
      </c>
      <c r="P167" s="1">
        <f t="shared" si="89"/>
        <v>3030.8571428571431</v>
      </c>
      <c r="Q167" s="1">
        <f t="shared" si="105"/>
        <v>565.94999999999982</v>
      </c>
      <c r="R167" s="1">
        <f t="shared" si="95"/>
        <v>531.99299999999982</v>
      </c>
      <c r="S167" s="1">
        <v>205</v>
      </c>
      <c r="T167" s="1">
        <f t="shared" si="96"/>
        <v>736.99299999999982</v>
      </c>
      <c r="U167" s="22">
        <f t="shared" si="97"/>
        <v>2105.6942857142853</v>
      </c>
      <c r="V167" s="1"/>
      <c r="W167" s="1"/>
      <c r="X167" s="1">
        <v>800</v>
      </c>
      <c r="Y167" s="1">
        <v>2600</v>
      </c>
      <c r="Z167" s="1">
        <v>1880</v>
      </c>
      <c r="AA167" s="1">
        <f t="shared" si="108"/>
        <v>3652.5714285714284</v>
      </c>
      <c r="AB167" s="1">
        <f t="shared" si="106"/>
        <v>575.90999999999951</v>
      </c>
      <c r="AC167" s="1">
        <f t="shared" si="98"/>
        <v>541.35539999999946</v>
      </c>
      <c r="AD167" s="1">
        <v>210</v>
      </c>
      <c r="AE167" s="1">
        <f t="shared" si="99"/>
        <v>751.35539999999946</v>
      </c>
      <c r="AF167" s="22">
        <f t="shared" si="100"/>
        <v>2146.7297142857128</v>
      </c>
      <c r="AG167" s="20"/>
      <c r="AH167" s="20"/>
      <c r="AI167" s="1">
        <v>800</v>
      </c>
      <c r="AJ167" s="1">
        <v>2600</v>
      </c>
      <c r="AK167" s="1">
        <v>2350</v>
      </c>
      <c r="AL167" s="1">
        <f t="shared" si="90"/>
        <v>4565.7142857142862</v>
      </c>
      <c r="AM167" s="1">
        <f t="shared" si="107"/>
        <v>728.76999999999964</v>
      </c>
      <c r="AN167" s="1">
        <f t="shared" si="101"/>
        <v>692.33149999999966</v>
      </c>
      <c r="AO167" s="1">
        <v>220</v>
      </c>
      <c r="AP167" s="1">
        <v>30</v>
      </c>
      <c r="AQ167" s="1">
        <f t="shared" si="102"/>
        <v>942.33149999999966</v>
      </c>
      <c r="AR167" s="22">
        <f t="shared" si="103"/>
        <v>2692.3757142857135</v>
      </c>
    </row>
    <row r="168" spans="2:44" x14ac:dyDescent="0.35">
      <c r="B168" s="3">
        <v>800</v>
      </c>
      <c r="C168" s="21">
        <v>2700</v>
      </c>
      <c r="D168" s="4">
        <v>1255</v>
      </c>
      <c r="E168" s="6">
        <f t="shared" si="91"/>
        <v>2538.6857142857143</v>
      </c>
      <c r="F168" s="3">
        <f t="shared" si="104"/>
        <v>411.21999999999997</v>
      </c>
      <c r="G168" s="21">
        <f t="shared" si="92"/>
        <v>390.65899999999993</v>
      </c>
      <c r="H168" s="21">
        <v>200</v>
      </c>
      <c r="I168" s="4">
        <f t="shared" si="93"/>
        <v>590.65899999999988</v>
      </c>
      <c r="J168" s="9">
        <f t="shared" si="94"/>
        <v>1687.5971428571427</v>
      </c>
      <c r="K168" s="20"/>
      <c r="L168" s="1"/>
      <c r="M168" s="1">
        <v>800</v>
      </c>
      <c r="N168" s="1">
        <v>2700</v>
      </c>
      <c r="O168" s="1">
        <v>1560</v>
      </c>
      <c r="P168" s="1">
        <f t="shared" si="89"/>
        <v>3155.6571428571428</v>
      </c>
      <c r="Q168" s="1">
        <f t="shared" si="105"/>
        <v>578.62999999999977</v>
      </c>
      <c r="R168" s="1">
        <f t="shared" si="95"/>
        <v>543.91219999999976</v>
      </c>
      <c r="S168" s="1">
        <v>205</v>
      </c>
      <c r="T168" s="1">
        <f t="shared" si="96"/>
        <v>748.91219999999976</v>
      </c>
      <c r="U168" s="22">
        <f t="shared" si="97"/>
        <v>2139.7491428571425</v>
      </c>
      <c r="V168" s="1"/>
      <c r="W168" s="1"/>
      <c r="X168" s="1">
        <v>800</v>
      </c>
      <c r="Y168" s="1">
        <v>2700</v>
      </c>
      <c r="Z168" s="1">
        <v>1880</v>
      </c>
      <c r="AA168" s="1">
        <f t="shared" si="108"/>
        <v>3802.9714285714281</v>
      </c>
      <c r="AB168" s="1">
        <f t="shared" si="106"/>
        <v>588.93999999999949</v>
      </c>
      <c r="AC168" s="1">
        <f t="shared" si="98"/>
        <v>553.60359999999946</v>
      </c>
      <c r="AD168" s="1">
        <v>210</v>
      </c>
      <c r="AE168" s="1">
        <f t="shared" si="99"/>
        <v>763.60359999999946</v>
      </c>
      <c r="AF168" s="22">
        <f t="shared" si="100"/>
        <v>2181.72457142857</v>
      </c>
      <c r="AG168" s="20"/>
      <c r="AH168" s="20"/>
      <c r="AI168" s="1">
        <v>800</v>
      </c>
      <c r="AJ168" s="1">
        <v>2700</v>
      </c>
      <c r="AK168" s="1">
        <v>2350</v>
      </c>
      <c r="AL168" s="1">
        <f t="shared" si="90"/>
        <v>4753.7142857142862</v>
      </c>
      <c r="AM168" s="1">
        <f t="shared" si="107"/>
        <v>745.66999999999962</v>
      </c>
      <c r="AN168" s="1">
        <f t="shared" si="101"/>
        <v>708.38649999999961</v>
      </c>
      <c r="AO168" s="1">
        <v>220</v>
      </c>
      <c r="AP168" s="1">
        <v>30</v>
      </c>
      <c r="AQ168" s="1">
        <f t="shared" si="102"/>
        <v>958.38649999999961</v>
      </c>
      <c r="AR168" s="22">
        <f t="shared" si="103"/>
        <v>2738.2471428571421</v>
      </c>
    </row>
    <row r="169" spans="2:44" x14ac:dyDescent="0.35">
      <c r="B169" s="3">
        <v>800</v>
      </c>
      <c r="C169" s="21">
        <v>2800</v>
      </c>
      <c r="D169" s="4">
        <v>1255</v>
      </c>
      <c r="E169" s="6">
        <f t="shared" si="91"/>
        <v>2639.0857142857139</v>
      </c>
      <c r="F169" s="3">
        <f t="shared" si="104"/>
        <v>419.65999999999997</v>
      </c>
      <c r="G169" s="21">
        <f t="shared" si="92"/>
        <v>398.67699999999996</v>
      </c>
      <c r="H169" s="21">
        <v>200</v>
      </c>
      <c r="I169" s="4">
        <f t="shared" si="93"/>
        <v>598.67699999999991</v>
      </c>
      <c r="J169" s="9">
        <f t="shared" si="94"/>
        <v>1710.505714285714</v>
      </c>
      <c r="K169" s="20"/>
      <c r="L169" s="1"/>
      <c r="M169" s="1">
        <v>800</v>
      </c>
      <c r="N169" s="1">
        <v>2800</v>
      </c>
      <c r="O169" s="1">
        <v>1560</v>
      </c>
      <c r="P169" s="1">
        <f t="shared" si="89"/>
        <v>3280.457142857143</v>
      </c>
      <c r="Q169" s="1">
        <f t="shared" si="105"/>
        <v>591.30999999999972</v>
      </c>
      <c r="R169" s="1">
        <f t="shared" si="95"/>
        <v>555.83139999999969</v>
      </c>
      <c r="S169" s="1">
        <v>205</v>
      </c>
      <c r="T169" s="1">
        <f t="shared" si="96"/>
        <v>760.83139999999969</v>
      </c>
      <c r="U169" s="22">
        <f t="shared" si="97"/>
        <v>2173.8039999999992</v>
      </c>
      <c r="V169" s="1"/>
      <c r="W169" s="1"/>
      <c r="X169" s="1">
        <v>800</v>
      </c>
      <c r="Y169" s="1">
        <v>2800</v>
      </c>
      <c r="Z169" s="1">
        <v>1880</v>
      </c>
      <c r="AA169" s="1">
        <f t="shared" si="108"/>
        <v>3953.3714285714282</v>
      </c>
      <c r="AB169" s="1">
        <f t="shared" si="106"/>
        <v>601.96999999999946</v>
      </c>
      <c r="AC169" s="1">
        <f t="shared" si="98"/>
        <v>565.85179999999946</v>
      </c>
      <c r="AD169" s="1">
        <v>210</v>
      </c>
      <c r="AE169" s="1">
        <f t="shared" si="99"/>
        <v>775.85179999999946</v>
      </c>
      <c r="AF169" s="22">
        <f t="shared" si="100"/>
        <v>2216.7194285714272</v>
      </c>
      <c r="AG169" s="20"/>
      <c r="AH169" s="20"/>
      <c r="AI169" s="1">
        <v>800</v>
      </c>
      <c r="AJ169" s="1">
        <v>2800</v>
      </c>
      <c r="AK169" s="1">
        <v>2350</v>
      </c>
      <c r="AL169" s="1">
        <f t="shared" si="90"/>
        <v>4941.7142857142862</v>
      </c>
      <c r="AM169" s="1">
        <f t="shared" si="107"/>
        <v>762.5699999999996</v>
      </c>
      <c r="AN169" s="1">
        <f t="shared" si="101"/>
        <v>724.44149999999956</v>
      </c>
      <c r="AO169" s="1">
        <v>220</v>
      </c>
      <c r="AP169" s="1">
        <v>45</v>
      </c>
      <c r="AQ169" s="1">
        <f t="shared" si="102"/>
        <v>989.44149999999956</v>
      </c>
      <c r="AR169" s="22">
        <f t="shared" si="103"/>
        <v>2826.9757142857134</v>
      </c>
    </row>
    <row r="170" spans="2:44" x14ac:dyDescent="0.35">
      <c r="B170" s="3">
        <v>800</v>
      </c>
      <c r="C170" s="21">
        <v>2900</v>
      </c>
      <c r="D170" s="4">
        <v>1255</v>
      </c>
      <c r="E170" s="6">
        <f t="shared" si="91"/>
        <v>2739.485714285714</v>
      </c>
      <c r="F170" s="3">
        <f t="shared" si="104"/>
        <v>428.09999999999997</v>
      </c>
      <c r="G170" s="21">
        <f t="shared" si="92"/>
        <v>406.69499999999994</v>
      </c>
      <c r="H170" s="21">
        <v>200</v>
      </c>
      <c r="I170" s="4">
        <f t="shared" si="93"/>
        <v>606.69499999999994</v>
      </c>
      <c r="J170" s="9">
        <f t="shared" si="94"/>
        <v>1733.4142857142856</v>
      </c>
      <c r="K170" s="20"/>
      <c r="L170" s="1"/>
      <c r="M170" s="1">
        <v>800</v>
      </c>
      <c r="N170" s="1">
        <v>2900</v>
      </c>
      <c r="O170" s="1">
        <v>1560</v>
      </c>
      <c r="P170" s="1">
        <f t="shared" si="89"/>
        <v>3405.2571428571428</v>
      </c>
      <c r="Q170" s="1">
        <f t="shared" si="105"/>
        <v>603.98999999999967</v>
      </c>
      <c r="R170" s="1">
        <f t="shared" si="95"/>
        <v>567.75059999999962</v>
      </c>
      <c r="S170" s="1">
        <v>205</v>
      </c>
      <c r="T170" s="1">
        <f t="shared" si="96"/>
        <v>772.75059999999962</v>
      </c>
      <c r="U170" s="22">
        <f t="shared" si="97"/>
        <v>2207.8588571428563</v>
      </c>
      <c r="V170" s="1"/>
      <c r="W170" s="1"/>
      <c r="X170" s="1">
        <v>800</v>
      </c>
      <c r="Y170" s="1">
        <v>2900</v>
      </c>
      <c r="Z170" s="1">
        <v>1880</v>
      </c>
      <c r="AA170" s="1">
        <f t="shared" si="108"/>
        <v>4103.7714285714283</v>
      </c>
      <c r="AB170" s="1">
        <f t="shared" si="106"/>
        <v>614.99999999999943</v>
      </c>
      <c r="AC170" s="1">
        <f t="shared" si="98"/>
        <v>578.09999999999945</v>
      </c>
      <c r="AD170" s="1">
        <v>215</v>
      </c>
      <c r="AE170" s="1">
        <f t="shared" si="99"/>
        <v>793.09999999999945</v>
      </c>
      <c r="AF170" s="22">
        <f t="shared" si="100"/>
        <v>2265.9999999999986</v>
      </c>
      <c r="AG170" s="20"/>
      <c r="AH170" s="20"/>
      <c r="AI170" s="1">
        <v>800</v>
      </c>
      <c r="AJ170" s="1">
        <v>2900</v>
      </c>
      <c r="AK170" s="1">
        <v>2350</v>
      </c>
      <c r="AL170" s="1">
        <f t="shared" si="90"/>
        <v>5129.7142857142862</v>
      </c>
      <c r="AM170" s="1">
        <f t="shared" si="107"/>
        <v>779.46999999999957</v>
      </c>
      <c r="AN170" s="1">
        <f t="shared" si="101"/>
        <v>740.49649999999951</v>
      </c>
      <c r="AO170" s="1">
        <v>225</v>
      </c>
      <c r="AP170" s="1">
        <v>45</v>
      </c>
      <c r="AQ170" s="1">
        <f t="shared" si="102"/>
        <v>1010.4964999999995</v>
      </c>
      <c r="AR170" s="22">
        <f t="shared" si="103"/>
        <v>2887.1328571428558</v>
      </c>
    </row>
    <row r="171" spans="2:44" x14ac:dyDescent="0.35">
      <c r="B171" s="3">
        <v>800</v>
      </c>
      <c r="C171" s="21">
        <v>3000</v>
      </c>
      <c r="D171" s="4">
        <v>1255</v>
      </c>
      <c r="E171" s="6">
        <f t="shared" si="91"/>
        <v>2839.8857142857141</v>
      </c>
      <c r="F171" s="3">
        <f t="shared" si="104"/>
        <v>436.53999999999996</v>
      </c>
      <c r="G171" s="21">
        <f t="shared" si="92"/>
        <v>414.71299999999997</v>
      </c>
      <c r="H171" s="21">
        <v>200</v>
      </c>
      <c r="I171" s="4">
        <f t="shared" si="93"/>
        <v>614.71299999999997</v>
      </c>
      <c r="J171" s="9">
        <f t="shared" si="94"/>
        <v>1756.3228571428572</v>
      </c>
      <c r="K171" s="20"/>
      <c r="L171" s="1"/>
      <c r="M171" s="1">
        <v>800</v>
      </c>
      <c r="N171" s="1">
        <v>3000</v>
      </c>
      <c r="O171" s="1">
        <v>1560</v>
      </c>
      <c r="P171" s="1">
        <f t="shared" si="89"/>
        <v>3530.0571428571429</v>
      </c>
      <c r="Q171" s="1">
        <f t="shared" si="105"/>
        <v>616.66999999999962</v>
      </c>
      <c r="R171" s="1">
        <f t="shared" si="95"/>
        <v>579.66979999999955</v>
      </c>
      <c r="S171" s="1">
        <v>210</v>
      </c>
      <c r="T171" s="1">
        <f t="shared" si="96"/>
        <v>789.66979999999955</v>
      </c>
      <c r="U171" s="22">
        <f t="shared" si="97"/>
        <v>2256.1994285714272</v>
      </c>
      <c r="V171" s="1"/>
      <c r="W171" s="1"/>
      <c r="X171" s="1">
        <v>800</v>
      </c>
      <c r="Y171" s="1">
        <v>3000</v>
      </c>
      <c r="Z171" s="1">
        <v>1880</v>
      </c>
      <c r="AA171" s="1">
        <f t="shared" si="108"/>
        <v>4254.1714285714279</v>
      </c>
      <c r="AB171" s="1">
        <f t="shared" si="106"/>
        <v>628.0299999999994</v>
      </c>
      <c r="AC171" s="1">
        <f t="shared" si="98"/>
        <v>590.34819999999945</v>
      </c>
      <c r="AD171" s="1">
        <v>215</v>
      </c>
      <c r="AE171" s="1">
        <f t="shared" si="99"/>
        <v>805.34819999999945</v>
      </c>
      <c r="AF171" s="22">
        <f t="shared" si="100"/>
        <v>2300.9948571428558</v>
      </c>
      <c r="AG171" s="20"/>
      <c r="AH171" s="20"/>
      <c r="AI171" s="1">
        <v>800</v>
      </c>
      <c r="AJ171" s="1">
        <v>3000</v>
      </c>
      <c r="AK171" s="1">
        <v>2350</v>
      </c>
      <c r="AL171" s="1">
        <f t="shared" si="90"/>
        <v>5317.7142857142862</v>
      </c>
      <c r="AM171" s="1">
        <f t="shared" si="107"/>
        <v>796.36999999999955</v>
      </c>
      <c r="AN171" s="1">
        <f t="shared" si="101"/>
        <v>756.55149999999958</v>
      </c>
      <c r="AO171" s="1">
        <v>225</v>
      </c>
      <c r="AP171" s="1">
        <v>45</v>
      </c>
      <c r="AQ171" s="1">
        <f t="shared" si="102"/>
        <v>1026.5514999999996</v>
      </c>
      <c r="AR171" s="22">
        <f t="shared" si="103"/>
        <v>2933.0042857142848</v>
      </c>
    </row>
    <row r="172" spans="2:44" x14ac:dyDescent="0.35">
      <c r="B172" s="3">
        <v>800</v>
      </c>
      <c r="C172" s="21">
        <v>3100</v>
      </c>
      <c r="D172" s="4">
        <v>1255</v>
      </c>
      <c r="E172" s="6">
        <f t="shared" si="91"/>
        <v>2940.2857142857142</v>
      </c>
      <c r="F172" s="3">
        <f t="shared" si="104"/>
        <v>444.97999999999996</v>
      </c>
      <c r="G172" s="21">
        <f t="shared" si="92"/>
        <v>422.73099999999994</v>
      </c>
      <c r="H172" s="21">
        <v>200</v>
      </c>
      <c r="I172" s="4">
        <f t="shared" si="93"/>
        <v>622.73099999999999</v>
      </c>
      <c r="J172" s="9">
        <f t="shared" si="94"/>
        <v>1779.2314285714288</v>
      </c>
      <c r="K172" s="20"/>
      <c r="L172" s="1"/>
      <c r="M172" s="1">
        <v>800</v>
      </c>
      <c r="N172" s="1">
        <v>3100</v>
      </c>
      <c r="O172" s="1">
        <v>1560</v>
      </c>
      <c r="P172" s="1">
        <f t="shared" si="89"/>
        <v>3654.8571428571431</v>
      </c>
      <c r="Q172" s="1">
        <f t="shared" si="105"/>
        <v>629.34999999999957</v>
      </c>
      <c r="R172" s="1">
        <f t="shared" si="95"/>
        <v>591.5889999999996</v>
      </c>
      <c r="S172" s="1">
        <v>210</v>
      </c>
      <c r="T172" s="1">
        <f t="shared" si="96"/>
        <v>801.5889999999996</v>
      </c>
      <c r="U172" s="22">
        <f t="shared" si="97"/>
        <v>2290.2542857142848</v>
      </c>
      <c r="V172" s="1"/>
      <c r="W172" s="1"/>
      <c r="X172" s="1">
        <v>800</v>
      </c>
      <c r="Y172" s="1">
        <v>3100</v>
      </c>
      <c r="Z172" s="1">
        <v>1880</v>
      </c>
      <c r="AA172" s="1">
        <f t="shared" si="108"/>
        <v>4404.5714285714284</v>
      </c>
      <c r="AB172" s="1">
        <f t="shared" si="106"/>
        <v>641.05999999999938</v>
      </c>
      <c r="AC172" s="1">
        <f t="shared" si="98"/>
        <v>602.59639999999933</v>
      </c>
      <c r="AD172" s="1">
        <v>215</v>
      </c>
      <c r="AE172" s="1">
        <f t="shared" si="99"/>
        <v>817.59639999999933</v>
      </c>
      <c r="AF172" s="22">
        <f t="shared" si="100"/>
        <v>2335.9897142857126</v>
      </c>
      <c r="AG172" s="20"/>
      <c r="AH172" s="20"/>
      <c r="AI172" s="1">
        <v>800</v>
      </c>
      <c r="AJ172" s="1">
        <v>3100</v>
      </c>
      <c r="AK172" s="1">
        <v>2350</v>
      </c>
      <c r="AL172" s="1">
        <f t="shared" si="90"/>
        <v>5505.7142857142862</v>
      </c>
      <c r="AM172" s="1">
        <f t="shared" si="107"/>
        <v>813.26999999999953</v>
      </c>
      <c r="AN172" s="1">
        <f t="shared" si="101"/>
        <v>772.60649999999953</v>
      </c>
      <c r="AO172" s="1">
        <v>225</v>
      </c>
      <c r="AP172" s="1">
        <v>45</v>
      </c>
      <c r="AQ172" s="1">
        <f t="shared" si="102"/>
        <v>1042.6064999999994</v>
      </c>
      <c r="AR172" s="22">
        <f t="shared" si="103"/>
        <v>2978.875714285713</v>
      </c>
    </row>
    <row r="173" spans="2:44" x14ac:dyDescent="0.35">
      <c r="B173" s="3">
        <v>800</v>
      </c>
      <c r="C173" s="21">
        <v>3200</v>
      </c>
      <c r="D173" s="4">
        <v>1255</v>
      </c>
      <c r="E173" s="6">
        <f t="shared" si="91"/>
        <v>3040.6857142857143</v>
      </c>
      <c r="F173" s="3">
        <f t="shared" si="104"/>
        <v>453.41999999999996</v>
      </c>
      <c r="G173" s="21">
        <f t="shared" si="92"/>
        <v>430.74899999999997</v>
      </c>
      <c r="H173" s="21">
        <v>205</v>
      </c>
      <c r="I173" s="4">
        <f t="shared" si="93"/>
        <v>635.74900000000002</v>
      </c>
      <c r="J173" s="9">
        <f t="shared" si="94"/>
        <v>1816.4257142857145</v>
      </c>
      <c r="K173" s="20"/>
      <c r="L173" s="1"/>
      <c r="M173" s="1">
        <v>800</v>
      </c>
      <c r="N173" s="1">
        <v>3200</v>
      </c>
      <c r="O173" s="1">
        <v>1560</v>
      </c>
      <c r="P173" s="1">
        <f t="shared" si="89"/>
        <v>3779.6571428571428</v>
      </c>
      <c r="Q173" s="1">
        <f t="shared" si="105"/>
        <v>642.02999999999952</v>
      </c>
      <c r="R173" s="1">
        <f t="shared" si="95"/>
        <v>603.50819999999953</v>
      </c>
      <c r="S173" s="1">
        <v>210</v>
      </c>
      <c r="T173" s="1">
        <f t="shared" si="96"/>
        <v>813.50819999999953</v>
      </c>
      <c r="U173" s="22">
        <f t="shared" si="97"/>
        <v>2324.3091428571415</v>
      </c>
      <c r="V173" s="1"/>
      <c r="W173" s="1"/>
      <c r="X173" s="1">
        <v>800</v>
      </c>
      <c r="Y173" s="1">
        <v>3200</v>
      </c>
      <c r="Z173" s="1">
        <v>1880</v>
      </c>
      <c r="AA173" s="1">
        <f t="shared" si="108"/>
        <v>4554.9714285714281</v>
      </c>
      <c r="AB173" s="1">
        <f t="shared" si="106"/>
        <v>654.08999999999935</v>
      </c>
      <c r="AC173" s="1">
        <f t="shared" si="98"/>
        <v>614.84459999999933</v>
      </c>
      <c r="AD173" s="1">
        <v>220</v>
      </c>
      <c r="AE173" s="1">
        <f t="shared" si="99"/>
        <v>834.84459999999933</v>
      </c>
      <c r="AF173" s="22">
        <f t="shared" si="100"/>
        <v>2385.270285714284</v>
      </c>
      <c r="AG173" s="20"/>
      <c r="AH173" s="20"/>
      <c r="AI173" s="1">
        <v>800</v>
      </c>
      <c r="AJ173" s="1">
        <v>3200</v>
      </c>
      <c r="AK173" s="1">
        <v>2350</v>
      </c>
      <c r="AL173" s="1">
        <f t="shared" si="90"/>
        <v>5693.7142857142862</v>
      </c>
      <c r="AM173" s="1">
        <f t="shared" si="107"/>
        <v>830.1699999999995</v>
      </c>
      <c r="AN173" s="1">
        <f t="shared" si="101"/>
        <v>788.66149999999948</v>
      </c>
      <c r="AO173" s="1">
        <v>225</v>
      </c>
      <c r="AP173" s="1">
        <v>45</v>
      </c>
      <c r="AQ173" s="1">
        <f t="shared" si="102"/>
        <v>1058.6614999999995</v>
      </c>
      <c r="AR173" s="22">
        <f t="shared" si="103"/>
        <v>3024.7471428571416</v>
      </c>
    </row>
    <row r="174" spans="2:44" x14ac:dyDescent="0.35">
      <c r="B174" s="3">
        <v>800</v>
      </c>
      <c r="C174" s="21">
        <v>3300</v>
      </c>
      <c r="D174" s="4">
        <v>1255</v>
      </c>
      <c r="E174" s="6">
        <f t="shared" si="91"/>
        <v>3141.0857142857139</v>
      </c>
      <c r="F174" s="3">
        <f t="shared" si="104"/>
        <v>461.85999999999996</v>
      </c>
      <c r="G174" s="21">
        <f t="shared" si="92"/>
        <v>438.76699999999994</v>
      </c>
      <c r="H174" s="21">
        <v>205</v>
      </c>
      <c r="I174" s="4">
        <f t="shared" si="93"/>
        <v>643.76699999999994</v>
      </c>
      <c r="J174" s="9">
        <f t="shared" si="94"/>
        <v>1839.3342857142857</v>
      </c>
      <c r="K174" s="20"/>
      <c r="L174" s="1"/>
      <c r="M174" s="1">
        <v>800</v>
      </c>
      <c r="N174" s="1">
        <v>3300</v>
      </c>
      <c r="O174" s="1">
        <v>1560</v>
      </c>
      <c r="P174" s="1">
        <f t="shared" si="89"/>
        <v>3904.457142857143</v>
      </c>
      <c r="Q174" s="1">
        <f t="shared" si="105"/>
        <v>654.70999999999947</v>
      </c>
      <c r="R174" s="1">
        <f t="shared" si="95"/>
        <v>615.42739999999947</v>
      </c>
      <c r="S174" s="1">
        <v>210</v>
      </c>
      <c r="T174" s="1">
        <f t="shared" si="96"/>
        <v>825.42739999999947</v>
      </c>
      <c r="U174" s="22">
        <f t="shared" si="97"/>
        <v>2358.3639999999987</v>
      </c>
      <c r="V174" s="1"/>
      <c r="W174" s="1"/>
      <c r="X174" s="1">
        <v>800</v>
      </c>
      <c r="Y174" s="1">
        <v>3300</v>
      </c>
      <c r="Z174" s="1">
        <v>1880</v>
      </c>
      <c r="AA174" s="1">
        <f t="shared" si="108"/>
        <v>4705.3714285714286</v>
      </c>
      <c r="AB174" s="1">
        <f t="shared" si="106"/>
        <v>667.11999999999932</v>
      </c>
      <c r="AC174" s="1">
        <f t="shared" si="98"/>
        <v>627.09279999999933</v>
      </c>
      <c r="AD174" s="1">
        <v>220</v>
      </c>
      <c r="AE174" s="1">
        <f t="shared" si="99"/>
        <v>847.09279999999933</v>
      </c>
      <c r="AF174" s="22">
        <f t="shared" si="100"/>
        <v>2420.2651428571412</v>
      </c>
      <c r="AG174" s="20"/>
      <c r="AH174" s="20"/>
      <c r="AI174" s="1">
        <v>800</v>
      </c>
      <c r="AJ174" s="1">
        <v>3300</v>
      </c>
      <c r="AK174" s="1">
        <v>2350</v>
      </c>
      <c r="AL174" s="1">
        <f t="shared" si="90"/>
        <v>5881.7142857142862</v>
      </c>
      <c r="AM174" s="1">
        <f t="shared" si="107"/>
        <v>847.06999999999948</v>
      </c>
      <c r="AN174" s="1">
        <f t="shared" si="101"/>
        <v>804.71649999999943</v>
      </c>
      <c r="AO174" s="1">
        <v>225</v>
      </c>
      <c r="AP174" s="1">
        <v>45</v>
      </c>
      <c r="AQ174" s="1">
        <f t="shared" si="102"/>
        <v>1074.7164999999995</v>
      </c>
      <c r="AR174" s="22">
        <f t="shared" si="103"/>
        <v>3070.6185714285702</v>
      </c>
    </row>
    <row r="175" spans="2:44" x14ac:dyDescent="0.35">
      <c r="B175" s="3">
        <v>800</v>
      </c>
      <c r="C175" s="21">
        <v>3400</v>
      </c>
      <c r="D175" s="4">
        <v>1255</v>
      </c>
      <c r="E175" s="6">
        <f t="shared" si="91"/>
        <v>3241.485714285714</v>
      </c>
      <c r="F175" s="3">
        <f t="shared" si="104"/>
        <v>470.29999999999995</v>
      </c>
      <c r="G175" s="21">
        <f t="shared" si="92"/>
        <v>446.78499999999991</v>
      </c>
      <c r="H175" s="21">
        <v>205</v>
      </c>
      <c r="I175" s="4">
        <f t="shared" si="93"/>
        <v>651.78499999999985</v>
      </c>
      <c r="J175" s="9">
        <f t="shared" si="94"/>
        <v>1862.2428571428568</v>
      </c>
      <c r="K175" s="20"/>
      <c r="L175" s="1"/>
      <c r="M175" s="1">
        <v>800</v>
      </c>
      <c r="N175" s="1">
        <v>3400</v>
      </c>
      <c r="O175" s="1">
        <v>1560</v>
      </c>
      <c r="P175" s="1">
        <f t="shared" si="89"/>
        <v>4029.2571428571428</v>
      </c>
      <c r="Q175" s="1">
        <f t="shared" si="105"/>
        <v>667.38999999999942</v>
      </c>
      <c r="R175" s="1">
        <f t="shared" si="95"/>
        <v>627.3465999999994</v>
      </c>
      <c r="S175" s="1">
        <v>215</v>
      </c>
      <c r="T175" s="1">
        <f t="shared" si="96"/>
        <v>842.3465999999994</v>
      </c>
      <c r="U175" s="22">
        <f t="shared" si="97"/>
        <v>2406.70457142857</v>
      </c>
      <c r="V175" s="1"/>
      <c r="W175" s="1"/>
      <c r="X175" s="1">
        <v>800</v>
      </c>
      <c r="Y175" s="1">
        <v>3400</v>
      </c>
      <c r="Z175" s="1">
        <v>1880</v>
      </c>
      <c r="AA175" s="1">
        <f t="shared" si="108"/>
        <v>4855.7714285714283</v>
      </c>
      <c r="AB175" s="1">
        <f t="shared" si="106"/>
        <v>680.1499999999993</v>
      </c>
      <c r="AC175" s="1">
        <f t="shared" si="98"/>
        <v>639.34099999999933</v>
      </c>
      <c r="AD175" s="1">
        <v>220</v>
      </c>
      <c r="AE175" s="1">
        <f t="shared" si="99"/>
        <v>859.34099999999933</v>
      </c>
      <c r="AF175" s="22">
        <f t="shared" si="100"/>
        <v>2455.2599999999984</v>
      </c>
      <c r="AG175" s="20"/>
      <c r="AH175" s="20"/>
      <c r="AI175" s="1">
        <v>800</v>
      </c>
      <c r="AJ175" s="1">
        <v>3400</v>
      </c>
      <c r="AK175" s="1">
        <v>2350</v>
      </c>
      <c r="AL175" s="1">
        <f t="shared" si="90"/>
        <v>6069.7142857142862</v>
      </c>
      <c r="AM175" s="1">
        <f t="shared" si="107"/>
        <v>863.96999999999946</v>
      </c>
      <c r="AN175" s="1">
        <f t="shared" si="101"/>
        <v>820.77149999999949</v>
      </c>
      <c r="AO175" s="1">
        <v>230</v>
      </c>
      <c r="AP175" s="1">
        <v>45</v>
      </c>
      <c r="AQ175" s="1">
        <f t="shared" si="102"/>
        <v>1095.7714999999994</v>
      </c>
      <c r="AR175" s="22">
        <f t="shared" si="103"/>
        <v>3130.7757142857126</v>
      </c>
    </row>
    <row r="176" spans="2:44" x14ac:dyDescent="0.35">
      <c r="B176" s="3">
        <v>800</v>
      </c>
      <c r="C176" s="21">
        <v>3500</v>
      </c>
      <c r="D176" s="4">
        <v>1255</v>
      </c>
      <c r="E176" s="6">
        <f t="shared" si="91"/>
        <v>3341.8857142857141</v>
      </c>
      <c r="F176" s="3">
        <f t="shared" si="104"/>
        <v>478.73999999999995</v>
      </c>
      <c r="G176" s="21">
        <f t="shared" si="92"/>
        <v>454.80299999999994</v>
      </c>
      <c r="H176" s="21">
        <v>205</v>
      </c>
      <c r="I176" s="4">
        <f t="shared" si="93"/>
        <v>659.80299999999988</v>
      </c>
      <c r="J176" s="9">
        <f t="shared" si="94"/>
        <v>1885.1514285714284</v>
      </c>
      <c r="K176" s="20"/>
      <c r="L176" s="1"/>
      <c r="M176" s="1">
        <v>800</v>
      </c>
      <c r="N176" s="1">
        <v>3500</v>
      </c>
      <c r="O176" s="1">
        <v>1560</v>
      </c>
      <c r="P176" s="1">
        <f t="shared" si="89"/>
        <v>4154.0571428571429</v>
      </c>
      <c r="Q176" s="1">
        <f t="shared" si="105"/>
        <v>680.06999999999937</v>
      </c>
      <c r="R176" s="1">
        <f t="shared" si="95"/>
        <v>639.26579999999933</v>
      </c>
      <c r="S176" s="1">
        <v>215</v>
      </c>
      <c r="T176" s="1">
        <f t="shared" si="96"/>
        <v>854.26579999999933</v>
      </c>
      <c r="U176" s="22">
        <f t="shared" si="97"/>
        <v>2440.7594285714267</v>
      </c>
      <c r="V176" s="1"/>
      <c r="W176" s="1"/>
      <c r="X176" s="1">
        <v>800</v>
      </c>
      <c r="Y176" s="1">
        <v>3500</v>
      </c>
      <c r="Z176" s="1">
        <v>1880</v>
      </c>
      <c r="AA176" s="1">
        <f t="shared" si="108"/>
        <v>5006.1714285714279</v>
      </c>
      <c r="AB176" s="1">
        <f t="shared" si="106"/>
        <v>693.17999999999927</v>
      </c>
      <c r="AC176" s="1">
        <f t="shared" si="98"/>
        <v>651.58919999999932</v>
      </c>
      <c r="AD176" s="1">
        <v>220</v>
      </c>
      <c r="AE176" s="1">
        <f t="shared" si="99"/>
        <v>871.58919999999932</v>
      </c>
      <c r="AF176" s="22">
        <f t="shared" si="100"/>
        <v>2490.2548571428551</v>
      </c>
      <c r="AG176" s="20"/>
      <c r="AH176" s="20"/>
      <c r="AI176" s="1">
        <v>800</v>
      </c>
      <c r="AJ176" s="1">
        <v>3500</v>
      </c>
      <c r="AK176" s="1">
        <v>2350</v>
      </c>
      <c r="AL176" s="1">
        <f t="shared" si="90"/>
        <v>6257.7142857142862</v>
      </c>
      <c r="AM176" s="1">
        <f t="shared" si="107"/>
        <v>880.86999999999944</v>
      </c>
      <c r="AN176" s="1">
        <f t="shared" si="101"/>
        <v>836.82649999999944</v>
      </c>
      <c r="AO176" s="1">
        <v>230</v>
      </c>
      <c r="AP176" s="1">
        <v>45</v>
      </c>
      <c r="AQ176" s="1">
        <f t="shared" si="102"/>
        <v>1111.8264999999994</v>
      </c>
      <c r="AR176" s="22">
        <f t="shared" si="103"/>
        <v>3176.6471428571413</v>
      </c>
    </row>
    <row r="177" spans="2:44" x14ac:dyDescent="0.35">
      <c r="B177" s="3">
        <v>800</v>
      </c>
      <c r="C177" s="21">
        <v>3600</v>
      </c>
      <c r="D177" s="4">
        <v>1255</v>
      </c>
      <c r="E177" s="6">
        <f t="shared" si="91"/>
        <v>3442.2857142857142</v>
      </c>
      <c r="F177" s="3">
        <f t="shared" si="104"/>
        <v>487.17999999999995</v>
      </c>
      <c r="G177" s="21">
        <f t="shared" si="92"/>
        <v>462.82099999999991</v>
      </c>
      <c r="H177" s="21">
        <v>205</v>
      </c>
      <c r="I177" s="4">
        <f t="shared" si="93"/>
        <v>667.82099999999991</v>
      </c>
      <c r="J177" s="9">
        <f t="shared" si="94"/>
        <v>1908.06</v>
      </c>
      <c r="K177" s="20"/>
      <c r="L177" s="1"/>
      <c r="M177" s="1">
        <v>800</v>
      </c>
      <c r="N177" s="1">
        <v>3600</v>
      </c>
      <c r="O177" s="1">
        <v>1560</v>
      </c>
      <c r="P177" s="1">
        <f t="shared" si="89"/>
        <v>4278.8571428571431</v>
      </c>
      <c r="Q177" s="1">
        <f t="shared" si="105"/>
        <v>692.74999999999932</v>
      </c>
      <c r="R177" s="1">
        <f t="shared" si="95"/>
        <v>651.18499999999938</v>
      </c>
      <c r="S177" s="1">
        <v>215</v>
      </c>
      <c r="T177" s="1">
        <f t="shared" si="96"/>
        <v>866.18499999999938</v>
      </c>
      <c r="U177" s="22">
        <f t="shared" si="97"/>
        <v>2474.8142857142839</v>
      </c>
      <c r="V177" s="1"/>
      <c r="W177" s="1"/>
      <c r="X177" s="1">
        <v>800</v>
      </c>
      <c r="Y177" s="1">
        <v>3600</v>
      </c>
      <c r="Z177" s="1">
        <v>1880</v>
      </c>
      <c r="AA177" s="1">
        <f t="shared" si="108"/>
        <v>5156.5714285714284</v>
      </c>
      <c r="AB177" s="1">
        <f t="shared" si="106"/>
        <v>706.20999999999924</v>
      </c>
      <c r="AC177" s="1">
        <f t="shared" si="98"/>
        <v>663.83739999999921</v>
      </c>
      <c r="AD177" s="1">
        <v>220</v>
      </c>
      <c r="AE177" s="1">
        <f t="shared" si="99"/>
        <v>883.83739999999921</v>
      </c>
      <c r="AF177" s="22">
        <f t="shared" si="100"/>
        <v>2525.2497142857123</v>
      </c>
      <c r="AG177" s="20"/>
      <c r="AH177" s="20"/>
      <c r="AI177" s="1">
        <v>800</v>
      </c>
      <c r="AJ177" s="1">
        <v>3600</v>
      </c>
      <c r="AK177" s="1">
        <v>2350</v>
      </c>
      <c r="AL177" s="1">
        <f t="shared" si="90"/>
        <v>6445.7142857142862</v>
      </c>
      <c r="AM177" s="1">
        <f t="shared" si="107"/>
        <v>897.76999999999941</v>
      </c>
      <c r="AN177" s="1">
        <f t="shared" si="101"/>
        <v>852.88149999999939</v>
      </c>
      <c r="AO177" s="1">
        <v>230</v>
      </c>
      <c r="AP177" s="1">
        <v>45</v>
      </c>
      <c r="AQ177" s="1">
        <f t="shared" si="102"/>
        <v>1127.8814999999995</v>
      </c>
      <c r="AR177" s="22">
        <f t="shared" si="103"/>
        <v>3222.5185714285703</v>
      </c>
    </row>
    <row r="178" spans="2:44" x14ac:dyDescent="0.35">
      <c r="B178" s="3">
        <v>800</v>
      </c>
      <c r="C178" s="21">
        <v>3700</v>
      </c>
      <c r="D178" s="4">
        <v>1255</v>
      </c>
      <c r="E178" s="6">
        <f t="shared" si="91"/>
        <v>3542.6857142857143</v>
      </c>
      <c r="F178" s="3">
        <f t="shared" si="104"/>
        <v>495.61999999999995</v>
      </c>
      <c r="G178" s="21">
        <f t="shared" si="92"/>
        <v>470.83899999999994</v>
      </c>
      <c r="H178" s="21">
        <v>210</v>
      </c>
      <c r="I178" s="4">
        <f t="shared" si="93"/>
        <v>680.83899999999994</v>
      </c>
      <c r="J178" s="9">
        <f t="shared" si="94"/>
        <v>1945.2542857142857</v>
      </c>
      <c r="K178" s="20"/>
      <c r="L178" s="1"/>
      <c r="M178" s="1">
        <v>800</v>
      </c>
      <c r="N178" s="1">
        <v>3700</v>
      </c>
      <c r="O178" s="1">
        <v>1560</v>
      </c>
      <c r="P178" s="1">
        <f t="shared" si="89"/>
        <v>4403.6571428571424</v>
      </c>
      <c r="Q178" s="1">
        <f t="shared" si="105"/>
        <v>705.42999999999927</v>
      </c>
      <c r="R178" s="1">
        <f t="shared" si="95"/>
        <v>663.10419999999931</v>
      </c>
      <c r="S178" s="1">
        <v>215</v>
      </c>
      <c r="T178" s="1">
        <f t="shared" si="96"/>
        <v>878.10419999999931</v>
      </c>
      <c r="U178" s="22">
        <f t="shared" si="97"/>
        <v>2508.869142857141</v>
      </c>
      <c r="V178" s="1"/>
      <c r="W178" s="1"/>
      <c r="X178" s="1">
        <v>800</v>
      </c>
      <c r="Y178" s="1">
        <v>3700</v>
      </c>
      <c r="Z178" s="1">
        <v>1880</v>
      </c>
      <c r="AA178" s="1">
        <f t="shared" si="108"/>
        <v>5306.9714285714281</v>
      </c>
      <c r="AB178" s="1">
        <f t="shared" si="106"/>
        <v>719.23999999999921</v>
      </c>
      <c r="AC178" s="1">
        <f t="shared" si="98"/>
        <v>676.0855999999992</v>
      </c>
      <c r="AD178" s="1">
        <v>220</v>
      </c>
      <c r="AE178" s="1">
        <f t="shared" si="99"/>
        <v>896.0855999999992</v>
      </c>
      <c r="AF178" s="22">
        <f t="shared" si="100"/>
        <v>2560.2445714285695</v>
      </c>
      <c r="AG178" s="20"/>
      <c r="AH178" s="20"/>
      <c r="AI178" s="1">
        <v>800</v>
      </c>
      <c r="AJ178" s="1">
        <v>3700</v>
      </c>
      <c r="AK178" s="1">
        <v>2350</v>
      </c>
      <c r="AL178" s="1">
        <f t="shared" si="90"/>
        <v>6633.7142857142862</v>
      </c>
      <c r="AM178" s="1">
        <f t="shared" si="107"/>
        <v>914.66999999999939</v>
      </c>
      <c r="AN178" s="1">
        <f t="shared" si="101"/>
        <v>868.93649999999934</v>
      </c>
      <c r="AO178" s="1">
        <v>235</v>
      </c>
      <c r="AP178" s="1">
        <v>45</v>
      </c>
      <c r="AQ178" s="1">
        <f t="shared" si="102"/>
        <v>1148.9364999999993</v>
      </c>
      <c r="AR178" s="22">
        <f t="shared" si="103"/>
        <v>3282.6757142857127</v>
      </c>
    </row>
    <row r="179" spans="2:44" x14ac:dyDescent="0.35">
      <c r="B179" s="3">
        <v>800</v>
      </c>
      <c r="C179" s="21">
        <v>3800</v>
      </c>
      <c r="D179" s="4">
        <v>1255</v>
      </c>
      <c r="E179" s="6">
        <f t="shared" si="91"/>
        <v>3643.0857142857139</v>
      </c>
      <c r="F179" s="3">
        <f t="shared" si="104"/>
        <v>504.05999999999995</v>
      </c>
      <c r="G179" s="21">
        <f t="shared" si="92"/>
        <v>478.85699999999991</v>
      </c>
      <c r="H179" s="21">
        <v>210</v>
      </c>
      <c r="I179" s="4">
        <f t="shared" si="93"/>
        <v>688.85699999999997</v>
      </c>
      <c r="J179" s="9">
        <f t="shared" si="94"/>
        <v>1968.1628571428571</v>
      </c>
      <c r="K179" s="20"/>
      <c r="L179" s="1"/>
      <c r="M179" s="1">
        <v>800</v>
      </c>
      <c r="N179" s="1">
        <v>3800</v>
      </c>
      <c r="O179" s="1">
        <v>1560</v>
      </c>
      <c r="P179" s="1">
        <f t="shared" si="89"/>
        <v>4528.4571428571426</v>
      </c>
      <c r="Q179" s="1">
        <f t="shared" si="105"/>
        <v>718.10999999999922</v>
      </c>
      <c r="R179" s="1">
        <f t="shared" si="95"/>
        <v>675.02339999999924</v>
      </c>
      <c r="S179" s="1">
        <v>220</v>
      </c>
      <c r="T179" s="1">
        <f t="shared" si="96"/>
        <v>895.02339999999924</v>
      </c>
      <c r="U179" s="22">
        <f t="shared" si="97"/>
        <v>2557.2097142857124</v>
      </c>
      <c r="V179" s="1"/>
      <c r="W179" s="1"/>
      <c r="X179" s="1">
        <v>800</v>
      </c>
      <c r="Y179" s="1">
        <v>3800</v>
      </c>
      <c r="Z179" s="1">
        <v>1880</v>
      </c>
      <c r="AA179" s="1">
        <f t="shared" si="108"/>
        <v>5457.3714285714286</v>
      </c>
      <c r="AB179" s="1">
        <f t="shared" si="106"/>
        <v>732.26999999999919</v>
      </c>
      <c r="AC179" s="1">
        <f t="shared" si="98"/>
        <v>688.3337999999992</v>
      </c>
      <c r="AD179" s="1">
        <v>220</v>
      </c>
      <c r="AE179" s="1">
        <f t="shared" si="99"/>
        <v>908.3337999999992</v>
      </c>
      <c r="AF179" s="22">
        <f t="shared" si="100"/>
        <v>2595.2394285714263</v>
      </c>
      <c r="AG179" s="20"/>
      <c r="AH179" s="20"/>
      <c r="AI179" s="1">
        <v>800</v>
      </c>
      <c r="AJ179" s="1">
        <v>3800</v>
      </c>
      <c r="AK179" s="1">
        <v>2350</v>
      </c>
      <c r="AL179" s="1">
        <f t="shared" si="90"/>
        <v>6821.7142857142862</v>
      </c>
      <c r="AM179" s="1">
        <f t="shared" si="107"/>
        <v>931.56999999999937</v>
      </c>
      <c r="AN179" s="1">
        <f t="shared" si="101"/>
        <v>884.99149999999941</v>
      </c>
      <c r="AO179" s="1">
        <v>235</v>
      </c>
      <c r="AP179" s="1">
        <v>45</v>
      </c>
      <c r="AQ179" s="1">
        <f t="shared" si="102"/>
        <v>1164.9914999999994</v>
      </c>
      <c r="AR179" s="22">
        <f t="shared" si="103"/>
        <v>3328.5471428571414</v>
      </c>
    </row>
    <row r="180" spans="2:44" x14ac:dyDescent="0.35">
      <c r="B180" s="3">
        <v>800</v>
      </c>
      <c r="C180" s="21">
        <v>3900</v>
      </c>
      <c r="D180" s="4">
        <v>1255</v>
      </c>
      <c r="E180" s="6">
        <f t="shared" si="91"/>
        <v>3743.485714285714</v>
      </c>
      <c r="F180" s="3">
        <f t="shared" si="104"/>
        <v>512.5</v>
      </c>
      <c r="G180" s="21">
        <f t="shared" si="92"/>
        <v>486.875</v>
      </c>
      <c r="H180" s="21">
        <v>210</v>
      </c>
      <c r="I180" s="4">
        <f t="shared" si="93"/>
        <v>696.875</v>
      </c>
      <c r="J180" s="9">
        <f t="shared" si="94"/>
        <v>1991.0714285714287</v>
      </c>
      <c r="K180" s="20"/>
      <c r="L180" s="1"/>
      <c r="M180" s="1">
        <v>800</v>
      </c>
      <c r="N180" s="1">
        <v>3900</v>
      </c>
      <c r="O180" s="1">
        <v>1560</v>
      </c>
      <c r="P180" s="1">
        <f t="shared" si="89"/>
        <v>4653.2571428571428</v>
      </c>
      <c r="Q180" s="1">
        <f t="shared" si="105"/>
        <v>730.78999999999917</v>
      </c>
      <c r="R180" s="1">
        <f t="shared" si="95"/>
        <v>686.94259999999917</v>
      </c>
      <c r="S180" s="1">
        <v>220</v>
      </c>
      <c r="T180" s="1">
        <f t="shared" si="96"/>
        <v>906.94259999999917</v>
      </c>
      <c r="U180" s="22">
        <f t="shared" si="97"/>
        <v>2591.2645714285691</v>
      </c>
      <c r="V180" s="1"/>
      <c r="W180" s="1"/>
      <c r="X180" s="1">
        <v>800</v>
      </c>
      <c r="Y180" s="1">
        <v>3900</v>
      </c>
      <c r="Z180" s="1">
        <v>1880</v>
      </c>
      <c r="AA180" s="1">
        <f t="shared" si="108"/>
        <v>5607.7714285714283</v>
      </c>
      <c r="AB180" s="1">
        <f t="shared" si="106"/>
        <v>745.29999999999916</v>
      </c>
      <c r="AC180" s="1">
        <f t="shared" si="98"/>
        <v>700.5819999999992</v>
      </c>
      <c r="AD180" s="1">
        <v>220</v>
      </c>
      <c r="AE180" s="1">
        <f t="shared" si="99"/>
        <v>920.5819999999992</v>
      </c>
      <c r="AF180" s="22">
        <f t="shared" si="100"/>
        <v>2630.2342857142835</v>
      </c>
      <c r="AG180" s="20"/>
      <c r="AH180" s="20"/>
      <c r="AI180" s="1">
        <v>800</v>
      </c>
      <c r="AJ180" s="1">
        <v>3900</v>
      </c>
      <c r="AK180" s="1">
        <v>2350</v>
      </c>
      <c r="AL180" s="1">
        <f t="shared" si="90"/>
        <v>7009.7142857142862</v>
      </c>
      <c r="AM180" s="1">
        <f t="shared" si="107"/>
        <v>948.46999999999935</v>
      </c>
      <c r="AN180" s="1">
        <f t="shared" si="101"/>
        <v>901.04649999999936</v>
      </c>
      <c r="AO180" s="1">
        <v>235</v>
      </c>
      <c r="AP180" s="1">
        <v>45</v>
      </c>
      <c r="AQ180" s="1">
        <f t="shared" si="102"/>
        <v>1181.0464999999995</v>
      </c>
      <c r="AR180" s="22">
        <f t="shared" si="103"/>
        <v>3374.41857142857</v>
      </c>
    </row>
    <row r="181" spans="2:44" x14ac:dyDescent="0.35">
      <c r="B181" s="3">
        <v>800</v>
      </c>
      <c r="C181" s="21">
        <v>4000</v>
      </c>
      <c r="D181" s="4">
        <v>1255</v>
      </c>
      <c r="E181" s="6">
        <f t="shared" si="91"/>
        <v>3843.8857142857141</v>
      </c>
      <c r="F181" s="3">
        <f t="shared" si="104"/>
        <v>520.94000000000005</v>
      </c>
      <c r="G181" s="21">
        <f t="shared" si="92"/>
        <v>494.89300000000003</v>
      </c>
      <c r="H181" s="21">
        <v>210</v>
      </c>
      <c r="I181" s="4">
        <f t="shared" si="93"/>
        <v>704.89300000000003</v>
      </c>
      <c r="J181" s="9">
        <f t="shared" si="94"/>
        <v>2013.9800000000002</v>
      </c>
      <c r="K181" s="20"/>
      <c r="L181" s="1"/>
      <c r="M181" s="1">
        <v>800</v>
      </c>
      <c r="N181" s="1">
        <v>4000</v>
      </c>
      <c r="O181" s="1">
        <v>1560</v>
      </c>
      <c r="P181" s="1">
        <f t="shared" si="89"/>
        <v>4778.057142857142</v>
      </c>
      <c r="Q181" s="1">
        <f t="shared" si="105"/>
        <v>743.46999999999912</v>
      </c>
      <c r="R181" s="1">
        <f t="shared" si="95"/>
        <v>698.86179999999911</v>
      </c>
      <c r="S181" s="1">
        <v>220</v>
      </c>
      <c r="T181" s="1">
        <f t="shared" si="96"/>
        <v>918.86179999999911</v>
      </c>
      <c r="U181" s="22">
        <f t="shared" si="97"/>
        <v>2625.3194285714262</v>
      </c>
      <c r="V181" s="1"/>
      <c r="W181" s="1"/>
      <c r="X181" s="1">
        <v>800</v>
      </c>
      <c r="Y181" s="1">
        <v>4000</v>
      </c>
      <c r="Z181" s="1">
        <v>1880</v>
      </c>
      <c r="AA181" s="1">
        <f t="shared" si="108"/>
        <v>5758.1714285714279</v>
      </c>
      <c r="AB181" s="1">
        <f t="shared" si="106"/>
        <v>758.32999999999913</v>
      </c>
      <c r="AC181" s="1">
        <f t="shared" si="98"/>
        <v>712.83019999999919</v>
      </c>
      <c r="AD181" s="1">
        <v>220</v>
      </c>
      <c r="AE181" s="1">
        <f t="shared" si="99"/>
        <v>932.83019999999919</v>
      </c>
      <c r="AF181" s="22">
        <f t="shared" si="100"/>
        <v>2665.2291428571407</v>
      </c>
      <c r="AG181" s="20"/>
      <c r="AH181" s="20"/>
      <c r="AI181" s="1">
        <v>800</v>
      </c>
      <c r="AJ181" s="1">
        <v>4000</v>
      </c>
      <c r="AK181" s="1">
        <v>2350</v>
      </c>
      <c r="AL181" s="1">
        <f t="shared" si="90"/>
        <v>7197.7142857142862</v>
      </c>
      <c r="AM181" s="1">
        <f t="shared" si="107"/>
        <v>965.36999999999932</v>
      </c>
      <c r="AN181" s="1">
        <f t="shared" si="101"/>
        <v>917.10149999999931</v>
      </c>
      <c r="AO181" s="1">
        <v>235</v>
      </c>
      <c r="AP181" s="1">
        <v>45</v>
      </c>
      <c r="AQ181" s="1">
        <f>SUM(AN181:AP181)</f>
        <v>1197.1014999999993</v>
      </c>
      <c r="AR181" s="22">
        <f t="shared" si="103"/>
        <v>3420.2899999999981</v>
      </c>
    </row>
    <row r="182" spans="2:44" x14ac:dyDescent="0.35">
      <c r="B182" s="3"/>
      <c r="C182" s="21"/>
      <c r="D182" s="4"/>
      <c r="E182" s="6"/>
      <c r="F182" s="3"/>
      <c r="G182" s="21"/>
      <c r="H182" s="21"/>
      <c r="I182" s="4"/>
      <c r="J182" s="23"/>
      <c r="K182" s="2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20"/>
      <c r="AH182" s="20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2:44" x14ac:dyDescent="0.35">
      <c r="B183" s="3"/>
      <c r="C183" s="21"/>
      <c r="D183" s="4"/>
      <c r="E183" s="6"/>
      <c r="F183" s="3"/>
      <c r="G183" s="21"/>
      <c r="H183" s="21"/>
      <c r="I183" s="4"/>
      <c r="J183" s="23"/>
      <c r="K183" s="2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20"/>
      <c r="AH183" s="20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2:44" x14ac:dyDescent="0.35">
      <c r="B184" s="3">
        <v>850</v>
      </c>
      <c r="C184" s="21">
        <v>800</v>
      </c>
      <c r="D184" s="4">
        <v>1255</v>
      </c>
      <c r="E184" s="6">
        <f t="shared" ref="E184:E216" si="109">(((22/7*(B184/2)^2)*D184)+((C184-B184)*D184*B184))/1000000</f>
        <v>659.09910714285706</v>
      </c>
      <c r="F184" s="3">
        <v>258.45999999999998</v>
      </c>
      <c r="G184" s="21">
        <f t="shared" ref="G184:G216" si="110">$G$4*F184</f>
        <v>245.53699999999998</v>
      </c>
      <c r="H184" s="21">
        <v>125</v>
      </c>
      <c r="I184" s="4">
        <f t="shared" ref="I184:I216" si="111">SUM(G184:H184)</f>
        <v>370.53699999999998</v>
      </c>
      <c r="J184" s="9">
        <f t="shared" ref="J184:J216" si="112">I184/(1-$C$2)</f>
        <v>1058.6771428571428</v>
      </c>
      <c r="K184" s="20"/>
      <c r="L184" s="1"/>
      <c r="M184" s="1">
        <v>850</v>
      </c>
      <c r="N184" s="1">
        <v>800</v>
      </c>
      <c r="O184" s="1">
        <v>1560</v>
      </c>
      <c r="P184" s="1">
        <f t="shared" si="89"/>
        <v>819.27857142857135</v>
      </c>
      <c r="Q184" s="1">
        <v>348.7</v>
      </c>
      <c r="R184" s="1">
        <f t="shared" ref="R184:R216" si="113">$R$4*Q184</f>
        <v>327.77799999999996</v>
      </c>
      <c r="S184" s="1">
        <v>125</v>
      </c>
      <c r="T184" s="1">
        <f t="shared" ref="T184:T216" si="114">SUM(R184:S184)</f>
        <v>452.77799999999996</v>
      </c>
      <c r="U184" s="22">
        <f t="shared" ref="U184:U216" si="115">T184/(1-$C$2)</f>
        <v>1293.6514285714286</v>
      </c>
      <c r="V184" s="1"/>
      <c r="W184" s="1"/>
      <c r="X184" s="1">
        <v>850</v>
      </c>
      <c r="Y184" s="1">
        <v>800</v>
      </c>
      <c r="Z184" s="1">
        <v>1880</v>
      </c>
      <c r="AA184" s="1">
        <f t="shared" si="108"/>
        <v>987.33571428571418</v>
      </c>
      <c r="AB184" s="1">
        <v>352.45</v>
      </c>
      <c r="AC184" s="1">
        <f t="shared" ref="AC184:AC216" si="116">$AC$4*AB184</f>
        <v>331.303</v>
      </c>
      <c r="AD184" s="1">
        <v>125</v>
      </c>
      <c r="AE184" s="1">
        <f t="shared" ref="AE184:AE216" si="117">SUM(AC184:AD184)</f>
        <v>456.303</v>
      </c>
      <c r="AF184" s="22">
        <f t="shared" ref="AF184:AF216" si="118">AE184/(1-$C$2)</f>
        <v>1303.7228571428573</v>
      </c>
      <c r="AG184" s="20"/>
      <c r="AH184" s="20"/>
      <c r="AI184" s="1">
        <v>850</v>
      </c>
      <c r="AJ184" s="1">
        <v>800</v>
      </c>
      <c r="AK184" s="1">
        <v>2350</v>
      </c>
      <c r="AL184" s="1">
        <f t="shared" si="90"/>
        <v>1234.1696428571427</v>
      </c>
      <c r="AM184" s="1">
        <v>438.93</v>
      </c>
      <c r="AN184" s="1">
        <f t="shared" ref="AN184:AN216" si="119">$AN$4*AM184</f>
        <v>416.98349999999999</v>
      </c>
      <c r="AO184" s="1">
        <v>145</v>
      </c>
      <c r="AP184" s="1">
        <v>30</v>
      </c>
      <c r="AQ184" s="1">
        <f t="shared" ref="AQ184:AQ216" si="120">SUM(AN184:AP184)</f>
        <v>591.98350000000005</v>
      </c>
      <c r="AR184" s="22">
        <f t="shared" ref="AR184:AR216" si="121">AQ184/(1-$C$2)</f>
        <v>1691.3814285714288</v>
      </c>
    </row>
    <row r="185" spans="2:44" x14ac:dyDescent="0.35">
      <c r="B185" s="3">
        <v>850</v>
      </c>
      <c r="C185" s="21">
        <v>900</v>
      </c>
      <c r="D185" s="4">
        <v>1255</v>
      </c>
      <c r="E185" s="6">
        <f t="shared" si="109"/>
        <v>765.77410714285702</v>
      </c>
      <c r="F185" s="3">
        <v>266.93</v>
      </c>
      <c r="G185" s="21">
        <f t="shared" si="110"/>
        <v>253.58349999999999</v>
      </c>
      <c r="H185" s="21">
        <v>125</v>
      </c>
      <c r="I185" s="4">
        <f t="shared" si="111"/>
        <v>378.58349999999996</v>
      </c>
      <c r="J185" s="9">
        <f t="shared" si="112"/>
        <v>1081.6671428571428</v>
      </c>
      <c r="K185" s="20"/>
      <c r="L185" s="1"/>
      <c r="M185" s="1">
        <v>850</v>
      </c>
      <c r="N185" s="1">
        <v>900</v>
      </c>
      <c r="O185" s="1">
        <v>1560</v>
      </c>
      <c r="P185" s="1">
        <f t="shared" si="89"/>
        <v>951.87857142857138</v>
      </c>
      <c r="Q185" s="1">
        <v>361.39</v>
      </c>
      <c r="R185" s="1">
        <f t="shared" si="113"/>
        <v>339.70659999999998</v>
      </c>
      <c r="S185" s="1">
        <v>125</v>
      </c>
      <c r="T185" s="1">
        <f t="shared" si="114"/>
        <v>464.70659999999998</v>
      </c>
      <c r="U185" s="22">
        <f t="shared" si="115"/>
        <v>1327.7331428571429</v>
      </c>
      <c r="V185" s="1"/>
      <c r="W185" s="1"/>
      <c r="X185" s="1">
        <v>850</v>
      </c>
      <c r="Y185" s="1">
        <v>900</v>
      </c>
      <c r="Z185" s="1">
        <v>1880</v>
      </c>
      <c r="AA185" s="1">
        <f t="shared" si="108"/>
        <v>1147.1357142857141</v>
      </c>
      <c r="AB185" s="1">
        <v>365.48</v>
      </c>
      <c r="AC185" s="1">
        <f t="shared" si="116"/>
        <v>343.55119999999999</v>
      </c>
      <c r="AD185" s="1">
        <v>145</v>
      </c>
      <c r="AE185" s="1">
        <f t="shared" si="117"/>
        <v>488.55119999999999</v>
      </c>
      <c r="AF185" s="22">
        <f t="shared" si="118"/>
        <v>1395.8605714285716</v>
      </c>
      <c r="AG185" s="20"/>
      <c r="AH185" s="20"/>
      <c r="AI185" s="1">
        <v>850</v>
      </c>
      <c r="AJ185" s="1">
        <v>900</v>
      </c>
      <c r="AK185" s="1">
        <v>2350</v>
      </c>
      <c r="AL185" s="1">
        <f t="shared" si="90"/>
        <v>1433.9196428571427</v>
      </c>
      <c r="AM185" s="1">
        <v>455.85</v>
      </c>
      <c r="AN185" s="1">
        <f t="shared" si="119"/>
        <v>433.0575</v>
      </c>
      <c r="AO185" s="1">
        <v>145</v>
      </c>
      <c r="AP185" s="1">
        <v>30</v>
      </c>
      <c r="AQ185" s="1">
        <f t="shared" si="120"/>
        <v>608.0575</v>
      </c>
      <c r="AR185" s="22">
        <f t="shared" si="121"/>
        <v>1737.3071428571429</v>
      </c>
    </row>
    <row r="186" spans="2:44" x14ac:dyDescent="0.35">
      <c r="B186" s="3">
        <v>850</v>
      </c>
      <c r="C186" s="21">
        <v>1000</v>
      </c>
      <c r="D186" s="4">
        <v>1255</v>
      </c>
      <c r="E186" s="6">
        <f t="shared" si="109"/>
        <v>872.44910714285709</v>
      </c>
      <c r="F186" s="3">
        <f>F185+8.47</f>
        <v>275.40000000000003</v>
      </c>
      <c r="G186" s="21">
        <f t="shared" si="110"/>
        <v>261.63</v>
      </c>
      <c r="H186" s="21">
        <v>125</v>
      </c>
      <c r="I186" s="4">
        <f t="shared" si="111"/>
        <v>386.63</v>
      </c>
      <c r="J186" s="9">
        <f t="shared" si="112"/>
        <v>1104.6571428571428</v>
      </c>
      <c r="K186" s="20"/>
      <c r="L186" s="1"/>
      <c r="M186" s="1">
        <v>850</v>
      </c>
      <c r="N186" s="1">
        <v>1000</v>
      </c>
      <c r="O186" s="1">
        <v>1560</v>
      </c>
      <c r="P186" s="1">
        <f t="shared" si="89"/>
        <v>1084.4785714285713</v>
      </c>
      <c r="Q186" s="1">
        <f>Q185+12.69</f>
        <v>374.08</v>
      </c>
      <c r="R186" s="1">
        <f t="shared" si="113"/>
        <v>351.63519999999994</v>
      </c>
      <c r="S186" s="1">
        <v>145</v>
      </c>
      <c r="T186" s="1">
        <f t="shared" si="114"/>
        <v>496.63519999999994</v>
      </c>
      <c r="U186" s="22">
        <f t="shared" si="115"/>
        <v>1418.9577142857142</v>
      </c>
      <c r="V186" s="1"/>
      <c r="W186" s="1"/>
      <c r="X186" s="1">
        <v>850</v>
      </c>
      <c r="Y186" s="1">
        <v>1000</v>
      </c>
      <c r="Z186" s="1">
        <v>1880</v>
      </c>
      <c r="AA186" s="1">
        <f t="shared" si="108"/>
        <v>1306.9357142857141</v>
      </c>
      <c r="AB186" s="1">
        <f>AB185+13.03</f>
        <v>378.51</v>
      </c>
      <c r="AC186" s="1">
        <f t="shared" si="116"/>
        <v>355.79939999999999</v>
      </c>
      <c r="AD186" s="1">
        <v>145</v>
      </c>
      <c r="AE186" s="1">
        <f t="shared" si="117"/>
        <v>500.79939999999999</v>
      </c>
      <c r="AF186" s="22">
        <f t="shared" si="118"/>
        <v>1430.8554285714285</v>
      </c>
      <c r="AG186" s="20"/>
      <c r="AH186" s="20"/>
      <c r="AI186" s="1">
        <v>850</v>
      </c>
      <c r="AJ186" s="1">
        <v>1000</v>
      </c>
      <c r="AK186" s="1">
        <v>2350</v>
      </c>
      <c r="AL186" s="1">
        <f t="shared" si="90"/>
        <v>1633.6696428571427</v>
      </c>
      <c r="AM186" s="1">
        <f>AM185+16.92</f>
        <v>472.77000000000004</v>
      </c>
      <c r="AN186" s="1">
        <f t="shared" si="119"/>
        <v>449.13150000000002</v>
      </c>
      <c r="AO186" s="1">
        <v>165</v>
      </c>
      <c r="AP186" s="1">
        <v>30</v>
      </c>
      <c r="AQ186" s="1">
        <f t="shared" si="120"/>
        <v>644.13149999999996</v>
      </c>
      <c r="AR186" s="22">
        <f t="shared" si="121"/>
        <v>1840.3757142857144</v>
      </c>
    </row>
    <row r="187" spans="2:44" x14ac:dyDescent="0.35">
      <c r="B187" s="3">
        <v>850</v>
      </c>
      <c r="C187" s="21">
        <v>1100</v>
      </c>
      <c r="D187" s="4">
        <v>1255</v>
      </c>
      <c r="E187" s="6">
        <f t="shared" si="109"/>
        <v>979.12410714285704</v>
      </c>
      <c r="F187" s="3">
        <f t="shared" ref="F187:F216" si="122">F186+8.47</f>
        <v>283.87000000000006</v>
      </c>
      <c r="G187" s="21">
        <f t="shared" si="110"/>
        <v>269.67650000000003</v>
      </c>
      <c r="H187" s="21">
        <v>125</v>
      </c>
      <c r="I187" s="4">
        <f t="shared" si="111"/>
        <v>394.67650000000003</v>
      </c>
      <c r="J187" s="9">
        <f t="shared" si="112"/>
        <v>1127.6471428571431</v>
      </c>
      <c r="K187" s="20"/>
      <c r="L187" s="1"/>
      <c r="M187" s="1">
        <v>850</v>
      </c>
      <c r="N187" s="1">
        <v>1100</v>
      </c>
      <c r="O187" s="1">
        <v>1560</v>
      </c>
      <c r="P187" s="1">
        <f t="shared" si="89"/>
        <v>1217.0785714285712</v>
      </c>
      <c r="Q187" s="1">
        <f t="shared" ref="Q187:Q216" si="123">Q186+12.69</f>
        <v>386.77</v>
      </c>
      <c r="R187" s="1">
        <f t="shared" si="113"/>
        <v>363.56379999999996</v>
      </c>
      <c r="S187" s="1">
        <v>145</v>
      </c>
      <c r="T187" s="1">
        <f t="shared" si="114"/>
        <v>508.56379999999996</v>
      </c>
      <c r="U187" s="22">
        <f t="shared" si="115"/>
        <v>1453.0394285714285</v>
      </c>
      <c r="V187" s="1"/>
      <c r="W187" s="1"/>
      <c r="X187" s="1">
        <v>850</v>
      </c>
      <c r="Y187" s="1">
        <v>1100</v>
      </c>
      <c r="Z187" s="1">
        <v>1880</v>
      </c>
      <c r="AA187" s="1">
        <f t="shared" si="108"/>
        <v>1466.735714285714</v>
      </c>
      <c r="AB187" s="1">
        <f t="shared" ref="AB187:AB216" si="124">AB186+13.03</f>
        <v>391.53999999999996</v>
      </c>
      <c r="AC187" s="1">
        <f t="shared" si="116"/>
        <v>368.04759999999993</v>
      </c>
      <c r="AD187" s="1">
        <v>145</v>
      </c>
      <c r="AE187" s="1">
        <f t="shared" si="117"/>
        <v>513.04759999999987</v>
      </c>
      <c r="AF187" s="22">
        <f t="shared" si="118"/>
        <v>1465.8502857142855</v>
      </c>
      <c r="AG187" s="20"/>
      <c r="AH187" s="20"/>
      <c r="AI187" s="1">
        <v>850</v>
      </c>
      <c r="AJ187" s="1">
        <v>1100</v>
      </c>
      <c r="AK187" s="1">
        <v>2350</v>
      </c>
      <c r="AL187" s="1">
        <f t="shared" si="90"/>
        <v>1833.4196428571427</v>
      </c>
      <c r="AM187" s="1">
        <f t="shared" ref="AM187:AM216" si="125">AM186+16.92</f>
        <v>489.69000000000005</v>
      </c>
      <c r="AN187" s="1">
        <f t="shared" si="119"/>
        <v>465.20550000000003</v>
      </c>
      <c r="AO187" s="1">
        <v>165</v>
      </c>
      <c r="AP187" s="1">
        <v>30</v>
      </c>
      <c r="AQ187" s="1">
        <f t="shared" si="120"/>
        <v>660.20550000000003</v>
      </c>
      <c r="AR187" s="22">
        <f t="shared" si="121"/>
        <v>1886.3014285714287</v>
      </c>
    </row>
    <row r="188" spans="2:44" x14ac:dyDescent="0.35">
      <c r="B188" s="3">
        <v>850</v>
      </c>
      <c r="C188" s="21">
        <v>1200</v>
      </c>
      <c r="D188" s="4">
        <v>1255</v>
      </c>
      <c r="E188" s="6">
        <f t="shared" si="109"/>
        <v>1085.7991071428571</v>
      </c>
      <c r="F188" s="3">
        <f t="shared" si="122"/>
        <v>292.34000000000009</v>
      </c>
      <c r="G188" s="21">
        <f t="shared" si="110"/>
        <v>277.72300000000007</v>
      </c>
      <c r="H188" s="21">
        <v>145</v>
      </c>
      <c r="I188" s="4">
        <f t="shared" si="111"/>
        <v>422.72300000000007</v>
      </c>
      <c r="J188" s="9">
        <f t="shared" si="112"/>
        <v>1207.7800000000002</v>
      </c>
      <c r="K188" s="20"/>
      <c r="L188" s="1"/>
      <c r="M188" s="1">
        <v>850</v>
      </c>
      <c r="N188" s="1">
        <v>1200</v>
      </c>
      <c r="O188" s="1">
        <v>1560</v>
      </c>
      <c r="P188" s="1">
        <f t="shared" si="89"/>
        <v>1349.6785714285713</v>
      </c>
      <c r="Q188" s="1">
        <f t="shared" si="123"/>
        <v>399.46</v>
      </c>
      <c r="R188" s="1">
        <f t="shared" si="113"/>
        <v>375.49239999999998</v>
      </c>
      <c r="S188" s="1">
        <v>145</v>
      </c>
      <c r="T188" s="1">
        <f t="shared" si="114"/>
        <v>520.49239999999998</v>
      </c>
      <c r="U188" s="22">
        <f t="shared" si="115"/>
        <v>1487.1211428571428</v>
      </c>
      <c r="V188" s="1"/>
      <c r="W188" s="1"/>
      <c r="X188" s="1">
        <v>850</v>
      </c>
      <c r="Y188" s="1">
        <v>1200</v>
      </c>
      <c r="Z188" s="1">
        <v>1880</v>
      </c>
      <c r="AA188" s="1">
        <f t="shared" si="108"/>
        <v>1626.5357142857142</v>
      </c>
      <c r="AB188" s="1">
        <f t="shared" si="124"/>
        <v>404.56999999999994</v>
      </c>
      <c r="AC188" s="1">
        <f t="shared" si="116"/>
        <v>380.29579999999993</v>
      </c>
      <c r="AD188" s="1">
        <v>165</v>
      </c>
      <c r="AE188" s="1">
        <f t="shared" si="117"/>
        <v>545.29579999999987</v>
      </c>
      <c r="AF188" s="22">
        <f t="shared" si="118"/>
        <v>1557.9879999999998</v>
      </c>
      <c r="AG188" s="20"/>
      <c r="AH188" s="20"/>
      <c r="AI188" s="1">
        <v>850</v>
      </c>
      <c r="AJ188" s="1">
        <v>1200</v>
      </c>
      <c r="AK188" s="1">
        <v>2350</v>
      </c>
      <c r="AL188" s="1">
        <f t="shared" si="90"/>
        <v>2033.1696428571427</v>
      </c>
      <c r="AM188" s="1">
        <f t="shared" si="125"/>
        <v>506.61000000000007</v>
      </c>
      <c r="AN188" s="1">
        <f t="shared" si="119"/>
        <v>481.27950000000004</v>
      </c>
      <c r="AO188" s="1">
        <v>185</v>
      </c>
      <c r="AP188" s="1">
        <v>30</v>
      </c>
      <c r="AQ188" s="1">
        <f t="shared" si="120"/>
        <v>696.2795000000001</v>
      </c>
      <c r="AR188" s="22">
        <f t="shared" si="121"/>
        <v>1989.3700000000003</v>
      </c>
    </row>
    <row r="189" spans="2:44" x14ac:dyDescent="0.35">
      <c r="B189" s="3">
        <v>850</v>
      </c>
      <c r="C189" s="21">
        <v>1300</v>
      </c>
      <c r="D189" s="4">
        <v>1255</v>
      </c>
      <c r="E189" s="6">
        <f t="shared" si="109"/>
        <v>1192.4741071428571</v>
      </c>
      <c r="F189" s="3">
        <f t="shared" si="122"/>
        <v>300.81000000000012</v>
      </c>
      <c r="G189" s="21">
        <f t="shared" si="110"/>
        <v>285.76950000000011</v>
      </c>
      <c r="H189" s="21">
        <v>145</v>
      </c>
      <c r="I189" s="4">
        <f t="shared" si="111"/>
        <v>430.76950000000011</v>
      </c>
      <c r="J189" s="9">
        <f t="shared" si="112"/>
        <v>1230.7700000000004</v>
      </c>
      <c r="K189" s="20"/>
      <c r="L189" s="1"/>
      <c r="M189" s="1">
        <v>850</v>
      </c>
      <c r="N189" s="1">
        <v>1300</v>
      </c>
      <c r="O189" s="1">
        <v>1560</v>
      </c>
      <c r="P189" s="1">
        <f t="shared" si="89"/>
        <v>1482.2785714285712</v>
      </c>
      <c r="Q189" s="1">
        <f t="shared" si="123"/>
        <v>412.15</v>
      </c>
      <c r="R189" s="1">
        <f t="shared" si="113"/>
        <v>387.42099999999994</v>
      </c>
      <c r="S189" s="1">
        <v>145</v>
      </c>
      <c r="T189" s="1">
        <f t="shared" si="114"/>
        <v>532.42099999999994</v>
      </c>
      <c r="U189" s="22">
        <f t="shared" si="115"/>
        <v>1521.2028571428571</v>
      </c>
      <c r="V189" s="1"/>
      <c r="W189" s="1"/>
      <c r="X189" s="1">
        <v>850</v>
      </c>
      <c r="Y189" s="1">
        <v>1300</v>
      </c>
      <c r="Z189" s="1">
        <v>1880</v>
      </c>
      <c r="AA189" s="1">
        <f t="shared" si="108"/>
        <v>1786.3357142857142</v>
      </c>
      <c r="AB189" s="1">
        <f t="shared" si="124"/>
        <v>417.59999999999991</v>
      </c>
      <c r="AC189" s="1">
        <f t="shared" si="116"/>
        <v>392.54399999999987</v>
      </c>
      <c r="AD189" s="1">
        <v>165</v>
      </c>
      <c r="AE189" s="1">
        <f t="shared" si="117"/>
        <v>557.54399999999987</v>
      </c>
      <c r="AF189" s="22">
        <f t="shared" si="118"/>
        <v>1592.9828571428568</v>
      </c>
      <c r="AG189" s="20"/>
      <c r="AH189" s="20"/>
      <c r="AI189" s="1">
        <v>850</v>
      </c>
      <c r="AJ189" s="1">
        <v>1300</v>
      </c>
      <c r="AK189" s="1">
        <v>2350</v>
      </c>
      <c r="AL189" s="1">
        <f t="shared" si="90"/>
        <v>2232.9196428571427</v>
      </c>
      <c r="AM189" s="1">
        <f t="shared" si="125"/>
        <v>523.53000000000009</v>
      </c>
      <c r="AN189" s="1">
        <f t="shared" si="119"/>
        <v>497.35350000000005</v>
      </c>
      <c r="AO189" s="1">
        <v>185</v>
      </c>
      <c r="AP189" s="1">
        <v>30</v>
      </c>
      <c r="AQ189" s="1">
        <f t="shared" si="120"/>
        <v>712.35350000000005</v>
      </c>
      <c r="AR189" s="22">
        <f t="shared" si="121"/>
        <v>2035.2957142857147</v>
      </c>
    </row>
    <row r="190" spans="2:44" x14ac:dyDescent="0.35">
      <c r="B190" s="3">
        <v>850</v>
      </c>
      <c r="C190" s="21">
        <v>1400</v>
      </c>
      <c r="D190" s="4">
        <v>1255</v>
      </c>
      <c r="E190" s="6">
        <f t="shared" si="109"/>
        <v>1299.149107142857</v>
      </c>
      <c r="F190" s="3">
        <f t="shared" si="122"/>
        <v>309.28000000000014</v>
      </c>
      <c r="G190" s="21">
        <f t="shared" si="110"/>
        <v>293.81600000000014</v>
      </c>
      <c r="H190" s="21">
        <v>145</v>
      </c>
      <c r="I190" s="4">
        <f t="shared" si="111"/>
        <v>438.81600000000014</v>
      </c>
      <c r="J190" s="9">
        <f t="shared" si="112"/>
        <v>1253.7600000000004</v>
      </c>
      <c r="K190" s="20"/>
      <c r="L190" s="1"/>
      <c r="M190" s="1">
        <v>850</v>
      </c>
      <c r="N190" s="1">
        <v>1400</v>
      </c>
      <c r="O190" s="1">
        <v>1560</v>
      </c>
      <c r="P190" s="1">
        <f t="shared" si="89"/>
        <v>1614.8785714285711</v>
      </c>
      <c r="Q190" s="1">
        <f t="shared" si="123"/>
        <v>424.84</v>
      </c>
      <c r="R190" s="1">
        <f t="shared" si="113"/>
        <v>399.34959999999995</v>
      </c>
      <c r="S190" s="1">
        <v>165</v>
      </c>
      <c r="T190" s="1">
        <f t="shared" si="114"/>
        <v>564.34960000000001</v>
      </c>
      <c r="U190" s="22">
        <f t="shared" si="115"/>
        <v>1612.4274285714287</v>
      </c>
      <c r="V190" s="1"/>
      <c r="W190" s="1"/>
      <c r="X190" s="1">
        <v>850</v>
      </c>
      <c r="Y190" s="1">
        <v>1400</v>
      </c>
      <c r="Z190" s="1">
        <v>1880</v>
      </c>
      <c r="AA190" s="1">
        <f t="shared" si="108"/>
        <v>1946.1357142857141</v>
      </c>
      <c r="AB190" s="1">
        <f t="shared" si="124"/>
        <v>430.62999999999988</v>
      </c>
      <c r="AC190" s="1">
        <f t="shared" si="116"/>
        <v>404.79219999999987</v>
      </c>
      <c r="AD190" s="1">
        <v>165</v>
      </c>
      <c r="AE190" s="1">
        <f t="shared" si="117"/>
        <v>569.79219999999987</v>
      </c>
      <c r="AF190" s="22">
        <f t="shared" si="118"/>
        <v>1627.977714285714</v>
      </c>
      <c r="AG190" s="20"/>
      <c r="AH190" s="20"/>
      <c r="AI190" s="1">
        <v>850</v>
      </c>
      <c r="AJ190" s="1">
        <v>1400</v>
      </c>
      <c r="AK190" s="1">
        <v>2350</v>
      </c>
      <c r="AL190" s="1">
        <f t="shared" si="90"/>
        <v>2432.6696428571427</v>
      </c>
      <c r="AM190" s="1">
        <f t="shared" si="125"/>
        <v>540.45000000000005</v>
      </c>
      <c r="AN190" s="1">
        <f t="shared" si="119"/>
        <v>513.42750000000001</v>
      </c>
      <c r="AO190" s="1">
        <v>185</v>
      </c>
      <c r="AP190" s="1">
        <v>30</v>
      </c>
      <c r="AQ190" s="1">
        <f t="shared" si="120"/>
        <v>728.42750000000001</v>
      </c>
      <c r="AR190" s="22">
        <f t="shared" si="121"/>
        <v>2081.2214285714285</v>
      </c>
    </row>
    <row r="191" spans="2:44" x14ac:dyDescent="0.35">
      <c r="B191" s="3">
        <v>850</v>
      </c>
      <c r="C191" s="21">
        <v>1500</v>
      </c>
      <c r="D191" s="4">
        <v>1255</v>
      </c>
      <c r="E191" s="6">
        <f t="shared" si="109"/>
        <v>1405.824107142857</v>
      </c>
      <c r="F191" s="3">
        <f t="shared" si="122"/>
        <v>317.75000000000017</v>
      </c>
      <c r="G191" s="21">
        <f t="shared" si="110"/>
        <v>301.86250000000013</v>
      </c>
      <c r="H191" s="21">
        <v>145</v>
      </c>
      <c r="I191" s="4">
        <f t="shared" si="111"/>
        <v>446.86250000000013</v>
      </c>
      <c r="J191" s="9">
        <f t="shared" si="112"/>
        <v>1276.7500000000005</v>
      </c>
      <c r="K191" s="20"/>
      <c r="L191" s="1"/>
      <c r="M191" s="1">
        <v>850</v>
      </c>
      <c r="N191" s="1">
        <v>1500</v>
      </c>
      <c r="O191" s="1">
        <v>1560</v>
      </c>
      <c r="P191" s="1">
        <f t="shared" si="89"/>
        <v>1747.4785714285713</v>
      </c>
      <c r="Q191" s="1">
        <f t="shared" si="123"/>
        <v>437.53</v>
      </c>
      <c r="R191" s="1">
        <f t="shared" si="113"/>
        <v>411.27819999999997</v>
      </c>
      <c r="S191" s="1">
        <v>165</v>
      </c>
      <c r="T191" s="1">
        <f t="shared" si="114"/>
        <v>576.27819999999997</v>
      </c>
      <c r="U191" s="22">
        <f t="shared" si="115"/>
        <v>1646.5091428571429</v>
      </c>
      <c r="V191" s="1"/>
      <c r="W191" s="1"/>
      <c r="X191" s="1">
        <v>850</v>
      </c>
      <c r="Y191" s="1">
        <v>1500</v>
      </c>
      <c r="Z191" s="1">
        <v>1880</v>
      </c>
      <c r="AA191" s="1">
        <f t="shared" si="108"/>
        <v>2105.9357142857143</v>
      </c>
      <c r="AB191" s="1">
        <f t="shared" si="124"/>
        <v>443.65999999999985</v>
      </c>
      <c r="AC191" s="1">
        <f t="shared" si="116"/>
        <v>417.04039999999986</v>
      </c>
      <c r="AD191" s="1">
        <v>185</v>
      </c>
      <c r="AE191" s="1">
        <f t="shared" si="117"/>
        <v>602.04039999999986</v>
      </c>
      <c r="AF191" s="22">
        <f t="shared" si="118"/>
        <v>1720.1154285714283</v>
      </c>
      <c r="AG191" s="20"/>
      <c r="AH191" s="20"/>
      <c r="AI191" s="1">
        <v>850</v>
      </c>
      <c r="AJ191" s="1">
        <v>1500</v>
      </c>
      <c r="AK191" s="1">
        <v>2350</v>
      </c>
      <c r="AL191" s="1">
        <f t="shared" si="90"/>
        <v>2632.4196428571427</v>
      </c>
      <c r="AM191" s="1">
        <f t="shared" si="125"/>
        <v>557.37</v>
      </c>
      <c r="AN191" s="1">
        <f t="shared" si="119"/>
        <v>529.50149999999996</v>
      </c>
      <c r="AO191" s="1">
        <v>200</v>
      </c>
      <c r="AP191" s="1">
        <v>30</v>
      </c>
      <c r="AQ191" s="1">
        <f t="shared" si="120"/>
        <v>759.50149999999996</v>
      </c>
      <c r="AR191" s="22">
        <f t="shared" si="121"/>
        <v>2170.0042857142857</v>
      </c>
    </row>
    <row r="192" spans="2:44" x14ac:dyDescent="0.35">
      <c r="B192" s="3">
        <v>850</v>
      </c>
      <c r="C192" s="21">
        <v>1600</v>
      </c>
      <c r="D192" s="4">
        <v>1255</v>
      </c>
      <c r="E192" s="6">
        <f t="shared" si="109"/>
        <v>1512.4991071428572</v>
      </c>
      <c r="F192" s="3">
        <f t="shared" si="122"/>
        <v>326.2200000000002</v>
      </c>
      <c r="G192" s="21">
        <f t="shared" si="110"/>
        <v>309.90900000000016</v>
      </c>
      <c r="H192" s="21">
        <v>165</v>
      </c>
      <c r="I192" s="4">
        <f t="shared" si="111"/>
        <v>474.90900000000016</v>
      </c>
      <c r="J192" s="9">
        <f t="shared" si="112"/>
        <v>1356.8828571428578</v>
      </c>
      <c r="K192" s="20"/>
      <c r="L192" s="1"/>
      <c r="M192" s="1">
        <v>850</v>
      </c>
      <c r="N192" s="1">
        <v>1600</v>
      </c>
      <c r="O192" s="1">
        <v>1560</v>
      </c>
      <c r="P192" s="1">
        <f t="shared" si="89"/>
        <v>1880.0785714285712</v>
      </c>
      <c r="Q192" s="1">
        <f t="shared" si="123"/>
        <v>450.21999999999997</v>
      </c>
      <c r="R192" s="1">
        <f t="shared" si="113"/>
        <v>423.20679999999993</v>
      </c>
      <c r="S192" s="1">
        <v>165</v>
      </c>
      <c r="T192" s="1">
        <f t="shared" si="114"/>
        <v>588.20679999999993</v>
      </c>
      <c r="U192" s="22">
        <f t="shared" si="115"/>
        <v>1680.590857142857</v>
      </c>
      <c r="V192" s="1"/>
      <c r="W192" s="1"/>
      <c r="X192" s="1">
        <v>850</v>
      </c>
      <c r="Y192" s="1">
        <v>1600</v>
      </c>
      <c r="Z192" s="1">
        <v>1880</v>
      </c>
      <c r="AA192" s="1">
        <f t="shared" si="108"/>
        <v>2265.735714285714</v>
      </c>
      <c r="AB192" s="1">
        <f t="shared" si="124"/>
        <v>456.68999999999983</v>
      </c>
      <c r="AC192" s="1">
        <f t="shared" si="116"/>
        <v>429.2885999999998</v>
      </c>
      <c r="AD192" s="1">
        <v>185</v>
      </c>
      <c r="AE192" s="1">
        <f t="shared" si="117"/>
        <v>614.28859999999986</v>
      </c>
      <c r="AF192" s="22">
        <f t="shared" si="118"/>
        <v>1755.1102857142855</v>
      </c>
      <c r="AG192" s="20"/>
      <c r="AH192" s="20"/>
      <c r="AI192" s="1">
        <v>850</v>
      </c>
      <c r="AJ192" s="1">
        <v>1600</v>
      </c>
      <c r="AK192" s="1">
        <v>2350</v>
      </c>
      <c r="AL192" s="1">
        <f t="shared" si="90"/>
        <v>2832.1696428571427</v>
      </c>
      <c r="AM192" s="1">
        <f t="shared" si="125"/>
        <v>574.29</v>
      </c>
      <c r="AN192" s="1">
        <f t="shared" si="119"/>
        <v>545.57549999999992</v>
      </c>
      <c r="AO192" s="1">
        <v>200</v>
      </c>
      <c r="AP192" s="1">
        <v>30</v>
      </c>
      <c r="AQ192" s="1">
        <f t="shared" si="120"/>
        <v>775.57549999999992</v>
      </c>
      <c r="AR192" s="22">
        <f t="shared" si="121"/>
        <v>2215.9299999999998</v>
      </c>
    </row>
    <row r="193" spans="2:44" x14ac:dyDescent="0.35">
      <c r="B193" s="3">
        <v>850</v>
      </c>
      <c r="C193" s="21">
        <v>1700</v>
      </c>
      <c r="D193" s="4">
        <v>1255</v>
      </c>
      <c r="E193" s="6">
        <f t="shared" si="109"/>
        <v>1619.1741071428571</v>
      </c>
      <c r="F193" s="3">
        <f t="shared" si="122"/>
        <v>334.69000000000023</v>
      </c>
      <c r="G193" s="21">
        <f t="shared" si="110"/>
        <v>317.9555000000002</v>
      </c>
      <c r="H193" s="21">
        <v>165</v>
      </c>
      <c r="I193" s="4">
        <f t="shared" si="111"/>
        <v>482.9555000000002</v>
      </c>
      <c r="J193" s="9">
        <f t="shared" si="112"/>
        <v>1379.8728571428578</v>
      </c>
      <c r="K193" s="20"/>
      <c r="L193" s="1"/>
      <c r="M193" s="1">
        <v>850</v>
      </c>
      <c r="N193" s="1">
        <v>1700</v>
      </c>
      <c r="O193" s="1">
        <v>1560</v>
      </c>
      <c r="P193" s="1">
        <f t="shared" si="89"/>
        <v>2012.6785714285713</v>
      </c>
      <c r="Q193" s="1">
        <f t="shared" si="123"/>
        <v>462.90999999999997</v>
      </c>
      <c r="R193" s="1">
        <f t="shared" si="113"/>
        <v>435.13539999999995</v>
      </c>
      <c r="S193" s="1">
        <v>185</v>
      </c>
      <c r="T193" s="1">
        <f t="shared" si="114"/>
        <v>620.13539999999989</v>
      </c>
      <c r="U193" s="22">
        <f t="shared" si="115"/>
        <v>1771.8154285714284</v>
      </c>
      <c r="V193" s="1"/>
      <c r="W193" s="1"/>
      <c r="X193" s="1">
        <v>850</v>
      </c>
      <c r="Y193" s="1">
        <v>1700</v>
      </c>
      <c r="Z193" s="1">
        <v>1880</v>
      </c>
      <c r="AA193" s="1">
        <f t="shared" si="108"/>
        <v>2425.5357142857142</v>
      </c>
      <c r="AB193" s="1">
        <f t="shared" si="124"/>
        <v>469.7199999999998</v>
      </c>
      <c r="AC193" s="1">
        <f t="shared" si="116"/>
        <v>441.5367999999998</v>
      </c>
      <c r="AD193" s="1">
        <v>185</v>
      </c>
      <c r="AE193" s="1">
        <f t="shared" si="117"/>
        <v>626.53679999999986</v>
      </c>
      <c r="AF193" s="22">
        <f t="shared" si="118"/>
        <v>1790.1051428571425</v>
      </c>
      <c r="AG193" s="20"/>
      <c r="AH193" s="20"/>
      <c r="AI193" s="1">
        <v>850</v>
      </c>
      <c r="AJ193" s="1">
        <v>1700</v>
      </c>
      <c r="AK193" s="1">
        <v>2350</v>
      </c>
      <c r="AL193" s="1">
        <f t="shared" si="90"/>
        <v>3031.9196428571427</v>
      </c>
      <c r="AM193" s="1">
        <f t="shared" si="125"/>
        <v>591.20999999999992</v>
      </c>
      <c r="AN193" s="1">
        <f t="shared" si="119"/>
        <v>561.64949999999988</v>
      </c>
      <c r="AO193" s="1">
        <v>205</v>
      </c>
      <c r="AP193" s="1">
        <v>30</v>
      </c>
      <c r="AQ193" s="1">
        <f t="shared" si="120"/>
        <v>796.64949999999988</v>
      </c>
      <c r="AR193" s="22">
        <f t="shared" si="121"/>
        <v>2276.1414285714282</v>
      </c>
    </row>
    <row r="194" spans="2:44" x14ac:dyDescent="0.35">
      <c r="B194" s="3">
        <v>850</v>
      </c>
      <c r="C194" s="21">
        <v>1800</v>
      </c>
      <c r="D194" s="4">
        <v>1255</v>
      </c>
      <c r="E194" s="6">
        <f t="shared" si="109"/>
        <v>1725.8491071428571</v>
      </c>
      <c r="F194" s="3">
        <f t="shared" si="122"/>
        <v>343.16000000000025</v>
      </c>
      <c r="G194" s="21">
        <f t="shared" si="110"/>
        <v>326.00200000000024</v>
      </c>
      <c r="H194" s="21">
        <v>165</v>
      </c>
      <c r="I194" s="4">
        <f t="shared" si="111"/>
        <v>491.00200000000024</v>
      </c>
      <c r="J194" s="9">
        <f t="shared" si="112"/>
        <v>1402.8628571428578</v>
      </c>
      <c r="K194" s="20"/>
      <c r="L194" s="1"/>
      <c r="M194" s="1">
        <v>850</v>
      </c>
      <c r="N194" s="1">
        <v>1800</v>
      </c>
      <c r="O194" s="1">
        <v>1560</v>
      </c>
      <c r="P194" s="1">
        <f t="shared" si="89"/>
        <v>2145.278571428571</v>
      </c>
      <c r="Q194" s="1">
        <f t="shared" si="123"/>
        <v>475.59999999999997</v>
      </c>
      <c r="R194" s="1">
        <f t="shared" si="113"/>
        <v>447.06399999999996</v>
      </c>
      <c r="S194" s="1">
        <v>185</v>
      </c>
      <c r="T194" s="1">
        <f t="shared" si="114"/>
        <v>632.06399999999996</v>
      </c>
      <c r="U194" s="22">
        <f t="shared" si="115"/>
        <v>1805.8971428571429</v>
      </c>
      <c r="V194" s="1"/>
      <c r="W194" s="1"/>
      <c r="X194" s="1">
        <v>850</v>
      </c>
      <c r="Y194" s="1">
        <v>1800</v>
      </c>
      <c r="Z194" s="1">
        <v>1880</v>
      </c>
      <c r="AA194" s="1">
        <f t="shared" si="108"/>
        <v>2585.3357142857139</v>
      </c>
      <c r="AB194" s="1">
        <f t="shared" si="124"/>
        <v>482.74999999999977</v>
      </c>
      <c r="AC194" s="1">
        <f t="shared" si="116"/>
        <v>453.78499999999974</v>
      </c>
      <c r="AD194" s="1">
        <v>200</v>
      </c>
      <c r="AE194" s="1">
        <f t="shared" si="117"/>
        <v>653.78499999999974</v>
      </c>
      <c r="AF194" s="22">
        <f t="shared" si="118"/>
        <v>1867.9571428571423</v>
      </c>
      <c r="AG194" s="20"/>
      <c r="AH194" s="20"/>
      <c r="AI194" s="1">
        <v>850</v>
      </c>
      <c r="AJ194" s="1">
        <v>1800</v>
      </c>
      <c r="AK194" s="1">
        <v>2350</v>
      </c>
      <c r="AL194" s="1">
        <f t="shared" si="90"/>
        <v>3231.6696428571427</v>
      </c>
      <c r="AM194" s="1">
        <f t="shared" si="125"/>
        <v>608.12999999999988</v>
      </c>
      <c r="AN194" s="1">
        <f t="shared" si="119"/>
        <v>577.72349999999983</v>
      </c>
      <c r="AO194" s="1">
        <v>205</v>
      </c>
      <c r="AP194" s="1">
        <v>30</v>
      </c>
      <c r="AQ194" s="1">
        <f t="shared" si="120"/>
        <v>812.72349999999983</v>
      </c>
      <c r="AR194" s="22">
        <f t="shared" si="121"/>
        <v>2322.0671428571427</v>
      </c>
    </row>
    <row r="195" spans="2:44" x14ac:dyDescent="0.35">
      <c r="B195" s="3">
        <v>850</v>
      </c>
      <c r="C195" s="21">
        <v>1900</v>
      </c>
      <c r="D195" s="4">
        <v>1255</v>
      </c>
      <c r="E195" s="6">
        <f t="shared" si="109"/>
        <v>1832.524107142857</v>
      </c>
      <c r="F195" s="3">
        <f t="shared" si="122"/>
        <v>351.63000000000028</v>
      </c>
      <c r="G195" s="21">
        <f t="shared" si="110"/>
        <v>334.04850000000027</v>
      </c>
      <c r="H195" s="21">
        <v>165</v>
      </c>
      <c r="I195" s="4">
        <f t="shared" si="111"/>
        <v>499.04850000000027</v>
      </c>
      <c r="J195" s="9">
        <f t="shared" si="112"/>
        <v>1425.8528571428581</v>
      </c>
      <c r="K195" s="20"/>
      <c r="L195" s="1"/>
      <c r="M195" s="1">
        <v>850</v>
      </c>
      <c r="N195" s="1">
        <v>1900</v>
      </c>
      <c r="O195" s="1">
        <v>1560</v>
      </c>
      <c r="P195" s="1">
        <f t="shared" si="89"/>
        <v>2277.8785714285714</v>
      </c>
      <c r="Q195" s="1">
        <f t="shared" si="123"/>
        <v>488.28999999999996</v>
      </c>
      <c r="R195" s="1">
        <f t="shared" si="113"/>
        <v>458.99259999999992</v>
      </c>
      <c r="S195" s="1">
        <v>185</v>
      </c>
      <c r="T195" s="1">
        <f t="shared" si="114"/>
        <v>643.99259999999992</v>
      </c>
      <c r="U195" s="22">
        <f t="shared" si="115"/>
        <v>1839.9788571428571</v>
      </c>
      <c r="V195" s="1"/>
      <c r="W195" s="1"/>
      <c r="X195" s="1">
        <v>850</v>
      </c>
      <c r="Y195" s="1">
        <v>1900</v>
      </c>
      <c r="Z195" s="1">
        <v>1880</v>
      </c>
      <c r="AA195" s="1">
        <f t="shared" si="108"/>
        <v>2745.1357142857141</v>
      </c>
      <c r="AB195" s="1">
        <f t="shared" si="124"/>
        <v>495.77999999999975</v>
      </c>
      <c r="AC195" s="1">
        <f t="shared" si="116"/>
        <v>466.03319999999974</v>
      </c>
      <c r="AD195" s="1">
        <v>200</v>
      </c>
      <c r="AE195" s="1">
        <f t="shared" si="117"/>
        <v>666.03319999999974</v>
      </c>
      <c r="AF195" s="22">
        <f t="shared" si="118"/>
        <v>1902.9519999999993</v>
      </c>
      <c r="AG195" s="20"/>
      <c r="AH195" s="20"/>
      <c r="AI195" s="1">
        <v>850</v>
      </c>
      <c r="AJ195" s="1">
        <v>1900</v>
      </c>
      <c r="AK195" s="1">
        <v>2350</v>
      </c>
      <c r="AL195" s="1">
        <f t="shared" si="90"/>
        <v>3431.4196428571427</v>
      </c>
      <c r="AM195" s="1">
        <f t="shared" si="125"/>
        <v>625.04999999999984</v>
      </c>
      <c r="AN195" s="1">
        <f t="shared" si="119"/>
        <v>593.79749999999979</v>
      </c>
      <c r="AO195" s="1">
        <v>205</v>
      </c>
      <c r="AP195" s="1">
        <v>30</v>
      </c>
      <c r="AQ195" s="1">
        <f t="shared" si="120"/>
        <v>828.79749999999979</v>
      </c>
      <c r="AR195" s="22">
        <f t="shared" si="121"/>
        <v>2367.9928571428568</v>
      </c>
    </row>
    <row r="196" spans="2:44" x14ac:dyDescent="0.35">
      <c r="B196" s="3">
        <v>850</v>
      </c>
      <c r="C196" s="21">
        <v>2000</v>
      </c>
      <c r="D196" s="4">
        <v>1255</v>
      </c>
      <c r="E196" s="6">
        <f t="shared" si="109"/>
        <v>1939.199107142857</v>
      </c>
      <c r="F196" s="3">
        <f t="shared" si="122"/>
        <v>360.10000000000031</v>
      </c>
      <c r="G196" s="21">
        <f t="shared" si="110"/>
        <v>342.09500000000025</v>
      </c>
      <c r="H196" s="21">
        <v>165</v>
      </c>
      <c r="I196" s="4">
        <f t="shared" si="111"/>
        <v>507.09500000000025</v>
      </c>
      <c r="J196" s="9">
        <f t="shared" si="112"/>
        <v>1448.8428571428581</v>
      </c>
      <c r="K196" s="20"/>
      <c r="L196" s="1"/>
      <c r="M196" s="1">
        <v>850</v>
      </c>
      <c r="N196" s="1">
        <v>2000</v>
      </c>
      <c r="O196" s="1">
        <v>1560</v>
      </c>
      <c r="P196" s="1">
        <f t="shared" si="89"/>
        <v>2410.4785714285713</v>
      </c>
      <c r="Q196" s="1">
        <f t="shared" si="123"/>
        <v>500.97999999999996</v>
      </c>
      <c r="R196" s="1">
        <f t="shared" si="113"/>
        <v>470.92119999999994</v>
      </c>
      <c r="S196" s="1">
        <v>185</v>
      </c>
      <c r="T196" s="1">
        <f t="shared" si="114"/>
        <v>655.9212</v>
      </c>
      <c r="U196" s="22">
        <f t="shared" si="115"/>
        <v>1874.0605714285716</v>
      </c>
      <c r="V196" s="1"/>
      <c r="W196" s="1"/>
      <c r="X196" s="1">
        <v>850</v>
      </c>
      <c r="Y196" s="1">
        <v>2000</v>
      </c>
      <c r="Z196" s="1">
        <v>1880</v>
      </c>
      <c r="AA196" s="1">
        <f t="shared" si="108"/>
        <v>2904.9357142857143</v>
      </c>
      <c r="AB196" s="1">
        <f t="shared" si="124"/>
        <v>508.80999999999972</v>
      </c>
      <c r="AC196" s="1">
        <f t="shared" si="116"/>
        <v>478.28139999999973</v>
      </c>
      <c r="AD196" s="1">
        <v>200</v>
      </c>
      <c r="AE196" s="1">
        <f t="shared" si="117"/>
        <v>678.28139999999973</v>
      </c>
      <c r="AF196" s="22">
        <f t="shared" si="118"/>
        <v>1937.9468571428565</v>
      </c>
      <c r="AG196" s="20"/>
      <c r="AH196" s="20"/>
      <c r="AI196" s="1">
        <v>850</v>
      </c>
      <c r="AJ196" s="1">
        <v>2000</v>
      </c>
      <c r="AK196" s="1">
        <v>2350</v>
      </c>
      <c r="AL196" s="1">
        <f t="shared" si="90"/>
        <v>3631.1696428571427</v>
      </c>
      <c r="AM196" s="1">
        <f t="shared" si="125"/>
        <v>641.9699999999998</v>
      </c>
      <c r="AN196" s="1">
        <f t="shared" si="119"/>
        <v>609.87149999999974</v>
      </c>
      <c r="AO196" s="1">
        <v>210</v>
      </c>
      <c r="AP196" s="1">
        <v>30</v>
      </c>
      <c r="AQ196" s="1">
        <f t="shared" si="120"/>
        <v>849.87149999999974</v>
      </c>
      <c r="AR196" s="22">
        <f t="shared" si="121"/>
        <v>2428.2042857142851</v>
      </c>
    </row>
    <row r="197" spans="2:44" x14ac:dyDescent="0.35">
      <c r="B197" s="3">
        <v>850</v>
      </c>
      <c r="C197" s="21">
        <v>2100</v>
      </c>
      <c r="D197" s="4">
        <v>1255</v>
      </c>
      <c r="E197" s="6">
        <f t="shared" si="109"/>
        <v>2045.8741071428572</v>
      </c>
      <c r="F197" s="3">
        <f t="shared" si="122"/>
        <v>368.57000000000033</v>
      </c>
      <c r="G197" s="21">
        <f t="shared" si="110"/>
        <v>350.14150000000029</v>
      </c>
      <c r="H197" s="21">
        <v>185</v>
      </c>
      <c r="I197" s="4">
        <f t="shared" si="111"/>
        <v>535.14150000000029</v>
      </c>
      <c r="J197" s="9">
        <f t="shared" si="112"/>
        <v>1528.9757142857152</v>
      </c>
      <c r="K197" s="20"/>
      <c r="L197" s="1"/>
      <c r="M197" s="1">
        <v>850</v>
      </c>
      <c r="N197" s="1">
        <v>2100</v>
      </c>
      <c r="O197" s="1">
        <v>1560</v>
      </c>
      <c r="P197" s="1">
        <f t="shared" si="89"/>
        <v>2543.0785714285712</v>
      </c>
      <c r="Q197" s="1">
        <f t="shared" si="123"/>
        <v>513.66999999999996</v>
      </c>
      <c r="R197" s="1">
        <f t="shared" si="113"/>
        <v>482.84979999999996</v>
      </c>
      <c r="S197" s="1">
        <v>200</v>
      </c>
      <c r="T197" s="1">
        <f t="shared" si="114"/>
        <v>682.84979999999996</v>
      </c>
      <c r="U197" s="22">
        <f t="shared" si="115"/>
        <v>1950.9994285714286</v>
      </c>
      <c r="V197" s="1"/>
      <c r="W197" s="1"/>
      <c r="X197" s="1">
        <v>850</v>
      </c>
      <c r="Y197" s="1">
        <v>2100</v>
      </c>
      <c r="Z197" s="1">
        <v>1880</v>
      </c>
      <c r="AA197" s="1">
        <f t="shared" si="108"/>
        <v>3064.735714285714</v>
      </c>
      <c r="AB197" s="1">
        <f t="shared" si="124"/>
        <v>521.83999999999969</v>
      </c>
      <c r="AC197" s="1">
        <f t="shared" si="116"/>
        <v>490.52959999999968</v>
      </c>
      <c r="AD197" s="1">
        <v>205</v>
      </c>
      <c r="AE197" s="1">
        <f t="shared" si="117"/>
        <v>695.52959999999962</v>
      </c>
      <c r="AF197" s="22">
        <f t="shared" si="118"/>
        <v>1987.2274285714277</v>
      </c>
      <c r="AG197" s="20"/>
      <c r="AH197" s="20"/>
      <c r="AI197" s="1">
        <v>850</v>
      </c>
      <c r="AJ197" s="1">
        <v>2100</v>
      </c>
      <c r="AK197" s="1">
        <v>2350</v>
      </c>
      <c r="AL197" s="1">
        <f t="shared" si="90"/>
        <v>3830.9196428571427</v>
      </c>
      <c r="AM197" s="1">
        <f t="shared" si="125"/>
        <v>658.88999999999976</v>
      </c>
      <c r="AN197" s="1">
        <f t="shared" si="119"/>
        <v>625.9454999999997</v>
      </c>
      <c r="AO197" s="1">
        <v>210</v>
      </c>
      <c r="AP197" s="1">
        <v>30</v>
      </c>
      <c r="AQ197" s="1">
        <f t="shared" si="120"/>
        <v>865.9454999999997</v>
      </c>
      <c r="AR197" s="22">
        <f t="shared" si="121"/>
        <v>2474.1299999999992</v>
      </c>
    </row>
    <row r="198" spans="2:44" x14ac:dyDescent="0.35">
      <c r="B198" s="3">
        <v>850</v>
      </c>
      <c r="C198" s="21">
        <v>2200</v>
      </c>
      <c r="D198" s="4">
        <v>1255</v>
      </c>
      <c r="E198" s="6">
        <f t="shared" si="109"/>
        <v>2152.5491071428569</v>
      </c>
      <c r="F198" s="3">
        <f t="shared" si="122"/>
        <v>377.04000000000036</v>
      </c>
      <c r="G198" s="21">
        <f t="shared" si="110"/>
        <v>358.18800000000033</v>
      </c>
      <c r="H198" s="21">
        <v>185</v>
      </c>
      <c r="I198" s="4">
        <f t="shared" si="111"/>
        <v>543.18800000000033</v>
      </c>
      <c r="J198" s="9">
        <f t="shared" si="112"/>
        <v>1551.9657142857154</v>
      </c>
      <c r="K198" s="20"/>
      <c r="L198" s="1"/>
      <c r="M198" s="1">
        <v>850</v>
      </c>
      <c r="N198" s="1">
        <v>2200</v>
      </c>
      <c r="O198" s="1">
        <v>1560</v>
      </c>
      <c r="P198" s="1">
        <f t="shared" ref="P198:P261" si="126">(((22/7*(M198/2)^2)*O198)+((N198-M198)*O198*M198))/1000000</f>
        <v>2675.6785714285711</v>
      </c>
      <c r="Q198" s="1">
        <f t="shared" si="123"/>
        <v>526.36</v>
      </c>
      <c r="R198" s="1">
        <f t="shared" si="113"/>
        <v>494.77839999999998</v>
      </c>
      <c r="S198" s="1">
        <v>200</v>
      </c>
      <c r="T198" s="1">
        <f t="shared" si="114"/>
        <v>694.77839999999992</v>
      </c>
      <c r="U198" s="22">
        <f t="shared" si="115"/>
        <v>1985.0811428571428</v>
      </c>
      <c r="V198" s="1"/>
      <c r="W198" s="1"/>
      <c r="X198" s="1">
        <v>850</v>
      </c>
      <c r="Y198" s="1">
        <v>2200</v>
      </c>
      <c r="Z198" s="1">
        <v>1880</v>
      </c>
      <c r="AA198" s="1">
        <f t="shared" si="108"/>
        <v>3224.5357142857142</v>
      </c>
      <c r="AB198" s="1">
        <f t="shared" si="124"/>
        <v>534.86999999999966</v>
      </c>
      <c r="AC198" s="1">
        <f t="shared" si="116"/>
        <v>502.77779999999967</v>
      </c>
      <c r="AD198" s="1">
        <v>205</v>
      </c>
      <c r="AE198" s="1">
        <f t="shared" si="117"/>
        <v>707.77779999999962</v>
      </c>
      <c r="AF198" s="22">
        <f t="shared" si="118"/>
        <v>2022.2222857142847</v>
      </c>
      <c r="AG198" s="20"/>
      <c r="AH198" s="20"/>
      <c r="AI198" s="1">
        <v>850</v>
      </c>
      <c r="AJ198" s="1">
        <v>2200</v>
      </c>
      <c r="AK198" s="1">
        <v>2350</v>
      </c>
      <c r="AL198" s="1">
        <f t="shared" si="90"/>
        <v>4030.6696428571427</v>
      </c>
      <c r="AM198" s="1">
        <f t="shared" si="125"/>
        <v>675.80999999999972</v>
      </c>
      <c r="AN198" s="1">
        <f t="shared" si="119"/>
        <v>642.01949999999965</v>
      </c>
      <c r="AO198" s="1">
        <v>215</v>
      </c>
      <c r="AP198" s="1">
        <v>30</v>
      </c>
      <c r="AQ198" s="1">
        <f t="shared" si="120"/>
        <v>887.01949999999965</v>
      </c>
      <c r="AR198" s="22">
        <f t="shared" si="121"/>
        <v>2534.3414285714275</v>
      </c>
    </row>
    <row r="199" spans="2:44" x14ac:dyDescent="0.35">
      <c r="B199" s="3">
        <v>850</v>
      </c>
      <c r="C199" s="21">
        <v>2300</v>
      </c>
      <c r="D199" s="4">
        <v>1255</v>
      </c>
      <c r="E199" s="6">
        <f t="shared" si="109"/>
        <v>2259.2241071428571</v>
      </c>
      <c r="F199" s="3">
        <f t="shared" si="122"/>
        <v>385.51000000000039</v>
      </c>
      <c r="G199" s="21">
        <f t="shared" si="110"/>
        <v>366.23450000000037</v>
      </c>
      <c r="H199" s="21">
        <v>185</v>
      </c>
      <c r="I199" s="4">
        <f t="shared" si="111"/>
        <v>551.23450000000037</v>
      </c>
      <c r="J199" s="9">
        <f t="shared" si="112"/>
        <v>1574.9557142857154</v>
      </c>
      <c r="K199" s="20"/>
      <c r="L199" s="1"/>
      <c r="M199" s="1">
        <v>850</v>
      </c>
      <c r="N199" s="1">
        <v>2300</v>
      </c>
      <c r="O199" s="1">
        <v>1560</v>
      </c>
      <c r="P199" s="1">
        <f t="shared" si="126"/>
        <v>2808.278571428571</v>
      </c>
      <c r="Q199" s="1">
        <f t="shared" si="123"/>
        <v>539.05000000000007</v>
      </c>
      <c r="R199" s="1">
        <f t="shared" si="113"/>
        <v>506.70700000000005</v>
      </c>
      <c r="S199" s="1">
        <v>200</v>
      </c>
      <c r="T199" s="1">
        <f t="shared" si="114"/>
        <v>706.70700000000011</v>
      </c>
      <c r="U199" s="22">
        <f t="shared" si="115"/>
        <v>2019.1628571428575</v>
      </c>
      <c r="V199" s="1"/>
      <c r="W199" s="1"/>
      <c r="X199" s="1">
        <v>850</v>
      </c>
      <c r="Y199" s="1">
        <v>2300</v>
      </c>
      <c r="Z199" s="1">
        <v>1880</v>
      </c>
      <c r="AA199" s="1">
        <f t="shared" si="108"/>
        <v>3384.3357142857139</v>
      </c>
      <c r="AB199" s="1">
        <f t="shared" si="124"/>
        <v>547.89999999999964</v>
      </c>
      <c r="AC199" s="1">
        <f t="shared" si="116"/>
        <v>515.02599999999961</v>
      </c>
      <c r="AD199" s="1">
        <v>205</v>
      </c>
      <c r="AE199" s="1">
        <f t="shared" si="117"/>
        <v>720.02599999999961</v>
      </c>
      <c r="AF199" s="22">
        <f t="shared" si="118"/>
        <v>2057.2171428571419</v>
      </c>
      <c r="AG199" s="20"/>
      <c r="AH199" s="20"/>
      <c r="AI199" s="1">
        <v>850</v>
      </c>
      <c r="AJ199" s="1">
        <v>2300</v>
      </c>
      <c r="AK199" s="1">
        <v>2350</v>
      </c>
      <c r="AL199" s="1">
        <f t="shared" si="90"/>
        <v>4230.4196428571422</v>
      </c>
      <c r="AM199" s="1">
        <f t="shared" si="125"/>
        <v>692.72999999999968</v>
      </c>
      <c r="AN199" s="1">
        <f t="shared" si="119"/>
        <v>658.09349999999961</v>
      </c>
      <c r="AO199" s="1">
        <v>215</v>
      </c>
      <c r="AP199" s="1">
        <v>30</v>
      </c>
      <c r="AQ199" s="1">
        <f t="shared" si="120"/>
        <v>903.09349999999961</v>
      </c>
      <c r="AR199" s="22">
        <f t="shared" si="121"/>
        <v>2580.2671428571421</v>
      </c>
    </row>
    <row r="200" spans="2:44" x14ac:dyDescent="0.35">
      <c r="B200" s="3">
        <v>850</v>
      </c>
      <c r="C200" s="21">
        <v>2400</v>
      </c>
      <c r="D200" s="4">
        <v>1255</v>
      </c>
      <c r="E200" s="6">
        <f t="shared" si="109"/>
        <v>2365.8991071428572</v>
      </c>
      <c r="F200" s="3">
        <f t="shared" si="122"/>
        <v>393.98000000000042</v>
      </c>
      <c r="G200" s="21">
        <f t="shared" si="110"/>
        <v>374.2810000000004</v>
      </c>
      <c r="H200" s="21">
        <v>185</v>
      </c>
      <c r="I200" s="4">
        <f t="shared" si="111"/>
        <v>559.2810000000004</v>
      </c>
      <c r="J200" s="9">
        <f t="shared" si="112"/>
        <v>1597.9457142857154</v>
      </c>
      <c r="K200" s="20"/>
      <c r="L200" s="1"/>
      <c r="M200" s="1">
        <v>850</v>
      </c>
      <c r="N200" s="1">
        <v>2400</v>
      </c>
      <c r="O200" s="1">
        <v>1560</v>
      </c>
      <c r="P200" s="1">
        <f t="shared" si="126"/>
        <v>2940.8785714285714</v>
      </c>
      <c r="Q200" s="1">
        <f t="shared" si="123"/>
        <v>551.74000000000012</v>
      </c>
      <c r="R200" s="1">
        <f t="shared" si="113"/>
        <v>518.63560000000007</v>
      </c>
      <c r="S200" s="1">
        <v>200</v>
      </c>
      <c r="T200" s="1">
        <f t="shared" si="114"/>
        <v>718.63560000000007</v>
      </c>
      <c r="U200" s="22">
        <f t="shared" si="115"/>
        <v>2053.2445714285718</v>
      </c>
      <c r="V200" s="1"/>
      <c r="W200" s="1"/>
      <c r="X200" s="1">
        <v>850</v>
      </c>
      <c r="Y200" s="1">
        <v>2400</v>
      </c>
      <c r="Z200" s="1">
        <v>1880</v>
      </c>
      <c r="AA200" s="1">
        <f t="shared" si="108"/>
        <v>3544.1357142857141</v>
      </c>
      <c r="AB200" s="1">
        <f t="shared" si="124"/>
        <v>560.92999999999961</v>
      </c>
      <c r="AC200" s="1">
        <f t="shared" si="116"/>
        <v>527.27419999999961</v>
      </c>
      <c r="AD200" s="1">
        <v>210</v>
      </c>
      <c r="AE200" s="1">
        <f t="shared" si="117"/>
        <v>737.27419999999961</v>
      </c>
      <c r="AF200" s="22">
        <f t="shared" si="118"/>
        <v>2106.4977142857133</v>
      </c>
      <c r="AG200" s="20"/>
      <c r="AH200" s="20"/>
      <c r="AI200" s="1">
        <v>850</v>
      </c>
      <c r="AJ200" s="1">
        <v>2400</v>
      </c>
      <c r="AK200" s="1">
        <v>2350</v>
      </c>
      <c r="AL200" s="1">
        <f t="shared" si="90"/>
        <v>4430.1696428571422</v>
      </c>
      <c r="AM200" s="1">
        <f t="shared" si="125"/>
        <v>709.64999999999964</v>
      </c>
      <c r="AN200" s="1">
        <f t="shared" si="119"/>
        <v>674.16749999999968</v>
      </c>
      <c r="AO200" s="1">
        <v>215</v>
      </c>
      <c r="AP200" s="1">
        <v>30</v>
      </c>
      <c r="AQ200" s="1">
        <f t="shared" si="120"/>
        <v>919.16749999999968</v>
      </c>
      <c r="AR200" s="22">
        <f t="shared" si="121"/>
        <v>2626.1928571428566</v>
      </c>
    </row>
    <row r="201" spans="2:44" x14ac:dyDescent="0.35">
      <c r="B201" s="3">
        <v>850</v>
      </c>
      <c r="C201" s="21">
        <v>2500</v>
      </c>
      <c r="D201" s="4">
        <v>1255</v>
      </c>
      <c r="E201" s="6">
        <f t="shared" si="109"/>
        <v>2472.574107142857</v>
      </c>
      <c r="F201" s="3">
        <f t="shared" si="122"/>
        <v>402.45000000000044</v>
      </c>
      <c r="G201" s="21">
        <f t="shared" si="110"/>
        <v>382.32750000000038</v>
      </c>
      <c r="H201" s="21">
        <v>185</v>
      </c>
      <c r="I201" s="4">
        <f t="shared" si="111"/>
        <v>567.32750000000033</v>
      </c>
      <c r="J201" s="9">
        <f t="shared" si="112"/>
        <v>1620.9357142857152</v>
      </c>
      <c r="K201" s="20"/>
      <c r="L201" s="1"/>
      <c r="M201" s="1">
        <v>850</v>
      </c>
      <c r="N201" s="1">
        <v>2500</v>
      </c>
      <c r="O201" s="1">
        <v>1560</v>
      </c>
      <c r="P201" s="1">
        <f t="shared" si="126"/>
        <v>3073.4785714285713</v>
      </c>
      <c r="Q201" s="1">
        <f t="shared" si="123"/>
        <v>564.43000000000018</v>
      </c>
      <c r="R201" s="1">
        <f t="shared" si="113"/>
        <v>530.56420000000014</v>
      </c>
      <c r="S201" s="1">
        <v>205</v>
      </c>
      <c r="T201" s="1">
        <f t="shared" si="114"/>
        <v>735.56420000000014</v>
      </c>
      <c r="U201" s="22">
        <f t="shared" si="115"/>
        <v>2101.6120000000005</v>
      </c>
      <c r="V201" s="1"/>
      <c r="W201" s="1"/>
      <c r="X201" s="1">
        <v>850</v>
      </c>
      <c r="Y201" s="1">
        <v>2500</v>
      </c>
      <c r="Z201" s="1">
        <v>1880</v>
      </c>
      <c r="AA201" s="1">
        <f t="shared" si="108"/>
        <v>3703.9357142857143</v>
      </c>
      <c r="AB201" s="1">
        <f t="shared" si="124"/>
        <v>573.95999999999958</v>
      </c>
      <c r="AC201" s="1">
        <f t="shared" si="116"/>
        <v>539.52239999999961</v>
      </c>
      <c r="AD201" s="1">
        <v>210</v>
      </c>
      <c r="AE201" s="1">
        <f t="shared" si="117"/>
        <v>749.52239999999961</v>
      </c>
      <c r="AF201" s="22">
        <f t="shared" si="118"/>
        <v>2141.4925714285705</v>
      </c>
      <c r="AG201" s="20"/>
      <c r="AH201" s="20"/>
      <c r="AI201" s="1">
        <v>850</v>
      </c>
      <c r="AJ201" s="1">
        <v>2500</v>
      </c>
      <c r="AK201" s="1">
        <v>2350</v>
      </c>
      <c r="AL201" s="1">
        <f t="shared" si="90"/>
        <v>4629.9196428571422</v>
      </c>
      <c r="AM201" s="1">
        <f t="shared" si="125"/>
        <v>726.5699999999996</v>
      </c>
      <c r="AN201" s="1">
        <f t="shared" si="119"/>
        <v>690.24149999999963</v>
      </c>
      <c r="AO201" s="1">
        <v>220</v>
      </c>
      <c r="AP201" s="1">
        <v>30</v>
      </c>
      <c r="AQ201" s="1">
        <f t="shared" si="120"/>
        <v>940.24149999999963</v>
      </c>
      <c r="AR201" s="22">
        <f t="shared" si="121"/>
        <v>2686.4042857142849</v>
      </c>
    </row>
    <row r="202" spans="2:44" x14ac:dyDescent="0.35">
      <c r="B202" s="3">
        <v>850</v>
      </c>
      <c r="C202" s="21">
        <v>2600</v>
      </c>
      <c r="D202" s="4">
        <v>1255</v>
      </c>
      <c r="E202" s="6">
        <f t="shared" si="109"/>
        <v>2579.2491071428572</v>
      </c>
      <c r="F202" s="3">
        <f t="shared" si="122"/>
        <v>410.92000000000047</v>
      </c>
      <c r="G202" s="21">
        <f t="shared" si="110"/>
        <v>390.37400000000042</v>
      </c>
      <c r="H202" s="21">
        <v>200</v>
      </c>
      <c r="I202" s="4">
        <f t="shared" si="111"/>
        <v>590.37400000000048</v>
      </c>
      <c r="J202" s="9">
        <f t="shared" si="112"/>
        <v>1686.7828571428586</v>
      </c>
      <c r="K202" s="20"/>
      <c r="L202" s="1"/>
      <c r="M202" s="1">
        <v>850</v>
      </c>
      <c r="N202" s="1">
        <v>2600</v>
      </c>
      <c r="O202" s="1">
        <v>1560</v>
      </c>
      <c r="P202" s="1">
        <f t="shared" si="126"/>
        <v>3206.0785714285712</v>
      </c>
      <c r="Q202" s="1">
        <f t="shared" si="123"/>
        <v>577.12000000000023</v>
      </c>
      <c r="R202" s="1">
        <f t="shared" si="113"/>
        <v>542.49280000000022</v>
      </c>
      <c r="S202" s="1">
        <v>205</v>
      </c>
      <c r="T202" s="1">
        <f t="shared" si="114"/>
        <v>747.49280000000022</v>
      </c>
      <c r="U202" s="22">
        <f t="shared" si="115"/>
        <v>2135.693714285715</v>
      </c>
      <c r="V202" s="1"/>
      <c r="W202" s="1"/>
      <c r="X202" s="1">
        <v>850</v>
      </c>
      <c r="Y202" s="1">
        <v>2600</v>
      </c>
      <c r="Z202" s="1">
        <v>1880</v>
      </c>
      <c r="AA202" s="1">
        <f t="shared" si="108"/>
        <v>3863.735714285714</v>
      </c>
      <c r="AB202" s="1">
        <f t="shared" si="124"/>
        <v>586.98999999999955</v>
      </c>
      <c r="AC202" s="1">
        <f t="shared" si="116"/>
        <v>551.7705999999996</v>
      </c>
      <c r="AD202" s="1">
        <v>210</v>
      </c>
      <c r="AE202" s="1">
        <f t="shared" si="117"/>
        <v>761.7705999999996</v>
      </c>
      <c r="AF202" s="22">
        <f t="shared" si="118"/>
        <v>2176.4874285714277</v>
      </c>
      <c r="AG202" s="20"/>
      <c r="AH202" s="20"/>
      <c r="AI202" s="1">
        <v>850</v>
      </c>
      <c r="AJ202" s="1">
        <v>2600</v>
      </c>
      <c r="AK202" s="1">
        <v>2350</v>
      </c>
      <c r="AL202" s="1">
        <f t="shared" si="90"/>
        <v>4829.6696428571422</v>
      </c>
      <c r="AM202" s="1">
        <f t="shared" si="125"/>
        <v>743.48999999999955</v>
      </c>
      <c r="AN202" s="1">
        <f t="shared" si="119"/>
        <v>706.31549999999959</v>
      </c>
      <c r="AO202" s="1">
        <v>220</v>
      </c>
      <c r="AP202" s="1">
        <v>30</v>
      </c>
      <c r="AQ202" s="1">
        <f t="shared" si="120"/>
        <v>956.31549999999959</v>
      </c>
      <c r="AR202" s="22">
        <f t="shared" si="121"/>
        <v>2732.329999999999</v>
      </c>
    </row>
    <row r="203" spans="2:44" x14ac:dyDescent="0.35">
      <c r="B203" s="3">
        <v>850</v>
      </c>
      <c r="C203" s="21">
        <v>2700</v>
      </c>
      <c r="D203" s="4">
        <v>1255</v>
      </c>
      <c r="E203" s="6">
        <f t="shared" si="109"/>
        <v>2685.9241071428569</v>
      </c>
      <c r="F203" s="3">
        <f t="shared" si="122"/>
        <v>419.3900000000005</v>
      </c>
      <c r="G203" s="21">
        <f t="shared" si="110"/>
        <v>398.42050000000046</v>
      </c>
      <c r="H203" s="21">
        <v>200</v>
      </c>
      <c r="I203" s="4">
        <f t="shared" si="111"/>
        <v>598.4205000000004</v>
      </c>
      <c r="J203" s="9">
        <f t="shared" si="112"/>
        <v>1709.7728571428584</v>
      </c>
      <c r="K203" s="20"/>
      <c r="L203" s="1"/>
      <c r="M203" s="1">
        <v>850</v>
      </c>
      <c r="N203" s="1">
        <v>2700</v>
      </c>
      <c r="O203" s="1">
        <v>1560</v>
      </c>
      <c r="P203" s="1">
        <f t="shared" si="126"/>
        <v>3338.6785714285711</v>
      </c>
      <c r="Q203" s="1">
        <f t="shared" si="123"/>
        <v>589.81000000000029</v>
      </c>
      <c r="R203" s="1">
        <f t="shared" si="113"/>
        <v>554.42140000000029</v>
      </c>
      <c r="S203" s="1">
        <v>205</v>
      </c>
      <c r="T203" s="1">
        <f t="shared" si="114"/>
        <v>759.42140000000029</v>
      </c>
      <c r="U203" s="22">
        <f t="shared" si="115"/>
        <v>2169.7754285714295</v>
      </c>
      <c r="V203" s="1"/>
      <c r="W203" s="1"/>
      <c r="X203" s="1">
        <v>850</v>
      </c>
      <c r="Y203" s="1">
        <v>2700</v>
      </c>
      <c r="Z203" s="1">
        <v>1880</v>
      </c>
      <c r="AA203" s="1">
        <f t="shared" si="108"/>
        <v>4023.5357142857142</v>
      </c>
      <c r="AB203" s="1">
        <f t="shared" si="124"/>
        <v>600.01999999999953</v>
      </c>
      <c r="AC203" s="1">
        <f t="shared" si="116"/>
        <v>564.01879999999949</v>
      </c>
      <c r="AD203" s="1">
        <v>215</v>
      </c>
      <c r="AE203" s="1">
        <f t="shared" si="117"/>
        <v>779.01879999999949</v>
      </c>
      <c r="AF203" s="22">
        <f t="shared" si="118"/>
        <v>2225.7679999999987</v>
      </c>
      <c r="AG203" s="20"/>
      <c r="AH203" s="20"/>
      <c r="AI203" s="1">
        <v>850</v>
      </c>
      <c r="AJ203" s="1">
        <v>2700</v>
      </c>
      <c r="AK203" s="1">
        <v>2350</v>
      </c>
      <c r="AL203" s="1">
        <f t="shared" si="90"/>
        <v>5029.4196428571422</v>
      </c>
      <c r="AM203" s="1">
        <f t="shared" si="125"/>
        <v>760.40999999999951</v>
      </c>
      <c r="AN203" s="1">
        <f t="shared" si="119"/>
        <v>722.38949999999954</v>
      </c>
      <c r="AO203" s="1">
        <v>225</v>
      </c>
      <c r="AP203" s="1">
        <v>45</v>
      </c>
      <c r="AQ203" s="1">
        <f t="shared" si="120"/>
        <v>992.38949999999954</v>
      </c>
      <c r="AR203" s="22">
        <f t="shared" si="121"/>
        <v>2835.3985714285704</v>
      </c>
    </row>
    <row r="204" spans="2:44" x14ac:dyDescent="0.35">
      <c r="B204" s="3">
        <v>850</v>
      </c>
      <c r="C204" s="21">
        <v>2800</v>
      </c>
      <c r="D204" s="4">
        <v>1255</v>
      </c>
      <c r="E204" s="6">
        <f t="shared" si="109"/>
        <v>2792.5991071428571</v>
      </c>
      <c r="F204" s="3">
        <f t="shared" si="122"/>
        <v>427.86000000000053</v>
      </c>
      <c r="G204" s="21">
        <f t="shared" si="110"/>
        <v>406.4670000000005</v>
      </c>
      <c r="H204" s="21">
        <v>200</v>
      </c>
      <c r="I204" s="4">
        <f t="shared" si="111"/>
        <v>606.46700000000055</v>
      </c>
      <c r="J204" s="9">
        <f t="shared" si="112"/>
        <v>1732.7628571428588</v>
      </c>
      <c r="K204" s="20"/>
      <c r="L204" s="1"/>
      <c r="M204" s="1">
        <v>850</v>
      </c>
      <c r="N204" s="1">
        <v>2800</v>
      </c>
      <c r="O204" s="1">
        <v>1560</v>
      </c>
      <c r="P204" s="1">
        <f t="shared" si="126"/>
        <v>3471.278571428571</v>
      </c>
      <c r="Q204" s="1">
        <f t="shared" si="123"/>
        <v>602.50000000000034</v>
      </c>
      <c r="R204" s="1">
        <f t="shared" si="113"/>
        <v>566.35000000000025</v>
      </c>
      <c r="S204" s="1">
        <v>205</v>
      </c>
      <c r="T204" s="1">
        <f t="shared" si="114"/>
        <v>771.35000000000025</v>
      </c>
      <c r="U204" s="22">
        <f t="shared" si="115"/>
        <v>2203.8571428571436</v>
      </c>
      <c r="V204" s="1"/>
      <c r="W204" s="1"/>
      <c r="X204" s="1">
        <v>850</v>
      </c>
      <c r="Y204" s="1">
        <v>2800</v>
      </c>
      <c r="Z204" s="1">
        <v>1880</v>
      </c>
      <c r="AA204" s="1">
        <f t="shared" si="108"/>
        <v>4183.3357142857139</v>
      </c>
      <c r="AB204" s="1">
        <f t="shared" si="124"/>
        <v>613.0499999999995</v>
      </c>
      <c r="AC204" s="1">
        <f t="shared" si="116"/>
        <v>576.26699999999948</v>
      </c>
      <c r="AD204" s="1">
        <v>215</v>
      </c>
      <c r="AE204" s="1">
        <f t="shared" si="117"/>
        <v>791.26699999999948</v>
      </c>
      <c r="AF204" s="22">
        <f t="shared" si="118"/>
        <v>2260.7628571428559</v>
      </c>
      <c r="AG204" s="20"/>
      <c r="AH204" s="20"/>
      <c r="AI204" s="1">
        <v>850</v>
      </c>
      <c r="AJ204" s="1">
        <v>2800</v>
      </c>
      <c r="AK204" s="1">
        <v>2350</v>
      </c>
      <c r="AL204" s="1">
        <f t="shared" si="90"/>
        <v>5229.1696428571422</v>
      </c>
      <c r="AM204" s="1">
        <f t="shared" si="125"/>
        <v>777.32999999999947</v>
      </c>
      <c r="AN204" s="1">
        <f t="shared" si="119"/>
        <v>738.4634999999995</v>
      </c>
      <c r="AO204" s="1">
        <v>225</v>
      </c>
      <c r="AP204" s="1">
        <v>45</v>
      </c>
      <c r="AQ204" s="1">
        <f t="shared" si="120"/>
        <v>1008.4634999999995</v>
      </c>
      <c r="AR204" s="22">
        <f t="shared" si="121"/>
        <v>2881.3242857142845</v>
      </c>
    </row>
    <row r="205" spans="2:44" x14ac:dyDescent="0.35">
      <c r="B205" s="3">
        <v>850</v>
      </c>
      <c r="C205" s="21">
        <v>2900</v>
      </c>
      <c r="D205" s="4">
        <v>1255</v>
      </c>
      <c r="E205" s="6">
        <f t="shared" si="109"/>
        <v>2899.2741071428572</v>
      </c>
      <c r="F205" s="3">
        <f t="shared" si="122"/>
        <v>436.33000000000055</v>
      </c>
      <c r="G205" s="21">
        <f t="shared" si="110"/>
        <v>414.51350000000053</v>
      </c>
      <c r="H205" s="21">
        <v>200</v>
      </c>
      <c r="I205" s="4">
        <f t="shared" si="111"/>
        <v>614.51350000000048</v>
      </c>
      <c r="J205" s="9">
        <f t="shared" si="112"/>
        <v>1755.7528571428586</v>
      </c>
      <c r="K205" s="20"/>
      <c r="L205" s="1"/>
      <c r="M205" s="1">
        <v>850</v>
      </c>
      <c r="N205" s="1">
        <v>2900</v>
      </c>
      <c r="O205" s="1">
        <v>1560</v>
      </c>
      <c r="P205" s="1">
        <f t="shared" si="126"/>
        <v>3603.8785714285714</v>
      </c>
      <c r="Q205" s="1">
        <f t="shared" si="123"/>
        <v>615.1900000000004</v>
      </c>
      <c r="R205" s="1">
        <f t="shared" si="113"/>
        <v>578.27860000000032</v>
      </c>
      <c r="S205" s="1">
        <v>210</v>
      </c>
      <c r="T205" s="1">
        <f t="shared" si="114"/>
        <v>788.27860000000032</v>
      </c>
      <c r="U205" s="22">
        <f t="shared" si="115"/>
        <v>2252.2245714285723</v>
      </c>
      <c r="V205" s="1"/>
      <c r="W205" s="1"/>
      <c r="X205" s="1">
        <v>850</v>
      </c>
      <c r="Y205" s="1">
        <v>2900</v>
      </c>
      <c r="Z205" s="1">
        <v>1880</v>
      </c>
      <c r="AA205" s="1">
        <f t="shared" si="108"/>
        <v>4343.1357142857141</v>
      </c>
      <c r="AB205" s="1">
        <f t="shared" si="124"/>
        <v>626.07999999999947</v>
      </c>
      <c r="AC205" s="1">
        <f t="shared" si="116"/>
        <v>588.51519999999948</v>
      </c>
      <c r="AD205" s="1">
        <v>215</v>
      </c>
      <c r="AE205" s="1">
        <f t="shared" si="117"/>
        <v>803.51519999999948</v>
      </c>
      <c r="AF205" s="22">
        <f t="shared" si="118"/>
        <v>2295.7577142857131</v>
      </c>
      <c r="AG205" s="20"/>
      <c r="AH205" s="20"/>
      <c r="AI205" s="1">
        <v>850</v>
      </c>
      <c r="AJ205" s="1">
        <v>2900</v>
      </c>
      <c r="AK205" s="1">
        <v>2350</v>
      </c>
      <c r="AL205" s="1">
        <f t="shared" si="90"/>
        <v>5428.9196428571422</v>
      </c>
      <c r="AM205" s="1">
        <f t="shared" si="125"/>
        <v>794.24999999999943</v>
      </c>
      <c r="AN205" s="1">
        <f t="shared" si="119"/>
        <v>754.53749999999945</v>
      </c>
      <c r="AO205" s="1">
        <v>225</v>
      </c>
      <c r="AP205" s="1">
        <v>45</v>
      </c>
      <c r="AQ205" s="1">
        <f t="shared" si="120"/>
        <v>1024.5374999999995</v>
      </c>
      <c r="AR205" s="22">
        <f t="shared" si="121"/>
        <v>2927.2499999999986</v>
      </c>
    </row>
    <row r="206" spans="2:44" x14ac:dyDescent="0.35">
      <c r="B206" s="3">
        <v>850</v>
      </c>
      <c r="C206" s="21">
        <v>3000</v>
      </c>
      <c r="D206" s="4">
        <v>1255</v>
      </c>
      <c r="E206" s="6">
        <f t="shared" si="109"/>
        <v>3005.949107142857</v>
      </c>
      <c r="F206" s="3">
        <f t="shared" si="122"/>
        <v>444.80000000000058</v>
      </c>
      <c r="G206" s="21">
        <f t="shared" si="110"/>
        <v>422.56000000000051</v>
      </c>
      <c r="H206" s="21">
        <v>205</v>
      </c>
      <c r="I206" s="4">
        <f t="shared" si="111"/>
        <v>627.56000000000051</v>
      </c>
      <c r="J206" s="9">
        <f t="shared" si="112"/>
        <v>1793.0285714285731</v>
      </c>
      <c r="K206" s="20"/>
      <c r="L206" s="1"/>
      <c r="M206" s="1">
        <v>850</v>
      </c>
      <c r="N206" s="1">
        <v>3000</v>
      </c>
      <c r="O206" s="1">
        <v>1560</v>
      </c>
      <c r="P206" s="1">
        <f t="shared" si="126"/>
        <v>3736.4785714285713</v>
      </c>
      <c r="Q206" s="1">
        <f t="shared" si="123"/>
        <v>627.88000000000045</v>
      </c>
      <c r="R206" s="1">
        <f t="shared" si="113"/>
        <v>590.2072000000004</v>
      </c>
      <c r="S206" s="1">
        <v>210</v>
      </c>
      <c r="T206" s="1">
        <f t="shared" si="114"/>
        <v>800.2072000000004</v>
      </c>
      <c r="U206" s="22">
        <f t="shared" si="115"/>
        <v>2286.3062857142868</v>
      </c>
      <c r="V206" s="1"/>
      <c r="W206" s="1"/>
      <c r="X206" s="1">
        <v>850</v>
      </c>
      <c r="Y206" s="1">
        <v>3000</v>
      </c>
      <c r="Z206" s="1">
        <v>1880</v>
      </c>
      <c r="AA206" s="1">
        <f t="shared" si="108"/>
        <v>4502.9357142857143</v>
      </c>
      <c r="AB206" s="1">
        <f t="shared" si="124"/>
        <v>639.10999999999945</v>
      </c>
      <c r="AC206" s="1">
        <f t="shared" si="116"/>
        <v>600.76339999999948</v>
      </c>
      <c r="AD206" s="1">
        <v>220</v>
      </c>
      <c r="AE206" s="1">
        <f t="shared" si="117"/>
        <v>820.76339999999948</v>
      </c>
      <c r="AF206" s="22">
        <f t="shared" si="118"/>
        <v>2345.0382857142845</v>
      </c>
      <c r="AG206" s="20"/>
      <c r="AH206" s="20"/>
      <c r="AI206" s="1">
        <v>850</v>
      </c>
      <c r="AJ206" s="1">
        <v>3000</v>
      </c>
      <c r="AK206" s="1">
        <v>2350</v>
      </c>
      <c r="AL206" s="1">
        <f t="shared" si="90"/>
        <v>5628.6696428571422</v>
      </c>
      <c r="AM206" s="1">
        <f t="shared" si="125"/>
        <v>811.16999999999939</v>
      </c>
      <c r="AN206" s="1">
        <f t="shared" si="119"/>
        <v>770.61149999999941</v>
      </c>
      <c r="AO206" s="1">
        <v>225</v>
      </c>
      <c r="AP206" s="1">
        <v>45</v>
      </c>
      <c r="AQ206" s="1">
        <f t="shared" si="120"/>
        <v>1040.6114999999995</v>
      </c>
      <c r="AR206" s="22">
        <f t="shared" si="121"/>
        <v>2973.1757142857132</v>
      </c>
    </row>
    <row r="207" spans="2:44" x14ac:dyDescent="0.35">
      <c r="B207" s="3">
        <v>850</v>
      </c>
      <c r="C207" s="21">
        <v>3100</v>
      </c>
      <c r="D207" s="4">
        <v>1255</v>
      </c>
      <c r="E207" s="6">
        <f t="shared" si="109"/>
        <v>3112.6241071428572</v>
      </c>
      <c r="F207" s="3">
        <f t="shared" si="122"/>
        <v>453.27000000000061</v>
      </c>
      <c r="G207" s="21">
        <f t="shared" si="110"/>
        <v>430.60650000000055</v>
      </c>
      <c r="H207" s="21">
        <v>205</v>
      </c>
      <c r="I207" s="4">
        <f t="shared" si="111"/>
        <v>635.60650000000055</v>
      </c>
      <c r="J207" s="9">
        <f t="shared" si="112"/>
        <v>1816.0185714285731</v>
      </c>
      <c r="K207" s="20"/>
      <c r="L207" s="1"/>
      <c r="M207" s="1">
        <v>850</v>
      </c>
      <c r="N207" s="1">
        <v>3100</v>
      </c>
      <c r="O207" s="1">
        <v>1560</v>
      </c>
      <c r="P207" s="1">
        <f t="shared" si="126"/>
        <v>3869.0785714285712</v>
      </c>
      <c r="Q207" s="1">
        <f t="shared" si="123"/>
        <v>640.5700000000005</v>
      </c>
      <c r="R207" s="1">
        <f t="shared" si="113"/>
        <v>602.13580000000047</v>
      </c>
      <c r="S207" s="1">
        <v>210</v>
      </c>
      <c r="T207" s="1">
        <f t="shared" si="114"/>
        <v>812.13580000000047</v>
      </c>
      <c r="U207" s="22">
        <f t="shared" si="115"/>
        <v>2320.3880000000013</v>
      </c>
      <c r="V207" s="1"/>
      <c r="W207" s="1"/>
      <c r="X207" s="1">
        <v>850</v>
      </c>
      <c r="Y207" s="1">
        <v>3100</v>
      </c>
      <c r="Z207" s="1">
        <v>1880</v>
      </c>
      <c r="AA207" s="1">
        <f t="shared" si="108"/>
        <v>4662.7357142857145</v>
      </c>
      <c r="AB207" s="1">
        <f t="shared" si="124"/>
        <v>652.13999999999942</v>
      </c>
      <c r="AC207" s="1">
        <f t="shared" si="116"/>
        <v>613.01159999999936</v>
      </c>
      <c r="AD207" s="1">
        <v>220</v>
      </c>
      <c r="AE207" s="1">
        <f t="shared" si="117"/>
        <v>833.01159999999936</v>
      </c>
      <c r="AF207" s="22">
        <f t="shared" si="118"/>
        <v>2380.0331428571412</v>
      </c>
      <c r="AG207" s="20"/>
      <c r="AH207" s="20"/>
      <c r="AI207" s="1">
        <v>850</v>
      </c>
      <c r="AJ207" s="1">
        <v>3100</v>
      </c>
      <c r="AK207" s="1">
        <v>2350</v>
      </c>
      <c r="AL207" s="1">
        <f t="shared" ref="AL207:AL270" si="127">(((22/7*(AI207/2)^2)*AK207)+((AJ207-AI207)*AK207*AI207))/1000000</f>
        <v>5828.4196428571422</v>
      </c>
      <c r="AM207" s="1">
        <f t="shared" si="125"/>
        <v>828.08999999999935</v>
      </c>
      <c r="AN207" s="1">
        <f t="shared" si="119"/>
        <v>786.68549999999937</v>
      </c>
      <c r="AO207" s="1">
        <v>225</v>
      </c>
      <c r="AP207" s="1">
        <v>45</v>
      </c>
      <c r="AQ207" s="1">
        <f t="shared" si="120"/>
        <v>1056.6854999999994</v>
      </c>
      <c r="AR207" s="22">
        <f t="shared" si="121"/>
        <v>3019.1014285714268</v>
      </c>
    </row>
    <row r="208" spans="2:44" x14ac:dyDescent="0.35">
      <c r="B208" s="3">
        <v>850</v>
      </c>
      <c r="C208" s="21">
        <v>3200</v>
      </c>
      <c r="D208" s="4">
        <v>1255</v>
      </c>
      <c r="E208" s="6">
        <f t="shared" si="109"/>
        <v>3219.2991071428569</v>
      </c>
      <c r="F208" s="3">
        <f t="shared" si="122"/>
        <v>461.74000000000063</v>
      </c>
      <c r="G208" s="21">
        <f t="shared" si="110"/>
        <v>438.65300000000059</v>
      </c>
      <c r="H208" s="21">
        <v>205</v>
      </c>
      <c r="I208" s="4">
        <f t="shared" si="111"/>
        <v>643.65300000000059</v>
      </c>
      <c r="J208" s="9">
        <f t="shared" si="112"/>
        <v>1839.0085714285733</v>
      </c>
      <c r="K208" s="20"/>
      <c r="L208" s="1"/>
      <c r="M208" s="1">
        <v>850</v>
      </c>
      <c r="N208" s="1">
        <v>3200</v>
      </c>
      <c r="O208" s="1">
        <v>1560</v>
      </c>
      <c r="P208" s="1">
        <f t="shared" si="126"/>
        <v>4001.6785714285711</v>
      </c>
      <c r="Q208" s="1">
        <f t="shared" si="123"/>
        <v>653.26000000000056</v>
      </c>
      <c r="R208" s="1">
        <f t="shared" si="113"/>
        <v>614.06440000000055</v>
      </c>
      <c r="S208" s="1">
        <v>215</v>
      </c>
      <c r="T208" s="1">
        <f t="shared" si="114"/>
        <v>829.06440000000055</v>
      </c>
      <c r="U208" s="22">
        <f t="shared" si="115"/>
        <v>2368.7554285714305</v>
      </c>
      <c r="V208" s="1"/>
      <c r="W208" s="1"/>
      <c r="X208" s="1">
        <v>850</v>
      </c>
      <c r="Y208" s="1">
        <v>3200</v>
      </c>
      <c r="Z208" s="1">
        <v>1880</v>
      </c>
      <c r="AA208" s="1">
        <f t="shared" si="108"/>
        <v>4822.5357142857138</v>
      </c>
      <c r="AB208" s="1">
        <f t="shared" si="124"/>
        <v>665.16999999999939</v>
      </c>
      <c r="AC208" s="1">
        <f t="shared" si="116"/>
        <v>625.25979999999936</v>
      </c>
      <c r="AD208" s="1">
        <v>220</v>
      </c>
      <c r="AE208" s="1">
        <f t="shared" si="117"/>
        <v>845.25979999999936</v>
      </c>
      <c r="AF208" s="22">
        <f t="shared" si="118"/>
        <v>2415.0279999999984</v>
      </c>
      <c r="AG208" s="20"/>
      <c r="AH208" s="20"/>
      <c r="AI208" s="1">
        <v>850</v>
      </c>
      <c r="AJ208" s="1">
        <v>3200</v>
      </c>
      <c r="AK208" s="1">
        <v>2350</v>
      </c>
      <c r="AL208" s="1">
        <f t="shared" si="127"/>
        <v>6028.1696428571422</v>
      </c>
      <c r="AM208" s="1">
        <f t="shared" si="125"/>
        <v>845.00999999999931</v>
      </c>
      <c r="AN208" s="1">
        <f t="shared" si="119"/>
        <v>802.75949999999932</v>
      </c>
      <c r="AO208" s="1">
        <v>230</v>
      </c>
      <c r="AP208" s="1">
        <v>45</v>
      </c>
      <c r="AQ208" s="1">
        <f t="shared" si="120"/>
        <v>1077.7594999999992</v>
      </c>
      <c r="AR208" s="22">
        <f t="shared" si="121"/>
        <v>3079.3128571428551</v>
      </c>
    </row>
    <row r="209" spans="2:44" x14ac:dyDescent="0.35">
      <c r="B209" s="3">
        <v>850</v>
      </c>
      <c r="C209" s="21">
        <v>3300</v>
      </c>
      <c r="D209" s="4">
        <v>1255</v>
      </c>
      <c r="E209" s="6">
        <f t="shared" si="109"/>
        <v>3325.9741071428571</v>
      </c>
      <c r="F209" s="3">
        <f t="shared" si="122"/>
        <v>470.21000000000066</v>
      </c>
      <c r="G209" s="21">
        <f t="shared" si="110"/>
        <v>446.69950000000063</v>
      </c>
      <c r="H209" s="21">
        <v>205</v>
      </c>
      <c r="I209" s="4">
        <f t="shared" si="111"/>
        <v>651.69950000000063</v>
      </c>
      <c r="J209" s="9">
        <f t="shared" si="112"/>
        <v>1861.9985714285733</v>
      </c>
      <c r="K209" s="20"/>
      <c r="L209" s="1"/>
      <c r="M209" s="1">
        <v>850</v>
      </c>
      <c r="N209" s="1">
        <v>3300</v>
      </c>
      <c r="O209" s="1">
        <v>1560</v>
      </c>
      <c r="P209" s="1">
        <f t="shared" si="126"/>
        <v>4134.278571428571</v>
      </c>
      <c r="Q209" s="1">
        <f t="shared" si="123"/>
        <v>665.95000000000061</v>
      </c>
      <c r="R209" s="1">
        <f t="shared" si="113"/>
        <v>625.99300000000051</v>
      </c>
      <c r="S209" s="1">
        <v>215</v>
      </c>
      <c r="T209" s="1">
        <f t="shared" si="114"/>
        <v>840.99300000000051</v>
      </c>
      <c r="U209" s="22">
        <f t="shared" si="115"/>
        <v>2402.8371428571445</v>
      </c>
      <c r="V209" s="1"/>
      <c r="W209" s="1"/>
      <c r="X209" s="1">
        <v>850</v>
      </c>
      <c r="Y209" s="1">
        <v>3300</v>
      </c>
      <c r="Z209" s="1">
        <v>1880</v>
      </c>
      <c r="AA209" s="1">
        <f t="shared" si="108"/>
        <v>4982.3357142857139</v>
      </c>
      <c r="AB209" s="1">
        <f t="shared" si="124"/>
        <v>678.19999999999936</v>
      </c>
      <c r="AC209" s="1">
        <f t="shared" si="116"/>
        <v>637.50799999999936</v>
      </c>
      <c r="AD209" s="1">
        <v>220</v>
      </c>
      <c r="AE209" s="1">
        <f t="shared" si="117"/>
        <v>857.50799999999936</v>
      </c>
      <c r="AF209" s="22">
        <f t="shared" si="118"/>
        <v>2450.0228571428556</v>
      </c>
      <c r="AG209" s="20"/>
      <c r="AH209" s="20"/>
      <c r="AI209" s="1">
        <v>850</v>
      </c>
      <c r="AJ209" s="1">
        <v>3300</v>
      </c>
      <c r="AK209" s="1">
        <v>2350</v>
      </c>
      <c r="AL209" s="1">
        <f t="shared" si="127"/>
        <v>6227.9196428571422</v>
      </c>
      <c r="AM209" s="1">
        <f t="shared" si="125"/>
        <v>861.92999999999927</v>
      </c>
      <c r="AN209" s="1">
        <f t="shared" si="119"/>
        <v>818.83349999999928</v>
      </c>
      <c r="AO209" s="1">
        <v>230</v>
      </c>
      <c r="AP209" s="1">
        <v>45</v>
      </c>
      <c r="AQ209" s="1">
        <f t="shared" si="120"/>
        <v>1093.8334999999993</v>
      </c>
      <c r="AR209" s="22">
        <f t="shared" si="121"/>
        <v>3125.2385714285697</v>
      </c>
    </row>
    <row r="210" spans="2:44" x14ac:dyDescent="0.35">
      <c r="B210" s="3">
        <v>850</v>
      </c>
      <c r="C210" s="21">
        <v>3400</v>
      </c>
      <c r="D210" s="4">
        <v>1255</v>
      </c>
      <c r="E210" s="6">
        <f t="shared" si="109"/>
        <v>3432.6491071428572</v>
      </c>
      <c r="F210" s="3">
        <f t="shared" si="122"/>
        <v>478.68000000000069</v>
      </c>
      <c r="G210" s="21">
        <f t="shared" si="110"/>
        <v>454.74600000000061</v>
      </c>
      <c r="H210" s="21">
        <v>205</v>
      </c>
      <c r="I210" s="4">
        <f t="shared" si="111"/>
        <v>659.74600000000055</v>
      </c>
      <c r="J210" s="9">
        <f t="shared" si="112"/>
        <v>1884.9885714285731</v>
      </c>
      <c r="K210" s="20"/>
      <c r="L210" s="1"/>
      <c r="M210" s="1">
        <v>850</v>
      </c>
      <c r="N210" s="1">
        <v>3400</v>
      </c>
      <c r="O210" s="1">
        <v>1560</v>
      </c>
      <c r="P210" s="1">
        <f t="shared" si="126"/>
        <v>4266.8785714285714</v>
      </c>
      <c r="Q210" s="1">
        <f t="shared" si="123"/>
        <v>678.64000000000067</v>
      </c>
      <c r="R210" s="1">
        <f t="shared" si="113"/>
        <v>637.92160000000058</v>
      </c>
      <c r="S210" s="1">
        <v>215</v>
      </c>
      <c r="T210" s="1">
        <f t="shared" si="114"/>
        <v>852.92160000000058</v>
      </c>
      <c r="U210" s="22">
        <f t="shared" si="115"/>
        <v>2436.918857142859</v>
      </c>
      <c r="V210" s="1"/>
      <c r="W210" s="1"/>
      <c r="X210" s="1">
        <v>850</v>
      </c>
      <c r="Y210" s="1">
        <v>3400</v>
      </c>
      <c r="Z210" s="1">
        <v>1880</v>
      </c>
      <c r="AA210" s="1">
        <f t="shared" si="108"/>
        <v>5142.1357142857141</v>
      </c>
      <c r="AB210" s="1">
        <f t="shared" si="124"/>
        <v>691.22999999999934</v>
      </c>
      <c r="AC210" s="1">
        <f t="shared" si="116"/>
        <v>649.75619999999935</v>
      </c>
      <c r="AD210" s="1">
        <v>220</v>
      </c>
      <c r="AE210" s="1">
        <f t="shared" si="117"/>
        <v>869.75619999999935</v>
      </c>
      <c r="AF210" s="22">
        <f t="shared" si="118"/>
        <v>2485.0177142857124</v>
      </c>
      <c r="AG210" s="20"/>
      <c r="AH210" s="20"/>
      <c r="AI210" s="1">
        <v>850</v>
      </c>
      <c r="AJ210" s="1">
        <v>3400</v>
      </c>
      <c r="AK210" s="1">
        <v>2350</v>
      </c>
      <c r="AL210" s="1">
        <f t="shared" si="127"/>
        <v>6427.6696428571422</v>
      </c>
      <c r="AM210" s="1">
        <f t="shared" si="125"/>
        <v>878.84999999999923</v>
      </c>
      <c r="AN210" s="1">
        <f t="shared" si="119"/>
        <v>834.90749999999923</v>
      </c>
      <c r="AO210" s="1">
        <v>230</v>
      </c>
      <c r="AP210" s="1">
        <v>45</v>
      </c>
      <c r="AQ210" s="1">
        <f t="shared" si="120"/>
        <v>1109.9074999999993</v>
      </c>
      <c r="AR210" s="22">
        <f t="shared" si="121"/>
        <v>3171.1642857142842</v>
      </c>
    </row>
    <row r="211" spans="2:44" x14ac:dyDescent="0.35">
      <c r="B211" s="3">
        <v>850</v>
      </c>
      <c r="C211" s="21">
        <v>3500</v>
      </c>
      <c r="D211" s="4">
        <v>1255</v>
      </c>
      <c r="E211" s="6">
        <f t="shared" si="109"/>
        <v>3539.324107142857</v>
      </c>
      <c r="F211" s="3">
        <f t="shared" si="122"/>
        <v>487.15000000000072</v>
      </c>
      <c r="G211" s="21">
        <f t="shared" si="110"/>
        <v>462.79250000000064</v>
      </c>
      <c r="H211" s="21">
        <v>210</v>
      </c>
      <c r="I211" s="4">
        <f t="shared" si="111"/>
        <v>672.7925000000007</v>
      </c>
      <c r="J211" s="9">
        <f t="shared" si="112"/>
        <v>1922.2642857142878</v>
      </c>
      <c r="K211" s="20"/>
      <c r="L211" s="1"/>
      <c r="M211" s="1">
        <v>850</v>
      </c>
      <c r="N211" s="1">
        <v>3500</v>
      </c>
      <c r="O211" s="1">
        <v>1560</v>
      </c>
      <c r="P211" s="1">
        <f t="shared" si="126"/>
        <v>4399.4785714285717</v>
      </c>
      <c r="Q211" s="1">
        <f t="shared" si="123"/>
        <v>691.33000000000072</v>
      </c>
      <c r="R211" s="1">
        <f t="shared" si="113"/>
        <v>649.85020000000065</v>
      </c>
      <c r="S211" s="1">
        <v>215</v>
      </c>
      <c r="T211" s="1">
        <f t="shared" si="114"/>
        <v>864.85020000000065</v>
      </c>
      <c r="U211" s="22">
        <f t="shared" si="115"/>
        <v>2471.0005714285735</v>
      </c>
      <c r="V211" s="1"/>
      <c r="W211" s="1"/>
      <c r="X211" s="1">
        <v>850</v>
      </c>
      <c r="Y211" s="1">
        <v>3500</v>
      </c>
      <c r="Z211" s="1">
        <v>1880</v>
      </c>
      <c r="AA211" s="1">
        <f t="shared" si="108"/>
        <v>5301.9357142857143</v>
      </c>
      <c r="AB211" s="1">
        <f t="shared" si="124"/>
        <v>704.25999999999931</v>
      </c>
      <c r="AC211" s="1">
        <f t="shared" si="116"/>
        <v>662.00439999999935</v>
      </c>
      <c r="AD211" s="1">
        <v>220</v>
      </c>
      <c r="AE211" s="1">
        <f t="shared" si="117"/>
        <v>882.00439999999935</v>
      </c>
      <c r="AF211" s="22">
        <f t="shared" si="118"/>
        <v>2520.0125714285696</v>
      </c>
      <c r="AG211" s="20"/>
      <c r="AH211" s="20"/>
      <c r="AI211" s="1">
        <v>850</v>
      </c>
      <c r="AJ211" s="1">
        <v>3500</v>
      </c>
      <c r="AK211" s="1">
        <v>2350</v>
      </c>
      <c r="AL211" s="1">
        <f t="shared" si="127"/>
        <v>6627.4196428571422</v>
      </c>
      <c r="AM211" s="1">
        <f t="shared" si="125"/>
        <v>895.76999999999919</v>
      </c>
      <c r="AN211" s="1">
        <f t="shared" si="119"/>
        <v>850.98149999999919</v>
      </c>
      <c r="AO211" s="1">
        <v>235</v>
      </c>
      <c r="AP211" s="1">
        <v>45</v>
      </c>
      <c r="AQ211" s="1">
        <f t="shared" si="120"/>
        <v>1130.9814999999992</v>
      </c>
      <c r="AR211" s="22">
        <f t="shared" si="121"/>
        <v>3231.3757142857121</v>
      </c>
    </row>
    <row r="212" spans="2:44" x14ac:dyDescent="0.35">
      <c r="B212" s="3">
        <v>850</v>
      </c>
      <c r="C212" s="21">
        <v>3600</v>
      </c>
      <c r="D212" s="4">
        <v>1255</v>
      </c>
      <c r="E212" s="6">
        <f t="shared" si="109"/>
        <v>3645.9991071428572</v>
      </c>
      <c r="F212" s="3">
        <f t="shared" si="122"/>
        <v>495.62000000000074</v>
      </c>
      <c r="G212" s="21">
        <f t="shared" si="110"/>
        <v>470.83900000000068</v>
      </c>
      <c r="H212" s="21">
        <v>210</v>
      </c>
      <c r="I212" s="4">
        <f t="shared" si="111"/>
        <v>680.83900000000062</v>
      </c>
      <c r="J212" s="9">
        <f t="shared" si="112"/>
        <v>1945.2542857142876</v>
      </c>
      <c r="K212" s="20"/>
      <c r="L212" s="1"/>
      <c r="M212" s="1">
        <v>850</v>
      </c>
      <c r="N212" s="1">
        <v>3600</v>
      </c>
      <c r="O212" s="1">
        <v>1560</v>
      </c>
      <c r="P212" s="1">
        <f t="shared" si="126"/>
        <v>4532.0785714285721</v>
      </c>
      <c r="Q212" s="1">
        <f t="shared" si="123"/>
        <v>704.02000000000078</v>
      </c>
      <c r="R212" s="1">
        <f t="shared" si="113"/>
        <v>661.77880000000073</v>
      </c>
      <c r="S212" s="1">
        <v>220</v>
      </c>
      <c r="T212" s="1">
        <f t="shared" si="114"/>
        <v>881.77880000000073</v>
      </c>
      <c r="U212" s="22">
        <f t="shared" si="115"/>
        <v>2519.3680000000022</v>
      </c>
      <c r="V212" s="1"/>
      <c r="W212" s="1"/>
      <c r="X212" s="1">
        <v>850</v>
      </c>
      <c r="Y212" s="1">
        <v>3600</v>
      </c>
      <c r="Z212" s="1">
        <v>1880</v>
      </c>
      <c r="AA212" s="1">
        <f t="shared" si="108"/>
        <v>5461.7357142857145</v>
      </c>
      <c r="AB212" s="1">
        <f t="shared" si="124"/>
        <v>717.28999999999928</v>
      </c>
      <c r="AC212" s="1">
        <f t="shared" si="116"/>
        <v>674.25259999999923</v>
      </c>
      <c r="AD212" s="1">
        <v>220</v>
      </c>
      <c r="AE212" s="1">
        <f t="shared" si="117"/>
        <v>894.25259999999923</v>
      </c>
      <c r="AF212" s="22">
        <f t="shared" si="118"/>
        <v>2555.0074285714263</v>
      </c>
      <c r="AG212" s="20"/>
      <c r="AH212" s="20"/>
      <c r="AI212" s="1">
        <v>850</v>
      </c>
      <c r="AJ212" s="1">
        <v>3600</v>
      </c>
      <c r="AK212" s="1">
        <v>2350</v>
      </c>
      <c r="AL212" s="1">
        <f t="shared" si="127"/>
        <v>6827.1696428571422</v>
      </c>
      <c r="AM212" s="1">
        <f t="shared" si="125"/>
        <v>912.68999999999915</v>
      </c>
      <c r="AN212" s="1">
        <f t="shared" si="119"/>
        <v>867.05549999999914</v>
      </c>
      <c r="AO212" s="1">
        <v>235</v>
      </c>
      <c r="AP212" s="1">
        <v>45</v>
      </c>
      <c r="AQ212" s="1">
        <f t="shared" si="120"/>
        <v>1147.055499999999</v>
      </c>
      <c r="AR212" s="22">
        <f t="shared" si="121"/>
        <v>3277.3014285714262</v>
      </c>
    </row>
    <row r="213" spans="2:44" x14ac:dyDescent="0.35">
      <c r="B213" s="3">
        <v>850</v>
      </c>
      <c r="C213" s="21">
        <v>3700</v>
      </c>
      <c r="D213" s="4">
        <v>1255</v>
      </c>
      <c r="E213" s="6">
        <f t="shared" si="109"/>
        <v>3752.6741071428569</v>
      </c>
      <c r="F213" s="3">
        <f t="shared" si="122"/>
        <v>504.09000000000077</v>
      </c>
      <c r="G213" s="21">
        <f t="shared" si="110"/>
        <v>478.88550000000072</v>
      </c>
      <c r="H213" s="21">
        <v>210</v>
      </c>
      <c r="I213" s="4">
        <f t="shared" si="111"/>
        <v>688.88550000000077</v>
      </c>
      <c r="J213" s="9">
        <f t="shared" si="112"/>
        <v>1968.244285714288</v>
      </c>
      <c r="K213" s="20"/>
      <c r="L213" s="1"/>
      <c r="M213" s="1">
        <v>850</v>
      </c>
      <c r="N213" s="1">
        <v>3700</v>
      </c>
      <c r="O213" s="1">
        <v>1560</v>
      </c>
      <c r="P213" s="1">
        <f t="shared" si="126"/>
        <v>4664.6785714285716</v>
      </c>
      <c r="Q213" s="1">
        <f t="shared" si="123"/>
        <v>716.71000000000083</v>
      </c>
      <c r="R213" s="1">
        <f t="shared" si="113"/>
        <v>673.70740000000069</v>
      </c>
      <c r="S213" s="1">
        <v>220</v>
      </c>
      <c r="T213" s="1">
        <f t="shared" si="114"/>
        <v>893.70740000000069</v>
      </c>
      <c r="U213" s="22">
        <f t="shared" si="115"/>
        <v>2553.4497142857163</v>
      </c>
      <c r="V213" s="1"/>
      <c r="W213" s="1"/>
      <c r="X213" s="1">
        <v>850</v>
      </c>
      <c r="Y213" s="1">
        <v>3700</v>
      </c>
      <c r="Z213" s="1">
        <v>1880</v>
      </c>
      <c r="AA213" s="1">
        <f t="shared" si="108"/>
        <v>5621.5357142857138</v>
      </c>
      <c r="AB213" s="1">
        <f t="shared" si="124"/>
        <v>730.31999999999925</v>
      </c>
      <c r="AC213" s="1">
        <f t="shared" si="116"/>
        <v>686.50079999999923</v>
      </c>
      <c r="AD213" s="1">
        <v>220</v>
      </c>
      <c r="AE213" s="1">
        <f t="shared" si="117"/>
        <v>906.50079999999923</v>
      </c>
      <c r="AF213" s="22">
        <f t="shared" si="118"/>
        <v>2590.0022857142835</v>
      </c>
      <c r="AG213" s="20"/>
      <c r="AH213" s="20"/>
      <c r="AI213" s="1">
        <v>850</v>
      </c>
      <c r="AJ213" s="1">
        <v>3700</v>
      </c>
      <c r="AK213" s="1">
        <v>2350</v>
      </c>
      <c r="AL213" s="1">
        <f t="shared" si="127"/>
        <v>7026.9196428571422</v>
      </c>
      <c r="AM213" s="1">
        <f t="shared" si="125"/>
        <v>929.6099999999991</v>
      </c>
      <c r="AN213" s="1">
        <f t="shared" si="119"/>
        <v>883.1294999999991</v>
      </c>
      <c r="AO213" s="1">
        <v>235</v>
      </c>
      <c r="AP213" s="1">
        <v>45</v>
      </c>
      <c r="AQ213" s="1">
        <f t="shared" si="120"/>
        <v>1163.1294999999991</v>
      </c>
      <c r="AR213" s="22">
        <f t="shared" si="121"/>
        <v>3323.2271428571403</v>
      </c>
    </row>
    <row r="214" spans="2:44" x14ac:dyDescent="0.35">
      <c r="B214" s="3">
        <v>850</v>
      </c>
      <c r="C214" s="21">
        <v>3800</v>
      </c>
      <c r="D214" s="4">
        <v>1255</v>
      </c>
      <c r="E214" s="6">
        <f t="shared" si="109"/>
        <v>3859.3491071428571</v>
      </c>
      <c r="F214" s="3">
        <f t="shared" si="122"/>
        <v>512.56000000000074</v>
      </c>
      <c r="G214" s="21">
        <f t="shared" si="110"/>
        <v>486.9320000000007</v>
      </c>
      <c r="H214" s="21">
        <v>210</v>
      </c>
      <c r="I214" s="4">
        <f t="shared" si="111"/>
        <v>696.9320000000007</v>
      </c>
      <c r="J214" s="9">
        <f t="shared" si="112"/>
        <v>1991.2342857142878</v>
      </c>
      <c r="K214" s="20"/>
      <c r="L214" s="1"/>
      <c r="M214" s="1">
        <v>850</v>
      </c>
      <c r="N214" s="1">
        <v>3800</v>
      </c>
      <c r="O214" s="1">
        <v>1560</v>
      </c>
      <c r="P214" s="1">
        <f t="shared" si="126"/>
        <v>4797.2785714285719</v>
      </c>
      <c r="Q214" s="1">
        <f t="shared" si="123"/>
        <v>729.40000000000089</v>
      </c>
      <c r="R214" s="1">
        <f t="shared" si="113"/>
        <v>685.63600000000076</v>
      </c>
      <c r="S214" s="1">
        <v>220</v>
      </c>
      <c r="T214" s="1">
        <f t="shared" si="114"/>
        <v>905.63600000000076</v>
      </c>
      <c r="U214" s="22">
        <f t="shared" si="115"/>
        <v>2587.5314285714308</v>
      </c>
      <c r="V214" s="1"/>
      <c r="W214" s="1"/>
      <c r="X214" s="1">
        <v>850</v>
      </c>
      <c r="Y214" s="1">
        <v>3800</v>
      </c>
      <c r="Z214" s="1">
        <v>1880</v>
      </c>
      <c r="AA214" s="1">
        <f t="shared" si="108"/>
        <v>5781.3357142857139</v>
      </c>
      <c r="AB214" s="1">
        <f t="shared" si="124"/>
        <v>743.34999999999923</v>
      </c>
      <c r="AC214" s="1">
        <f t="shared" si="116"/>
        <v>698.74899999999923</v>
      </c>
      <c r="AD214" s="1">
        <v>220</v>
      </c>
      <c r="AE214" s="1">
        <f t="shared" si="117"/>
        <v>918.74899999999923</v>
      </c>
      <c r="AF214" s="22">
        <f t="shared" si="118"/>
        <v>2624.9971428571407</v>
      </c>
      <c r="AG214" s="20"/>
      <c r="AH214" s="20"/>
      <c r="AI214" s="1">
        <v>850</v>
      </c>
      <c r="AJ214" s="1">
        <v>3800</v>
      </c>
      <c r="AK214" s="1">
        <v>2350</v>
      </c>
      <c r="AL214" s="1">
        <f t="shared" si="127"/>
        <v>7226.6696428571422</v>
      </c>
      <c r="AM214" s="1">
        <f t="shared" si="125"/>
        <v>946.52999999999906</v>
      </c>
      <c r="AN214" s="1">
        <f t="shared" si="119"/>
        <v>899.20349999999905</v>
      </c>
      <c r="AO214" s="1">
        <v>235</v>
      </c>
      <c r="AP214" s="1">
        <v>45</v>
      </c>
      <c r="AQ214" s="1">
        <f t="shared" si="120"/>
        <v>1179.2034999999992</v>
      </c>
      <c r="AR214" s="22">
        <f t="shared" si="121"/>
        <v>3369.1528571428548</v>
      </c>
    </row>
    <row r="215" spans="2:44" x14ac:dyDescent="0.35">
      <c r="B215" s="3">
        <v>850</v>
      </c>
      <c r="C215" s="21">
        <v>3900</v>
      </c>
      <c r="D215" s="4">
        <v>1255</v>
      </c>
      <c r="E215" s="6">
        <f t="shared" si="109"/>
        <v>3966.0241071428572</v>
      </c>
      <c r="F215" s="3">
        <f t="shared" si="122"/>
        <v>521.03000000000077</v>
      </c>
      <c r="G215" s="21">
        <f t="shared" si="110"/>
        <v>494.97850000000068</v>
      </c>
      <c r="H215" s="21">
        <v>210</v>
      </c>
      <c r="I215" s="4">
        <f t="shared" si="111"/>
        <v>704.97850000000062</v>
      </c>
      <c r="J215" s="9">
        <f t="shared" si="112"/>
        <v>2014.2242857142876</v>
      </c>
      <c r="K215" s="20"/>
      <c r="L215" s="1"/>
      <c r="M215" s="1">
        <v>850</v>
      </c>
      <c r="N215" s="1">
        <v>3900</v>
      </c>
      <c r="O215" s="1">
        <v>1560</v>
      </c>
      <c r="P215" s="1">
        <f t="shared" si="126"/>
        <v>4929.8785714285714</v>
      </c>
      <c r="Q215" s="1">
        <f t="shared" si="123"/>
        <v>742.09000000000094</v>
      </c>
      <c r="R215" s="1">
        <f t="shared" si="113"/>
        <v>697.56460000000084</v>
      </c>
      <c r="S215" s="1">
        <v>220</v>
      </c>
      <c r="T215" s="1">
        <f t="shared" si="114"/>
        <v>917.56460000000084</v>
      </c>
      <c r="U215" s="22">
        <f t="shared" si="115"/>
        <v>2621.6131428571452</v>
      </c>
      <c r="V215" s="1"/>
      <c r="W215" s="1"/>
      <c r="X215" s="1">
        <v>850</v>
      </c>
      <c r="Y215" s="1">
        <v>3900</v>
      </c>
      <c r="Z215" s="1">
        <v>1880</v>
      </c>
      <c r="AA215" s="1">
        <f t="shared" si="108"/>
        <v>5941.1357142857141</v>
      </c>
      <c r="AB215" s="1">
        <f t="shared" si="124"/>
        <v>756.3799999999992</v>
      </c>
      <c r="AC215" s="1">
        <f t="shared" si="116"/>
        <v>710.99719999999922</v>
      </c>
      <c r="AD215" s="1">
        <v>220</v>
      </c>
      <c r="AE215" s="1">
        <f t="shared" si="117"/>
        <v>930.99719999999922</v>
      </c>
      <c r="AF215" s="22">
        <f t="shared" si="118"/>
        <v>2659.9919999999979</v>
      </c>
      <c r="AG215" s="20"/>
      <c r="AH215" s="20"/>
      <c r="AI215" s="1">
        <v>850</v>
      </c>
      <c r="AJ215" s="1">
        <v>3900</v>
      </c>
      <c r="AK215" s="1">
        <v>2350</v>
      </c>
      <c r="AL215" s="1">
        <f t="shared" si="127"/>
        <v>7426.4196428571422</v>
      </c>
      <c r="AM215" s="1">
        <f t="shared" si="125"/>
        <v>963.44999999999902</v>
      </c>
      <c r="AN215" s="1">
        <f t="shared" si="119"/>
        <v>915.27749999999901</v>
      </c>
      <c r="AO215" s="1">
        <v>235</v>
      </c>
      <c r="AP215" s="1">
        <v>45</v>
      </c>
      <c r="AQ215" s="1">
        <f t="shared" si="120"/>
        <v>1195.277499999999</v>
      </c>
      <c r="AR215" s="22">
        <f t="shared" si="121"/>
        <v>3415.0785714285689</v>
      </c>
    </row>
    <row r="216" spans="2:44" x14ac:dyDescent="0.35">
      <c r="B216" s="3">
        <v>850</v>
      </c>
      <c r="C216" s="21">
        <v>4000</v>
      </c>
      <c r="D216" s="4">
        <v>1255</v>
      </c>
      <c r="E216" s="6">
        <f t="shared" si="109"/>
        <v>4072.699107142857</v>
      </c>
      <c r="F216" s="3">
        <f t="shared" si="122"/>
        <v>529.5000000000008</v>
      </c>
      <c r="G216" s="21">
        <f t="shared" si="110"/>
        <v>503.02500000000072</v>
      </c>
      <c r="H216" s="21">
        <v>215</v>
      </c>
      <c r="I216" s="4">
        <f t="shared" si="111"/>
        <v>718.02500000000077</v>
      </c>
      <c r="J216" s="9">
        <f t="shared" si="112"/>
        <v>2051.5000000000023</v>
      </c>
      <c r="K216" s="20"/>
      <c r="L216" s="1"/>
      <c r="M216" s="1">
        <v>850</v>
      </c>
      <c r="N216" s="1">
        <v>4000</v>
      </c>
      <c r="O216" s="1">
        <v>1560</v>
      </c>
      <c r="P216" s="1">
        <f t="shared" si="126"/>
        <v>5062.4785714285717</v>
      </c>
      <c r="Q216" s="1">
        <f t="shared" si="123"/>
        <v>754.780000000001</v>
      </c>
      <c r="R216" s="1">
        <f t="shared" si="113"/>
        <v>709.49320000000091</v>
      </c>
      <c r="S216" s="1">
        <v>220</v>
      </c>
      <c r="T216" s="1">
        <f t="shared" si="114"/>
        <v>929.49320000000091</v>
      </c>
      <c r="U216" s="22">
        <f t="shared" si="115"/>
        <v>2655.6948571428597</v>
      </c>
      <c r="V216" s="1"/>
      <c r="W216" s="1"/>
      <c r="X216" s="1">
        <v>850</v>
      </c>
      <c r="Y216" s="1">
        <v>4000</v>
      </c>
      <c r="Z216" s="1">
        <v>1880</v>
      </c>
      <c r="AA216" s="1">
        <f t="shared" si="108"/>
        <v>6100.9357142857143</v>
      </c>
      <c r="AB216" s="1">
        <f t="shared" si="124"/>
        <v>769.40999999999917</v>
      </c>
      <c r="AC216" s="1">
        <f t="shared" si="116"/>
        <v>723.24539999999922</v>
      </c>
      <c r="AD216" s="1">
        <v>225</v>
      </c>
      <c r="AE216" s="1">
        <f t="shared" si="117"/>
        <v>948.24539999999922</v>
      </c>
      <c r="AF216" s="22">
        <f t="shared" si="118"/>
        <v>2709.2725714285693</v>
      </c>
      <c r="AG216" s="20"/>
      <c r="AH216" s="20"/>
      <c r="AI216" s="1">
        <v>850</v>
      </c>
      <c r="AJ216" s="1">
        <v>4000</v>
      </c>
      <c r="AK216" s="1">
        <v>2350</v>
      </c>
      <c r="AL216" s="1">
        <f t="shared" si="127"/>
        <v>7626.1696428571422</v>
      </c>
      <c r="AM216" s="1">
        <f t="shared" si="125"/>
        <v>980.36999999999898</v>
      </c>
      <c r="AN216" s="1">
        <f t="shared" si="119"/>
        <v>931.35149999999896</v>
      </c>
      <c r="AO216" s="1">
        <v>240</v>
      </c>
      <c r="AP216" s="1">
        <v>45</v>
      </c>
      <c r="AQ216" s="1">
        <f t="shared" si="120"/>
        <v>1216.3514999999989</v>
      </c>
      <c r="AR216" s="22">
        <f t="shared" si="121"/>
        <v>3475.2899999999968</v>
      </c>
    </row>
    <row r="217" spans="2:44" x14ac:dyDescent="0.35">
      <c r="B217" s="3"/>
      <c r="C217" s="21"/>
      <c r="D217" s="4"/>
      <c r="E217" s="6"/>
      <c r="F217" s="3"/>
      <c r="G217" s="21"/>
      <c r="H217" s="21"/>
      <c r="I217" s="4"/>
      <c r="J217" s="23"/>
      <c r="K217" s="2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20"/>
      <c r="AH217" s="20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2:44" x14ac:dyDescent="0.35">
      <c r="B218" s="3"/>
      <c r="C218" s="21"/>
      <c r="D218" s="4"/>
      <c r="E218" s="6"/>
      <c r="F218" s="3"/>
      <c r="G218" s="21"/>
      <c r="H218" s="21"/>
      <c r="I218" s="4"/>
      <c r="J218" s="23"/>
      <c r="K218" s="2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20"/>
      <c r="AH218" s="20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2:44" x14ac:dyDescent="0.35">
      <c r="B219" s="3">
        <v>900</v>
      </c>
      <c r="C219" s="21">
        <v>800</v>
      </c>
      <c r="D219" s="4">
        <v>1255</v>
      </c>
      <c r="E219" s="6">
        <f t="shared" ref="E219:E251" si="128">(((22/7*(B219/2)^2)*D219)+((C219-B219)*D219*B219))/1000000</f>
        <v>685.76785714285711</v>
      </c>
      <c r="F219" s="3">
        <v>375.96</v>
      </c>
      <c r="G219" s="21">
        <f t="shared" ref="G219:G251" si="129">$G$4*F219</f>
        <v>357.16199999999998</v>
      </c>
      <c r="H219" s="21">
        <v>125</v>
      </c>
      <c r="I219" s="4">
        <f t="shared" ref="I219:I251" si="130">SUM(G219:H219)</f>
        <v>482.16199999999998</v>
      </c>
      <c r="J219" s="9">
        <f t="shared" ref="J219:J251" si="131">I219/(1-$C$2)</f>
        <v>1377.6057142857144</v>
      </c>
      <c r="K219" s="20"/>
      <c r="L219" s="1"/>
      <c r="M219" s="1">
        <v>900</v>
      </c>
      <c r="N219" s="1">
        <v>800</v>
      </c>
      <c r="O219" s="1">
        <v>1560</v>
      </c>
      <c r="P219" s="1">
        <f t="shared" si="126"/>
        <v>852.42857142857133</v>
      </c>
      <c r="Q219" s="1">
        <v>469.58</v>
      </c>
      <c r="R219" s="1">
        <f t="shared" ref="R219:R251" si="132">$R$4*Q219</f>
        <v>441.40519999999998</v>
      </c>
      <c r="S219" s="1">
        <v>125</v>
      </c>
      <c r="T219" s="1">
        <f t="shared" ref="T219:T251" si="133">SUM(R219:S219)</f>
        <v>566.40519999999992</v>
      </c>
      <c r="U219" s="22">
        <f t="shared" ref="U219:U251" si="134">T219/(1-$C$2)</f>
        <v>1618.3005714285714</v>
      </c>
      <c r="V219" s="1"/>
      <c r="W219" s="1"/>
      <c r="X219" s="1">
        <v>900</v>
      </c>
      <c r="Y219" s="1">
        <v>800</v>
      </c>
      <c r="Z219" s="1">
        <v>1880</v>
      </c>
      <c r="AA219" s="1">
        <f t="shared" si="108"/>
        <v>1027.2857142857142</v>
      </c>
      <c r="AB219" s="1">
        <v>448.23</v>
      </c>
      <c r="AC219" s="1">
        <f t="shared" ref="AC219:AC251" si="135">$AC$4*AB219</f>
        <v>421.33620000000002</v>
      </c>
      <c r="AD219" s="1">
        <v>145</v>
      </c>
      <c r="AE219" s="1">
        <f t="shared" ref="AE219:AE251" si="136">SUM(AC219:AD219)</f>
        <v>566.33619999999996</v>
      </c>
      <c r="AF219" s="22">
        <f t="shared" ref="AF219:AF251" si="137">AE219/(1-$C$2)</f>
        <v>1618.1034285714286</v>
      </c>
      <c r="AG219" s="20"/>
      <c r="AH219" s="20"/>
      <c r="AI219" s="1">
        <v>900</v>
      </c>
      <c r="AJ219" s="1">
        <v>800</v>
      </c>
      <c r="AK219" s="1">
        <v>2350</v>
      </c>
      <c r="AL219" s="1">
        <f t="shared" si="127"/>
        <v>1284.1071428571427</v>
      </c>
      <c r="AM219" s="1">
        <v>563.20000000000005</v>
      </c>
      <c r="AN219" s="1">
        <f t="shared" ref="AN219:AN251" si="138">$AN$4*AM219</f>
        <v>535.04</v>
      </c>
      <c r="AO219" s="1">
        <v>145</v>
      </c>
      <c r="AP219" s="1">
        <v>30</v>
      </c>
      <c r="AQ219" s="1">
        <f t="shared" ref="AQ219:AQ251" si="139">SUM(AN219:AP219)</f>
        <v>710.04</v>
      </c>
      <c r="AR219" s="22">
        <f t="shared" ref="AR219:AR251" si="140">AQ219/(1-$C$2)</f>
        <v>2028.6857142857143</v>
      </c>
    </row>
    <row r="220" spans="2:44" x14ac:dyDescent="0.35">
      <c r="B220" s="3">
        <v>900</v>
      </c>
      <c r="C220" s="21">
        <v>900</v>
      </c>
      <c r="D220" s="4">
        <v>1255</v>
      </c>
      <c r="E220" s="6">
        <f t="shared" si="128"/>
        <v>798.71785714285704</v>
      </c>
      <c r="F220" s="3">
        <v>388.65</v>
      </c>
      <c r="G220" s="21">
        <f t="shared" si="129"/>
        <v>369.21749999999997</v>
      </c>
      <c r="H220" s="21">
        <v>125</v>
      </c>
      <c r="I220" s="4">
        <f t="shared" si="130"/>
        <v>494.21749999999997</v>
      </c>
      <c r="J220" s="9">
        <f t="shared" si="131"/>
        <v>1412.05</v>
      </c>
      <c r="K220" s="20"/>
      <c r="L220" s="1"/>
      <c r="M220" s="1">
        <v>900</v>
      </c>
      <c r="N220" s="1">
        <v>900</v>
      </c>
      <c r="O220" s="1">
        <v>1560</v>
      </c>
      <c r="P220" s="1">
        <f t="shared" si="126"/>
        <v>992.82857142857131</v>
      </c>
      <c r="Q220" s="1">
        <v>486.49</v>
      </c>
      <c r="R220" s="1">
        <f t="shared" si="132"/>
        <v>457.30059999999997</v>
      </c>
      <c r="S220" s="1">
        <v>125</v>
      </c>
      <c r="T220" s="1">
        <f t="shared" si="133"/>
        <v>582.30060000000003</v>
      </c>
      <c r="U220" s="22">
        <f t="shared" si="134"/>
        <v>1663.7160000000001</v>
      </c>
      <c r="V220" s="1"/>
      <c r="W220" s="1"/>
      <c r="X220" s="1">
        <v>900</v>
      </c>
      <c r="Y220" s="1">
        <v>900</v>
      </c>
      <c r="Z220" s="1">
        <v>1880</v>
      </c>
      <c r="AA220" s="1">
        <f t="shared" si="108"/>
        <v>1196.485714285714</v>
      </c>
      <c r="AB220" s="1">
        <v>464.52</v>
      </c>
      <c r="AC220" s="1">
        <f t="shared" si="135"/>
        <v>436.64879999999994</v>
      </c>
      <c r="AD220" s="1">
        <v>145</v>
      </c>
      <c r="AE220" s="1">
        <f t="shared" si="136"/>
        <v>581.64879999999994</v>
      </c>
      <c r="AF220" s="22">
        <f t="shared" si="137"/>
        <v>1661.8537142857142</v>
      </c>
      <c r="AG220" s="20"/>
      <c r="AH220" s="20"/>
      <c r="AI220" s="1">
        <v>900</v>
      </c>
      <c r="AJ220" s="1">
        <v>900</v>
      </c>
      <c r="AK220" s="1">
        <v>2350</v>
      </c>
      <c r="AL220" s="1">
        <f t="shared" si="127"/>
        <v>1495.6071428571427</v>
      </c>
      <c r="AM220" s="1">
        <v>584.34</v>
      </c>
      <c r="AN220" s="1">
        <f t="shared" si="138"/>
        <v>555.12300000000005</v>
      </c>
      <c r="AO220" s="1">
        <v>145</v>
      </c>
      <c r="AP220" s="1">
        <v>30</v>
      </c>
      <c r="AQ220" s="1">
        <f t="shared" si="139"/>
        <v>730.12300000000005</v>
      </c>
      <c r="AR220" s="22">
        <f t="shared" si="140"/>
        <v>2086.0657142857144</v>
      </c>
    </row>
    <row r="221" spans="2:44" x14ac:dyDescent="0.35">
      <c r="B221" s="3">
        <v>900</v>
      </c>
      <c r="C221" s="21">
        <v>1000</v>
      </c>
      <c r="D221" s="4">
        <v>1255</v>
      </c>
      <c r="E221" s="6">
        <f t="shared" si="128"/>
        <v>911.66785714285709</v>
      </c>
      <c r="F221" s="3">
        <f>F220+12.69</f>
        <v>401.34</v>
      </c>
      <c r="G221" s="21">
        <f t="shared" si="129"/>
        <v>381.27299999999997</v>
      </c>
      <c r="H221" s="21">
        <v>125</v>
      </c>
      <c r="I221" s="4">
        <f t="shared" si="130"/>
        <v>506.27299999999997</v>
      </c>
      <c r="J221" s="9">
        <f t="shared" si="131"/>
        <v>1446.4942857142858</v>
      </c>
      <c r="K221" s="20"/>
      <c r="L221" s="1"/>
      <c r="M221" s="1">
        <v>900</v>
      </c>
      <c r="N221" s="1">
        <v>1000</v>
      </c>
      <c r="O221" s="1">
        <v>1560</v>
      </c>
      <c r="P221" s="1">
        <f t="shared" si="126"/>
        <v>1133.2285714285713</v>
      </c>
      <c r="Q221" s="1">
        <f>Q220+16.91</f>
        <v>503.40000000000003</v>
      </c>
      <c r="R221" s="1">
        <f t="shared" si="132"/>
        <v>473.19600000000003</v>
      </c>
      <c r="S221" s="1">
        <v>145</v>
      </c>
      <c r="T221" s="1">
        <f t="shared" si="133"/>
        <v>618.19600000000003</v>
      </c>
      <c r="U221" s="22">
        <f t="shared" si="134"/>
        <v>1766.274285714286</v>
      </c>
      <c r="V221" s="1"/>
      <c r="W221" s="1"/>
      <c r="X221" s="1">
        <v>900</v>
      </c>
      <c r="Y221" s="1">
        <v>1000</v>
      </c>
      <c r="Z221" s="1">
        <v>1880</v>
      </c>
      <c r="AA221" s="1">
        <f t="shared" ref="AA221:AA284" si="141">(((22/7*(X221/2)^2)*Z221)+((Y221-X221)*Z221*X221))/1000000</f>
        <v>1365.6857142857141</v>
      </c>
      <c r="AB221" s="1">
        <f>AB220+16.29</f>
        <v>480.81</v>
      </c>
      <c r="AC221" s="1">
        <f t="shared" si="135"/>
        <v>451.96139999999997</v>
      </c>
      <c r="AD221" s="1">
        <v>145</v>
      </c>
      <c r="AE221" s="1">
        <f t="shared" si="136"/>
        <v>596.96139999999991</v>
      </c>
      <c r="AF221" s="22">
        <f t="shared" si="137"/>
        <v>1705.6039999999998</v>
      </c>
      <c r="AG221" s="20"/>
      <c r="AH221" s="20"/>
      <c r="AI221" s="1">
        <v>900</v>
      </c>
      <c r="AJ221" s="1">
        <v>1000</v>
      </c>
      <c r="AK221" s="1">
        <v>2350</v>
      </c>
      <c r="AL221" s="1">
        <f t="shared" si="127"/>
        <v>1707.1071428571427</v>
      </c>
      <c r="AM221" s="1">
        <f>AM220+21.14</f>
        <v>605.48</v>
      </c>
      <c r="AN221" s="1">
        <f t="shared" si="138"/>
        <v>575.20600000000002</v>
      </c>
      <c r="AO221" s="1">
        <v>165</v>
      </c>
      <c r="AP221" s="1">
        <v>30</v>
      </c>
      <c r="AQ221" s="1">
        <f t="shared" si="139"/>
        <v>770.20600000000002</v>
      </c>
      <c r="AR221" s="22">
        <f t="shared" si="140"/>
        <v>2200.5885714285714</v>
      </c>
    </row>
    <row r="222" spans="2:44" x14ac:dyDescent="0.35">
      <c r="B222" s="3">
        <v>900</v>
      </c>
      <c r="C222" s="21">
        <v>1100</v>
      </c>
      <c r="D222" s="4">
        <v>1255</v>
      </c>
      <c r="E222" s="6">
        <f t="shared" si="128"/>
        <v>1024.617857142857</v>
      </c>
      <c r="F222" s="3">
        <f t="shared" ref="F222:F251" si="142">F221+12.69</f>
        <v>414.03</v>
      </c>
      <c r="G222" s="21">
        <f t="shared" si="129"/>
        <v>393.32849999999996</v>
      </c>
      <c r="H222" s="21">
        <v>145</v>
      </c>
      <c r="I222" s="4">
        <f t="shared" si="130"/>
        <v>538.32849999999996</v>
      </c>
      <c r="J222" s="9">
        <f t="shared" si="131"/>
        <v>1538.0814285714287</v>
      </c>
      <c r="K222" s="20"/>
      <c r="L222" s="1"/>
      <c r="M222" s="1">
        <v>900</v>
      </c>
      <c r="N222" s="1">
        <v>1100</v>
      </c>
      <c r="O222" s="1">
        <v>1560</v>
      </c>
      <c r="P222" s="1">
        <f t="shared" si="126"/>
        <v>1273.6285714285711</v>
      </c>
      <c r="Q222" s="1">
        <f t="shared" ref="Q222:Q251" si="143">Q221+16.91</f>
        <v>520.31000000000006</v>
      </c>
      <c r="R222" s="1">
        <f t="shared" si="132"/>
        <v>489.09140000000002</v>
      </c>
      <c r="S222" s="1">
        <v>145</v>
      </c>
      <c r="T222" s="1">
        <f t="shared" si="133"/>
        <v>634.09140000000002</v>
      </c>
      <c r="U222" s="22">
        <f t="shared" si="134"/>
        <v>1811.6897142857144</v>
      </c>
      <c r="V222" s="1"/>
      <c r="W222" s="1"/>
      <c r="X222" s="1">
        <v>900</v>
      </c>
      <c r="Y222" s="1">
        <v>1100</v>
      </c>
      <c r="Z222" s="1">
        <v>1880</v>
      </c>
      <c r="AA222" s="1">
        <f t="shared" si="141"/>
        <v>1534.8857142857141</v>
      </c>
      <c r="AB222" s="1">
        <f t="shared" ref="AB222:AB251" si="144">AB221+16.29</f>
        <v>497.1</v>
      </c>
      <c r="AC222" s="1">
        <f t="shared" si="135"/>
        <v>467.274</v>
      </c>
      <c r="AD222" s="1">
        <v>165</v>
      </c>
      <c r="AE222" s="1">
        <f t="shared" si="136"/>
        <v>632.274</v>
      </c>
      <c r="AF222" s="22">
        <f t="shared" si="137"/>
        <v>1806.497142857143</v>
      </c>
      <c r="AG222" s="20"/>
      <c r="AH222" s="20"/>
      <c r="AI222" s="1">
        <v>900</v>
      </c>
      <c r="AJ222" s="1">
        <v>1100</v>
      </c>
      <c r="AK222" s="1">
        <v>2350</v>
      </c>
      <c r="AL222" s="1">
        <f t="shared" si="127"/>
        <v>1918.6071428571427</v>
      </c>
      <c r="AM222" s="1">
        <f t="shared" ref="AM222:AM251" si="145">AM221+21.14</f>
        <v>626.62</v>
      </c>
      <c r="AN222" s="1">
        <f t="shared" si="138"/>
        <v>595.28899999999999</v>
      </c>
      <c r="AO222" s="1">
        <v>165</v>
      </c>
      <c r="AP222" s="1">
        <v>30</v>
      </c>
      <c r="AQ222" s="1">
        <f t="shared" si="139"/>
        <v>790.28899999999999</v>
      </c>
      <c r="AR222" s="22">
        <f t="shared" si="140"/>
        <v>2257.9685714285715</v>
      </c>
    </row>
    <row r="223" spans="2:44" x14ac:dyDescent="0.35">
      <c r="B223" s="3">
        <v>900</v>
      </c>
      <c r="C223" s="21">
        <v>1200</v>
      </c>
      <c r="D223" s="4">
        <v>1255</v>
      </c>
      <c r="E223" s="6">
        <f t="shared" si="128"/>
        <v>1137.5678571428571</v>
      </c>
      <c r="F223" s="3">
        <f t="shared" si="142"/>
        <v>426.71999999999997</v>
      </c>
      <c r="G223" s="21">
        <f t="shared" si="129"/>
        <v>405.38399999999996</v>
      </c>
      <c r="H223" s="21">
        <v>145</v>
      </c>
      <c r="I223" s="4">
        <f t="shared" si="130"/>
        <v>550.38400000000001</v>
      </c>
      <c r="J223" s="9">
        <f t="shared" si="131"/>
        <v>1572.5257142857145</v>
      </c>
      <c r="K223" s="20"/>
      <c r="L223" s="1"/>
      <c r="M223" s="1">
        <v>900</v>
      </c>
      <c r="N223" s="1">
        <v>1200</v>
      </c>
      <c r="O223" s="1">
        <v>1560</v>
      </c>
      <c r="P223" s="1">
        <f t="shared" si="126"/>
        <v>1414.0285714285712</v>
      </c>
      <c r="Q223" s="1">
        <f t="shared" si="143"/>
        <v>537.22</v>
      </c>
      <c r="R223" s="1">
        <f t="shared" si="132"/>
        <v>504.98680000000002</v>
      </c>
      <c r="S223" s="1">
        <v>145</v>
      </c>
      <c r="T223" s="1">
        <f t="shared" si="133"/>
        <v>649.98680000000002</v>
      </c>
      <c r="U223" s="22">
        <f t="shared" si="134"/>
        <v>1857.1051428571429</v>
      </c>
      <c r="V223" s="1"/>
      <c r="W223" s="1"/>
      <c r="X223" s="1">
        <v>900</v>
      </c>
      <c r="Y223" s="1">
        <v>1200</v>
      </c>
      <c r="Z223" s="1">
        <v>1880</v>
      </c>
      <c r="AA223" s="1">
        <f t="shared" si="141"/>
        <v>1704.0857142857142</v>
      </c>
      <c r="AB223" s="1">
        <f t="shared" si="144"/>
        <v>513.39</v>
      </c>
      <c r="AC223" s="1">
        <f t="shared" si="135"/>
        <v>482.58659999999998</v>
      </c>
      <c r="AD223" s="1">
        <v>165</v>
      </c>
      <c r="AE223" s="1">
        <f t="shared" si="136"/>
        <v>647.58659999999998</v>
      </c>
      <c r="AF223" s="22">
        <f t="shared" si="137"/>
        <v>1850.2474285714286</v>
      </c>
      <c r="AG223" s="20"/>
      <c r="AH223" s="20"/>
      <c r="AI223" s="1">
        <v>900</v>
      </c>
      <c r="AJ223" s="1">
        <v>1200</v>
      </c>
      <c r="AK223" s="1">
        <v>2350</v>
      </c>
      <c r="AL223" s="1">
        <f t="shared" si="127"/>
        <v>2130.1071428571427</v>
      </c>
      <c r="AM223" s="1">
        <f t="shared" si="145"/>
        <v>647.76</v>
      </c>
      <c r="AN223" s="1">
        <f t="shared" si="138"/>
        <v>615.37199999999996</v>
      </c>
      <c r="AO223" s="1">
        <v>185</v>
      </c>
      <c r="AP223" s="1">
        <v>30</v>
      </c>
      <c r="AQ223" s="1">
        <f t="shared" si="139"/>
        <v>830.37199999999996</v>
      </c>
      <c r="AR223" s="22">
        <f t="shared" si="140"/>
        <v>2372.4914285714285</v>
      </c>
    </row>
    <row r="224" spans="2:44" x14ac:dyDescent="0.35">
      <c r="B224" s="3">
        <v>900</v>
      </c>
      <c r="C224" s="21">
        <v>1300</v>
      </c>
      <c r="D224" s="4">
        <v>1255</v>
      </c>
      <c r="E224" s="6">
        <f t="shared" si="128"/>
        <v>1250.5178571428571</v>
      </c>
      <c r="F224" s="3">
        <f t="shared" si="142"/>
        <v>439.40999999999997</v>
      </c>
      <c r="G224" s="21">
        <f t="shared" si="129"/>
        <v>417.43949999999995</v>
      </c>
      <c r="H224" s="21">
        <v>145</v>
      </c>
      <c r="I224" s="4">
        <f t="shared" si="130"/>
        <v>562.43949999999995</v>
      </c>
      <c r="J224" s="9">
        <f t="shared" si="131"/>
        <v>1606.97</v>
      </c>
      <c r="K224" s="20"/>
      <c r="L224" s="1"/>
      <c r="M224" s="1">
        <v>900</v>
      </c>
      <c r="N224" s="1">
        <v>1300</v>
      </c>
      <c r="O224" s="1">
        <v>1560</v>
      </c>
      <c r="P224" s="1">
        <f t="shared" si="126"/>
        <v>1554.4285714285713</v>
      </c>
      <c r="Q224" s="1">
        <f t="shared" si="143"/>
        <v>554.13</v>
      </c>
      <c r="R224" s="1">
        <f t="shared" si="132"/>
        <v>520.88220000000001</v>
      </c>
      <c r="S224" s="1">
        <v>165</v>
      </c>
      <c r="T224" s="1">
        <f t="shared" si="133"/>
        <v>685.88220000000001</v>
      </c>
      <c r="U224" s="22">
        <f t="shared" si="134"/>
        <v>1959.6634285714288</v>
      </c>
      <c r="V224" s="1"/>
      <c r="W224" s="1"/>
      <c r="X224" s="1">
        <v>900</v>
      </c>
      <c r="Y224" s="1">
        <v>1300</v>
      </c>
      <c r="Z224" s="1">
        <v>1880</v>
      </c>
      <c r="AA224" s="1">
        <f t="shared" si="141"/>
        <v>1873.2857142857142</v>
      </c>
      <c r="AB224" s="1">
        <f t="shared" si="144"/>
        <v>529.67999999999995</v>
      </c>
      <c r="AC224" s="1">
        <f t="shared" si="135"/>
        <v>497.89919999999995</v>
      </c>
      <c r="AD224" s="1">
        <v>165</v>
      </c>
      <c r="AE224" s="1">
        <f t="shared" si="136"/>
        <v>662.89919999999995</v>
      </c>
      <c r="AF224" s="22">
        <f t="shared" si="137"/>
        <v>1893.9977142857142</v>
      </c>
      <c r="AG224" s="20"/>
      <c r="AH224" s="20"/>
      <c r="AI224" s="1">
        <v>900</v>
      </c>
      <c r="AJ224" s="1">
        <v>1300</v>
      </c>
      <c r="AK224" s="1">
        <v>2350</v>
      </c>
      <c r="AL224" s="1">
        <f t="shared" si="127"/>
        <v>2341.6071428571427</v>
      </c>
      <c r="AM224" s="1">
        <f t="shared" si="145"/>
        <v>668.9</v>
      </c>
      <c r="AN224" s="1">
        <f t="shared" si="138"/>
        <v>635.45499999999993</v>
      </c>
      <c r="AO224" s="1">
        <v>185</v>
      </c>
      <c r="AP224" s="1">
        <v>30</v>
      </c>
      <c r="AQ224" s="1">
        <f t="shared" si="139"/>
        <v>850.45499999999993</v>
      </c>
      <c r="AR224" s="22">
        <f t="shared" si="140"/>
        <v>2429.8714285714286</v>
      </c>
    </row>
    <row r="225" spans="2:44" x14ac:dyDescent="0.35">
      <c r="B225" s="3">
        <v>900</v>
      </c>
      <c r="C225" s="21">
        <v>1400</v>
      </c>
      <c r="D225" s="4">
        <v>1255</v>
      </c>
      <c r="E225" s="6">
        <f t="shared" si="128"/>
        <v>1363.4678571428572</v>
      </c>
      <c r="F225" s="3">
        <f t="shared" si="142"/>
        <v>452.09999999999997</v>
      </c>
      <c r="G225" s="21">
        <f t="shared" si="129"/>
        <v>429.49499999999995</v>
      </c>
      <c r="H225" s="21">
        <v>145</v>
      </c>
      <c r="I225" s="4">
        <f t="shared" si="130"/>
        <v>574.49499999999989</v>
      </c>
      <c r="J225" s="9">
        <f t="shared" si="131"/>
        <v>1641.4142857142856</v>
      </c>
      <c r="K225" s="20"/>
      <c r="L225" s="1"/>
      <c r="M225" s="1">
        <v>900</v>
      </c>
      <c r="N225" s="1">
        <v>1400</v>
      </c>
      <c r="O225" s="1">
        <v>1560</v>
      </c>
      <c r="P225" s="1">
        <f t="shared" si="126"/>
        <v>1694.8285714285712</v>
      </c>
      <c r="Q225" s="1">
        <f t="shared" si="143"/>
        <v>571.04</v>
      </c>
      <c r="R225" s="1">
        <f t="shared" si="132"/>
        <v>536.77759999999989</v>
      </c>
      <c r="S225" s="1">
        <v>165</v>
      </c>
      <c r="T225" s="1">
        <f t="shared" si="133"/>
        <v>701.77759999999989</v>
      </c>
      <c r="U225" s="22">
        <f t="shared" si="134"/>
        <v>2005.078857142857</v>
      </c>
      <c r="V225" s="1"/>
      <c r="W225" s="1"/>
      <c r="X225" s="1">
        <v>900</v>
      </c>
      <c r="Y225" s="1">
        <v>1400</v>
      </c>
      <c r="Z225" s="1">
        <v>1880</v>
      </c>
      <c r="AA225" s="1">
        <f t="shared" si="141"/>
        <v>2042.485714285714</v>
      </c>
      <c r="AB225" s="1">
        <f t="shared" si="144"/>
        <v>545.96999999999991</v>
      </c>
      <c r="AC225" s="1">
        <f t="shared" si="135"/>
        <v>513.21179999999993</v>
      </c>
      <c r="AD225" s="1">
        <v>185</v>
      </c>
      <c r="AE225" s="1">
        <f t="shared" si="136"/>
        <v>698.21179999999993</v>
      </c>
      <c r="AF225" s="22">
        <f t="shared" si="137"/>
        <v>1994.8908571428572</v>
      </c>
      <c r="AG225" s="20"/>
      <c r="AH225" s="20"/>
      <c r="AI225" s="1">
        <v>900</v>
      </c>
      <c r="AJ225" s="1">
        <v>1400</v>
      </c>
      <c r="AK225" s="1">
        <v>2350</v>
      </c>
      <c r="AL225" s="1">
        <f t="shared" si="127"/>
        <v>2553.1071428571427</v>
      </c>
      <c r="AM225" s="1">
        <f t="shared" si="145"/>
        <v>690.04</v>
      </c>
      <c r="AN225" s="1">
        <f t="shared" si="138"/>
        <v>655.5379999999999</v>
      </c>
      <c r="AO225" s="1">
        <v>200</v>
      </c>
      <c r="AP225" s="1">
        <v>30</v>
      </c>
      <c r="AQ225" s="1">
        <f t="shared" si="139"/>
        <v>885.5379999999999</v>
      </c>
      <c r="AR225" s="22">
        <f t="shared" si="140"/>
        <v>2530.1085714285714</v>
      </c>
    </row>
    <row r="226" spans="2:44" x14ac:dyDescent="0.35">
      <c r="B226" s="3">
        <v>900</v>
      </c>
      <c r="C226" s="21">
        <v>1500</v>
      </c>
      <c r="D226" s="4">
        <v>1255</v>
      </c>
      <c r="E226" s="6">
        <f t="shared" si="128"/>
        <v>1476.417857142857</v>
      </c>
      <c r="F226" s="3">
        <f t="shared" si="142"/>
        <v>464.78999999999996</v>
      </c>
      <c r="G226" s="21">
        <f t="shared" si="129"/>
        <v>441.55049999999994</v>
      </c>
      <c r="H226" s="21">
        <v>145</v>
      </c>
      <c r="I226" s="4">
        <f t="shared" si="130"/>
        <v>586.55049999999994</v>
      </c>
      <c r="J226" s="9">
        <f t="shared" si="131"/>
        <v>1675.8585714285714</v>
      </c>
      <c r="K226" s="20"/>
      <c r="L226" s="1"/>
      <c r="M226" s="1">
        <v>900</v>
      </c>
      <c r="N226" s="1">
        <v>1500</v>
      </c>
      <c r="O226" s="1">
        <v>1560</v>
      </c>
      <c r="P226" s="1">
        <f t="shared" si="126"/>
        <v>1835.2285714285713</v>
      </c>
      <c r="Q226" s="1">
        <f t="shared" si="143"/>
        <v>587.94999999999993</v>
      </c>
      <c r="R226" s="1">
        <f t="shared" si="132"/>
        <v>552.67299999999989</v>
      </c>
      <c r="S226" s="1">
        <v>165</v>
      </c>
      <c r="T226" s="1">
        <f t="shared" si="133"/>
        <v>717.67299999999989</v>
      </c>
      <c r="U226" s="22">
        <f t="shared" si="134"/>
        <v>2050.4942857142855</v>
      </c>
      <c r="V226" s="1"/>
      <c r="W226" s="1"/>
      <c r="X226" s="1">
        <v>900</v>
      </c>
      <c r="Y226" s="1">
        <v>1500</v>
      </c>
      <c r="Z226" s="1">
        <v>1880</v>
      </c>
      <c r="AA226" s="1">
        <f t="shared" si="141"/>
        <v>2211.6857142857143</v>
      </c>
      <c r="AB226" s="1">
        <f t="shared" si="144"/>
        <v>562.25999999999988</v>
      </c>
      <c r="AC226" s="1">
        <f t="shared" si="135"/>
        <v>528.5243999999999</v>
      </c>
      <c r="AD226" s="1">
        <v>185</v>
      </c>
      <c r="AE226" s="1">
        <f t="shared" si="136"/>
        <v>713.5243999999999</v>
      </c>
      <c r="AF226" s="22">
        <f t="shared" si="137"/>
        <v>2038.6411428571428</v>
      </c>
      <c r="AG226" s="20"/>
      <c r="AH226" s="20"/>
      <c r="AI226" s="1">
        <v>900</v>
      </c>
      <c r="AJ226" s="1">
        <v>1500</v>
      </c>
      <c r="AK226" s="1">
        <v>2350</v>
      </c>
      <c r="AL226" s="1">
        <f t="shared" si="127"/>
        <v>2764.6071428571427</v>
      </c>
      <c r="AM226" s="1">
        <f t="shared" si="145"/>
        <v>711.18</v>
      </c>
      <c r="AN226" s="1">
        <f t="shared" si="138"/>
        <v>675.62099999999987</v>
      </c>
      <c r="AO226" s="1">
        <v>200</v>
      </c>
      <c r="AP226" s="1">
        <v>30</v>
      </c>
      <c r="AQ226" s="1">
        <f t="shared" si="139"/>
        <v>905.62099999999987</v>
      </c>
      <c r="AR226" s="22">
        <f t="shared" si="140"/>
        <v>2587.488571428571</v>
      </c>
    </row>
    <row r="227" spans="2:44" x14ac:dyDescent="0.35">
      <c r="B227" s="3">
        <v>900</v>
      </c>
      <c r="C227" s="21">
        <v>1600</v>
      </c>
      <c r="D227" s="4">
        <v>1255</v>
      </c>
      <c r="E227" s="6">
        <f t="shared" si="128"/>
        <v>1589.367857142857</v>
      </c>
      <c r="F227" s="3">
        <f t="shared" si="142"/>
        <v>477.47999999999996</v>
      </c>
      <c r="G227" s="21">
        <f t="shared" si="129"/>
        <v>453.60599999999994</v>
      </c>
      <c r="H227" s="21">
        <v>165</v>
      </c>
      <c r="I227" s="4">
        <f t="shared" si="130"/>
        <v>618.60599999999999</v>
      </c>
      <c r="J227" s="9">
        <f t="shared" si="131"/>
        <v>1767.4457142857143</v>
      </c>
      <c r="K227" s="20"/>
      <c r="L227" s="1"/>
      <c r="M227" s="1">
        <v>900</v>
      </c>
      <c r="N227" s="1">
        <v>1600</v>
      </c>
      <c r="O227" s="1">
        <v>1560</v>
      </c>
      <c r="P227" s="1">
        <f t="shared" si="126"/>
        <v>1975.6285714285711</v>
      </c>
      <c r="Q227" s="1">
        <f t="shared" si="143"/>
        <v>604.8599999999999</v>
      </c>
      <c r="R227" s="1">
        <f t="shared" si="132"/>
        <v>568.56839999999988</v>
      </c>
      <c r="S227" s="1">
        <v>165</v>
      </c>
      <c r="T227" s="1">
        <f t="shared" si="133"/>
        <v>733.56839999999988</v>
      </c>
      <c r="U227" s="22">
        <f t="shared" si="134"/>
        <v>2095.909714285714</v>
      </c>
      <c r="V227" s="1"/>
      <c r="W227" s="1"/>
      <c r="X227" s="1">
        <v>900</v>
      </c>
      <c r="Y227" s="1">
        <v>1600</v>
      </c>
      <c r="Z227" s="1">
        <v>1880</v>
      </c>
      <c r="AA227" s="1">
        <f t="shared" si="141"/>
        <v>2380.8857142857141</v>
      </c>
      <c r="AB227" s="1">
        <f t="shared" si="144"/>
        <v>578.54999999999984</v>
      </c>
      <c r="AC227" s="1">
        <f t="shared" si="135"/>
        <v>543.83699999999988</v>
      </c>
      <c r="AD227" s="1">
        <v>185</v>
      </c>
      <c r="AE227" s="1">
        <f t="shared" si="136"/>
        <v>728.83699999999988</v>
      </c>
      <c r="AF227" s="22">
        <f t="shared" si="137"/>
        <v>2082.3914285714282</v>
      </c>
      <c r="AG227" s="20"/>
      <c r="AH227" s="20"/>
      <c r="AI227" s="1">
        <v>900</v>
      </c>
      <c r="AJ227" s="1">
        <v>1600</v>
      </c>
      <c r="AK227" s="1">
        <v>2350</v>
      </c>
      <c r="AL227" s="1">
        <f t="shared" si="127"/>
        <v>2976.1071428571427</v>
      </c>
      <c r="AM227" s="1">
        <f t="shared" si="145"/>
        <v>732.31999999999994</v>
      </c>
      <c r="AN227" s="1">
        <f t="shared" si="138"/>
        <v>695.70399999999995</v>
      </c>
      <c r="AO227" s="1">
        <v>200</v>
      </c>
      <c r="AP227" s="1">
        <v>30</v>
      </c>
      <c r="AQ227" s="1">
        <f t="shared" si="139"/>
        <v>925.70399999999995</v>
      </c>
      <c r="AR227" s="22">
        <f t="shared" si="140"/>
        <v>2644.8685714285716</v>
      </c>
    </row>
    <row r="228" spans="2:44" x14ac:dyDescent="0.35">
      <c r="B228" s="3">
        <v>900</v>
      </c>
      <c r="C228" s="21">
        <v>1700</v>
      </c>
      <c r="D228" s="4">
        <v>1255</v>
      </c>
      <c r="E228" s="6">
        <f t="shared" si="128"/>
        <v>1702.3178571428571</v>
      </c>
      <c r="F228" s="3">
        <f t="shared" si="142"/>
        <v>490.16999999999996</v>
      </c>
      <c r="G228" s="21">
        <f t="shared" si="129"/>
        <v>465.66149999999993</v>
      </c>
      <c r="H228" s="21">
        <v>165</v>
      </c>
      <c r="I228" s="4">
        <f t="shared" si="130"/>
        <v>630.66149999999993</v>
      </c>
      <c r="J228" s="9">
        <f t="shared" si="131"/>
        <v>1801.8899999999999</v>
      </c>
      <c r="K228" s="20"/>
      <c r="L228" s="1"/>
      <c r="M228" s="1">
        <v>900</v>
      </c>
      <c r="N228" s="1">
        <v>1700</v>
      </c>
      <c r="O228" s="1">
        <v>1560</v>
      </c>
      <c r="P228" s="1">
        <f t="shared" si="126"/>
        <v>2116.028571428571</v>
      </c>
      <c r="Q228" s="1">
        <f t="shared" si="143"/>
        <v>621.76999999999987</v>
      </c>
      <c r="R228" s="1">
        <f t="shared" si="132"/>
        <v>584.46379999999988</v>
      </c>
      <c r="S228" s="1">
        <v>185</v>
      </c>
      <c r="T228" s="1">
        <f t="shared" si="133"/>
        <v>769.46379999999988</v>
      </c>
      <c r="U228" s="22">
        <f t="shared" si="134"/>
        <v>2198.4679999999998</v>
      </c>
      <c r="V228" s="1"/>
      <c r="W228" s="1"/>
      <c r="X228" s="1">
        <v>900</v>
      </c>
      <c r="Y228" s="1">
        <v>1700</v>
      </c>
      <c r="Z228" s="1">
        <v>1880</v>
      </c>
      <c r="AA228" s="1">
        <f t="shared" si="141"/>
        <v>2550.0857142857139</v>
      </c>
      <c r="AB228" s="1">
        <f t="shared" si="144"/>
        <v>594.8399999999998</v>
      </c>
      <c r="AC228" s="1">
        <f t="shared" si="135"/>
        <v>559.14959999999974</v>
      </c>
      <c r="AD228" s="1">
        <v>200</v>
      </c>
      <c r="AE228" s="1">
        <f t="shared" si="136"/>
        <v>759.14959999999974</v>
      </c>
      <c r="AF228" s="22">
        <f t="shared" si="137"/>
        <v>2168.9988571428567</v>
      </c>
      <c r="AG228" s="20"/>
      <c r="AH228" s="20"/>
      <c r="AI228" s="1">
        <v>900</v>
      </c>
      <c r="AJ228" s="1">
        <v>1700</v>
      </c>
      <c r="AK228" s="1">
        <v>2350</v>
      </c>
      <c r="AL228" s="1">
        <f t="shared" si="127"/>
        <v>3187.6071428571427</v>
      </c>
      <c r="AM228" s="1">
        <f t="shared" si="145"/>
        <v>753.45999999999992</v>
      </c>
      <c r="AN228" s="1">
        <f t="shared" si="138"/>
        <v>715.78699999999992</v>
      </c>
      <c r="AO228" s="1">
        <v>205</v>
      </c>
      <c r="AP228" s="1">
        <v>30</v>
      </c>
      <c r="AQ228" s="1">
        <f t="shared" si="139"/>
        <v>950.78699999999992</v>
      </c>
      <c r="AR228" s="22">
        <f t="shared" si="140"/>
        <v>2716.5342857142855</v>
      </c>
    </row>
    <row r="229" spans="2:44" x14ac:dyDescent="0.35">
      <c r="B229" s="3">
        <v>900</v>
      </c>
      <c r="C229" s="21">
        <v>1800</v>
      </c>
      <c r="D229" s="4">
        <v>1255</v>
      </c>
      <c r="E229" s="6">
        <f t="shared" si="128"/>
        <v>1815.2678571428571</v>
      </c>
      <c r="F229" s="3">
        <f t="shared" si="142"/>
        <v>502.85999999999996</v>
      </c>
      <c r="G229" s="21">
        <f t="shared" si="129"/>
        <v>477.71699999999993</v>
      </c>
      <c r="H229" s="21">
        <v>165</v>
      </c>
      <c r="I229" s="4">
        <f t="shared" si="130"/>
        <v>642.71699999999987</v>
      </c>
      <c r="J229" s="9">
        <f t="shared" si="131"/>
        <v>1836.3342857142854</v>
      </c>
      <c r="K229" s="20"/>
      <c r="L229" s="1"/>
      <c r="M229" s="1">
        <v>900</v>
      </c>
      <c r="N229" s="1">
        <v>1800</v>
      </c>
      <c r="O229" s="1">
        <v>1560</v>
      </c>
      <c r="P229" s="1">
        <f t="shared" si="126"/>
        <v>2256.4285714285711</v>
      </c>
      <c r="Q229" s="1">
        <f t="shared" si="143"/>
        <v>638.67999999999984</v>
      </c>
      <c r="R229" s="1">
        <f t="shared" si="132"/>
        <v>600.35919999999976</v>
      </c>
      <c r="S229" s="1">
        <v>185</v>
      </c>
      <c r="T229" s="1">
        <f t="shared" si="133"/>
        <v>785.35919999999976</v>
      </c>
      <c r="U229" s="22">
        <f t="shared" si="134"/>
        <v>2243.8834285714279</v>
      </c>
      <c r="V229" s="1"/>
      <c r="W229" s="1"/>
      <c r="X229" s="1">
        <v>900</v>
      </c>
      <c r="Y229" s="1">
        <v>1800</v>
      </c>
      <c r="Z229" s="1">
        <v>1880</v>
      </c>
      <c r="AA229" s="1">
        <f t="shared" si="141"/>
        <v>2719.2857142857142</v>
      </c>
      <c r="AB229" s="1">
        <f t="shared" si="144"/>
        <v>611.12999999999977</v>
      </c>
      <c r="AC229" s="1">
        <f t="shared" si="135"/>
        <v>574.46219999999971</v>
      </c>
      <c r="AD229" s="1">
        <v>200</v>
      </c>
      <c r="AE229" s="1">
        <f t="shared" si="136"/>
        <v>774.46219999999971</v>
      </c>
      <c r="AF229" s="22">
        <f t="shared" si="137"/>
        <v>2212.749142857142</v>
      </c>
      <c r="AG229" s="20"/>
      <c r="AH229" s="20"/>
      <c r="AI229" s="1">
        <v>900</v>
      </c>
      <c r="AJ229" s="1">
        <v>1800</v>
      </c>
      <c r="AK229" s="1">
        <v>2350</v>
      </c>
      <c r="AL229" s="1">
        <f t="shared" si="127"/>
        <v>3399.1071428571427</v>
      </c>
      <c r="AM229" s="1">
        <f t="shared" si="145"/>
        <v>774.59999999999991</v>
      </c>
      <c r="AN229" s="1">
        <f t="shared" si="138"/>
        <v>735.86999999999989</v>
      </c>
      <c r="AO229" s="1">
        <v>205</v>
      </c>
      <c r="AP229" s="1">
        <v>30</v>
      </c>
      <c r="AQ229" s="1">
        <f t="shared" si="139"/>
        <v>970.86999999999989</v>
      </c>
      <c r="AR229" s="22">
        <f t="shared" si="140"/>
        <v>2773.9142857142856</v>
      </c>
    </row>
    <row r="230" spans="2:44" x14ac:dyDescent="0.35">
      <c r="B230" s="3">
        <v>900</v>
      </c>
      <c r="C230" s="21">
        <v>1900</v>
      </c>
      <c r="D230" s="4">
        <v>1255</v>
      </c>
      <c r="E230" s="6">
        <f t="shared" si="128"/>
        <v>1928.2178571428572</v>
      </c>
      <c r="F230" s="3">
        <f t="shared" si="142"/>
        <v>515.54999999999995</v>
      </c>
      <c r="G230" s="21">
        <f t="shared" si="129"/>
        <v>489.77249999999992</v>
      </c>
      <c r="H230" s="21">
        <v>165</v>
      </c>
      <c r="I230" s="4">
        <f t="shared" si="130"/>
        <v>654.77249999999992</v>
      </c>
      <c r="J230" s="9">
        <f t="shared" si="131"/>
        <v>1870.7785714285712</v>
      </c>
      <c r="K230" s="20"/>
      <c r="L230" s="1"/>
      <c r="M230" s="1">
        <v>900</v>
      </c>
      <c r="N230" s="1">
        <v>1900</v>
      </c>
      <c r="O230" s="1">
        <v>1560</v>
      </c>
      <c r="P230" s="1">
        <f t="shared" si="126"/>
        <v>2396.8285714285712</v>
      </c>
      <c r="Q230" s="1">
        <f t="shared" si="143"/>
        <v>655.5899999999998</v>
      </c>
      <c r="R230" s="1">
        <f t="shared" si="132"/>
        <v>616.25459999999975</v>
      </c>
      <c r="S230" s="1">
        <v>185</v>
      </c>
      <c r="T230" s="1">
        <f t="shared" si="133"/>
        <v>801.25459999999975</v>
      </c>
      <c r="U230" s="22">
        <f t="shared" si="134"/>
        <v>2289.2988571428564</v>
      </c>
      <c r="V230" s="1"/>
      <c r="W230" s="1"/>
      <c r="X230" s="1">
        <v>900</v>
      </c>
      <c r="Y230" s="1">
        <v>1900</v>
      </c>
      <c r="Z230" s="1">
        <v>1880</v>
      </c>
      <c r="AA230" s="1">
        <f t="shared" si="141"/>
        <v>2888.485714285714</v>
      </c>
      <c r="AB230" s="1">
        <f t="shared" si="144"/>
        <v>627.41999999999973</v>
      </c>
      <c r="AC230" s="1">
        <f t="shared" si="135"/>
        <v>589.77479999999969</v>
      </c>
      <c r="AD230" s="1">
        <v>200</v>
      </c>
      <c r="AE230" s="1">
        <f t="shared" si="136"/>
        <v>789.77479999999969</v>
      </c>
      <c r="AF230" s="22">
        <f t="shared" si="137"/>
        <v>2256.4994285714279</v>
      </c>
      <c r="AG230" s="20"/>
      <c r="AH230" s="20"/>
      <c r="AI230" s="1">
        <v>900</v>
      </c>
      <c r="AJ230" s="1">
        <v>1900</v>
      </c>
      <c r="AK230" s="1">
        <v>2350</v>
      </c>
      <c r="AL230" s="1">
        <f t="shared" si="127"/>
        <v>3610.6071428571427</v>
      </c>
      <c r="AM230" s="1">
        <f t="shared" si="145"/>
        <v>795.7399999999999</v>
      </c>
      <c r="AN230" s="1">
        <f t="shared" si="138"/>
        <v>755.95299999999986</v>
      </c>
      <c r="AO230" s="1">
        <v>210</v>
      </c>
      <c r="AP230" s="1">
        <v>30</v>
      </c>
      <c r="AQ230" s="1">
        <f t="shared" si="139"/>
        <v>995.95299999999986</v>
      </c>
      <c r="AR230" s="22">
        <f t="shared" si="140"/>
        <v>2845.58</v>
      </c>
    </row>
    <row r="231" spans="2:44" x14ac:dyDescent="0.35">
      <c r="B231" s="3">
        <v>900</v>
      </c>
      <c r="C231" s="21">
        <v>2000</v>
      </c>
      <c r="D231" s="4">
        <v>1255</v>
      </c>
      <c r="E231" s="6">
        <f t="shared" si="128"/>
        <v>2041.167857142857</v>
      </c>
      <c r="F231" s="3">
        <f t="shared" si="142"/>
        <v>528.24</v>
      </c>
      <c r="G231" s="21">
        <f t="shared" si="129"/>
        <v>501.82799999999997</v>
      </c>
      <c r="H231" s="21">
        <v>185</v>
      </c>
      <c r="I231" s="4">
        <f t="shared" si="130"/>
        <v>686.82799999999997</v>
      </c>
      <c r="J231" s="9">
        <f t="shared" si="131"/>
        <v>1962.3657142857144</v>
      </c>
      <c r="K231" s="20"/>
      <c r="L231" s="1"/>
      <c r="M231" s="1">
        <v>900</v>
      </c>
      <c r="N231" s="1">
        <v>2000</v>
      </c>
      <c r="O231" s="1">
        <v>1560</v>
      </c>
      <c r="P231" s="1">
        <f t="shared" si="126"/>
        <v>2537.2285714285713</v>
      </c>
      <c r="Q231" s="1">
        <f t="shared" si="143"/>
        <v>672.49999999999977</v>
      </c>
      <c r="R231" s="1">
        <f t="shared" si="132"/>
        <v>632.14999999999975</v>
      </c>
      <c r="S231" s="1">
        <v>200</v>
      </c>
      <c r="T231" s="1">
        <f t="shared" si="133"/>
        <v>832.14999999999975</v>
      </c>
      <c r="U231" s="22">
        <f t="shared" si="134"/>
        <v>2377.571428571428</v>
      </c>
      <c r="V231" s="1"/>
      <c r="W231" s="1"/>
      <c r="X231" s="1">
        <v>900</v>
      </c>
      <c r="Y231" s="1">
        <v>2000</v>
      </c>
      <c r="Z231" s="1">
        <v>1880</v>
      </c>
      <c r="AA231" s="1">
        <f t="shared" si="141"/>
        <v>3057.6857142857143</v>
      </c>
      <c r="AB231" s="1">
        <f t="shared" si="144"/>
        <v>643.7099999999997</v>
      </c>
      <c r="AC231" s="1">
        <f t="shared" si="135"/>
        <v>605.08739999999966</v>
      </c>
      <c r="AD231" s="1">
        <v>205</v>
      </c>
      <c r="AE231" s="1">
        <f t="shared" si="136"/>
        <v>810.08739999999966</v>
      </c>
      <c r="AF231" s="22">
        <f t="shared" si="137"/>
        <v>2314.5354285714279</v>
      </c>
      <c r="AG231" s="20"/>
      <c r="AH231" s="20"/>
      <c r="AI231" s="1">
        <v>900</v>
      </c>
      <c r="AJ231" s="1">
        <v>2000</v>
      </c>
      <c r="AK231" s="1">
        <v>2350</v>
      </c>
      <c r="AL231" s="1">
        <f t="shared" si="127"/>
        <v>3822.1071428571427</v>
      </c>
      <c r="AM231" s="1">
        <f t="shared" si="145"/>
        <v>816.87999999999988</v>
      </c>
      <c r="AN231" s="1">
        <f t="shared" si="138"/>
        <v>776.03599999999983</v>
      </c>
      <c r="AO231" s="1">
        <v>210</v>
      </c>
      <c r="AP231" s="1">
        <v>30</v>
      </c>
      <c r="AQ231" s="1">
        <f t="shared" si="139"/>
        <v>1016.0359999999998</v>
      </c>
      <c r="AR231" s="22">
        <f t="shared" si="140"/>
        <v>2902.9599999999996</v>
      </c>
    </row>
    <row r="232" spans="2:44" x14ac:dyDescent="0.35">
      <c r="B232" s="3">
        <v>900</v>
      </c>
      <c r="C232" s="21">
        <v>2100</v>
      </c>
      <c r="D232" s="4">
        <v>1255</v>
      </c>
      <c r="E232" s="6">
        <f t="shared" si="128"/>
        <v>2154.1178571428572</v>
      </c>
      <c r="F232" s="3">
        <f t="shared" si="142"/>
        <v>540.93000000000006</v>
      </c>
      <c r="G232" s="21">
        <f t="shared" si="129"/>
        <v>513.88350000000003</v>
      </c>
      <c r="H232" s="21">
        <v>185</v>
      </c>
      <c r="I232" s="4">
        <f t="shared" si="130"/>
        <v>698.88350000000003</v>
      </c>
      <c r="J232" s="9">
        <f t="shared" si="131"/>
        <v>1996.8100000000002</v>
      </c>
      <c r="K232" s="20"/>
      <c r="L232" s="1"/>
      <c r="M232" s="1">
        <v>900</v>
      </c>
      <c r="N232" s="1">
        <v>2100</v>
      </c>
      <c r="O232" s="1">
        <v>1560</v>
      </c>
      <c r="P232" s="1">
        <f t="shared" si="126"/>
        <v>2677.6285714285714</v>
      </c>
      <c r="Q232" s="1">
        <f t="shared" si="143"/>
        <v>689.40999999999974</v>
      </c>
      <c r="R232" s="1">
        <f t="shared" si="132"/>
        <v>648.04539999999974</v>
      </c>
      <c r="S232" s="1">
        <v>200</v>
      </c>
      <c r="T232" s="1">
        <f t="shared" si="133"/>
        <v>848.04539999999974</v>
      </c>
      <c r="U232" s="22">
        <f t="shared" si="134"/>
        <v>2422.9868571428565</v>
      </c>
      <c r="V232" s="1"/>
      <c r="W232" s="1"/>
      <c r="X232" s="1">
        <v>900</v>
      </c>
      <c r="Y232" s="1">
        <v>2100</v>
      </c>
      <c r="Z232" s="1">
        <v>1880</v>
      </c>
      <c r="AA232" s="1">
        <f t="shared" si="141"/>
        <v>3226.8857142857141</v>
      </c>
      <c r="AB232" s="1">
        <f t="shared" si="144"/>
        <v>659.99999999999966</v>
      </c>
      <c r="AC232" s="1">
        <f t="shared" si="135"/>
        <v>620.39999999999964</v>
      </c>
      <c r="AD232" s="1">
        <v>205</v>
      </c>
      <c r="AE232" s="1">
        <f t="shared" si="136"/>
        <v>825.39999999999964</v>
      </c>
      <c r="AF232" s="22">
        <f t="shared" si="137"/>
        <v>2358.2857142857133</v>
      </c>
      <c r="AG232" s="20"/>
      <c r="AH232" s="20"/>
      <c r="AI232" s="1">
        <v>900</v>
      </c>
      <c r="AJ232" s="1">
        <v>2100</v>
      </c>
      <c r="AK232" s="1">
        <v>2350</v>
      </c>
      <c r="AL232" s="1">
        <f t="shared" si="127"/>
        <v>4033.6071428571427</v>
      </c>
      <c r="AM232" s="1">
        <f t="shared" si="145"/>
        <v>838.01999999999987</v>
      </c>
      <c r="AN232" s="1">
        <f t="shared" si="138"/>
        <v>796.1189999999998</v>
      </c>
      <c r="AO232" s="1">
        <v>215</v>
      </c>
      <c r="AP232" s="1">
        <v>30</v>
      </c>
      <c r="AQ232" s="1">
        <f t="shared" si="139"/>
        <v>1041.1189999999997</v>
      </c>
      <c r="AR232" s="22">
        <f t="shared" si="140"/>
        <v>2974.6257142857135</v>
      </c>
    </row>
    <row r="233" spans="2:44" x14ac:dyDescent="0.35">
      <c r="B233" s="3">
        <v>900</v>
      </c>
      <c r="C233" s="21">
        <v>2200</v>
      </c>
      <c r="D233" s="4">
        <v>1255</v>
      </c>
      <c r="E233" s="6">
        <f t="shared" si="128"/>
        <v>2267.0678571428571</v>
      </c>
      <c r="F233" s="3">
        <f t="shared" si="142"/>
        <v>553.62000000000012</v>
      </c>
      <c r="G233" s="21">
        <f t="shared" si="129"/>
        <v>525.93900000000008</v>
      </c>
      <c r="H233" s="21">
        <v>185</v>
      </c>
      <c r="I233" s="4">
        <f t="shared" si="130"/>
        <v>710.93900000000008</v>
      </c>
      <c r="J233" s="9">
        <f t="shared" si="131"/>
        <v>2031.254285714286</v>
      </c>
      <c r="K233" s="20"/>
      <c r="L233" s="1"/>
      <c r="M233" s="1">
        <v>900</v>
      </c>
      <c r="N233" s="1">
        <v>2200</v>
      </c>
      <c r="O233" s="1">
        <v>1560</v>
      </c>
      <c r="P233" s="1">
        <f t="shared" si="126"/>
        <v>2818.028571428571</v>
      </c>
      <c r="Q233" s="1">
        <f t="shared" si="143"/>
        <v>706.31999999999971</v>
      </c>
      <c r="R233" s="1">
        <f t="shared" si="132"/>
        <v>663.94079999999974</v>
      </c>
      <c r="S233" s="1">
        <v>200</v>
      </c>
      <c r="T233" s="1">
        <f t="shared" si="133"/>
        <v>863.94079999999974</v>
      </c>
      <c r="U233" s="22">
        <f t="shared" si="134"/>
        <v>2468.402285714285</v>
      </c>
      <c r="V233" s="1"/>
      <c r="W233" s="1"/>
      <c r="X233" s="1">
        <v>900</v>
      </c>
      <c r="Y233" s="1">
        <v>2200</v>
      </c>
      <c r="Z233" s="1">
        <v>1880</v>
      </c>
      <c r="AA233" s="1">
        <f t="shared" si="141"/>
        <v>3396.0857142857139</v>
      </c>
      <c r="AB233" s="1">
        <f t="shared" si="144"/>
        <v>676.28999999999962</v>
      </c>
      <c r="AC233" s="1">
        <f t="shared" si="135"/>
        <v>635.71259999999961</v>
      </c>
      <c r="AD233" s="1">
        <v>205</v>
      </c>
      <c r="AE233" s="1">
        <f t="shared" si="136"/>
        <v>840.71259999999961</v>
      </c>
      <c r="AF233" s="22">
        <f t="shared" si="137"/>
        <v>2402.0359999999991</v>
      </c>
      <c r="AG233" s="20"/>
      <c r="AH233" s="20"/>
      <c r="AI233" s="1">
        <v>900</v>
      </c>
      <c r="AJ233" s="1">
        <v>2200</v>
      </c>
      <c r="AK233" s="1">
        <v>2350</v>
      </c>
      <c r="AL233" s="1">
        <f t="shared" si="127"/>
        <v>4245.1071428571422</v>
      </c>
      <c r="AM233" s="1">
        <f t="shared" si="145"/>
        <v>859.15999999999985</v>
      </c>
      <c r="AN233" s="1">
        <f t="shared" si="138"/>
        <v>816.20199999999977</v>
      </c>
      <c r="AO233" s="1">
        <v>215</v>
      </c>
      <c r="AP233" s="1">
        <v>30</v>
      </c>
      <c r="AQ233" s="1">
        <f t="shared" si="139"/>
        <v>1061.2019999999998</v>
      </c>
      <c r="AR233" s="22">
        <f t="shared" si="140"/>
        <v>3032.005714285714</v>
      </c>
    </row>
    <row r="234" spans="2:44" x14ac:dyDescent="0.35">
      <c r="B234" s="3">
        <v>900</v>
      </c>
      <c r="C234" s="21">
        <v>2300</v>
      </c>
      <c r="D234" s="4">
        <v>1255</v>
      </c>
      <c r="E234" s="6">
        <f t="shared" si="128"/>
        <v>2380.0178571428569</v>
      </c>
      <c r="F234" s="3">
        <f t="shared" si="142"/>
        <v>566.31000000000017</v>
      </c>
      <c r="G234" s="21">
        <f t="shared" si="129"/>
        <v>537.99450000000013</v>
      </c>
      <c r="H234" s="21">
        <v>185</v>
      </c>
      <c r="I234" s="4">
        <f t="shared" si="130"/>
        <v>722.99450000000013</v>
      </c>
      <c r="J234" s="9">
        <f t="shared" si="131"/>
        <v>2065.698571428572</v>
      </c>
      <c r="K234" s="20"/>
      <c r="L234" s="1"/>
      <c r="M234" s="1">
        <v>900</v>
      </c>
      <c r="N234" s="1">
        <v>2300</v>
      </c>
      <c r="O234" s="1">
        <v>1560</v>
      </c>
      <c r="P234" s="1">
        <f t="shared" si="126"/>
        <v>2958.4285714285711</v>
      </c>
      <c r="Q234" s="1">
        <f t="shared" si="143"/>
        <v>723.22999999999968</v>
      </c>
      <c r="R234" s="1">
        <f t="shared" si="132"/>
        <v>679.83619999999962</v>
      </c>
      <c r="S234" s="1">
        <v>200</v>
      </c>
      <c r="T234" s="1">
        <f t="shared" si="133"/>
        <v>879.83619999999962</v>
      </c>
      <c r="U234" s="22">
        <f t="shared" si="134"/>
        <v>2513.8177142857135</v>
      </c>
      <c r="V234" s="1"/>
      <c r="W234" s="1"/>
      <c r="X234" s="1">
        <v>900</v>
      </c>
      <c r="Y234" s="1">
        <v>2300</v>
      </c>
      <c r="Z234" s="1">
        <v>1880</v>
      </c>
      <c r="AA234" s="1">
        <f t="shared" si="141"/>
        <v>3565.2857142857142</v>
      </c>
      <c r="AB234" s="1">
        <f t="shared" si="144"/>
        <v>692.57999999999959</v>
      </c>
      <c r="AC234" s="1">
        <f t="shared" si="135"/>
        <v>651.02519999999959</v>
      </c>
      <c r="AD234" s="1">
        <v>210</v>
      </c>
      <c r="AE234" s="1">
        <f t="shared" si="136"/>
        <v>861.02519999999959</v>
      </c>
      <c r="AF234" s="22">
        <f t="shared" si="137"/>
        <v>2460.0719999999988</v>
      </c>
      <c r="AG234" s="20"/>
      <c r="AH234" s="20"/>
      <c r="AI234" s="1">
        <v>900</v>
      </c>
      <c r="AJ234" s="1">
        <v>2300</v>
      </c>
      <c r="AK234" s="1">
        <v>2350</v>
      </c>
      <c r="AL234" s="1">
        <f t="shared" si="127"/>
        <v>4456.6071428571422</v>
      </c>
      <c r="AM234" s="1">
        <f t="shared" si="145"/>
        <v>880.29999999999984</v>
      </c>
      <c r="AN234" s="1">
        <f t="shared" si="138"/>
        <v>836.28499999999985</v>
      </c>
      <c r="AO234" s="1">
        <v>215</v>
      </c>
      <c r="AP234" s="1">
        <v>30</v>
      </c>
      <c r="AQ234" s="1">
        <f t="shared" si="139"/>
        <v>1081.2849999999999</v>
      </c>
      <c r="AR234" s="22">
        <f t="shared" si="140"/>
        <v>3089.3857142857141</v>
      </c>
    </row>
    <row r="235" spans="2:44" x14ac:dyDescent="0.35">
      <c r="B235" s="3">
        <v>900</v>
      </c>
      <c r="C235" s="21">
        <v>2400</v>
      </c>
      <c r="D235" s="4">
        <v>1255</v>
      </c>
      <c r="E235" s="6">
        <f t="shared" si="128"/>
        <v>2492.9678571428572</v>
      </c>
      <c r="F235" s="3">
        <f t="shared" si="142"/>
        <v>579.00000000000023</v>
      </c>
      <c r="G235" s="21">
        <f t="shared" si="129"/>
        <v>550.05000000000018</v>
      </c>
      <c r="H235" s="21">
        <v>185</v>
      </c>
      <c r="I235" s="4">
        <f t="shared" si="130"/>
        <v>735.05000000000018</v>
      </c>
      <c r="J235" s="9">
        <f t="shared" si="131"/>
        <v>2100.1428571428578</v>
      </c>
      <c r="K235" s="20"/>
      <c r="L235" s="1"/>
      <c r="M235" s="1">
        <v>900</v>
      </c>
      <c r="N235" s="1">
        <v>2400</v>
      </c>
      <c r="O235" s="1">
        <v>1560</v>
      </c>
      <c r="P235" s="1">
        <f t="shared" si="126"/>
        <v>3098.8285714285712</v>
      </c>
      <c r="Q235" s="1">
        <f t="shared" si="143"/>
        <v>740.13999999999965</v>
      </c>
      <c r="R235" s="1">
        <f t="shared" si="132"/>
        <v>695.73159999999962</v>
      </c>
      <c r="S235" s="1">
        <v>205</v>
      </c>
      <c r="T235" s="1">
        <f t="shared" si="133"/>
        <v>900.73159999999962</v>
      </c>
      <c r="U235" s="22">
        <f t="shared" si="134"/>
        <v>2573.5188571428562</v>
      </c>
      <c r="V235" s="1"/>
      <c r="W235" s="1"/>
      <c r="X235" s="1">
        <v>900</v>
      </c>
      <c r="Y235" s="1">
        <v>2400</v>
      </c>
      <c r="Z235" s="1">
        <v>1880</v>
      </c>
      <c r="AA235" s="1">
        <f t="shared" si="141"/>
        <v>3734.485714285714</v>
      </c>
      <c r="AB235" s="1">
        <f t="shared" si="144"/>
        <v>708.86999999999955</v>
      </c>
      <c r="AC235" s="1">
        <f t="shared" si="135"/>
        <v>666.33779999999956</v>
      </c>
      <c r="AD235" s="1">
        <v>210</v>
      </c>
      <c r="AE235" s="1">
        <f t="shared" si="136"/>
        <v>876.33779999999956</v>
      </c>
      <c r="AF235" s="22">
        <f t="shared" si="137"/>
        <v>2503.8222857142846</v>
      </c>
      <c r="AG235" s="20"/>
      <c r="AH235" s="20"/>
      <c r="AI235" s="1">
        <v>900</v>
      </c>
      <c r="AJ235" s="1">
        <v>2400</v>
      </c>
      <c r="AK235" s="1">
        <v>2350</v>
      </c>
      <c r="AL235" s="1">
        <f t="shared" si="127"/>
        <v>4668.1071428571422</v>
      </c>
      <c r="AM235" s="1">
        <f t="shared" si="145"/>
        <v>901.43999999999983</v>
      </c>
      <c r="AN235" s="1">
        <f t="shared" si="138"/>
        <v>856.36799999999982</v>
      </c>
      <c r="AO235" s="1">
        <v>220</v>
      </c>
      <c r="AP235" s="1">
        <v>30</v>
      </c>
      <c r="AQ235" s="1">
        <f t="shared" si="139"/>
        <v>1106.3679999999999</v>
      </c>
      <c r="AR235" s="22">
        <f t="shared" si="140"/>
        <v>3161.0514285714285</v>
      </c>
    </row>
    <row r="236" spans="2:44" x14ac:dyDescent="0.35">
      <c r="B236" s="3">
        <v>900</v>
      </c>
      <c r="C236" s="21">
        <v>2500</v>
      </c>
      <c r="D236" s="4">
        <v>1255</v>
      </c>
      <c r="E236" s="6">
        <f t="shared" si="128"/>
        <v>2605.917857142857</v>
      </c>
      <c r="F236" s="3">
        <f t="shared" si="142"/>
        <v>591.69000000000028</v>
      </c>
      <c r="G236" s="21">
        <f t="shared" si="129"/>
        <v>562.10550000000023</v>
      </c>
      <c r="H236" s="21">
        <v>200</v>
      </c>
      <c r="I236" s="4">
        <f t="shared" si="130"/>
        <v>762.10550000000023</v>
      </c>
      <c r="J236" s="9">
        <f t="shared" si="131"/>
        <v>2177.4442857142867</v>
      </c>
      <c r="K236" s="20"/>
      <c r="L236" s="1"/>
      <c r="M236" s="1">
        <v>900</v>
      </c>
      <c r="N236" s="1">
        <v>2500</v>
      </c>
      <c r="O236" s="1">
        <v>1560</v>
      </c>
      <c r="P236" s="1">
        <f t="shared" si="126"/>
        <v>3239.2285714285713</v>
      </c>
      <c r="Q236" s="1">
        <f t="shared" si="143"/>
        <v>757.04999999999961</v>
      </c>
      <c r="R236" s="1">
        <f t="shared" si="132"/>
        <v>711.62699999999961</v>
      </c>
      <c r="S236" s="1">
        <v>205</v>
      </c>
      <c r="T236" s="1">
        <f t="shared" si="133"/>
        <v>916.62699999999961</v>
      </c>
      <c r="U236" s="22">
        <f t="shared" si="134"/>
        <v>2618.9342857142847</v>
      </c>
      <c r="V236" s="1"/>
      <c r="W236" s="1"/>
      <c r="X236" s="1">
        <v>900</v>
      </c>
      <c r="Y236" s="1">
        <v>2500</v>
      </c>
      <c r="Z236" s="1">
        <v>1880</v>
      </c>
      <c r="AA236" s="1">
        <f t="shared" si="141"/>
        <v>3903.6857142857143</v>
      </c>
      <c r="AB236" s="1">
        <f t="shared" si="144"/>
        <v>725.15999999999951</v>
      </c>
      <c r="AC236" s="1">
        <f t="shared" si="135"/>
        <v>681.65039999999954</v>
      </c>
      <c r="AD236" s="1">
        <v>210</v>
      </c>
      <c r="AE236" s="1">
        <f t="shared" si="136"/>
        <v>891.65039999999954</v>
      </c>
      <c r="AF236" s="22">
        <f t="shared" si="137"/>
        <v>2547.5725714285704</v>
      </c>
      <c r="AG236" s="20"/>
      <c r="AH236" s="20"/>
      <c r="AI236" s="1">
        <v>900</v>
      </c>
      <c r="AJ236" s="1">
        <v>2500</v>
      </c>
      <c r="AK236" s="1">
        <v>2350</v>
      </c>
      <c r="AL236" s="1">
        <f t="shared" si="127"/>
        <v>4879.6071428571422</v>
      </c>
      <c r="AM236" s="1">
        <f t="shared" si="145"/>
        <v>922.57999999999981</v>
      </c>
      <c r="AN236" s="1">
        <f t="shared" si="138"/>
        <v>876.45099999999979</v>
      </c>
      <c r="AO236" s="1">
        <v>220</v>
      </c>
      <c r="AP236" s="1">
        <v>30</v>
      </c>
      <c r="AQ236" s="1">
        <f t="shared" si="139"/>
        <v>1126.4509999999998</v>
      </c>
      <c r="AR236" s="22">
        <f t="shared" si="140"/>
        <v>3218.4314285714281</v>
      </c>
    </row>
    <row r="237" spans="2:44" x14ac:dyDescent="0.35">
      <c r="B237" s="3">
        <v>900</v>
      </c>
      <c r="C237" s="21">
        <v>2600</v>
      </c>
      <c r="D237" s="4">
        <v>1255</v>
      </c>
      <c r="E237" s="6">
        <f t="shared" si="128"/>
        <v>2718.8678571428572</v>
      </c>
      <c r="F237" s="3">
        <f t="shared" si="142"/>
        <v>604.38000000000034</v>
      </c>
      <c r="G237" s="21">
        <f t="shared" si="129"/>
        <v>574.16100000000029</v>
      </c>
      <c r="H237" s="21">
        <v>200</v>
      </c>
      <c r="I237" s="4">
        <f t="shared" si="130"/>
        <v>774.16100000000029</v>
      </c>
      <c r="J237" s="9">
        <f t="shared" si="131"/>
        <v>2211.8885714285725</v>
      </c>
      <c r="K237" s="20"/>
      <c r="L237" s="1"/>
      <c r="M237" s="1">
        <v>900</v>
      </c>
      <c r="N237" s="1">
        <v>2600</v>
      </c>
      <c r="O237" s="1">
        <v>1560</v>
      </c>
      <c r="P237" s="1">
        <f t="shared" si="126"/>
        <v>3379.6285714285714</v>
      </c>
      <c r="Q237" s="1">
        <f t="shared" si="143"/>
        <v>773.95999999999958</v>
      </c>
      <c r="R237" s="1">
        <f t="shared" si="132"/>
        <v>727.52239999999961</v>
      </c>
      <c r="S237" s="1">
        <v>205</v>
      </c>
      <c r="T237" s="1">
        <f t="shared" si="133"/>
        <v>932.52239999999961</v>
      </c>
      <c r="U237" s="22">
        <f t="shared" si="134"/>
        <v>2664.3497142857132</v>
      </c>
      <c r="V237" s="1"/>
      <c r="W237" s="1"/>
      <c r="X237" s="1">
        <v>900</v>
      </c>
      <c r="Y237" s="1">
        <v>2600</v>
      </c>
      <c r="Z237" s="1">
        <v>1880</v>
      </c>
      <c r="AA237" s="1">
        <f t="shared" si="141"/>
        <v>4072.8857142857141</v>
      </c>
      <c r="AB237" s="1">
        <f t="shared" si="144"/>
        <v>741.44999999999948</v>
      </c>
      <c r="AC237" s="1">
        <f t="shared" si="135"/>
        <v>696.96299999999951</v>
      </c>
      <c r="AD237" s="1">
        <v>215</v>
      </c>
      <c r="AE237" s="1">
        <f t="shared" si="136"/>
        <v>911.96299999999951</v>
      </c>
      <c r="AF237" s="22">
        <f t="shared" si="137"/>
        <v>2605.60857142857</v>
      </c>
      <c r="AG237" s="20"/>
      <c r="AH237" s="20"/>
      <c r="AI237" s="1">
        <v>900</v>
      </c>
      <c r="AJ237" s="1">
        <v>2600</v>
      </c>
      <c r="AK237" s="1">
        <v>2350</v>
      </c>
      <c r="AL237" s="1">
        <f t="shared" si="127"/>
        <v>5091.1071428571422</v>
      </c>
      <c r="AM237" s="1">
        <f t="shared" si="145"/>
        <v>943.7199999999998</v>
      </c>
      <c r="AN237" s="1">
        <f t="shared" si="138"/>
        <v>896.53399999999976</v>
      </c>
      <c r="AO237" s="1">
        <v>225</v>
      </c>
      <c r="AP237" s="1">
        <v>45</v>
      </c>
      <c r="AQ237" s="1">
        <f t="shared" si="139"/>
        <v>1166.5339999999997</v>
      </c>
      <c r="AR237" s="22">
        <f t="shared" si="140"/>
        <v>3332.9542857142851</v>
      </c>
    </row>
    <row r="238" spans="2:44" x14ac:dyDescent="0.35">
      <c r="B238" s="3">
        <v>900</v>
      </c>
      <c r="C238" s="21">
        <v>2700</v>
      </c>
      <c r="D238" s="4">
        <v>1255</v>
      </c>
      <c r="E238" s="6">
        <f t="shared" si="128"/>
        <v>2831.8178571428571</v>
      </c>
      <c r="F238" s="3">
        <f t="shared" si="142"/>
        <v>617.07000000000039</v>
      </c>
      <c r="G238" s="21">
        <f t="shared" si="129"/>
        <v>586.21650000000034</v>
      </c>
      <c r="H238" s="21">
        <v>200</v>
      </c>
      <c r="I238" s="4">
        <f t="shared" si="130"/>
        <v>786.21650000000034</v>
      </c>
      <c r="J238" s="9">
        <f t="shared" si="131"/>
        <v>2246.3328571428583</v>
      </c>
      <c r="K238" s="20"/>
      <c r="L238" s="1"/>
      <c r="M238" s="1">
        <v>900</v>
      </c>
      <c r="N238" s="1">
        <v>2700</v>
      </c>
      <c r="O238" s="1">
        <v>1560</v>
      </c>
      <c r="P238" s="1">
        <f t="shared" si="126"/>
        <v>3520.028571428571</v>
      </c>
      <c r="Q238" s="1">
        <f t="shared" si="143"/>
        <v>790.86999999999955</v>
      </c>
      <c r="R238" s="1">
        <f t="shared" si="132"/>
        <v>743.41779999999949</v>
      </c>
      <c r="S238" s="1">
        <v>210</v>
      </c>
      <c r="T238" s="1">
        <f t="shared" si="133"/>
        <v>953.41779999999949</v>
      </c>
      <c r="U238" s="22">
        <f t="shared" si="134"/>
        <v>2724.0508571428559</v>
      </c>
      <c r="V238" s="1"/>
      <c r="W238" s="1"/>
      <c r="X238" s="1">
        <v>900</v>
      </c>
      <c r="Y238" s="1">
        <v>2700</v>
      </c>
      <c r="Z238" s="1">
        <v>1880</v>
      </c>
      <c r="AA238" s="1">
        <f t="shared" si="141"/>
        <v>4242.0857142857139</v>
      </c>
      <c r="AB238" s="1">
        <f t="shared" si="144"/>
        <v>757.73999999999944</v>
      </c>
      <c r="AC238" s="1">
        <f t="shared" si="135"/>
        <v>712.27559999999949</v>
      </c>
      <c r="AD238" s="1">
        <v>215</v>
      </c>
      <c r="AE238" s="1">
        <f t="shared" si="136"/>
        <v>927.27559999999949</v>
      </c>
      <c r="AF238" s="22">
        <f t="shared" si="137"/>
        <v>2649.3588571428559</v>
      </c>
      <c r="AG238" s="20"/>
      <c r="AH238" s="20"/>
      <c r="AI238" s="1">
        <v>900</v>
      </c>
      <c r="AJ238" s="1">
        <v>2700</v>
      </c>
      <c r="AK238" s="1">
        <v>2350</v>
      </c>
      <c r="AL238" s="1">
        <f t="shared" si="127"/>
        <v>5302.6071428571422</v>
      </c>
      <c r="AM238" s="1">
        <f t="shared" si="145"/>
        <v>964.85999999999979</v>
      </c>
      <c r="AN238" s="1">
        <f t="shared" si="138"/>
        <v>916.61699999999973</v>
      </c>
      <c r="AO238" s="1">
        <v>225</v>
      </c>
      <c r="AP238" s="1">
        <v>45</v>
      </c>
      <c r="AQ238" s="1">
        <f t="shared" si="139"/>
        <v>1186.6169999999997</v>
      </c>
      <c r="AR238" s="22">
        <f t="shared" si="140"/>
        <v>3390.3342857142852</v>
      </c>
    </row>
    <row r="239" spans="2:44" x14ac:dyDescent="0.35">
      <c r="B239" s="3">
        <v>900</v>
      </c>
      <c r="C239" s="21">
        <v>2800</v>
      </c>
      <c r="D239" s="4">
        <v>1255</v>
      </c>
      <c r="E239" s="6">
        <f t="shared" si="128"/>
        <v>2944.7678571428569</v>
      </c>
      <c r="F239" s="3">
        <f t="shared" si="142"/>
        <v>629.76000000000045</v>
      </c>
      <c r="G239" s="21">
        <f t="shared" si="129"/>
        <v>598.27200000000039</v>
      </c>
      <c r="H239" s="21">
        <v>200</v>
      </c>
      <c r="I239" s="4">
        <f t="shared" si="130"/>
        <v>798.27200000000039</v>
      </c>
      <c r="J239" s="9">
        <f t="shared" si="131"/>
        <v>2280.7771428571441</v>
      </c>
      <c r="K239" s="20"/>
      <c r="L239" s="1"/>
      <c r="M239" s="1">
        <v>900</v>
      </c>
      <c r="N239" s="1">
        <v>2800</v>
      </c>
      <c r="O239" s="1">
        <v>1560</v>
      </c>
      <c r="P239" s="1">
        <f t="shared" si="126"/>
        <v>3660.4285714285711</v>
      </c>
      <c r="Q239" s="1">
        <f t="shared" si="143"/>
        <v>807.77999999999952</v>
      </c>
      <c r="R239" s="1">
        <f t="shared" si="132"/>
        <v>759.31319999999948</v>
      </c>
      <c r="S239" s="1">
        <v>210</v>
      </c>
      <c r="T239" s="1">
        <f t="shared" si="133"/>
        <v>969.31319999999948</v>
      </c>
      <c r="U239" s="22">
        <f t="shared" si="134"/>
        <v>2769.4662857142844</v>
      </c>
      <c r="V239" s="1"/>
      <c r="W239" s="1"/>
      <c r="X239" s="1">
        <v>900</v>
      </c>
      <c r="Y239" s="1">
        <v>2800</v>
      </c>
      <c r="Z239" s="1">
        <v>1880</v>
      </c>
      <c r="AA239" s="1">
        <f t="shared" si="141"/>
        <v>4411.2857142857138</v>
      </c>
      <c r="AB239" s="1">
        <f t="shared" si="144"/>
        <v>774.0299999999994</v>
      </c>
      <c r="AC239" s="1">
        <f t="shared" si="135"/>
        <v>727.58819999999935</v>
      </c>
      <c r="AD239" s="1">
        <v>215</v>
      </c>
      <c r="AE239" s="1">
        <f t="shared" si="136"/>
        <v>942.58819999999935</v>
      </c>
      <c r="AF239" s="22">
        <f t="shared" si="137"/>
        <v>2693.1091428571413</v>
      </c>
      <c r="AG239" s="20"/>
      <c r="AH239" s="20"/>
      <c r="AI239" s="1">
        <v>900</v>
      </c>
      <c r="AJ239" s="1">
        <v>2800</v>
      </c>
      <c r="AK239" s="1">
        <v>2350</v>
      </c>
      <c r="AL239" s="1">
        <f t="shared" si="127"/>
        <v>5514.1071428571422</v>
      </c>
      <c r="AM239" s="1">
        <f t="shared" si="145"/>
        <v>985.99999999999977</v>
      </c>
      <c r="AN239" s="1">
        <f t="shared" si="138"/>
        <v>936.6999999999997</v>
      </c>
      <c r="AO239" s="1">
        <v>225</v>
      </c>
      <c r="AP239" s="1">
        <v>45</v>
      </c>
      <c r="AQ239" s="1">
        <f t="shared" si="139"/>
        <v>1206.6999999999998</v>
      </c>
      <c r="AR239" s="22">
        <f t="shared" si="140"/>
        <v>3447.7142857142853</v>
      </c>
    </row>
    <row r="240" spans="2:44" x14ac:dyDescent="0.35">
      <c r="B240" s="3">
        <v>900</v>
      </c>
      <c r="C240" s="21">
        <v>2900</v>
      </c>
      <c r="D240" s="4">
        <v>1255</v>
      </c>
      <c r="E240" s="6">
        <f t="shared" si="128"/>
        <v>3057.7178571428572</v>
      </c>
      <c r="F240" s="3">
        <f t="shared" si="142"/>
        <v>642.4500000000005</v>
      </c>
      <c r="G240" s="21">
        <f t="shared" si="129"/>
        <v>610.32750000000044</v>
      </c>
      <c r="H240" s="21">
        <v>205</v>
      </c>
      <c r="I240" s="4">
        <f t="shared" si="130"/>
        <v>815.32750000000044</v>
      </c>
      <c r="J240" s="9">
        <f t="shared" si="131"/>
        <v>2329.5071428571441</v>
      </c>
      <c r="K240" s="20"/>
      <c r="L240" s="1"/>
      <c r="M240" s="1">
        <v>900</v>
      </c>
      <c r="N240" s="1">
        <v>2900</v>
      </c>
      <c r="O240" s="1">
        <v>1560</v>
      </c>
      <c r="P240" s="1">
        <f t="shared" si="126"/>
        <v>3800.8285714285712</v>
      </c>
      <c r="Q240" s="1">
        <f t="shared" si="143"/>
        <v>824.68999999999949</v>
      </c>
      <c r="R240" s="1">
        <f t="shared" si="132"/>
        <v>775.20859999999948</v>
      </c>
      <c r="S240" s="1">
        <v>210</v>
      </c>
      <c r="T240" s="1">
        <f t="shared" si="133"/>
        <v>985.20859999999948</v>
      </c>
      <c r="U240" s="22">
        <f t="shared" si="134"/>
        <v>2814.8817142857129</v>
      </c>
      <c r="V240" s="1"/>
      <c r="W240" s="1"/>
      <c r="X240" s="1">
        <v>900</v>
      </c>
      <c r="Y240" s="1">
        <v>2900</v>
      </c>
      <c r="Z240" s="1">
        <v>1880</v>
      </c>
      <c r="AA240" s="1">
        <f t="shared" si="141"/>
        <v>4580.4857142857145</v>
      </c>
      <c r="AB240" s="1">
        <f t="shared" si="144"/>
        <v>790.31999999999937</v>
      </c>
      <c r="AC240" s="1">
        <f t="shared" si="135"/>
        <v>742.90079999999932</v>
      </c>
      <c r="AD240" s="1">
        <v>220</v>
      </c>
      <c r="AE240" s="1">
        <f t="shared" si="136"/>
        <v>962.90079999999932</v>
      </c>
      <c r="AF240" s="22">
        <f t="shared" si="137"/>
        <v>2751.1451428571413</v>
      </c>
      <c r="AG240" s="20"/>
      <c r="AH240" s="20"/>
      <c r="AI240" s="1">
        <v>900</v>
      </c>
      <c r="AJ240" s="1">
        <v>2900</v>
      </c>
      <c r="AK240" s="1">
        <v>2350</v>
      </c>
      <c r="AL240" s="1">
        <f t="shared" si="127"/>
        <v>5725.6071428571422</v>
      </c>
      <c r="AM240" s="1">
        <f t="shared" si="145"/>
        <v>1007.1399999999998</v>
      </c>
      <c r="AN240" s="1">
        <f t="shared" si="138"/>
        <v>956.78299999999967</v>
      </c>
      <c r="AO240" s="1">
        <v>225</v>
      </c>
      <c r="AP240" s="1">
        <v>45</v>
      </c>
      <c r="AQ240" s="1">
        <f t="shared" si="139"/>
        <v>1226.7829999999997</v>
      </c>
      <c r="AR240" s="22">
        <f t="shared" si="140"/>
        <v>3505.094285714285</v>
      </c>
    </row>
    <row r="241" spans="2:44" x14ac:dyDescent="0.35">
      <c r="B241" s="3">
        <v>900</v>
      </c>
      <c r="C241" s="21">
        <v>3000</v>
      </c>
      <c r="D241" s="4">
        <v>1255</v>
      </c>
      <c r="E241" s="6">
        <f t="shared" si="128"/>
        <v>3170.667857142857</v>
      </c>
      <c r="F241" s="3">
        <f t="shared" si="142"/>
        <v>655.14000000000055</v>
      </c>
      <c r="G241" s="21">
        <f t="shared" si="129"/>
        <v>622.38300000000049</v>
      </c>
      <c r="H241" s="21">
        <v>205</v>
      </c>
      <c r="I241" s="4">
        <f t="shared" si="130"/>
        <v>827.38300000000049</v>
      </c>
      <c r="J241" s="9">
        <f t="shared" si="131"/>
        <v>2363.9514285714299</v>
      </c>
      <c r="K241" s="20"/>
      <c r="L241" s="1"/>
      <c r="M241" s="1">
        <v>900</v>
      </c>
      <c r="N241" s="1">
        <v>3000</v>
      </c>
      <c r="O241" s="1">
        <v>1560</v>
      </c>
      <c r="P241" s="1">
        <f t="shared" si="126"/>
        <v>3941.2285714285713</v>
      </c>
      <c r="Q241" s="1">
        <f t="shared" si="143"/>
        <v>841.59999999999945</v>
      </c>
      <c r="R241" s="1">
        <f t="shared" si="132"/>
        <v>791.10399999999947</v>
      </c>
      <c r="S241" s="1">
        <v>210</v>
      </c>
      <c r="T241" s="1">
        <f t="shared" si="133"/>
        <v>1001.1039999999995</v>
      </c>
      <c r="U241" s="22">
        <f t="shared" si="134"/>
        <v>2860.2971428571414</v>
      </c>
      <c r="V241" s="1"/>
      <c r="W241" s="1"/>
      <c r="X241" s="1">
        <v>900</v>
      </c>
      <c r="Y241" s="1">
        <v>3000</v>
      </c>
      <c r="Z241" s="1">
        <v>1880</v>
      </c>
      <c r="AA241" s="1">
        <f t="shared" si="141"/>
        <v>4749.6857142857143</v>
      </c>
      <c r="AB241" s="1">
        <f t="shared" si="144"/>
        <v>806.60999999999933</v>
      </c>
      <c r="AC241" s="1">
        <f t="shared" si="135"/>
        <v>758.2133999999993</v>
      </c>
      <c r="AD241" s="1">
        <v>220</v>
      </c>
      <c r="AE241" s="1">
        <f t="shared" si="136"/>
        <v>978.2133999999993</v>
      </c>
      <c r="AF241" s="22">
        <f t="shared" si="137"/>
        <v>2794.8954285714267</v>
      </c>
      <c r="AG241" s="20"/>
      <c r="AH241" s="20"/>
      <c r="AI241" s="1">
        <v>900</v>
      </c>
      <c r="AJ241" s="1">
        <v>3000</v>
      </c>
      <c r="AK241" s="1">
        <v>2350</v>
      </c>
      <c r="AL241" s="1">
        <f t="shared" si="127"/>
        <v>5937.1071428571422</v>
      </c>
      <c r="AM241" s="1">
        <f t="shared" si="145"/>
        <v>1028.2799999999997</v>
      </c>
      <c r="AN241" s="1">
        <f t="shared" si="138"/>
        <v>976.86599999999976</v>
      </c>
      <c r="AO241" s="1">
        <v>225</v>
      </c>
      <c r="AP241" s="1">
        <v>45</v>
      </c>
      <c r="AQ241" s="1">
        <f t="shared" si="139"/>
        <v>1246.8659999999998</v>
      </c>
      <c r="AR241" s="22">
        <f t="shared" si="140"/>
        <v>3562.4742857142851</v>
      </c>
    </row>
    <row r="242" spans="2:44" x14ac:dyDescent="0.35">
      <c r="B242" s="3">
        <v>900</v>
      </c>
      <c r="C242" s="21">
        <v>3100</v>
      </c>
      <c r="D242" s="4">
        <v>1255</v>
      </c>
      <c r="E242" s="6">
        <f t="shared" si="128"/>
        <v>3283.6178571428572</v>
      </c>
      <c r="F242" s="3">
        <f t="shared" si="142"/>
        <v>667.83000000000061</v>
      </c>
      <c r="G242" s="21">
        <f t="shared" si="129"/>
        <v>634.43850000000054</v>
      </c>
      <c r="H242" s="21">
        <v>205</v>
      </c>
      <c r="I242" s="4">
        <f t="shared" si="130"/>
        <v>839.43850000000054</v>
      </c>
      <c r="J242" s="9">
        <f t="shared" si="131"/>
        <v>2398.3957142857162</v>
      </c>
      <c r="K242" s="20"/>
      <c r="L242" s="1"/>
      <c r="M242" s="1">
        <v>900</v>
      </c>
      <c r="N242" s="1">
        <v>3100</v>
      </c>
      <c r="O242" s="1">
        <v>1560</v>
      </c>
      <c r="P242" s="1">
        <f t="shared" si="126"/>
        <v>4081.6285714285714</v>
      </c>
      <c r="Q242" s="1">
        <f t="shared" si="143"/>
        <v>858.50999999999942</v>
      </c>
      <c r="R242" s="1">
        <f t="shared" si="132"/>
        <v>806.99939999999935</v>
      </c>
      <c r="S242" s="1">
        <v>215</v>
      </c>
      <c r="T242" s="1">
        <f t="shared" si="133"/>
        <v>1021.9993999999994</v>
      </c>
      <c r="U242" s="22">
        <f t="shared" si="134"/>
        <v>2919.9982857142841</v>
      </c>
      <c r="V242" s="1"/>
      <c r="W242" s="1"/>
      <c r="X242" s="1">
        <v>900</v>
      </c>
      <c r="Y242" s="1">
        <v>3100</v>
      </c>
      <c r="Z242" s="1">
        <v>1880</v>
      </c>
      <c r="AA242" s="1">
        <f t="shared" si="141"/>
        <v>4918.8857142857141</v>
      </c>
      <c r="AB242" s="1">
        <f t="shared" si="144"/>
        <v>822.8999999999993</v>
      </c>
      <c r="AC242" s="1">
        <f t="shared" si="135"/>
        <v>773.52599999999927</v>
      </c>
      <c r="AD242" s="1">
        <v>220</v>
      </c>
      <c r="AE242" s="1">
        <f t="shared" si="136"/>
        <v>993.52599999999927</v>
      </c>
      <c r="AF242" s="22">
        <f t="shared" si="137"/>
        <v>2838.6457142857125</v>
      </c>
      <c r="AG242" s="20"/>
      <c r="AH242" s="20"/>
      <c r="AI242" s="1">
        <v>900</v>
      </c>
      <c r="AJ242" s="1">
        <v>3100</v>
      </c>
      <c r="AK242" s="1">
        <v>2350</v>
      </c>
      <c r="AL242" s="1">
        <f t="shared" si="127"/>
        <v>6148.6071428571422</v>
      </c>
      <c r="AM242" s="1">
        <f t="shared" si="145"/>
        <v>1049.4199999999998</v>
      </c>
      <c r="AN242" s="1">
        <f t="shared" si="138"/>
        <v>996.94899999999984</v>
      </c>
      <c r="AO242" s="1">
        <v>230</v>
      </c>
      <c r="AP242" s="1">
        <v>45</v>
      </c>
      <c r="AQ242" s="1">
        <f t="shared" si="139"/>
        <v>1271.9489999999998</v>
      </c>
      <c r="AR242" s="22">
        <f t="shared" si="140"/>
        <v>3634.14</v>
      </c>
    </row>
    <row r="243" spans="2:44" x14ac:dyDescent="0.35">
      <c r="B243" s="3">
        <v>900</v>
      </c>
      <c r="C243" s="21">
        <v>3200</v>
      </c>
      <c r="D243" s="4">
        <v>1255</v>
      </c>
      <c r="E243" s="6">
        <f t="shared" si="128"/>
        <v>3396.5678571428571</v>
      </c>
      <c r="F243" s="3">
        <f t="shared" si="142"/>
        <v>680.52000000000066</v>
      </c>
      <c r="G243" s="21">
        <f t="shared" si="129"/>
        <v>646.4940000000006</v>
      </c>
      <c r="H243" s="21">
        <v>205</v>
      </c>
      <c r="I243" s="4">
        <f t="shared" si="130"/>
        <v>851.4940000000006</v>
      </c>
      <c r="J243" s="9">
        <f t="shared" si="131"/>
        <v>2432.840000000002</v>
      </c>
      <c r="K243" s="20"/>
      <c r="L243" s="1"/>
      <c r="M243" s="1">
        <v>900</v>
      </c>
      <c r="N243" s="1">
        <v>3200</v>
      </c>
      <c r="O243" s="1">
        <v>1560</v>
      </c>
      <c r="P243" s="1">
        <f t="shared" si="126"/>
        <v>4222.028571428571</v>
      </c>
      <c r="Q243" s="1">
        <f t="shared" si="143"/>
        <v>875.41999999999939</v>
      </c>
      <c r="R243" s="1">
        <f t="shared" si="132"/>
        <v>822.89479999999935</v>
      </c>
      <c r="S243" s="1">
        <v>215</v>
      </c>
      <c r="T243" s="1">
        <f t="shared" si="133"/>
        <v>1037.8947999999993</v>
      </c>
      <c r="U243" s="22">
        <f t="shared" si="134"/>
        <v>2965.4137142857126</v>
      </c>
      <c r="V243" s="1"/>
      <c r="W243" s="1"/>
      <c r="X243" s="1">
        <v>900</v>
      </c>
      <c r="Y243" s="1">
        <v>3200</v>
      </c>
      <c r="Z243" s="1">
        <v>1880</v>
      </c>
      <c r="AA243" s="1">
        <f t="shared" si="141"/>
        <v>5088.0857142857139</v>
      </c>
      <c r="AB243" s="1">
        <f t="shared" si="144"/>
        <v>839.18999999999926</v>
      </c>
      <c r="AC243" s="1">
        <f t="shared" si="135"/>
        <v>788.83859999999925</v>
      </c>
      <c r="AD243" s="1">
        <v>220</v>
      </c>
      <c r="AE243" s="1">
        <f t="shared" si="136"/>
        <v>1008.8385999999992</v>
      </c>
      <c r="AF243" s="22">
        <f t="shared" si="137"/>
        <v>2882.3959999999979</v>
      </c>
      <c r="AG243" s="20"/>
      <c r="AH243" s="20"/>
      <c r="AI243" s="1">
        <v>900</v>
      </c>
      <c r="AJ243" s="1">
        <v>3200</v>
      </c>
      <c r="AK243" s="1">
        <v>2350</v>
      </c>
      <c r="AL243" s="1">
        <f t="shared" si="127"/>
        <v>6360.1071428571422</v>
      </c>
      <c r="AM243" s="1">
        <f t="shared" si="145"/>
        <v>1070.56</v>
      </c>
      <c r="AN243" s="1">
        <f t="shared" si="138"/>
        <v>1017.0319999999999</v>
      </c>
      <c r="AO243" s="1">
        <v>230</v>
      </c>
      <c r="AP243" s="1">
        <v>45</v>
      </c>
      <c r="AQ243" s="1">
        <f t="shared" si="139"/>
        <v>1292.0319999999999</v>
      </c>
      <c r="AR243" s="22">
        <f t="shared" si="140"/>
        <v>3691.52</v>
      </c>
    </row>
    <row r="244" spans="2:44" x14ac:dyDescent="0.35">
      <c r="B244" s="3">
        <v>900</v>
      </c>
      <c r="C244" s="21">
        <v>3300</v>
      </c>
      <c r="D244" s="4">
        <v>1255</v>
      </c>
      <c r="E244" s="6">
        <f t="shared" si="128"/>
        <v>3509.5178571428569</v>
      </c>
      <c r="F244" s="3">
        <f t="shared" si="142"/>
        <v>693.21000000000072</v>
      </c>
      <c r="G244" s="21">
        <f t="shared" si="129"/>
        <v>658.54950000000065</v>
      </c>
      <c r="H244" s="21">
        <v>210</v>
      </c>
      <c r="I244" s="4">
        <f t="shared" si="130"/>
        <v>868.54950000000065</v>
      </c>
      <c r="J244" s="9">
        <f t="shared" si="131"/>
        <v>2481.570000000002</v>
      </c>
      <c r="K244" s="20"/>
      <c r="L244" s="1"/>
      <c r="M244" s="1">
        <v>900</v>
      </c>
      <c r="N244" s="1">
        <v>3300</v>
      </c>
      <c r="O244" s="1">
        <v>1560</v>
      </c>
      <c r="P244" s="1">
        <f t="shared" si="126"/>
        <v>4362.4285714285716</v>
      </c>
      <c r="Q244" s="1">
        <f t="shared" si="143"/>
        <v>892.32999999999936</v>
      </c>
      <c r="R244" s="1">
        <f t="shared" si="132"/>
        <v>838.79019999999934</v>
      </c>
      <c r="S244" s="1">
        <v>215</v>
      </c>
      <c r="T244" s="1">
        <f t="shared" si="133"/>
        <v>1053.7901999999995</v>
      </c>
      <c r="U244" s="22">
        <f t="shared" si="134"/>
        <v>3010.8291428571415</v>
      </c>
      <c r="V244" s="1"/>
      <c r="W244" s="1"/>
      <c r="X244" s="1">
        <v>900</v>
      </c>
      <c r="Y244" s="1">
        <v>3300</v>
      </c>
      <c r="Z244" s="1">
        <v>1880</v>
      </c>
      <c r="AA244" s="1">
        <f t="shared" si="141"/>
        <v>5257.2857142857138</v>
      </c>
      <c r="AB244" s="1">
        <f t="shared" si="144"/>
        <v>855.47999999999922</v>
      </c>
      <c r="AC244" s="1">
        <f t="shared" si="135"/>
        <v>804.15119999999922</v>
      </c>
      <c r="AD244" s="1">
        <v>220</v>
      </c>
      <c r="AE244" s="1">
        <f t="shared" si="136"/>
        <v>1024.1511999999993</v>
      </c>
      <c r="AF244" s="22">
        <f t="shared" si="137"/>
        <v>2926.1462857142842</v>
      </c>
      <c r="AG244" s="20"/>
      <c r="AH244" s="20"/>
      <c r="AI244" s="1">
        <v>900</v>
      </c>
      <c r="AJ244" s="1">
        <v>3300</v>
      </c>
      <c r="AK244" s="1">
        <v>2350</v>
      </c>
      <c r="AL244" s="1">
        <f t="shared" si="127"/>
        <v>6571.6071428571422</v>
      </c>
      <c r="AM244" s="1">
        <f t="shared" si="145"/>
        <v>1091.7</v>
      </c>
      <c r="AN244" s="1">
        <f t="shared" si="138"/>
        <v>1037.115</v>
      </c>
      <c r="AO244" s="1">
        <v>235</v>
      </c>
      <c r="AP244" s="1">
        <v>45</v>
      </c>
      <c r="AQ244" s="1">
        <f t="shared" si="139"/>
        <v>1317.115</v>
      </c>
      <c r="AR244" s="22">
        <f t="shared" si="140"/>
        <v>3763.1857142857148</v>
      </c>
    </row>
    <row r="245" spans="2:44" x14ac:dyDescent="0.35">
      <c r="B245" s="3">
        <v>900</v>
      </c>
      <c r="C245" s="21">
        <v>3400</v>
      </c>
      <c r="D245" s="4">
        <v>1255</v>
      </c>
      <c r="E245" s="6">
        <f t="shared" si="128"/>
        <v>3622.4678571428572</v>
      </c>
      <c r="F245" s="3">
        <f t="shared" si="142"/>
        <v>705.90000000000077</v>
      </c>
      <c r="G245" s="21">
        <f t="shared" si="129"/>
        <v>670.6050000000007</v>
      </c>
      <c r="H245" s="21">
        <v>210</v>
      </c>
      <c r="I245" s="4">
        <f t="shared" si="130"/>
        <v>880.6050000000007</v>
      </c>
      <c r="J245" s="9">
        <f t="shared" si="131"/>
        <v>2516.0142857142878</v>
      </c>
      <c r="K245" s="20"/>
      <c r="L245" s="1"/>
      <c r="M245" s="1">
        <v>900</v>
      </c>
      <c r="N245" s="1">
        <v>3400</v>
      </c>
      <c r="O245" s="1">
        <v>1560</v>
      </c>
      <c r="P245" s="1">
        <f t="shared" si="126"/>
        <v>4502.8285714285721</v>
      </c>
      <c r="Q245" s="1">
        <f t="shared" si="143"/>
        <v>909.23999999999933</v>
      </c>
      <c r="R245" s="1">
        <f t="shared" si="132"/>
        <v>854.68559999999934</v>
      </c>
      <c r="S245" s="1">
        <v>220</v>
      </c>
      <c r="T245" s="1">
        <f t="shared" si="133"/>
        <v>1074.6855999999993</v>
      </c>
      <c r="U245" s="22">
        <f t="shared" si="134"/>
        <v>3070.5302857142842</v>
      </c>
      <c r="V245" s="1"/>
      <c r="W245" s="1"/>
      <c r="X245" s="1">
        <v>900</v>
      </c>
      <c r="Y245" s="1">
        <v>3400</v>
      </c>
      <c r="Z245" s="1">
        <v>1880</v>
      </c>
      <c r="AA245" s="1">
        <f t="shared" si="141"/>
        <v>5426.4857142857145</v>
      </c>
      <c r="AB245" s="1">
        <f t="shared" si="144"/>
        <v>871.76999999999919</v>
      </c>
      <c r="AC245" s="1">
        <f t="shared" si="135"/>
        <v>819.4637999999992</v>
      </c>
      <c r="AD245" s="1">
        <v>220</v>
      </c>
      <c r="AE245" s="1">
        <f t="shared" si="136"/>
        <v>1039.4637999999991</v>
      </c>
      <c r="AF245" s="22">
        <f t="shared" si="137"/>
        <v>2969.8965714285691</v>
      </c>
      <c r="AG245" s="20"/>
      <c r="AH245" s="20"/>
      <c r="AI245" s="1">
        <v>900</v>
      </c>
      <c r="AJ245" s="1">
        <v>3400</v>
      </c>
      <c r="AK245" s="1">
        <v>2350</v>
      </c>
      <c r="AL245" s="1">
        <f t="shared" si="127"/>
        <v>6783.1071428571422</v>
      </c>
      <c r="AM245" s="1">
        <f t="shared" si="145"/>
        <v>1112.8400000000001</v>
      </c>
      <c r="AN245" s="1">
        <f t="shared" si="138"/>
        <v>1057.1980000000001</v>
      </c>
      <c r="AO245" s="1">
        <v>235</v>
      </c>
      <c r="AP245" s="1">
        <v>45</v>
      </c>
      <c r="AQ245" s="1">
        <f t="shared" si="139"/>
        <v>1337.1980000000001</v>
      </c>
      <c r="AR245" s="22">
        <f t="shared" si="140"/>
        <v>3820.5657142857149</v>
      </c>
    </row>
    <row r="246" spans="2:44" x14ac:dyDescent="0.35">
      <c r="B246" s="3">
        <v>900</v>
      </c>
      <c r="C246" s="21">
        <v>3500</v>
      </c>
      <c r="D246" s="4">
        <v>1255</v>
      </c>
      <c r="E246" s="6">
        <f t="shared" si="128"/>
        <v>3735.417857142857</v>
      </c>
      <c r="F246" s="3">
        <f t="shared" si="142"/>
        <v>718.59000000000083</v>
      </c>
      <c r="G246" s="21">
        <f t="shared" si="129"/>
        <v>682.66050000000075</v>
      </c>
      <c r="H246" s="21">
        <v>210</v>
      </c>
      <c r="I246" s="4">
        <f t="shared" si="130"/>
        <v>892.66050000000075</v>
      </c>
      <c r="J246" s="9">
        <f t="shared" si="131"/>
        <v>2550.4585714285736</v>
      </c>
      <c r="K246" s="20"/>
      <c r="L246" s="1"/>
      <c r="M246" s="1">
        <v>900</v>
      </c>
      <c r="N246" s="1">
        <v>3500</v>
      </c>
      <c r="O246" s="1">
        <v>1560</v>
      </c>
      <c r="P246" s="1">
        <f t="shared" si="126"/>
        <v>4643.2285714285717</v>
      </c>
      <c r="Q246" s="1">
        <f t="shared" si="143"/>
        <v>926.1499999999993</v>
      </c>
      <c r="R246" s="1">
        <f t="shared" si="132"/>
        <v>870.58099999999934</v>
      </c>
      <c r="S246" s="1">
        <v>220</v>
      </c>
      <c r="T246" s="1">
        <f t="shared" si="133"/>
        <v>1090.5809999999992</v>
      </c>
      <c r="U246" s="22">
        <f t="shared" si="134"/>
        <v>3115.9457142857123</v>
      </c>
      <c r="V246" s="1"/>
      <c r="W246" s="1"/>
      <c r="X246" s="1">
        <v>900</v>
      </c>
      <c r="Y246" s="1">
        <v>3500</v>
      </c>
      <c r="Z246" s="1">
        <v>1880</v>
      </c>
      <c r="AA246" s="1">
        <f t="shared" si="141"/>
        <v>5595.6857142857143</v>
      </c>
      <c r="AB246" s="1">
        <f t="shared" si="144"/>
        <v>888.05999999999915</v>
      </c>
      <c r="AC246" s="1">
        <f t="shared" si="135"/>
        <v>834.77639999999917</v>
      </c>
      <c r="AD246" s="1">
        <v>220</v>
      </c>
      <c r="AE246" s="1">
        <f t="shared" si="136"/>
        <v>1054.7763999999993</v>
      </c>
      <c r="AF246" s="22">
        <f t="shared" si="137"/>
        <v>3013.6468571428554</v>
      </c>
      <c r="AG246" s="20"/>
      <c r="AH246" s="20"/>
      <c r="AI246" s="1">
        <v>900</v>
      </c>
      <c r="AJ246" s="1">
        <v>3500</v>
      </c>
      <c r="AK246" s="1">
        <v>2350</v>
      </c>
      <c r="AL246" s="1">
        <f t="shared" si="127"/>
        <v>6994.6071428571422</v>
      </c>
      <c r="AM246" s="1">
        <f t="shared" si="145"/>
        <v>1133.9800000000002</v>
      </c>
      <c r="AN246" s="1">
        <f t="shared" si="138"/>
        <v>1077.2810000000002</v>
      </c>
      <c r="AO246" s="1">
        <v>235</v>
      </c>
      <c r="AP246" s="1">
        <v>45</v>
      </c>
      <c r="AQ246" s="1">
        <f t="shared" si="139"/>
        <v>1357.2810000000002</v>
      </c>
      <c r="AR246" s="22">
        <f t="shared" si="140"/>
        <v>3877.945714285715</v>
      </c>
    </row>
    <row r="247" spans="2:44" x14ac:dyDescent="0.35">
      <c r="B247" s="3">
        <v>900</v>
      </c>
      <c r="C247" s="21">
        <v>3600</v>
      </c>
      <c r="D247" s="4">
        <v>1255</v>
      </c>
      <c r="E247" s="6">
        <f t="shared" si="128"/>
        <v>3848.3678571428572</v>
      </c>
      <c r="F247" s="3">
        <f t="shared" si="142"/>
        <v>731.28000000000088</v>
      </c>
      <c r="G247" s="21">
        <f t="shared" si="129"/>
        <v>694.7160000000008</v>
      </c>
      <c r="H247" s="21">
        <v>210</v>
      </c>
      <c r="I247" s="4">
        <f t="shared" si="130"/>
        <v>904.7160000000008</v>
      </c>
      <c r="J247" s="9">
        <f t="shared" si="131"/>
        <v>2584.9028571428598</v>
      </c>
      <c r="K247" s="20"/>
      <c r="L247" s="1"/>
      <c r="M247" s="1">
        <v>900</v>
      </c>
      <c r="N247" s="1">
        <v>3600</v>
      </c>
      <c r="O247" s="1">
        <v>1560</v>
      </c>
      <c r="P247" s="1">
        <f t="shared" si="126"/>
        <v>4783.6285714285714</v>
      </c>
      <c r="Q247" s="1">
        <f t="shared" si="143"/>
        <v>943.05999999999926</v>
      </c>
      <c r="R247" s="1">
        <f t="shared" si="132"/>
        <v>886.47639999999922</v>
      </c>
      <c r="S247" s="1">
        <v>220</v>
      </c>
      <c r="T247" s="1">
        <f t="shared" si="133"/>
        <v>1106.4763999999991</v>
      </c>
      <c r="U247" s="22">
        <f t="shared" si="134"/>
        <v>3161.3611428571403</v>
      </c>
      <c r="V247" s="1"/>
      <c r="W247" s="1"/>
      <c r="X247" s="1">
        <v>900</v>
      </c>
      <c r="Y247" s="1">
        <v>3600</v>
      </c>
      <c r="Z247" s="1">
        <v>1880</v>
      </c>
      <c r="AA247" s="1">
        <f t="shared" si="141"/>
        <v>5764.8857142857141</v>
      </c>
      <c r="AB247" s="1">
        <f t="shared" si="144"/>
        <v>904.34999999999911</v>
      </c>
      <c r="AC247" s="1">
        <f t="shared" si="135"/>
        <v>850.08899999999915</v>
      </c>
      <c r="AD247" s="1">
        <v>220</v>
      </c>
      <c r="AE247" s="1">
        <f t="shared" si="136"/>
        <v>1070.088999999999</v>
      </c>
      <c r="AF247" s="22">
        <f t="shared" si="137"/>
        <v>3057.3971428571404</v>
      </c>
      <c r="AG247" s="20"/>
      <c r="AH247" s="20"/>
      <c r="AI247" s="1">
        <v>900</v>
      </c>
      <c r="AJ247" s="1">
        <v>3600</v>
      </c>
      <c r="AK247" s="1">
        <v>2350</v>
      </c>
      <c r="AL247" s="1">
        <f t="shared" si="127"/>
        <v>7206.1071428571422</v>
      </c>
      <c r="AM247" s="1">
        <f t="shared" si="145"/>
        <v>1155.1200000000003</v>
      </c>
      <c r="AN247" s="1">
        <f t="shared" si="138"/>
        <v>1097.3640000000003</v>
      </c>
      <c r="AO247" s="1">
        <v>235</v>
      </c>
      <c r="AP247" s="1">
        <v>45</v>
      </c>
      <c r="AQ247" s="1">
        <f t="shared" si="139"/>
        <v>1377.3640000000003</v>
      </c>
      <c r="AR247" s="22">
        <f t="shared" si="140"/>
        <v>3935.3257142857151</v>
      </c>
    </row>
    <row r="248" spans="2:44" x14ac:dyDescent="0.35">
      <c r="B248" s="3">
        <v>900</v>
      </c>
      <c r="C248" s="21">
        <v>3700</v>
      </c>
      <c r="D248" s="4">
        <v>1255</v>
      </c>
      <c r="E248" s="6">
        <f t="shared" si="128"/>
        <v>3961.3178571428571</v>
      </c>
      <c r="F248" s="3">
        <f t="shared" si="142"/>
        <v>743.97000000000094</v>
      </c>
      <c r="G248" s="21">
        <f t="shared" si="129"/>
        <v>706.77150000000086</v>
      </c>
      <c r="H248" s="21">
        <v>210</v>
      </c>
      <c r="I248" s="4">
        <f t="shared" si="130"/>
        <v>916.77150000000086</v>
      </c>
      <c r="J248" s="9">
        <f t="shared" si="131"/>
        <v>2619.3471428571456</v>
      </c>
      <c r="K248" s="20"/>
      <c r="L248" s="1"/>
      <c r="M248" s="1">
        <v>900</v>
      </c>
      <c r="N248" s="1">
        <v>3700</v>
      </c>
      <c r="O248" s="1">
        <v>1560</v>
      </c>
      <c r="P248" s="1">
        <f t="shared" si="126"/>
        <v>4924.0285714285719</v>
      </c>
      <c r="Q248" s="1">
        <f t="shared" si="143"/>
        <v>959.96999999999923</v>
      </c>
      <c r="R248" s="1">
        <f t="shared" si="132"/>
        <v>902.37179999999921</v>
      </c>
      <c r="S248" s="1">
        <v>220</v>
      </c>
      <c r="T248" s="1">
        <f t="shared" si="133"/>
        <v>1122.3717999999992</v>
      </c>
      <c r="U248" s="22">
        <f t="shared" si="134"/>
        <v>3206.7765714285692</v>
      </c>
      <c r="V248" s="1"/>
      <c r="W248" s="1"/>
      <c r="X248" s="1">
        <v>900</v>
      </c>
      <c r="Y248" s="1">
        <v>3700</v>
      </c>
      <c r="Z248" s="1">
        <v>1880</v>
      </c>
      <c r="AA248" s="1">
        <f t="shared" si="141"/>
        <v>5934.0857142857139</v>
      </c>
      <c r="AB248" s="1">
        <f t="shared" si="144"/>
        <v>920.63999999999908</v>
      </c>
      <c r="AC248" s="1">
        <f t="shared" si="135"/>
        <v>865.40159999999912</v>
      </c>
      <c r="AD248" s="1">
        <v>220</v>
      </c>
      <c r="AE248" s="1">
        <f t="shared" si="136"/>
        <v>1085.4015999999992</v>
      </c>
      <c r="AF248" s="22">
        <f t="shared" si="137"/>
        <v>3101.1474285714266</v>
      </c>
      <c r="AG248" s="20"/>
      <c r="AH248" s="20"/>
      <c r="AI248" s="1">
        <v>900</v>
      </c>
      <c r="AJ248" s="1">
        <v>3700</v>
      </c>
      <c r="AK248" s="1">
        <v>2350</v>
      </c>
      <c r="AL248" s="1">
        <f t="shared" si="127"/>
        <v>7417.6071428571422</v>
      </c>
      <c r="AM248" s="1">
        <f t="shared" si="145"/>
        <v>1176.2600000000004</v>
      </c>
      <c r="AN248" s="1">
        <f t="shared" si="138"/>
        <v>1117.4470000000003</v>
      </c>
      <c r="AO248" s="1">
        <v>235</v>
      </c>
      <c r="AP248" s="1">
        <v>45</v>
      </c>
      <c r="AQ248" s="1">
        <f t="shared" si="139"/>
        <v>1397.4470000000003</v>
      </c>
      <c r="AR248" s="22">
        <f t="shared" si="140"/>
        <v>3992.7057142857157</v>
      </c>
    </row>
    <row r="249" spans="2:44" x14ac:dyDescent="0.35">
      <c r="B249" s="3">
        <v>900</v>
      </c>
      <c r="C249" s="21">
        <v>3800</v>
      </c>
      <c r="D249" s="4">
        <v>1255</v>
      </c>
      <c r="E249" s="6">
        <f t="shared" si="128"/>
        <v>4074.2678571428569</v>
      </c>
      <c r="F249" s="3">
        <f t="shared" si="142"/>
        <v>756.66000000000099</v>
      </c>
      <c r="G249" s="21">
        <f t="shared" si="129"/>
        <v>718.82700000000091</v>
      </c>
      <c r="H249" s="21">
        <v>215</v>
      </c>
      <c r="I249" s="4">
        <f t="shared" si="130"/>
        <v>933.82700000000091</v>
      </c>
      <c r="J249" s="9">
        <f t="shared" si="131"/>
        <v>2668.0771428571456</v>
      </c>
      <c r="K249" s="20"/>
      <c r="L249" s="1"/>
      <c r="M249" s="1">
        <v>900</v>
      </c>
      <c r="N249" s="1">
        <v>3800</v>
      </c>
      <c r="O249" s="1">
        <v>1560</v>
      </c>
      <c r="P249" s="1">
        <f t="shared" si="126"/>
        <v>5064.4285714285716</v>
      </c>
      <c r="Q249" s="1">
        <f t="shared" si="143"/>
        <v>976.8799999999992</v>
      </c>
      <c r="R249" s="1">
        <f t="shared" si="132"/>
        <v>918.26719999999921</v>
      </c>
      <c r="S249" s="1">
        <v>220</v>
      </c>
      <c r="T249" s="1">
        <f t="shared" si="133"/>
        <v>1138.2671999999993</v>
      </c>
      <c r="U249" s="22">
        <f t="shared" si="134"/>
        <v>3252.1919999999982</v>
      </c>
      <c r="V249" s="1"/>
      <c r="W249" s="1"/>
      <c r="X249" s="1">
        <v>900</v>
      </c>
      <c r="Y249" s="1">
        <v>3800</v>
      </c>
      <c r="Z249" s="1">
        <v>1880</v>
      </c>
      <c r="AA249" s="1">
        <f t="shared" si="141"/>
        <v>6103.2857142857138</v>
      </c>
      <c r="AB249" s="1">
        <f t="shared" si="144"/>
        <v>936.92999999999904</v>
      </c>
      <c r="AC249" s="1">
        <f t="shared" si="135"/>
        <v>880.7141999999991</v>
      </c>
      <c r="AD249" s="1">
        <v>225</v>
      </c>
      <c r="AE249" s="1">
        <f t="shared" si="136"/>
        <v>1105.714199999999</v>
      </c>
      <c r="AF249" s="22">
        <f t="shared" si="137"/>
        <v>3159.1834285714258</v>
      </c>
      <c r="AG249" s="20"/>
      <c r="AH249" s="20"/>
      <c r="AI249" s="1">
        <v>900</v>
      </c>
      <c r="AJ249" s="1">
        <v>3800</v>
      </c>
      <c r="AK249" s="1">
        <v>2350</v>
      </c>
      <c r="AL249" s="1">
        <f t="shared" si="127"/>
        <v>7629.1071428571422</v>
      </c>
      <c r="AM249" s="1">
        <f t="shared" si="145"/>
        <v>1197.4000000000005</v>
      </c>
      <c r="AN249" s="1">
        <f t="shared" si="138"/>
        <v>1137.5300000000004</v>
      </c>
      <c r="AO249" s="1">
        <v>240</v>
      </c>
      <c r="AP249" s="1">
        <v>45</v>
      </c>
      <c r="AQ249" s="1">
        <f t="shared" si="139"/>
        <v>1422.5300000000004</v>
      </c>
      <c r="AR249" s="22">
        <f t="shared" si="140"/>
        <v>4064.37142857143</v>
      </c>
    </row>
    <row r="250" spans="2:44" x14ac:dyDescent="0.35">
      <c r="B250" s="3">
        <v>900</v>
      </c>
      <c r="C250" s="21">
        <v>3900</v>
      </c>
      <c r="D250" s="4">
        <v>1255</v>
      </c>
      <c r="E250" s="6">
        <f t="shared" si="128"/>
        <v>4187.2178571428567</v>
      </c>
      <c r="F250" s="3">
        <f t="shared" si="142"/>
        <v>769.35000000000105</v>
      </c>
      <c r="G250" s="21">
        <f t="shared" si="129"/>
        <v>730.88250000000096</v>
      </c>
      <c r="H250" s="21">
        <v>215</v>
      </c>
      <c r="I250" s="4">
        <f t="shared" si="130"/>
        <v>945.88250000000096</v>
      </c>
      <c r="J250" s="9">
        <f t="shared" si="131"/>
        <v>2702.5214285714314</v>
      </c>
      <c r="K250" s="20"/>
      <c r="L250" s="1"/>
      <c r="M250" s="1">
        <v>900</v>
      </c>
      <c r="N250" s="1">
        <v>3900</v>
      </c>
      <c r="O250" s="1">
        <v>1560</v>
      </c>
      <c r="P250" s="1">
        <f t="shared" si="126"/>
        <v>5204.8285714285721</v>
      </c>
      <c r="Q250" s="1">
        <f t="shared" si="143"/>
        <v>993.78999999999917</v>
      </c>
      <c r="R250" s="1">
        <f t="shared" si="132"/>
        <v>934.1625999999992</v>
      </c>
      <c r="S250" s="1">
        <v>220</v>
      </c>
      <c r="T250" s="1">
        <f t="shared" si="133"/>
        <v>1154.1625999999992</v>
      </c>
      <c r="U250" s="22">
        <f t="shared" si="134"/>
        <v>3297.6074285714267</v>
      </c>
      <c r="V250" s="1"/>
      <c r="W250" s="1"/>
      <c r="X250" s="1">
        <v>900</v>
      </c>
      <c r="Y250" s="1">
        <v>3900</v>
      </c>
      <c r="Z250" s="1">
        <v>1880</v>
      </c>
      <c r="AA250" s="1">
        <f t="shared" si="141"/>
        <v>6272.4857142857145</v>
      </c>
      <c r="AB250" s="1">
        <f t="shared" si="144"/>
        <v>953.219999999999</v>
      </c>
      <c r="AC250" s="1">
        <f t="shared" si="135"/>
        <v>896.02679999999896</v>
      </c>
      <c r="AD250" s="1">
        <v>225</v>
      </c>
      <c r="AE250" s="1">
        <f t="shared" si="136"/>
        <v>1121.026799999999</v>
      </c>
      <c r="AF250" s="22">
        <f t="shared" si="137"/>
        <v>3202.9337142857116</v>
      </c>
      <c r="AG250" s="20"/>
      <c r="AH250" s="20"/>
      <c r="AI250" s="1">
        <v>900</v>
      </c>
      <c r="AJ250" s="1">
        <v>3900</v>
      </c>
      <c r="AK250" s="1">
        <v>2350</v>
      </c>
      <c r="AL250" s="1">
        <f t="shared" si="127"/>
        <v>7840.6071428571422</v>
      </c>
      <c r="AM250" s="1">
        <f t="shared" si="145"/>
        <v>1218.5400000000006</v>
      </c>
      <c r="AN250" s="1">
        <f t="shared" si="138"/>
        <v>1157.6130000000005</v>
      </c>
      <c r="AO250" s="1">
        <v>240</v>
      </c>
      <c r="AP250" s="1">
        <v>45</v>
      </c>
      <c r="AQ250" s="1">
        <f t="shared" si="139"/>
        <v>1442.6130000000005</v>
      </c>
      <c r="AR250" s="22">
        <f t="shared" si="140"/>
        <v>4121.7514285714306</v>
      </c>
    </row>
    <row r="251" spans="2:44" x14ac:dyDescent="0.35">
      <c r="B251" s="3">
        <v>900</v>
      </c>
      <c r="C251" s="21">
        <v>4000</v>
      </c>
      <c r="D251" s="4">
        <v>1255</v>
      </c>
      <c r="E251" s="6">
        <f t="shared" si="128"/>
        <v>4300.1678571428565</v>
      </c>
      <c r="F251" s="3">
        <f t="shared" si="142"/>
        <v>782.0400000000011</v>
      </c>
      <c r="G251" s="21">
        <f t="shared" si="129"/>
        <v>742.93800000000101</v>
      </c>
      <c r="H251" s="21">
        <v>215</v>
      </c>
      <c r="I251" s="4">
        <f t="shared" si="130"/>
        <v>957.93800000000101</v>
      </c>
      <c r="J251" s="9">
        <f t="shared" si="131"/>
        <v>2736.9657142857172</v>
      </c>
      <c r="K251" s="20"/>
      <c r="L251" s="1"/>
      <c r="M251" s="1">
        <v>900</v>
      </c>
      <c r="N251" s="1">
        <v>4000</v>
      </c>
      <c r="O251" s="1">
        <v>1560</v>
      </c>
      <c r="P251" s="1">
        <f t="shared" si="126"/>
        <v>5345.2285714285717</v>
      </c>
      <c r="Q251" s="1">
        <f t="shared" si="143"/>
        <v>1010.6999999999991</v>
      </c>
      <c r="R251" s="1">
        <f t="shared" si="132"/>
        <v>950.05799999999908</v>
      </c>
      <c r="S251" s="1">
        <v>220</v>
      </c>
      <c r="T251" s="1">
        <f t="shared" si="133"/>
        <v>1170.0579999999991</v>
      </c>
      <c r="U251" s="22">
        <f t="shared" si="134"/>
        <v>3343.0228571428547</v>
      </c>
      <c r="V251" s="1"/>
      <c r="W251" s="1"/>
      <c r="X251" s="1">
        <v>900</v>
      </c>
      <c r="Y251" s="1">
        <v>4000</v>
      </c>
      <c r="Z251" s="1">
        <v>1880</v>
      </c>
      <c r="AA251" s="1">
        <f t="shared" si="141"/>
        <v>6441.6857142857143</v>
      </c>
      <c r="AB251" s="1">
        <f t="shared" si="144"/>
        <v>969.50999999999897</v>
      </c>
      <c r="AC251" s="1">
        <f t="shared" si="135"/>
        <v>911.33939999999893</v>
      </c>
      <c r="AD251" s="1">
        <v>225</v>
      </c>
      <c r="AE251" s="1">
        <f t="shared" si="136"/>
        <v>1136.3393999999989</v>
      </c>
      <c r="AF251" s="22">
        <f t="shared" si="137"/>
        <v>3246.683999999997</v>
      </c>
      <c r="AG251" s="20"/>
      <c r="AH251" s="20"/>
      <c r="AI251" s="1">
        <v>900</v>
      </c>
      <c r="AJ251" s="1">
        <v>4000</v>
      </c>
      <c r="AK251" s="1">
        <v>2350</v>
      </c>
      <c r="AL251" s="1">
        <f t="shared" si="127"/>
        <v>8052.1071428571422</v>
      </c>
      <c r="AM251" s="1">
        <f t="shared" si="145"/>
        <v>1239.6800000000007</v>
      </c>
      <c r="AN251" s="1">
        <f t="shared" si="138"/>
        <v>1177.6960000000006</v>
      </c>
      <c r="AO251" s="1">
        <v>270</v>
      </c>
      <c r="AP251" s="1">
        <v>45</v>
      </c>
      <c r="AQ251" s="1">
        <f t="shared" si="139"/>
        <v>1492.6960000000006</v>
      </c>
      <c r="AR251" s="22">
        <f t="shared" si="140"/>
        <v>4264.845714285716</v>
      </c>
    </row>
    <row r="252" spans="2:44" x14ac:dyDescent="0.35">
      <c r="B252" s="3"/>
      <c r="C252" s="21"/>
      <c r="D252" s="4"/>
      <c r="E252" s="6"/>
      <c r="F252" s="3"/>
      <c r="G252" s="21"/>
      <c r="H252" s="21"/>
      <c r="I252" s="4"/>
      <c r="J252" s="23"/>
      <c r="K252" s="2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20"/>
      <c r="AH252" s="20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2:44" x14ac:dyDescent="0.35">
      <c r="B253" s="3"/>
      <c r="C253" s="21"/>
      <c r="D253" s="4"/>
      <c r="E253" s="6"/>
      <c r="F253" s="3"/>
      <c r="G253" s="21"/>
      <c r="H253" s="21"/>
      <c r="I253" s="4"/>
      <c r="J253" s="23"/>
      <c r="K253" s="2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20"/>
      <c r="AH253" s="20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2:44" x14ac:dyDescent="0.35">
      <c r="B254" s="3">
        <v>950</v>
      </c>
      <c r="C254" s="21">
        <v>800</v>
      </c>
      <c r="D254" s="4">
        <v>1255</v>
      </c>
      <c r="E254" s="6">
        <f t="shared" ref="E254:E286" si="146">(((22/7*(B254/2)^2)*D254)+((C254-B254)*D254*B254))/1000000</f>
        <v>711.09196428571431</v>
      </c>
      <c r="F254" s="3">
        <v>387.8</v>
      </c>
      <c r="G254" s="21">
        <f t="shared" ref="G254:G286" si="147">$G$4*F254</f>
        <v>368.40999999999997</v>
      </c>
      <c r="H254" s="21">
        <v>125</v>
      </c>
      <c r="I254" s="4">
        <f t="shared" ref="I254:I286" si="148">SUM(G254:H254)</f>
        <v>493.40999999999997</v>
      </c>
      <c r="J254" s="9">
        <f t="shared" ref="J254:J286" si="149">I254/(1-$C$2)</f>
        <v>1409.7428571428572</v>
      </c>
      <c r="K254" s="20"/>
      <c r="L254" s="1"/>
      <c r="M254" s="1">
        <v>950</v>
      </c>
      <c r="N254" s="1">
        <v>800</v>
      </c>
      <c r="O254" s="1">
        <v>1560</v>
      </c>
      <c r="P254" s="1">
        <f t="shared" si="126"/>
        <v>883.90714285714296</v>
      </c>
      <c r="Q254" s="1">
        <v>484.8</v>
      </c>
      <c r="R254" s="1">
        <f t="shared" ref="R254:R286" si="150">$R$4*Q254</f>
        <v>455.71199999999999</v>
      </c>
      <c r="S254" s="1">
        <v>125</v>
      </c>
      <c r="T254" s="1">
        <f t="shared" ref="T254:T286" si="151">SUM(R254:S254)</f>
        <v>580.71199999999999</v>
      </c>
      <c r="U254" s="22">
        <f t="shared" ref="U254:U286" si="152">T254/(1-$C$2)</f>
        <v>1659.1771428571428</v>
      </c>
      <c r="V254" s="1"/>
      <c r="W254" s="1"/>
      <c r="X254" s="1">
        <v>950</v>
      </c>
      <c r="Y254" s="1">
        <v>800</v>
      </c>
      <c r="Z254" s="1">
        <v>1880</v>
      </c>
      <c r="AA254" s="1">
        <f t="shared" si="141"/>
        <v>1065.2214285714285</v>
      </c>
      <c r="AB254" s="1">
        <v>462.57</v>
      </c>
      <c r="AC254" s="1">
        <f t="shared" ref="AC254:AC286" si="153">$AC$4*AB254</f>
        <v>434.81579999999997</v>
      </c>
      <c r="AD254" s="1">
        <v>145</v>
      </c>
      <c r="AE254" s="1">
        <f t="shared" ref="AE254:AE286" si="154">SUM(AC254:AD254)</f>
        <v>579.81579999999997</v>
      </c>
      <c r="AF254" s="22">
        <f t="shared" ref="AF254:AF286" si="155">AE254/(1-$C$2)</f>
        <v>1656.6165714285714</v>
      </c>
      <c r="AG254" s="20"/>
      <c r="AH254" s="20"/>
      <c r="AI254" s="1">
        <v>950</v>
      </c>
      <c r="AJ254" s="1">
        <v>800</v>
      </c>
      <c r="AK254" s="1">
        <v>2350</v>
      </c>
      <c r="AL254" s="1">
        <f t="shared" si="127"/>
        <v>1331.5267857142856</v>
      </c>
      <c r="AM254" s="1">
        <v>581.79999999999995</v>
      </c>
      <c r="AN254" s="1">
        <f t="shared" ref="AN254:AN286" si="156">$AN$4*AM254</f>
        <v>552.70999999999992</v>
      </c>
      <c r="AO254" s="1">
        <v>145</v>
      </c>
      <c r="AP254" s="1">
        <v>30</v>
      </c>
      <c r="AQ254" s="1">
        <f t="shared" ref="AQ254:AQ286" si="157">SUM(AN254:AP254)</f>
        <v>727.70999999999992</v>
      </c>
      <c r="AR254" s="22">
        <f t="shared" ref="AR254:AR286" si="158">AQ254/(1-$C$2)</f>
        <v>2079.1714285714284</v>
      </c>
    </row>
    <row r="255" spans="2:44" x14ac:dyDescent="0.35">
      <c r="B255" s="3">
        <v>950</v>
      </c>
      <c r="C255" s="21">
        <v>900</v>
      </c>
      <c r="D255" s="4">
        <v>1255</v>
      </c>
      <c r="E255" s="6">
        <f t="shared" si="146"/>
        <v>830.31696428571422</v>
      </c>
      <c r="F255" s="3">
        <v>400.47</v>
      </c>
      <c r="G255" s="21">
        <f t="shared" si="147"/>
        <v>380.44650000000001</v>
      </c>
      <c r="H255" s="21">
        <v>125</v>
      </c>
      <c r="I255" s="4">
        <f t="shared" si="148"/>
        <v>505.44650000000001</v>
      </c>
      <c r="J255" s="9">
        <f t="shared" si="149"/>
        <v>1444.1328571428573</v>
      </c>
      <c r="K255" s="20"/>
      <c r="L255" s="1"/>
      <c r="M255" s="1">
        <v>950</v>
      </c>
      <c r="N255" s="1">
        <v>900</v>
      </c>
      <c r="O255" s="1">
        <v>1560</v>
      </c>
      <c r="P255" s="1">
        <f t="shared" si="126"/>
        <v>1032.1071428571429</v>
      </c>
      <c r="Q255" s="1">
        <v>501.69</v>
      </c>
      <c r="R255" s="1">
        <f t="shared" si="150"/>
        <v>471.58859999999999</v>
      </c>
      <c r="S255" s="1">
        <v>145</v>
      </c>
      <c r="T255" s="1">
        <f t="shared" si="151"/>
        <v>616.58860000000004</v>
      </c>
      <c r="U255" s="22">
        <f t="shared" si="152"/>
        <v>1761.6817142857144</v>
      </c>
      <c r="V255" s="1"/>
      <c r="W255" s="1"/>
      <c r="X255" s="1">
        <v>950</v>
      </c>
      <c r="Y255" s="1">
        <v>900</v>
      </c>
      <c r="Z255" s="1">
        <v>1880</v>
      </c>
      <c r="AA255" s="1">
        <f t="shared" si="141"/>
        <v>1243.8214285714284</v>
      </c>
      <c r="AB255" s="1">
        <v>478.86</v>
      </c>
      <c r="AC255" s="1">
        <f t="shared" si="153"/>
        <v>450.1284</v>
      </c>
      <c r="AD255" s="1">
        <v>145</v>
      </c>
      <c r="AE255" s="1">
        <f t="shared" si="154"/>
        <v>595.12840000000006</v>
      </c>
      <c r="AF255" s="22">
        <f t="shared" si="155"/>
        <v>1700.3668571428575</v>
      </c>
      <c r="AG255" s="20"/>
      <c r="AH255" s="20"/>
      <c r="AI255" s="1">
        <v>950</v>
      </c>
      <c r="AJ255" s="1">
        <v>900</v>
      </c>
      <c r="AK255" s="1">
        <v>2350</v>
      </c>
      <c r="AL255" s="1">
        <f t="shared" si="127"/>
        <v>1554.7767857142856</v>
      </c>
      <c r="AM255" s="1">
        <v>602.91999999999996</v>
      </c>
      <c r="AN255" s="1">
        <f t="shared" si="156"/>
        <v>572.77399999999989</v>
      </c>
      <c r="AO255" s="1">
        <v>165</v>
      </c>
      <c r="AP255" s="1">
        <v>30</v>
      </c>
      <c r="AQ255" s="1">
        <f t="shared" si="157"/>
        <v>767.77399999999989</v>
      </c>
      <c r="AR255" s="22">
        <f t="shared" si="158"/>
        <v>2193.64</v>
      </c>
    </row>
    <row r="256" spans="2:44" x14ac:dyDescent="0.35">
      <c r="B256" s="3">
        <v>950</v>
      </c>
      <c r="C256" s="21">
        <v>1000</v>
      </c>
      <c r="D256" s="4">
        <v>1255</v>
      </c>
      <c r="E256" s="6">
        <f t="shared" si="146"/>
        <v>949.54196428571424</v>
      </c>
      <c r="F256" s="3">
        <f>F255+12.67</f>
        <v>413.14000000000004</v>
      </c>
      <c r="G256" s="21">
        <f t="shared" si="147"/>
        <v>392.483</v>
      </c>
      <c r="H256" s="21">
        <v>125</v>
      </c>
      <c r="I256" s="4">
        <f t="shared" si="148"/>
        <v>517.48299999999995</v>
      </c>
      <c r="J256" s="9">
        <f t="shared" si="149"/>
        <v>1478.522857142857</v>
      </c>
      <c r="K256" s="20"/>
      <c r="L256" s="1"/>
      <c r="M256" s="1">
        <v>950</v>
      </c>
      <c r="N256" s="1">
        <v>1000</v>
      </c>
      <c r="O256" s="1">
        <v>1560</v>
      </c>
      <c r="P256" s="1">
        <f t="shared" si="126"/>
        <v>1180.3071428571429</v>
      </c>
      <c r="Q256" s="1">
        <f>Q255+16.89</f>
        <v>518.58000000000004</v>
      </c>
      <c r="R256" s="1">
        <f t="shared" si="150"/>
        <v>487.46520000000004</v>
      </c>
      <c r="S256" s="1">
        <v>145</v>
      </c>
      <c r="T256" s="1">
        <f t="shared" si="151"/>
        <v>632.4652000000001</v>
      </c>
      <c r="U256" s="22">
        <f t="shared" si="152"/>
        <v>1807.0434285714289</v>
      </c>
      <c r="V256" s="1"/>
      <c r="W256" s="1"/>
      <c r="X256" s="1">
        <v>950</v>
      </c>
      <c r="Y256" s="1">
        <v>1000</v>
      </c>
      <c r="Z256" s="1">
        <v>1880</v>
      </c>
      <c r="AA256" s="1">
        <f t="shared" si="141"/>
        <v>1422.4214285714286</v>
      </c>
      <c r="AB256" s="1">
        <f>AB255+16.29</f>
        <v>495.15000000000003</v>
      </c>
      <c r="AC256" s="1">
        <f t="shared" si="153"/>
        <v>465.44100000000003</v>
      </c>
      <c r="AD256" s="1">
        <v>145</v>
      </c>
      <c r="AE256" s="1">
        <f t="shared" si="154"/>
        <v>610.44100000000003</v>
      </c>
      <c r="AF256" s="22">
        <f t="shared" si="155"/>
        <v>1744.1171428571431</v>
      </c>
      <c r="AG256" s="20"/>
      <c r="AH256" s="20"/>
      <c r="AI256" s="1">
        <v>950</v>
      </c>
      <c r="AJ256" s="1">
        <v>1000</v>
      </c>
      <c r="AK256" s="1">
        <v>2350</v>
      </c>
      <c r="AL256" s="1">
        <f t="shared" si="127"/>
        <v>1778.0267857142856</v>
      </c>
      <c r="AM256" s="1">
        <f>AM255+21.12</f>
        <v>624.04</v>
      </c>
      <c r="AN256" s="1">
        <f t="shared" si="156"/>
        <v>592.83799999999997</v>
      </c>
      <c r="AO256" s="1">
        <v>165</v>
      </c>
      <c r="AP256" s="1">
        <v>30</v>
      </c>
      <c r="AQ256" s="1">
        <f t="shared" si="157"/>
        <v>787.83799999999997</v>
      </c>
      <c r="AR256" s="22">
        <f t="shared" si="158"/>
        <v>2250.9657142857145</v>
      </c>
    </row>
    <row r="257" spans="2:44" x14ac:dyDescent="0.35">
      <c r="B257" s="3">
        <v>950</v>
      </c>
      <c r="C257" s="21">
        <v>1100</v>
      </c>
      <c r="D257" s="4">
        <v>1255</v>
      </c>
      <c r="E257" s="6">
        <f t="shared" si="146"/>
        <v>1068.7669642857143</v>
      </c>
      <c r="F257" s="3">
        <f t="shared" ref="F257:F286" si="159">F256+12.67</f>
        <v>425.81000000000006</v>
      </c>
      <c r="G257" s="21">
        <f t="shared" si="147"/>
        <v>404.51950000000005</v>
      </c>
      <c r="H257" s="21">
        <v>145</v>
      </c>
      <c r="I257" s="4">
        <f t="shared" si="148"/>
        <v>549.51950000000011</v>
      </c>
      <c r="J257" s="9">
        <f t="shared" si="149"/>
        <v>1570.0557142857147</v>
      </c>
      <c r="K257" s="20"/>
      <c r="L257" s="1"/>
      <c r="M257" s="1">
        <v>950</v>
      </c>
      <c r="N257" s="1">
        <v>1100</v>
      </c>
      <c r="O257" s="1">
        <v>1560</v>
      </c>
      <c r="P257" s="1">
        <f t="shared" si="126"/>
        <v>1328.507142857143</v>
      </c>
      <c r="Q257" s="1">
        <f t="shared" ref="Q257:Q286" si="160">Q256+16.89</f>
        <v>535.47</v>
      </c>
      <c r="R257" s="1">
        <f t="shared" si="150"/>
        <v>503.34179999999998</v>
      </c>
      <c r="S257" s="1">
        <v>145</v>
      </c>
      <c r="T257" s="1">
        <f t="shared" si="151"/>
        <v>648.34179999999992</v>
      </c>
      <c r="U257" s="22">
        <f t="shared" si="152"/>
        <v>1852.4051428571427</v>
      </c>
      <c r="V257" s="1"/>
      <c r="W257" s="1"/>
      <c r="X257" s="1">
        <v>950</v>
      </c>
      <c r="Y257" s="1">
        <v>1100</v>
      </c>
      <c r="Z257" s="1">
        <v>1880</v>
      </c>
      <c r="AA257" s="1">
        <f t="shared" si="141"/>
        <v>1601.0214285714285</v>
      </c>
      <c r="AB257" s="1">
        <f t="shared" ref="AB257:AB286" si="161">AB256+16.29</f>
        <v>511.44000000000005</v>
      </c>
      <c r="AC257" s="1">
        <f t="shared" si="153"/>
        <v>480.75360000000001</v>
      </c>
      <c r="AD257" s="1">
        <v>165</v>
      </c>
      <c r="AE257" s="1">
        <f t="shared" si="154"/>
        <v>645.75360000000001</v>
      </c>
      <c r="AF257" s="22">
        <f t="shared" si="155"/>
        <v>1845.0102857142858</v>
      </c>
      <c r="AG257" s="20"/>
      <c r="AH257" s="20"/>
      <c r="AI257" s="1">
        <v>950</v>
      </c>
      <c r="AJ257" s="1">
        <v>1100</v>
      </c>
      <c r="AK257" s="1">
        <v>2350</v>
      </c>
      <c r="AL257" s="1">
        <f t="shared" si="127"/>
        <v>2001.2767857142856</v>
      </c>
      <c r="AM257" s="1">
        <f t="shared" ref="AM257:AM286" si="162">AM256+21.12</f>
        <v>645.16</v>
      </c>
      <c r="AN257" s="1">
        <f t="shared" si="156"/>
        <v>612.90199999999993</v>
      </c>
      <c r="AO257" s="1">
        <v>185</v>
      </c>
      <c r="AP257" s="1">
        <v>30</v>
      </c>
      <c r="AQ257" s="1">
        <f t="shared" si="157"/>
        <v>827.90199999999993</v>
      </c>
      <c r="AR257" s="22">
        <f t="shared" si="158"/>
        <v>2365.4342857142856</v>
      </c>
    </row>
    <row r="258" spans="2:44" x14ac:dyDescent="0.35">
      <c r="B258" s="3">
        <v>950</v>
      </c>
      <c r="C258" s="21">
        <v>1200</v>
      </c>
      <c r="D258" s="4">
        <v>1255</v>
      </c>
      <c r="E258" s="6">
        <f t="shared" si="146"/>
        <v>1187.9919642857142</v>
      </c>
      <c r="F258" s="3">
        <f t="shared" si="159"/>
        <v>438.48000000000008</v>
      </c>
      <c r="G258" s="21">
        <f t="shared" si="147"/>
        <v>416.55600000000004</v>
      </c>
      <c r="H258" s="21">
        <v>145</v>
      </c>
      <c r="I258" s="4">
        <f t="shared" si="148"/>
        <v>561.55600000000004</v>
      </c>
      <c r="J258" s="9">
        <f t="shared" si="149"/>
        <v>1604.4457142857145</v>
      </c>
      <c r="K258" s="20"/>
      <c r="L258" s="1"/>
      <c r="M258" s="1">
        <v>950</v>
      </c>
      <c r="N258" s="1">
        <v>1200</v>
      </c>
      <c r="O258" s="1">
        <v>1560</v>
      </c>
      <c r="P258" s="1">
        <f t="shared" si="126"/>
        <v>1476.707142857143</v>
      </c>
      <c r="Q258" s="1">
        <f t="shared" si="160"/>
        <v>552.36</v>
      </c>
      <c r="R258" s="1">
        <f t="shared" si="150"/>
        <v>519.21839999999997</v>
      </c>
      <c r="S258" s="1">
        <v>145</v>
      </c>
      <c r="T258" s="1">
        <f t="shared" si="151"/>
        <v>664.21839999999997</v>
      </c>
      <c r="U258" s="22">
        <f t="shared" si="152"/>
        <v>1897.7668571428571</v>
      </c>
      <c r="V258" s="1"/>
      <c r="W258" s="1"/>
      <c r="X258" s="1">
        <v>950</v>
      </c>
      <c r="Y258" s="1">
        <v>1200</v>
      </c>
      <c r="Z258" s="1">
        <v>1880</v>
      </c>
      <c r="AA258" s="1">
        <f t="shared" si="141"/>
        <v>1779.6214285714286</v>
      </c>
      <c r="AB258" s="1">
        <f t="shared" si="161"/>
        <v>527.73</v>
      </c>
      <c r="AC258" s="1">
        <f t="shared" si="153"/>
        <v>496.06619999999998</v>
      </c>
      <c r="AD258" s="1">
        <v>165</v>
      </c>
      <c r="AE258" s="1">
        <f t="shared" si="154"/>
        <v>661.06619999999998</v>
      </c>
      <c r="AF258" s="22">
        <f t="shared" si="155"/>
        <v>1888.7605714285714</v>
      </c>
      <c r="AG258" s="20"/>
      <c r="AH258" s="20"/>
      <c r="AI258" s="1">
        <v>950</v>
      </c>
      <c r="AJ258" s="1">
        <v>1200</v>
      </c>
      <c r="AK258" s="1">
        <v>2350</v>
      </c>
      <c r="AL258" s="1">
        <f t="shared" si="127"/>
        <v>2224.5267857142858</v>
      </c>
      <c r="AM258" s="1">
        <f t="shared" si="162"/>
        <v>666.28</v>
      </c>
      <c r="AN258" s="1">
        <f t="shared" si="156"/>
        <v>632.96599999999989</v>
      </c>
      <c r="AO258" s="1">
        <v>185</v>
      </c>
      <c r="AP258" s="1">
        <v>30</v>
      </c>
      <c r="AQ258" s="1">
        <f t="shared" si="157"/>
        <v>847.96599999999989</v>
      </c>
      <c r="AR258" s="22">
        <f t="shared" si="158"/>
        <v>2422.7599999999998</v>
      </c>
    </row>
    <row r="259" spans="2:44" x14ac:dyDescent="0.35">
      <c r="B259" s="3">
        <v>950</v>
      </c>
      <c r="C259" s="21">
        <v>1300</v>
      </c>
      <c r="D259" s="4">
        <v>1255</v>
      </c>
      <c r="E259" s="6">
        <f t="shared" si="146"/>
        <v>1307.2169642857141</v>
      </c>
      <c r="F259" s="3">
        <f t="shared" si="159"/>
        <v>451.15000000000009</v>
      </c>
      <c r="G259" s="21">
        <f t="shared" si="147"/>
        <v>428.59250000000009</v>
      </c>
      <c r="H259" s="21">
        <v>145</v>
      </c>
      <c r="I259" s="4">
        <f t="shared" si="148"/>
        <v>573.59250000000009</v>
      </c>
      <c r="J259" s="9">
        <f t="shared" si="149"/>
        <v>1638.8357142857146</v>
      </c>
      <c r="K259" s="20"/>
      <c r="L259" s="1"/>
      <c r="M259" s="1">
        <v>950</v>
      </c>
      <c r="N259" s="1">
        <v>1300</v>
      </c>
      <c r="O259" s="1">
        <v>1560</v>
      </c>
      <c r="P259" s="1">
        <f t="shared" si="126"/>
        <v>1624.9071428571428</v>
      </c>
      <c r="Q259" s="1">
        <f t="shared" si="160"/>
        <v>569.25</v>
      </c>
      <c r="R259" s="1">
        <f t="shared" si="150"/>
        <v>535.09499999999991</v>
      </c>
      <c r="S259" s="1">
        <v>165</v>
      </c>
      <c r="T259" s="1">
        <f t="shared" si="151"/>
        <v>700.09499999999991</v>
      </c>
      <c r="U259" s="22">
        <f t="shared" si="152"/>
        <v>2000.2714285714285</v>
      </c>
      <c r="V259" s="1"/>
      <c r="W259" s="1"/>
      <c r="X259" s="1">
        <v>950</v>
      </c>
      <c r="Y259" s="1">
        <v>1300</v>
      </c>
      <c r="Z259" s="1">
        <v>1880</v>
      </c>
      <c r="AA259" s="1">
        <f t="shared" si="141"/>
        <v>1958.2214285714285</v>
      </c>
      <c r="AB259" s="1">
        <f t="shared" si="161"/>
        <v>544.02</v>
      </c>
      <c r="AC259" s="1">
        <f t="shared" si="153"/>
        <v>511.37879999999996</v>
      </c>
      <c r="AD259" s="1">
        <v>165</v>
      </c>
      <c r="AE259" s="1">
        <f t="shared" si="154"/>
        <v>676.37879999999996</v>
      </c>
      <c r="AF259" s="22">
        <f t="shared" si="155"/>
        <v>1932.510857142857</v>
      </c>
      <c r="AG259" s="20"/>
      <c r="AH259" s="20"/>
      <c r="AI259" s="1">
        <v>950</v>
      </c>
      <c r="AJ259" s="1">
        <v>1300</v>
      </c>
      <c r="AK259" s="1">
        <v>2350</v>
      </c>
      <c r="AL259" s="1">
        <f t="shared" si="127"/>
        <v>2447.7767857142858</v>
      </c>
      <c r="AM259" s="1">
        <f t="shared" si="162"/>
        <v>687.4</v>
      </c>
      <c r="AN259" s="1">
        <f t="shared" si="156"/>
        <v>653.03</v>
      </c>
      <c r="AO259" s="1">
        <v>185</v>
      </c>
      <c r="AP259" s="1">
        <v>30</v>
      </c>
      <c r="AQ259" s="1">
        <f t="shared" si="157"/>
        <v>868.03</v>
      </c>
      <c r="AR259" s="22">
        <f t="shared" si="158"/>
        <v>2480.0857142857144</v>
      </c>
    </row>
    <row r="260" spans="2:44" x14ac:dyDescent="0.35">
      <c r="B260" s="3">
        <v>950</v>
      </c>
      <c r="C260" s="21">
        <v>1400</v>
      </c>
      <c r="D260" s="4">
        <v>1255</v>
      </c>
      <c r="E260" s="6">
        <f t="shared" si="146"/>
        <v>1426.4419642857142</v>
      </c>
      <c r="F260" s="3">
        <f t="shared" si="159"/>
        <v>463.82000000000011</v>
      </c>
      <c r="G260" s="21">
        <f t="shared" si="147"/>
        <v>440.62900000000008</v>
      </c>
      <c r="H260" s="21">
        <v>145</v>
      </c>
      <c r="I260" s="4">
        <f t="shared" si="148"/>
        <v>585.62900000000013</v>
      </c>
      <c r="J260" s="9">
        <f t="shared" si="149"/>
        <v>1673.2257142857147</v>
      </c>
      <c r="K260" s="20"/>
      <c r="L260" s="1"/>
      <c r="M260" s="1">
        <v>950</v>
      </c>
      <c r="N260" s="1">
        <v>1400</v>
      </c>
      <c r="O260" s="1">
        <v>1560</v>
      </c>
      <c r="P260" s="1">
        <f t="shared" si="126"/>
        <v>1773.1071428571429</v>
      </c>
      <c r="Q260" s="1">
        <f t="shared" si="160"/>
        <v>586.14</v>
      </c>
      <c r="R260" s="1">
        <f t="shared" si="150"/>
        <v>550.97159999999997</v>
      </c>
      <c r="S260" s="1">
        <v>165</v>
      </c>
      <c r="T260" s="1">
        <f t="shared" si="151"/>
        <v>715.97159999999997</v>
      </c>
      <c r="U260" s="22">
        <f t="shared" si="152"/>
        <v>2045.633142857143</v>
      </c>
      <c r="V260" s="1"/>
      <c r="W260" s="1"/>
      <c r="X260" s="1">
        <v>950</v>
      </c>
      <c r="Y260" s="1">
        <v>1400</v>
      </c>
      <c r="Z260" s="1">
        <v>1880</v>
      </c>
      <c r="AA260" s="1">
        <f t="shared" si="141"/>
        <v>2136.8214285714284</v>
      </c>
      <c r="AB260" s="1">
        <f t="shared" si="161"/>
        <v>560.30999999999995</v>
      </c>
      <c r="AC260" s="1">
        <f t="shared" si="153"/>
        <v>526.69139999999993</v>
      </c>
      <c r="AD260" s="1">
        <v>185</v>
      </c>
      <c r="AE260" s="1">
        <f t="shared" si="154"/>
        <v>711.69139999999993</v>
      </c>
      <c r="AF260" s="22">
        <f t="shared" si="155"/>
        <v>2033.404</v>
      </c>
      <c r="AG260" s="20"/>
      <c r="AH260" s="20"/>
      <c r="AI260" s="1">
        <v>950</v>
      </c>
      <c r="AJ260" s="1">
        <v>1400</v>
      </c>
      <c r="AK260" s="1">
        <v>2350</v>
      </c>
      <c r="AL260" s="1">
        <f t="shared" si="127"/>
        <v>2671.0267857142858</v>
      </c>
      <c r="AM260" s="1">
        <f t="shared" si="162"/>
        <v>708.52</v>
      </c>
      <c r="AN260" s="1">
        <f t="shared" si="156"/>
        <v>673.09399999999994</v>
      </c>
      <c r="AO260" s="1">
        <v>200</v>
      </c>
      <c r="AP260" s="1">
        <v>30</v>
      </c>
      <c r="AQ260" s="1">
        <f t="shared" si="157"/>
        <v>903.09399999999994</v>
      </c>
      <c r="AR260" s="22">
        <f t="shared" si="158"/>
        <v>2580.2685714285712</v>
      </c>
    </row>
    <row r="261" spans="2:44" x14ac:dyDescent="0.35">
      <c r="B261" s="3">
        <v>950</v>
      </c>
      <c r="C261" s="21">
        <v>1500</v>
      </c>
      <c r="D261" s="4">
        <v>1255</v>
      </c>
      <c r="E261" s="6">
        <f t="shared" si="146"/>
        <v>1545.6669642857141</v>
      </c>
      <c r="F261" s="3">
        <f t="shared" si="159"/>
        <v>476.49000000000012</v>
      </c>
      <c r="G261" s="21">
        <f t="shared" si="147"/>
        <v>452.66550000000012</v>
      </c>
      <c r="H261" s="21">
        <v>165</v>
      </c>
      <c r="I261" s="4">
        <f t="shared" si="148"/>
        <v>617.66550000000007</v>
      </c>
      <c r="J261" s="9">
        <f t="shared" si="149"/>
        <v>1764.7585714285717</v>
      </c>
      <c r="K261" s="20"/>
      <c r="L261" s="1"/>
      <c r="M261" s="1">
        <v>950</v>
      </c>
      <c r="N261" s="1">
        <v>1500</v>
      </c>
      <c r="O261" s="1">
        <v>1560</v>
      </c>
      <c r="P261" s="1">
        <f t="shared" si="126"/>
        <v>1921.3071428571429</v>
      </c>
      <c r="Q261" s="1">
        <f t="shared" si="160"/>
        <v>603.03</v>
      </c>
      <c r="R261" s="1">
        <f t="shared" si="150"/>
        <v>566.84819999999991</v>
      </c>
      <c r="S261" s="1">
        <v>165</v>
      </c>
      <c r="T261" s="1">
        <f t="shared" si="151"/>
        <v>731.84819999999991</v>
      </c>
      <c r="U261" s="22">
        <f t="shared" si="152"/>
        <v>2090.9948571428572</v>
      </c>
      <c r="V261" s="1"/>
      <c r="W261" s="1"/>
      <c r="X261" s="1">
        <v>950</v>
      </c>
      <c r="Y261" s="1">
        <v>1500</v>
      </c>
      <c r="Z261" s="1">
        <v>1880</v>
      </c>
      <c r="AA261" s="1">
        <f t="shared" si="141"/>
        <v>2315.4214285714284</v>
      </c>
      <c r="AB261" s="1">
        <f t="shared" si="161"/>
        <v>576.59999999999991</v>
      </c>
      <c r="AC261" s="1">
        <f t="shared" si="153"/>
        <v>542.00399999999991</v>
      </c>
      <c r="AD261" s="1">
        <v>185</v>
      </c>
      <c r="AE261" s="1">
        <f t="shared" si="154"/>
        <v>727.00399999999991</v>
      </c>
      <c r="AF261" s="22">
        <f t="shared" si="155"/>
        <v>2077.1542857142854</v>
      </c>
      <c r="AG261" s="20"/>
      <c r="AH261" s="20"/>
      <c r="AI261" s="1">
        <v>950</v>
      </c>
      <c r="AJ261" s="1">
        <v>1500</v>
      </c>
      <c r="AK261" s="1">
        <v>2350</v>
      </c>
      <c r="AL261" s="1">
        <f t="shared" si="127"/>
        <v>2894.2767857142858</v>
      </c>
      <c r="AM261" s="1">
        <f t="shared" si="162"/>
        <v>729.64</v>
      </c>
      <c r="AN261" s="1">
        <f t="shared" si="156"/>
        <v>693.1579999999999</v>
      </c>
      <c r="AO261" s="1">
        <v>200</v>
      </c>
      <c r="AP261" s="1">
        <v>30</v>
      </c>
      <c r="AQ261" s="1">
        <f t="shared" si="157"/>
        <v>923.1579999999999</v>
      </c>
      <c r="AR261" s="22">
        <f t="shared" si="158"/>
        <v>2637.5942857142854</v>
      </c>
    </row>
    <row r="262" spans="2:44" x14ac:dyDescent="0.35">
      <c r="B262" s="3">
        <v>950</v>
      </c>
      <c r="C262" s="21">
        <v>1600</v>
      </c>
      <c r="D262" s="4">
        <v>1255</v>
      </c>
      <c r="E262" s="6">
        <f t="shared" si="146"/>
        <v>1664.891964285714</v>
      </c>
      <c r="F262" s="3">
        <f t="shared" si="159"/>
        <v>489.16000000000014</v>
      </c>
      <c r="G262" s="21">
        <f t="shared" si="147"/>
        <v>464.70200000000011</v>
      </c>
      <c r="H262" s="21">
        <v>165</v>
      </c>
      <c r="I262" s="4">
        <f t="shared" si="148"/>
        <v>629.70200000000011</v>
      </c>
      <c r="J262" s="9">
        <f t="shared" si="149"/>
        <v>1799.1485714285718</v>
      </c>
      <c r="K262" s="20"/>
      <c r="L262" s="1"/>
      <c r="M262" s="1">
        <v>950</v>
      </c>
      <c r="N262" s="1">
        <v>1600</v>
      </c>
      <c r="O262" s="1">
        <v>1560</v>
      </c>
      <c r="P262" s="1">
        <f t="shared" ref="P262:P325" si="163">(((22/7*(M262/2)^2)*O262)+((N262-M262)*O262*M262))/1000000</f>
        <v>2069.5071428571428</v>
      </c>
      <c r="Q262" s="1">
        <f t="shared" si="160"/>
        <v>619.91999999999996</v>
      </c>
      <c r="R262" s="1">
        <f t="shared" si="150"/>
        <v>582.72479999999996</v>
      </c>
      <c r="S262" s="1">
        <v>185</v>
      </c>
      <c r="T262" s="1">
        <f t="shared" si="151"/>
        <v>767.72479999999996</v>
      </c>
      <c r="U262" s="22">
        <f t="shared" si="152"/>
        <v>2193.4994285714288</v>
      </c>
      <c r="V262" s="1"/>
      <c r="W262" s="1"/>
      <c r="X262" s="1">
        <v>950</v>
      </c>
      <c r="Y262" s="1">
        <v>1600</v>
      </c>
      <c r="Z262" s="1">
        <v>1880</v>
      </c>
      <c r="AA262" s="1">
        <f t="shared" si="141"/>
        <v>2494.0214285714283</v>
      </c>
      <c r="AB262" s="1">
        <f t="shared" si="161"/>
        <v>592.88999999999987</v>
      </c>
      <c r="AC262" s="1">
        <f t="shared" si="153"/>
        <v>557.31659999999988</v>
      </c>
      <c r="AD262" s="1">
        <v>185</v>
      </c>
      <c r="AE262" s="1">
        <f t="shared" si="154"/>
        <v>742.31659999999988</v>
      </c>
      <c r="AF262" s="22">
        <f t="shared" si="155"/>
        <v>2120.9045714285712</v>
      </c>
      <c r="AG262" s="20"/>
      <c r="AH262" s="20"/>
      <c r="AI262" s="1">
        <v>950</v>
      </c>
      <c r="AJ262" s="1">
        <v>1600</v>
      </c>
      <c r="AK262" s="1">
        <v>2350</v>
      </c>
      <c r="AL262" s="1">
        <f t="shared" si="127"/>
        <v>3117.5267857142858</v>
      </c>
      <c r="AM262" s="1">
        <f t="shared" si="162"/>
        <v>750.76</v>
      </c>
      <c r="AN262" s="1">
        <f t="shared" si="156"/>
        <v>713.22199999999998</v>
      </c>
      <c r="AO262" s="1">
        <v>205</v>
      </c>
      <c r="AP262" s="1">
        <v>30</v>
      </c>
      <c r="AQ262" s="1">
        <f t="shared" si="157"/>
        <v>948.22199999999998</v>
      </c>
      <c r="AR262" s="22">
        <f t="shared" si="158"/>
        <v>2709.2057142857143</v>
      </c>
    </row>
    <row r="263" spans="2:44" x14ac:dyDescent="0.35">
      <c r="B263" s="3">
        <v>950</v>
      </c>
      <c r="C263" s="21">
        <v>1700</v>
      </c>
      <c r="D263" s="4">
        <v>1255</v>
      </c>
      <c r="E263" s="6">
        <f t="shared" si="146"/>
        <v>1784.1169642857142</v>
      </c>
      <c r="F263" s="3">
        <f t="shared" si="159"/>
        <v>501.83000000000015</v>
      </c>
      <c r="G263" s="21">
        <f t="shared" si="147"/>
        <v>476.7385000000001</v>
      </c>
      <c r="H263" s="21">
        <v>165</v>
      </c>
      <c r="I263" s="4">
        <f t="shared" si="148"/>
        <v>641.73850000000016</v>
      </c>
      <c r="J263" s="9">
        <f t="shared" si="149"/>
        <v>1833.5385714285719</v>
      </c>
      <c r="K263" s="20"/>
      <c r="L263" s="1"/>
      <c r="M263" s="1">
        <v>950</v>
      </c>
      <c r="N263" s="1">
        <v>1700</v>
      </c>
      <c r="O263" s="1">
        <v>1560</v>
      </c>
      <c r="P263" s="1">
        <f t="shared" si="163"/>
        <v>2217.707142857143</v>
      </c>
      <c r="Q263" s="1">
        <f t="shared" si="160"/>
        <v>636.80999999999995</v>
      </c>
      <c r="R263" s="1">
        <f t="shared" si="150"/>
        <v>598.6013999999999</v>
      </c>
      <c r="S263" s="1">
        <v>185</v>
      </c>
      <c r="T263" s="1">
        <f t="shared" si="151"/>
        <v>783.6013999999999</v>
      </c>
      <c r="U263" s="22">
        <f t="shared" si="152"/>
        <v>2238.8611428571426</v>
      </c>
      <c r="V263" s="1"/>
      <c r="W263" s="1"/>
      <c r="X263" s="1">
        <v>950</v>
      </c>
      <c r="Y263" s="1">
        <v>1700</v>
      </c>
      <c r="Z263" s="1">
        <v>1880</v>
      </c>
      <c r="AA263" s="1">
        <f t="shared" si="141"/>
        <v>2672.6214285714282</v>
      </c>
      <c r="AB263" s="1">
        <f t="shared" si="161"/>
        <v>609.17999999999984</v>
      </c>
      <c r="AC263" s="1">
        <f t="shared" si="153"/>
        <v>572.62919999999986</v>
      </c>
      <c r="AD263" s="1">
        <v>200</v>
      </c>
      <c r="AE263" s="1">
        <f t="shared" si="154"/>
        <v>772.62919999999986</v>
      </c>
      <c r="AF263" s="22">
        <f t="shared" si="155"/>
        <v>2207.5119999999997</v>
      </c>
      <c r="AG263" s="20"/>
      <c r="AH263" s="20"/>
      <c r="AI263" s="1">
        <v>950</v>
      </c>
      <c r="AJ263" s="1">
        <v>1700</v>
      </c>
      <c r="AK263" s="1">
        <v>2350</v>
      </c>
      <c r="AL263" s="1">
        <f t="shared" si="127"/>
        <v>3340.7767857142858</v>
      </c>
      <c r="AM263" s="1">
        <f t="shared" si="162"/>
        <v>771.88</v>
      </c>
      <c r="AN263" s="1">
        <f t="shared" si="156"/>
        <v>733.28599999999994</v>
      </c>
      <c r="AO263" s="1">
        <v>205</v>
      </c>
      <c r="AP263" s="1">
        <v>30</v>
      </c>
      <c r="AQ263" s="1">
        <f t="shared" si="157"/>
        <v>968.28599999999994</v>
      </c>
      <c r="AR263" s="22">
        <f t="shared" si="158"/>
        <v>2766.5314285714285</v>
      </c>
    </row>
    <row r="264" spans="2:44" x14ac:dyDescent="0.35">
      <c r="B264" s="3">
        <v>950</v>
      </c>
      <c r="C264" s="21">
        <v>1800</v>
      </c>
      <c r="D264" s="4">
        <v>1255</v>
      </c>
      <c r="E264" s="6">
        <f t="shared" si="146"/>
        <v>1903.3419642857141</v>
      </c>
      <c r="F264" s="3">
        <f t="shared" si="159"/>
        <v>514.50000000000011</v>
      </c>
      <c r="G264" s="21">
        <f t="shared" si="147"/>
        <v>488.77500000000009</v>
      </c>
      <c r="H264" s="21">
        <v>165</v>
      </c>
      <c r="I264" s="4">
        <f t="shared" si="148"/>
        <v>653.77500000000009</v>
      </c>
      <c r="J264" s="9">
        <f t="shared" si="149"/>
        <v>1867.9285714285718</v>
      </c>
      <c r="K264" s="20"/>
      <c r="L264" s="1"/>
      <c r="M264" s="1">
        <v>950</v>
      </c>
      <c r="N264" s="1">
        <v>1800</v>
      </c>
      <c r="O264" s="1">
        <v>1560</v>
      </c>
      <c r="P264" s="1">
        <f t="shared" si="163"/>
        <v>2365.9071428571428</v>
      </c>
      <c r="Q264" s="1">
        <f t="shared" si="160"/>
        <v>653.69999999999993</v>
      </c>
      <c r="R264" s="1">
        <f t="shared" si="150"/>
        <v>614.47799999999995</v>
      </c>
      <c r="S264" s="1">
        <v>185</v>
      </c>
      <c r="T264" s="1">
        <f t="shared" si="151"/>
        <v>799.47799999999995</v>
      </c>
      <c r="U264" s="22">
        <f t="shared" si="152"/>
        <v>2284.2228571428573</v>
      </c>
      <c r="V264" s="1"/>
      <c r="W264" s="1"/>
      <c r="X264" s="1">
        <v>950</v>
      </c>
      <c r="Y264" s="1">
        <v>1800</v>
      </c>
      <c r="Z264" s="1">
        <v>1880</v>
      </c>
      <c r="AA264" s="1">
        <f t="shared" si="141"/>
        <v>2851.2214285714281</v>
      </c>
      <c r="AB264" s="1">
        <f t="shared" si="161"/>
        <v>625.4699999999998</v>
      </c>
      <c r="AC264" s="1">
        <f t="shared" si="153"/>
        <v>587.94179999999983</v>
      </c>
      <c r="AD264" s="1">
        <v>200</v>
      </c>
      <c r="AE264" s="1">
        <f t="shared" si="154"/>
        <v>787.94179999999983</v>
      </c>
      <c r="AF264" s="22">
        <f t="shared" si="155"/>
        <v>2251.2622857142856</v>
      </c>
      <c r="AG264" s="20"/>
      <c r="AH264" s="20"/>
      <c r="AI264" s="1">
        <v>950</v>
      </c>
      <c r="AJ264" s="1">
        <v>1800</v>
      </c>
      <c r="AK264" s="1">
        <v>2350</v>
      </c>
      <c r="AL264" s="1">
        <f t="shared" si="127"/>
        <v>3564.0267857142858</v>
      </c>
      <c r="AM264" s="1">
        <f t="shared" si="162"/>
        <v>793</v>
      </c>
      <c r="AN264" s="1">
        <f t="shared" si="156"/>
        <v>753.34999999999991</v>
      </c>
      <c r="AO264" s="1">
        <v>210</v>
      </c>
      <c r="AP264" s="1">
        <v>30</v>
      </c>
      <c r="AQ264" s="1">
        <f t="shared" si="157"/>
        <v>993.34999999999991</v>
      </c>
      <c r="AR264" s="22">
        <f t="shared" si="158"/>
        <v>2838.1428571428569</v>
      </c>
    </row>
    <row r="265" spans="2:44" x14ac:dyDescent="0.35">
      <c r="B265" s="3">
        <v>950</v>
      </c>
      <c r="C265" s="21">
        <v>1900</v>
      </c>
      <c r="D265" s="4">
        <v>1255</v>
      </c>
      <c r="E265" s="6">
        <f t="shared" si="146"/>
        <v>2022.5669642857142</v>
      </c>
      <c r="F265" s="3">
        <f t="shared" si="159"/>
        <v>527.17000000000007</v>
      </c>
      <c r="G265" s="21">
        <f t="shared" si="147"/>
        <v>500.81150000000002</v>
      </c>
      <c r="H265" s="21">
        <v>185</v>
      </c>
      <c r="I265" s="4">
        <f t="shared" si="148"/>
        <v>685.81150000000002</v>
      </c>
      <c r="J265" s="9">
        <f t="shared" si="149"/>
        <v>1959.4614285714288</v>
      </c>
      <c r="K265" s="20"/>
      <c r="L265" s="1"/>
      <c r="M265" s="1">
        <v>950</v>
      </c>
      <c r="N265" s="1">
        <v>1900</v>
      </c>
      <c r="O265" s="1">
        <v>1560</v>
      </c>
      <c r="P265" s="1">
        <f t="shared" si="163"/>
        <v>2514.1071428571431</v>
      </c>
      <c r="Q265" s="1">
        <f t="shared" si="160"/>
        <v>670.58999999999992</v>
      </c>
      <c r="R265" s="1">
        <f t="shared" si="150"/>
        <v>630.35459999999989</v>
      </c>
      <c r="S265" s="1">
        <v>200</v>
      </c>
      <c r="T265" s="1">
        <f t="shared" si="151"/>
        <v>830.35459999999989</v>
      </c>
      <c r="U265" s="22">
        <f t="shared" si="152"/>
        <v>2372.4417142857142</v>
      </c>
      <c r="V265" s="1"/>
      <c r="W265" s="1"/>
      <c r="X265" s="1">
        <v>950</v>
      </c>
      <c r="Y265" s="1">
        <v>1900</v>
      </c>
      <c r="Z265" s="1">
        <v>1880</v>
      </c>
      <c r="AA265" s="1">
        <f t="shared" si="141"/>
        <v>3029.8214285714284</v>
      </c>
      <c r="AB265" s="1">
        <f t="shared" si="161"/>
        <v>641.75999999999976</v>
      </c>
      <c r="AC265" s="1">
        <f t="shared" si="153"/>
        <v>603.25439999999969</v>
      </c>
      <c r="AD265" s="1">
        <v>205</v>
      </c>
      <c r="AE265" s="1">
        <f t="shared" si="154"/>
        <v>808.25439999999969</v>
      </c>
      <c r="AF265" s="22">
        <f t="shared" si="155"/>
        <v>2309.2982857142852</v>
      </c>
      <c r="AG265" s="20"/>
      <c r="AH265" s="20"/>
      <c r="AI265" s="1">
        <v>950</v>
      </c>
      <c r="AJ265" s="1">
        <v>1900</v>
      </c>
      <c r="AK265" s="1">
        <v>2350</v>
      </c>
      <c r="AL265" s="1">
        <f t="shared" si="127"/>
        <v>3787.2767857142858</v>
      </c>
      <c r="AM265" s="1">
        <f t="shared" si="162"/>
        <v>814.12</v>
      </c>
      <c r="AN265" s="1">
        <f t="shared" si="156"/>
        <v>773.41399999999999</v>
      </c>
      <c r="AO265" s="1">
        <v>210</v>
      </c>
      <c r="AP265" s="1">
        <v>30</v>
      </c>
      <c r="AQ265" s="1">
        <f t="shared" si="157"/>
        <v>1013.414</v>
      </c>
      <c r="AR265" s="22">
        <f t="shared" si="158"/>
        <v>2895.4685714285715</v>
      </c>
    </row>
    <row r="266" spans="2:44" x14ac:dyDescent="0.35">
      <c r="B266" s="3">
        <v>950</v>
      </c>
      <c r="C266" s="21">
        <v>2000</v>
      </c>
      <c r="D266" s="4">
        <v>1255</v>
      </c>
      <c r="E266" s="6">
        <f t="shared" si="146"/>
        <v>2141.7919642857141</v>
      </c>
      <c r="F266" s="3">
        <f t="shared" si="159"/>
        <v>539.84</v>
      </c>
      <c r="G266" s="21">
        <f t="shared" si="147"/>
        <v>512.84799999999996</v>
      </c>
      <c r="H266" s="21">
        <v>185</v>
      </c>
      <c r="I266" s="4">
        <f t="shared" si="148"/>
        <v>697.84799999999996</v>
      </c>
      <c r="J266" s="9">
        <f t="shared" si="149"/>
        <v>1993.8514285714286</v>
      </c>
      <c r="K266" s="20"/>
      <c r="L266" s="1"/>
      <c r="M266" s="1">
        <v>950</v>
      </c>
      <c r="N266" s="1">
        <v>2000</v>
      </c>
      <c r="O266" s="1">
        <v>1560</v>
      </c>
      <c r="P266" s="1">
        <f t="shared" si="163"/>
        <v>2662.3071428571429</v>
      </c>
      <c r="Q266" s="1">
        <f t="shared" si="160"/>
        <v>687.4799999999999</v>
      </c>
      <c r="R266" s="1">
        <f t="shared" si="150"/>
        <v>646.23119999999983</v>
      </c>
      <c r="S266" s="1">
        <v>200</v>
      </c>
      <c r="T266" s="1">
        <f t="shared" si="151"/>
        <v>846.23119999999983</v>
      </c>
      <c r="U266" s="22">
        <f t="shared" si="152"/>
        <v>2417.8034285714284</v>
      </c>
      <c r="V266" s="1"/>
      <c r="W266" s="1"/>
      <c r="X266" s="1">
        <v>950</v>
      </c>
      <c r="Y266" s="1">
        <v>2000</v>
      </c>
      <c r="Z266" s="1">
        <v>1880</v>
      </c>
      <c r="AA266" s="1">
        <f t="shared" si="141"/>
        <v>3208.4214285714284</v>
      </c>
      <c r="AB266" s="1">
        <f t="shared" si="161"/>
        <v>658.04999999999973</v>
      </c>
      <c r="AC266" s="1">
        <f t="shared" si="153"/>
        <v>618.56699999999967</v>
      </c>
      <c r="AD266" s="1">
        <v>205</v>
      </c>
      <c r="AE266" s="1">
        <f t="shared" si="154"/>
        <v>823.56699999999967</v>
      </c>
      <c r="AF266" s="22">
        <f t="shared" si="155"/>
        <v>2353.0485714285705</v>
      </c>
      <c r="AG266" s="20"/>
      <c r="AH266" s="20"/>
      <c r="AI266" s="1">
        <v>950</v>
      </c>
      <c r="AJ266" s="1">
        <v>2000</v>
      </c>
      <c r="AK266" s="1">
        <v>2350</v>
      </c>
      <c r="AL266" s="1">
        <f t="shared" si="127"/>
        <v>4010.5267857142858</v>
      </c>
      <c r="AM266" s="1">
        <f t="shared" si="162"/>
        <v>835.24</v>
      </c>
      <c r="AN266" s="1">
        <f t="shared" si="156"/>
        <v>793.47799999999995</v>
      </c>
      <c r="AO266" s="1">
        <v>215</v>
      </c>
      <c r="AP266" s="1">
        <v>30</v>
      </c>
      <c r="AQ266" s="1">
        <f t="shared" si="157"/>
        <v>1038.4780000000001</v>
      </c>
      <c r="AR266" s="22">
        <f t="shared" si="158"/>
        <v>2967.0800000000004</v>
      </c>
    </row>
    <row r="267" spans="2:44" x14ac:dyDescent="0.35">
      <c r="B267" s="3">
        <v>950</v>
      </c>
      <c r="C267" s="21">
        <v>2100</v>
      </c>
      <c r="D267" s="4">
        <v>1255</v>
      </c>
      <c r="E267" s="6">
        <f t="shared" si="146"/>
        <v>2261.016964285714</v>
      </c>
      <c r="F267" s="3">
        <f t="shared" si="159"/>
        <v>552.51</v>
      </c>
      <c r="G267" s="21">
        <f t="shared" si="147"/>
        <v>524.8845</v>
      </c>
      <c r="H267" s="21">
        <v>185</v>
      </c>
      <c r="I267" s="4">
        <f t="shared" si="148"/>
        <v>709.8845</v>
      </c>
      <c r="J267" s="9">
        <f t="shared" si="149"/>
        <v>2028.2414285714287</v>
      </c>
      <c r="K267" s="20"/>
      <c r="L267" s="1"/>
      <c r="M267" s="1">
        <v>950</v>
      </c>
      <c r="N267" s="1">
        <v>2100</v>
      </c>
      <c r="O267" s="1">
        <v>1560</v>
      </c>
      <c r="P267" s="1">
        <f t="shared" si="163"/>
        <v>2810.5071428571428</v>
      </c>
      <c r="Q267" s="1">
        <f t="shared" si="160"/>
        <v>704.36999999999989</v>
      </c>
      <c r="R267" s="1">
        <f t="shared" si="150"/>
        <v>662.10779999999988</v>
      </c>
      <c r="S267" s="1">
        <v>200</v>
      </c>
      <c r="T267" s="1">
        <f t="shared" si="151"/>
        <v>862.10779999999988</v>
      </c>
      <c r="U267" s="22">
        <f t="shared" si="152"/>
        <v>2463.1651428571427</v>
      </c>
      <c r="V267" s="1"/>
      <c r="W267" s="1"/>
      <c r="X267" s="1">
        <v>950</v>
      </c>
      <c r="Y267" s="1">
        <v>2100</v>
      </c>
      <c r="Z267" s="1">
        <v>1880</v>
      </c>
      <c r="AA267" s="1">
        <f t="shared" si="141"/>
        <v>3387.0214285714283</v>
      </c>
      <c r="AB267" s="1">
        <f t="shared" si="161"/>
        <v>674.33999999999969</v>
      </c>
      <c r="AC267" s="1">
        <f t="shared" si="153"/>
        <v>633.87959999999964</v>
      </c>
      <c r="AD267" s="1">
        <v>205</v>
      </c>
      <c r="AE267" s="1">
        <f t="shared" si="154"/>
        <v>838.87959999999964</v>
      </c>
      <c r="AF267" s="22">
        <f t="shared" si="155"/>
        <v>2396.7988571428564</v>
      </c>
      <c r="AG267" s="20"/>
      <c r="AH267" s="20"/>
      <c r="AI267" s="1">
        <v>950</v>
      </c>
      <c r="AJ267" s="1">
        <v>2100</v>
      </c>
      <c r="AK267" s="1">
        <v>2350</v>
      </c>
      <c r="AL267" s="1">
        <f t="shared" si="127"/>
        <v>4233.7767857142862</v>
      </c>
      <c r="AM267" s="1">
        <f t="shared" si="162"/>
        <v>856.36</v>
      </c>
      <c r="AN267" s="1">
        <f t="shared" si="156"/>
        <v>813.54200000000003</v>
      </c>
      <c r="AO267" s="1">
        <v>215</v>
      </c>
      <c r="AP267" s="1">
        <v>30</v>
      </c>
      <c r="AQ267" s="1">
        <f t="shared" si="157"/>
        <v>1058.5419999999999</v>
      </c>
      <c r="AR267" s="22">
        <f t="shared" si="158"/>
        <v>3024.4057142857141</v>
      </c>
    </row>
    <row r="268" spans="2:44" x14ac:dyDescent="0.35">
      <c r="B268" s="3">
        <v>950</v>
      </c>
      <c r="C268" s="21">
        <v>2200</v>
      </c>
      <c r="D268" s="4">
        <v>1255</v>
      </c>
      <c r="E268" s="6">
        <f t="shared" si="146"/>
        <v>2380.2419642857139</v>
      </c>
      <c r="F268" s="3">
        <f t="shared" si="159"/>
        <v>565.17999999999995</v>
      </c>
      <c r="G268" s="21">
        <f t="shared" si="147"/>
        <v>536.92099999999994</v>
      </c>
      <c r="H268" s="21">
        <v>185</v>
      </c>
      <c r="I268" s="4">
        <f t="shared" si="148"/>
        <v>721.92099999999994</v>
      </c>
      <c r="J268" s="9">
        <f t="shared" si="149"/>
        <v>2062.6314285714284</v>
      </c>
      <c r="K268" s="20"/>
      <c r="L268" s="1"/>
      <c r="M268" s="1">
        <v>950</v>
      </c>
      <c r="N268" s="1">
        <v>2200</v>
      </c>
      <c r="O268" s="1">
        <v>1560</v>
      </c>
      <c r="P268" s="1">
        <f t="shared" si="163"/>
        <v>2958.707142857143</v>
      </c>
      <c r="Q268" s="1">
        <f t="shared" si="160"/>
        <v>721.25999999999988</v>
      </c>
      <c r="R268" s="1">
        <f t="shared" si="150"/>
        <v>677.98439999999982</v>
      </c>
      <c r="S268" s="1">
        <v>200</v>
      </c>
      <c r="T268" s="1">
        <f t="shared" si="151"/>
        <v>877.98439999999982</v>
      </c>
      <c r="U268" s="22">
        <f t="shared" si="152"/>
        <v>2508.5268571428569</v>
      </c>
      <c r="V268" s="1"/>
      <c r="W268" s="1"/>
      <c r="X268" s="1">
        <v>950</v>
      </c>
      <c r="Y268" s="1">
        <v>2200</v>
      </c>
      <c r="Z268" s="1">
        <v>1880</v>
      </c>
      <c r="AA268" s="1">
        <f t="shared" si="141"/>
        <v>3565.6214285714282</v>
      </c>
      <c r="AB268" s="1">
        <f t="shared" si="161"/>
        <v>690.62999999999965</v>
      </c>
      <c r="AC268" s="1">
        <f t="shared" si="153"/>
        <v>649.19219999999962</v>
      </c>
      <c r="AD268" s="1">
        <v>210</v>
      </c>
      <c r="AE268" s="1">
        <f t="shared" si="154"/>
        <v>859.19219999999962</v>
      </c>
      <c r="AF268" s="22">
        <f t="shared" si="155"/>
        <v>2454.834857142856</v>
      </c>
      <c r="AG268" s="20"/>
      <c r="AH268" s="20"/>
      <c r="AI268" s="1">
        <v>950</v>
      </c>
      <c r="AJ268" s="1">
        <v>2200</v>
      </c>
      <c r="AK268" s="1">
        <v>2350</v>
      </c>
      <c r="AL268" s="1">
        <f t="shared" si="127"/>
        <v>4457.0267857142862</v>
      </c>
      <c r="AM268" s="1">
        <f t="shared" si="162"/>
        <v>877.48</v>
      </c>
      <c r="AN268" s="1">
        <f t="shared" si="156"/>
        <v>833.60599999999999</v>
      </c>
      <c r="AO268" s="1">
        <v>215</v>
      </c>
      <c r="AP268" s="1">
        <v>30</v>
      </c>
      <c r="AQ268" s="1">
        <f t="shared" si="157"/>
        <v>1078.606</v>
      </c>
      <c r="AR268" s="22">
        <f t="shared" si="158"/>
        <v>3081.7314285714288</v>
      </c>
    </row>
    <row r="269" spans="2:44" x14ac:dyDescent="0.35">
      <c r="B269" s="3">
        <v>950</v>
      </c>
      <c r="C269" s="21">
        <v>2300</v>
      </c>
      <c r="D269" s="4">
        <v>1255</v>
      </c>
      <c r="E269" s="6">
        <f t="shared" si="146"/>
        <v>2499.4669642857143</v>
      </c>
      <c r="F269" s="3">
        <f t="shared" si="159"/>
        <v>577.84999999999991</v>
      </c>
      <c r="G269" s="21">
        <f t="shared" si="147"/>
        <v>548.95749999999987</v>
      </c>
      <c r="H269" s="21">
        <v>185</v>
      </c>
      <c r="I269" s="4">
        <f t="shared" si="148"/>
        <v>733.95749999999987</v>
      </c>
      <c r="J269" s="9">
        <f t="shared" si="149"/>
        <v>2097.0214285714283</v>
      </c>
      <c r="K269" s="20"/>
      <c r="L269" s="1"/>
      <c r="M269" s="1">
        <v>950</v>
      </c>
      <c r="N269" s="1">
        <v>2300</v>
      </c>
      <c r="O269" s="1">
        <v>1560</v>
      </c>
      <c r="P269" s="1">
        <f t="shared" si="163"/>
        <v>3106.9071428571428</v>
      </c>
      <c r="Q269" s="1">
        <f t="shared" si="160"/>
        <v>738.14999999999986</v>
      </c>
      <c r="R269" s="1">
        <f t="shared" si="150"/>
        <v>693.86099999999988</v>
      </c>
      <c r="S269" s="1">
        <v>205</v>
      </c>
      <c r="T269" s="1">
        <f t="shared" si="151"/>
        <v>898.86099999999988</v>
      </c>
      <c r="U269" s="22">
        <f t="shared" si="152"/>
        <v>2568.1742857142854</v>
      </c>
      <c r="V269" s="1"/>
      <c r="W269" s="1"/>
      <c r="X269" s="1">
        <v>950</v>
      </c>
      <c r="Y269" s="1">
        <v>2300</v>
      </c>
      <c r="Z269" s="1">
        <v>1880</v>
      </c>
      <c r="AA269" s="1">
        <f t="shared" si="141"/>
        <v>3744.2214285714281</v>
      </c>
      <c r="AB269" s="1">
        <f t="shared" si="161"/>
        <v>706.91999999999962</v>
      </c>
      <c r="AC269" s="1">
        <f t="shared" si="153"/>
        <v>664.50479999999959</v>
      </c>
      <c r="AD269" s="1">
        <v>210</v>
      </c>
      <c r="AE269" s="1">
        <f t="shared" si="154"/>
        <v>874.50479999999959</v>
      </c>
      <c r="AF269" s="22">
        <f t="shared" si="155"/>
        <v>2498.5851428571418</v>
      </c>
      <c r="AG269" s="20"/>
      <c r="AH269" s="20"/>
      <c r="AI269" s="1">
        <v>950</v>
      </c>
      <c r="AJ269" s="1">
        <v>2300</v>
      </c>
      <c r="AK269" s="1">
        <v>2350</v>
      </c>
      <c r="AL269" s="1">
        <f t="shared" si="127"/>
        <v>4680.2767857142862</v>
      </c>
      <c r="AM269" s="1">
        <f t="shared" si="162"/>
        <v>898.6</v>
      </c>
      <c r="AN269" s="1">
        <f t="shared" si="156"/>
        <v>853.67</v>
      </c>
      <c r="AO269" s="1">
        <v>220</v>
      </c>
      <c r="AP269" s="1">
        <v>30</v>
      </c>
      <c r="AQ269" s="1">
        <f t="shared" si="157"/>
        <v>1103.67</v>
      </c>
      <c r="AR269" s="22">
        <f t="shared" si="158"/>
        <v>3153.3428571428576</v>
      </c>
    </row>
    <row r="270" spans="2:44" x14ac:dyDescent="0.35">
      <c r="B270" s="3">
        <v>950</v>
      </c>
      <c r="C270" s="21">
        <v>2400</v>
      </c>
      <c r="D270" s="4">
        <v>1255</v>
      </c>
      <c r="E270" s="6">
        <f t="shared" si="146"/>
        <v>2618.6919642857142</v>
      </c>
      <c r="F270" s="3">
        <f t="shared" si="159"/>
        <v>590.51999999999987</v>
      </c>
      <c r="G270" s="21">
        <f t="shared" si="147"/>
        <v>560.9939999999998</v>
      </c>
      <c r="H270" s="21">
        <v>200</v>
      </c>
      <c r="I270" s="4">
        <f t="shared" si="148"/>
        <v>760.9939999999998</v>
      </c>
      <c r="J270" s="9">
        <f t="shared" si="149"/>
        <v>2174.2685714285708</v>
      </c>
      <c r="K270" s="20"/>
      <c r="L270" s="1"/>
      <c r="M270" s="1">
        <v>950</v>
      </c>
      <c r="N270" s="1">
        <v>2400</v>
      </c>
      <c r="O270" s="1">
        <v>1560</v>
      </c>
      <c r="P270" s="1">
        <f t="shared" si="163"/>
        <v>3255.1071428571431</v>
      </c>
      <c r="Q270" s="1">
        <f t="shared" si="160"/>
        <v>755.03999999999985</v>
      </c>
      <c r="R270" s="1">
        <f t="shared" si="150"/>
        <v>709.73759999999982</v>
      </c>
      <c r="S270" s="1">
        <v>205</v>
      </c>
      <c r="T270" s="1">
        <f t="shared" si="151"/>
        <v>914.73759999999982</v>
      </c>
      <c r="U270" s="22">
        <f t="shared" si="152"/>
        <v>2613.5359999999996</v>
      </c>
      <c r="V270" s="1"/>
      <c r="W270" s="1"/>
      <c r="X270" s="1">
        <v>950</v>
      </c>
      <c r="Y270" s="1">
        <v>2400</v>
      </c>
      <c r="Z270" s="1">
        <v>1880</v>
      </c>
      <c r="AA270" s="1">
        <f t="shared" si="141"/>
        <v>3922.8214285714284</v>
      </c>
      <c r="AB270" s="1">
        <f t="shared" si="161"/>
        <v>723.20999999999958</v>
      </c>
      <c r="AC270" s="1">
        <f t="shared" si="153"/>
        <v>679.81739999999957</v>
      </c>
      <c r="AD270" s="1">
        <v>210</v>
      </c>
      <c r="AE270" s="1">
        <f t="shared" si="154"/>
        <v>889.81739999999957</v>
      </c>
      <c r="AF270" s="22">
        <f t="shared" si="155"/>
        <v>2542.3354285714277</v>
      </c>
      <c r="AG270" s="20"/>
      <c r="AH270" s="20"/>
      <c r="AI270" s="1">
        <v>950</v>
      </c>
      <c r="AJ270" s="1">
        <v>2400</v>
      </c>
      <c r="AK270" s="1">
        <v>2350</v>
      </c>
      <c r="AL270" s="1">
        <f t="shared" si="127"/>
        <v>4903.5267857142862</v>
      </c>
      <c r="AM270" s="1">
        <f t="shared" si="162"/>
        <v>919.72</v>
      </c>
      <c r="AN270" s="1">
        <f t="shared" si="156"/>
        <v>873.73400000000004</v>
      </c>
      <c r="AO270" s="1">
        <v>220</v>
      </c>
      <c r="AP270" s="1">
        <v>30</v>
      </c>
      <c r="AQ270" s="1">
        <f t="shared" si="157"/>
        <v>1123.7339999999999</v>
      </c>
      <c r="AR270" s="22">
        <f t="shared" si="158"/>
        <v>3210.6685714285713</v>
      </c>
    </row>
    <row r="271" spans="2:44" x14ac:dyDescent="0.35">
      <c r="B271" s="3">
        <v>950</v>
      </c>
      <c r="C271" s="21">
        <v>2500</v>
      </c>
      <c r="D271" s="4">
        <v>1255</v>
      </c>
      <c r="E271" s="6">
        <f t="shared" si="146"/>
        <v>2737.9169642857141</v>
      </c>
      <c r="F271" s="3">
        <f t="shared" si="159"/>
        <v>603.18999999999983</v>
      </c>
      <c r="G271" s="21">
        <f t="shared" si="147"/>
        <v>573.03049999999985</v>
      </c>
      <c r="H271" s="21">
        <v>200</v>
      </c>
      <c r="I271" s="4">
        <f t="shared" si="148"/>
        <v>773.03049999999985</v>
      </c>
      <c r="J271" s="9">
        <f t="shared" si="149"/>
        <v>2208.6585714285711</v>
      </c>
      <c r="K271" s="20"/>
      <c r="L271" s="1"/>
      <c r="M271" s="1">
        <v>950</v>
      </c>
      <c r="N271" s="1">
        <v>2500</v>
      </c>
      <c r="O271" s="1">
        <v>1560</v>
      </c>
      <c r="P271" s="1">
        <f t="shared" si="163"/>
        <v>3403.3071428571429</v>
      </c>
      <c r="Q271" s="1">
        <f t="shared" si="160"/>
        <v>771.92999999999984</v>
      </c>
      <c r="R271" s="1">
        <f t="shared" si="150"/>
        <v>725.61419999999976</v>
      </c>
      <c r="S271" s="1">
        <v>205</v>
      </c>
      <c r="T271" s="1">
        <f t="shared" si="151"/>
        <v>930.61419999999976</v>
      </c>
      <c r="U271" s="22">
        <f t="shared" si="152"/>
        <v>2658.8977142857138</v>
      </c>
      <c r="V271" s="1"/>
      <c r="W271" s="1"/>
      <c r="X271" s="1">
        <v>950</v>
      </c>
      <c r="Y271" s="1">
        <v>2500</v>
      </c>
      <c r="Z271" s="1">
        <v>1880</v>
      </c>
      <c r="AA271" s="1">
        <f t="shared" si="141"/>
        <v>4101.4214285714279</v>
      </c>
      <c r="AB271" s="1">
        <f t="shared" si="161"/>
        <v>739.49999999999955</v>
      </c>
      <c r="AC271" s="1">
        <f t="shared" si="153"/>
        <v>695.12999999999954</v>
      </c>
      <c r="AD271" s="1">
        <v>215</v>
      </c>
      <c r="AE271" s="1">
        <f t="shared" si="154"/>
        <v>910.12999999999954</v>
      </c>
      <c r="AF271" s="22">
        <f t="shared" si="155"/>
        <v>2600.3714285714273</v>
      </c>
      <c r="AG271" s="20"/>
      <c r="AH271" s="20"/>
      <c r="AI271" s="1">
        <v>950</v>
      </c>
      <c r="AJ271" s="1">
        <v>2500</v>
      </c>
      <c r="AK271" s="1">
        <v>2350</v>
      </c>
      <c r="AL271" s="1">
        <f t="shared" ref="AL271:AL334" si="164">(((22/7*(AI271/2)^2)*AK271)+((AJ271-AI271)*AK271*AI271))/1000000</f>
        <v>5126.7767857142862</v>
      </c>
      <c r="AM271" s="1">
        <f t="shared" si="162"/>
        <v>940.84</v>
      </c>
      <c r="AN271" s="1">
        <f t="shared" si="156"/>
        <v>893.798</v>
      </c>
      <c r="AO271" s="1">
        <v>225</v>
      </c>
      <c r="AP271" s="1">
        <v>45</v>
      </c>
      <c r="AQ271" s="1">
        <f t="shared" si="157"/>
        <v>1163.798</v>
      </c>
      <c r="AR271" s="22">
        <f t="shared" si="158"/>
        <v>3325.1371428571429</v>
      </c>
    </row>
    <row r="272" spans="2:44" x14ac:dyDescent="0.35">
      <c r="B272" s="3">
        <v>950</v>
      </c>
      <c r="C272" s="21">
        <v>2600</v>
      </c>
      <c r="D272" s="4">
        <v>1255</v>
      </c>
      <c r="E272" s="6">
        <f t="shared" si="146"/>
        <v>2857.141964285714</v>
      </c>
      <c r="F272" s="3">
        <f t="shared" si="159"/>
        <v>615.85999999999979</v>
      </c>
      <c r="G272" s="21">
        <f t="shared" si="147"/>
        <v>585.06699999999978</v>
      </c>
      <c r="H272" s="21">
        <v>200</v>
      </c>
      <c r="I272" s="4">
        <f t="shared" si="148"/>
        <v>785.06699999999978</v>
      </c>
      <c r="J272" s="9">
        <f t="shared" si="149"/>
        <v>2243.048571428571</v>
      </c>
      <c r="K272" s="20"/>
      <c r="L272" s="1"/>
      <c r="M272" s="1">
        <v>950</v>
      </c>
      <c r="N272" s="1">
        <v>2600</v>
      </c>
      <c r="O272" s="1">
        <v>1560</v>
      </c>
      <c r="P272" s="1">
        <f t="shared" si="163"/>
        <v>3551.5071428571428</v>
      </c>
      <c r="Q272" s="1">
        <f t="shared" si="160"/>
        <v>788.81999999999982</v>
      </c>
      <c r="R272" s="1">
        <f t="shared" si="150"/>
        <v>741.49079999999981</v>
      </c>
      <c r="S272" s="1">
        <v>210</v>
      </c>
      <c r="T272" s="1">
        <f t="shared" si="151"/>
        <v>951.49079999999981</v>
      </c>
      <c r="U272" s="22">
        <f t="shared" si="152"/>
        <v>2718.5451428571423</v>
      </c>
      <c r="V272" s="1"/>
      <c r="W272" s="1"/>
      <c r="X272" s="1">
        <v>950</v>
      </c>
      <c r="Y272" s="1">
        <v>2600</v>
      </c>
      <c r="Z272" s="1">
        <v>1880</v>
      </c>
      <c r="AA272" s="1">
        <f t="shared" si="141"/>
        <v>4280.0214285714283</v>
      </c>
      <c r="AB272" s="1">
        <f t="shared" si="161"/>
        <v>755.78999999999951</v>
      </c>
      <c r="AC272" s="1">
        <f t="shared" si="153"/>
        <v>710.44259999999952</v>
      </c>
      <c r="AD272" s="1">
        <v>215</v>
      </c>
      <c r="AE272" s="1">
        <f t="shared" si="154"/>
        <v>925.44259999999952</v>
      </c>
      <c r="AF272" s="22">
        <f t="shared" si="155"/>
        <v>2644.1217142857131</v>
      </c>
      <c r="AG272" s="20"/>
      <c r="AH272" s="20"/>
      <c r="AI272" s="1">
        <v>950</v>
      </c>
      <c r="AJ272" s="1">
        <v>2600</v>
      </c>
      <c r="AK272" s="1">
        <v>2350</v>
      </c>
      <c r="AL272" s="1">
        <f t="shared" si="164"/>
        <v>5350.0267857142862</v>
      </c>
      <c r="AM272" s="1">
        <f t="shared" si="162"/>
        <v>961.96</v>
      </c>
      <c r="AN272" s="1">
        <f t="shared" si="156"/>
        <v>913.86199999999997</v>
      </c>
      <c r="AO272" s="1">
        <v>225</v>
      </c>
      <c r="AP272" s="1">
        <v>45</v>
      </c>
      <c r="AQ272" s="1">
        <f t="shared" si="157"/>
        <v>1183.8620000000001</v>
      </c>
      <c r="AR272" s="22">
        <f t="shared" si="158"/>
        <v>3382.4628571428575</v>
      </c>
    </row>
    <row r="273" spans="2:44" x14ac:dyDescent="0.35">
      <c r="B273" s="3">
        <v>950</v>
      </c>
      <c r="C273" s="21">
        <v>2700</v>
      </c>
      <c r="D273" s="4">
        <v>1255</v>
      </c>
      <c r="E273" s="6">
        <f t="shared" si="146"/>
        <v>2976.3669642857139</v>
      </c>
      <c r="F273" s="3">
        <f t="shared" si="159"/>
        <v>628.52999999999975</v>
      </c>
      <c r="G273" s="21">
        <f t="shared" si="147"/>
        <v>597.10349999999971</v>
      </c>
      <c r="H273" s="21">
        <v>200</v>
      </c>
      <c r="I273" s="4">
        <f t="shared" si="148"/>
        <v>797.10349999999971</v>
      </c>
      <c r="J273" s="9">
        <f t="shared" si="149"/>
        <v>2277.4385714285709</v>
      </c>
      <c r="K273" s="20"/>
      <c r="L273" s="1"/>
      <c r="M273" s="1">
        <v>950</v>
      </c>
      <c r="N273" s="1">
        <v>2700</v>
      </c>
      <c r="O273" s="1">
        <v>1560</v>
      </c>
      <c r="P273" s="1">
        <f t="shared" si="163"/>
        <v>3699.707142857143</v>
      </c>
      <c r="Q273" s="1">
        <f t="shared" si="160"/>
        <v>805.70999999999981</v>
      </c>
      <c r="R273" s="1">
        <f t="shared" si="150"/>
        <v>757.36739999999975</v>
      </c>
      <c r="S273" s="1">
        <v>210</v>
      </c>
      <c r="T273" s="1">
        <f t="shared" si="151"/>
        <v>967.36739999999975</v>
      </c>
      <c r="U273" s="22">
        <f t="shared" si="152"/>
        <v>2763.9068571428566</v>
      </c>
      <c r="V273" s="1"/>
      <c r="W273" s="1"/>
      <c r="X273" s="1">
        <v>950</v>
      </c>
      <c r="Y273" s="1">
        <v>2700</v>
      </c>
      <c r="Z273" s="1">
        <v>1880</v>
      </c>
      <c r="AA273" s="1">
        <f t="shared" si="141"/>
        <v>4458.6214285714286</v>
      </c>
      <c r="AB273" s="1">
        <f t="shared" si="161"/>
        <v>772.07999999999947</v>
      </c>
      <c r="AC273" s="1">
        <f t="shared" si="153"/>
        <v>725.75519999999949</v>
      </c>
      <c r="AD273" s="1">
        <v>215</v>
      </c>
      <c r="AE273" s="1">
        <f t="shared" si="154"/>
        <v>940.75519999999949</v>
      </c>
      <c r="AF273" s="22">
        <f t="shared" si="155"/>
        <v>2687.8719999999989</v>
      </c>
      <c r="AG273" s="20"/>
      <c r="AH273" s="20"/>
      <c r="AI273" s="1">
        <v>950</v>
      </c>
      <c r="AJ273" s="1">
        <v>2700</v>
      </c>
      <c r="AK273" s="1">
        <v>2350</v>
      </c>
      <c r="AL273" s="1">
        <f t="shared" si="164"/>
        <v>5573.2767857142862</v>
      </c>
      <c r="AM273" s="1">
        <f t="shared" si="162"/>
        <v>983.08</v>
      </c>
      <c r="AN273" s="1">
        <f t="shared" si="156"/>
        <v>933.92600000000004</v>
      </c>
      <c r="AO273" s="1">
        <v>225</v>
      </c>
      <c r="AP273" s="1">
        <v>45</v>
      </c>
      <c r="AQ273" s="1">
        <f t="shared" si="157"/>
        <v>1203.9259999999999</v>
      </c>
      <c r="AR273" s="22">
        <f t="shared" si="158"/>
        <v>3439.7885714285712</v>
      </c>
    </row>
    <row r="274" spans="2:44" x14ac:dyDescent="0.35">
      <c r="B274" s="3">
        <v>950</v>
      </c>
      <c r="C274" s="21">
        <v>2800</v>
      </c>
      <c r="D274" s="4">
        <v>1255</v>
      </c>
      <c r="E274" s="6">
        <f t="shared" si="146"/>
        <v>3095.5919642857143</v>
      </c>
      <c r="F274" s="3">
        <f t="shared" si="159"/>
        <v>641.1999999999997</v>
      </c>
      <c r="G274" s="21">
        <f t="shared" si="147"/>
        <v>609.13999999999965</v>
      </c>
      <c r="H274" s="21">
        <v>205</v>
      </c>
      <c r="I274" s="4">
        <f t="shared" si="148"/>
        <v>814.13999999999965</v>
      </c>
      <c r="J274" s="9">
        <f t="shared" si="149"/>
        <v>2326.114285714285</v>
      </c>
      <c r="K274" s="20"/>
      <c r="L274" s="1"/>
      <c r="M274" s="1">
        <v>950</v>
      </c>
      <c r="N274" s="1">
        <v>2800</v>
      </c>
      <c r="O274" s="1">
        <v>1560</v>
      </c>
      <c r="P274" s="1">
        <f t="shared" si="163"/>
        <v>3847.9071428571428</v>
      </c>
      <c r="Q274" s="1">
        <f t="shared" si="160"/>
        <v>822.5999999999998</v>
      </c>
      <c r="R274" s="1">
        <f t="shared" si="150"/>
        <v>773.2439999999998</v>
      </c>
      <c r="S274" s="1">
        <v>210</v>
      </c>
      <c r="T274" s="1">
        <f t="shared" si="151"/>
        <v>983.2439999999998</v>
      </c>
      <c r="U274" s="22">
        <f t="shared" si="152"/>
        <v>2809.2685714285712</v>
      </c>
      <c r="V274" s="1"/>
      <c r="W274" s="1"/>
      <c r="X274" s="1">
        <v>950</v>
      </c>
      <c r="Y274" s="1">
        <v>2800</v>
      </c>
      <c r="Z274" s="1">
        <v>1880</v>
      </c>
      <c r="AA274" s="1">
        <f t="shared" si="141"/>
        <v>4637.2214285714281</v>
      </c>
      <c r="AB274" s="1">
        <f t="shared" si="161"/>
        <v>788.36999999999944</v>
      </c>
      <c r="AC274" s="1">
        <f t="shared" si="153"/>
        <v>741.06779999999947</v>
      </c>
      <c r="AD274" s="1">
        <v>220</v>
      </c>
      <c r="AE274" s="1">
        <f t="shared" si="154"/>
        <v>961.06779999999947</v>
      </c>
      <c r="AF274" s="22">
        <f t="shared" si="155"/>
        <v>2745.9079999999985</v>
      </c>
      <c r="AG274" s="20"/>
      <c r="AH274" s="20"/>
      <c r="AI274" s="1">
        <v>950</v>
      </c>
      <c r="AJ274" s="1">
        <v>2800</v>
      </c>
      <c r="AK274" s="1">
        <v>2350</v>
      </c>
      <c r="AL274" s="1">
        <f t="shared" si="164"/>
        <v>5796.5267857142862</v>
      </c>
      <c r="AM274" s="1">
        <f t="shared" si="162"/>
        <v>1004.2</v>
      </c>
      <c r="AN274" s="1">
        <f t="shared" si="156"/>
        <v>953.99</v>
      </c>
      <c r="AO274" s="1">
        <v>225</v>
      </c>
      <c r="AP274" s="1">
        <v>45</v>
      </c>
      <c r="AQ274" s="1">
        <f t="shared" si="157"/>
        <v>1223.99</v>
      </c>
      <c r="AR274" s="22">
        <f t="shared" si="158"/>
        <v>3497.1142857142859</v>
      </c>
    </row>
    <row r="275" spans="2:44" x14ac:dyDescent="0.35">
      <c r="B275" s="3">
        <v>950</v>
      </c>
      <c r="C275" s="21">
        <v>2900</v>
      </c>
      <c r="D275" s="4">
        <v>1255</v>
      </c>
      <c r="E275" s="6">
        <f t="shared" si="146"/>
        <v>3214.8169642857142</v>
      </c>
      <c r="F275" s="3">
        <f t="shared" si="159"/>
        <v>653.86999999999966</v>
      </c>
      <c r="G275" s="21">
        <f t="shared" si="147"/>
        <v>621.17649999999969</v>
      </c>
      <c r="H275" s="21">
        <v>205</v>
      </c>
      <c r="I275" s="4">
        <f t="shared" si="148"/>
        <v>826.17649999999969</v>
      </c>
      <c r="J275" s="9">
        <f t="shared" si="149"/>
        <v>2360.5042857142848</v>
      </c>
      <c r="K275" s="20"/>
      <c r="L275" s="1"/>
      <c r="M275" s="1">
        <v>950</v>
      </c>
      <c r="N275" s="1">
        <v>2900</v>
      </c>
      <c r="O275" s="1">
        <v>1560</v>
      </c>
      <c r="P275" s="1">
        <f t="shared" si="163"/>
        <v>3996.1071428571431</v>
      </c>
      <c r="Q275" s="1">
        <f t="shared" si="160"/>
        <v>839.48999999999978</v>
      </c>
      <c r="R275" s="1">
        <f t="shared" si="150"/>
        <v>789.12059999999974</v>
      </c>
      <c r="S275" s="1">
        <v>210</v>
      </c>
      <c r="T275" s="1">
        <f t="shared" si="151"/>
        <v>999.12059999999974</v>
      </c>
      <c r="U275" s="22">
        <f t="shared" si="152"/>
        <v>2854.630285714285</v>
      </c>
      <c r="V275" s="1"/>
      <c r="W275" s="1"/>
      <c r="X275" s="1">
        <v>950</v>
      </c>
      <c r="Y275" s="1">
        <v>2900</v>
      </c>
      <c r="Z275" s="1">
        <v>1880</v>
      </c>
      <c r="AA275" s="1">
        <f t="shared" si="141"/>
        <v>4815.8214285714284</v>
      </c>
      <c r="AB275" s="1">
        <f t="shared" si="161"/>
        <v>804.6599999999994</v>
      </c>
      <c r="AC275" s="1">
        <f t="shared" si="153"/>
        <v>756.38039999999944</v>
      </c>
      <c r="AD275" s="1">
        <v>220</v>
      </c>
      <c r="AE275" s="1">
        <f t="shared" si="154"/>
        <v>976.38039999999944</v>
      </c>
      <c r="AF275" s="22">
        <f t="shared" si="155"/>
        <v>2789.6582857142844</v>
      </c>
      <c r="AG275" s="20"/>
      <c r="AH275" s="20"/>
      <c r="AI275" s="1">
        <v>950</v>
      </c>
      <c r="AJ275" s="1">
        <v>2900</v>
      </c>
      <c r="AK275" s="1">
        <v>2350</v>
      </c>
      <c r="AL275" s="1">
        <f t="shared" si="164"/>
        <v>6019.7767857142862</v>
      </c>
      <c r="AM275" s="1">
        <f t="shared" si="162"/>
        <v>1025.32</v>
      </c>
      <c r="AN275" s="1">
        <f t="shared" si="156"/>
        <v>974.05399999999986</v>
      </c>
      <c r="AO275" s="1">
        <v>230</v>
      </c>
      <c r="AP275" s="1">
        <v>45</v>
      </c>
      <c r="AQ275" s="1">
        <f t="shared" si="157"/>
        <v>1249.0539999999999</v>
      </c>
      <c r="AR275" s="22">
        <f t="shared" si="158"/>
        <v>3568.7257142857143</v>
      </c>
    </row>
    <row r="276" spans="2:44" x14ac:dyDescent="0.35">
      <c r="B276" s="3">
        <v>950</v>
      </c>
      <c r="C276" s="21">
        <v>3000</v>
      </c>
      <c r="D276" s="4">
        <v>1255</v>
      </c>
      <c r="E276" s="6">
        <f t="shared" si="146"/>
        <v>3334.0419642857141</v>
      </c>
      <c r="F276" s="3">
        <f t="shared" si="159"/>
        <v>666.53999999999962</v>
      </c>
      <c r="G276" s="21">
        <f t="shared" si="147"/>
        <v>633.21299999999962</v>
      </c>
      <c r="H276" s="21">
        <v>205</v>
      </c>
      <c r="I276" s="4">
        <f t="shared" si="148"/>
        <v>838.21299999999962</v>
      </c>
      <c r="J276" s="9">
        <f t="shared" si="149"/>
        <v>2394.8942857142847</v>
      </c>
      <c r="K276" s="20"/>
      <c r="L276" s="1"/>
      <c r="M276" s="1">
        <v>950</v>
      </c>
      <c r="N276" s="1">
        <v>3000</v>
      </c>
      <c r="O276" s="1">
        <v>1560</v>
      </c>
      <c r="P276" s="1">
        <f t="shared" si="163"/>
        <v>4144.3071428571429</v>
      </c>
      <c r="Q276" s="1">
        <f t="shared" si="160"/>
        <v>856.37999999999977</v>
      </c>
      <c r="R276" s="1">
        <f t="shared" si="150"/>
        <v>804.99719999999968</v>
      </c>
      <c r="S276" s="1">
        <v>215</v>
      </c>
      <c r="T276" s="1">
        <f t="shared" si="151"/>
        <v>1019.9971999999997</v>
      </c>
      <c r="U276" s="22">
        <f t="shared" si="152"/>
        <v>2914.2777142857135</v>
      </c>
      <c r="V276" s="1"/>
      <c r="W276" s="1"/>
      <c r="X276" s="1">
        <v>950</v>
      </c>
      <c r="Y276" s="1">
        <v>3000</v>
      </c>
      <c r="Z276" s="1">
        <v>1880</v>
      </c>
      <c r="AA276" s="1">
        <f t="shared" si="141"/>
        <v>4994.4214285714279</v>
      </c>
      <c r="AB276" s="1">
        <f t="shared" si="161"/>
        <v>820.94999999999936</v>
      </c>
      <c r="AC276" s="1">
        <f t="shared" si="153"/>
        <v>771.6929999999993</v>
      </c>
      <c r="AD276" s="1">
        <v>220</v>
      </c>
      <c r="AE276" s="1">
        <f t="shared" si="154"/>
        <v>991.6929999999993</v>
      </c>
      <c r="AF276" s="22">
        <f t="shared" si="155"/>
        <v>2833.4085714285698</v>
      </c>
      <c r="AG276" s="20"/>
      <c r="AH276" s="20"/>
      <c r="AI276" s="1">
        <v>950</v>
      </c>
      <c r="AJ276" s="1">
        <v>3000</v>
      </c>
      <c r="AK276" s="1">
        <v>2350</v>
      </c>
      <c r="AL276" s="1">
        <f t="shared" si="164"/>
        <v>6243.0267857142862</v>
      </c>
      <c r="AM276" s="1">
        <f t="shared" si="162"/>
        <v>1046.4399999999998</v>
      </c>
      <c r="AN276" s="1">
        <f t="shared" si="156"/>
        <v>994.11799999999982</v>
      </c>
      <c r="AO276" s="1">
        <v>230</v>
      </c>
      <c r="AP276" s="1">
        <v>45</v>
      </c>
      <c r="AQ276" s="1">
        <f t="shared" si="157"/>
        <v>1269.1179999999999</v>
      </c>
      <c r="AR276" s="22">
        <f t="shared" si="158"/>
        <v>3626.0514285714285</v>
      </c>
    </row>
    <row r="277" spans="2:44" x14ac:dyDescent="0.35">
      <c r="B277" s="3">
        <v>950</v>
      </c>
      <c r="C277" s="21">
        <v>3100</v>
      </c>
      <c r="D277" s="4">
        <v>1255</v>
      </c>
      <c r="E277" s="6">
        <f t="shared" si="146"/>
        <v>3453.266964285714</v>
      </c>
      <c r="F277" s="3">
        <f t="shared" si="159"/>
        <v>679.20999999999958</v>
      </c>
      <c r="G277" s="21">
        <f t="shared" si="147"/>
        <v>645.24949999999956</v>
      </c>
      <c r="H277" s="21">
        <v>205</v>
      </c>
      <c r="I277" s="4">
        <f t="shared" si="148"/>
        <v>850.24949999999956</v>
      </c>
      <c r="J277" s="9">
        <f t="shared" si="149"/>
        <v>2429.2842857142846</v>
      </c>
      <c r="K277" s="20"/>
      <c r="L277" s="1"/>
      <c r="M277" s="1">
        <v>950</v>
      </c>
      <c r="N277" s="1">
        <v>3100</v>
      </c>
      <c r="O277" s="1">
        <v>1560</v>
      </c>
      <c r="P277" s="1">
        <f t="shared" si="163"/>
        <v>4292.5071428571428</v>
      </c>
      <c r="Q277" s="1">
        <f t="shared" si="160"/>
        <v>873.26999999999975</v>
      </c>
      <c r="R277" s="1">
        <f t="shared" si="150"/>
        <v>820.87379999999973</v>
      </c>
      <c r="S277" s="1">
        <v>215</v>
      </c>
      <c r="T277" s="1">
        <f t="shared" si="151"/>
        <v>1035.8737999999998</v>
      </c>
      <c r="U277" s="22">
        <f t="shared" si="152"/>
        <v>2959.6394285714282</v>
      </c>
      <c r="V277" s="1"/>
      <c r="W277" s="1"/>
      <c r="X277" s="1">
        <v>950</v>
      </c>
      <c r="Y277" s="1">
        <v>3100</v>
      </c>
      <c r="Z277" s="1">
        <v>1880</v>
      </c>
      <c r="AA277" s="1">
        <f t="shared" si="141"/>
        <v>5173.0214285714283</v>
      </c>
      <c r="AB277" s="1">
        <f t="shared" si="161"/>
        <v>837.23999999999933</v>
      </c>
      <c r="AC277" s="1">
        <f t="shared" si="153"/>
        <v>787.00559999999928</v>
      </c>
      <c r="AD277" s="1">
        <v>220</v>
      </c>
      <c r="AE277" s="1">
        <f t="shared" si="154"/>
        <v>1007.0055999999993</v>
      </c>
      <c r="AF277" s="22">
        <f t="shared" si="155"/>
        <v>2877.1588571428551</v>
      </c>
      <c r="AG277" s="20"/>
      <c r="AH277" s="20"/>
      <c r="AI277" s="1">
        <v>950</v>
      </c>
      <c r="AJ277" s="1">
        <v>3100</v>
      </c>
      <c r="AK277" s="1">
        <v>2350</v>
      </c>
      <c r="AL277" s="1">
        <f t="shared" si="164"/>
        <v>6466.2767857142862</v>
      </c>
      <c r="AM277" s="1">
        <f t="shared" si="162"/>
        <v>1067.5599999999997</v>
      </c>
      <c r="AN277" s="1">
        <f t="shared" si="156"/>
        <v>1014.1819999999997</v>
      </c>
      <c r="AO277" s="1">
        <v>230</v>
      </c>
      <c r="AP277" s="1">
        <v>45</v>
      </c>
      <c r="AQ277" s="1">
        <f t="shared" si="157"/>
        <v>1289.1819999999998</v>
      </c>
      <c r="AR277" s="22">
        <f t="shared" si="158"/>
        <v>3683.3771428571426</v>
      </c>
    </row>
    <row r="278" spans="2:44" x14ac:dyDescent="0.35">
      <c r="B278" s="3">
        <v>950</v>
      </c>
      <c r="C278" s="21">
        <v>3200</v>
      </c>
      <c r="D278" s="4">
        <v>1255</v>
      </c>
      <c r="E278" s="6">
        <f t="shared" si="146"/>
        <v>3572.4919642857139</v>
      </c>
      <c r="F278" s="3">
        <f t="shared" si="159"/>
        <v>691.87999999999954</v>
      </c>
      <c r="G278" s="21">
        <f t="shared" si="147"/>
        <v>657.28599999999949</v>
      </c>
      <c r="H278" s="21">
        <v>210</v>
      </c>
      <c r="I278" s="4">
        <f t="shared" si="148"/>
        <v>867.28599999999949</v>
      </c>
      <c r="J278" s="9">
        <f t="shared" si="149"/>
        <v>2477.9599999999987</v>
      </c>
      <c r="K278" s="20"/>
      <c r="L278" s="1"/>
      <c r="M278" s="1">
        <v>950</v>
      </c>
      <c r="N278" s="1">
        <v>3200</v>
      </c>
      <c r="O278" s="1">
        <v>1560</v>
      </c>
      <c r="P278" s="1">
        <f t="shared" si="163"/>
        <v>4440.7071428571435</v>
      </c>
      <c r="Q278" s="1">
        <f t="shared" si="160"/>
        <v>890.15999999999974</v>
      </c>
      <c r="R278" s="1">
        <f t="shared" si="150"/>
        <v>836.75039999999967</v>
      </c>
      <c r="S278" s="1">
        <v>215</v>
      </c>
      <c r="T278" s="1">
        <f t="shared" si="151"/>
        <v>1051.7503999999997</v>
      </c>
      <c r="U278" s="22">
        <f t="shared" si="152"/>
        <v>3005.001142857142</v>
      </c>
      <c r="V278" s="1"/>
      <c r="W278" s="1"/>
      <c r="X278" s="1">
        <v>950</v>
      </c>
      <c r="Y278" s="1">
        <v>3200</v>
      </c>
      <c r="Z278" s="1">
        <v>1880</v>
      </c>
      <c r="AA278" s="1">
        <f t="shared" si="141"/>
        <v>5351.6214285714286</v>
      </c>
      <c r="AB278" s="1">
        <f t="shared" si="161"/>
        <v>853.52999999999929</v>
      </c>
      <c r="AC278" s="1">
        <f t="shared" si="153"/>
        <v>802.31819999999925</v>
      </c>
      <c r="AD278" s="1">
        <v>220</v>
      </c>
      <c r="AE278" s="1">
        <f t="shared" si="154"/>
        <v>1022.3181999999993</v>
      </c>
      <c r="AF278" s="22">
        <f t="shared" si="155"/>
        <v>2920.909142857141</v>
      </c>
      <c r="AG278" s="20"/>
      <c r="AH278" s="20"/>
      <c r="AI278" s="1">
        <v>950</v>
      </c>
      <c r="AJ278" s="1">
        <v>3200</v>
      </c>
      <c r="AK278" s="1">
        <v>2350</v>
      </c>
      <c r="AL278" s="1">
        <f t="shared" si="164"/>
        <v>6689.5267857142862</v>
      </c>
      <c r="AM278" s="1">
        <f t="shared" si="162"/>
        <v>1088.6799999999996</v>
      </c>
      <c r="AN278" s="1">
        <f t="shared" si="156"/>
        <v>1034.2459999999996</v>
      </c>
      <c r="AO278" s="1">
        <v>235</v>
      </c>
      <c r="AP278" s="1">
        <v>45</v>
      </c>
      <c r="AQ278" s="1">
        <f t="shared" si="157"/>
        <v>1314.2459999999996</v>
      </c>
      <c r="AR278" s="22">
        <f t="shared" si="158"/>
        <v>3754.9885714285706</v>
      </c>
    </row>
    <row r="279" spans="2:44" x14ac:dyDescent="0.35">
      <c r="B279" s="3">
        <v>950</v>
      </c>
      <c r="C279" s="21">
        <v>3300</v>
      </c>
      <c r="D279" s="4">
        <v>1255</v>
      </c>
      <c r="E279" s="6">
        <f t="shared" si="146"/>
        <v>3691.7169642857143</v>
      </c>
      <c r="F279" s="3">
        <f t="shared" si="159"/>
        <v>704.5499999999995</v>
      </c>
      <c r="G279" s="21">
        <f t="shared" si="147"/>
        <v>669.32249999999954</v>
      </c>
      <c r="H279" s="21">
        <v>210</v>
      </c>
      <c r="I279" s="4">
        <f t="shared" si="148"/>
        <v>879.32249999999954</v>
      </c>
      <c r="J279" s="9">
        <f t="shared" si="149"/>
        <v>2512.349999999999</v>
      </c>
      <c r="K279" s="20"/>
      <c r="L279" s="1"/>
      <c r="M279" s="1">
        <v>950</v>
      </c>
      <c r="N279" s="1">
        <v>3300</v>
      </c>
      <c r="O279" s="1">
        <v>1560</v>
      </c>
      <c r="P279" s="1">
        <f t="shared" si="163"/>
        <v>4588.9071428571433</v>
      </c>
      <c r="Q279" s="1">
        <f t="shared" si="160"/>
        <v>907.04999999999973</v>
      </c>
      <c r="R279" s="1">
        <f t="shared" si="150"/>
        <v>852.62699999999973</v>
      </c>
      <c r="S279" s="1">
        <v>220</v>
      </c>
      <c r="T279" s="1">
        <f t="shared" si="151"/>
        <v>1072.6269999999997</v>
      </c>
      <c r="U279" s="22">
        <f t="shared" si="152"/>
        <v>3064.6485714285709</v>
      </c>
      <c r="V279" s="1"/>
      <c r="W279" s="1"/>
      <c r="X279" s="1">
        <v>950</v>
      </c>
      <c r="Y279" s="1">
        <v>3300</v>
      </c>
      <c r="Z279" s="1">
        <v>1880</v>
      </c>
      <c r="AA279" s="1">
        <f t="shared" si="141"/>
        <v>5530.2214285714281</v>
      </c>
      <c r="AB279" s="1">
        <f t="shared" si="161"/>
        <v>869.81999999999925</v>
      </c>
      <c r="AC279" s="1">
        <f t="shared" si="153"/>
        <v>817.63079999999923</v>
      </c>
      <c r="AD279" s="1">
        <v>220</v>
      </c>
      <c r="AE279" s="1">
        <f t="shared" si="154"/>
        <v>1037.6307999999992</v>
      </c>
      <c r="AF279" s="22">
        <f t="shared" si="155"/>
        <v>2964.6594285714264</v>
      </c>
      <c r="AG279" s="20"/>
      <c r="AH279" s="20"/>
      <c r="AI279" s="1">
        <v>950</v>
      </c>
      <c r="AJ279" s="1">
        <v>3300</v>
      </c>
      <c r="AK279" s="1">
        <v>2350</v>
      </c>
      <c r="AL279" s="1">
        <f t="shared" si="164"/>
        <v>6912.7767857142862</v>
      </c>
      <c r="AM279" s="1">
        <f t="shared" si="162"/>
        <v>1109.7999999999995</v>
      </c>
      <c r="AN279" s="1">
        <f t="shared" si="156"/>
        <v>1054.3099999999995</v>
      </c>
      <c r="AO279" s="1">
        <v>235</v>
      </c>
      <c r="AP279" s="1">
        <v>45</v>
      </c>
      <c r="AQ279" s="1">
        <f t="shared" si="157"/>
        <v>1334.3099999999995</v>
      </c>
      <c r="AR279" s="22">
        <f t="shared" si="158"/>
        <v>3812.3142857142843</v>
      </c>
    </row>
    <row r="280" spans="2:44" x14ac:dyDescent="0.35">
      <c r="B280" s="3">
        <v>950</v>
      </c>
      <c r="C280" s="21">
        <v>3400</v>
      </c>
      <c r="D280" s="4">
        <v>1255</v>
      </c>
      <c r="E280" s="6">
        <f t="shared" si="146"/>
        <v>3810.9419642857142</v>
      </c>
      <c r="F280" s="3">
        <f t="shared" si="159"/>
        <v>717.21999999999946</v>
      </c>
      <c r="G280" s="21">
        <f t="shared" si="147"/>
        <v>681.35899999999947</v>
      </c>
      <c r="H280" s="21">
        <v>210</v>
      </c>
      <c r="I280" s="4">
        <f t="shared" si="148"/>
        <v>891.35899999999947</v>
      </c>
      <c r="J280" s="9">
        <f t="shared" si="149"/>
        <v>2546.7399999999984</v>
      </c>
      <c r="K280" s="20"/>
      <c r="L280" s="1"/>
      <c r="M280" s="1">
        <v>950</v>
      </c>
      <c r="N280" s="1">
        <v>3400</v>
      </c>
      <c r="O280" s="1">
        <v>1560</v>
      </c>
      <c r="P280" s="1">
        <f t="shared" si="163"/>
        <v>4737.1071428571431</v>
      </c>
      <c r="Q280" s="1">
        <f t="shared" si="160"/>
        <v>923.93999999999971</v>
      </c>
      <c r="R280" s="1">
        <f t="shared" si="150"/>
        <v>868.50359999999966</v>
      </c>
      <c r="S280" s="1">
        <v>220</v>
      </c>
      <c r="T280" s="1">
        <f t="shared" si="151"/>
        <v>1088.5035999999996</v>
      </c>
      <c r="U280" s="22">
        <f t="shared" si="152"/>
        <v>3110.0102857142847</v>
      </c>
      <c r="V280" s="1"/>
      <c r="W280" s="1"/>
      <c r="X280" s="1">
        <v>950</v>
      </c>
      <c r="Y280" s="1">
        <v>3400</v>
      </c>
      <c r="Z280" s="1">
        <v>1880</v>
      </c>
      <c r="AA280" s="1">
        <f t="shared" si="141"/>
        <v>5708.8214285714284</v>
      </c>
      <c r="AB280" s="1">
        <f t="shared" si="161"/>
        <v>886.10999999999922</v>
      </c>
      <c r="AC280" s="1">
        <f t="shared" si="153"/>
        <v>832.9433999999992</v>
      </c>
      <c r="AD280" s="1">
        <v>220</v>
      </c>
      <c r="AE280" s="1">
        <f t="shared" si="154"/>
        <v>1052.9433999999992</v>
      </c>
      <c r="AF280" s="22">
        <f t="shared" si="155"/>
        <v>3008.4097142857122</v>
      </c>
      <c r="AG280" s="20"/>
      <c r="AH280" s="20"/>
      <c r="AI280" s="1">
        <v>950</v>
      </c>
      <c r="AJ280" s="1">
        <v>3400</v>
      </c>
      <c r="AK280" s="1">
        <v>2350</v>
      </c>
      <c r="AL280" s="1">
        <f t="shared" si="164"/>
        <v>7136.0267857142862</v>
      </c>
      <c r="AM280" s="1">
        <f t="shared" si="162"/>
        <v>1130.9199999999994</v>
      </c>
      <c r="AN280" s="1">
        <f t="shared" si="156"/>
        <v>1074.3739999999993</v>
      </c>
      <c r="AO280" s="1">
        <v>235</v>
      </c>
      <c r="AP280" s="1">
        <v>45</v>
      </c>
      <c r="AQ280" s="1">
        <f t="shared" si="157"/>
        <v>1354.3739999999993</v>
      </c>
      <c r="AR280" s="22">
        <f t="shared" si="158"/>
        <v>3869.6399999999985</v>
      </c>
    </row>
    <row r="281" spans="2:44" x14ac:dyDescent="0.35">
      <c r="B281" s="3">
        <v>950</v>
      </c>
      <c r="C281" s="21">
        <v>3500</v>
      </c>
      <c r="D281" s="4">
        <v>1255</v>
      </c>
      <c r="E281" s="6">
        <f t="shared" si="146"/>
        <v>3930.1669642857141</v>
      </c>
      <c r="F281" s="3">
        <f t="shared" si="159"/>
        <v>729.88999999999942</v>
      </c>
      <c r="G281" s="21">
        <f t="shared" si="147"/>
        <v>693.3954999999994</v>
      </c>
      <c r="H281" s="21">
        <v>210</v>
      </c>
      <c r="I281" s="4">
        <f t="shared" si="148"/>
        <v>903.3954999999994</v>
      </c>
      <c r="J281" s="9">
        <f t="shared" si="149"/>
        <v>2581.1299999999983</v>
      </c>
      <c r="K281" s="20"/>
      <c r="L281" s="1"/>
      <c r="M281" s="1">
        <v>950</v>
      </c>
      <c r="N281" s="1">
        <v>3500</v>
      </c>
      <c r="O281" s="1">
        <v>1560</v>
      </c>
      <c r="P281" s="1">
        <f t="shared" si="163"/>
        <v>4885.3071428571438</v>
      </c>
      <c r="Q281" s="1">
        <f t="shared" si="160"/>
        <v>940.8299999999997</v>
      </c>
      <c r="R281" s="1">
        <f t="shared" si="150"/>
        <v>884.38019999999972</v>
      </c>
      <c r="S281" s="1">
        <v>220</v>
      </c>
      <c r="T281" s="1">
        <f t="shared" si="151"/>
        <v>1104.3801999999996</v>
      </c>
      <c r="U281" s="22">
        <f t="shared" si="152"/>
        <v>3155.3719999999989</v>
      </c>
      <c r="V281" s="1"/>
      <c r="W281" s="1"/>
      <c r="X281" s="1">
        <v>950</v>
      </c>
      <c r="Y281" s="1">
        <v>3500</v>
      </c>
      <c r="Z281" s="1">
        <v>1880</v>
      </c>
      <c r="AA281" s="1">
        <f t="shared" si="141"/>
        <v>5887.4214285714279</v>
      </c>
      <c r="AB281" s="1">
        <f t="shared" si="161"/>
        <v>902.39999999999918</v>
      </c>
      <c r="AC281" s="1">
        <f t="shared" si="153"/>
        <v>848.25599999999918</v>
      </c>
      <c r="AD281" s="1">
        <v>220</v>
      </c>
      <c r="AE281" s="1">
        <f t="shared" si="154"/>
        <v>1068.2559999999992</v>
      </c>
      <c r="AF281" s="22">
        <f t="shared" si="155"/>
        <v>3052.159999999998</v>
      </c>
      <c r="AG281" s="20"/>
      <c r="AH281" s="20"/>
      <c r="AI281" s="1">
        <v>950</v>
      </c>
      <c r="AJ281" s="1">
        <v>3500</v>
      </c>
      <c r="AK281" s="1">
        <v>2350</v>
      </c>
      <c r="AL281" s="1">
        <f t="shared" si="164"/>
        <v>7359.2767857142862</v>
      </c>
      <c r="AM281" s="1">
        <f t="shared" si="162"/>
        <v>1152.0399999999993</v>
      </c>
      <c r="AN281" s="1">
        <f t="shared" si="156"/>
        <v>1094.4379999999992</v>
      </c>
      <c r="AO281" s="1">
        <v>235</v>
      </c>
      <c r="AP281" s="1">
        <v>45</v>
      </c>
      <c r="AQ281" s="1">
        <f t="shared" si="157"/>
        <v>1374.4379999999992</v>
      </c>
      <c r="AR281" s="22">
        <f t="shared" si="158"/>
        <v>3926.9657142857122</v>
      </c>
    </row>
    <row r="282" spans="2:44" x14ac:dyDescent="0.35">
      <c r="B282" s="3">
        <v>950</v>
      </c>
      <c r="C282" s="21">
        <v>3600</v>
      </c>
      <c r="D282" s="4">
        <v>1255</v>
      </c>
      <c r="E282" s="6">
        <f t="shared" si="146"/>
        <v>4049.391964285714</v>
      </c>
      <c r="F282" s="3">
        <f t="shared" si="159"/>
        <v>742.55999999999938</v>
      </c>
      <c r="G282" s="21">
        <f t="shared" si="147"/>
        <v>705.43199999999933</v>
      </c>
      <c r="H282" s="21">
        <v>215</v>
      </c>
      <c r="I282" s="4">
        <f t="shared" si="148"/>
        <v>920.43199999999933</v>
      </c>
      <c r="J282" s="9">
        <f t="shared" si="149"/>
        <v>2629.8057142857124</v>
      </c>
      <c r="K282" s="20"/>
      <c r="L282" s="1"/>
      <c r="M282" s="1">
        <v>950</v>
      </c>
      <c r="N282" s="1">
        <v>3600</v>
      </c>
      <c r="O282" s="1">
        <v>1560</v>
      </c>
      <c r="P282" s="1">
        <f t="shared" si="163"/>
        <v>5033.5071428571437</v>
      </c>
      <c r="Q282" s="1">
        <f t="shared" si="160"/>
        <v>957.71999999999969</v>
      </c>
      <c r="R282" s="1">
        <f t="shared" si="150"/>
        <v>900.25679999999966</v>
      </c>
      <c r="S282" s="1">
        <v>220</v>
      </c>
      <c r="T282" s="1">
        <f t="shared" si="151"/>
        <v>1120.2567999999997</v>
      </c>
      <c r="U282" s="22">
        <f t="shared" si="152"/>
        <v>3200.7337142857136</v>
      </c>
      <c r="V282" s="1"/>
      <c r="W282" s="1"/>
      <c r="X282" s="1">
        <v>950</v>
      </c>
      <c r="Y282" s="1">
        <v>3600</v>
      </c>
      <c r="Z282" s="1">
        <v>1880</v>
      </c>
      <c r="AA282" s="1">
        <f t="shared" si="141"/>
        <v>6066.0214285714283</v>
      </c>
      <c r="AB282" s="1">
        <f t="shared" si="161"/>
        <v>918.68999999999915</v>
      </c>
      <c r="AC282" s="1">
        <f t="shared" si="153"/>
        <v>863.56859999999915</v>
      </c>
      <c r="AD282" s="1">
        <v>225</v>
      </c>
      <c r="AE282" s="1">
        <f t="shared" si="154"/>
        <v>1088.5685999999992</v>
      </c>
      <c r="AF282" s="22">
        <f t="shared" si="155"/>
        <v>3110.1959999999976</v>
      </c>
      <c r="AG282" s="20"/>
      <c r="AH282" s="20"/>
      <c r="AI282" s="1">
        <v>950</v>
      </c>
      <c r="AJ282" s="1">
        <v>3600</v>
      </c>
      <c r="AK282" s="1">
        <v>2350</v>
      </c>
      <c r="AL282" s="1">
        <f t="shared" si="164"/>
        <v>7582.5267857142862</v>
      </c>
      <c r="AM282" s="1">
        <f t="shared" si="162"/>
        <v>1173.1599999999992</v>
      </c>
      <c r="AN282" s="1">
        <f t="shared" si="156"/>
        <v>1114.5019999999993</v>
      </c>
      <c r="AO282" s="1">
        <v>240</v>
      </c>
      <c r="AP282" s="1">
        <v>45</v>
      </c>
      <c r="AQ282" s="1">
        <f t="shared" si="157"/>
        <v>1399.5019999999993</v>
      </c>
      <c r="AR282" s="22">
        <f t="shared" si="158"/>
        <v>3998.5771428571411</v>
      </c>
    </row>
    <row r="283" spans="2:44" x14ac:dyDescent="0.35">
      <c r="B283" s="3">
        <v>950</v>
      </c>
      <c r="C283" s="21">
        <v>3700</v>
      </c>
      <c r="D283" s="4">
        <v>1255</v>
      </c>
      <c r="E283" s="6">
        <f t="shared" si="146"/>
        <v>4168.6169642857139</v>
      </c>
      <c r="F283" s="3">
        <f t="shared" si="159"/>
        <v>755.22999999999934</v>
      </c>
      <c r="G283" s="21">
        <f t="shared" si="147"/>
        <v>717.46849999999938</v>
      </c>
      <c r="H283" s="21">
        <v>215</v>
      </c>
      <c r="I283" s="4">
        <f t="shared" si="148"/>
        <v>932.46849999999938</v>
      </c>
      <c r="J283" s="9">
        <f t="shared" si="149"/>
        <v>2664.1957142857127</v>
      </c>
      <c r="K283" s="20"/>
      <c r="L283" s="1"/>
      <c r="M283" s="1">
        <v>950</v>
      </c>
      <c r="N283" s="1">
        <v>3700</v>
      </c>
      <c r="O283" s="1">
        <v>1560</v>
      </c>
      <c r="P283" s="1">
        <f t="shared" si="163"/>
        <v>5181.7071428571435</v>
      </c>
      <c r="Q283" s="1">
        <f t="shared" si="160"/>
        <v>974.60999999999967</v>
      </c>
      <c r="R283" s="1">
        <f t="shared" si="150"/>
        <v>916.1333999999996</v>
      </c>
      <c r="S283" s="1">
        <v>220</v>
      </c>
      <c r="T283" s="1">
        <f t="shared" si="151"/>
        <v>1136.1333999999997</v>
      </c>
      <c r="U283" s="22">
        <f t="shared" si="152"/>
        <v>3246.0954285714279</v>
      </c>
      <c r="V283" s="1"/>
      <c r="W283" s="1"/>
      <c r="X283" s="1">
        <v>950</v>
      </c>
      <c r="Y283" s="1">
        <v>3700</v>
      </c>
      <c r="Z283" s="1">
        <v>1880</v>
      </c>
      <c r="AA283" s="1">
        <f t="shared" si="141"/>
        <v>6244.6214285714286</v>
      </c>
      <c r="AB283" s="1">
        <f t="shared" si="161"/>
        <v>934.97999999999911</v>
      </c>
      <c r="AC283" s="1">
        <f t="shared" si="153"/>
        <v>878.88119999999913</v>
      </c>
      <c r="AD283" s="1">
        <v>225</v>
      </c>
      <c r="AE283" s="1">
        <f t="shared" si="154"/>
        <v>1103.8811999999991</v>
      </c>
      <c r="AF283" s="22">
        <f t="shared" si="155"/>
        <v>3153.9462857142835</v>
      </c>
      <c r="AG283" s="20"/>
      <c r="AH283" s="20"/>
      <c r="AI283" s="1">
        <v>950</v>
      </c>
      <c r="AJ283" s="1">
        <v>3700</v>
      </c>
      <c r="AK283" s="1">
        <v>2350</v>
      </c>
      <c r="AL283" s="1">
        <f t="shared" si="164"/>
        <v>7805.7767857142862</v>
      </c>
      <c r="AM283" s="1">
        <f t="shared" si="162"/>
        <v>1194.2799999999991</v>
      </c>
      <c r="AN283" s="1">
        <f t="shared" si="156"/>
        <v>1134.5659999999991</v>
      </c>
      <c r="AO283" s="1">
        <v>240</v>
      </c>
      <c r="AP283" s="1">
        <v>45</v>
      </c>
      <c r="AQ283" s="1">
        <f t="shared" si="157"/>
        <v>1419.5659999999991</v>
      </c>
      <c r="AR283" s="22">
        <f t="shared" si="158"/>
        <v>4055.9028571428548</v>
      </c>
    </row>
    <row r="284" spans="2:44" x14ac:dyDescent="0.35">
      <c r="B284" s="3">
        <v>950</v>
      </c>
      <c r="C284" s="21">
        <v>3800</v>
      </c>
      <c r="D284" s="4">
        <v>1255</v>
      </c>
      <c r="E284" s="6">
        <f t="shared" si="146"/>
        <v>4287.8419642857143</v>
      </c>
      <c r="F284" s="3">
        <f t="shared" si="159"/>
        <v>767.8999999999993</v>
      </c>
      <c r="G284" s="21">
        <f t="shared" si="147"/>
        <v>729.50499999999931</v>
      </c>
      <c r="H284" s="21">
        <v>215</v>
      </c>
      <c r="I284" s="4">
        <f t="shared" si="148"/>
        <v>944.50499999999931</v>
      </c>
      <c r="J284" s="9">
        <f t="shared" si="149"/>
        <v>2698.5857142857126</v>
      </c>
      <c r="K284" s="20"/>
      <c r="L284" s="1"/>
      <c r="M284" s="1">
        <v>950</v>
      </c>
      <c r="N284" s="1">
        <v>3800</v>
      </c>
      <c r="O284" s="1">
        <v>1560</v>
      </c>
      <c r="P284" s="1">
        <f t="shared" si="163"/>
        <v>5329.9071428571433</v>
      </c>
      <c r="Q284" s="1">
        <f t="shared" si="160"/>
        <v>991.49999999999966</v>
      </c>
      <c r="R284" s="1">
        <f t="shared" si="150"/>
        <v>932.00999999999965</v>
      </c>
      <c r="S284" s="1">
        <v>220</v>
      </c>
      <c r="T284" s="1">
        <f t="shared" si="151"/>
        <v>1152.0099999999998</v>
      </c>
      <c r="U284" s="22">
        <f t="shared" si="152"/>
        <v>3291.4571428571426</v>
      </c>
      <c r="V284" s="1"/>
      <c r="W284" s="1"/>
      <c r="X284" s="1">
        <v>950</v>
      </c>
      <c r="Y284" s="1">
        <v>3800</v>
      </c>
      <c r="Z284" s="1">
        <v>1880</v>
      </c>
      <c r="AA284" s="1">
        <f t="shared" si="141"/>
        <v>6423.2214285714281</v>
      </c>
      <c r="AB284" s="1">
        <f t="shared" si="161"/>
        <v>951.26999999999907</v>
      </c>
      <c r="AC284" s="1">
        <f t="shared" si="153"/>
        <v>894.1937999999991</v>
      </c>
      <c r="AD284" s="1">
        <v>225</v>
      </c>
      <c r="AE284" s="1">
        <f t="shared" si="154"/>
        <v>1119.1937999999991</v>
      </c>
      <c r="AF284" s="22">
        <f t="shared" si="155"/>
        <v>3197.6965714285689</v>
      </c>
      <c r="AG284" s="20"/>
      <c r="AH284" s="20"/>
      <c r="AI284" s="1">
        <v>950</v>
      </c>
      <c r="AJ284" s="1">
        <v>3800</v>
      </c>
      <c r="AK284" s="1">
        <v>2350</v>
      </c>
      <c r="AL284" s="1">
        <f t="shared" si="164"/>
        <v>8029.0267857142862</v>
      </c>
      <c r="AM284" s="1">
        <f t="shared" si="162"/>
        <v>1215.399999999999</v>
      </c>
      <c r="AN284" s="1">
        <f t="shared" si="156"/>
        <v>1154.629999999999</v>
      </c>
      <c r="AO284" s="1">
        <v>270</v>
      </c>
      <c r="AP284" s="1">
        <v>45</v>
      </c>
      <c r="AQ284" s="1">
        <f t="shared" si="157"/>
        <v>1469.629999999999</v>
      </c>
      <c r="AR284" s="22">
        <f t="shared" si="158"/>
        <v>4198.9428571428543</v>
      </c>
    </row>
    <row r="285" spans="2:44" x14ac:dyDescent="0.35">
      <c r="B285" s="3">
        <v>950</v>
      </c>
      <c r="C285" s="21">
        <v>3900</v>
      </c>
      <c r="D285" s="4">
        <v>1255</v>
      </c>
      <c r="E285" s="6">
        <f t="shared" si="146"/>
        <v>4407.0669642857138</v>
      </c>
      <c r="F285" s="3">
        <f t="shared" si="159"/>
        <v>780.56999999999925</v>
      </c>
      <c r="G285" s="21">
        <f t="shared" si="147"/>
        <v>741.54149999999925</v>
      </c>
      <c r="H285" s="21">
        <v>215</v>
      </c>
      <c r="I285" s="4">
        <f t="shared" si="148"/>
        <v>956.54149999999925</v>
      </c>
      <c r="J285" s="9">
        <f t="shared" si="149"/>
        <v>2732.9757142857125</v>
      </c>
      <c r="K285" s="20"/>
      <c r="L285" s="1"/>
      <c r="M285" s="1">
        <v>950</v>
      </c>
      <c r="N285" s="1">
        <v>3900</v>
      </c>
      <c r="O285" s="1">
        <v>1560</v>
      </c>
      <c r="P285" s="1">
        <f t="shared" si="163"/>
        <v>5478.1071428571431</v>
      </c>
      <c r="Q285" s="1">
        <f t="shared" si="160"/>
        <v>1008.3899999999996</v>
      </c>
      <c r="R285" s="1">
        <f t="shared" si="150"/>
        <v>947.88659999999959</v>
      </c>
      <c r="S285" s="1">
        <v>220</v>
      </c>
      <c r="T285" s="1">
        <f t="shared" si="151"/>
        <v>1167.8865999999996</v>
      </c>
      <c r="U285" s="22">
        <f t="shared" si="152"/>
        <v>3336.8188571428564</v>
      </c>
      <c r="V285" s="1"/>
      <c r="W285" s="1"/>
      <c r="X285" s="1">
        <v>950</v>
      </c>
      <c r="Y285" s="1">
        <v>3900</v>
      </c>
      <c r="Z285" s="1">
        <v>1880</v>
      </c>
      <c r="AA285" s="1">
        <f t="shared" ref="AA285:AA348" si="165">(((22/7*(X285/2)^2)*Z285)+((Y285-X285)*Z285*X285))/1000000</f>
        <v>6601.8214285714284</v>
      </c>
      <c r="AB285" s="1">
        <f t="shared" si="161"/>
        <v>967.55999999999904</v>
      </c>
      <c r="AC285" s="1">
        <f t="shared" si="153"/>
        <v>909.50639999999908</v>
      </c>
      <c r="AD285" s="1">
        <v>230</v>
      </c>
      <c r="AE285" s="1">
        <f t="shared" si="154"/>
        <v>1139.5063999999991</v>
      </c>
      <c r="AF285" s="22">
        <f t="shared" si="155"/>
        <v>3255.7325714285689</v>
      </c>
      <c r="AG285" s="20"/>
      <c r="AH285" s="20"/>
      <c r="AI285" s="1">
        <v>950</v>
      </c>
      <c r="AJ285" s="1">
        <v>3900</v>
      </c>
      <c r="AK285" s="1">
        <v>2350</v>
      </c>
      <c r="AL285" s="1">
        <f t="shared" si="164"/>
        <v>8252.2767857142862</v>
      </c>
      <c r="AM285" s="1">
        <f t="shared" si="162"/>
        <v>1236.5199999999988</v>
      </c>
      <c r="AN285" s="1">
        <f t="shared" si="156"/>
        <v>1174.6939999999988</v>
      </c>
      <c r="AO285" s="1">
        <v>270</v>
      </c>
      <c r="AP285" s="1">
        <v>45</v>
      </c>
      <c r="AQ285" s="1">
        <f t="shared" si="157"/>
        <v>1489.6939999999988</v>
      </c>
      <c r="AR285" s="22">
        <f t="shared" si="158"/>
        <v>4256.2685714285681</v>
      </c>
    </row>
    <row r="286" spans="2:44" x14ac:dyDescent="0.35">
      <c r="B286" s="3">
        <v>950</v>
      </c>
      <c r="C286" s="21">
        <v>4000</v>
      </c>
      <c r="D286" s="4">
        <v>1255</v>
      </c>
      <c r="E286" s="6">
        <f t="shared" si="146"/>
        <v>4526.2919642857141</v>
      </c>
      <c r="F286" s="3">
        <f t="shared" si="159"/>
        <v>793.23999999999921</v>
      </c>
      <c r="G286" s="21">
        <f t="shared" si="147"/>
        <v>753.57799999999918</v>
      </c>
      <c r="H286" s="21">
        <v>220</v>
      </c>
      <c r="I286" s="4">
        <f t="shared" si="148"/>
        <v>973.57799999999918</v>
      </c>
      <c r="J286" s="9">
        <f t="shared" si="149"/>
        <v>2781.6514285714265</v>
      </c>
      <c r="K286" s="20"/>
      <c r="L286" s="1"/>
      <c r="M286" s="1">
        <v>950</v>
      </c>
      <c r="N286" s="1">
        <v>4000</v>
      </c>
      <c r="O286" s="1">
        <v>1560</v>
      </c>
      <c r="P286" s="1">
        <f t="shared" si="163"/>
        <v>5626.3071428571438</v>
      </c>
      <c r="Q286" s="1">
        <f t="shared" si="160"/>
        <v>1025.2799999999997</v>
      </c>
      <c r="R286" s="1">
        <f t="shared" si="150"/>
        <v>963.76319999999976</v>
      </c>
      <c r="S286" s="1">
        <v>220</v>
      </c>
      <c r="T286" s="1">
        <f t="shared" si="151"/>
        <v>1183.7631999999999</v>
      </c>
      <c r="U286" s="22">
        <f t="shared" si="152"/>
        <v>3382.1805714285711</v>
      </c>
      <c r="V286" s="1"/>
      <c r="W286" s="1"/>
      <c r="X286" s="1">
        <v>950</v>
      </c>
      <c r="Y286" s="1">
        <v>4000</v>
      </c>
      <c r="Z286" s="1">
        <v>1880</v>
      </c>
      <c r="AA286" s="1">
        <f t="shared" si="165"/>
        <v>6780.4214285714279</v>
      </c>
      <c r="AB286" s="1">
        <f t="shared" si="161"/>
        <v>983.849999999999</v>
      </c>
      <c r="AC286" s="1">
        <f t="shared" si="153"/>
        <v>924.81899999999905</v>
      </c>
      <c r="AD286" s="1">
        <v>230</v>
      </c>
      <c r="AE286" s="1">
        <f t="shared" si="154"/>
        <v>1154.8189999999991</v>
      </c>
      <c r="AF286" s="22">
        <f t="shared" si="155"/>
        <v>3299.4828571428548</v>
      </c>
      <c r="AG286" s="20"/>
      <c r="AH286" s="20"/>
      <c r="AI286" s="1">
        <v>950</v>
      </c>
      <c r="AJ286" s="1">
        <v>4000</v>
      </c>
      <c r="AK286" s="1">
        <v>2350</v>
      </c>
      <c r="AL286" s="1">
        <f t="shared" si="164"/>
        <v>8475.5267857142862</v>
      </c>
      <c r="AM286" s="1">
        <f t="shared" si="162"/>
        <v>1257.6399999999987</v>
      </c>
      <c r="AN286" s="1">
        <f t="shared" si="156"/>
        <v>1194.7579999999987</v>
      </c>
      <c r="AO286" s="1">
        <v>270</v>
      </c>
      <c r="AP286" s="1">
        <v>45</v>
      </c>
      <c r="AQ286" s="1">
        <f t="shared" si="157"/>
        <v>1509.7579999999987</v>
      </c>
      <c r="AR286" s="22">
        <f t="shared" si="158"/>
        <v>4313.5942857142818</v>
      </c>
    </row>
    <row r="287" spans="2:44" x14ac:dyDescent="0.35">
      <c r="B287" s="3"/>
      <c r="C287" s="21"/>
      <c r="D287" s="4"/>
      <c r="E287" s="6"/>
      <c r="F287" s="3"/>
      <c r="G287" s="21"/>
      <c r="H287" s="21"/>
      <c r="I287" s="4"/>
      <c r="J287" s="23"/>
      <c r="K287" s="2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20"/>
      <c r="AH287" s="20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2:44" x14ac:dyDescent="0.35">
      <c r="B288" s="3"/>
      <c r="C288" s="21"/>
      <c r="D288" s="4"/>
      <c r="E288" s="6"/>
      <c r="F288" s="3"/>
      <c r="G288" s="21"/>
      <c r="H288" s="21"/>
      <c r="I288" s="4"/>
      <c r="J288" s="23"/>
      <c r="K288" s="2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20"/>
      <c r="AH288" s="20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2:44" x14ac:dyDescent="0.35">
      <c r="B289" s="3">
        <v>1000</v>
      </c>
      <c r="C289" s="21">
        <v>800</v>
      </c>
      <c r="D289" s="4">
        <v>1255</v>
      </c>
      <c r="E289" s="6">
        <f t="shared" ref="E289:E321" si="166">(((22/7*(B289/2)^2)*D289)+((C289-B289)*D289*B289))/1000000</f>
        <v>735.07142857142856</v>
      </c>
      <c r="F289" s="3">
        <v>399.41</v>
      </c>
      <c r="G289" s="21">
        <f t="shared" ref="G289:G321" si="167">$G$4*F289</f>
        <v>379.43950000000001</v>
      </c>
      <c r="H289" s="21">
        <v>125</v>
      </c>
      <c r="I289" s="4">
        <f t="shared" ref="I289:I321" si="168">SUM(G289:H289)</f>
        <v>504.43950000000001</v>
      </c>
      <c r="J289" s="9">
        <f t="shared" ref="J289:J321" si="169">I289/(1-$C$2)</f>
        <v>1441.2557142857145</v>
      </c>
      <c r="K289" s="20"/>
      <c r="L289" s="1"/>
      <c r="M289" s="1">
        <v>1000</v>
      </c>
      <c r="N289" s="1">
        <v>800</v>
      </c>
      <c r="O289" s="1">
        <v>1560</v>
      </c>
      <c r="P289" s="1">
        <f t="shared" si="163"/>
        <v>913.71428571428567</v>
      </c>
      <c r="Q289" s="1">
        <v>499.58</v>
      </c>
      <c r="R289" s="1">
        <f t="shared" ref="R289:R321" si="170">$R$4*Q289</f>
        <v>469.60519999999997</v>
      </c>
      <c r="S289" s="1">
        <v>125</v>
      </c>
      <c r="T289" s="1">
        <f t="shared" ref="T289:T320" si="171">SUM(R289:S289)</f>
        <v>594.60519999999997</v>
      </c>
      <c r="U289" s="22">
        <f t="shared" ref="U289:U321" si="172">T289/(1-$C$2)</f>
        <v>1698.8720000000001</v>
      </c>
      <c r="V289" s="1"/>
      <c r="W289" s="1"/>
      <c r="X289" s="1">
        <v>1000</v>
      </c>
      <c r="Y289" s="1">
        <v>800</v>
      </c>
      <c r="Z289" s="1">
        <v>1880</v>
      </c>
      <c r="AA289" s="1">
        <f t="shared" si="165"/>
        <v>1101.1428571428571</v>
      </c>
      <c r="AB289" s="1">
        <v>476.42</v>
      </c>
      <c r="AC289" s="1">
        <f t="shared" ref="AC289:AC321" si="173">$AC$4*AB289</f>
        <v>447.83479999999997</v>
      </c>
      <c r="AD289" s="1">
        <v>145</v>
      </c>
      <c r="AE289" s="1">
        <f t="shared" ref="AE289:AE321" si="174">SUM(AC289:AD289)</f>
        <v>592.83479999999997</v>
      </c>
      <c r="AF289" s="22">
        <f t="shared" ref="AF289:AF321" si="175">AE289/(1-$C$2)</f>
        <v>1693.8137142857142</v>
      </c>
      <c r="AG289" s="20"/>
      <c r="AH289" s="20"/>
      <c r="AI289" s="1">
        <v>1000</v>
      </c>
      <c r="AJ289" s="1">
        <v>800</v>
      </c>
      <c r="AK289" s="1">
        <v>2350</v>
      </c>
      <c r="AL289" s="1">
        <f t="shared" si="164"/>
        <v>1376.4285714285716</v>
      </c>
      <c r="AM289" s="1">
        <v>599.75</v>
      </c>
      <c r="AN289" s="1">
        <f t="shared" ref="AN289:AN321" si="176">$AN$4*AM289</f>
        <v>569.76249999999993</v>
      </c>
      <c r="AO289" s="1">
        <v>145</v>
      </c>
      <c r="AP289" s="1">
        <v>30</v>
      </c>
      <c r="AQ289" s="1">
        <f t="shared" ref="AQ289:AQ321" si="177">SUM(AN289:AP289)</f>
        <v>744.76249999999993</v>
      </c>
      <c r="AR289" s="22">
        <f t="shared" ref="AR289:AR321" si="178">AQ289/(1-$C$2)</f>
        <v>2127.8928571428569</v>
      </c>
    </row>
    <row r="290" spans="2:44" x14ac:dyDescent="0.35">
      <c r="B290" s="3">
        <v>1000</v>
      </c>
      <c r="C290" s="21">
        <v>900</v>
      </c>
      <c r="D290" s="4">
        <v>1255</v>
      </c>
      <c r="E290" s="6">
        <f t="shared" si="166"/>
        <v>860.57142857142856</v>
      </c>
      <c r="F290" s="3">
        <v>412.1</v>
      </c>
      <c r="G290" s="21">
        <f t="shared" si="167"/>
        <v>391.495</v>
      </c>
      <c r="H290" s="21">
        <v>125</v>
      </c>
      <c r="I290" s="4">
        <f t="shared" si="168"/>
        <v>516.495</v>
      </c>
      <c r="J290" s="9">
        <f t="shared" si="169"/>
        <v>1475.7</v>
      </c>
      <c r="K290" s="20"/>
      <c r="L290" s="1"/>
      <c r="M290" s="1">
        <v>1000</v>
      </c>
      <c r="N290" s="1">
        <v>900</v>
      </c>
      <c r="O290" s="1">
        <v>1560</v>
      </c>
      <c r="P290" s="1">
        <f t="shared" si="163"/>
        <v>1069.7142857142856</v>
      </c>
      <c r="Q290" s="1">
        <v>516.49</v>
      </c>
      <c r="R290" s="1">
        <f t="shared" si="170"/>
        <v>485.50059999999996</v>
      </c>
      <c r="S290" s="1">
        <v>145</v>
      </c>
      <c r="T290" s="1">
        <f t="shared" si="171"/>
        <v>630.50059999999996</v>
      </c>
      <c r="U290" s="22">
        <f t="shared" si="172"/>
        <v>1801.4302857142857</v>
      </c>
      <c r="V290" s="1"/>
      <c r="W290" s="1"/>
      <c r="X290" s="1">
        <v>1000</v>
      </c>
      <c r="Y290" s="1">
        <v>900</v>
      </c>
      <c r="Z290" s="1">
        <v>1880</v>
      </c>
      <c r="AA290" s="1">
        <f t="shared" si="165"/>
        <v>1289.1428571428571</v>
      </c>
      <c r="AB290" s="1">
        <v>492.71</v>
      </c>
      <c r="AC290" s="1">
        <f t="shared" si="173"/>
        <v>463.14739999999995</v>
      </c>
      <c r="AD290" s="1">
        <v>145</v>
      </c>
      <c r="AE290" s="1">
        <f t="shared" si="174"/>
        <v>608.14739999999995</v>
      </c>
      <c r="AF290" s="22">
        <f t="shared" si="175"/>
        <v>1737.5639999999999</v>
      </c>
      <c r="AG290" s="20"/>
      <c r="AH290" s="20"/>
      <c r="AI290" s="1">
        <v>1000</v>
      </c>
      <c r="AJ290" s="1">
        <v>900</v>
      </c>
      <c r="AK290" s="1">
        <v>2350</v>
      </c>
      <c r="AL290" s="1">
        <f t="shared" si="164"/>
        <v>1611.4285714285716</v>
      </c>
      <c r="AM290" s="1">
        <v>620.89</v>
      </c>
      <c r="AN290" s="1">
        <f t="shared" si="176"/>
        <v>589.84550000000002</v>
      </c>
      <c r="AO290" s="1">
        <v>165</v>
      </c>
      <c r="AP290" s="1">
        <v>30</v>
      </c>
      <c r="AQ290" s="1">
        <f t="shared" si="177"/>
        <v>784.84550000000002</v>
      </c>
      <c r="AR290" s="22">
        <f t="shared" si="178"/>
        <v>2242.4157142857143</v>
      </c>
    </row>
    <row r="291" spans="2:44" x14ac:dyDescent="0.35">
      <c r="B291" s="3">
        <v>1000</v>
      </c>
      <c r="C291" s="21">
        <v>1000</v>
      </c>
      <c r="D291" s="4">
        <v>1255</v>
      </c>
      <c r="E291" s="6">
        <f t="shared" si="166"/>
        <v>986.07142857142856</v>
      </c>
      <c r="F291" s="3">
        <f>F290+12.69</f>
        <v>424.79</v>
      </c>
      <c r="G291" s="21">
        <f t="shared" si="167"/>
        <v>403.5505</v>
      </c>
      <c r="H291" s="21">
        <v>125</v>
      </c>
      <c r="I291" s="4">
        <f t="shared" si="168"/>
        <v>528.55050000000006</v>
      </c>
      <c r="J291" s="9">
        <f t="shared" si="169"/>
        <v>1510.1442857142861</v>
      </c>
      <c r="K291" s="20"/>
      <c r="L291" s="1"/>
      <c r="M291" s="1">
        <v>1000</v>
      </c>
      <c r="N291" s="1">
        <v>1000</v>
      </c>
      <c r="O291" s="1">
        <v>1560</v>
      </c>
      <c r="P291" s="1">
        <f t="shared" si="163"/>
        <v>1225.7142857142856</v>
      </c>
      <c r="Q291" s="1">
        <f>Q290+16.91</f>
        <v>533.4</v>
      </c>
      <c r="R291" s="1">
        <f t="shared" si="170"/>
        <v>501.39599999999996</v>
      </c>
      <c r="S291" s="1">
        <v>145</v>
      </c>
      <c r="T291" s="1">
        <f t="shared" si="171"/>
        <v>646.39599999999996</v>
      </c>
      <c r="U291" s="22">
        <f t="shared" si="172"/>
        <v>1846.8457142857144</v>
      </c>
      <c r="V291" s="1"/>
      <c r="W291" s="1"/>
      <c r="X291" s="1">
        <v>1000</v>
      </c>
      <c r="Y291" s="1">
        <v>1000</v>
      </c>
      <c r="Z291" s="1">
        <v>1880</v>
      </c>
      <c r="AA291" s="1">
        <f t="shared" si="165"/>
        <v>1477.1428571428571</v>
      </c>
      <c r="AB291" s="1">
        <f>AB290+16.29</f>
        <v>509</v>
      </c>
      <c r="AC291" s="1">
        <f t="shared" si="173"/>
        <v>478.46</v>
      </c>
      <c r="AD291" s="1">
        <v>145</v>
      </c>
      <c r="AE291" s="1">
        <f t="shared" si="174"/>
        <v>623.46</v>
      </c>
      <c r="AF291" s="22">
        <f t="shared" si="175"/>
        <v>1781.3142857142859</v>
      </c>
      <c r="AG291" s="20"/>
      <c r="AH291" s="20"/>
      <c r="AI291" s="1">
        <v>1000</v>
      </c>
      <c r="AJ291" s="1">
        <v>1000</v>
      </c>
      <c r="AK291" s="1">
        <v>2350</v>
      </c>
      <c r="AL291" s="1">
        <f t="shared" si="164"/>
        <v>1846.4285714285716</v>
      </c>
      <c r="AM291" s="1">
        <f>AM290+21.14</f>
        <v>642.03</v>
      </c>
      <c r="AN291" s="1">
        <f t="shared" si="176"/>
        <v>609.92849999999999</v>
      </c>
      <c r="AO291" s="1">
        <v>165</v>
      </c>
      <c r="AP291" s="1">
        <v>30</v>
      </c>
      <c r="AQ291" s="1">
        <f t="shared" si="177"/>
        <v>804.92849999999999</v>
      </c>
      <c r="AR291" s="22">
        <f t="shared" si="178"/>
        <v>2299.7957142857144</v>
      </c>
    </row>
    <row r="292" spans="2:44" x14ac:dyDescent="0.35">
      <c r="B292" s="3">
        <v>1000</v>
      </c>
      <c r="C292" s="21">
        <v>1100</v>
      </c>
      <c r="D292" s="4">
        <v>1255</v>
      </c>
      <c r="E292" s="6">
        <f t="shared" si="166"/>
        <v>1111.5714285714284</v>
      </c>
      <c r="F292" s="3">
        <f t="shared" ref="F292:F321" si="179">F291+12.69</f>
        <v>437.48</v>
      </c>
      <c r="G292" s="21">
        <f t="shared" si="167"/>
        <v>415.60599999999999</v>
      </c>
      <c r="H292" s="21">
        <v>145</v>
      </c>
      <c r="I292" s="4">
        <f t="shared" si="168"/>
        <v>560.60599999999999</v>
      </c>
      <c r="J292" s="9">
        <f t="shared" si="169"/>
        <v>1601.7314285714288</v>
      </c>
      <c r="K292" s="20"/>
      <c r="L292" s="1"/>
      <c r="M292" s="1">
        <v>1000</v>
      </c>
      <c r="N292" s="1">
        <v>1100</v>
      </c>
      <c r="O292" s="1">
        <v>1560</v>
      </c>
      <c r="P292" s="1">
        <f t="shared" si="163"/>
        <v>1381.7142857142856</v>
      </c>
      <c r="Q292" s="1">
        <f t="shared" ref="Q292:Q321" si="180">Q291+16.91</f>
        <v>550.30999999999995</v>
      </c>
      <c r="R292" s="1">
        <f t="shared" si="170"/>
        <v>517.29139999999995</v>
      </c>
      <c r="S292" s="1">
        <v>145</v>
      </c>
      <c r="T292" s="1">
        <f t="shared" si="171"/>
        <v>662.29139999999995</v>
      </c>
      <c r="U292" s="22">
        <f t="shared" si="172"/>
        <v>1892.2611428571429</v>
      </c>
      <c r="V292" s="1"/>
      <c r="W292" s="1"/>
      <c r="X292" s="1">
        <v>1000</v>
      </c>
      <c r="Y292" s="1">
        <v>1100</v>
      </c>
      <c r="Z292" s="1">
        <v>1880</v>
      </c>
      <c r="AA292" s="1">
        <f t="shared" si="165"/>
        <v>1665.1428571428571</v>
      </c>
      <c r="AB292" s="1">
        <f t="shared" ref="AB292:AB321" si="181">AB291+16.29</f>
        <v>525.29</v>
      </c>
      <c r="AC292" s="1">
        <f t="shared" si="173"/>
        <v>493.77259999999995</v>
      </c>
      <c r="AD292" s="1">
        <v>165</v>
      </c>
      <c r="AE292" s="1">
        <f t="shared" si="174"/>
        <v>658.77260000000001</v>
      </c>
      <c r="AF292" s="22">
        <f t="shared" si="175"/>
        <v>1882.2074285714286</v>
      </c>
      <c r="AG292" s="20"/>
      <c r="AH292" s="20"/>
      <c r="AI292" s="1">
        <v>1000</v>
      </c>
      <c r="AJ292" s="1">
        <v>1100</v>
      </c>
      <c r="AK292" s="1">
        <v>2350</v>
      </c>
      <c r="AL292" s="1">
        <f t="shared" si="164"/>
        <v>2081.4285714285716</v>
      </c>
      <c r="AM292" s="1">
        <f t="shared" ref="AM292:AM321" si="182">AM291+21.14</f>
        <v>663.17</v>
      </c>
      <c r="AN292" s="1">
        <f t="shared" si="176"/>
        <v>630.01149999999996</v>
      </c>
      <c r="AO292" s="1">
        <v>185</v>
      </c>
      <c r="AP292" s="1">
        <v>30</v>
      </c>
      <c r="AQ292" s="1">
        <f t="shared" si="177"/>
        <v>845.01149999999996</v>
      </c>
      <c r="AR292" s="22">
        <f t="shared" si="178"/>
        <v>2414.3185714285714</v>
      </c>
    </row>
    <row r="293" spans="2:44" x14ac:dyDescent="0.35">
      <c r="B293" s="3">
        <v>1000</v>
      </c>
      <c r="C293" s="21">
        <v>1200</v>
      </c>
      <c r="D293" s="4">
        <v>1255</v>
      </c>
      <c r="E293" s="6">
        <f t="shared" si="166"/>
        <v>1237.0714285714284</v>
      </c>
      <c r="F293" s="3">
        <f t="shared" si="179"/>
        <v>450.17</v>
      </c>
      <c r="G293" s="21">
        <f t="shared" si="167"/>
        <v>427.66149999999999</v>
      </c>
      <c r="H293" s="21">
        <v>145</v>
      </c>
      <c r="I293" s="4">
        <f t="shared" si="168"/>
        <v>572.66149999999993</v>
      </c>
      <c r="J293" s="9">
        <f t="shared" si="169"/>
        <v>1636.1757142857141</v>
      </c>
      <c r="K293" s="20"/>
      <c r="L293" s="1"/>
      <c r="M293" s="1">
        <v>1000</v>
      </c>
      <c r="N293" s="1">
        <v>1200</v>
      </c>
      <c r="O293" s="1">
        <v>1560</v>
      </c>
      <c r="P293" s="1">
        <f t="shared" si="163"/>
        <v>1537.7142857142856</v>
      </c>
      <c r="Q293" s="1">
        <f t="shared" si="180"/>
        <v>567.21999999999991</v>
      </c>
      <c r="R293" s="1">
        <f t="shared" si="170"/>
        <v>533.18679999999983</v>
      </c>
      <c r="S293" s="1">
        <v>165</v>
      </c>
      <c r="T293" s="1">
        <f t="shared" si="171"/>
        <v>698.18679999999983</v>
      </c>
      <c r="U293" s="22">
        <f t="shared" si="172"/>
        <v>1994.8194285714283</v>
      </c>
      <c r="V293" s="1"/>
      <c r="W293" s="1"/>
      <c r="X293" s="1">
        <v>1000</v>
      </c>
      <c r="Y293" s="1">
        <v>1200</v>
      </c>
      <c r="Z293" s="1">
        <v>1880</v>
      </c>
      <c r="AA293" s="1">
        <f t="shared" si="165"/>
        <v>1853.1428571428571</v>
      </c>
      <c r="AB293" s="1">
        <f t="shared" si="181"/>
        <v>541.57999999999993</v>
      </c>
      <c r="AC293" s="1">
        <f t="shared" si="173"/>
        <v>509.08519999999993</v>
      </c>
      <c r="AD293" s="1">
        <v>165</v>
      </c>
      <c r="AE293" s="1">
        <f t="shared" si="174"/>
        <v>674.08519999999999</v>
      </c>
      <c r="AF293" s="22">
        <f t="shared" si="175"/>
        <v>1925.9577142857145</v>
      </c>
      <c r="AG293" s="20"/>
      <c r="AH293" s="20"/>
      <c r="AI293" s="1">
        <v>1000</v>
      </c>
      <c r="AJ293" s="1">
        <v>1200</v>
      </c>
      <c r="AK293" s="1">
        <v>2350</v>
      </c>
      <c r="AL293" s="1">
        <f t="shared" si="164"/>
        <v>2316.4285714285716</v>
      </c>
      <c r="AM293" s="1">
        <f t="shared" si="182"/>
        <v>684.31</v>
      </c>
      <c r="AN293" s="1">
        <f t="shared" si="176"/>
        <v>650.09449999999993</v>
      </c>
      <c r="AO293" s="1">
        <v>185</v>
      </c>
      <c r="AP293" s="1">
        <v>30</v>
      </c>
      <c r="AQ293" s="1">
        <f t="shared" si="177"/>
        <v>865.09449999999993</v>
      </c>
      <c r="AR293" s="22">
        <f t="shared" si="178"/>
        <v>2471.6985714285715</v>
      </c>
    </row>
    <row r="294" spans="2:44" x14ac:dyDescent="0.35">
      <c r="B294" s="3">
        <v>1000</v>
      </c>
      <c r="C294" s="21">
        <v>1300</v>
      </c>
      <c r="D294" s="4">
        <v>1255</v>
      </c>
      <c r="E294" s="6">
        <f t="shared" si="166"/>
        <v>1362.5714285714284</v>
      </c>
      <c r="F294" s="3">
        <f t="shared" si="179"/>
        <v>462.86</v>
      </c>
      <c r="G294" s="21">
        <f t="shared" si="167"/>
        <v>439.71699999999998</v>
      </c>
      <c r="H294" s="21">
        <v>145</v>
      </c>
      <c r="I294" s="4">
        <f t="shared" si="168"/>
        <v>584.71699999999998</v>
      </c>
      <c r="J294" s="9">
        <f t="shared" si="169"/>
        <v>1670.6200000000001</v>
      </c>
      <c r="K294" s="20"/>
      <c r="L294" s="1"/>
      <c r="M294" s="1">
        <v>1000</v>
      </c>
      <c r="N294" s="1">
        <v>1300</v>
      </c>
      <c r="O294" s="1">
        <v>1560</v>
      </c>
      <c r="P294" s="1">
        <f t="shared" si="163"/>
        <v>1693.7142857142856</v>
      </c>
      <c r="Q294" s="1">
        <f t="shared" si="180"/>
        <v>584.12999999999988</v>
      </c>
      <c r="R294" s="1">
        <f t="shared" si="170"/>
        <v>549.08219999999983</v>
      </c>
      <c r="S294" s="1">
        <v>165</v>
      </c>
      <c r="T294" s="1">
        <f t="shared" si="171"/>
        <v>714.08219999999983</v>
      </c>
      <c r="U294" s="22">
        <f t="shared" si="172"/>
        <v>2040.2348571428568</v>
      </c>
      <c r="V294" s="1"/>
      <c r="W294" s="1"/>
      <c r="X294" s="1">
        <v>1000</v>
      </c>
      <c r="Y294" s="1">
        <v>1300</v>
      </c>
      <c r="Z294" s="1">
        <v>1880</v>
      </c>
      <c r="AA294" s="1">
        <f t="shared" si="165"/>
        <v>2041.1428571428571</v>
      </c>
      <c r="AB294" s="1">
        <f t="shared" si="181"/>
        <v>557.86999999999989</v>
      </c>
      <c r="AC294" s="1">
        <f t="shared" si="173"/>
        <v>524.39779999999985</v>
      </c>
      <c r="AD294" s="1">
        <v>185</v>
      </c>
      <c r="AE294" s="1">
        <f t="shared" si="174"/>
        <v>709.39779999999985</v>
      </c>
      <c r="AF294" s="22">
        <f t="shared" si="175"/>
        <v>2026.8508571428567</v>
      </c>
      <c r="AG294" s="20"/>
      <c r="AH294" s="20"/>
      <c r="AI294" s="1">
        <v>1000</v>
      </c>
      <c r="AJ294" s="1">
        <v>1300</v>
      </c>
      <c r="AK294" s="1">
        <v>2350</v>
      </c>
      <c r="AL294" s="1">
        <f t="shared" si="164"/>
        <v>2551.4285714285716</v>
      </c>
      <c r="AM294" s="1">
        <f t="shared" si="182"/>
        <v>705.44999999999993</v>
      </c>
      <c r="AN294" s="1">
        <f t="shared" si="176"/>
        <v>670.1774999999999</v>
      </c>
      <c r="AO294" s="1">
        <v>200</v>
      </c>
      <c r="AP294" s="1">
        <v>30</v>
      </c>
      <c r="AQ294" s="1">
        <f t="shared" si="177"/>
        <v>900.1774999999999</v>
      </c>
      <c r="AR294" s="22">
        <f t="shared" si="178"/>
        <v>2571.9357142857143</v>
      </c>
    </row>
    <row r="295" spans="2:44" x14ac:dyDescent="0.35">
      <c r="B295" s="3">
        <v>1000</v>
      </c>
      <c r="C295" s="21">
        <v>1400</v>
      </c>
      <c r="D295" s="4">
        <v>1255</v>
      </c>
      <c r="E295" s="6">
        <f t="shared" si="166"/>
        <v>1488.0714285714284</v>
      </c>
      <c r="F295" s="3">
        <f t="shared" si="179"/>
        <v>475.55</v>
      </c>
      <c r="G295" s="21">
        <f t="shared" si="167"/>
        <v>451.77249999999998</v>
      </c>
      <c r="H295" s="21">
        <v>145</v>
      </c>
      <c r="I295" s="4">
        <f t="shared" si="168"/>
        <v>596.77250000000004</v>
      </c>
      <c r="J295" s="9">
        <f t="shared" si="169"/>
        <v>1705.0642857142859</v>
      </c>
      <c r="K295" s="20"/>
      <c r="L295" s="1"/>
      <c r="M295" s="1">
        <v>1000</v>
      </c>
      <c r="N295" s="1">
        <v>1400</v>
      </c>
      <c r="O295" s="1">
        <v>1560</v>
      </c>
      <c r="P295" s="1">
        <f t="shared" si="163"/>
        <v>1849.7142857142856</v>
      </c>
      <c r="Q295" s="1">
        <f t="shared" si="180"/>
        <v>601.03999999999985</v>
      </c>
      <c r="R295" s="1">
        <f t="shared" si="170"/>
        <v>564.97759999999982</v>
      </c>
      <c r="S295" s="1">
        <v>165</v>
      </c>
      <c r="T295" s="1">
        <f t="shared" si="171"/>
        <v>729.97759999999982</v>
      </c>
      <c r="U295" s="22">
        <f t="shared" si="172"/>
        <v>2085.6502857142855</v>
      </c>
      <c r="V295" s="1"/>
      <c r="W295" s="1"/>
      <c r="X295" s="1">
        <v>1000</v>
      </c>
      <c r="Y295" s="1">
        <v>1400</v>
      </c>
      <c r="Z295" s="1">
        <v>1880</v>
      </c>
      <c r="AA295" s="1">
        <f t="shared" si="165"/>
        <v>2229.1428571428569</v>
      </c>
      <c r="AB295" s="1">
        <f t="shared" si="181"/>
        <v>574.15999999999985</v>
      </c>
      <c r="AC295" s="1">
        <f t="shared" si="173"/>
        <v>539.71039999999982</v>
      </c>
      <c r="AD295" s="1">
        <v>185</v>
      </c>
      <c r="AE295" s="1">
        <f t="shared" si="174"/>
        <v>724.71039999999982</v>
      </c>
      <c r="AF295" s="22">
        <f t="shared" si="175"/>
        <v>2070.6011428571423</v>
      </c>
      <c r="AG295" s="20"/>
      <c r="AH295" s="20"/>
      <c r="AI295" s="1">
        <v>1000</v>
      </c>
      <c r="AJ295" s="1">
        <v>1400</v>
      </c>
      <c r="AK295" s="1">
        <v>2350</v>
      </c>
      <c r="AL295" s="1">
        <f t="shared" si="164"/>
        <v>2786.4285714285716</v>
      </c>
      <c r="AM295" s="1">
        <f t="shared" si="182"/>
        <v>726.58999999999992</v>
      </c>
      <c r="AN295" s="1">
        <f t="shared" si="176"/>
        <v>690.26049999999987</v>
      </c>
      <c r="AO295" s="1">
        <v>200</v>
      </c>
      <c r="AP295" s="1">
        <v>30</v>
      </c>
      <c r="AQ295" s="1">
        <f t="shared" si="177"/>
        <v>920.26049999999987</v>
      </c>
      <c r="AR295" s="22">
        <f t="shared" si="178"/>
        <v>2629.315714285714</v>
      </c>
    </row>
    <row r="296" spans="2:44" x14ac:dyDescent="0.35">
      <c r="B296" s="3">
        <v>1000</v>
      </c>
      <c r="C296" s="21">
        <v>1500</v>
      </c>
      <c r="D296" s="4">
        <v>1255</v>
      </c>
      <c r="E296" s="6">
        <f t="shared" si="166"/>
        <v>1613.5714285714284</v>
      </c>
      <c r="F296" s="3">
        <f t="shared" si="179"/>
        <v>488.24</v>
      </c>
      <c r="G296" s="21">
        <f t="shared" si="167"/>
        <v>463.82799999999997</v>
      </c>
      <c r="H296" s="21">
        <v>165</v>
      </c>
      <c r="I296" s="4">
        <f t="shared" si="168"/>
        <v>628.82799999999997</v>
      </c>
      <c r="J296" s="9">
        <f t="shared" si="169"/>
        <v>1796.6514285714286</v>
      </c>
      <c r="K296" s="20"/>
      <c r="L296" s="1"/>
      <c r="M296" s="1">
        <v>1000</v>
      </c>
      <c r="N296" s="1">
        <v>1500</v>
      </c>
      <c r="O296" s="1">
        <v>1560</v>
      </c>
      <c r="P296" s="1">
        <f t="shared" si="163"/>
        <v>2005.7142857142856</v>
      </c>
      <c r="Q296" s="1">
        <f t="shared" si="180"/>
        <v>617.94999999999982</v>
      </c>
      <c r="R296" s="1">
        <f t="shared" si="170"/>
        <v>580.87299999999982</v>
      </c>
      <c r="S296" s="1">
        <v>185</v>
      </c>
      <c r="T296" s="1">
        <f t="shared" si="171"/>
        <v>765.87299999999982</v>
      </c>
      <c r="U296" s="22">
        <f t="shared" si="172"/>
        <v>2188.2085714285708</v>
      </c>
      <c r="V296" s="1"/>
      <c r="W296" s="1"/>
      <c r="X296" s="1">
        <v>1000</v>
      </c>
      <c r="Y296" s="1">
        <v>1500</v>
      </c>
      <c r="Z296" s="1">
        <v>1880</v>
      </c>
      <c r="AA296" s="1">
        <f t="shared" si="165"/>
        <v>2417.1428571428569</v>
      </c>
      <c r="AB296" s="1">
        <f t="shared" si="181"/>
        <v>590.44999999999982</v>
      </c>
      <c r="AC296" s="1">
        <f t="shared" si="173"/>
        <v>555.0229999999998</v>
      </c>
      <c r="AD296" s="1">
        <v>185</v>
      </c>
      <c r="AE296" s="1">
        <f t="shared" si="174"/>
        <v>740.0229999999998</v>
      </c>
      <c r="AF296" s="22">
        <f t="shared" si="175"/>
        <v>2114.3514285714282</v>
      </c>
      <c r="AG296" s="20"/>
      <c r="AH296" s="20"/>
      <c r="AI296" s="1">
        <v>1000</v>
      </c>
      <c r="AJ296" s="1">
        <v>1500</v>
      </c>
      <c r="AK296" s="1">
        <v>2350</v>
      </c>
      <c r="AL296" s="1">
        <f t="shared" si="164"/>
        <v>3021.4285714285716</v>
      </c>
      <c r="AM296" s="1">
        <f t="shared" si="182"/>
        <v>747.7299999999999</v>
      </c>
      <c r="AN296" s="1">
        <f t="shared" si="176"/>
        <v>710.34349999999984</v>
      </c>
      <c r="AO296" s="1">
        <v>205</v>
      </c>
      <c r="AP296" s="1">
        <v>30</v>
      </c>
      <c r="AQ296" s="1">
        <f t="shared" si="177"/>
        <v>945.34349999999984</v>
      </c>
      <c r="AR296" s="22">
        <f t="shared" si="178"/>
        <v>2700.9814285714283</v>
      </c>
    </row>
    <row r="297" spans="2:44" x14ac:dyDescent="0.35">
      <c r="B297" s="3">
        <v>1000</v>
      </c>
      <c r="C297" s="21">
        <v>1600</v>
      </c>
      <c r="D297" s="4">
        <v>1255</v>
      </c>
      <c r="E297" s="6">
        <f t="shared" si="166"/>
        <v>1739.0714285714284</v>
      </c>
      <c r="F297" s="3">
        <f t="shared" si="179"/>
        <v>500.93</v>
      </c>
      <c r="G297" s="21">
        <f t="shared" si="167"/>
        <v>475.88349999999997</v>
      </c>
      <c r="H297" s="21">
        <v>165</v>
      </c>
      <c r="I297" s="4">
        <f t="shared" si="168"/>
        <v>640.88349999999991</v>
      </c>
      <c r="J297" s="9">
        <f t="shared" si="169"/>
        <v>1831.0957142857142</v>
      </c>
      <c r="K297" s="20"/>
      <c r="L297" s="1"/>
      <c r="M297" s="1">
        <v>1000</v>
      </c>
      <c r="N297" s="1">
        <v>1600</v>
      </c>
      <c r="O297" s="1">
        <v>1560</v>
      </c>
      <c r="P297" s="1">
        <f t="shared" si="163"/>
        <v>2161.7142857142858</v>
      </c>
      <c r="Q297" s="1">
        <f t="shared" si="180"/>
        <v>634.85999999999979</v>
      </c>
      <c r="R297" s="1">
        <f t="shared" si="170"/>
        <v>596.76839999999982</v>
      </c>
      <c r="S297" s="1">
        <v>185</v>
      </c>
      <c r="T297" s="1">
        <f t="shared" si="171"/>
        <v>781.76839999999982</v>
      </c>
      <c r="U297" s="22">
        <f t="shared" si="172"/>
        <v>2233.6239999999998</v>
      </c>
      <c r="V297" s="1"/>
      <c r="W297" s="1"/>
      <c r="X297" s="1">
        <v>1000</v>
      </c>
      <c r="Y297" s="1">
        <v>1600</v>
      </c>
      <c r="Z297" s="1">
        <v>1880</v>
      </c>
      <c r="AA297" s="1">
        <f t="shared" si="165"/>
        <v>2605.1428571428569</v>
      </c>
      <c r="AB297" s="1">
        <f t="shared" si="181"/>
        <v>606.73999999999978</v>
      </c>
      <c r="AC297" s="1">
        <f t="shared" si="173"/>
        <v>570.33559999999977</v>
      </c>
      <c r="AD297" s="1">
        <v>200</v>
      </c>
      <c r="AE297" s="1">
        <f t="shared" si="174"/>
        <v>770.33559999999977</v>
      </c>
      <c r="AF297" s="22">
        <f t="shared" si="175"/>
        <v>2200.9588571428567</v>
      </c>
      <c r="AG297" s="20"/>
      <c r="AH297" s="20"/>
      <c r="AI297" s="1">
        <v>1000</v>
      </c>
      <c r="AJ297" s="1">
        <v>1600</v>
      </c>
      <c r="AK297" s="1">
        <v>2350</v>
      </c>
      <c r="AL297" s="1">
        <f t="shared" si="164"/>
        <v>3256.4285714285716</v>
      </c>
      <c r="AM297" s="1">
        <f t="shared" si="182"/>
        <v>768.86999999999989</v>
      </c>
      <c r="AN297" s="1">
        <f t="shared" si="176"/>
        <v>730.42649999999981</v>
      </c>
      <c r="AO297" s="1">
        <v>205</v>
      </c>
      <c r="AP297" s="1">
        <v>30</v>
      </c>
      <c r="AQ297" s="1">
        <f t="shared" si="177"/>
        <v>965.42649999999981</v>
      </c>
      <c r="AR297" s="22">
        <f t="shared" si="178"/>
        <v>2758.3614285714284</v>
      </c>
    </row>
    <row r="298" spans="2:44" x14ac:dyDescent="0.35">
      <c r="B298" s="3">
        <v>1000</v>
      </c>
      <c r="C298" s="21">
        <v>1700</v>
      </c>
      <c r="D298" s="4">
        <v>1255</v>
      </c>
      <c r="E298" s="6">
        <f t="shared" si="166"/>
        <v>1864.5714285714284</v>
      </c>
      <c r="F298" s="3">
        <f t="shared" si="179"/>
        <v>513.62</v>
      </c>
      <c r="G298" s="21">
        <f t="shared" si="167"/>
        <v>487.93899999999996</v>
      </c>
      <c r="H298" s="21">
        <v>165</v>
      </c>
      <c r="I298" s="4">
        <f t="shared" si="168"/>
        <v>652.93899999999996</v>
      </c>
      <c r="J298" s="9">
        <f t="shared" si="169"/>
        <v>1865.54</v>
      </c>
      <c r="K298" s="20"/>
      <c r="L298" s="1"/>
      <c r="M298" s="1">
        <v>1000</v>
      </c>
      <c r="N298" s="1">
        <v>1700</v>
      </c>
      <c r="O298" s="1">
        <v>1560</v>
      </c>
      <c r="P298" s="1">
        <f t="shared" si="163"/>
        <v>2317.7142857142858</v>
      </c>
      <c r="Q298" s="1">
        <f t="shared" si="180"/>
        <v>651.76999999999975</v>
      </c>
      <c r="R298" s="1">
        <f t="shared" si="170"/>
        <v>612.6637999999997</v>
      </c>
      <c r="S298" s="1">
        <v>185</v>
      </c>
      <c r="T298" s="1">
        <f t="shared" si="171"/>
        <v>797.6637999999997</v>
      </c>
      <c r="U298" s="22">
        <f t="shared" si="172"/>
        <v>2279.0394285714278</v>
      </c>
      <c r="V298" s="1"/>
      <c r="W298" s="1"/>
      <c r="X298" s="1">
        <v>1000</v>
      </c>
      <c r="Y298" s="1">
        <v>1700</v>
      </c>
      <c r="Z298" s="1">
        <v>1880</v>
      </c>
      <c r="AA298" s="1">
        <f t="shared" si="165"/>
        <v>2793.1428571428569</v>
      </c>
      <c r="AB298" s="1">
        <f t="shared" si="181"/>
        <v>623.02999999999975</v>
      </c>
      <c r="AC298" s="1">
        <f t="shared" si="173"/>
        <v>585.64819999999975</v>
      </c>
      <c r="AD298" s="1">
        <v>200</v>
      </c>
      <c r="AE298" s="1">
        <f t="shared" si="174"/>
        <v>785.64819999999975</v>
      </c>
      <c r="AF298" s="22">
        <f t="shared" si="175"/>
        <v>2244.7091428571421</v>
      </c>
      <c r="AG298" s="20"/>
      <c r="AH298" s="20"/>
      <c r="AI298" s="1">
        <v>1000</v>
      </c>
      <c r="AJ298" s="1">
        <v>1700</v>
      </c>
      <c r="AK298" s="1">
        <v>2350</v>
      </c>
      <c r="AL298" s="1">
        <f t="shared" si="164"/>
        <v>3491.4285714285716</v>
      </c>
      <c r="AM298" s="1">
        <f t="shared" si="182"/>
        <v>790.00999999999988</v>
      </c>
      <c r="AN298" s="1">
        <f t="shared" si="176"/>
        <v>750.50949999999989</v>
      </c>
      <c r="AO298" s="1">
        <v>205</v>
      </c>
      <c r="AP298" s="1">
        <v>30</v>
      </c>
      <c r="AQ298" s="1">
        <f t="shared" si="177"/>
        <v>985.50949999999989</v>
      </c>
      <c r="AR298" s="22">
        <f t="shared" si="178"/>
        <v>2815.7414285714285</v>
      </c>
    </row>
    <row r="299" spans="2:44" x14ac:dyDescent="0.35">
      <c r="B299" s="3">
        <v>1000</v>
      </c>
      <c r="C299" s="21">
        <v>1800</v>
      </c>
      <c r="D299" s="4">
        <v>1255</v>
      </c>
      <c r="E299" s="6">
        <f t="shared" si="166"/>
        <v>1990.0714285714284</v>
      </c>
      <c r="F299" s="3">
        <f t="shared" si="179"/>
        <v>526.31000000000006</v>
      </c>
      <c r="G299" s="21">
        <f t="shared" si="167"/>
        <v>499.99450000000002</v>
      </c>
      <c r="H299" s="21">
        <v>165</v>
      </c>
      <c r="I299" s="4">
        <f t="shared" si="168"/>
        <v>664.99450000000002</v>
      </c>
      <c r="J299" s="9">
        <f t="shared" si="169"/>
        <v>1899.984285714286</v>
      </c>
      <c r="K299" s="20"/>
      <c r="L299" s="1"/>
      <c r="M299" s="1">
        <v>1000</v>
      </c>
      <c r="N299" s="1">
        <v>1800</v>
      </c>
      <c r="O299" s="1">
        <v>1560</v>
      </c>
      <c r="P299" s="1">
        <f t="shared" si="163"/>
        <v>2473.7142857142858</v>
      </c>
      <c r="Q299" s="1">
        <f t="shared" si="180"/>
        <v>668.67999999999972</v>
      </c>
      <c r="R299" s="1">
        <f t="shared" si="170"/>
        <v>628.55919999999969</v>
      </c>
      <c r="S299" s="1">
        <v>185</v>
      </c>
      <c r="T299" s="1">
        <f t="shared" si="171"/>
        <v>813.55919999999969</v>
      </c>
      <c r="U299" s="22">
        <f t="shared" si="172"/>
        <v>2324.4548571428563</v>
      </c>
      <c r="V299" s="1"/>
      <c r="W299" s="1"/>
      <c r="X299" s="1">
        <v>1000</v>
      </c>
      <c r="Y299" s="1">
        <v>1800</v>
      </c>
      <c r="Z299" s="1">
        <v>1880</v>
      </c>
      <c r="AA299" s="1">
        <f t="shared" si="165"/>
        <v>2981.1428571428569</v>
      </c>
      <c r="AB299" s="1">
        <f t="shared" si="181"/>
        <v>639.31999999999971</v>
      </c>
      <c r="AC299" s="1">
        <f t="shared" si="173"/>
        <v>600.96079999999972</v>
      </c>
      <c r="AD299" s="1">
        <v>200</v>
      </c>
      <c r="AE299" s="1">
        <f t="shared" si="174"/>
        <v>800.96079999999972</v>
      </c>
      <c r="AF299" s="22">
        <f t="shared" si="175"/>
        <v>2288.4594285714279</v>
      </c>
      <c r="AG299" s="20"/>
      <c r="AH299" s="20"/>
      <c r="AI299" s="1">
        <v>1000</v>
      </c>
      <c r="AJ299" s="1">
        <v>1800</v>
      </c>
      <c r="AK299" s="1">
        <v>2350</v>
      </c>
      <c r="AL299" s="1">
        <f t="shared" si="164"/>
        <v>3726.4285714285716</v>
      </c>
      <c r="AM299" s="1">
        <f t="shared" si="182"/>
        <v>811.14999999999986</v>
      </c>
      <c r="AN299" s="1">
        <f t="shared" si="176"/>
        <v>770.59249999999986</v>
      </c>
      <c r="AO299" s="1">
        <v>210</v>
      </c>
      <c r="AP299" s="1">
        <v>30</v>
      </c>
      <c r="AQ299" s="1">
        <f t="shared" si="177"/>
        <v>1010.5924999999999</v>
      </c>
      <c r="AR299" s="22">
        <f t="shared" si="178"/>
        <v>2887.4071428571428</v>
      </c>
    </row>
    <row r="300" spans="2:44" x14ac:dyDescent="0.35">
      <c r="B300" s="3">
        <v>1000</v>
      </c>
      <c r="C300" s="21">
        <v>1900</v>
      </c>
      <c r="D300" s="4">
        <v>1255</v>
      </c>
      <c r="E300" s="6">
        <f t="shared" si="166"/>
        <v>2115.5714285714284</v>
      </c>
      <c r="F300" s="3">
        <f t="shared" si="179"/>
        <v>539.00000000000011</v>
      </c>
      <c r="G300" s="21">
        <f t="shared" si="167"/>
        <v>512.05000000000007</v>
      </c>
      <c r="H300" s="21">
        <v>185</v>
      </c>
      <c r="I300" s="4">
        <f t="shared" si="168"/>
        <v>697.05000000000007</v>
      </c>
      <c r="J300" s="9">
        <f t="shared" si="169"/>
        <v>1991.5714285714289</v>
      </c>
      <c r="K300" s="20"/>
      <c r="L300" s="1"/>
      <c r="M300" s="1">
        <v>1000</v>
      </c>
      <c r="N300" s="1">
        <v>1900</v>
      </c>
      <c r="O300" s="1">
        <v>1560</v>
      </c>
      <c r="P300" s="1">
        <f t="shared" si="163"/>
        <v>2629.7142857142858</v>
      </c>
      <c r="Q300" s="1">
        <f t="shared" si="180"/>
        <v>685.58999999999969</v>
      </c>
      <c r="R300" s="1">
        <f t="shared" si="170"/>
        <v>644.45459999999969</v>
      </c>
      <c r="S300" s="1">
        <v>200</v>
      </c>
      <c r="T300" s="1">
        <f t="shared" si="171"/>
        <v>844.45459999999969</v>
      </c>
      <c r="U300" s="22">
        <f t="shared" si="172"/>
        <v>2412.7274285714279</v>
      </c>
      <c r="V300" s="1"/>
      <c r="W300" s="1"/>
      <c r="X300" s="1">
        <v>1000</v>
      </c>
      <c r="Y300" s="1">
        <v>1900</v>
      </c>
      <c r="Z300" s="1">
        <v>1880</v>
      </c>
      <c r="AA300" s="1">
        <f t="shared" si="165"/>
        <v>3169.1428571428569</v>
      </c>
      <c r="AB300" s="1">
        <f t="shared" si="181"/>
        <v>655.60999999999967</v>
      </c>
      <c r="AC300" s="1">
        <f t="shared" si="173"/>
        <v>616.2733999999997</v>
      </c>
      <c r="AD300" s="1">
        <v>205</v>
      </c>
      <c r="AE300" s="1">
        <f t="shared" si="174"/>
        <v>821.2733999999997</v>
      </c>
      <c r="AF300" s="22">
        <f t="shared" si="175"/>
        <v>2346.495428571428</v>
      </c>
      <c r="AG300" s="20"/>
      <c r="AH300" s="20"/>
      <c r="AI300" s="1">
        <v>1000</v>
      </c>
      <c r="AJ300" s="1">
        <v>1900</v>
      </c>
      <c r="AK300" s="1">
        <v>2350</v>
      </c>
      <c r="AL300" s="1">
        <f t="shared" si="164"/>
        <v>3961.4285714285716</v>
      </c>
      <c r="AM300" s="1">
        <f t="shared" si="182"/>
        <v>832.28999999999985</v>
      </c>
      <c r="AN300" s="1">
        <f t="shared" si="176"/>
        <v>790.67549999999983</v>
      </c>
      <c r="AO300" s="1">
        <v>210</v>
      </c>
      <c r="AP300" s="1">
        <v>30</v>
      </c>
      <c r="AQ300" s="1">
        <f t="shared" si="177"/>
        <v>1030.6754999999998</v>
      </c>
      <c r="AR300" s="22">
        <f t="shared" si="178"/>
        <v>2944.7871428571425</v>
      </c>
    </row>
    <row r="301" spans="2:44" x14ac:dyDescent="0.35">
      <c r="B301" s="3">
        <v>1000</v>
      </c>
      <c r="C301" s="21">
        <v>2000</v>
      </c>
      <c r="D301" s="4">
        <v>1255</v>
      </c>
      <c r="E301" s="6">
        <f t="shared" si="166"/>
        <v>2241.0714285714284</v>
      </c>
      <c r="F301" s="3">
        <f t="shared" si="179"/>
        <v>551.69000000000017</v>
      </c>
      <c r="G301" s="21">
        <f t="shared" si="167"/>
        <v>524.10550000000012</v>
      </c>
      <c r="H301" s="21">
        <v>185</v>
      </c>
      <c r="I301" s="4">
        <f t="shared" si="168"/>
        <v>709.10550000000012</v>
      </c>
      <c r="J301" s="9">
        <f t="shared" si="169"/>
        <v>2026.0157142857147</v>
      </c>
      <c r="K301" s="20"/>
      <c r="L301" s="1"/>
      <c r="M301" s="1">
        <v>1000</v>
      </c>
      <c r="N301" s="1">
        <v>2000</v>
      </c>
      <c r="O301" s="1">
        <v>1560</v>
      </c>
      <c r="P301" s="1">
        <f t="shared" si="163"/>
        <v>2785.7142857142858</v>
      </c>
      <c r="Q301" s="1">
        <f t="shared" si="180"/>
        <v>702.49999999999966</v>
      </c>
      <c r="R301" s="1">
        <f t="shared" si="170"/>
        <v>660.34999999999968</v>
      </c>
      <c r="S301" s="1">
        <v>200</v>
      </c>
      <c r="T301" s="1">
        <f t="shared" si="171"/>
        <v>860.34999999999968</v>
      </c>
      <c r="U301" s="22">
        <f t="shared" si="172"/>
        <v>2458.1428571428564</v>
      </c>
      <c r="V301" s="1"/>
      <c r="W301" s="1"/>
      <c r="X301" s="1">
        <v>1000</v>
      </c>
      <c r="Y301" s="1">
        <v>2000</v>
      </c>
      <c r="Z301" s="1">
        <v>1880</v>
      </c>
      <c r="AA301" s="1">
        <f t="shared" si="165"/>
        <v>3357.1428571428569</v>
      </c>
      <c r="AB301" s="1">
        <f t="shared" si="181"/>
        <v>671.89999999999964</v>
      </c>
      <c r="AC301" s="1">
        <f t="shared" si="173"/>
        <v>631.58599999999967</v>
      </c>
      <c r="AD301" s="1">
        <v>205</v>
      </c>
      <c r="AE301" s="1">
        <f t="shared" si="174"/>
        <v>836.58599999999967</v>
      </c>
      <c r="AF301" s="22">
        <f t="shared" si="175"/>
        <v>2390.2457142857133</v>
      </c>
      <c r="AG301" s="20"/>
      <c r="AH301" s="20"/>
      <c r="AI301" s="1">
        <v>1000</v>
      </c>
      <c r="AJ301" s="1">
        <v>2000</v>
      </c>
      <c r="AK301" s="1">
        <v>2350</v>
      </c>
      <c r="AL301" s="1">
        <f t="shared" si="164"/>
        <v>4196.4285714285716</v>
      </c>
      <c r="AM301" s="1">
        <f t="shared" si="182"/>
        <v>853.42999999999984</v>
      </c>
      <c r="AN301" s="1">
        <f t="shared" si="176"/>
        <v>810.7584999999998</v>
      </c>
      <c r="AO301" s="1">
        <v>215</v>
      </c>
      <c r="AP301" s="1">
        <v>30</v>
      </c>
      <c r="AQ301" s="1">
        <f t="shared" si="177"/>
        <v>1055.7584999999999</v>
      </c>
      <c r="AR301" s="22">
        <f t="shared" si="178"/>
        <v>3016.4528571428573</v>
      </c>
    </row>
    <row r="302" spans="2:44" x14ac:dyDescent="0.35">
      <c r="B302" s="3">
        <v>1000</v>
      </c>
      <c r="C302" s="21">
        <v>2100</v>
      </c>
      <c r="D302" s="4">
        <v>1255</v>
      </c>
      <c r="E302" s="6">
        <f t="shared" si="166"/>
        <v>2366.5714285714284</v>
      </c>
      <c r="F302" s="3">
        <f t="shared" si="179"/>
        <v>564.38000000000022</v>
      </c>
      <c r="G302" s="21">
        <f t="shared" si="167"/>
        <v>536.16100000000017</v>
      </c>
      <c r="H302" s="21">
        <v>185</v>
      </c>
      <c r="I302" s="4">
        <f t="shared" si="168"/>
        <v>721.16100000000017</v>
      </c>
      <c r="J302" s="9">
        <f t="shared" si="169"/>
        <v>2060.4600000000005</v>
      </c>
      <c r="K302" s="20"/>
      <c r="L302" s="1"/>
      <c r="M302" s="1">
        <v>1000</v>
      </c>
      <c r="N302" s="1">
        <v>2100</v>
      </c>
      <c r="O302" s="1">
        <v>1560</v>
      </c>
      <c r="P302" s="1">
        <f t="shared" si="163"/>
        <v>2941.7142857142858</v>
      </c>
      <c r="Q302" s="1">
        <f t="shared" si="180"/>
        <v>719.40999999999963</v>
      </c>
      <c r="R302" s="1">
        <f t="shared" si="170"/>
        <v>676.24539999999956</v>
      </c>
      <c r="S302" s="1">
        <v>200</v>
      </c>
      <c r="T302" s="1">
        <f t="shared" si="171"/>
        <v>876.24539999999956</v>
      </c>
      <c r="U302" s="22">
        <f t="shared" si="172"/>
        <v>2503.5582857142845</v>
      </c>
      <c r="V302" s="1"/>
      <c r="W302" s="1"/>
      <c r="X302" s="1">
        <v>1000</v>
      </c>
      <c r="Y302" s="1">
        <v>2100</v>
      </c>
      <c r="Z302" s="1">
        <v>1880</v>
      </c>
      <c r="AA302" s="1">
        <f t="shared" si="165"/>
        <v>3545.1428571428569</v>
      </c>
      <c r="AB302" s="1">
        <f t="shared" si="181"/>
        <v>688.1899999999996</v>
      </c>
      <c r="AC302" s="1">
        <f t="shared" si="173"/>
        <v>646.89859999999953</v>
      </c>
      <c r="AD302" s="1">
        <v>210</v>
      </c>
      <c r="AE302" s="1">
        <f t="shared" si="174"/>
        <v>856.89859999999953</v>
      </c>
      <c r="AF302" s="22">
        <f t="shared" si="175"/>
        <v>2448.281714285713</v>
      </c>
      <c r="AG302" s="20"/>
      <c r="AH302" s="20"/>
      <c r="AI302" s="1">
        <v>1000</v>
      </c>
      <c r="AJ302" s="1">
        <v>2100</v>
      </c>
      <c r="AK302" s="1">
        <v>2350</v>
      </c>
      <c r="AL302" s="1">
        <f t="shared" si="164"/>
        <v>4431.4285714285716</v>
      </c>
      <c r="AM302" s="1">
        <f t="shared" si="182"/>
        <v>874.56999999999982</v>
      </c>
      <c r="AN302" s="1">
        <f t="shared" si="176"/>
        <v>830.84149999999977</v>
      </c>
      <c r="AO302" s="1">
        <v>215</v>
      </c>
      <c r="AP302" s="1">
        <v>30</v>
      </c>
      <c r="AQ302" s="1">
        <f t="shared" si="177"/>
        <v>1075.8414999999998</v>
      </c>
      <c r="AR302" s="22">
        <f t="shared" si="178"/>
        <v>3073.8328571428565</v>
      </c>
    </row>
    <row r="303" spans="2:44" x14ac:dyDescent="0.35">
      <c r="B303" s="3">
        <v>1000</v>
      </c>
      <c r="C303" s="21">
        <v>2200</v>
      </c>
      <c r="D303" s="4">
        <v>1255</v>
      </c>
      <c r="E303" s="6">
        <f t="shared" si="166"/>
        <v>2492.0714285714284</v>
      </c>
      <c r="F303" s="3">
        <f t="shared" si="179"/>
        <v>577.07000000000028</v>
      </c>
      <c r="G303" s="21">
        <f t="shared" si="167"/>
        <v>548.21650000000022</v>
      </c>
      <c r="H303" s="21">
        <v>185</v>
      </c>
      <c r="I303" s="4">
        <f t="shared" si="168"/>
        <v>733.21650000000022</v>
      </c>
      <c r="J303" s="9">
        <f t="shared" si="169"/>
        <v>2094.9042857142863</v>
      </c>
      <c r="K303" s="20"/>
      <c r="L303" s="1"/>
      <c r="M303" s="1">
        <v>1000</v>
      </c>
      <c r="N303" s="1">
        <v>2200</v>
      </c>
      <c r="O303" s="1">
        <v>1560</v>
      </c>
      <c r="P303" s="1">
        <f t="shared" si="163"/>
        <v>3097.7142857142858</v>
      </c>
      <c r="Q303" s="1">
        <f t="shared" si="180"/>
        <v>736.3199999999996</v>
      </c>
      <c r="R303" s="1">
        <f t="shared" si="170"/>
        <v>692.14079999999956</v>
      </c>
      <c r="S303" s="1">
        <v>205</v>
      </c>
      <c r="T303" s="1">
        <f t="shared" si="171"/>
        <v>897.14079999999956</v>
      </c>
      <c r="U303" s="22">
        <f t="shared" si="172"/>
        <v>2563.2594285714276</v>
      </c>
      <c r="V303" s="1"/>
      <c r="W303" s="1"/>
      <c r="X303" s="1">
        <v>1000</v>
      </c>
      <c r="Y303" s="1">
        <v>2200</v>
      </c>
      <c r="Z303" s="1">
        <v>1880</v>
      </c>
      <c r="AA303" s="1">
        <f t="shared" si="165"/>
        <v>3733.1428571428569</v>
      </c>
      <c r="AB303" s="1">
        <f t="shared" si="181"/>
        <v>704.47999999999956</v>
      </c>
      <c r="AC303" s="1">
        <f t="shared" si="173"/>
        <v>662.21119999999951</v>
      </c>
      <c r="AD303" s="1">
        <v>210</v>
      </c>
      <c r="AE303" s="1">
        <f t="shared" si="174"/>
        <v>872.21119999999951</v>
      </c>
      <c r="AF303" s="22">
        <f t="shared" si="175"/>
        <v>2492.0319999999988</v>
      </c>
      <c r="AG303" s="20"/>
      <c r="AH303" s="20"/>
      <c r="AI303" s="1">
        <v>1000</v>
      </c>
      <c r="AJ303" s="1">
        <v>2200</v>
      </c>
      <c r="AK303" s="1">
        <v>2350</v>
      </c>
      <c r="AL303" s="1">
        <f t="shared" si="164"/>
        <v>4666.4285714285716</v>
      </c>
      <c r="AM303" s="1">
        <f t="shared" si="182"/>
        <v>895.70999999999981</v>
      </c>
      <c r="AN303" s="1">
        <f t="shared" si="176"/>
        <v>850.92449999999974</v>
      </c>
      <c r="AO303" s="1">
        <v>220</v>
      </c>
      <c r="AP303" s="1">
        <v>30</v>
      </c>
      <c r="AQ303" s="1">
        <f t="shared" si="177"/>
        <v>1100.9244999999996</v>
      </c>
      <c r="AR303" s="22">
        <f t="shared" si="178"/>
        <v>3145.4985714285704</v>
      </c>
    </row>
    <row r="304" spans="2:44" x14ac:dyDescent="0.35">
      <c r="B304" s="3">
        <v>1000</v>
      </c>
      <c r="C304" s="21">
        <v>2300</v>
      </c>
      <c r="D304" s="4">
        <v>1255</v>
      </c>
      <c r="E304" s="6">
        <f t="shared" si="166"/>
        <v>2617.5714285714284</v>
      </c>
      <c r="F304" s="3">
        <f t="shared" si="179"/>
        <v>589.76000000000033</v>
      </c>
      <c r="G304" s="21">
        <f t="shared" si="167"/>
        <v>560.27200000000028</v>
      </c>
      <c r="H304" s="21">
        <v>200</v>
      </c>
      <c r="I304" s="4">
        <f t="shared" si="168"/>
        <v>760.27200000000028</v>
      </c>
      <c r="J304" s="9">
        <f t="shared" si="169"/>
        <v>2172.2057142857152</v>
      </c>
      <c r="K304" s="20"/>
      <c r="L304" s="1"/>
      <c r="M304" s="1">
        <v>1000</v>
      </c>
      <c r="N304" s="1">
        <v>2300</v>
      </c>
      <c r="O304" s="1">
        <v>1560</v>
      </c>
      <c r="P304" s="1">
        <f t="shared" si="163"/>
        <v>3253.7142857142858</v>
      </c>
      <c r="Q304" s="1">
        <f t="shared" si="180"/>
        <v>753.22999999999956</v>
      </c>
      <c r="R304" s="1">
        <f t="shared" si="170"/>
        <v>708.03619999999955</v>
      </c>
      <c r="S304" s="1">
        <v>205</v>
      </c>
      <c r="T304" s="1">
        <f t="shared" si="171"/>
        <v>913.03619999999955</v>
      </c>
      <c r="U304" s="22">
        <f t="shared" si="172"/>
        <v>2608.6748571428561</v>
      </c>
      <c r="V304" s="1"/>
      <c r="W304" s="1"/>
      <c r="X304" s="1">
        <v>1000</v>
      </c>
      <c r="Y304" s="1">
        <v>2300</v>
      </c>
      <c r="Z304" s="1">
        <v>1880</v>
      </c>
      <c r="AA304" s="1">
        <f t="shared" si="165"/>
        <v>3921.1428571428569</v>
      </c>
      <c r="AB304" s="1">
        <f t="shared" si="181"/>
        <v>720.76999999999953</v>
      </c>
      <c r="AC304" s="1">
        <f t="shared" si="173"/>
        <v>677.52379999999948</v>
      </c>
      <c r="AD304" s="1">
        <v>210</v>
      </c>
      <c r="AE304" s="1">
        <f t="shared" si="174"/>
        <v>887.52379999999948</v>
      </c>
      <c r="AF304" s="22">
        <f t="shared" si="175"/>
        <v>2535.7822857142842</v>
      </c>
      <c r="AG304" s="20"/>
      <c r="AH304" s="20"/>
      <c r="AI304" s="1">
        <v>1000</v>
      </c>
      <c r="AJ304" s="1">
        <v>2300</v>
      </c>
      <c r="AK304" s="1">
        <v>2350</v>
      </c>
      <c r="AL304" s="1">
        <f t="shared" si="164"/>
        <v>4901.4285714285716</v>
      </c>
      <c r="AM304" s="1">
        <f t="shared" si="182"/>
        <v>916.8499999999998</v>
      </c>
      <c r="AN304" s="1">
        <f t="shared" si="176"/>
        <v>871.00749999999971</v>
      </c>
      <c r="AO304" s="1">
        <v>220</v>
      </c>
      <c r="AP304" s="1">
        <v>45</v>
      </c>
      <c r="AQ304" s="1">
        <f t="shared" si="177"/>
        <v>1136.0074999999997</v>
      </c>
      <c r="AR304" s="22">
        <f t="shared" si="178"/>
        <v>3245.7357142857136</v>
      </c>
    </row>
    <row r="305" spans="2:44" x14ac:dyDescent="0.35">
      <c r="B305" s="3">
        <v>1000</v>
      </c>
      <c r="C305" s="21">
        <v>2400</v>
      </c>
      <c r="D305" s="4">
        <v>1255</v>
      </c>
      <c r="E305" s="6">
        <f t="shared" si="166"/>
        <v>2743.0714285714284</v>
      </c>
      <c r="F305" s="3">
        <f t="shared" si="179"/>
        <v>602.45000000000039</v>
      </c>
      <c r="G305" s="21">
        <f t="shared" si="167"/>
        <v>572.32750000000033</v>
      </c>
      <c r="H305" s="21">
        <v>200</v>
      </c>
      <c r="I305" s="4">
        <f t="shared" si="168"/>
        <v>772.32750000000033</v>
      </c>
      <c r="J305" s="9">
        <f t="shared" si="169"/>
        <v>2206.650000000001</v>
      </c>
      <c r="K305" s="20"/>
      <c r="L305" s="1"/>
      <c r="M305" s="1">
        <v>1000</v>
      </c>
      <c r="N305" s="1">
        <v>2400</v>
      </c>
      <c r="O305" s="1">
        <v>1560</v>
      </c>
      <c r="P305" s="1">
        <f t="shared" si="163"/>
        <v>3409.7142857142858</v>
      </c>
      <c r="Q305" s="1">
        <f t="shared" si="180"/>
        <v>770.13999999999953</v>
      </c>
      <c r="R305" s="1">
        <f t="shared" si="170"/>
        <v>723.93159999999955</v>
      </c>
      <c r="S305" s="1">
        <v>205</v>
      </c>
      <c r="T305" s="1">
        <f t="shared" si="171"/>
        <v>928.93159999999955</v>
      </c>
      <c r="U305" s="22">
        <f t="shared" si="172"/>
        <v>2654.0902857142846</v>
      </c>
      <c r="V305" s="1"/>
      <c r="W305" s="1"/>
      <c r="X305" s="1">
        <v>1000</v>
      </c>
      <c r="Y305" s="1">
        <v>2400</v>
      </c>
      <c r="Z305" s="1">
        <v>1880</v>
      </c>
      <c r="AA305" s="1">
        <f t="shared" si="165"/>
        <v>4109.1428571428569</v>
      </c>
      <c r="AB305" s="1">
        <f t="shared" si="181"/>
        <v>737.05999999999949</v>
      </c>
      <c r="AC305" s="1">
        <f t="shared" si="173"/>
        <v>692.83639999999946</v>
      </c>
      <c r="AD305" s="1">
        <v>215</v>
      </c>
      <c r="AE305" s="1">
        <f t="shared" si="174"/>
        <v>907.83639999999946</v>
      </c>
      <c r="AF305" s="22">
        <f t="shared" si="175"/>
        <v>2593.8182857142842</v>
      </c>
      <c r="AG305" s="20"/>
      <c r="AH305" s="20"/>
      <c r="AI305" s="1">
        <v>1000</v>
      </c>
      <c r="AJ305" s="1">
        <v>2400</v>
      </c>
      <c r="AK305" s="1">
        <v>2350</v>
      </c>
      <c r="AL305" s="1">
        <f t="shared" si="164"/>
        <v>5136.4285714285716</v>
      </c>
      <c r="AM305" s="1">
        <f t="shared" si="182"/>
        <v>937.98999999999978</v>
      </c>
      <c r="AN305" s="1">
        <f t="shared" si="176"/>
        <v>891.09049999999979</v>
      </c>
      <c r="AO305" s="1">
        <v>225</v>
      </c>
      <c r="AP305" s="1">
        <v>45</v>
      </c>
      <c r="AQ305" s="1">
        <f t="shared" si="177"/>
        <v>1161.0904999999998</v>
      </c>
      <c r="AR305" s="22">
        <f t="shared" si="178"/>
        <v>3317.4014285714284</v>
      </c>
    </row>
    <row r="306" spans="2:44" x14ac:dyDescent="0.35">
      <c r="B306" s="3">
        <v>1000</v>
      </c>
      <c r="C306" s="21">
        <v>2500</v>
      </c>
      <c r="D306" s="4">
        <v>1255</v>
      </c>
      <c r="E306" s="6">
        <f t="shared" si="166"/>
        <v>2868.5714285714284</v>
      </c>
      <c r="F306" s="3">
        <f t="shared" si="179"/>
        <v>615.14000000000044</v>
      </c>
      <c r="G306" s="21">
        <f t="shared" si="167"/>
        <v>584.38300000000038</v>
      </c>
      <c r="H306" s="21">
        <v>200</v>
      </c>
      <c r="I306" s="4">
        <f t="shared" si="168"/>
        <v>784.38300000000038</v>
      </c>
      <c r="J306" s="9">
        <f t="shared" si="169"/>
        <v>2241.0942857142868</v>
      </c>
      <c r="K306" s="20"/>
      <c r="L306" s="1"/>
      <c r="M306" s="1">
        <v>1000</v>
      </c>
      <c r="N306" s="1">
        <v>2500</v>
      </c>
      <c r="O306" s="1">
        <v>1560</v>
      </c>
      <c r="P306" s="1">
        <f t="shared" si="163"/>
        <v>3565.7142857142858</v>
      </c>
      <c r="Q306" s="1">
        <f t="shared" si="180"/>
        <v>787.0499999999995</v>
      </c>
      <c r="R306" s="1">
        <f t="shared" si="170"/>
        <v>739.82699999999954</v>
      </c>
      <c r="S306" s="1">
        <v>210</v>
      </c>
      <c r="T306" s="1">
        <f t="shared" si="171"/>
        <v>949.82699999999954</v>
      </c>
      <c r="U306" s="22">
        <f t="shared" si="172"/>
        <v>2713.7914285714273</v>
      </c>
      <c r="V306" s="1"/>
      <c r="W306" s="1"/>
      <c r="X306" s="1">
        <v>1000</v>
      </c>
      <c r="Y306" s="1">
        <v>2500</v>
      </c>
      <c r="Z306" s="1">
        <v>1880</v>
      </c>
      <c r="AA306" s="1">
        <f t="shared" si="165"/>
        <v>4297.1428571428569</v>
      </c>
      <c r="AB306" s="1">
        <f t="shared" si="181"/>
        <v>753.34999999999945</v>
      </c>
      <c r="AC306" s="1">
        <f t="shared" si="173"/>
        <v>708.14899999999943</v>
      </c>
      <c r="AD306" s="1">
        <v>215</v>
      </c>
      <c r="AE306" s="1">
        <f t="shared" si="174"/>
        <v>923.14899999999943</v>
      </c>
      <c r="AF306" s="22">
        <f t="shared" si="175"/>
        <v>2637.5685714285701</v>
      </c>
      <c r="AG306" s="20"/>
      <c r="AH306" s="20"/>
      <c r="AI306" s="1">
        <v>1000</v>
      </c>
      <c r="AJ306" s="1">
        <v>2500</v>
      </c>
      <c r="AK306" s="1">
        <v>2350</v>
      </c>
      <c r="AL306" s="1">
        <f t="shared" si="164"/>
        <v>5371.4285714285716</v>
      </c>
      <c r="AM306" s="1">
        <f t="shared" si="182"/>
        <v>959.12999999999977</v>
      </c>
      <c r="AN306" s="1">
        <f t="shared" si="176"/>
        <v>911.17349999999976</v>
      </c>
      <c r="AO306" s="1">
        <v>225</v>
      </c>
      <c r="AP306" s="1">
        <v>45</v>
      </c>
      <c r="AQ306" s="1">
        <f t="shared" si="177"/>
        <v>1181.1734999999999</v>
      </c>
      <c r="AR306" s="22">
        <f t="shared" si="178"/>
        <v>3374.7814285714285</v>
      </c>
    </row>
    <row r="307" spans="2:44" x14ac:dyDescent="0.35">
      <c r="B307" s="3">
        <v>1000</v>
      </c>
      <c r="C307" s="21">
        <v>2600</v>
      </c>
      <c r="D307" s="4">
        <v>1255</v>
      </c>
      <c r="E307" s="6">
        <f t="shared" si="166"/>
        <v>2994.0714285714284</v>
      </c>
      <c r="F307" s="3">
        <f t="shared" si="179"/>
        <v>627.8300000000005</v>
      </c>
      <c r="G307" s="21">
        <f t="shared" si="167"/>
        <v>596.43850000000043</v>
      </c>
      <c r="H307" s="21">
        <v>200</v>
      </c>
      <c r="I307" s="4">
        <f t="shared" si="168"/>
        <v>796.43850000000043</v>
      </c>
      <c r="J307" s="9">
        <f t="shared" si="169"/>
        <v>2275.5385714285726</v>
      </c>
      <c r="K307" s="20"/>
      <c r="L307" s="1"/>
      <c r="M307" s="1">
        <v>1000</v>
      </c>
      <c r="N307" s="1">
        <v>2600</v>
      </c>
      <c r="O307" s="1">
        <v>1560</v>
      </c>
      <c r="P307" s="1">
        <f t="shared" si="163"/>
        <v>3721.7142857142858</v>
      </c>
      <c r="Q307" s="1">
        <f t="shared" si="180"/>
        <v>803.95999999999947</v>
      </c>
      <c r="R307" s="1">
        <f t="shared" si="170"/>
        <v>755.72239999999942</v>
      </c>
      <c r="S307" s="1">
        <v>210</v>
      </c>
      <c r="T307" s="1">
        <f t="shared" si="171"/>
        <v>965.72239999999942</v>
      </c>
      <c r="U307" s="22">
        <f t="shared" si="172"/>
        <v>2759.2068571428558</v>
      </c>
      <c r="V307" s="1"/>
      <c r="W307" s="1"/>
      <c r="X307" s="1">
        <v>1000</v>
      </c>
      <c r="Y307" s="1">
        <v>2600</v>
      </c>
      <c r="Z307" s="1">
        <v>1880</v>
      </c>
      <c r="AA307" s="1">
        <f t="shared" si="165"/>
        <v>4485.1428571428569</v>
      </c>
      <c r="AB307" s="1">
        <f t="shared" si="181"/>
        <v>769.63999999999942</v>
      </c>
      <c r="AC307" s="1">
        <f t="shared" si="173"/>
        <v>723.46159999999941</v>
      </c>
      <c r="AD307" s="1">
        <v>215</v>
      </c>
      <c r="AE307" s="1">
        <f t="shared" si="174"/>
        <v>938.46159999999941</v>
      </c>
      <c r="AF307" s="22">
        <f t="shared" si="175"/>
        <v>2681.3188571428554</v>
      </c>
      <c r="AG307" s="20"/>
      <c r="AH307" s="20"/>
      <c r="AI307" s="1">
        <v>1000</v>
      </c>
      <c r="AJ307" s="1">
        <v>2600</v>
      </c>
      <c r="AK307" s="1">
        <v>2350</v>
      </c>
      <c r="AL307" s="1">
        <f t="shared" si="164"/>
        <v>5606.4285714285716</v>
      </c>
      <c r="AM307" s="1">
        <f t="shared" si="182"/>
        <v>980.26999999999975</v>
      </c>
      <c r="AN307" s="1">
        <f t="shared" si="176"/>
        <v>931.25649999999973</v>
      </c>
      <c r="AO307" s="1">
        <v>225</v>
      </c>
      <c r="AP307" s="1">
        <v>45</v>
      </c>
      <c r="AQ307" s="1">
        <f t="shared" si="177"/>
        <v>1201.2564999999997</v>
      </c>
      <c r="AR307" s="22">
        <f t="shared" si="178"/>
        <v>3432.1614285714281</v>
      </c>
    </row>
    <row r="308" spans="2:44" x14ac:dyDescent="0.35">
      <c r="B308" s="3">
        <v>1000</v>
      </c>
      <c r="C308" s="21">
        <v>2700</v>
      </c>
      <c r="D308" s="4">
        <v>1255</v>
      </c>
      <c r="E308" s="6">
        <f t="shared" si="166"/>
        <v>3119.5714285714284</v>
      </c>
      <c r="F308" s="3">
        <f t="shared" si="179"/>
        <v>640.52000000000055</v>
      </c>
      <c r="G308" s="21">
        <f t="shared" si="167"/>
        <v>608.49400000000048</v>
      </c>
      <c r="H308" s="21">
        <v>205</v>
      </c>
      <c r="I308" s="4">
        <f t="shared" si="168"/>
        <v>813.49400000000048</v>
      </c>
      <c r="J308" s="9">
        <f t="shared" si="169"/>
        <v>2324.2685714285731</v>
      </c>
      <c r="K308" s="20"/>
      <c r="L308" s="1"/>
      <c r="M308" s="1">
        <v>1000</v>
      </c>
      <c r="N308" s="1">
        <v>2700</v>
      </c>
      <c r="O308" s="1">
        <v>1560</v>
      </c>
      <c r="P308" s="1">
        <f t="shared" si="163"/>
        <v>3877.7142857142858</v>
      </c>
      <c r="Q308" s="1">
        <f t="shared" si="180"/>
        <v>820.86999999999944</v>
      </c>
      <c r="R308" s="1">
        <f t="shared" si="170"/>
        <v>771.61779999999942</v>
      </c>
      <c r="S308" s="1">
        <v>210</v>
      </c>
      <c r="T308" s="1">
        <f t="shared" si="171"/>
        <v>981.61779999999942</v>
      </c>
      <c r="U308" s="22">
        <f t="shared" si="172"/>
        <v>2804.6222857142843</v>
      </c>
      <c r="V308" s="1"/>
      <c r="W308" s="1"/>
      <c r="X308" s="1">
        <v>1000</v>
      </c>
      <c r="Y308" s="1">
        <v>2700</v>
      </c>
      <c r="Z308" s="1">
        <v>1880</v>
      </c>
      <c r="AA308" s="1">
        <f t="shared" si="165"/>
        <v>4673.1428571428569</v>
      </c>
      <c r="AB308" s="1">
        <f t="shared" si="181"/>
        <v>785.92999999999938</v>
      </c>
      <c r="AC308" s="1">
        <f t="shared" si="173"/>
        <v>738.77419999999938</v>
      </c>
      <c r="AD308" s="1">
        <v>220</v>
      </c>
      <c r="AE308" s="1">
        <f t="shared" si="174"/>
        <v>958.77419999999938</v>
      </c>
      <c r="AF308" s="22">
        <f t="shared" si="175"/>
        <v>2739.3548571428555</v>
      </c>
      <c r="AG308" s="20"/>
      <c r="AH308" s="20"/>
      <c r="AI308" s="1">
        <v>1000</v>
      </c>
      <c r="AJ308" s="1">
        <v>2700</v>
      </c>
      <c r="AK308" s="1">
        <v>2350</v>
      </c>
      <c r="AL308" s="1">
        <f t="shared" si="164"/>
        <v>5841.4285714285716</v>
      </c>
      <c r="AM308" s="1">
        <f t="shared" si="182"/>
        <v>1001.4099999999997</v>
      </c>
      <c r="AN308" s="1">
        <f t="shared" si="176"/>
        <v>951.3394999999997</v>
      </c>
      <c r="AO308" s="1">
        <v>225</v>
      </c>
      <c r="AP308" s="1">
        <v>45</v>
      </c>
      <c r="AQ308" s="1">
        <f t="shared" si="177"/>
        <v>1221.3394999999996</v>
      </c>
      <c r="AR308" s="22">
        <f t="shared" si="178"/>
        <v>3489.5414285714278</v>
      </c>
    </row>
    <row r="309" spans="2:44" x14ac:dyDescent="0.35">
      <c r="B309" s="3">
        <v>1000</v>
      </c>
      <c r="C309" s="21">
        <v>2800</v>
      </c>
      <c r="D309" s="4">
        <v>1255</v>
      </c>
      <c r="E309" s="6">
        <f t="shared" si="166"/>
        <v>3245.0714285714284</v>
      </c>
      <c r="F309" s="3">
        <f t="shared" si="179"/>
        <v>653.2100000000006</v>
      </c>
      <c r="G309" s="21">
        <f t="shared" si="167"/>
        <v>620.54950000000053</v>
      </c>
      <c r="H309" s="21">
        <v>205</v>
      </c>
      <c r="I309" s="4">
        <f t="shared" si="168"/>
        <v>825.54950000000053</v>
      </c>
      <c r="J309" s="9">
        <f t="shared" si="169"/>
        <v>2358.7128571428589</v>
      </c>
      <c r="K309" s="20"/>
      <c r="L309" s="1"/>
      <c r="M309" s="1">
        <v>1000</v>
      </c>
      <c r="N309" s="1">
        <v>2800</v>
      </c>
      <c r="O309" s="1">
        <v>1560</v>
      </c>
      <c r="P309" s="1">
        <f t="shared" si="163"/>
        <v>4033.7142857142858</v>
      </c>
      <c r="Q309" s="1">
        <f t="shared" si="180"/>
        <v>837.7799999999994</v>
      </c>
      <c r="R309" s="1">
        <f t="shared" si="170"/>
        <v>787.51319999999942</v>
      </c>
      <c r="S309" s="1">
        <v>215</v>
      </c>
      <c r="T309" s="1">
        <f t="shared" si="171"/>
        <v>1002.5131999999994</v>
      </c>
      <c r="U309" s="22">
        <f t="shared" si="172"/>
        <v>2864.323428571427</v>
      </c>
      <c r="V309" s="1"/>
      <c r="W309" s="1"/>
      <c r="X309" s="1">
        <v>1000</v>
      </c>
      <c r="Y309" s="1">
        <v>2800</v>
      </c>
      <c r="Z309" s="1">
        <v>1880</v>
      </c>
      <c r="AA309" s="1">
        <f t="shared" si="165"/>
        <v>4861.1428571428569</v>
      </c>
      <c r="AB309" s="1">
        <f t="shared" si="181"/>
        <v>802.21999999999935</v>
      </c>
      <c r="AC309" s="1">
        <f t="shared" si="173"/>
        <v>754.08679999999936</v>
      </c>
      <c r="AD309" s="1">
        <v>220</v>
      </c>
      <c r="AE309" s="1">
        <f t="shared" si="174"/>
        <v>974.08679999999936</v>
      </c>
      <c r="AF309" s="22">
        <f t="shared" si="175"/>
        <v>2783.1051428571413</v>
      </c>
      <c r="AG309" s="20"/>
      <c r="AH309" s="20"/>
      <c r="AI309" s="1">
        <v>1000</v>
      </c>
      <c r="AJ309" s="1">
        <v>2800</v>
      </c>
      <c r="AK309" s="1">
        <v>2350</v>
      </c>
      <c r="AL309" s="1">
        <f t="shared" si="164"/>
        <v>6076.4285714285716</v>
      </c>
      <c r="AM309" s="1">
        <f t="shared" si="182"/>
        <v>1022.5499999999997</v>
      </c>
      <c r="AN309" s="1">
        <f t="shared" si="176"/>
        <v>971.42249999999967</v>
      </c>
      <c r="AO309" s="1">
        <v>230</v>
      </c>
      <c r="AP309" s="1">
        <v>45</v>
      </c>
      <c r="AQ309" s="1">
        <f t="shared" si="177"/>
        <v>1246.4224999999997</v>
      </c>
      <c r="AR309" s="22">
        <f t="shared" si="178"/>
        <v>3561.2071428571421</v>
      </c>
    </row>
    <row r="310" spans="2:44" x14ac:dyDescent="0.35">
      <c r="B310" s="3">
        <v>1000</v>
      </c>
      <c r="C310" s="21">
        <v>2900</v>
      </c>
      <c r="D310" s="4">
        <v>1255</v>
      </c>
      <c r="E310" s="6">
        <f t="shared" si="166"/>
        <v>3370.5714285714284</v>
      </c>
      <c r="F310" s="3">
        <f t="shared" si="179"/>
        <v>665.90000000000066</v>
      </c>
      <c r="G310" s="21">
        <f t="shared" si="167"/>
        <v>632.60500000000059</v>
      </c>
      <c r="H310" s="21">
        <v>205</v>
      </c>
      <c r="I310" s="4">
        <f t="shared" si="168"/>
        <v>837.60500000000059</v>
      </c>
      <c r="J310" s="9">
        <f t="shared" si="169"/>
        <v>2393.1571428571447</v>
      </c>
      <c r="K310" s="20"/>
      <c r="L310" s="1"/>
      <c r="M310" s="1">
        <v>1000</v>
      </c>
      <c r="N310" s="1">
        <v>2900</v>
      </c>
      <c r="O310" s="1">
        <v>1560</v>
      </c>
      <c r="P310" s="1">
        <f t="shared" si="163"/>
        <v>4189.7142857142862</v>
      </c>
      <c r="Q310" s="1">
        <f t="shared" si="180"/>
        <v>854.68999999999937</v>
      </c>
      <c r="R310" s="1">
        <f t="shared" si="170"/>
        <v>803.40859999999941</v>
      </c>
      <c r="S310" s="1">
        <v>215</v>
      </c>
      <c r="T310" s="1">
        <f t="shared" si="171"/>
        <v>1018.4085999999994</v>
      </c>
      <c r="U310" s="22">
        <f t="shared" si="172"/>
        <v>2909.7388571428555</v>
      </c>
      <c r="V310" s="1"/>
      <c r="W310" s="1"/>
      <c r="X310" s="1">
        <v>1000</v>
      </c>
      <c r="Y310" s="1">
        <v>2900</v>
      </c>
      <c r="Z310" s="1">
        <v>1880</v>
      </c>
      <c r="AA310" s="1">
        <f t="shared" si="165"/>
        <v>5049.1428571428569</v>
      </c>
      <c r="AB310" s="1">
        <f t="shared" si="181"/>
        <v>818.50999999999931</v>
      </c>
      <c r="AC310" s="1">
        <f t="shared" si="173"/>
        <v>769.39939999999933</v>
      </c>
      <c r="AD310" s="1">
        <v>220</v>
      </c>
      <c r="AE310" s="1">
        <f t="shared" si="174"/>
        <v>989.39939999999933</v>
      </c>
      <c r="AF310" s="22">
        <f t="shared" si="175"/>
        <v>2826.8554285714267</v>
      </c>
      <c r="AG310" s="20"/>
      <c r="AH310" s="20"/>
      <c r="AI310" s="1">
        <v>1000</v>
      </c>
      <c r="AJ310" s="1">
        <v>2900</v>
      </c>
      <c r="AK310" s="1">
        <v>2350</v>
      </c>
      <c r="AL310" s="1">
        <f t="shared" si="164"/>
        <v>6311.4285714285716</v>
      </c>
      <c r="AM310" s="1">
        <f t="shared" si="182"/>
        <v>1043.6899999999998</v>
      </c>
      <c r="AN310" s="1">
        <f t="shared" si="176"/>
        <v>991.50549999999976</v>
      </c>
      <c r="AO310" s="1">
        <v>230</v>
      </c>
      <c r="AP310" s="1">
        <v>45</v>
      </c>
      <c r="AQ310" s="1">
        <f t="shared" si="177"/>
        <v>1266.5054999999998</v>
      </c>
      <c r="AR310" s="22">
        <f t="shared" si="178"/>
        <v>3618.5871428571422</v>
      </c>
    </row>
    <row r="311" spans="2:44" x14ac:dyDescent="0.35">
      <c r="B311" s="3">
        <v>1000</v>
      </c>
      <c r="C311" s="21">
        <v>3000</v>
      </c>
      <c r="D311" s="4">
        <v>1255</v>
      </c>
      <c r="E311" s="6">
        <f t="shared" si="166"/>
        <v>3496.0714285714284</v>
      </c>
      <c r="F311" s="3">
        <f t="shared" si="179"/>
        <v>678.59000000000071</v>
      </c>
      <c r="G311" s="21">
        <f t="shared" si="167"/>
        <v>644.66050000000064</v>
      </c>
      <c r="H311" s="21">
        <v>205</v>
      </c>
      <c r="I311" s="4">
        <f t="shared" si="168"/>
        <v>849.66050000000064</v>
      </c>
      <c r="J311" s="9">
        <f t="shared" si="169"/>
        <v>2427.6014285714305</v>
      </c>
      <c r="K311" s="20"/>
      <c r="L311" s="1"/>
      <c r="M311" s="1">
        <v>1000</v>
      </c>
      <c r="N311" s="1">
        <v>3000</v>
      </c>
      <c r="O311" s="1">
        <v>1560</v>
      </c>
      <c r="P311" s="1">
        <f t="shared" si="163"/>
        <v>4345.7142857142862</v>
      </c>
      <c r="Q311" s="1">
        <f t="shared" si="180"/>
        <v>871.59999999999934</v>
      </c>
      <c r="R311" s="1">
        <f t="shared" si="170"/>
        <v>819.30399999999929</v>
      </c>
      <c r="S311" s="1">
        <v>215</v>
      </c>
      <c r="T311" s="1">
        <f t="shared" si="171"/>
        <v>1034.3039999999992</v>
      </c>
      <c r="U311" s="22">
        <f t="shared" si="172"/>
        <v>2955.1542857142836</v>
      </c>
      <c r="V311" s="1"/>
      <c r="W311" s="1"/>
      <c r="X311" s="1">
        <v>1000</v>
      </c>
      <c r="Y311" s="1">
        <v>3000</v>
      </c>
      <c r="Z311" s="1">
        <v>1880</v>
      </c>
      <c r="AA311" s="1">
        <f t="shared" si="165"/>
        <v>5237.1428571428569</v>
      </c>
      <c r="AB311" s="1">
        <f t="shared" si="181"/>
        <v>834.79999999999927</v>
      </c>
      <c r="AC311" s="1">
        <f t="shared" si="173"/>
        <v>784.71199999999931</v>
      </c>
      <c r="AD311" s="1">
        <v>220</v>
      </c>
      <c r="AE311" s="1">
        <f t="shared" si="174"/>
        <v>1004.7119999999993</v>
      </c>
      <c r="AF311" s="22">
        <f t="shared" si="175"/>
        <v>2870.6057142857126</v>
      </c>
      <c r="AG311" s="20"/>
      <c r="AH311" s="20"/>
      <c r="AI311" s="1">
        <v>1000</v>
      </c>
      <c r="AJ311" s="1">
        <v>3000</v>
      </c>
      <c r="AK311" s="1">
        <v>2350</v>
      </c>
      <c r="AL311" s="1">
        <f t="shared" si="164"/>
        <v>6546.4285714285716</v>
      </c>
      <c r="AM311" s="1">
        <f t="shared" si="182"/>
        <v>1064.83</v>
      </c>
      <c r="AN311" s="1">
        <f t="shared" si="176"/>
        <v>1011.5884999999998</v>
      </c>
      <c r="AO311" s="1">
        <v>235</v>
      </c>
      <c r="AP311" s="1">
        <v>45</v>
      </c>
      <c r="AQ311" s="1">
        <f t="shared" si="177"/>
        <v>1291.5884999999998</v>
      </c>
      <c r="AR311" s="22">
        <f t="shared" si="178"/>
        <v>3690.252857142857</v>
      </c>
    </row>
    <row r="312" spans="2:44" x14ac:dyDescent="0.35">
      <c r="B312" s="3">
        <v>1000</v>
      </c>
      <c r="C312" s="21">
        <v>3100</v>
      </c>
      <c r="D312" s="4">
        <v>1255</v>
      </c>
      <c r="E312" s="6">
        <f t="shared" si="166"/>
        <v>3621.5714285714284</v>
      </c>
      <c r="F312" s="3">
        <f t="shared" si="179"/>
        <v>691.28000000000077</v>
      </c>
      <c r="G312" s="21">
        <f t="shared" si="167"/>
        <v>656.71600000000069</v>
      </c>
      <c r="H312" s="21">
        <v>210</v>
      </c>
      <c r="I312" s="4">
        <f t="shared" si="168"/>
        <v>866.71600000000069</v>
      </c>
      <c r="J312" s="9">
        <f t="shared" si="169"/>
        <v>2476.3314285714305</v>
      </c>
      <c r="K312" s="20"/>
      <c r="L312" s="1"/>
      <c r="M312" s="1">
        <v>1000</v>
      </c>
      <c r="N312" s="1">
        <v>3100</v>
      </c>
      <c r="O312" s="1">
        <v>1560</v>
      </c>
      <c r="P312" s="1">
        <f t="shared" si="163"/>
        <v>4501.7142857142862</v>
      </c>
      <c r="Q312" s="1">
        <f t="shared" si="180"/>
        <v>888.50999999999931</v>
      </c>
      <c r="R312" s="1">
        <f t="shared" si="170"/>
        <v>835.19939999999929</v>
      </c>
      <c r="S312" s="1">
        <v>220</v>
      </c>
      <c r="T312" s="1">
        <f t="shared" si="171"/>
        <v>1055.1993999999993</v>
      </c>
      <c r="U312" s="22">
        <f t="shared" si="172"/>
        <v>3014.8554285714267</v>
      </c>
      <c r="V312" s="1"/>
      <c r="W312" s="1"/>
      <c r="X312" s="1">
        <v>1000</v>
      </c>
      <c r="Y312" s="1">
        <v>3100</v>
      </c>
      <c r="Z312" s="1">
        <v>1880</v>
      </c>
      <c r="AA312" s="1">
        <f t="shared" si="165"/>
        <v>5425.1428571428569</v>
      </c>
      <c r="AB312" s="1">
        <f t="shared" si="181"/>
        <v>851.08999999999924</v>
      </c>
      <c r="AC312" s="1">
        <f t="shared" si="173"/>
        <v>800.02459999999928</v>
      </c>
      <c r="AD312" s="1">
        <v>220</v>
      </c>
      <c r="AE312" s="1">
        <f t="shared" si="174"/>
        <v>1020.0245999999993</v>
      </c>
      <c r="AF312" s="22">
        <f t="shared" si="175"/>
        <v>2914.3559999999979</v>
      </c>
      <c r="AG312" s="20"/>
      <c r="AH312" s="20"/>
      <c r="AI312" s="1">
        <v>1000</v>
      </c>
      <c r="AJ312" s="1">
        <v>3100</v>
      </c>
      <c r="AK312" s="1">
        <v>2350</v>
      </c>
      <c r="AL312" s="1">
        <f t="shared" si="164"/>
        <v>6781.4285714285716</v>
      </c>
      <c r="AM312" s="1">
        <f t="shared" si="182"/>
        <v>1085.97</v>
      </c>
      <c r="AN312" s="1">
        <f t="shared" si="176"/>
        <v>1031.6714999999999</v>
      </c>
      <c r="AO312" s="1">
        <v>235</v>
      </c>
      <c r="AP312" s="1">
        <v>45</v>
      </c>
      <c r="AQ312" s="1">
        <f t="shared" si="177"/>
        <v>1311.6714999999999</v>
      </c>
      <c r="AR312" s="22">
        <f t="shared" si="178"/>
        <v>3747.6328571428571</v>
      </c>
    </row>
    <row r="313" spans="2:44" x14ac:dyDescent="0.35">
      <c r="B313" s="3">
        <v>1000</v>
      </c>
      <c r="C313" s="21">
        <v>3200</v>
      </c>
      <c r="D313" s="4">
        <v>1255</v>
      </c>
      <c r="E313" s="6">
        <f t="shared" si="166"/>
        <v>3747.0714285714284</v>
      </c>
      <c r="F313" s="3">
        <f t="shared" si="179"/>
        <v>703.97000000000082</v>
      </c>
      <c r="G313" s="21">
        <f t="shared" si="167"/>
        <v>668.77150000000074</v>
      </c>
      <c r="H313" s="21">
        <v>210</v>
      </c>
      <c r="I313" s="4">
        <f t="shared" si="168"/>
        <v>878.77150000000074</v>
      </c>
      <c r="J313" s="9">
        <f t="shared" si="169"/>
        <v>2510.7757142857167</v>
      </c>
      <c r="K313" s="20"/>
      <c r="L313" s="1"/>
      <c r="M313" s="1">
        <v>1000</v>
      </c>
      <c r="N313" s="1">
        <v>3200</v>
      </c>
      <c r="O313" s="1">
        <v>1560</v>
      </c>
      <c r="P313" s="1">
        <f t="shared" si="163"/>
        <v>4657.7142857142862</v>
      </c>
      <c r="Q313" s="1">
        <f t="shared" si="180"/>
        <v>905.41999999999928</v>
      </c>
      <c r="R313" s="1">
        <f t="shared" si="170"/>
        <v>851.09479999999928</v>
      </c>
      <c r="S313" s="1">
        <v>220</v>
      </c>
      <c r="T313" s="1">
        <f t="shared" si="171"/>
        <v>1071.0947999999994</v>
      </c>
      <c r="U313" s="22">
        <f t="shared" si="172"/>
        <v>3060.2708571428557</v>
      </c>
      <c r="V313" s="1"/>
      <c r="W313" s="1"/>
      <c r="X313" s="1">
        <v>1000</v>
      </c>
      <c r="Y313" s="1">
        <v>3200</v>
      </c>
      <c r="Z313" s="1">
        <v>1880</v>
      </c>
      <c r="AA313" s="1">
        <f t="shared" si="165"/>
        <v>5613.1428571428569</v>
      </c>
      <c r="AB313" s="1">
        <f t="shared" si="181"/>
        <v>867.3799999999992</v>
      </c>
      <c r="AC313" s="1">
        <f t="shared" si="173"/>
        <v>815.33719999999926</v>
      </c>
      <c r="AD313" s="1">
        <v>220</v>
      </c>
      <c r="AE313" s="1">
        <f t="shared" si="174"/>
        <v>1035.3371999999993</v>
      </c>
      <c r="AF313" s="22">
        <f t="shared" si="175"/>
        <v>2958.1062857142838</v>
      </c>
      <c r="AG313" s="20"/>
      <c r="AH313" s="20"/>
      <c r="AI313" s="1">
        <v>1000</v>
      </c>
      <c r="AJ313" s="1">
        <v>3200</v>
      </c>
      <c r="AK313" s="1">
        <v>2350</v>
      </c>
      <c r="AL313" s="1">
        <f t="shared" si="164"/>
        <v>7016.4285714285716</v>
      </c>
      <c r="AM313" s="1">
        <f t="shared" si="182"/>
        <v>1107.1100000000001</v>
      </c>
      <c r="AN313" s="1">
        <f t="shared" si="176"/>
        <v>1051.7545</v>
      </c>
      <c r="AO313" s="1">
        <v>235</v>
      </c>
      <c r="AP313" s="1">
        <v>45</v>
      </c>
      <c r="AQ313" s="1">
        <f t="shared" si="177"/>
        <v>1331.7545</v>
      </c>
      <c r="AR313" s="22">
        <f t="shared" si="178"/>
        <v>3805.0128571428572</v>
      </c>
    </row>
    <row r="314" spans="2:44" x14ac:dyDescent="0.35">
      <c r="B314" s="3">
        <v>1000</v>
      </c>
      <c r="C314" s="21">
        <v>3300</v>
      </c>
      <c r="D314" s="4">
        <v>1255</v>
      </c>
      <c r="E314" s="6">
        <f t="shared" si="166"/>
        <v>3872.5714285714284</v>
      </c>
      <c r="F314" s="3">
        <f t="shared" si="179"/>
        <v>716.66000000000088</v>
      </c>
      <c r="G314" s="21">
        <f t="shared" si="167"/>
        <v>680.82700000000079</v>
      </c>
      <c r="H314" s="21">
        <v>210</v>
      </c>
      <c r="I314" s="4">
        <f t="shared" si="168"/>
        <v>890.82700000000079</v>
      </c>
      <c r="J314" s="9">
        <f t="shared" si="169"/>
        <v>2545.2200000000025</v>
      </c>
      <c r="K314" s="20"/>
      <c r="L314" s="1"/>
      <c r="M314" s="1">
        <v>1000</v>
      </c>
      <c r="N314" s="1">
        <v>3300</v>
      </c>
      <c r="O314" s="1">
        <v>1560</v>
      </c>
      <c r="P314" s="1">
        <f t="shared" si="163"/>
        <v>4813.7142857142862</v>
      </c>
      <c r="Q314" s="1">
        <f t="shared" si="180"/>
        <v>922.32999999999925</v>
      </c>
      <c r="R314" s="1">
        <f t="shared" si="170"/>
        <v>866.99019999999928</v>
      </c>
      <c r="S314" s="1">
        <v>220</v>
      </c>
      <c r="T314" s="1">
        <f t="shared" si="171"/>
        <v>1086.9901999999993</v>
      </c>
      <c r="U314" s="22">
        <f t="shared" si="172"/>
        <v>3105.6862857142837</v>
      </c>
      <c r="V314" s="1"/>
      <c r="W314" s="1"/>
      <c r="X314" s="1">
        <v>1000</v>
      </c>
      <c r="Y314" s="1">
        <v>3300</v>
      </c>
      <c r="Z314" s="1">
        <v>1880</v>
      </c>
      <c r="AA314" s="1">
        <f t="shared" si="165"/>
        <v>5801.1428571428569</v>
      </c>
      <c r="AB314" s="1">
        <f t="shared" si="181"/>
        <v>883.66999999999916</v>
      </c>
      <c r="AC314" s="1">
        <f t="shared" si="173"/>
        <v>830.64979999999912</v>
      </c>
      <c r="AD314" s="1">
        <v>220</v>
      </c>
      <c r="AE314" s="1">
        <f t="shared" si="174"/>
        <v>1050.6497999999992</v>
      </c>
      <c r="AF314" s="22">
        <f t="shared" si="175"/>
        <v>3001.8565714285696</v>
      </c>
      <c r="AG314" s="20"/>
      <c r="AH314" s="20"/>
      <c r="AI314" s="1">
        <v>1000</v>
      </c>
      <c r="AJ314" s="1">
        <v>3300</v>
      </c>
      <c r="AK314" s="1">
        <v>2350</v>
      </c>
      <c r="AL314" s="1">
        <f t="shared" si="164"/>
        <v>7251.4285714285716</v>
      </c>
      <c r="AM314" s="1">
        <f t="shared" si="182"/>
        <v>1128.2500000000002</v>
      </c>
      <c r="AN314" s="1">
        <f t="shared" si="176"/>
        <v>1071.8375000000001</v>
      </c>
      <c r="AO314" s="1">
        <v>235</v>
      </c>
      <c r="AP314" s="1">
        <v>45</v>
      </c>
      <c r="AQ314" s="1">
        <f t="shared" si="177"/>
        <v>1351.8375000000001</v>
      </c>
      <c r="AR314" s="22">
        <f t="shared" si="178"/>
        <v>3862.3928571428578</v>
      </c>
    </row>
    <row r="315" spans="2:44" x14ac:dyDescent="0.35">
      <c r="B315" s="3">
        <v>1000</v>
      </c>
      <c r="C315" s="21">
        <v>3400</v>
      </c>
      <c r="D315" s="4">
        <v>1255</v>
      </c>
      <c r="E315" s="6">
        <f t="shared" si="166"/>
        <v>3998.0714285714284</v>
      </c>
      <c r="F315" s="3">
        <f t="shared" si="179"/>
        <v>729.35000000000093</v>
      </c>
      <c r="G315" s="21">
        <f t="shared" si="167"/>
        <v>692.88250000000085</v>
      </c>
      <c r="H315" s="21">
        <v>210</v>
      </c>
      <c r="I315" s="4">
        <f t="shared" si="168"/>
        <v>902.88250000000085</v>
      </c>
      <c r="J315" s="9">
        <f t="shared" si="169"/>
        <v>2579.6642857142883</v>
      </c>
      <c r="K315" s="20"/>
      <c r="L315" s="1"/>
      <c r="M315" s="1">
        <v>1000</v>
      </c>
      <c r="N315" s="1">
        <v>3400</v>
      </c>
      <c r="O315" s="1">
        <v>1560</v>
      </c>
      <c r="P315" s="1">
        <f t="shared" si="163"/>
        <v>4969.7142857142862</v>
      </c>
      <c r="Q315" s="1">
        <f t="shared" si="180"/>
        <v>939.23999999999921</v>
      </c>
      <c r="R315" s="1">
        <f t="shared" si="170"/>
        <v>882.88559999999916</v>
      </c>
      <c r="S315" s="1">
        <v>220</v>
      </c>
      <c r="T315" s="1">
        <f t="shared" si="171"/>
        <v>1102.8855999999992</v>
      </c>
      <c r="U315" s="22">
        <f t="shared" si="172"/>
        <v>3151.1017142857122</v>
      </c>
      <c r="V315" s="1"/>
      <c r="W315" s="1"/>
      <c r="X315" s="1">
        <v>1000</v>
      </c>
      <c r="Y315" s="1">
        <v>3400</v>
      </c>
      <c r="Z315" s="1">
        <v>1880</v>
      </c>
      <c r="AA315" s="1">
        <f t="shared" si="165"/>
        <v>5989.1428571428569</v>
      </c>
      <c r="AB315" s="1">
        <f t="shared" si="181"/>
        <v>899.95999999999913</v>
      </c>
      <c r="AC315" s="1">
        <f t="shared" si="173"/>
        <v>845.96239999999909</v>
      </c>
      <c r="AD315" s="1">
        <v>220</v>
      </c>
      <c r="AE315" s="1">
        <f t="shared" si="174"/>
        <v>1065.962399999999</v>
      </c>
      <c r="AF315" s="22">
        <f t="shared" si="175"/>
        <v>3045.6068571428546</v>
      </c>
      <c r="AG315" s="20"/>
      <c r="AH315" s="20"/>
      <c r="AI315" s="1">
        <v>1000</v>
      </c>
      <c r="AJ315" s="1">
        <v>3400</v>
      </c>
      <c r="AK315" s="1">
        <v>2350</v>
      </c>
      <c r="AL315" s="1">
        <f t="shared" si="164"/>
        <v>7486.4285714285716</v>
      </c>
      <c r="AM315" s="1">
        <f t="shared" si="182"/>
        <v>1149.3900000000003</v>
      </c>
      <c r="AN315" s="1">
        <f t="shared" si="176"/>
        <v>1091.9205000000002</v>
      </c>
      <c r="AO315" s="1">
        <v>235</v>
      </c>
      <c r="AP315" s="1">
        <v>45</v>
      </c>
      <c r="AQ315" s="1">
        <f t="shared" si="177"/>
        <v>1371.9205000000002</v>
      </c>
      <c r="AR315" s="22">
        <f t="shared" si="178"/>
        <v>3919.7728571428579</v>
      </c>
    </row>
    <row r="316" spans="2:44" x14ac:dyDescent="0.35">
      <c r="B316" s="3">
        <v>1000</v>
      </c>
      <c r="C316" s="21">
        <v>3500</v>
      </c>
      <c r="D316" s="4">
        <v>1255</v>
      </c>
      <c r="E316" s="6">
        <f t="shared" si="166"/>
        <v>4123.5714285714284</v>
      </c>
      <c r="F316" s="3">
        <f t="shared" si="179"/>
        <v>742.04000000000099</v>
      </c>
      <c r="G316" s="21">
        <f t="shared" si="167"/>
        <v>704.9380000000009</v>
      </c>
      <c r="H316" s="21">
        <v>215</v>
      </c>
      <c r="I316" s="4">
        <f t="shared" si="168"/>
        <v>919.9380000000009</v>
      </c>
      <c r="J316" s="9">
        <f t="shared" si="169"/>
        <v>2628.3942857142883</v>
      </c>
      <c r="K316" s="20"/>
      <c r="L316" s="1"/>
      <c r="M316" s="1">
        <v>1000</v>
      </c>
      <c r="N316" s="1">
        <v>3500</v>
      </c>
      <c r="O316" s="1">
        <v>1560</v>
      </c>
      <c r="P316" s="1">
        <f t="shared" si="163"/>
        <v>5125.7142857142862</v>
      </c>
      <c r="Q316" s="1">
        <f t="shared" si="180"/>
        <v>956.14999999999918</v>
      </c>
      <c r="R316" s="1">
        <f t="shared" si="170"/>
        <v>898.78099999999915</v>
      </c>
      <c r="S316" s="1">
        <v>220</v>
      </c>
      <c r="T316" s="1">
        <f t="shared" si="171"/>
        <v>1118.780999999999</v>
      </c>
      <c r="U316" s="22">
        <f t="shared" si="172"/>
        <v>3196.5171428571402</v>
      </c>
      <c r="V316" s="1"/>
      <c r="W316" s="1"/>
      <c r="X316" s="1">
        <v>1000</v>
      </c>
      <c r="Y316" s="1">
        <v>3500</v>
      </c>
      <c r="Z316" s="1">
        <v>1880</v>
      </c>
      <c r="AA316" s="1">
        <f t="shared" si="165"/>
        <v>6177.1428571428569</v>
      </c>
      <c r="AB316" s="1">
        <f t="shared" si="181"/>
        <v>916.24999999999909</v>
      </c>
      <c r="AC316" s="1">
        <f t="shared" si="173"/>
        <v>861.27499999999907</v>
      </c>
      <c r="AD316" s="1">
        <v>225</v>
      </c>
      <c r="AE316" s="1">
        <f t="shared" si="174"/>
        <v>1086.2749999999992</v>
      </c>
      <c r="AF316" s="22">
        <f t="shared" si="175"/>
        <v>3103.6428571428551</v>
      </c>
      <c r="AG316" s="20"/>
      <c r="AH316" s="20"/>
      <c r="AI316" s="1">
        <v>1000</v>
      </c>
      <c r="AJ316" s="1">
        <v>3500</v>
      </c>
      <c r="AK316" s="1">
        <v>2350</v>
      </c>
      <c r="AL316" s="1">
        <f t="shared" si="164"/>
        <v>7721.4285714285716</v>
      </c>
      <c r="AM316" s="1">
        <f t="shared" si="182"/>
        <v>1170.5300000000004</v>
      </c>
      <c r="AN316" s="1">
        <f t="shared" si="176"/>
        <v>1112.0035000000003</v>
      </c>
      <c r="AO316" s="1">
        <v>240</v>
      </c>
      <c r="AP316" s="1">
        <v>45</v>
      </c>
      <c r="AQ316" s="1">
        <f t="shared" si="177"/>
        <v>1397.0035000000003</v>
      </c>
      <c r="AR316" s="22">
        <f t="shared" si="178"/>
        <v>3991.4385714285722</v>
      </c>
    </row>
    <row r="317" spans="2:44" x14ac:dyDescent="0.35">
      <c r="B317" s="3">
        <v>1000</v>
      </c>
      <c r="C317" s="21">
        <v>3600</v>
      </c>
      <c r="D317" s="4">
        <v>1255</v>
      </c>
      <c r="E317" s="6">
        <f t="shared" si="166"/>
        <v>4249.0714285714284</v>
      </c>
      <c r="F317" s="3">
        <f t="shared" si="179"/>
        <v>754.73000000000104</v>
      </c>
      <c r="G317" s="21">
        <f t="shared" si="167"/>
        <v>716.99350000000095</v>
      </c>
      <c r="H317" s="21">
        <v>215</v>
      </c>
      <c r="I317" s="4">
        <f t="shared" si="168"/>
        <v>931.99350000000095</v>
      </c>
      <c r="J317" s="9">
        <f t="shared" si="169"/>
        <v>2662.8385714285741</v>
      </c>
      <c r="K317" s="20"/>
      <c r="L317" s="1"/>
      <c r="M317" s="1">
        <v>1000</v>
      </c>
      <c r="N317" s="1">
        <v>3600</v>
      </c>
      <c r="O317" s="1">
        <v>1560</v>
      </c>
      <c r="P317" s="1">
        <f t="shared" si="163"/>
        <v>5281.7142857142862</v>
      </c>
      <c r="Q317" s="1">
        <f t="shared" si="180"/>
        <v>973.05999999999915</v>
      </c>
      <c r="R317" s="1">
        <f t="shared" si="170"/>
        <v>914.67639999999915</v>
      </c>
      <c r="S317" s="1">
        <v>220</v>
      </c>
      <c r="T317" s="1">
        <f t="shared" si="171"/>
        <v>1134.6763999999991</v>
      </c>
      <c r="U317" s="22">
        <f t="shared" si="172"/>
        <v>3241.9325714285692</v>
      </c>
      <c r="V317" s="1"/>
      <c r="W317" s="1"/>
      <c r="X317" s="1">
        <v>1000</v>
      </c>
      <c r="Y317" s="1">
        <v>3600</v>
      </c>
      <c r="Z317" s="1">
        <v>1880</v>
      </c>
      <c r="AA317" s="1">
        <f t="shared" si="165"/>
        <v>6365.1428571428569</v>
      </c>
      <c r="AB317" s="1">
        <f t="shared" si="181"/>
        <v>932.53999999999905</v>
      </c>
      <c r="AC317" s="1">
        <f t="shared" si="173"/>
        <v>876.58759999999904</v>
      </c>
      <c r="AD317" s="1">
        <v>225</v>
      </c>
      <c r="AE317" s="1">
        <f t="shared" si="174"/>
        <v>1101.5875999999989</v>
      </c>
      <c r="AF317" s="22">
        <f t="shared" si="175"/>
        <v>3147.39314285714</v>
      </c>
      <c r="AG317" s="20"/>
      <c r="AH317" s="20"/>
      <c r="AI317" s="1">
        <v>1000</v>
      </c>
      <c r="AJ317" s="1">
        <v>3600</v>
      </c>
      <c r="AK317" s="1">
        <v>2350</v>
      </c>
      <c r="AL317" s="1">
        <f t="shared" si="164"/>
        <v>7956.4285714285716</v>
      </c>
      <c r="AM317" s="1">
        <f t="shared" si="182"/>
        <v>1191.6700000000005</v>
      </c>
      <c r="AN317" s="1">
        <f t="shared" si="176"/>
        <v>1132.0865000000003</v>
      </c>
      <c r="AO317" s="1">
        <v>240</v>
      </c>
      <c r="AP317" s="1">
        <v>45</v>
      </c>
      <c r="AQ317" s="1">
        <f t="shared" si="177"/>
        <v>1417.0865000000003</v>
      </c>
      <c r="AR317" s="22">
        <f t="shared" si="178"/>
        <v>4048.8185714285728</v>
      </c>
    </row>
    <row r="318" spans="2:44" x14ac:dyDescent="0.35">
      <c r="B318" s="3">
        <v>1000</v>
      </c>
      <c r="C318" s="21">
        <v>3700</v>
      </c>
      <c r="D318" s="4">
        <v>1255</v>
      </c>
      <c r="E318" s="6">
        <f t="shared" si="166"/>
        <v>4374.5714285714284</v>
      </c>
      <c r="F318" s="3">
        <f t="shared" si="179"/>
        <v>767.4200000000011</v>
      </c>
      <c r="G318" s="21">
        <f t="shared" si="167"/>
        <v>729.049000000001</v>
      </c>
      <c r="H318" s="21">
        <v>215</v>
      </c>
      <c r="I318" s="4">
        <f t="shared" si="168"/>
        <v>944.049000000001</v>
      </c>
      <c r="J318" s="9">
        <f t="shared" si="169"/>
        <v>2697.2828571428604</v>
      </c>
      <c r="K318" s="20"/>
      <c r="L318" s="1"/>
      <c r="M318" s="1">
        <v>1000</v>
      </c>
      <c r="N318" s="1">
        <v>3700</v>
      </c>
      <c r="O318" s="1">
        <v>1560</v>
      </c>
      <c r="P318" s="1">
        <f t="shared" si="163"/>
        <v>5437.7142857142862</v>
      </c>
      <c r="Q318" s="1">
        <f t="shared" si="180"/>
        <v>989.96999999999912</v>
      </c>
      <c r="R318" s="1">
        <f t="shared" si="170"/>
        <v>930.57179999999914</v>
      </c>
      <c r="S318" s="1">
        <v>220</v>
      </c>
      <c r="T318" s="1">
        <f t="shared" si="171"/>
        <v>1150.5717999999993</v>
      </c>
      <c r="U318" s="22">
        <f t="shared" si="172"/>
        <v>3287.3479999999981</v>
      </c>
      <c r="V318" s="1"/>
      <c r="W318" s="1"/>
      <c r="X318" s="1">
        <v>1000</v>
      </c>
      <c r="Y318" s="1">
        <v>3700</v>
      </c>
      <c r="Z318" s="1">
        <v>1880</v>
      </c>
      <c r="AA318" s="1">
        <f t="shared" si="165"/>
        <v>6553.1428571428569</v>
      </c>
      <c r="AB318" s="1">
        <f t="shared" si="181"/>
        <v>948.82999999999902</v>
      </c>
      <c r="AC318" s="1">
        <f t="shared" si="173"/>
        <v>891.90019999999902</v>
      </c>
      <c r="AD318" s="1">
        <v>230</v>
      </c>
      <c r="AE318" s="1">
        <f t="shared" si="174"/>
        <v>1121.9001999999991</v>
      </c>
      <c r="AF318" s="22">
        <f t="shared" si="175"/>
        <v>3205.4291428571405</v>
      </c>
      <c r="AG318" s="20"/>
      <c r="AH318" s="20"/>
      <c r="AI318" s="1">
        <v>1000</v>
      </c>
      <c r="AJ318" s="1">
        <v>3700</v>
      </c>
      <c r="AK318" s="1">
        <v>2350</v>
      </c>
      <c r="AL318" s="1">
        <f t="shared" si="164"/>
        <v>8191.4285714285716</v>
      </c>
      <c r="AM318" s="1">
        <f t="shared" si="182"/>
        <v>1212.8100000000006</v>
      </c>
      <c r="AN318" s="1">
        <f t="shared" si="176"/>
        <v>1152.1695000000007</v>
      </c>
      <c r="AO318" s="1">
        <v>270</v>
      </c>
      <c r="AP318" s="1">
        <v>45</v>
      </c>
      <c r="AQ318" s="1">
        <f t="shared" si="177"/>
        <v>1467.1695000000007</v>
      </c>
      <c r="AR318" s="22">
        <f t="shared" si="178"/>
        <v>4191.9128571428591</v>
      </c>
    </row>
    <row r="319" spans="2:44" x14ac:dyDescent="0.35">
      <c r="B319" s="3">
        <v>1000</v>
      </c>
      <c r="C319" s="21">
        <v>3800</v>
      </c>
      <c r="D319" s="4">
        <v>1255</v>
      </c>
      <c r="E319" s="6">
        <f t="shared" si="166"/>
        <v>4500.0714285714284</v>
      </c>
      <c r="F319" s="3">
        <f t="shared" si="179"/>
        <v>780.11000000000115</v>
      </c>
      <c r="G319" s="21">
        <f t="shared" si="167"/>
        <v>741.10450000000105</v>
      </c>
      <c r="H319" s="21">
        <v>220</v>
      </c>
      <c r="I319" s="4">
        <f t="shared" si="168"/>
        <v>961.10450000000105</v>
      </c>
      <c r="J319" s="9">
        <f t="shared" si="169"/>
        <v>2746.0128571428604</v>
      </c>
      <c r="K319" s="20"/>
      <c r="L319" s="1"/>
      <c r="M319" s="1">
        <v>1000</v>
      </c>
      <c r="N319" s="1">
        <v>3800</v>
      </c>
      <c r="O319" s="1">
        <v>1560</v>
      </c>
      <c r="P319" s="1">
        <f t="shared" si="163"/>
        <v>5593.7142857142862</v>
      </c>
      <c r="Q319" s="1">
        <f t="shared" si="180"/>
        <v>1006.8799999999991</v>
      </c>
      <c r="R319" s="1">
        <f t="shared" si="170"/>
        <v>946.46719999999914</v>
      </c>
      <c r="S319" s="1">
        <v>220</v>
      </c>
      <c r="T319" s="1">
        <f t="shared" si="171"/>
        <v>1166.4671999999991</v>
      </c>
      <c r="U319" s="22">
        <f t="shared" si="172"/>
        <v>3332.7634285714262</v>
      </c>
      <c r="V319" s="1"/>
      <c r="W319" s="1"/>
      <c r="X319" s="1">
        <v>1000</v>
      </c>
      <c r="Y319" s="1">
        <v>3800</v>
      </c>
      <c r="Z319" s="1">
        <v>1880</v>
      </c>
      <c r="AA319" s="1">
        <f t="shared" si="165"/>
        <v>6741.1428571428569</v>
      </c>
      <c r="AB319" s="1">
        <f t="shared" si="181"/>
        <v>965.11999999999898</v>
      </c>
      <c r="AC319" s="1">
        <f t="shared" si="173"/>
        <v>907.21279999999899</v>
      </c>
      <c r="AD319" s="1">
        <v>230</v>
      </c>
      <c r="AE319" s="1">
        <f t="shared" si="174"/>
        <v>1137.2127999999989</v>
      </c>
      <c r="AF319" s="22">
        <f t="shared" si="175"/>
        <v>3249.1794285714254</v>
      </c>
      <c r="AG319" s="20"/>
      <c r="AH319" s="20"/>
      <c r="AI319" s="1">
        <v>1000</v>
      </c>
      <c r="AJ319" s="1">
        <v>3800</v>
      </c>
      <c r="AK319" s="1">
        <v>2350</v>
      </c>
      <c r="AL319" s="1">
        <f t="shared" si="164"/>
        <v>8426.4285714285725</v>
      </c>
      <c r="AM319" s="1">
        <f t="shared" si="182"/>
        <v>1233.9500000000007</v>
      </c>
      <c r="AN319" s="1">
        <f t="shared" si="176"/>
        <v>1172.2525000000007</v>
      </c>
      <c r="AO319" s="1">
        <v>270</v>
      </c>
      <c r="AP319" s="1">
        <v>45</v>
      </c>
      <c r="AQ319" s="1">
        <f t="shared" si="177"/>
        <v>1487.2525000000007</v>
      </c>
      <c r="AR319" s="22">
        <f t="shared" si="178"/>
        <v>4249.2928571428592</v>
      </c>
    </row>
    <row r="320" spans="2:44" x14ac:dyDescent="0.35">
      <c r="B320" s="3">
        <v>1000</v>
      </c>
      <c r="C320" s="21">
        <v>3900</v>
      </c>
      <c r="D320" s="4">
        <v>1255</v>
      </c>
      <c r="E320" s="6">
        <f t="shared" si="166"/>
        <v>4625.5714285714284</v>
      </c>
      <c r="F320" s="3">
        <f t="shared" si="179"/>
        <v>792.80000000000121</v>
      </c>
      <c r="G320" s="21">
        <f t="shared" si="167"/>
        <v>753.16000000000111</v>
      </c>
      <c r="H320" s="21">
        <v>220</v>
      </c>
      <c r="I320" s="4">
        <f t="shared" si="168"/>
        <v>973.16000000000111</v>
      </c>
      <c r="J320" s="9">
        <f t="shared" si="169"/>
        <v>2780.4571428571462</v>
      </c>
      <c r="K320" s="20"/>
      <c r="L320" s="1"/>
      <c r="M320" s="1">
        <v>1000</v>
      </c>
      <c r="N320" s="1">
        <v>3900</v>
      </c>
      <c r="O320" s="1">
        <v>1560</v>
      </c>
      <c r="P320" s="1">
        <f t="shared" si="163"/>
        <v>5749.7142857142862</v>
      </c>
      <c r="Q320" s="1">
        <f t="shared" si="180"/>
        <v>1023.7899999999991</v>
      </c>
      <c r="R320" s="1">
        <f t="shared" si="170"/>
        <v>962.36259999999902</v>
      </c>
      <c r="S320" s="1">
        <v>220</v>
      </c>
      <c r="T320" s="1">
        <f t="shared" si="171"/>
        <v>1182.362599999999</v>
      </c>
      <c r="U320" s="22">
        <f t="shared" si="172"/>
        <v>3378.1788571428547</v>
      </c>
      <c r="V320" s="1"/>
      <c r="W320" s="1"/>
      <c r="X320" s="1">
        <v>1000</v>
      </c>
      <c r="Y320" s="1">
        <v>3900</v>
      </c>
      <c r="Z320" s="1">
        <v>1880</v>
      </c>
      <c r="AA320" s="1">
        <f t="shared" si="165"/>
        <v>6929.1428571428569</v>
      </c>
      <c r="AB320" s="1">
        <f t="shared" si="181"/>
        <v>981.40999999999894</v>
      </c>
      <c r="AC320" s="1">
        <f t="shared" si="173"/>
        <v>922.52539999999897</v>
      </c>
      <c r="AD320" s="1">
        <v>230</v>
      </c>
      <c r="AE320" s="1">
        <f t="shared" si="174"/>
        <v>1152.5253999999991</v>
      </c>
      <c r="AF320" s="22">
        <f t="shared" si="175"/>
        <v>3292.9297142857117</v>
      </c>
      <c r="AG320" s="20"/>
      <c r="AH320" s="20"/>
      <c r="AI320" s="1">
        <v>1000</v>
      </c>
      <c r="AJ320" s="1">
        <v>3900</v>
      </c>
      <c r="AK320" s="1">
        <v>2350</v>
      </c>
      <c r="AL320" s="1">
        <f t="shared" si="164"/>
        <v>8661.4285714285725</v>
      </c>
      <c r="AM320" s="1">
        <f t="shared" si="182"/>
        <v>1255.0900000000008</v>
      </c>
      <c r="AN320" s="1">
        <f t="shared" si="176"/>
        <v>1192.3355000000008</v>
      </c>
      <c r="AO320" s="1">
        <v>280</v>
      </c>
      <c r="AP320" s="1">
        <v>45</v>
      </c>
      <c r="AQ320" s="1">
        <f t="shared" si="177"/>
        <v>1517.3355000000008</v>
      </c>
      <c r="AR320" s="22">
        <f t="shared" si="178"/>
        <v>4335.2442857142887</v>
      </c>
    </row>
    <row r="321" spans="2:44" x14ac:dyDescent="0.35">
      <c r="B321" s="3">
        <v>1000</v>
      </c>
      <c r="C321" s="21">
        <v>4000</v>
      </c>
      <c r="D321" s="4">
        <v>1255</v>
      </c>
      <c r="E321" s="6">
        <f t="shared" si="166"/>
        <v>4751.0714285714284</v>
      </c>
      <c r="F321" s="3">
        <f t="shared" si="179"/>
        <v>805.49000000000126</v>
      </c>
      <c r="G321" s="21">
        <f t="shared" si="167"/>
        <v>765.21550000000116</v>
      </c>
      <c r="H321" s="21">
        <v>220</v>
      </c>
      <c r="I321" s="4">
        <f t="shared" si="168"/>
        <v>985.21550000000116</v>
      </c>
      <c r="J321" s="9">
        <f t="shared" si="169"/>
        <v>2814.901428571432</v>
      </c>
      <c r="K321" s="20"/>
      <c r="L321" s="1"/>
      <c r="M321" s="1">
        <v>1000</v>
      </c>
      <c r="N321" s="1">
        <v>4000</v>
      </c>
      <c r="O321" s="1">
        <v>1560</v>
      </c>
      <c r="P321" s="1">
        <f t="shared" si="163"/>
        <v>5905.7142857142862</v>
      </c>
      <c r="Q321" s="1">
        <f t="shared" si="180"/>
        <v>1040.6999999999991</v>
      </c>
      <c r="R321" s="1">
        <f t="shared" si="170"/>
        <v>978.25799999999913</v>
      </c>
      <c r="S321" s="1">
        <v>220</v>
      </c>
      <c r="T321" s="1">
        <f>SUM(R321:S321)</f>
        <v>1198.2579999999991</v>
      </c>
      <c r="U321" s="22">
        <f t="shared" si="172"/>
        <v>3423.5942857142836</v>
      </c>
      <c r="V321" s="1"/>
      <c r="W321" s="1"/>
      <c r="X321" s="1">
        <v>1000</v>
      </c>
      <c r="Y321" s="1">
        <v>4000</v>
      </c>
      <c r="Z321" s="1">
        <v>1880</v>
      </c>
      <c r="AA321" s="1">
        <f t="shared" si="165"/>
        <v>7117.1428571428569</v>
      </c>
      <c r="AB321" s="1">
        <f t="shared" si="181"/>
        <v>997.69999999999891</v>
      </c>
      <c r="AC321" s="1">
        <f t="shared" si="173"/>
        <v>937.83799999999894</v>
      </c>
      <c r="AD321" s="1">
        <v>235</v>
      </c>
      <c r="AE321" s="1">
        <f t="shared" si="174"/>
        <v>1172.8379999999988</v>
      </c>
      <c r="AF321" s="22">
        <f t="shared" si="175"/>
        <v>3350.9657142857113</v>
      </c>
      <c r="AG321" s="20"/>
      <c r="AH321" s="20"/>
      <c r="AI321" s="1">
        <v>1000</v>
      </c>
      <c r="AJ321" s="1">
        <v>4000</v>
      </c>
      <c r="AK321" s="1">
        <v>2350</v>
      </c>
      <c r="AL321" s="1">
        <f t="shared" si="164"/>
        <v>8896.4285714285725</v>
      </c>
      <c r="AM321" s="1">
        <f t="shared" si="182"/>
        <v>1276.2300000000009</v>
      </c>
      <c r="AN321" s="1">
        <f t="shared" si="176"/>
        <v>1212.4185000000009</v>
      </c>
      <c r="AO321" s="1">
        <v>280</v>
      </c>
      <c r="AP321" s="1">
        <v>45</v>
      </c>
      <c r="AQ321" s="1">
        <f t="shared" si="177"/>
        <v>1537.4185000000009</v>
      </c>
      <c r="AR321" s="22">
        <f t="shared" si="178"/>
        <v>4392.6242857142888</v>
      </c>
    </row>
    <row r="322" spans="2:44" x14ac:dyDescent="0.35">
      <c r="B322" s="3"/>
      <c r="C322" s="21"/>
      <c r="D322" s="4"/>
      <c r="E322" s="6"/>
      <c r="F322" s="3"/>
      <c r="G322" s="21"/>
      <c r="H322" s="21"/>
      <c r="I322" s="4"/>
      <c r="J322" s="23"/>
      <c r="K322" s="2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20"/>
      <c r="AH322" s="20"/>
      <c r="AI322" s="1"/>
      <c r="AJ322" s="1"/>
      <c r="AK322" s="1"/>
      <c r="AL322" s="1"/>
      <c r="AM322" s="1"/>
      <c r="AN322" s="1"/>
      <c r="AO322" s="1"/>
      <c r="AP322" s="1"/>
      <c r="AQ322" s="24"/>
      <c r="AR322" s="24"/>
    </row>
    <row r="323" spans="2:44" x14ac:dyDescent="0.35">
      <c r="B323" s="3"/>
      <c r="C323" s="21"/>
      <c r="D323" s="4"/>
      <c r="E323" s="6"/>
      <c r="F323" s="3"/>
      <c r="G323" s="21"/>
      <c r="H323" s="21"/>
      <c r="I323" s="4"/>
      <c r="J323" s="23"/>
      <c r="K323" s="2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20"/>
      <c r="AH323" s="20"/>
      <c r="AI323" s="1"/>
      <c r="AJ323" s="1"/>
      <c r="AK323" s="1"/>
      <c r="AL323" s="1"/>
      <c r="AM323" s="1"/>
      <c r="AN323" s="1"/>
      <c r="AO323" s="1"/>
      <c r="AP323" s="1"/>
      <c r="AQ323" s="24"/>
      <c r="AR323" s="24"/>
    </row>
    <row r="324" spans="2:44" x14ac:dyDescent="0.35">
      <c r="B324" s="3">
        <v>1050</v>
      </c>
      <c r="C324" s="21">
        <v>800</v>
      </c>
      <c r="D324" s="4">
        <v>1255</v>
      </c>
      <c r="E324" s="6">
        <f t="shared" ref="E324:E388" si="183">(((22/7*(B324/2)^2)*D324)+((C324-B324)*D324*B324))/1000000</f>
        <v>757.70624999999995</v>
      </c>
      <c r="F324" s="3">
        <v>411.25</v>
      </c>
      <c r="G324" s="21">
        <f t="shared" ref="G324:G356" si="184">$G$4*F324</f>
        <v>390.6875</v>
      </c>
      <c r="H324" s="21">
        <v>125</v>
      </c>
      <c r="I324" s="4">
        <f t="shared" ref="I324:I356" si="185">SUM(G324:H324)</f>
        <v>515.6875</v>
      </c>
      <c r="J324" s="9">
        <f t="shared" ref="J324:J356" si="186">I324/(1-$C$2)</f>
        <v>1473.3928571428573</v>
      </c>
      <c r="K324" s="20"/>
      <c r="L324" s="1"/>
      <c r="M324" s="1">
        <v>1050</v>
      </c>
      <c r="N324" s="1">
        <v>800</v>
      </c>
      <c r="O324" s="1">
        <v>1560</v>
      </c>
      <c r="P324" s="1">
        <f t="shared" si="163"/>
        <v>941.85</v>
      </c>
      <c r="Q324" s="1">
        <v>514.79999999999995</v>
      </c>
      <c r="R324" s="1">
        <f t="shared" ref="R324:R356" si="187">$R$4*Q324</f>
        <v>483.91199999999992</v>
      </c>
      <c r="S324" s="1">
        <v>125</v>
      </c>
      <c r="T324" s="1">
        <f t="shared" ref="T324:T356" si="188">SUM(R324:S324)</f>
        <v>608.91199999999992</v>
      </c>
      <c r="U324" s="22">
        <f t="shared" ref="U324:U356" si="189">T324/(1-$C$2)</f>
        <v>1739.7485714285713</v>
      </c>
      <c r="V324" s="1"/>
      <c r="W324" s="1"/>
      <c r="X324" s="1">
        <v>1050</v>
      </c>
      <c r="Y324" s="1">
        <v>800</v>
      </c>
      <c r="Z324" s="1">
        <v>1880</v>
      </c>
      <c r="AA324" s="1">
        <f t="shared" si="165"/>
        <v>1135.05</v>
      </c>
      <c r="AB324" s="1">
        <v>490.76</v>
      </c>
      <c r="AC324" s="1">
        <f t="shared" ref="AC324:AC356" si="190">$AC$4*AB324</f>
        <v>461.31439999999998</v>
      </c>
      <c r="AD324" s="1">
        <v>145</v>
      </c>
      <c r="AE324" s="1">
        <f t="shared" ref="AE324:AE356" si="191">SUM(AC324:AD324)</f>
        <v>606.31439999999998</v>
      </c>
      <c r="AF324" s="22">
        <f t="shared" ref="AF324:AF356" si="192">AE324/(1-$C$2)</f>
        <v>1732.3268571428571</v>
      </c>
      <c r="AG324" s="20"/>
      <c r="AH324" s="20"/>
      <c r="AI324" s="1">
        <v>1050</v>
      </c>
      <c r="AJ324" s="1">
        <v>800</v>
      </c>
      <c r="AK324" s="1">
        <v>2350</v>
      </c>
      <c r="AL324" s="1">
        <f t="shared" si="164"/>
        <v>1418.8125</v>
      </c>
      <c r="AM324" s="1">
        <v>618.35</v>
      </c>
      <c r="AN324" s="1">
        <f t="shared" ref="AN324:AN356" si="193">$AN$4*AM324</f>
        <v>587.4325</v>
      </c>
      <c r="AO324" s="1">
        <v>145</v>
      </c>
      <c r="AP324" s="1">
        <v>30</v>
      </c>
      <c r="AQ324" s="1">
        <f t="shared" ref="AQ324:AQ356" si="194">SUM(AN324:AP324)</f>
        <v>762.4325</v>
      </c>
      <c r="AR324" s="22">
        <f t="shared" ref="AR324:AR356" si="195">AQ324/(1-$C$2)</f>
        <v>2178.3785714285714</v>
      </c>
    </row>
    <row r="325" spans="2:44" x14ac:dyDescent="0.35">
      <c r="B325" s="3">
        <v>1050</v>
      </c>
      <c r="C325" s="21">
        <v>900</v>
      </c>
      <c r="D325" s="4">
        <v>1255</v>
      </c>
      <c r="E325" s="6">
        <f t="shared" si="183"/>
        <v>889.48125000000005</v>
      </c>
      <c r="F325" s="3">
        <v>423.94</v>
      </c>
      <c r="G325" s="21">
        <f t="shared" si="184"/>
        <v>402.74299999999999</v>
      </c>
      <c r="H325" s="21">
        <v>125</v>
      </c>
      <c r="I325" s="4">
        <f t="shared" si="185"/>
        <v>527.74299999999994</v>
      </c>
      <c r="J325" s="9">
        <f t="shared" si="186"/>
        <v>1507.8371428571427</v>
      </c>
      <c r="K325" s="20"/>
      <c r="L325" s="1"/>
      <c r="M325" s="1">
        <v>1050</v>
      </c>
      <c r="N325" s="1">
        <v>900</v>
      </c>
      <c r="O325" s="1">
        <v>1560</v>
      </c>
      <c r="P325" s="1">
        <f t="shared" si="163"/>
        <v>1105.6500000000001</v>
      </c>
      <c r="Q325" s="1">
        <v>531.72</v>
      </c>
      <c r="R325" s="1">
        <f t="shared" si="187"/>
        <v>499.8168</v>
      </c>
      <c r="S325" s="1">
        <v>145</v>
      </c>
      <c r="T325" s="1">
        <f t="shared" si="188"/>
        <v>644.81680000000006</v>
      </c>
      <c r="U325" s="22">
        <f t="shared" si="189"/>
        <v>1842.3337142857147</v>
      </c>
      <c r="V325" s="1"/>
      <c r="W325" s="1"/>
      <c r="X325" s="1">
        <v>1050</v>
      </c>
      <c r="Y325" s="1">
        <v>900</v>
      </c>
      <c r="Z325" s="1">
        <v>1880</v>
      </c>
      <c r="AA325" s="1">
        <f t="shared" si="165"/>
        <v>1332.45</v>
      </c>
      <c r="AB325" s="1">
        <v>507.05</v>
      </c>
      <c r="AC325" s="1">
        <f t="shared" si="190"/>
        <v>476.62700000000001</v>
      </c>
      <c r="AD325" s="1">
        <v>145</v>
      </c>
      <c r="AE325" s="1">
        <f t="shared" si="191"/>
        <v>621.62699999999995</v>
      </c>
      <c r="AF325" s="22">
        <f t="shared" si="192"/>
        <v>1776.0771428571429</v>
      </c>
      <c r="AG325" s="20"/>
      <c r="AH325" s="20"/>
      <c r="AI325" s="1">
        <v>1050</v>
      </c>
      <c r="AJ325" s="1">
        <v>900</v>
      </c>
      <c r="AK325" s="1">
        <v>2350</v>
      </c>
      <c r="AL325" s="1">
        <f t="shared" si="164"/>
        <v>1665.5625</v>
      </c>
      <c r="AM325" s="1">
        <v>639.49</v>
      </c>
      <c r="AN325" s="1">
        <f t="shared" si="193"/>
        <v>607.51549999999997</v>
      </c>
      <c r="AO325" s="1">
        <v>165</v>
      </c>
      <c r="AP325" s="1">
        <v>30</v>
      </c>
      <c r="AQ325" s="1">
        <f t="shared" si="194"/>
        <v>802.51549999999997</v>
      </c>
      <c r="AR325" s="22">
        <f t="shared" si="195"/>
        <v>2292.9014285714288</v>
      </c>
    </row>
    <row r="326" spans="2:44" x14ac:dyDescent="0.35">
      <c r="B326" s="3">
        <v>1050</v>
      </c>
      <c r="C326" s="21">
        <v>1000</v>
      </c>
      <c r="D326" s="4">
        <v>1255</v>
      </c>
      <c r="E326" s="6">
        <f t="shared" si="183"/>
        <v>1021.25625</v>
      </c>
      <c r="F326" s="3">
        <f>F325+12.69</f>
        <v>436.63</v>
      </c>
      <c r="G326" s="21">
        <f t="shared" si="184"/>
        <v>414.79849999999999</v>
      </c>
      <c r="H326" s="21">
        <v>145</v>
      </c>
      <c r="I326" s="4">
        <f t="shared" si="185"/>
        <v>559.79849999999999</v>
      </c>
      <c r="J326" s="9">
        <f t="shared" si="186"/>
        <v>1599.4242857142858</v>
      </c>
      <c r="K326" s="20"/>
      <c r="L326" s="1"/>
      <c r="M326" s="1">
        <v>1050</v>
      </c>
      <c r="N326" s="1">
        <v>1000</v>
      </c>
      <c r="O326" s="1">
        <v>1560</v>
      </c>
      <c r="P326" s="1">
        <f t="shared" ref="P326:P389" si="196">(((22/7*(M326/2)^2)*O326)+((N326-M326)*O326*M326))/1000000</f>
        <v>1269.45</v>
      </c>
      <c r="Q326" s="1">
        <f>Q325+16.92</f>
        <v>548.64</v>
      </c>
      <c r="R326" s="1">
        <f t="shared" si="187"/>
        <v>515.72159999999997</v>
      </c>
      <c r="S326" s="1">
        <v>145</v>
      </c>
      <c r="T326" s="1">
        <f t="shared" si="188"/>
        <v>660.72159999999997</v>
      </c>
      <c r="U326" s="22">
        <f t="shared" si="189"/>
        <v>1887.7760000000001</v>
      </c>
      <c r="V326" s="1"/>
      <c r="W326" s="1"/>
      <c r="X326" s="1">
        <v>1050</v>
      </c>
      <c r="Y326" s="1">
        <v>1000</v>
      </c>
      <c r="Z326" s="1">
        <v>1880</v>
      </c>
      <c r="AA326" s="1">
        <f t="shared" si="165"/>
        <v>1529.85</v>
      </c>
      <c r="AB326" s="1">
        <f>AB325+16.29</f>
        <v>523.34</v>
      </c>
      <c r="AC326" s="1">
        <f t="shared" si="190"/>
        <v>491.93959999999998</v>
      </c>
      <c r="AD326" s="1">
        <v>165</v>
      </c>
      <c r="AE326" s="1">
        <f t="shared" si="191"/>
        <v>656.93959999999993</v>
      </c>
      <c r="AF326" s="22">
        <f t="shared" si="192"/>
        <v>1876.9702857142856</v>
      </c>
      <c r="AG326" s="20"/>
      <c r="AH326" s="20"/>
      <c r="AI326" s="1">
        <v>1050</v>
      </c>
      <c r="AJ326" s="1">
        <v>1000</v>
      </c>
      <c r="AK326" s="1">
        <v>2350</v>
      </c>
      <c r="AL326" s="1">
        <f t="shared" si="164"/>
        <v>1912.3125</v>
      </c>
      <c r="AM326" s="1">
        <f>AM325+21.14</f>
        <v>660.63</v>
      </c>
      <c r="AN326" s="1">
        <f t="shared" si="193"/>
        <v>627.59849999999994</v>
      </c>
      <c r="AO326" s="1">
        <v>165</v>
      </c>
      <c r="AP326" s="1">
        <v>30</v>
      </c>
      <c r="AQ326" s="1">
        <f t="shared" si="194"/>
        <v>822.59849999999994</v>
      </c>
      <c r="AR326" s="22">
        <f t="shared" si="195"/>
        <v>2350.2814285714285</v>
      </c>
    </row>
    <row r="327" spans="2:44" x14ac:dyDescent="0.35">
      <c r="B327" s="3">
        <v>1050</v>
      </c>
      <c r="C327" s="21">
        <v>1100</v>
      </c>
      <c r="D327" s="4">
        <v>1255</v>
      </c>
      <c r="E327" s="6">
        <f t="shared" si="183"/>
        <v>1153.03125</v>
      </c>
      <c r="F327" s="3">
        <f t="shared" ref="F327:F356" si="197">F326+12.69</f>
        <v>449.32</v>
      </c>
      <c r="G327" s="21">
        <f t="shared" si="184"/>
        <v>426.85399999999998</v>
      </c>
      <c r="H327" s="21">
        <v>145</v>
      </c>
      <c r="I327" s="4">
        <f t="shared" si="185"/>
        <v>571.85400000000004</v>
      </c>
      <c r="J327" s="9">
        <f t="shared" si="186"/>
        <v>1633.8685714285716</v>
      </c>
      <c r="K327" s="20"/>
      <c r="L327" s="1"/>
      <c r="M327" s="1">
        <v>1050</v>
      </c>
      <c r="N327" s="1">
        <v>1100</v>
      </c>
      <c r="O327" s="1">
        <v>1560</v>
      </c>
      <c r="P327" s="1">
        <f t="shared" si="196"/>
        <v>1433.25</v>
      </c>
      <c r="Q327" s="1">
        <f t="shared" ref="Q327:Q356" si="198">Q326+16.92</f>
        <v>565.55999999999995</v>
      </c>
      <c r="R327" s="1">
        <f t="shared" si="187"/>
        <v>531.62639999999988</v>
      </c>
      <c r="S327" s="1">
        <v>145</v>
      </c>
      <c r="T327" s="1">
        <f t="shared" si="188"/>
        <v>676.62639999999988</v>
      </c>
      <c r="U327" s="22">
        <f t="shared" si="189"/>
        <v>1933.2182857142855</v>
      </c>
      <c r="V327" s="1"/>
      <c r="W327" s="1"/>
      <c r="X327" s="1">
        <v>1050</v>
      </c>
      <c r="Y327" s="1">
        <v>1100</v>
      </c>
      <c r="Z327" s="1">
        <v>1880</v>
      </c>
      <c r="AA327" s="1">
        <f t="shared" si="165"/>
        <v>1727.25</v>
      </c>
      <c r="AB327" s="1">
        <f t="shared" ref="AB327:AB356" si="199">AB326+16.29</f>
        <v>539.63</v>
      </c>
      <c r="AC327" s="1">
        <f t="shared" si="190"/>
        <v>507.25219999999996</v>
      </c>
      <c r="AD327" s="1">
        <v>165</v>
      </c>
      <c r="AE327" s="1">
        <f t="shared" si="191"/>
        <v>672.2521999999999</v>
      </c>
      <c r="AF327" s="22">
        <f t="shared" si="192"/>
        <v>1920.7205714285712</v>
      </c>
      <c r="AG327" s="20"/>
      <c r="AH327" s="20"/>
      <c r="AI327" s="1">
        <v>1050</v>
      </c>
      <c r="AJ327" s="1">
        <v>1100</v>
      </c>
      <c r="AK327" s="1">
        <v>2350</v>
      </c>
      <c r="AL327" s="1">
        <f t="shared" si="164"/>
        <v>2159.0625</v>
      </c>
      <c r="AM327" s="1">
        <f t="shared" ref="AM327:AM356" si="200">AM326+21.14</f>
        <v>681.77</v>
      </c>
      <c r="AN327" s="1">
        <f t="shared" si="193"/>
        <v>647.68149999999991</v>
      </c>
      <c r="AO327" s="1">
        <v>185</v>
      </c>
      <c r="AP327" s="1">
        <v>30</v>
      </c>
      <c r="AQ327" s="1">
        <f t="shared" si="194"/>
        <v>862.68149999999991</v>
      </c>
      <c r="AR327" s="22">
        <f t="shared" si="195"/>
        <v>2464.8042857142855</v>
      </c>
    </row>
    <row r="328" spans="2:44" x14ac:dyDescent="0.35">
      <c r="B328" s="3">
        <v>1050</v>
      </c>
      <c r="C328" s="21">
        <v>1200</v>
      </c>
      <c r="D328" s="4">
        <v>1255</v>
      </c>
      <c r="E328" s="6">
        <f t="shared" si="183"/>
        <v>1284.8062500000001</v>
      </c>
      <c r="F328" s="3">
        <f t="shared" si="197"/>
        <v>462.01</v>
      </c>
      <c r="G328" s="21">
        <f t="shared" si="184"/>
        <v>438.90949999999998</v>
      </c>
      <c r="H328" s="21">
        <v>145</v>
      </c>
      <c r="I328" s="4">
        <f t="shared" si="185"/>
        <v>583.90949999999998</v>
      </c>
      <c r="J328" s="9">
        <f t="shared" si="186"/>
        <v>1668.3128571428572</v>
      </c>
      <c r="K328" s="20"/>
      <c r="L328" s="1"/>
      <c r="M328" s="1">
        <v>1050</v>
      </c>
      <c r="N328" s="1">
        <v>1200</v>
      </c>
      <c r="O328" s="1">
        <v>1560</v>
      </c>
      <c r="P328" s="1">
        <f t="shared" si="196"/>
        <v>1597.05</v>
      </c>
      <c r="Q328" s="1">
        <f t="shared" si="198"/>
        <v>582.4799999999999</v>
      </c>
      <c r="R328" s="1">
        <f t="shared" si="187"/>
        <v>547.5311999999999</v>
      </c>
      <c r="S328" s="1">
        <v>165</v>
      </c>
      <c r="T328" s="1">
        <f t="shared" si="188"/>
        <v>712.5311999999999</v>
      </c>
      <c r="U328" s="22">
        <f t="shared" si="189"/>
        <v>2035.8034285714284</v>
      </c>
      <c r="V328" s="1"/>
      <c r="W328" s="1"/>
      <c r="X328" s="1">
        <v>1050</v>
      </c>
      <c r="Y328" s="1">
        <v>1200</v>
      </c>
      <c r="Z328" s="1">
        <v>1880</v>
      </c>
      <c r="AA328" s="1">
        <f t="shared" si="165"/>
        <v>1924.65</v>
      </c>
      <c r="AB328" s="1">
        <f t="shared" si="199"/>
        <v>555.91999999999996</v>
      </c>
      <c r="AC328" s="1">
        <f t="shared" si="190"/>
        <v>522.56479999999988</v>
      </c>
      <c r="AD328" s="1">
        <v>165</v>
      </c>
      <c r="AE328" s="1">
        <f t="shared" si="191"/>
        <v>687.56479999999988</v>
      </c>
      <c r="AF328" s="22">
        <f t="shared" si="192"/>
        <v>1964.4708571428569</v>
      </c>
      <c r="AG328" s="20"/>
      <c r="AH328" s="20"/>
      <c r="AI328" s="1">
        <v>1050</v>
      </c>
      <c r="AJ328" s="1">
        <v>1200</v>
      </c>
      <c r="AK328" s="1">
        <v>2350</v>
      </c>
      <c r="AL328" s="1">
        <f t="shared" si="164"/>
        <v>2405.8125</v>
      </c>
      <c r="AM328" s="1">
        <f t="shared" si="200"/>
        <v>702.91</v>
      </c>
      <c r="AN328" s="1">
        <f t="shared" si="193"/>
        <v>667.76449999999988</v>
      </c>
      <c r="AO328" s="1">
        <v>185</v>
      </c>
      <c r="AP328" s="1">
        <v>30</v>
      </c>
      <c r="AQ328" s="1">
        <f t="shared" si="194"/>
        <v>882.76449999999988</v>
      </c>
      <c r="AR328" s="22">
        <f t="shared" si="195"/>
        <v>2522.1842857142856</v>
      </c>
    </row>
    <row r="329" spans="2:44" x14ac:dyDescent="0.35">
      <c r="B329" s="3">
        <v>1050</v>
      </c>
      <c r="C329" s="21">
        <v>1300</v>
      </c>
      <c r="D329" s="4">
        <v>1255</v>
      </c>
      <c r="E329" s="6">
        <f t="shared" si="183"/>
        <v>1416.58125</v>
      </c>
      <c r="F329" s="3">
        <f t="shared" si="197"/>
        <v>474.7</v>
      </c>
      <c r="G329" s="21">
        <f t="shared" si="184"/>
        <v>450.96499999999997</v>
      </c>
      <c r="H329" s="21">
        <v>145</v>
      </c>
      <c r="I329" s="4">
        <f t="shared" si="185"/>
        <v>595.96499999999992</v>
      </c>
      <c r="J329" s="9">
        <f t="shared" si="186"/>
        <v>1702.7571428571428</v>
      </c>
      <c r="K329" s="20"/>
      <c r="L329" s="1"/>
      <c r="M329" s="1">
        <v>1050</v>
      </c>
      <c r="N329" s="1">
        <v>1300</v>
      </c>
      <c r="O329" s="1">
        <v>1560</v>
      </c>
      <c r="P329" s="1">
        <f t="shared" si="196"/>
        <v>1760.85</v>
      </c>
      <c r="Q329" s="1">
        <f t="shared" si="198"/>
        <v>599.39999999999986</v>
      </c>
      <c r="R329" s="1">
        <f t="shared" si="187"/>
        <v>563.43599999999981</v>
      </c>
      <c r="S329" s="1">
        <v>165</v>
      </c>
      <c r="T329" s="1">
        <f t="shared" si="188"/>
        <v>728.43599999999981</v>
      </c>
      <c r="U329" s="22">
        <f t="shared" si="189"/>
        <v>2081.2457142857138</v>
      </c>
      <c r="V329" s="1"/>
      <c r="W329" s="1"/>
      <c r="X329" s="1">
        <v>1050</v>
      </c>
      <c r="Y329" s="1">
        <v>1300</v>
      </c>
      <c r="Z329" s="1">
        <v>1880</v>
      </c>
      <c r="AA329" s="1">
        <f t="shared" si="165"/>
        <v>2122.0500000000002</v>
      </c>
      <c r="AB329" s="1">
        <f t="shared" si="199"/>
        <v>572.20999999999992</v>
      </c>
      <c r="AC329" s="1">
        <f t="shared" si="190"/>
        <v>537.87739999999985</v>
      </c>
      <c r="AD329" s="1">
        <v>185</v>
      </c>
      <c r="AE329" s="1">
        <f t="shared" si="191"/>
        <v>722.87739999999985</v>
      </c>
      <c r="AF329" s="22">
        <f t="shared" si="192"/>
        <v>2065.3639999999996</v>
      </c>
      <c r="AG329" s="20"/>
      <c r="AH329" s="20"/>
      <c r="AI329" s="1">
        <v>1050</v>
      </c>
      <c r="AJ329" s="1">
        <v>1300</v>
      </c>
      <c r="AK329" s="1">
        <v>2350</v>
      </c>
      <c r="AL329" s="1">
        <f t="shared" si="164"/>
        <v>2652.5625</v>
      </c>
      <c r="AM329" s="1">
        <f t="shared" si="200"/>
        <v>724.05</v>
      </c>
      <c r="AN329" s="1">
        <f t="shared" si="193"/>
        <v>687.84749999999997</v>
      </c>
      <c r="AO329" s="1">
        <v>200</v>
      </c>
      <c r="AP329" s="1">
        <v>30</v>
      </c>
      <c r="AQ329" s="1">
        <f t="shared" si="194"/>
        <v>917.84749999999997</v>
      </c>
      <c r="AR329" s="22">
        <f t="shared" si="195"/>
        <v>2622.4214285714288</v>
      </c>
    </row>
    <row r="330" spans="2:44" x14ac:dyDescent="0.35">
      <c r="B330" s="3">
        <v>1050</v>
      </c>
      <c r="C330" s="21">
        <v>1400</v>
      </c>
      <c r="D330" s="4">
        <v>1255</v>
      </c>
      <c r="E330" s="6">
        <f t="shared" si="183"/>
        <v>1548.35625</v>
      </c>
      <c r="F330" s="3">
        <f t="shared" si="197"/>
        <v>487.39</v>
      </c>
      <c r="G330" s="21">
        <f t="shared" si="184"/>
        <v>463.02049999999997</v>
      </c>
      <c r="H330" s="21">
        <v>165</v>
      </c>
      <c r="I330" s="4">
        <f t="shared" si="185"/>
        <v>628.02049999999997</v>
      </c>
      <c r="J330" s="9">
        <f t="shared" si="186"/>
        <v>1794.3442857142857</v>
      </c>
      <c r="K330" s="20"/>
      <c r="L330" s="1"/>
      <c r="M330" s="1">
        <v>1050</v>
      </c>
      <c r="N330" s="1">
        <v>1400</v>
      </c>
      <c r="O330" s="1">
        <v>1560</v>
      </c>
      <c r="P330" s="1">
        <f t="shared" si="196"/>
        <v>1924.65</v>
      </c>
      <c r="Q330" s="1">
        <f t="shared" si="198"/>
        <v>616.31999999999982</v>
      </c>
      <c r="R330" s="1">
        <f t="shared" si="187"/>
        <v>579.34079999999983</v>
      </c>
      <c r="S330" s="1">
        <v>165</v>
      </c>
      <c r="T330" s="1">
        <f t="shared" si="188"/>
        <v>744.34079999999983</v>
      </c>
      <c r="U330" s="22">
        <f t="shared" si="189"/>
        <v>2126.6879999999996</v>
      </c>
      <c r="V330" s="1"/>
      <c r="W330" s="1"/>
      <c r="X330" s="1">
        <v>1050</v>
      </c>
      <c r="Y330" s="1">
        <v>1400</v>
      </c>
      <c r="Z330" s="1">
        <v>1880</v>
      </c>
      <c r="AA330" s="1">
        <f t="shared" si="165"/>
        <v>2319.4499999999998</v>
      </c>
      <c r="AB330" s="1">
        <f t="shared" si="199"/>
        <v>588.49999999999989</v>
      </c>
      <c r="AC330" s="1">
        <f t="shared" si="190"/>
        <v>553.18999999999983</v>
      </c>
      <c r="AD330" s="1">
        <v>185</v>
      </c>
      <c r="AE330" s="1">
        <f t="shared" si="191"/>
        <v>738.18999999999983</v>
      </c>
      <c r="AF330" s="22">
        <f t="shared" si="192"/>
        <v>2109.1142857142854</v>
      </c>
      <c r="AG330" s="20"/>
      <c r="AH330" s="20"/>
      <c r="AI330" s="1">
        <v>1050</v>
      </c>
      <c r="AJ330" s="1">
        <v>1400</v>
      </c>
      <c r="AK330" s="1">
        <v>2350</v>
      </c>
      <c r="AL330" s="1">
        <f t="shared" si="164"/>
        <v>2899.3125</v>
      </c>
      <c r="AM330" s="1">
        <f t="shared" si="200"/>
        <v>745.18999999999994</v>
      </c>
      <c r="AN330" s="1">
        <f t="shared" si="193"/>
        <v>707.93049999999994</v>
      </c>
      <c r="AO330" s="1">
        <v>200</v>
      </c>
      <c r="AP330" s="1">
        <v>30</v>
      </c>
      <c r="AQ330" s="1">
        <f t="shared" si="194"/>
        <v>937.93049999999994</v>
      </c>
      <c r="AR330" s="22">
        <f t="shared" si="195"/>
        <v>2679.8014285714285</v>
      </c>
    </row>
    <row r="331" spans="2:44" x14ac:dyDescent="0.35">
      <c r="B331" s="3">
        <v>1050</v>
      </c>
      <c r="C331" s="21">
        <v>1500</v>
      </c>
      <c r="D331" s="4">
        <v>1255</v>
      </c>
      <c r="E331" s="6">
        <f t="shared" si="183"/>
        <v>1680.1312499999999</v>
      </c>
      <c r="F331" s="3">
        <f t="shared" si="197"/>
        <v>500.08</v>
      </c>
      <c r="G331" s="21">
        <f t="shared" si="184"/>
        <v>475.07599999999996</v>
      </c>
      <c r="H331" s="21">
        <v>165</v>
      </c>
      <c r="I331" s="4">
        <f t="shared" si="185"/>
        <v>640.07600000000002</v>
      </c>
      <c r="J331" s="9">
        <f t="shared" si="186"/>
        <v>1828.7885714285717</v>
      </c>
      <c r="K331" s="20"/>
      <c r="L331" s="1"/>
      <c r="M331" s="1">
        <v>1050</v>
      </c>
      <c r="N331" s="1">
        <v>1500</v>
      </c>
      <c r="O331" s="1">
        <v>1560</v>
      </c>
      <c r="P331" s="1">
        <f t="shared" si="196"/>
        <v>2088.4499999999998</v>
      </c>
      <c r="Q331" s="1">
        <f t="shared" si="198"/>
        <v>633.23999999999978</v>
      </c>
      <c r="R331" s="1">
        <f t="shared" si="187"/>
        <v>595.24559999999974</v>
      </c>
      <c r="S331" s="1">
        <v>185</v>
      </c>
      <c r="T331" s="1">
        <f t="shared" si="188"/>
        <v>780.24559999999974</v>
      </c>
      <c r="U331" s="22">
        <f t="shared" si="189"/>
        <v>2229.2731428571424</v>
      </c>
      <c r="V331" s="1"/>
      <c r="W331" s="1"/>
      <c r="X331" s="1">
        <v>1050</v>
      </c>
      <c r="Y331" s="1">
        <v>1500</v>
      </c>
      <c r="Z331" s="1">
        <v>1880</v>
      </c>
      <c r="AA331" s="1">
        <f t="shared" si="165"/>
        <v>2516.85</v>
      </c>
      <c r="AB331" s="1">
        <f t="shared" si="199"/>
        <v>604.78999999999985</v>
      </c>
      <c r="AC331" s="1">
        <f t="shared" si="190"/>
        <v>568.5025999999998</v>
      </c>
      <c r="AD331" s="1">
        <v>200</v>
      </c>
      <c r="AE331" s="1">
        <f t="shared" si="191"/>
        <v>768.5025999999998</v>
      </c>
      <c r="AF331" s="22">
        <f t="shared" si="192"/>
        <v>2195.7217142857139</v>
      </c>
      <c r="AG331" s="20"/>
      <c r="AH331" s="20"/>
      <c r="AI331" s="1">
        <v>1050</v>
      </c>
      <c r="AJ331" s="1">
        <v>1500</v>
      </c>
      <c r="AK331" s="1">
        <v>2350</v>
      </c>
      <c r="AL331" s="1">
        <f t="shared" si="164"/>
        <v>3146.0625</v>
      </c>
      <c r="AM331" s="1">
        <f t="shared" si="200"/>
        <v>766.32999999999993</v>
      </c>
      <c r="AN331" s="1">
        <f t="shared" si="193"/>
        <v>728.01349999999991</v>
      </c>
      <c r="AO331" s="1">
        <v>205</v>
      </c>
      <c r="AP331" s="1">
        <v>30</v>
      </c>
      <c r="AQ331" s="1">
        <f t="shared" si="194"/>
        <v>963.01349999999991</v>
      </c>
      <c r="AR331" s="22">
        <f t="shared" si="195"/>
        <v>2751.4671428571428</v>
      </c>
    </row>
    <row r="332" spans="2:44" x14ac:dyDescent="0.35">
      <c r="B332" s="3">
        <v>1050</v>
      </c>
      <c r="C332" s="21">
        <v>1600</v>
      </c>
      <c r="D332" s="4">
        <v>1255</v>
      </c>
      <c r="E332" s="6">
        <f t="shared" si="183"/>
        <v>1811.90625</v>
      </c>
      <c r="F332" s="3">
        <f t="shared" si="197"/>
        <v>512.77</v>
      </c>
      <c r="G332" s="21">
        <f t="shared" si="184"/>
        <v>487.13149999999996</v>
      </c>
      <c r="H332" s="21">
        <v>165</v>
      </c>
      <c r="I332" s="4">
        <f t="shared" si="185"/>
        <v>652.13149999999996</v>
      </c>
      <c r="J332" s="9">
        <f t="shared" si="186"/>
        <v>1863.2328571428573</v>
      </c>
      <c r="K332" s="20"/>
      <c r="L332" s="1"/>
      <c r="M332" s="1">
        <v>1050</v>
      </c>
      <c r="N332" s="1">
        <v>1600</v>
      </c>
      <c r="O332" s="1">
        <v>1560</v>
      </c>
      <c r="P332" s="1">
        <f t="shared" si="196"/>
        <v>2252.25</v>
      </c>
      <c r="Q332" s="1">
        <f t="shared" si="198"/>
        <v>650.15999999999974</v>
      </c>
      <c r="R332" s="1">
        <f t="shared" si="187"/>
        <v>611.15039999999976</v>
      </c>
      <c r="S332" s="1">
        <v>185</v>
      </c>
      <c r="T332" s="1">
        <f t="shared" si="188"/>
        <v>796.15039999999976</v>
      </c>
      <c r="U332" s="22">
        <f t="shared" si="189"/>
        <v>2274.7154285714282</v>
      </c>
      <c r="V332" s="1"/>
      <c r="W332" s="1"/>
      <c r="X332" s="1">
        <v>1050</v>
      </c>
      <c r="Y332" s="1">
        <v>1600</v>
      </c>
      <c r="Z332" s="1">
        <v>1880</v>
      </c>
      <c r="AA332" s="1">
        <f t="shared" si="165"/>
        <v>2714.25</v>
      </c>
      <c r="AB332" s="1">
        <f t="shared" si="199"/>
        <v>621.07999999999981</v>
      </c>
      <c r="AC332" s="1">
        <f t="shared" si="190"/>
        <v>583.81519999999978</v>
      </c>
      <c r="AD332" s="1">
        <v>200</v>
      </c>
      <c r="AE332" s="1">
        <f t="shared" si="191"/>
        <v>783.81519999999978</v>
      </c>
      <c r="AF332" s="22">
        <f t="shared" si="192"/>
        <v>2239.4719999999993</v>
      </c>
      <c r="AG332" s="20"/>
      <c r="AH332" s="20"/>
      <c r="AI332" s="1">
        <v>1050</v>
      </c>
      <c r="AJ332" s="1">
        <v>1600</v>
      </c>
      <c r="AK332" s="1">
        <v>2350</v>
      </c>
      <c r="AL332" s="1">
        <f t="shared" si="164"/>
        <v>3392.8125</v>
      </c>
      <c r="AM332" s="1">
        <f t="shared" si="200"/>
        <v>787.46999999999991</v>
      </c>
      <c r="AN332" s="1">
        <f t="shared" si="193"/>
        <v>748.09649999999988</v>
      </c>
      <c r="AO332" s="1">
        <v>205</v>
      </c>
      <c r="AP332" s="1">
        <v>30</v>
      </c>
      <c r="AQ332" s="1">
        <f t="shared" si="194"/>
        <v>983.09649999999988</v>
      </c>
      <c r="AR332" s="22">
        <f t="shared" si="195"/>
        <v>2808.8471428571429</v>
      </c>
    </row>
    <row r="333" spans="2:44" x14ac:dyDescent="0.35">
      <c r="B333" s="3">
        <v>1050</v>
      </c>
      <c r="C333" s="21">
        <v>1700</v>
      </c>
      <c r="D333" s="4">
        <v>1255</v>
      </c>
      <c r="E333" s="6">
        <f t="shared" si="183"/>
        <v>1943.6812500000001</v>
      </c>
      <c r="F333" s="3">
        <f t="shared" si="197"/>
        <v>525.46</v>
      </c>
      <c r="G333" s="21">
        <f t="shared" si="184"/>
        <v>499.18700000000001</v>
      </c>
      <c r="H333" s="21">
        <v>165</v>
      </c>
      <c r="I333" s="4">
        <f t="shared" si="185"/>
        <v>664.18700000000001</v>
      </c>
      <c r="J333" s="9">
        <f t="shared" si="186"/>
        <v>1897.6771428571431</v>
      </c>
      <c r="K333" s="20"/>
      <c r="L333" s="1"/>
      <c r="M333" s="1">
        <v>1050</v>
      </c>
      <c r="N333" s="1">
        <v>1700</v>
      </c>
      <c r="O333" s="1">
        <v>1560</v>
      </c>
      <c r="P333" s="1">
        <f t="shared" si="196"/>
        <v>2416.0500000000002</v>
      </c>
      <c r="Q333" s="1">
        <f t="shared" si="198"/>
        <v>667.0799999999997</v>
      </c>
      <c r="R333" s="1">
        <f t="shared" si="187"/>
        <v>627.05519999999967</v>
      </c>
      <c r="S333" s="1">
        <v>185</v>
      </c>
      <c r="T333" s="1">
        <f t="shared" si="188"/>
        <v>812.05519999999967</v>
      </c>
      <c r="U333" s="22">
        <f t="shared" si="189"/>
        <v>2320.1577142857136</v>
      </c>
      <c r="V333" s="1"/>
      <c r="W333" s="1"/>
      <c r="X333" s="1">
        <v>1050</v>
      </c>
      <c r="Y333" s="1">
        <v>1700</v>
      </c>
      <c r="Z333" s="1">
        <v>1880</v>
      </c>
      <c r="AA333" s="1">
        <f t="shared" si="165"/>
        <v>2911.65</v>
      </c>
      <c r="AB333" s="1">
        <f t="shared" si="199"/>
        <v>637.36999999999978</v>
      </c>
      <c r="AC333" s="1">
        <f t="shared" si="190"/>
        <v>599.12779999999975</v>
      </c>
      <c r="AD333" s="1">
        <v>200</v>
      </c>
      <c r="AE333" s="1">
        <f t="shared" si="191"/>
        <v>799.12779999999975</v>
      </c>
      <c r="AF333" s="22">
        <f t="shared" si="192"/>
        <v>2283.2222857142851</v>
      </c>
      <c r="AG333" s="20"/>
      <c r="AH333" s="20"/>
      <c r="AI333" s="1">
        <v>1050</v>
      </c>
      <c r="AJ333" s="1">
        <v>1700</v>
      </c>
      <c r="AK333" s="1">
        <v>2350</v>
      </c>
      <c r="AL333" s="1">
        <f t="shared" si="164"/>
        <v>3639.5625</v>
      </c>
      <c r="AM333" s="1">
        <f t="shared" si="200"/>
        <v>808.6099999999999</v>
      </c>
      <c r="AN333" s="1">
        <f t="shared" si="193"/>
        <v>768.17949999999985</v>
      </c>
      <c r="AO333" s="1">
        <v>210</v>
      </c>
      <c r="AP333" s="1">
        <v>30</v>
      </c>
      <c r="AQ333" s="1">
        <f t="shared" si="194"/>
        <v>1008.1794999999998</v>
      </c>
      <c r="AR333" s="22">
        <f t="shared" si="195"/>
        <v>2880.5128571428568</v>
      </c>
    </row>
    <row r="334" spans="2:44" x14ac:dyDescent="0.35">
      <c r="B334" s="3">
        <v>1050</v>
      </c>
      <c r="C334" s="21">
        <v>1800</v>
      </c>
      <c r="D334" s="4">
        <v>1255</v>
      </c>
      <c r="E334" s="6">
        <f t="shared" si="183"/>
        <v>2075.4562500000002</v>
      </c>
      <c r="F334" s="3">
        <f t="shared" si="197"/>
        <v>538.15000000000009</v>
      </c>
      <c r="G334" s="21">
        <f t="shared" si="184"/>
        <v>511.24250000000006</v>
      </c>
      <c r="H334" s="21">
        <v>185</v>
      </c>
      <c r="I334" s="4">
        <f t="shared" si="185"/>
        <v>696.24250000000006</v>
      </c>
      <c r="J334" s="9">
        <f t="shared" si="186"/>
        <v>1989.264285714286</v>
      </c>
      <c r="K334" s="20"/>
      <c r="L334" s="1"/>
      <c r="M334" s="1">
        <v>1050</v>
      </c>
      <c r="N334" s="1">
        <v>1800</v>
      </c>
      <c r="O334" s="1">
        <v>1560</v>
      </c>
      <c r="P334" s="1">
        <f t="shared" si="196"/>
        <v>2579.85</v>
      </c>
      <c r="Q334" s="1">
        <f t="shared" si="198"/>
        <v>683.99999999999966</v>
      </c>
      <c r="R334" s="1">
        <f t="shared" si="187"/>
        <v>642.9599999999997</v>
      </c>
      <c r="S334" s="1">
        <v>200</v>
      </c>
      <c r="T334" s="1">
        <f t="shared" si="188"/>
        <v>842.9599999999997</v>
      </c>
      <c r="U334" s="22">
        <f t="shared" si="189"/>
        <v>2408.4571428571421</v>
      </c>
      <c r="V334" s="1"/>
      <c r="W334" s="1"/>
      <c r="X334" s="1">
        <v>1050</v>
      </c>
      <c r="Y334" s="1">
        <v>1800</v>
      </c>
      <c r="Z334" s="1">
        <v>1880</v>
      </c>
      <c r="AA334" s="1">
        <f t="shared" si="165"/>
        <v>3109.05</v>
      </c>
      <c r="AB334" s="1">
        <f t="shared" si="199"/>
        <v>653.65999999999974</v>
      </c>
      <c r="AC334" s="1">
        <f t="shared" si="190"/>
        <v>614.44039999999973</v>
      </c>
      <c r="AD334" s="1">
        <v>205</v>
      </c>
      <c r="AE334" s="1">
        <f t="shared" si="191"/>
        <v>819.44039999999973</v>
      </c>
      <c r="AF334" s="22">
        <f t="shared" si="192"/>
        <v>2341.2582857142852</v>
      </c>
      <c r="AG334" s="20"/>
      <c r="AH334" s="20"/>
      <c r="AI334" s="1">
        <v>1050</v>
      </c>
      <c r="AJ334" s="1">
        <v>1800</v>
      </c>
      <c r="AK334" s="1">
        <v>2350</v>
      </c>
      <c r="AL334" s="1">
        <f t="shared" si="164"/>
        <v>3886.3125</v>
      </c>
      <c r="AM334" s="1">
        <f t="shared" si="200"/>
        <v>829.74999999999989</v>
      </c>
      <c r="AN334" s="1">
        <f t="shared" si="193"/>
        <v>788.26249999999982</v>
      </c>
      <c r="AO334" s="1">
        <v>210</v>
      </c>
      <c r="AP334" s="1">
        <v>30</v>
      </c>
      <c r="AQ334" s="1">
        <f t="shared" si="194"/>
        <v>1028.2624999999998</v>
      </c>
      <c r="AR334" s="22">
        <f t="shared" si="195"/>
        <v>2937.8928571428569</v>
      </c>
    </row>
    <row r="335" spans="2:44" x14ac:dyDescent="0.35">
      <c r="B335" s="3">
        <v>1050</v>
      </c>
      <c r="C335" s="21">
        <v>1900</v>
      </c>
      <c r="D335" s="4">
        <v>1255</v>
      </c>
      <c r="E335" s="6">
        <f t="shared" si="183"/>
        <v>2207.2312499999998</v>
      </c>
      <c r="F335" s="3">
        <f t="shared" si="197"/>
        <v>550.84000000000015</v>
      </c>
      <c r="G335" s="21">
        <f t="shared" si="184"/>
        <v>523.29800000000012</v>
      </c>
      <c r="H335" s="21">
        <v>185</v>
      </c>
      <c r="I335" s="4">
        <f t="shared" si="185"/>
        <v>708.29800000000012</v>
      </c>
      <c r="J335" s="9">
        <f t="shared" si="186"/>
        <v>2023.708571428572</v>
      </c>
      <c r="K335" s="20"/>
      <c r="L335" s="1"/>
      <c r="M335" s="1">
        <v>1050</v>
      </c>
      <c r="N335" s="1">
        <v>1900</v>
      </c>
      <c r="O335" s="1">
        <v>1560</v>
      </c>
      <c r="P335" s="1">
        <f t="shared" si="196"/>
        <v>2743.65</v>
      </c>
      <c r="Q335" s="1">
        <f t="shared" si="198"/>
        <v>700.91999999999962</v>
      </c>
      <c r="R335" s="1">
        <f t="shared" si="187"/>
        <v>658.8647999999996</v>
      </c>
      <c r="S335" s="1">
        <v>200</v>
      </c>
      <c r="T335" s="1">
        <f t="shared" si="188"/>
        <v>858.8647999999996</v>
      </c>
      <c r="U335" s="22">
        <f t="shared" si="189"/>
        <v>2453.8994285714275</v>
      </c>
      <c r="V335" s="1"/>
      <c r="W335" s="1"/>
      <c r="X335" s="1">
        <v>1050</v>
      </c>
      <c r="Y335" s="1">
        <v>1900</v>
      </c>
      <c r="Z335" s="1">
        <v>1880</v>
      </c>
      <c r="AA335" s="1">
        <f t="shared" si="165"/>
        <v>3306.45</v>
      </c>
      <c r="AB335" s="1">
        <f t="shared" si="199"/>
        <v>669.9499999999997</v>
      </c>
      <c r="AC335" s="1">
        <f t="shared" si="190"/>
        <v>629.7529999999997</v>
      </c>
      <c r="AD335" s="1">
        <v>205</v>
      </c>
      <c r="AE335" s="1">
        <f t="shared" si="191"/>
        <v>834.7529999999997</v>
      </c>
      <c r="AF335" s="22">
        <f t="shared" si="192"/>
        <v>2385.0085714285706</v>
      </c>
      <c r="AG335" s="20"/>
      <c r="AH335" s="20"/>
      <c r="AI335" s="1">
        <v>1050</v>
      </c>
      <c r="AJ335" s="1">
        <v>1900</v>
      </c>
      <c r="AK335" s="1">
        <v>2350</v>
      </c>
      <c r="AL335" s="1">
        <f t="shared" ref="AL335:AL398" si="201">(((22/7*(AI335/2)^2)*AK335)+((AJ335-AI335)*AK335*AI335))/1000000</f>
        <v>4133.0625</v>
      </c>
      <c r="AM335" s="1">
        <f t="shared" si="200"/>
        <v>850.88999999999987</v>
      </c>
      <c r="AN335" s="1">
        <f t="shared" si="193"/>
        <v>808.34549999999979</v>
      </c>
      <c r="AO335" s="1">
        <v>215</v>
      </c>
      <c r="AP335" s="1">
        <v>30</v>
      </c>
      <c r="AQ335" s="1">
        <f t="shared" si="194"/>
        <v>1053.3454999999999</v>
      </c>
      <c r="AR335" s="22">
        <f t="shared" si="195"/>
        <v>3009.5585714285712</v>
      </c>
    </row>
    <row r="336" spans="2:44" x14ac:dyDescent="0.35">
      <c r="B336" s="3">
        <v>1050</v>
      </c>
      <c r="C336" s="21">
        <v>2000</v>
      </c>
      <c r="D336" s="4">
        <v>1255</v>
      </c>
      <c r="E336" s="6">
        <f t="shared" si="183"/>
        <v>2339.0062499999999</v>
      </c>
      <c r="F336" s="3">
        <f t="shared" si="197"/>
        <v>563.5300000000002</v>
      </c>
      <c r="G336" s="21">
        <f t="shared" si="184"/>
        <v>535.35350000000017</v>
      </c>
      <c r="H336" s="21">
        <v>185</v>
      </c>
      <c r="I336" s="4">
        <f t="shared" si="185"/>
        <v>720.35350000000017</v>
      </c>
      <c r="J336" s="9">
        <f t="shared" si="186"/>
        <v>2058.1528571428576</v>
      </c>
      <c r="K336" s="20"/>
      <c r="L336" s="1"/>
      <c r="M336" s="1">
        <v>1050</v>
      </c>
      <c r="N336" s="1">
        <v>2000</v>
      </c>
      <c r="O336" s="1">
        <v>1560</v>
      </c>
      <c r="P336" s="1">
        <f t="shared" si="196"/>
        <v>2907.45</v>
      </c>
      <c r="Q336" s="1">
        <f t="shared" si="198"/>
        <v>717.83999999999958</v>
      </c>
      <c r="R336" s="1">
        <f t="shared" si="187"/>
        <v>674.76959999999951</v>
      </c>
      <c r="S336" s="1">
        <v>200</v>
      </c>
      <c r="T336" s="1">
        <f t="shared" si="188"/>
        <v>874.76959999999951</v>
      </c>
      <c r="U336" s="22">
        <f t="shared" si="189"/>
        <v>2499.3417142857129</v>
      </c>
      <c r="V336" s="1"/>
      <c r="W336" s="1"/>
      <c r="X336" s="1">
        <v>1050</v>
      </c>
      <c r="Y336" s="1">
        <v>2000</v>
      </c>
      <c r="Z336" s="1">
        <v>1880</v>
      </c>
      <c r="AA336" s="1">
        <f t="shared" si="165"/>
        <v>3503.85</v>
      </c>
      <c r="AB336" s="1">
        <f t="shared" si="199"/>
        <v>686.23999999999967</v>
      </c>
      <c r="AC336" s="1">
        <f t="shared" si="190"/>
        <v>645.06559999999968</v>
      </c>
      <c r="AD336" s="1">
        <v>210</v>
      </c>
      <c r="AE336" s="1">
        <f t="shared" si="191"/>
        <v>855.06559999999968</v>
      </c>
      <c r="AF336" s="22">
        <f t="shared" si="192"/>
        <v>2443.0445714285706</v>
      </c>
      <c r="AG336" s="20"/>
      <c r="AH336" s="20"/>
      <c r="AI336" s="1">
        <v>1050</v>
      </c>
      <c r="AJ336" s="1">
        <v>2000</v>
      </c>
      <c r="AK336" s="1">
        <v>2350</v>
      </c>
      <c r="AL336" s="1">
        <f t="shared" si="201"/>
        <v>4379.8125</v>
      </c>
      <c r="AM336" s="1">
        <f t="shared" si="200"/>
        <v>872.02999999999986</v>
      </c>
      <c r="AN336" s="1">
        <f t="shared" si="193"/>
        <v>828.42849999999987</v>
      </c>
      <c r="AO336" s="1">
        <v>215</v>
      </c>
      <c r="AP336" s="1">
        <v>30</v>
      </c>
      <c r="AQ336" s="1">
        <f t="shared" si="194"/>
        <v>1073.4285</v>
      </c>
      <c r="AR336" s="22">
        <f t="shared" si="195"/>
        <v>3066.9385714285718</v>
      </c>
    </row>
    <row r="337" spans="2:44" x14ac:dyDescent="0.35">
      <c r="B337" s="3">
        <v>1050</v>
      </c>
      <c r="C337" s="21">
        <v>2100</v>
      </c>
      <c r="D337" s="4">
        <v>1255</v>
      </c>
      <c r="E337" s="6">
        <f t="shared" si="183"/>
        <v>2470.78125</v>
      </c>
      <c r="F337" s="3">
        <f t="shared" si="197"/>
        <v>576.22000000000025</v>
      </c>
      <c r="G337" s="21">
        <f t="shared" si="184"/>
        <v>547.40900000000022</v>
      </c>
      <c r="H337" s="21">
        <v>185</v>
      </c>
      <c r="I337" s="4">
        <f t="shared" si="185"/>
        <v>732.40900000000022</v>
      </c>
      <c r="J337" s="9">
        <f t="shared" si="186"/>
        <v>2092.5971428571438</v>
      </c>
      <c r="K337" s="20"/>
      <c r="L337" s="1"/>
      <c r="M337" s="1">
        <v>1050</v>
      </c>
      <c r="N337" s="1">
        <v>2100</v>
      </c>
      <c r="O337" s="1">
        <v>1560</v>
      </c>
      <c r="P337" s="1">
        <f t="shared" si="196"/>
        <v>3071.25</v>
      </c>
      <c r="Q337" s="1">
        <f t="shared" si="198"/>
        <v>734.75999999999954</v>
      </c>
      <c r="R337" s="1">
        <f t="shared" si="187"/>
        <v>690.67439999999954</v>
      </c>
      <c r="S337" s="1">
        <v>205</v>
      </c>
      <c r="T337" s="1">
        <f t="shared" si="188"/>
        <v>895.67439999999954</v>
      </c>
      <c r="U337" s="22">
        <f t="shared" si="189"/>
        <v>2559.069714285713</v>
      </c>
      <c r="V337" s="1"/>
      <c r="W337" s="1"/>
      <c r="X337" s="1">
        <v>1050</v>
      </c>
      <c r="Y337" s="1">
        <v>2100</v>
      </c>
      <c r="Z337" s="1">
        <v>1880</v>
      </c>
      <c r="AA337" s="1">
        <f t="shared" si="165"/>
        <v>3701.25</v>
      </c>
      <c r="AB337" s="1">
        <f t="shared" si="199"/>
        <v>702.52999999999963</v>
      </c>
      <c r="AC337" s="1">
        <f t="shared" si="190"/>
        <v>660.37819999999965</v>
      </c>
      <c r="AD337" s="1">
        <v>210</v>
      </c>
      <c r="AE337" s="1">
        <f t="shared" si="191"/>
        <v>870.37819999999965</v>
      </c>
      <c r="AF337" s="22">
        <f t="shared" si="192"/>
        <v>2486.7948571428565</v>
      </c>
      <c r="AG337" s="20"/>
      <c r="AH337" s="20"/>
      <c r="AI337" s="1">
        <v>1050</v>
      </c>
      <c r="AJ337" s="1">
        <v>2100</v>
      </c>
      <c r="AK337" s="1">
        <v>2350</v>
      </c>
      <c r="AL337" s="1">
        <f t="shared" si="201"/>
        <v>4626.5625</v>
      </c>
      <c r="AM337" s="1">
        <f t="shared" si="200"/>
        <v>893.16999999999985</v>
      </c>
      <c r="AN337" s="1">
        <f t="shared" si="193"/>
        <v>848.51149999999984</v>
      </c>
      <c r="AO337" s="1">
        <v>220</v>
      </c>
      <c r="AP337" s="1">
        <v>30</v>
      </c>
      <c r="AQ337" s="1">
        <f t="shared" si="194"/>
        <v>1098.5114999999998</v>
      </c>
      <c r="AR337" s="22">
        <f t="shared" si="195"/>
        <v>3138.6042857142857</v>
      </c>
    </row>
    <row r="338" spans="2:44" x14ac:dyDescent="0.35">
      <c r="B338" s="3">
        <v>1050</v>
      </c>
      <c r="C338" s="21">
        <v>2200</v>
      </c>
      <c r="D338" s="4">
        <v>1255</v>
      </c>
      <c r="E338" s="6">
        <f t="shared" si="183"/>
        <v>2602.5562500000001</v>
      </c>
      <c r="F338" s="3">
        <f t="shared" si="197"/>
        <v>588.91000000000031</v>
      </c>
      <c r="G338" s="21">
        <f t="shared" si="184"/>
        <v>559.46450000000027</v>
      </c>
      <c r="H338" s="21">
        <v>200</v>
      </c>
      <c r="I338" s="4">
        <f t="shared" si="185"/>
        <v>759.46450000000027</v>
      </c>
      <c r="J338" s="9">
        <f t="shared" si="186"/>
        <v>2169.8985714285723</v>
      </c>
      <c r="K338" s="20"/>
      <c r="L338" s="1"/>
      <c r="M338" s="1">
        <v>1050</v>
      </c>
      <c r="N338" s="1">
        <v>2200</v>
      </c>
      <c r="O338" s="1">
        <v>1560</v>
      </c>
      <c r="P338" s="1">
        <f t="shared" si="196"/>
        <v>3235.05</v>
      </c>
      <c r="Q338" s="1">
        <f t="shared" si="198"/>
        <v>751.6799999999995</v>
      </c>
      <c r="R338" s="1">
        <f t="shared" si="187"/>
        <v>706.57919999999945</v>
      </c>
      <c r="S338" s="1">
        <v>205</v>
      </c>
      <c r="T338" s="1">
        <f t="shared" si="188"/>
        <v>911.57919999999945</v>
      </c>
      <c r="U338" s="22">
        <f t="shared" si="189"/>
        <v>2604.5119999999988</v>
      </c>
      <c r="V338" s="1"/>
      <c r="W338" s="1"/>
      <c r="X338" s="1">
        <v>1050</v>
      </c>
      <c r="Y338" s="1">
        <v>2200</v>
      </c>
      <c r="Z338" s="1">
        <v>1880</v>
      </c>
      <c r="AA338" s="1">
        <f t="shared" si="165"/>
        <v>3898.65</v>
      </c>
      <c r="AB338" s="1">
        <f t="shared" si="199"/>
        <v>718.8199999999996</v>
      </c>
      <c r="AC338" s="1">
        <f t="shared" si="190"/>
        <v>675.69079999999963</v>
      </c>
      <c r="AD338" s="1">
        <v>210</v>
      </c>
      <c r="AE338" s="1">
        <f t="shared" si="191"/>
        <v>885.69079999999963</v>
      </c>
      <c r="AF338" s="22">
        <f t="shared" si="192"/>
        <v>2530.5451428571419</v>
      </c>
      <c r="AG338" s="20"/>
      <c r="AH338" s="20"/>
      <c r="AI338" s="1">
        <v>1050</v>
      </c>
      <c r="AJ338" s="1">
        <v>2200</v>
      </c>
      <c r="AK338" s="1">
        <v>2350</v>
      </c>
      <c r="AL338" s="1">
        <f t="shared" si="201"/>
        <v>4873.3125</v>
      </c>
      <c r="AM338" s="1">
        <f t="shared" si="200"/>
        <v>914.30999999999983</v>
      </c>
      <c r="AN338" s="1">
        <f t="shared" si="193"/>
        <v>868.59449999999981</v>
      </c>
      <c r="AO338" s="1">
        <v>220</v>
      </c>
      <c r="AP338" s="1">
        <v>30</v>
      </c>
      <c r="AQ338" s="1">
        <f t="shared" si="194"/>
        <v>1118.5944999999997</v>
      </c>
      <c r="AR338" s="22">
        <f t="shared" si="195"/>
        <v>3195.9842857142849</v>
      </c>
    </row>
    <row r="339" spans="2:44" x14ac:dyDescent="0.35">
      <c r="B339" s="3">
        <v>1050</v>
      </c>
      <c r="C339" s="21">
        <v>2300</v>
      </c>
      <c r="D339" s="4">
        <v>1255</v>
      </c>
      <c r="E339" s="6">
        <f t="shared" si="183"/>
        <v>2734.3312500000002</v>
      </c>
      <c r="F339" s="3">
        <f t="shared" si="197"/>
        <v>601.60000000000036</v>
      </c>
      <c r="G339" s="21">
        <f t="shared" si="184"/>
        <v>571.52000000000032</v>
      </c>
      <c r="H339" s="21">
        <v>200</v>
      </c>
      <c r="I339" s="4">
        <f t="shared" si="185"/>
        <v>771.52000000000032</v>
      </c>
      <c r="J339" s="9">
        <f t="shared" si="186"/>
        <v>2204.3428571428581</v>
      </c>
      <c r="K339" s="20"/>
      <c r="L339" s="1"/>
      <c r="M339" s="1">
        <v>1050</v>
      </c>
      <c r="N339" s="1">
        <v>2300</v>
      </c>
      <c r="O339" s="1">
        <v>1560</v>
      </c>
      <c r="P339" s="1">
        <f t="shared" si="196"/>
        <v>3398.85</v>
      </c>
      <c r="Q339" s="1">
        <f t="shared" si="198"/>
        <v>768.59999999999945</v>
      </c>
      <c r="R339" s="1">
        <f t="shared" si="187"/>
        <v>722.48399999999947</v>
      </c>
      <c r="S339" s="1">
        <v>205</v>
      </c>
      <c r="T339" s="1">
        <f t="shared" si="188"/>
        <v>927.48399999999947</v>
      </c>
      <c r="U339" s="22">
        <f t="shared" si="189"/>
        <v>2649.9542857142842</v>
      </c>
      <c r="V339" s="1"/>
      <c r="W339" s="1"/>
      <c r="X339" s="1">
        <v>1050</v>
      </c>
      <c r="Y339" s="1">
        <v>2300</v>
      </c>
      <c r="Z339" s="1">
        <v>1880</v>
      </c>
      <c r="AA339" s="1">
        <f t="shared" si="165"/>
        <v>4096.05</v>
      </c>
      <c r="AB339" s="1">
        <f t="shared" si="199"/>
        <v>735.10999999999956</v>
      </c>
      <c r="AC339" s="1">
        <f t="shared" si="190"/>
        <v>691.0033999999996</v>
      </c>
      <c r="AD339" s="1">
        <v>215</v>
      </c>
      <c r="AE339" s="1">
        <f t="shared" si="191"/>
        <v>906.0033999999996</v>
      </c>
      <c r="AF339" s="22">
        <f t="shared" si="192"/>
        <v>2588.5811428571419</v>
      </c>
      <c r="AG339" s="20"/>
      <c r="AH339" s="20"/>
      <c r="AI339" s="1">
        <v>1050</v>
      </c>
      <c r="AJ339" s="1">
        <v>2300</v>
      </c>
      <c r="AK339" s="1">
        <v>2350</v>
      </c>
      <c r="AL339" s="1">
        <f t="shared" si="201"/>
        <v>5120.0625</v>
      </c>
      <c r="AM339" s="1">
        <f t="shared" si="200"/>
        <v>935.44999999999982</v>
      </c>
      <c r="AN339" s="1">
        <f t="shared" si="193"/>
        <v>888.67749999999978</v>
      </c>
      <c r="AO339" s="1">
        <v>225</v>
      </c>
      <c r="AP339" s="1">
        <v>45</v>
      </c>
      <c r="AQ339" s="1">
        <f t="shared" si="194"/>
        <v>1158.6774999999998</v>
      </c>
      <c r="AR339" s="22">
        <f t="shared" si="195"/>
        <v>3310.5071428571423</v>
      </c>
    </row>
    <row r="340" spans="2:44" x14ac:dyDescent="0.35">
      <c r="B340" s="3">
        <v>1050</v>
      </c>
      <c r="C340" s="21">
        <v>2400</v>
      </c>
      <c r="D340" s="4">
        <v>1255</v>
      </c>
      <c r="E340" s="6">
        <f t="shared" si="183"/>
        <v>2866.1062499999998</v>
      </c>
      <c r="F340" s="3">
        <f t="shared" si="197"/>
        <v>614.29000000000042</v>
      </c>
      <c r="G340" s="21">
        <f t="shared" si="184"/>
        <v>583.57550000000037</v>
      </c>
      <c r="H340" s="21">
        <v>200</v>
      </c>
      <c r="I340" s="4">
        <f t="shared" si="185"/>
        <v>783.57550000000037</v>
      </c>
      <c r="J340" s="9">
        <f t="shared" si="186"/>
        <v>2238.7871428571439</v>
      </c>
      <c r="K340" s="20"/>
      <c r="L340" s="1"/>
      <c r="M340" s="1">
        <v>1050</v>
      </c>
      <c r="N340" s="1">
        <v>2400</v>
      </c>
      <c r="O340" s="1">
        <v>1560</v>
      </c>
      <c r="P340" s="1">
        <f t="shared" si="196"/>
        <v>3562.65</v>
      </c>
      <c r="Q340" s="1">
        <f t="shared" si="198"/>
        <v>785.51999999999941</v>
      </c>
      <c r="R340" s="1">
        <f t="shared" si="187"/>
        <v>738.38879999999938</v>
      </c>
      <c r="S340" s="1">
        <v>210</v>
      </c>
      <c r="T340" s="1">
        <f t="shared" si="188"/>
        <v>948.38879999999938</v>
      </c>
      <c r="U340" s="22">
        <f t="shared" si="189"/>
        <v>2709.6822857142843</v>
      </c>
      <c r="V340" s="1"/>
      <c r="W340" s="1"/>
      <c r="X340" s="1">
        <v>1050</v>
      </c>
      <c r="Y340" s="1">
        <v>2400</v>
      </c>
      <c r="Z340" s="1">
        <v>1880</v>
      </c>
      <c r="AA340" s="1">
        <f t="shared" si="165"/>
        <v>4293.45</v>
      </c>
      <c r="AB340" s="1">
        <f t="shared" si="199"/>
        <v>751.39999999999952</v>
      </c>
      <c r="AC340" s="1">
        <f t="shared" si="190"/>
        <v>706.31599999999946</v>
      </c>
      <c r="AD340" s="1">
        <v>215</v>
      </c>
      <c r="AE340" s="1">
        <f t="shared" si="191"/>
        <v>921.31599999999946</v>
      </c>
      <c r="AF340" s="22">
        <f t="shared" si="192"/>
        <v>2632.3314285714273</v>
      </c>
      <c r="AG340" s="20"/>
      <c r="AH340" s="20"/>
      <c r="AI340" s="1">
        <v>1050</v>
      </c>
      <c r="AJ340" s="1">
        <v>2400</v>
      </c>
      <c r="AK340" s="1">
        <v>2350</v>
      </c>
      <c r="AL340" s="1">
        <f t="shared" si="201"/>
        <v>5366.8125</v>
      </c>
      <c r="AM340" s="1">
        <f t="shared" si="200"/>
        <v>956.5899999999998</v>
      </c>
      <c r="AN340" s="1">
        <f t="shared" si="193"/>
        <v>908.76049999999975</v>
      </c>
      <c r="AO340" s="1">
        <v>225</v>
      </c>
      <c r="AP340" s="1">
        <v>45</v>
      </c>
      <c r="AQ340" s="1">
        <f t="shared" si="194"/>
        <v>1178.7604999999999</v>
      </c>
      <c r="AR340" s="22">
        <f t="shared" si="195"/>
        <v>3367.8871428571429</v>
      </c>
    </row>
    <row r="341" spans="2:44" x14ac:dyDescent="0.35">
      <c r="B341" s="3">
        <v>1050</v>
      </c>
      <c r="C341" s="21">
        <v>2500</v>
      </c>
      <c r="D341" s="4">
        <v>1255</v>
      </c>
      <c r="E341" s="6">
        <f t="shared" si="183"/>
        <v>2997.8812499999999</v>
      </c>
      <c r="F341" s="3">
        <f t="shared" si="197"/>
        <v>626.98000000000047</v>
      </c>
      <c r="G341" s="21">
        <f t="shared" si="184"/>
        <v>595.63100000000043</v>
      </c>
      <c r="H341" s="21">
        <v>200</v>
      </c>
      <c r="I341" s="4">
        <f t="shared" si="185"/>
        <v>795.63100000000043</v>
      </c>
      <c r="J341" s="9">
        <f t="shared" si="186"/>
        <v>2273.2314285714301</v>
      </c>
      <c r="K341" s="20"/>
      <c r="L341" s="1"/>
      <c r="M341" s="1">
        <v>1050</v>
      </c>
      <c r="N341" s="1">
        <v>2500</v>
      </c>
      <c r="O341" s="1">
        <v>1560</v>
      </c>
      <c r="P341" s="1">
        <f t="shared" si="196"/>
        <v>3726.45</v>
      </c>
      <c r="Q341" s="1">
        <f t="shared" si="198"/>
        <v>802.43999999999937</v>
      </c>
      <c r="R341" s="1">
        <f t="shared" si="187"/>
        <v>754.2935999999994</v>
      </c>
      <c r="S341" s="1">
        <v>210</v>
      </c>
      <c r="T341" s="1">
        <f t="shared" si="188"/>
        <v>964.2935999999994</v>
      </c>
      <c r="U341" s="22">
        <f t="shared" si="189"/>
        <v>2755.1245714285701</v>
      </c>
      <c r="V341" s="1"/>
      <c r="W341" s="1"/>
      <c r="X341" s="1">
        <v>1050</v>
      </c>
      <c r="Y341" s="1">
        <v>2500</v>
      </c>
      <c r="Z341" s="1">
        <v>1880</v>
      </c>
      <c r="AA341" s="1">
        <f t="shared" si="165"/>
        <v>4490.8500000000004</v>
      </c>
      <c r="AB341" s="1">
        <f t="shared" si="199"/>
        <v>767.68999999999949</v>
      </c>
      <c r="AC341" s="1">
        <f t="shared" si="190"/>
        <v>721.62859999999944</v>
      </c>
      <c r="AD341" s="1">
        <v>215</v>
      </c>
      <c r="AE341" s="1">
        <f t="shared" si="191"/>
        <v>936.62859999999944</v>
      </c>
      <c r="AF341" s="22">
        <f t="shared" si="192"/>
        <v>2676.0817142857127</v>
      </c>
      <c r="AG341" s="20"/>
      <c r="AH341" s="20"/>
      <c r="AI341" s="1">
        <v>1050</v>
      </c>
      <c r="AJ341" s="1">
        <v>2500</v>
      </c>
      <c r="AK341" s="1">
        <v>2350</v>
      </c>
      <c r="AL341" s="1">
        <f t="shared" si="201"/>
        <v>5613.5625</v>
      </c>
      <c r="AM341" s="1">
        <f t="shared" si="200"/>
        <v>977.72999999999979</v>
      </c>
      <c r="AN341" s="1">
        <f t="shared" si="193"/>
        <v>928.84349999999972</v>
      </c>
      <c r="AO341" s="1">
        <v>225</v>
      </c>
      <c r="AP341" s="1">
        <v>45</v>
      </c>
      <c r="AQ341" s="1">
        <f t="shared" si="194"/>
        <v>1198.8434999999997</v>
      </c>
      <c r="AR341" s="22">
        <f t="shared" si="195"/>
        <v>3425.2671428571421</v>
      </c>
    </row>
    <row r="342" spans="2:44" x14ac:dyDescent="0.35">
      <c r="B342" s="3">
        <v>1050</v>
      </c>
      <c r="C342" s="21">
        <v>2600</v>
      </c>
      <c r="D342" s="4">
        <v>1255</v>
      </c>
      <c r="E342" s="6">
        <f t="shared" si="183"/>
        <v>3129.65625</v>
      </c>
      <c r="F342" s="3">
        <f t="shared" si="197"/>
        <v>639.67000000000053</v>
      </c>
      <c r="G342" s="21">
        <f t="shared" si="184"/>
        <v>607.68650000000048</v>
      </c>
      <c r="H342" s="21">
        <v>205</v>
      </c>
      <c r="I342" s="4">
        <f t="shared" si="185"/>
        <v>812.68650000000048</v>
      </c>
      <c r="J342" s="9">
        <f t="shared" si="186"/>
        <v>2321.9614285714301</v>
      </c>
      <c r="K342" s="20"/>
      <c r="L342" s="1"/>
      <c r="M342" s="1">
        <v>1050</v>
      </c>
      <c r="N342" s="1">
        <v>2600</v>
      </c>
      <c r="O342" s="1">
        <v>1560</v>
      </c>
      <c r="P342" s="1">
        <f t="shared" si="196"/>
        <v>3890.25</v>
      </c>
      <c r="Q342" s="1">
        <f t="shared" si="198"/>
        <v>819.35999999999933</v>
      </c>
      <c r="R342" s="1">
        <f t="shared" si="187"/>
        <v>770.19839999999931</v>
      </c>
      <c r="S342" s="1">
        <v>210</v>
      </c>
      <c r="T342" s="1">
        <f t="shared" si="188"/>
        <v>980.19839999999931</v>
      </c>
      <c r="U342" s="22">
        <f t="shared" si="189"/>
        <v>2800.5668571428555</v>
      </c>
      <c r="V342" s="1"/>
      <c r="W342" s="1"/>
      <c r="X342" s="1">
        <v>1050</v>
      </c>
      <c r="Y342" s="1">
        <v>2600</v>
      </c>
      <c r="Z342" s="1">
        <v>1880</v>
      </c>
      <c r="AA342" s="1">
        <f t="shared" si="165"/>
        <v>4688.25</v>
      </c>
      <c r="AB342" s="1">
        <f t="shared" si="199"/>
        <v>783.97999999999945</v>
      </c>
      <c r="AC342" s="1">
        <f t="shared" si="190"/>
        <v>736.94119999999941</v>
      </c>
      <c r="AD342" s="1">
        <v>220</v>
      </c>
      <c r="AE342" s="1">
        <f t="shared" si="191"/>
        <v>956.94119999999941</v>
      </c>
      <c r="AF342" s="22">
        <f t="shared" si="192"/>
        <v>2734.1177142857127</v>
      </c>
      <c r="AG342" s="20"/>
      <c r="AH342" s="20"/>
      <c r="AI342" s="1">
        <v>1050</v>
      </c>
      <c r="AJ342" s="1">
        <v>2600</v>
      </c>
      <c r="AK342" s="1">
        <v>2350</v>
      </c>
      <c r="AL342" s="1">
        <f t="shared" si="201"/>
        <v>5860.3125</v>
      </c>
      <c r="AM342" s="1">
        <f t="shared" si="200"/>
        <v>998.86999999999978</v>
      </c>
      <c r="AN342" s="1">
        <f t="shared" si="193"/>
        <v>948.92649999999969</v>
      </c>
      <c r="AO342" s="1">
        <v>225</v>
      </c>
      <c r="AP342" s="1">
        <v>45</v>
      </c>
      <c r="AQ342" s="1">
        <f t="shared" si="194"/>
        <v>1218.9264999999996</v>
      </c>
      <c r="AR342" s="22">
        <f t="shared" si="195"/>
        <v>3482.6471428571417</v>
      </c>
    </row>
    <row r="343" spans="2:44" x14ac:dyDescent="0.35">
      <c r="B343" s="3">
        <v>1050</v>
      </c>
      <c r="C343" s="21">
        <v>2700</v>
      </c>
      <c r="D343" s="4">
        <v>1255</v>
      </c>
      <c r="E343" s="6">
        <f t="shared" si="183"/>
        <v>3261.4312500000001</v>
      </c>
      <c r="F343" s="3">
        <f t="shared" si="197"/>
        <v>652.36000000000058</v>
      </c>
      <c r="G343" s="21">
        <f t="shared" si="184"/>
        <v>619.74200000000053</v>
      </c>
      <c r="H343" s="21">
        <v>205</v>
      </c>
      <c r="I343" s="4">
        <f t="shared" si="185"/>
        <v>824.74200000000053</v>
      </c>
      <c r="J343" s="9">
        <f t="shared" si="186"/>
        <v>2356.4057142857159</v>
      </c>
      <c r="K343" s="20"/>
      <c r="L343" s="1"/>
      <c r="M343" s="1">
        <v>1050</v>
      </c>
      <c r="N343" s="1">
        <v>2700</v>
      </c>
      <c r="O343" s="1">
        <v>1560</v>
      </c>
      <c r="P343" s="1">
        <f t="shared" si="196"/>
        <v>4054.05</v>
      </c>
      <c r="Q343" s="1">
        <f t="shared" si="198"/>
        <v>836.27999999999929</v>
      </c>
      <c r="R343" s="1">
        <f t="shared" si="187"/>
        <v>786.10319999999933</v>
      </c>
      <c r="S343" s="1">
        <v>215</v>
      </c>
      <c r="T343" s="1">
        <f t="shared" si="188"/>
        <v>1001.1031999999993</v>
      </c>
      <c r="U343" s="22">
        <f t="shared" si="189"/>
        <v>2860.2948571428556</v>
      </c>
      <c r="V343" s="1"/>
      <c r="W343" s="1"/>
      <c r="X343" s="1">
        <v>1050</v>
      </c>
      <c r="Y343" s="1">
        <v>2700</v>
      </c>
      <c r="Z343" s="1">
        <v>1880</v>
      </c>
      <c r="AA343" s="1">
        <f t="shared" si="165"/>
        <v>4885.6499999999996</v>
      </c>
      <c r="AB343" s="1">
        <f t="shared" si="199"/>
        <v>800.26999999999941</v>
      </c>
      <c r="AC343" s="1">
        <f t="shared" si="190"/>
        <v>752.25379999999939</v>
      </c>
      <c r="AD343" s="1">
        <v>220</v>
      </c>
      <c r="AE343" s="1">
        <f t="shared" si="191"/>
        <v>972.25379999999939</v>
      </c>
      <c r="AF343" s="22">
        <f t="shared" si="192"/>
        <v>2777.8679999999986</v>
      </c>
      <c r="AG343" s="20"/>
      <c r="AH343" s="20"/>
      <c r="AI343" s="1">
        <v>1050</v>
      </c>
      <c r="AJ343" s="1">
        <v>2700</v>
      </c>
      <c r="AK343" s="1">
        <v>2350</v>
      </c>
      <c r="AL343" s="1">
        <f t="shared" si="201"/>
        <v>6107.0625</v>
      </c>
      <c r="AM343" s="1">
        <f t="shared" si="200"/>
        <v>1020.0099999999998</v>
      </c>
      <c r="AN343" s="1">
        <f t="shared" si="193"/>
        <v>969.00949999999978</v>
      </c>
      <c r="AO343" s="1">
        <v>230</v>
      </c>
      <c r="AP343" s="1">
        <v>45</v>
      </c>
      <c r="AQ343" s="1">
        <f t="shared" si="194"/>
        <v>1244.0094999999997</v>
      </c>
      <c r="AR343" s="22">
        <f t="shared" si="195"/>
        <v>3554.3128571428565</v>
      </c>
    </row>
    <row r="344" spans="2:44" x14ac:dyDescent="0.35">
      <c r="B344" s="3">
        <v>1050</v>
      </c>
      <c r="C344" s="21">
        <v>2800</v>
      </c>
      <c r="D344" s="4">
        <v>1255</v>
      </c>
      <c r="E344" s="6">
        <f t="shared" si="183"/>
        <v>3393.2062500000002</v>
      </c>
      <c r="F344" s="3">
        <f t="shared" si="197"/>
        <v>665.05000000000064</v>
      </c>
      <c r="G344" s="21">
        <f t="shared" si="184"/>
        <v>631.79750000000058</v>
      </c>
      <c r="H344" s="21">
        <v>205</v>
      </c>
      <c r="I344" s="4">
        <f t="shared" si="185"/>
        <v>836.79750000000058</v>
      </c>
      <c r="J344" s="9">
        <f t="shared" si="186"/>
        <v>2390.8500000000017</v>
      </c>
      <c r="K344" s="20"/>
      <c r="L344" s="1"/>
      <c r="M344" s="1">
        <v>1050</v>
      </c>
      <c r="N344" s="1">
        <v>2800</v>
      </c>
      <c r="O344" s="1">
        <v>1560</v>
      </c>
      <c r="P344" s="1">
        <f t="shared" si="196"/>
        <v>4217.8500000000004</v>
      </c>
      <c r="Q344" s="1">
        <f t="shared" si="198"/>
        <v>853.19999999999925</v>
      </c>
      <c r="R344" s="1">
        <f t="shared" si="187"/>
        <v>802.00799999999924</v>
      </c>
      <c r="S344" s="1">
        <v>215</v>
      </c>
      <c r="T344" s="1">
        <f t="shared" si="188"/>
        <v>1017.0079999999992</v>
      </c>
      <c r="U344" s="22">
        <f t="shared" si="189"/>
        <v>2905.737142857141</v>
      </c>
      <c r="V344" s="1"/>
      <c r="W344" s="1"/>
      <c r="X344" s="1">
        <v>1050</v>
      </c>
      <c r="Y344" s="1">
        <v>2800</v>
      </c>
      <c r="Z344" s="1">
        <v>1880</v>
      </c>
      <c r="AA344" s="1">
        <f t="shared" si="165"/>
        <v>5083.05</v>
      </c>
      <c r="AB344" s="1">
        <f t="shared" si="199"/>
        <v>816.55999999999938</v>
      </c>
      <c r="AC344" s="1">
        <f t="shared" si="190"/>
        <v>767.56639999999936</v>
      </c>
      <c r="AD344" s="1">
        <v>220</v>
      </c>
      <c r="AE344" s="1">
        <f t="shared" si="191"/>
        <v>987.56639999999936</v>
      </c>
      <c r="AF344" s="22">
        <f t="shared" si="192"/>
        <v>2821.618285714284</v>
      </c>
      <c r="AG344" s="20"/>
      <c r="AH344" s="20"/>
      <c r="AI344" s="1">
        <v>1050</v>
      </c>
      <c r="AJ344" s="1">
        <v>2800</v>
      </c>
      <c r="AK344" s="1">
        <v>2350</v>
      </c>
      <c r="AL344" s="1">
        <f t="shared" si="201"/>
        <v>6353.8125</v>
      </c>
      <c r="AM344" s="1">
        <f t="shared" si="200"/>
        <v>1041.1499999999999</v>
      </c>
      <c r="AN344" s="1">
        <f t="shared" si="193"/>
        <v>989.09249999999986</v>
      </c>
      <c r="AO344" s="1">
        <v>230</v>
      </c>
      <c r="AP344" s="1">
        <v>45</v>
      </c>
      <c r="AQ344" s="1">
        <f t="shared" si="194"/>
        <v>1264.0924999999997</v>
      </c>
      <c r="AR344" s="22">
        <f t="shared" si="195"/>
        <v>3611.6928571428566</v>
      </c>
    </row>
    <row r="345" spans="2:44" x14ac:dyDescent="0.35">
      <c r="B345" s="3">
        <v>1050</v>
      </c>
      <c r="C345" s="21">
        <v>2900</v>
      </c>
      <c r="D345" s="4">
        <v>1255</v>
      </c>
      <c r="E345" s="6">
        <f t="shared" si="183"/>
        <v>3524.9812499999998</v>
      </c>
      <c r="F345" s="3">
        <f t="shared" si="197"/>
        <v>677.74000000000069</v>
      </c>
      <c r="G345" s="21">
        <f t="shared" si="184"/>
        <v>643.85300000000063</v>
      </c>
      <c r="H345" s="21">
        <v>210</v>
      </c>
      <c r="I345" s="4">
        <f t="shared" si="185"/>
        <v>853.85300000000063</v>
      </c>
      <c r="J345" s="9">
        <f t="shared" si="186"/>
        <v>2439.5800000000017</v>
      </c>
      <c r="K345" s="20"/>
      <c r="L345" s="1"/>
      <c r="M345" s="1">
        <v>1050</v>
      </c>
      <c r="N345" s="1">
        <v>2900</v>
      </c>
      <c r="O345" s="1">
        <v>1560</v>
      </c>
      <c r="P345" s="1">
        <f t="shared" si="196"/>
        <v>4381.6499999999996</v>
      </c>
      <c r="Q345" s="1">
        <f t="shared" si="198"/>
        <v>870.11999999999921</v>
      </c>
      <c r="R345" s="1">
        <f t="shared" si="187"/>
        <v>817.91279999999927</v>
      </c>
      <c r="S345" s="1">
        <v>215</v>
      </c>
      <c r="T345" s="1">
        <f t="shared" si="188"/>
        <v>1032.9127999999992</v>
      </c>
      <c r="U345" s="22">
        <f t="shared" si="189"/>
        <v>2951.1794285714263</v>
      </c>
      <c r="V345" s="1"/>
      <c r="W345" s="1"/>
      <c r="X345" s="1">
        <v>1050</v>
      </c>
      <c r="Y345" s="1">
        <v>2900</v>
      </c>
      <c r="Z345" s="1">
        <v>1880</v>
      </c>
      <c r="AA345" s="1">
        <f t="shared" si="165"/>
        <v>5280.45</v>
      </c>
      <c r="AB345" s="1">
        <f t="shared" si="199"/>
        <v>832.84999999999934</v>
      </c>
      <c r="AC345" s="1">
        <f t="shared" si="190"/>
        <v>782.87899999999934</v>
      </c>
      <c r="AD345" s="1">
        <v>220</v>
      </c>
      <c r="AE345" s="1">
        <f t="shared" si="191"/>
        <v>1002.8789999999993</v>
      </c>
      <c r="AF345" s="22">
        <f t="shared" si="192"/>
        <v>2865.3685714285698</v>
      </c>
      <c r="AG345" s="20"/>
      <c r="AH345" s="20"/>
      <c r="AI345" s="1">
        <v>1050</v>
      </c>
      <c r="AJ345" s="1">
        <v>2900</v>
      </c>
      <c r="AK345" s="1">
        <v>2350</v>
      </c>
      <c r="AL345" s="1">
        <f t="shared" si="201"/>
        <v>6600.5625</v>
      </c>
      <c r="AM345" s="1">
        <f t="shared" si="200"/>
        <v>1062.29</v>
      </c>
      <c r="AN345" s="1">
        <f t="shared" si="193"/>
        <v>1009.1754999999999</v>
      </c>
      <c r="AO345" s="1">
        <v>235</v>
      </c>
      <c r="AP345" s="1">
        <v>45</v>
      </c>
      <c r="AQ345" s="1">
        <f t="shared" si="194"/>
        <v>1289.1754999999998</v>
      </c>
      <c r="AR345" s="22">
        <f t="shared" si="195"/>
        <v>3683.3585714285714</v>
      </c>
    </row>
    <row r="346" spans="2:44" x14ac:dyDescent="0.35">
      <c r="B346" s="3">
        <v>1050</v>
      </c>
      <c r="C346" s="21">
        <v>3000</v>
      </c>
      <c r="D346" s="4">
        <v>1255</v>
      </c>
      <c r="E346" s="6">
        <f t="shared" si="183"/>
        <v>3656.7562499999999</v>
      </c>
      <c r="F346" s="3">
        <f t="shared" si="197"/>
        <v>690.43000000000075</v>
      </c>
      <c r="G346" s="21">
        <f t="shared" si="184"/>
        <v>655.90850000000069</v>
      </c>
      <c r="H346" s="21">
        <v>210</v>
      </c>
      <c r="I346" s="4">
        <f t="shared" si="185"/>
        <v>865.90850000000069</v>
      </c>
      <c r="J346" s="9">
        <f t="shared" si="186"/>
        <v>2474.024285714288</v>
      </c>
      <c r="K346" s="20"/>
      <c r="L346" s="1"/>
      <c r="M346" s="1">
        <v>1050</v>
      </c>
      <c r="N346" s="1">
        <v>3000</v>
      </c>
      <c r="O346" s="1">
        <v>1560</v>
      </c>
      <c r="P346" s="1">
        <f t="shared" si="196"/>
        <v>4545.45</v>
      </c>
      <c r="Q346" s="1">
        <f t="shared" si="198"/>
        <v>887.03999999999917</v>
      </c>
      <c r="R346" s="1">
        <f t="shared" si="187"/>
        <v>833.81759999999917</v>
      </c>
      <c r="S346" s="1">
        <v>220</v>
      </c>
      <c r="T346" s="1">
        <f t="shared" si="188"/>
        <v>1053.8175999999992</v>
      </c>
      <c r="U346" s="22">
        <f t="shared" si="189"/>
        <v>3010.9074285714264</v>
      </c>
      <c r="V346" s="1"/>
      <c r="W346" s="1"/>
      <c r="X346" s="1">
        <v>1050</v>
      </c>
      <c r="Y346" s="1">
        <v>3000</v>
      </c>
      <c r="Z346" s="1">
        <v>1880</v>
      </c>
      <c r="AA346" s="1">
        <f t="shared" si="165"/>
        <v>5477.85</v>
      </c>
      <c r="AB346" s="1">
        <f t="shared" si="199"/>
        <v>849.1399999999993</v>
      </c>
      <c r="AC346" s="1">
        <f t="shared" si="190"/>
        <v>798.19159999999931</v>
      </c>
      <c r="AD346" s="1">
        <v>220</v>
      </c>
      <c r="AE346" s="1">
        <f t="shared" si="191"/>
        <v>1018.1915999999993</v>
      </c>
      <c r="AF346" s="22">
        <f t="shared" si="192"/>
        <v>2909.1188571428552</v>
      </c>
      <c r="AG346" s="20"/>
      <c r="AH346" s="20"/>
      <c r="AI346" s="1">
        <v>1050</v>
      </c>
      <c r="AJ346" s="1">
        <v>3000</v>
      </c>
      <c r="AK346" s="1">
        <v>2350</v>
      </c>
      <c r="AL346" s="1">
        <f t="shared" si="201"/>
        <v>6847.3125</v>
      </c>
      <c r="AM346" s="1">
        <f t="shared" si="200"/>
        <v>1083.43</v>
      </c>
      <c r="AN346" s="1">
        <f t="shared" si="193"/>
        <v>1029.2584999999999</v>
      </c>
      <c r="AO346" s="1">
        <v>235</v>
      </c>
      <c r="AP346" s="1">
        <v>45</v>
      </c>
      <c r="AQ346" s="1">
        <f t="shared" si="194"/>
        <v>1309.2584999999999</v>
      </c>
      <c r="AR346" s="22">
        <f t="shared" si="195"/>
        <v>3740.7385714285715</v>
      </c>
    </row>
    <row r="347" spans="2:44" x14ac:dyDescent="0.35">
      <c r="B347" s="3">
        <v>1050</v>
      </c>
      <c r="C347" s="21">
        <v>3100</v>
      </c>
      <c r="D347" s="4">
        <v>1255</v>
      </c>
      <c r="E347" s="6">
        <f t="shared" si="183"/>
        <v>3788.53125</v>
      </c>
      <c r="F347" s="3">
        <f t="shared" si="197"/>
        <v>703.1200000000008</v>
      </c>
      <c r="G347" s="21">
        <f t="shared" si="184"/>
        <v>667.96400000000074</v>
      </c>
      <c r="H347" s="21">
        <v>210</v>
      </c>
      <c r="I347" s="4">
        <f t="shared" si="185"/>
        <v>877.96400000000074</v>
      </c>
      <c r="J347" s="9">
        <f t="shared" si="186"/>
        <v>2508.4685714285738</v>
      </c>
      <c r="K347" s="20"/>
      <c r="L347" s="1"/>
      <c r="M347" s="1">
        <v>1050</v>
      </c>
      <c r="N347" s="1">
        <v>3100</v>
      </c>
      <c r="O347" s="1">
        <v>1560</v>
      </c>
      <c r="P347" s="1">
        <f t="shared" si="196"/>
        <v>4709.25</v>
      </c>
      <c r="Q347" s="1">
        <f t="shared" si="198"/>
        <v>903.95999999999913</v>
      </c>
      <c r="R347" s="1">
        <f t="shared" si="187"/>
        <v>849.72239999999908</v>
      </c>
      <c r="S347" s="1">
        <v>220</v>
      </c>
      <c r="T347" s="1">
        <f t="shared" si="188"/>
        <v>1069.7223999999992</v>
      </c>
      <c r="U347" s="22">
        <f t="shared" si="189"/>
        <v>3056.3497142857123</v>
      </c>
      <c r="V347" s="1"/>
      <c r="W347" s="1"/>
      <c r="X347" s="1">
        <v>1050</v>
      </c>
      <c r="Y347" s="1">
        <v>3100</v>
      </c>
      <c r="Z347" s="1">
        <v>1880</v>
      </c>
      <c r="AA347" s="1">
        <f t="shared" si="165"/>
        <v>5675.25</v>
      </c>
      <c r="AB347" s="1">
        <f t="shared" si="199"/>
        <v>865.42999999999927</v>
      </c>
      <c r="AC347" s="1">
        <f t="shared" si="190"/>
        <v>813.50419999999929</v>
      </c>
      <c r="AD347" s="1">
        <v>220</v>
      </c>
      <c r="AE347" s="1">
        <f t="shared" si="191"/>
        <v>1033.5041999999994</v>
      </c>
      <c r="AF347" s="22">
        <f t="shared" si="192"/>
        <v>2952.8691428571415</v>
      </c>
      <c r="AG347" s="20"/>
      <c r="AH347" s="20"/>
      <c r="AI347" s="1">
        <v>1050</v>
      </c>
      <c r="AJ347" s="1">
        <v>3100</v>
      </c>
      <c r="AK347" s="1">
        <v>2350</v>
      </c>
      <c r="AL347" s="1">
        <f t="shared" si="201"/>
        <v>7094.0625</v>
      </c>
      <c r="AM347" s="1">
        <f t="shared" si="200"/>
        <v>1104.5700000000002</v>
      </c>
      <c r="AN347" s="1">
        <f t="shared" si="193"/>
        <v>1049.3415</v>
      </c>
      <c r="AO347" s="1">
        <v>235</v>
      </c>
      <c r="AP347" s="1">
        <v>45</v>
      </c>
      <c r="AQ347" s="1">
        <f t="shared" si="194"/>
        <v>1329.3415</v>
      </c>
      <c r="AR347" s="22">
        <f t="shared" si="195"/>
        <v>3798.1185714285716</v>
      </c>
    </row>
    <row r="348" spans="2:44" x14ac:dyDescent="0.35">
      <c r="B348" s="3">
        <v>1050</v>
      </c>
      <c r="C348" s="21">
        <v>3200</v>
      </c>
      <c r="D348" s="4">
        <v>1255</v>
      </c>
      <c r="E348" s="6">
        <f t="shared" si="183"/>
        <v>3920.3062500000001</v>
      </c>
      <c r="F348" s="3">
        <f t="shared" si="197"/>
        <v>715.81000000000085</v>
      </c>
      <c r="G348" s="21">
        <f t="shared" si="184"/>
        <v>680.01950000000079</v>
      </c>
      <c r="H348" s="21">
        <v>210</v>
      </c>
      <c r="I348" s="4">
        <f t="shared" si="185"/>
        <v>890.01950000000079</v>
      </c>
      <c r="J348" s="9">
        <f t="shared" si="186"/>
        <v>2542.9128571428596</v>
      </c>
      <c r="K348" s="20"/>
      <c r="L348" s="1"/>
      <c r="M348" s="1">
        <v>1050</v>
      </c>
      <c r="N348" s="1">
        <v>3200</v>
      </c>
      <c r="O348" s="1">
        <v>1560</v>
      </c>
      <c r="P348" s="1">
        <f t="shared" si="196"/>
        <v>4873.05</v>
      </c>
      <c r="Q348" s="1">
        <f t="shared" si="198"/>
        <v>920.87999999999909</v>
      </c>
      <c r="R348" s="1">
        <f t="shared" si="187"/>
        <v>865.62719999999911</v>
      </c>
      <c r="S348" s="1">
        <v>220</v>
      </c>
      <c r="T348" s="1">
        <f t="shared" si="188"/>
        <v>1085.627199999999</v>
      </c>
      <c r="U348" s="22">
        <f t="shared" si="189"/>
        <v>3101.7919999999972</v>
      </c>
      <c r="V348" s="1"/>
      <c r="W348" s="1"/>
      <c r="X348" s="1">
        <v>1050</v>
      </c>
      <c r="Y348" s="1">
        <v>3200</v>
      </c>
      <c r="Z348" s="1">
        <v>1880</v>
      </c>
      <c r="AA348" s="1">
        <f t="shared" si="165"/>
        <v>5872.65</v>
      </c>
      <c r="AB348" s="1">
        <f t="shared" si="199"/>
        <v>881.71999999999923</v>
      </c>
      <c r="AC348" s="1">
        <f t="shared" si="190"/>
        <v>828.81679999999926</v>
      </c>
      <c r="AD348" s="1">
        <v>220</v>
      </c>
      <c r="AE348" s="1">
        <f t="shared" si="191"/>
        <v>1048.8167999999991</v>
      </c>
      <c r="AF348" s="22">
        <f t="shared" si="192"/>
        <v>2996.6194285714264</v>
      </c>
      <c r="AG348" s="20"/>
      <c r="AH348" s="20"/>
      <c r="AI348" s="1">
        <v>1050</v>
      </c>
      <c r="AJ348" s="1">
        <v>3200</v>
      </c>
      <c r="AK348" s="1">
        <v>2350</v>
      </c>
      <c r="AL348" s="1">
        <f t="shared" si="201"/>
        <v>7340.8125</v>
      </c>
      <c r="AM348" s="1">
        <f t="shared" si="200"/>
        <v>1125.7100000000003</v>
      </c>
      <c r="AN348" s="1">
        <f t="shared" si="193"/>
        <v>1069.4245000000003</v>
      </c>
      <c r="AO348" s="1">
        <v>235</v>
      </c>
      <c r="AP348" s="1">
        <v>45</v>
      </c>
      <c r="AQ348" s="1">
        <f t="shared" si="194"/>
        <v>1349.4245000000003</v>
      </c>
      <c r="AR348" s="22">
        <f t="shared" si="195"/>
        <v>3855.4985714285726</v>
      </c>
    </row>
    <row r="349" spans="2:44" x14ac:dyDescent="0.35">
      <c r="B349" s="3">
        <v>1050</v>
      </c>
      <c r="C349" s="21">
        <v>3300</v>
      </c>
      <c r="D349" s="4">
        <v>1255</v>
      </c>
      <c r="E349" s="6">
        <f t="shared" si="183"/>
        <v>4052.0812500000002</v>
      </c>
      <c r="F349" s="3">
        <f t="shared" si="197"/>
        <v>728.50000000000091</v>
      </c>
      <c r="G349" s="21">
        <f t="shared" si="184"/>
        <v>692.07500000000084</v>
      </c>
      <c r="H349" s="21">
        <v>215</v>
      </c>
      <c r="I349" s="4">
        <f t="shared" si="185"/>
        <v>907.07500000000084</v>
      </c>
      <c r="J349" s="9">
        <f t="shared" si="186"/>
        <v>2591.6428571428596</v>
      </c>
      <c r="K349" s="20"/>
      <c r="L349" s="1"/>
      <c r="M349" s="1">
        <v>1050</v>
      </c>
      <c r="N349" s="1">
        <v>3300</v>
      </c>
      <c r="O349" s="1">
        <v>1560</v>
      </c>
      <c r="P349" s="1">
        <f t="shared" si="196"/>
        <v>5036.8500000000004</v>
      </c>
      <c r="Q349" s="1">
        <f t="shared" si="198"/>
        <v>937.79999999999905</v>
      </c>
      <c r="R349" s="1">
        <f t="shared" si="187"/>
        <v>881.53199999999902</v>
      </c>
      <c r="S349" s="1">
        <v>220</v>
      </c>
      <c r="T349" s="1">
        <f t="shared" si="188"/>
        <v>1101.531999999999</v>
      </c>
      <c r="U349" s="22">
        <f t="shared" si="189"/>
        <v>3147.234285714283</v>
      </c>
      <c r="V349" s="1"/>
      <c r="W349" s="1"/>
      <c r="X349" s="1">
        <v>1050</v>
      </c>
      <c r="Y349" s="1">
        <v>3300</v>
      </c>
      <c r="Z349" s="1">
        <v>1880</v>
      </c>
      <c r="AA349" s="1">
        <f t="shared" ref="AA349:AA412" si="202">(((22/7*(X349/2)^2)*Z349)+((Y349-X349)*Z349*X349))/1000000</f>
        <v>6070.05</v>
      </c>
      <c r="AB349" s="1">
        <f t="shared" si="199"/>
        <v>898.0099999999992</v>
      </c>
      <c r="AC349" s="1">
        <f t="shared" si="190"/>
        <v>844.12939999999924</v>
      </c>
      <c r="AD349" s="1">
        <v>225</v>
      </c>
      <c r="AE349" s="1">
        <f t="shared" si="191"/>
        <v>1069.1293999999994</v>
      </c>
      <c r="AF349" s="22">
        <f t="shared" si="192"/>
        <v>3054.6554285714269</v>
      </c>
      <c r="AG349" s="20"/>
      <c r="AH349" s="20"/>
      <c r="AI349" s="1">
        <v>1050</v>
      </c>
      <c r="AJ349" s="1">
        <v>3300</v>
      </c>
      <c r="AK349" s="1">
        <v>2350</v>
      </c>
      <c r="AL349" s="1">
        <f t="shared" si="201"/>
        <v>7587.5625</v>
      </c>
      <c r="AM349" s="1">
        <f t="shared" si="200"/>
        <v>1146.8500000000004</v>
      </c>
      <c r="AN349" s="1">
        <f t="shared" si="193"/>
        <v>1089.5075000000004</v>
      </c>
      <c r="AO349" s="1">
        <v>240</v>
      </c>
      <c r="AP349" s="1">
        <v>45</v>
      </c>
      <c r="AQ349" s="1">
        <f t="shared" si="194"/>
        <v>1374.5075000000004</v>
      </c>
      <c r="AR349" s="22">
        <f t="shared" si="195"/>
        <v>3927.164285714287</v>
      </c>
    </row>
    <row r="350" spans="2:44" x14ac:dyDescent="0.35">
      <c r="B350" s="3">
        <v>1050</v>
      </c>
      <c r="C350" s="21">
        <v>3400</v>
      </c>
      <c r="D350" s="4">
        <v>1255</v>
      </c>
      <c r="E350" s="6">
        <f t="shared" si="183"/>
        <v>4183.8562499999998</v>
      </c>
      <c r="F350" s="3">
        <f t="shared" si="197"/>
        <v>741.19000000000096</v>
      </c>
      <c r="G350" s="21">
        <f t="shared" si="184"/>
        <v>704.13050000000089</v>
      </c>
      <c r="H350" s="21">
        <v>215</v>
      </c>
      <c r="I350" s="4">
        <f t="shared" si="185"/>
        <v>919.13050000000089</v>
      </c>
      <c r="J350" s="9">
        <f t="shared" si="186"/>
        <v>2626.0871428571454</v>
      </c>
      <c r="K350" s="20"/>
      <c r="L350" s="1"/>
      <c r="M350" s="1">
        <v>1050</v>
      </c>
      <c r="N350" s="1">
        <v>3400</v>
      </c>
      <c r="O350" s="1">
        <v>1560</v>
      </c>
      <c r="P350" s="1">
        <f t="shared" si="196"/>
        <v>5200.6499999999996</v>
      </c>
      <c r="Q350" s="1">
        <f t="shared" si="198"/>
        <v>954.719999999999</v>
      </c>
      <c r="R350" s="1">
        <f t="shared" si="187"/>
        <v>897.43679999999904</v>
      </c>
      <c r="S350" s="1">
        <v>220</v>
      </c>
      <c r="T350" s="1">
        <f t="shared" si="188"/>
        <v>1117.436799999999</v>
      </c>
      <c r="U350" s="22">
        <f t="shared" si="189"/>
        <v>3192.6765714285689</v>
      </c>
      <c r="V350" s="1"/>
      <c r="W350" s="1"/>
      <c r="X350" s="1">
        <v>1050</v>
      </c>
      <c r="Y350" s="1">
        <v>3400</v>
      </c>
      <c r="Z350" s="1">
        <v>1880</v>
      </c>
      <c r="AA350" s="1">
        <f t="shared" si="202"/>
        <v>6267.45</v>
      </c>
      <c r="AB350" s="1">
        <f t="shared" si="199"/>
        <v>914.29999999999916</v>
      </c>
      <c r="AC350" s="1">
        <f t="shared" si="190"/>
        <v>859.44199999999921</v>
      </c>
      <c r="AD350" s="1">
        <v>225</v>
      </c>
      <c r="AE350" s="1">
        <f t="shared" si="191"/>
        <v>1084.4419999999991</v>
      </c>
      <c r="AF350" s="22">
        <f t="shared" si="192"/>
        <v>3098.4057142857118</v>
      </c>
      <c r="AG350" s="20"/>
      <c r="AH350" s="20"/>
      <c r="AI350" s="1">
        <v>1050</v>
      </c>
      <c r="AJ350" s="1">
        <v>3400</v>
      </c>
      <c r="AK350" s="1">
        <v>2350</v>
      </c>
      <c r="AL350" s="1">
        <f t="shared" si="201"/>
        <v>7834.3125</v>
      </c>
      <c r="AM350" s="1">
        <f t="shared" si="200"/>
        <v>1167.9900000000005</v>
      </c>
      <c r="AN350" s="1">
        <f t="shared" si="193"/>
        <v>1109.5905000000005</v>
      </c>
      <c r="AO350" s="1">
        <v>240</v>
      </c>
      <c r="AP350" s="1">
        <v>45</v>
      </c>
      <c r="AQ350" s="1">
        <f t="shared" si="194"/>
        <v>1394.5905000000005</v>
      </c>
      <c r="AR350" s="22">
        <f t="shared" si="195"/>
        <v>3984.5442857142875</v>
      </c>
    </row>
    <row r="351" spans="2:44" x14ac:dyDescent="0.35">
      <c r="B351" s="3">
        <v>1050</v>
      </c>
      <c r="C351" s="21">
        <v>3500</v>
      </c>
      <c r="D351" s="4">
        <v>1255</v>
      </c>
      <c r="E351" s="6">
        <f t="shared" si="183"/>
        <v>4315.6312500000004</v>
      </c>
      <c r="F351" s="3">
        <f t="shared" si="197"/>
        <v>753.88000000000102</v>
      </c>
      <c r="G351" s="21">
        <f t="shared" si="184"/>
        <v>716.18600000000094</v>
      </c>
      <c r="H351" s="21">
        <v>215</v>
      </c>
      <c r="I351" s="4">
        <f t="shared" si="185"/>
        <v>931.18600000000094</v>
      </c>
      <c r="J351" s="9">
        <f t="shared" si="186"/>
        <v>2660.5314285714317</v>
      </c>
      <c r="K351" s="20"/>
      <c r="L351" s="1"/>
      <c r="M351" s="1">
        <v>1050</v>
      </c>
      <c r="N351" s="1">
        <v>3500</v>
      </c>
      <c r="O351" s="1">
        <v>1560</v>
      </c>
      <c r="P351" s="1">
        <f t="shared" si="196"/>
        <v>5364.45</v>
      </c>
      <c r="Q351" s="1">
        <f t="shared" si="198"/>
        <v>971.63999999999896</v>
      </c>
      <c r="R351" s="1">
        <f t="shared" si="187"/>
        <v>913.34159999999895</v>
      </c>
      <c r="S351" s="1">
        <v>220</v>
      </c>
      <c r="T351" s="1">
        <f t="shared" si="188"/>
        <v>1133.3415999999988</v>
      </c>
      <c r="U351" s="22">
        <f t="shared" si="189"/>
        <v>3238.1188571428538</v>
      </c>
      <c r="V351" s="1"/>
      <c r="W351" s="1"/>
      <c r="X351" s="1">
        <v>1050</v>
      </c>
      <c r="Y351" s="1">
        <v>3500</v>
      </c>
      <c r="Z351" s="1">
        <v>1880</v>
      </c>
      <c r="AA351" s="1">
        <f t="shared" si="202"/>
        <v>6464.85</v>
      </c>
      <c r="AB351" s="1">
        <f t="shared" si="199"/>
        <v>930.58999999999912</v>
      </c>
      <c r="AC351" s="1">
        <f t="shared" si="190"/>
        <v>874.75459999999907</v>
      </c>
      <c r="AD351" s="1">
        <v>225</v>
      </c>
      <c r="AE351" s="1">
        <f t="shared" si="191"/>
        <v>1099.7545999999991</v>
      </c>
      <c r="AF351" s="22">
        <f t="shared" si="192"/>
        <v>3142.1559999999977</v>
      </c>
      <c r="AG351" s="20"/>
      <c r="AH351" s="20"/>
      <c r="AI351" s="1">
        <v>1050</v>
      </c>
      <c r="AJ351" s="1">
        <v>3500</v>
      </c>
      <c r="AK351" s="1">
        <v>2350</v>
      </c>
      <c r="AL351" s="1">
        <f t="shared" si="201"/>
        <v>8081.0625</v>
      </c>
      <c r="AM351" s="1">
        <f t="shared" si="200"/>
        <v>1189.1300000000006</v>
      </c>
      <c r="AN351" s="1">
        <f t="shared" si="193"/>
        <v>1129.6735000000006</v>
      </c>
      <c r="AO351" s="1">
        <v>270</v>
      </c>
      <c r="AP351" s="1">
        <v>45</v>
      </c>
      <c r="AQ351" s="1">
        <f t="shared" si="194"/>
        <v>1444.6735000000006</v>
      </c>
      <c r="AR351" s="22">
        <f t="shared" si="195"/>
        <v>4127.6385714285734</v>
      </c>
    </row>
    <row r="352" spans="2:44" x14ac:dyDescent="0.35">
      <c r="B352" s="3">
        <v>1050</v>
      </c>
      <c r="C352" s="21">
        <v>3600</v>
      </c>
      <c r="D352" s="4">
        <v>1255</v>
      </c>
      <c r="E352" s="6">
        <f t="shared" si="183"/>
        <v>4447.40625</v>
      </c>
      <c r="F352" s="3">
        <f t="shared" si="197"/>
        <v>766.57000000000107</v>
      </c>
      <c r="G352" s="21">
        <f t="shared" si="184"/>
        <v>728.241500000001</v>
      </c>
      <c r="H352" s="21">
        <v>215</v>
      </c>
      <c r="I352" s="4">
        <f t="shared" si="185"/>
        <v>943.241500000001</v>
      </c>
      <c r="J352" s="9">
        <f t="shared" si="186"/>
        <v>2694.9757142857175</v>
      </c>
      <c r="K352" s="20"/>
      <c r="L352" s="1"/>
      <c r="M352" s="1">
        <v>1050</v>
      </c>
      <c r="N352" s="1">
        <v>3600</v>
      </c>
      <c r="O352" s="1">
        <v>1560</v>
      </c>
      <c r="P352" s="1">
        <f t="shared" si="196"/>
        <v>5528.25</v>
      </c>
      <c r="Q352" s="1">
        <f t="shared" si="198"/>
        <v>988.55999999999892</v>
      </c>
      <c r="R352" s="1">
        <f t="shared" si="187"/>
        <v>929.24639999999897</v>
      </c>
      <c r="S352" s="1">
        <v>220</v>
      </c>
      <c r="T352" s="1">
        <f t="shared" si="188"/>
        <v>1149.2463999999991</v>
      </c>
      <c r="U352" s="22">
        <f t="shared" si="189"/>
        <v>3283.5611428571406</v>
      </c>
      <c r="V352" s="1"/>
      <c r="W352" s="1"/>
      <c r="X352" s="1">
        <v>1050</v>
      </c>
      <c r="Y352" s="1">
        <v>3600</v>
      </c>
      <c r="Z352" s="1">
        <v>1880</v>
      </c>
      <c r="AA352" s="1">
        <f t="shared" si="202"/>
        <v>6662.25</v>
      </c>
      <c r="AB352" s="1">
        <f t="shared" si="199"/>
        <v>946.87999999999909</v>
      </c>
      <c r="AC352" s="1">
        <f t="shared" si="190"/>
        <v>890.06719999999905</v>
      </c>
      <c r="AD352" s="1">
        <v>230</v>
      </c>
      <c r="AE352" s="1">
        <f t="shared" si="191"/>
        <v>1120.067199999999</v>
      </c>
      <c r="AF352" s="22">
        <f t="shared" si="192"/>
        <v>3200.1919999999973</v>
      </c>
      <c r="AG352" s="20"/>
      <c r="AH352" s="20"/>
      <c r="AI352" s="1">
        <v>1050</v>
      </c>
      <c r="AJ352" s="1">
        <v>3600</v>
      </c>
      <c r="AK352" s="1">
        <v>2350</v>
      </c>
      <c r="AL352" s="1">
        <f t="shared" si="201"/>
        <v>8327.8125</v>
      </c>
      <c r="AM352" s="1">
        <f t="shared" si="200"/>
        <v>1210.2700000000007</v>
      </c>
      <c r="AN352" s="1">
        <f t="shared" si="193"/>
        <v>1149.7565000000006</v>
      </c>
      <c r="AO352" s="1">
        <v>270</v>
      </c>
      <c r="AP352" s="1">
        <v>45</v>
      </c>
      <c r="AQ352" s="1">
        <f t="shared" si="194"/>
        <v>1464.7565000000006</v>
      </c>
      <c r="AR352" s="22">
        <f t="shared" si="195"/>
        <v>4185.0185714285735</v>
      </c>
    </row>
    <row r="353" spans="2:44" x14ac:dyDescent="0.35">
      <c r="B353" s="3">
        <v>1050</v>
      </c>
      <c r="C353" s="21">
        <v>3700</v>
      </c>
      <c r="D353" s="4">
        <v>1255</v>
      </c>
      <c r="E353" s="6">
        <f t="shared" si="183"/>
        <v>4579.1812499999996</v>
      </c>
      <c r="F353" s="3">
        <f t="shared" si="197"/>
        <v>779.26000000000113</v>
      </c>
      <c r="G353" s="21">
        <f t="shared" si="184"/>
        <v>740.29700000000105</v>
      </c>
      <c r="H353" s="21">
        <v>220</v>
      </c>
      <c r="I353" s="4">
        <f t="shared" si="185"/>
        <v>960.29700000000105</v>
      </c>
      <c r="J353" s="9">
        <f t="shared" si="186"/>
        <v>2743.7057142857175</v>
      </c>
      <c r="K353" s="20"/>
      <c r="L353" s="1"/>
      <c r="M353" s="1">
        <v>1050</v>
      </c>
      <c r="N353" s="1">
        <v>3700</v>
      </c>
      <c r="O353" s="1">
        <v>1560</v>
      </c>
      <c r="P353" s="1">
        <f t="shared" si="196"/>
        <v>5692.05</v>
      </c>
      <c r="Q353" s="1">
        <f t="shared" si="198"/>
        <v>1005.4799999999989</v>
      </c>
      <c r="R353" s="1">
        <f t="shared" si="187"/>
        <v>945.15119999999888</v>
      </c>
      <c r="S353" s="1">
        <v>220</v>
      </c>
      <c r="T353" s="1">
        <f t="shared" si="188"/>
        <v>1165.1511999999989</v>
      </c>
      <c r="U353" s="22">
        <f t="shared" si="189"/>
        <v>3329.0034285714255</v>
      </c>
      <c r="V353" s="1"/>
      <c r="W353" s="1"/>
      <c r="X353" s="1">
        <v>1050</v>
      </c>
      <c r="Y353" s="1">
        <v>3700</v>
      </c>
      <c r="Z353" s="1">
        <v>1880</v>
      </c>
      <c r="AA353" s="1">
        <f t="shared" si="202"/>
        <v>6859.65</v>
      </c>
      <c r="AB353" s="1">
        <f t="shared" si="199"/>
        <v>963.16999999999905</v>
      </c>
      <c r="AC353" s="1">
        <f t="shared" si="190"/>
        <v>905.37979999999902</v>
      </c>
      <c r="AD353" s="1">
        <v>230</v>
      </c>
      <c r="AE353" s="1">
        <f t="shared" si="191"/>
        <v>1135.379799999999</v>
      </c>
      <c r="AF353" s="22">
        <f t="shared" si="192"/>
        <v>3243.9422857142831</v>
      </c>
      <c r="AG353" s="20"/>
      <c r="AH353" s="20"/>
      <c r="AI353" s="1">
        <v>1050</v>
      </c>
      <c r="AJ353" s="1">
        <v>3700</v>
      </c>
      <c r="AK353" s="1">
        <v>2350</v>
      </c>
      <c r="AL353" s="1">
        <f t="shared" si="201"/>
        <v>8574.5625</v>
      </c>
      <c r="AM353" s="1">
        <f t="shared" si="200"/>
        <v>1231.4100000000008</v>
      </c>
      <c r="AN353" s="1">
        <f t="shared" si="193"/>
        <v>1169.8395000000007</v>
      </c>
      <c r="AO353" s="1">
        <v>280</v>
      </c>
      <c r="AP353" s="1">
        <v>45</v>
      </c>
      <c r="AQ353" s="1">
        <f t="shared" si="194"/>
        <v>1494.8395000000007</v>
      </c>
      <c r="AR353" s="22">
        <f t="shared" si="195"/>
        <v>4270.9700000000021</v>
      </c>
    </row>
    <row r="354" spans="2:44" x14ac:dyDescent="0.35">
      <c r="B354" s="3">
        <v>1050</v>
      </c>
      <c r="C354" s="21">
        <v>3800</v>
      </c>
      <c r="D354" s="4">
        <v>1255</v>
      </c>
      <c r="E354" s="6">
        <f t="shared" si="183"/>
        <v>4710.9562500000002</v>
      </c>
      <c r="F354" s="3">
        <f t="shared" si="197"/>
        <v>791.95000000000118</v>
      </c>
      <c r="G354" s="21">
        <f t="shared" si="184"/>
        <v>752.3525000000011</v>
      </c>
      <c r="H354" s="21">
        <v>220</v>
      </c>
      <c r="I354" s="4">
        <f t="shared" si="185"/>
        <v>972.3525000000011</v>
      </c>
      <c r="J354" s="9">
        <f t="shared" si="186"/>
        <v>2778.1500000000033</v>
      </c>
      <c r="K354" s="20"/>
      <c r="L354" s="1"/>
      <c r="M354" s="1">
        <v>1050</v>
      </c>
      <c r="N354" s="1">
        <v>3800</v>
      </c>
      <c r="O354" s="1">
        <v>1560</v>
      </c>
      <c r="P354" s="1">
        <f t="shared" si="196"/>
        <v>5855.85</v>
      </c>
      <c r="Q354" s="1">
        <f t="shared" si="198"/>
        <v>1022.3999999999988</v>
      </c>
      <c r="R354" s="1">
        <f t="shared" si="187"/>
        <v>961.0559999999989</v>
      </c>
      <c r="S354" s="1">
        <v>220</v>
      </c>
      <c r="T354" s="1">
        <f t="shared" si="188"/>
        <v>1181.0559999999989</v>
      </c>
      <c r="U354" s="22">
        <f t="shared" si="189"/>
        <v>3374.4457142857113</v>
      </c>
      <c r="V354" s="1"/>
      <c r="W354" s="1"/>
      <c r="X354" s="1">
        <v>1050</v>
      </c>
      <c r="Y354" s="1">
        <v>3800</v>
      </c>
      <c r="Z354" s="1">
        <v>1880</v>
      </c>
      <c r="AA354" s="1">
        <f t="shared" si="202"/>
        <v>7057.05</v>
      </c>
      <c r="AB354" s="1">
        <f t="shared" si="199"/>
        <v>979.45999999999901</v>
      </c>
      <c r="AC354" s="1">
        <f t="shared" si="190"/>
        <v>920.692399999999</v>
      </c>
      <c r="AD354" s="1">
        <v>235</v>
      </c>
      <c r="AE354" s="1">
        <f t="shared" si="191"/>
        <v>1155.692399999999</v>
      </c>
      <c r="AF354" s="22">
        <f t="shared" si="192"/>
        <v>3301.9782857142832</v>
      </c>
      <c r="AG354" s="20"/>
      <c r="AH354" s="20"/>
      <c r="AI354" s="1">
        <v>1050</v>
      </c>
      <c r="AJ354" s="1">
        <v>3800</v>
      </c>
      <c r="AK354" s="1">
        <v>2350</v>
      </c>
      <c r="AL354" s="1">
        <f t="shared" si="201"/>
        <v>8821.3125</v>
      </c>
      <c r="AM354" s="1">
        <f t="shared" si="200"/>
        <v>1252.5500000000009</v>
      </c>
      <c r="AN354" s="1">
        <f t="shared" si="193"/>
        <v>1189.9225000000008</v>
      </c>
      <c r="AO354" s="1">
        <v>280</v>
      </c>
      <c r="AP354" s="1">
        <v>45</v>
      </c>
      <c r="AQ354" s="1">
        <f t="shared" si="194"/>
        <v>1514.9225000000008</v>
      </c>
      <c r="AR354" s="22">
        <f t="shared" si="195"/>
        <v>4328.3500000000022</v>
      </c>
    </row>
    <row r="355" spans="2:44" x14ac:dyDescent="0.35">
      <c r="B355" s="3">
        <v>1050</v>
      </c>
      <c r="C355" s="21">
        <v>3900</v>
      </c>
      <c r="D355" s="4">
        <v>1255</v>
      </c>
      <c r="E355" s="6">
        <f t="shared" si="183"/>
        <v>4842.7312499999998</v>
      </c>
      <c r="F355" s="3">
        <f t="shared" si="197"/>
        <v>804.64000000000124</v>
      </c>
      <c r="G355" s="21">
        <f t="shared" si="184"/>
        <v>764.40800000000115</v>
      </c>
      <c r="H355" s="21">
        <v>220</v>
      </c>
      <c r="I355" s="4">
        <f t="shared" si="185"/>
        <v>984.40800000000115</v>
      </c>
      <c r="J355" s="9">
        <f t="shared" si="186"/>
        <v>2812.5942857142891</v>
      </c>
      <c r="K355" s="20"/>
      <c r="L355" s="1"/>
      <c r="M355" s="1">
        <v>1050</v>
      </c>
      <c r="N355" s="1">
        <v>3900</v>
      </c>
      <c r="O355" s="1">
        <v>1560</v>
      </c>
      <c r="P355" s="1">
        <f t="shared" si="196"/>
        <v>6019.65</v>
      </c>
      <c r="Q355" s="1">
        <f t="shared" si="198"/>
        <v>1039.3199999999988</v>
      </c>
      <c r="R355" s="1">
        <f t="shared" si="187"/>
        <v>976.96079999999881</v>
      </c>
      <c r="S355" s="1">
        <v>220</v>
      </c>
      <c r="T355" s="1">
        <f t="shared" si="188"/>
        <v>1196.9607999999989</v>
      </c>
      <c r="U355" s="22">
        <f t="shared" si="189"/>
        <v>3419.8879999999972</v>
      </c>
      <c r="V355" s="1"/>
      <c r="W355" s="1"/>
      <c r="X355" s="1">
        <v>1050</v>
      </c>
      <c r="Y355" s="1">
        <v>3900</v>
      </c>
      <c r="Z355" s="1">
        <v>1880</v>
      </c>
      <c r="AA355" s="1">
        <f t="shared" si="202"/>
        <v>7254.45</v>
      </c>
      <c r="AB355" s="1">
        <f t="shared" si="199"/>
        <v>995.74999999999898</v>
      </c>
      <c r="AC355" s="1">
        <f t="shared" si="190"/>
        <v>936.00499999999897</v>
      </c>
      <c r="AD355" s="1">
        <v>235</v>
      </c>
      <c r="AE355" s="1">
        <f t="shared" si="191"/>
        <v>1171.004999999999</v>
      </c>
      <c r="AF355" s="22">
        <f t="shared" si="192"/>
        <v>3345.7285714285686</v>
      </c>
      <c r="AG355" s="20"/>
      <c r="AH355" s="20"/>
      <c r="AI355" s="1">
        <v>1050</v>
      </c>
      <c r="AJ355" s="1">
        <v>3900</v>
      </c>
      <c r="AK355" s="1">
        <v>2350</v>
      </c>
      <c r="AL355" s="1">
        <f t="shared" si="201"/>
        <v>9068.0625</v>
      </c>
      <c r="AM355" s="1">
        <f t="shared" si="200"/>
        <v>1273.690000000001</v>
      </c>
      <c r="AN355" s="1">
        <f t="shared" si="193"/>
        <v>1210.0055000000009</v>
      </c>
      <c r="AO355" s="1">
        <v>290</v>
      </c>
      <c r="AP355" s="1">
        <v>45</v>
      </c>
      <c r="AQ355" s="1">
        <f t="shared" si="194"/>
        <v>1545.0055000000009</v>
      </c>
      <c r="AR355" s="22">
        <f t="shared" si="195"/>
        <v>4414.3014285714316</v>
      </c>
    </row>
    <row r="356" spans="2:44" x14ac:dyDescent="0.35">
      <c r="B356" s="3">
        <v>1050</v>
      </c>
      <c r="C356" s="21">
        <v>4000</v>
      </c>
      <c r="D356" s="4">
        <v>1255</v>
      </c>
      <c r="E356" s="6">
        <f t="shared" si="183"/>
        <v>4974.5062500000004</v>
      </c>
      <c r="F356" s="3">
        <f t="shared" si="197"/>
        <v>817.33000000000129</v>
      </c>
      <c r="G356" s="21">
        <f t="shared" si="184"/>
        <v>776.4635000000012</v>
      </c>
      <c r="H356" s="21">
        <v>220</v>
      </c>
      <c r="I356" s="4">
        <f t="shared" si="185"/>
        <v>996.4635000000012</v>
      </c>
      <c r="J356" s="9">
        <f t="shared" si="186"/>
        <v>2847.0385714285749</v>
      </c>
      <c r="K356" s="20"/>
      <c r="L356" s="1"/>
      <c r="M356" s="1">
        <v>1050</v>
      </c>
      <c r="N356" s="1">
        <v>4000</v>
      </c>
      <c r="O356" s="1">
        <v>1560</v>
      </c>
      <c r="P356" s="1">
        <f t="shared" si="196"/>
        <v>6183.45</v>
      </c>
      <c r="Q356" s="1">
        <f t="shared" si="198"/>
        <v>1056.2399999999989</v>
      </c>
      <c r="R356" s="1">
        <f t="shared" si="187"/>
        <v>992.86559999999884</v>
      </c>
      <c r="S356" s="1">
        <v>220</v>
      </c>
      <c r="T356" s="1">
        <f t="shared" si="188"/>
        <v>1212.8655999999987</v>
      </c>
      <c r="U356" s="22">
        <f t="shared" si="189"/>
        <v>3465.3302857142821</v>
      </c>
      <c r="V356" s="1"/>
      <c r="W356" s="1"/>
      <c r="X356" s="1">
        <v>1050</v>
      </c>
      <c r="Y356" s="1">
        <v>4000</v>
      </c>
      <c r="Z356" s="1">
        <v>1880</v>
      </c>
      <c r="AA356" s="1">
        <f t="shared" si="202"/>
        <v>7451.85</v>
      </c>
      <c r="AB356" s="1">
        <f t="shared" si="199"/>
        <v>1012.0399999999989</v>
      </c>
      <c r="AC356" s="1">
        <f t="shared" si="190"/>
        <v>951.31759999999895</v>
      </c>
      <c r="AD356" s="1">
        <v>235</v>
      </c>
      <c r="AE356" s="1">
        <f t="shared" si="191"/>
        <v>1186.3175999999989</v>
      </c>
      <c r="AF356" s="22">
        <f t="shared" si="192"/>
        <v>3389.4788571428544</v>
      </c>
      <c r="AG356" s="20"/>
      <c r="AH356" s="20"/>
      <c r="AI356" s="1">
        <v>1050</v>
      </c>
      <c r="AJ356" s="1">
        <v>4000</v>
      </c>
      <c r="AK356" s="1">
        <v>2350</v>
      </c>
      <c r="AL356" s="1">
        <f t="shared" si="201"/>
        <v>9314.8125</v>
      </c>
      <c r="AM356" s="1">
        <f t="shared" si="200"/>
        <v>1294.8300000000011</v>
      </c>
      <c r="AN356" s="1">
        <f t="shared" si="193"/>
        <v>1230.088500000001</v>
      </c>
      <c r="AO356" s="1">
        <v>290</v>
      </c>
      <c r="AP356" s="1">
        <v>45</v>
      </c>
      <c r="AQ356" s="1">
        <f t="shared" si="194"/>
        <v>1565.088500000001</v>
      </c>
      <c r="AR356" s="22">
        <f t="shared" si="195"/>
        <v>4471.6814285714318</v>
      </c>
    </row>
    <row r="357" spans="2:44" x14ac:dyDescent="0.35">
      <c r="B357" s="3"/>
      <c r="C357" s="21"/>
      <c r="D357" s="4"/>
      <c r="E357" s="6"/>
      <c r="F357" s="3"/>
      <c r="G357" s="21"/>
      <c r="H357" s="21"/>
      <c r="I357" s="4"/>
      <c r="J357" s="23"/>
      <c r="K357" s="20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20"/>
      <c r="AH357" s="20"/>
      <c r="AI357" s="1"/>
      <c r="AJ357" s="1"/>
      <c r="AK357" s="1"/>
      <c r="AL357" s="1"/>
      <c r="AM357" s="1"/>
      <c r="AN357" s="1"/>
      <c r="AO357" s="1"/>
      <c r="AP357" s="1"/>
      <c r="AQ357" s="24"/>
      <c r="AR357" s="24"/>
    </row>
    <row r="358" spans="2:44" x14ac:dyDescent="0.35">
      <c r="B358" s="3"/>
      <c r="C358" s="21"/>
      <c r="D358" s="4"/>
      <c r="E358" s="6"/>
      <c r="F358" s="3"/>
      <c r="G358" s="21"/>
      <c r="H358" s="21"/>
      <c r="I358" s="4"/>
      <c r="J358" s="23"/>
      <c r="K358" s="20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20"/>
      <c r="AH358" s="20"/>
      <c r="AI358" s="1"/>
      <c r="AJ358" s="1"/>
      <c r="AK358" s="1"/>
      <c r="AL358" s="1"/>
      <c r="AM358" s="1"/>
      <c r="AN358" s="1"/>
      <c r="AO358" s="1"/>
      <c r="AP358" s="1"/>
      <c r="AQ358" s="24"/>
      <c r="AR358" s="24"/>
    </row>
    <row r="359" spans="2:44" x14ac:dyDescent="0.35">
      <c r="B359" s="3">
        <v>1100</v>
      </c>
      <c r="C359" s="21">
        <v>800</v>
      </c>
      <c r="D359" s="4">
        <v>1255</v>
      </c>
      <c r="E359" s="6">
        <f t="shared" si="183"/>
        <v>778.99642857142851</v>
      </c>
      <c r="F359" s="3">
        <v>423.09</v>
      </c>
      <c r="G359" s="21">
        <f t="shared" ref="G359:G391" si="203">$G$4*F359</f>
        <v>401.93549999999993</v>
      </c>
      <c r="H359" s="21">
        <v>125</v>
      </c>
      <c r="I359" s="4">
        <f t="shared" ref="I359:I391" si="204">SUM(G359:H359)</f>
        <v>526.93549999999993</v>
      </c>
      <c r="J359" s="9">
        <f t="shared" ref="J359:J391" si="205">I359/(1-$C$2)</f>
        <v>1505.53</v>
      </c>
      <c r="K359" s="20"/>
      <c r="L359" s="1"/>
      <c r="M359" s="1">
        <v>1100</v>
      </c>
      <c r="N359" s="1">
        <v>800</v>
      </c>
      <c r="O359" s="1">
        <v>1560</v>
      </c>
      <c r="P359" s="1">
        <f t="shared" si="196"/>
        <v>968.31428571428557</v>
      </c>
      <c r="Q359" s="1">
        <v>530.03</v>
      </c>
      <c r="R359" s="1">
        <f t="shared" ref="R359:R391" si="206">$R$4*Q359</f>
        <v>498.22819999999996</v>
      </c>
      <c r="S359" s="1">
        <v>125</v>
      </c>
      <c r="T359" s="1">
        <f t="shared" ref="T359:T391" si="207">SUM(R359:S359)</f>
        <v>623.22820000000002</v>
      </c>
      <c r="U359" s="22">
        <f t="shared" ref="U359:U391" si="208">T359/(1-$C$2)</f>
        <v>1780.652</v>
      </c>
      <c r="V359" s="1"/>
      <c r="W359" s="1"/>
      <c r="X359" s="1">
        <v>1100</v>
      </c>
      <c r="Y359" s="1">
        <v>800</v>
      </c>
      <c r="Z359" s="1">
        <v>1880</v>
      </c>
      <c r="AA359" s="1">
        <f t="shared" si="202"/>
        <v>1166.9428571428571</v>
      </c>
      <c r="AB359" s="1">
        <v>505.1</v>
      </c>
      <c r="AC359" s="1">
        <f t="shared" ref="AC359:AC391" si="209">$AC$4*AB359</f>
        <v>474.79399999999998</v>
      </c>
      <c r="AD359" s="1">
        <v>145</v>
      </c>
      <c r="AE359" s="1">
        <f t="shared" ref="AE359:AE422" si="210">SUM(AC359:AD359)</f>
        <v>619.79399999999998</v>
      </c>
      <c r="AF359" s="22">
        <f t="shared" ref="AF359:AF391" si="211">AE359/(1-$C$2)</f>
        <v>1770.8400000000001</v>
      </c>
      <c r="AG359" s="20"/>
      <c r="AH359" s="20"/>
      <c r="AI359" s="1">
        <v>1100</v>
      </c>
      <c r="AJ359" s="1">
        <v>800</v>
      </c>
      <c r="AK359" s="1">
        <v>2350</v>
      </c>
      <c r="AL359" s="1">
        <f t="shared" si="201"/>
        <v>1458.6785714285713</v>
      </c>
      <c r="AM359" s="1">
        <v>636.96</v>
      </c>
      <c r="AN359" s="1">
        <f t="shared" ref="AN359:AN391" si="212">$AN$4*AM359</f>
        <v>605.11199999999997</v>
      </c>
      <c r="AO359" s="1">
        <v>145</v>
      </c>
      <c r="AP359" s="1">
        <v>30</v>
      </c>
      <c r="AQ359" s="1">
        <f t="shared" ref="AQ359:AQ391" si="213">SUM(AN359:AP359)</f>
        <v>780.11199999999997</v>
      </c>
      <c r="AR359" s="22">
        <f t="shared" ref="AR359:AR391" si="214">AQ359/(1-$C$2)</f>
        <v>2228.8914285714286</v>
      </c>
    </row>
    <row r="360" spans="2:44" x14ac:dyDescent="0.35">
      <c r="B360" s="3">
        <v>1100</v>
      </c>
      <c r="C360" s="21">
        <v>900</v>
      </c>
      <c r="D360" s="4">
        <v>1255</v>
      </c>
      <c r="E360" s="6">
        <f t="shared" si="183"/>
        <v>917.04642857142858</v>
      </c>
      <c r="F360" s="3">
        <v>435.76</v>
      </c>
      <c r="G360" s="21">
        <f t="shared" si="203"/>
        <v>413.97199999999998</v>
      </c>
      <c r="H360" s="21">
        <v>125</v>
      </c>
      <c r="I360" s="4">
        <f t="shared" si="204"/>
        <v>538.97199999999998</v>
      </c>
      <c r="J360" s="9">
        <f t="shared" si="205"/>
        <v>1539.92</v>
      </c>
      <c r="K360" s="20"/>
      <c r="L360" s="1"/>
      <c r="M360" s="1">
        <v>1100</v>
      </c>
      <c r="N360" s="1">
        <v>900</v>
      </c>
      <c r="O360" s="1">
        <v>1560</v>
      </c>
      <c r="P360" s="1">
        <f t="shared" si="196"/>
        <v>1139.9142857142856</v>
      </c>
      <c r="Q360" s="1">
        <v>546.91999999999996</v>
      </c>
      <c r="R360" s="1">
        <f t="shared" si="206"/>
        <v>514.10479999999995</v>
      </c>
      <c r="S360" s="1">
        <v>145</v>
      </c>
      <c r="T360" s="1">
        <f t="shared" si="207"/>
        <v>659.10479999999995</v>
      </c>
      <c r="U360" s="22">
        <f t="shared" si="208"/>
        <v>1883.1565714285714</v>
      </c>
      <c r="V360" s="1"/>
      <c r="W360" s="1"/>
      <c r="X360" s="1">
        <v>1100</v>
      </c>
      <c r="Y360" s="1">
        <v>900</v>
      </c>
      <c r="Z360" s="1">
        <v>1880</v>
      </c>
      <c r="AA360" s="1">
        <f t="shared" si="202"/>
        <v>1373.742857142857</v>
      </c>
      <c r="AB360" s="1">
        <v>521.39</v>
      </c>
      <c r="AC360" s="1">
        <f t="shared" si="209"/>
        <v>490.10659999999996</v>
      </c>
      <c r="AD360" s="1">
        <v>145</v>
      </c>
      <c r="AE360" s="1">
        <f t="shared" si="210"/>
        <v>635.10659999999996</v>
      </c>
      <c r="AF360" s="22">
        <f t="shared" si="211"/>
        <v>1814.5902857142858</v>
      </c>
      <c r="AG360" s="20"/>
      <c r="AH360" s="20"/>
      <c r="AI360" s="1">
        <v>1100</v>
      </c>
      <c r="AJ360" s="1">
        <v>900</v>
      </c>
      <c r="AK360" s="1">
        <v>2350</v>
      </c>
      <c r="AL360" s="1">
        <f t="shared" si="201"/>
        <v>1717.1785714285713</v>
      </c>
      <c r="AM360" s="1">
        <v>658.08</v>
      </c>
      <c r="AN360" s="1">
        <f t="shared" si="212"/>
        <v>625.17600000000004</v>
      </c>
      <c r="AO360" s="1">
        <v>165</v>
      </c>
      <c r="AP360" s="1">
        <v>30</v>
      </c>
      <c r="AQ360" s="1">
        <f t="shared" si="213"/>
        <v>820.17600000000004</v>
      </c>
      <c r="AR360" s="22">
        <f t="shared" si="214"/>
        <v>2343.36</v>
      </c>
    </row>
    <row r="361" spans="2:44" x14ac:dyDescent="0.35">
      <c r="B361" s="3">
        <v>1100</v>
      </c>
      <c r="C361" s="21">
        <v>1000</v>
      </c>
      <c r="D361" s="4">
        <v>1255</v>
      </c>
      <c r="E361" s="6">
        <f t="shared" si="183"/>
        <v>1055.0964285714285</v>
      </c>
      <c r="F361" s="3">
        <f>F360+12.67</f>
        <v>448.43</v>
      </c>
      <c r="G361" s="21">
        <f t="shared" si="203"/>
        <v>426.00849999999997</v>
      </c>
      <c r="H361" s="21">
        <v>145</v>
      </c>
      <c r="I361" s="4">
        <f t="shared" si="204"/>
        <v>571.00849999999991</v>
      </c>
      <c r="J361" s="9">
        <f t="shared" si="205"/>
        <v>1631.4528571428571</v>
      </c>
      <c r="K361" s="20"/>
      <c r="L361" s="1"/>
      <c r="M361" s="1">
        <v>1100</v>
      </c>
      <c r="N361" s="1">
        <v>1000</v>
      </c>
      <c r="O361" s="1">
        <v>1560</v>
      </c>
      <c r="P361" s="1">
        <f t="shared" si="196"/>
        <v>1311.5142857142855</v>
      </c>
      <c r="Q361" s="1">
        <f>Q360+16.89</f>
        <v>563.80999999999995</v>
      </c>
      <c r="R361" s="1">
        <f t="shared" si="206"/>
        <v>529.98139999999989</v>
      </c>
      <c r="S361" s="1">
        <v>145</v>
      </c>
      <c r="T361" s="1">
        <f t="shared" si="207"/>
        <v>674.98139999999989</v>
      </c>
      <c r="U361" s="22">
        <f t="shared" si="208"/>
        <v>1928.5182857142856</v>
      </c>
      <c r="V361" s="1"/>
      <c r="W361" s="1"/>
      <c r="X361" s="1">
        <v>1100</v>
      </c>
      <c r="Y361" s="1">
        <v>1000</v>
      </c>
      <c r="Z361" s="1">
        <v>1880</v>
      </c>
      <c r="AA361" s="1">
        <f t="shared" si="202"/>
        <v>1580.542857142857</v>
      </c>
      <c r="AB361" s="1">
        <f>AB360+16.29</f>
        <v>537.67999999999995</v>
      </c>
      <c r="AC361" s="1">
        <f t="shared" si="209"/>
        <v>505.41919999999993</v>
      </c>
      <c r="AD361" s="1">
        <v>165</v>
      </c>
      <c r="AE361" s="1">
        <f t="shared" si="210"/>
        <v>670.41919999999993</v>
      </c>
      <c r="AF361" s="22">
        <f t="shared" si="211"/>
        <v>1915.4834285714285</v>
      </c>
      <c r="AG361" s="20"/>
      <c r="AH361" s="20"/>
      <c r="AI361" s="1">
        <v>1100</v>
      </c>
      <c r="AJ361" s="1">
        <v>1000</v>
      </c>
      <c r="AK361" s="1">
        <v>2350</v>
      </c>
      <c r="AL361" s="1">
        <f t="shared" si="201"/>
        <v>1975.6785714285713</v>
      </c>
      <c r="AM361" s="1">
        <f>AM360+21.12</f>
        <v>679.2</v>
      </c>
      <c r="AN361" s="1">
        <f t="shared" si="212"/>
        <v>645.24</v>
      </c>
      <c r="AO361" s="1">
        <v>165</v>
      </c>
      <c r="AP361" s="1">
        <v>30</v>
      </c>
      <c r="AQ361" s="1">
        <f t="shared" si="213"/>
        <v>840.24</v>
      </c>
      <c r="AR361" s="22">
        <f t="shared" si="214"/>
        <v>2400.6857142857143</v>
      </c>
    </row>
    <row r="362" spans="2:44" x14ac:dyDescent="0.35">
      <c r="B362" s="3">
        <v>1100</v>
      </c>
      <c r="C362" s="21">
        <v>1100</v>
      </c>
      <c r="D362" s="4">
        <v>1255</v>
      </c>
      <c r="E362" s="6">
        <f t="shared" si="183"/>
        <v>1193.1464285714285</v>
      </c>
      <c r="F362" s="3">
        <f t="shared" ref="F362:F391" si="215">F361+12.67</f>
        <v>461.1</v>
      </c>
      <c r="G362" s="21">
        <f t="shared" si="203"/>
        <v>438.04500000000002</v>
      </c>
      <c r="H362" s="21">
        <v>145</v>
      </c>
      <c r="I362" s="4">
        <f t="shared" si="204"/>
        <v>583.04500000000007</v>
      </c>
      <c r="J362" s="9">
        <f t="shared" si="205"/>
        <v>1665.8428571428574</v>
      </c>
      <c r="K362" s="20"/>
      <c r="L362" s="1"/>
      <c r="M362" s="1">
        <v>1100</v>
      </c>
      <c r="N362" s="1">
        <v>1100</v>
      </c>
      <c r="O362" s="1">
        <v>1560</v>
      </c>
      <c r="P362" s="1">
        <f t="shared" si="196"/>
        <v>1483.1142857142856</v>
      </c>
      <c r="Q362" s="1">
        <f t="shared" ref="Q362:Q391" si="216">Q361+16.89</f>
        <v>580.69999999999993</v>
      </c>
      <c r="R362" s="1">
        <f t="shared" si="206"/>
        <v>545.85799999999995</v>
      </c>
      <c r="S362" s="1">
        <v>145</v>
      </c>
      <c r="T362" s="1">
        <f t="shared" si="207"/>
        <v>690.85799999999995</v>
      </c>
      <c r="U362" s="22">
        <f t="shared" si="208"/>
        <v>1973.8799999999999</v>
      </c>
      <c r="V362" s="1"/>
      <c r="W362" s="1"/>
      <c r="X362" s="1">
        <v>1100</v>
      </c>
      <c r="Y362" s="1">
        <v>1100</v>
      </c>
      <c r="Z362" s="1">
        <v>1880</v>
      </c>
      <c r="AA362" s="1">
        <f t="shared" si="202"/>
        <v>1787.3428571428572</v>
      </c>
      <c r="AB362" s="1">
        <f t="shared" ref="AB362:AB391" si="217">AB361+16.29</f>
        <v>553.96999999999991</v>
      </c>
      <c r="AC362" s="1">
        <f t="shared" si="209"/>
        <v>520.73179999999991</v>
      </c>
      <c r="AD362" s="1">
        <v>165</v>
      </c>
      <c r="AE362" s="1">
        <f t="shared" si="210"/>
        <v>685.73179999999991</v>
      </c>
      <c r="AF362" s="22">
        <f t="shared" si="211"/>
        <v>1959.2337142857141</v>
      </c>
      <c r="AG362" s="20"/>
      <c r="AH362" s="20"/>
      <c r="AI362" s="1">
        <v>1100</v>
      </c>
      <c r="AJ362" s="1">
        <v>1100</v>
      </c>
      <c r="AK362" s="1">
        <v>2350</v>
      </c>
      <c r="AL362" s="1">
        <f t="shared" si="201"/>
        <v>2234.1785714285711</v>
      </c>
      <c r="AM362" s="1">
        <f t="shared" ref="AM362:AM391" si="218">AM361+21.12</f>
        <v>700.32</v>
      </c>
      <c r="AN362" s="1">
        <f t="shared" si="212"/>
        <v>665.30399999999997</v>
      </c>
      <c r="AO362" s="1">
        <v>185</v>
      </c>
      <c r="AP362" s="1">
        <v>30</v>
      </c>
      <c r="AQ362" s="1">
        <f t="shared" si="213"/>
        <v>880.30399999999997</v>
      </c>
      <c r="AR362" s="22">
        <f t="shared" si="214"/>
        <v>2515.1542857142858</v>
      </c>
    </row>
    <row r="363" spans="2:44" x14ac:dyDescent="0.35">
      <c r="B363" s="3">
        <v>1100</v>
      </c>
      <c r="C363" s="21">
        <v>1200</v>
      </c>
      <c r="D363" s="4">
        <v>1255</v>
      </c>
      <c r="E363" s="6">
        <f t="shared" si="183"/>
        <v>1331.1964285714284</v>
      </c>
      <c r="F363" s="3">
        <f t="shared" si="215"/>
        <v>473.77000000000004</v>
      </c>
      <c r="G363" s="21">
        <f t="shared" si="203"/>
        <v>450.08150000000001</v>
      </c>
      <c r="H363" s="21">
        <v>145</v>
      </c>
      <c r="I363" s="4">
        <f t="shared" si="204"/>
        <v>595.08150000000001</v>
      </c>
      <c r="J363" s="9">
        <f t="shared" si="205"/>
        <v>1700.2328571428573</v>
      </c>
      <c r="K363" s="20"/>
      <c r="L363" s="1"/>
      <c r="M363" s="1">
        <v>1100</v>
      </c>
      <c r="N363" s="1">
        <v>1200</v>
      </c>
      <c r="O363" s="1">
        <v>1560</v>
      </c>
      <c r="P363" s="1">
        <f t="shared" si="196"/>
        <v>1654.7142857142856</v>
      </c>
      <c r="Q363" s="1">
        <f t="shared" si="216"/>
        <v>597.58999999999992</v>
      </c>
      <c r="R363" s="1">
        <f t="shared" si="206"/>
        <v>561.73459999999989</v>
      </c>
      <c r="S363" s="1">
        <v>165</v>
      </c>
      <c r="T363" s="1">
        <f t="shared" si="207"/>
        <v>726.73459999999989</v>
      </c>
      <c r="U363" s="22">
        <f t="shared" si="208"/>
        <v>2076.3845714285712</v>
      </c>
      <c r="V363" s="1"/>
      <c r="W363" s="1"/>
      <c r="X363" s="1">
        <v>1100</v>
      </c>
      <c r="Y363" s="1">
        <v>1200</v>
      </c>
      <c r="Z363" s="1">
        <v>1880</v>
      </c>
      <c r="AA363" s="1">
        <f t="shared" si="202"/>
        <v>1994.1428571428571</v>
      </c>
      <c r="AB363" s="1">
        <f t="shared" si="217"/>
        <v>570.25999999999988</v>
      </c>
      <c r="AC363" s="1">
        <f t="shared" si="209"/>
        <v>536.04439999999988</v>
      </c>
      <c r="AD363" s="1">
        <v>165</v>
      </c>
      <c r="AE363" s="1">
        <f t="shared" si="210"/>
        <v>701.04439999999988</v>
      </c>
      <c r="AF363" s="22">
        <f t="shared" si="211"/>
        <v>2002.9839999999997</v>
      </c>
      <c r="AG363" s="20"/>
      <c r="AH363" s="20"/>
      <c r="AI363" s="1">
        <v>1100</v>
      </c>
      <c r="AJ363" s="1">
        <v>1200</v>
      </c>
      <c r="AK363" s="1">
        <v>2350</v>
      </c>
      <c r="AL363" s="1">
        <f t="shared" si="201"/>
        <v>2492.6785714285711</v>
      </c>
      <c r="AM363" s="1">
        <f t="shared" si="218"/>
        <v>721.44</v>
      </c>
      <c r="AN363" s="1">
        <f t="shared" si="212"/>
        <v>685.36800000000005</v>
      </c>
      <c r="AO363" s="1">
        <v>185</v>
      </c>
      <c r="AP363" s="1">
        <v>30</v>
      </c>
      <c r="AQ363" s="1">
        <f t="shared" si="213"/>
        <v>900.36800000000005</v>
      </c>
      <c r="AR363" s="22">
        <f t="shared" si="214"/>
        <v>2572.4800000000005</v>
      </c>
    </row>
    <row r="364" spans="2:44" x14ac:dyDescent="0.35">
      <c r="B364" s="3">
        <v>1100</v>
      </c>
      <c r="C364" s="21">
        <v>1300</v>
      </c>
      <c r="D364" s="4">
        <v>1255</v>
      </c>
      <c r="E364" s="6">
        <f t="shared" si="183"/>
        <v>1469.2464285714286</v>
      </c>
      <c r="F364" s="3">
        <f t="shared" si="215"/>
        <v>486.44000000000005</v>
      </c>
      <c r="G364" s="21">
        <f t="shared" si="203"/>
        <v>462.11800000000005</v>
      </c>
      <c r="H364" s="21">
        <v>145</v>
      </c>
      <c r="I364" s="4">
        <f t="shared" si="204"/>
        <v>607.11800000000005</v>
      </c>
      <c r="J364" s="9">
        <f t="shared" si="205"/>
        <v>1734.6228571428574</v>
      </c>
      <c r="K364" s="20"/>
      <c r="L364" s="1"/>
      <c r="M364" s="1">
        <v>1100</v>
      </c>
      <c r="N364" s="1">
        <v>1300</v>
      </c>
      <c r="O364" s="1">
        <v>1560</v>
      </c>
      <c r="P364" s="1">
        <f t="shared" si="196"/>
        <v>1826.3142857142857</v>
      </c>
      <c r="Q364" s="1">
        <f t="shared" si="216"/>
        <v>614.4799999999999</v>
      </c>
      <c r="R364" s="1">
        <f t="shared" si="206"/>
        <v>577.61119999999983</v>
      </c>
      <c r="S364" s="1">
        <v>165</v>
      </c>
      <c r="T364" s="1">
        <f t="shared" si="207"/>
        <v>742.61119999999983</v>
      </c>
      <c r="U364" s="22">
        <f t="shared" si="208"/>
        <v>2121.7462857142855</v>
      </c>
      <c r="V364" s="1"/>
      <c r="W364" s="1"/>
      <c r="X364" s="1">
        <v>1100</v>
      </c>
      <c r="Y364" s="1">
        <v>1300</v>
      </c>
      <c r="Z364" s="1">
        <v>1880</v>
      </c>
      <c r="AA364" s="1">
        <f t="shared" si="202"/>
        <v>2200.9428571428571</v>
      </c>
      <c r="AB364" s="1">
        <f t="shared" si="217"/>
        <v>586.54999999999984</v>
      </c>
      <c r="AC364" s="1">
        <f t="shared" si="209"/>
        <v>551.35699999999986</v>
      </c>
      <c r="AD364" s="1">
        <v>185</v>
      </c>
      <c r="AE364" s="1">
        <f t="shared" si="210"/>
        <v>736.35699999999986</v>
      </c>
      <c r="AF364" s="22">
        <f t="shared" si="211"/>
        <v>2103.8771428571426</v>
      </c>
      <c r="AG364" s="20"/>
      <c r="AH364" s="20"/>
      <c r="AI364" s="1">
        <v>1100</v>
      </c>
      <c r="AJ364" s="1">
        <v>1300</v>
      </c>
      <c r="AK364" s="1">
        <v>2350</v>
      </c>
      <c r="AL364" s="1">
        <f t="shared" si="201"/>
        <v>2751.1785714285711</v>
      </c>
      <c r="AM364" s="1">
        <f t="shared" si="218"/>
        <v>742.56000000000006</v>
      </c>
      <c r="AN364" s="1">
        <f t="shared" si="212"/>
        <v>705.43200000000002</v>
      </c>
      <c r="AO364" s="1">
        <v>200</v>
      </c>
      <c r="AP364" s="1">
        <v>30</v>
      </c>
      <c r="AQ364" s="1">
        <f t="shared" si="213"/>
        <v>935.43200000000002</v>
      </c>
      <c r="AR364" s="22">
        <f t="shared" si="214"/>
        <v>2672.6628571428573</v>
      </c>
    </row>
    <row r="365" spans="2:44" x14ac:dyDescent="0.35">
      <c r="B365" s="3">
        <v>1100</v>
      </c>
      <c r="C365" s="21">
        <v>1400</v>
      </c>
      <c r="D365" s="4">
        <v>1255</v>
      </c>
      <c r="E365" s="6">
        <f t="shared" si="183"/>
        <v>1607.2964285714286</v>
      </c>
      <c r="F365" s="3">
        <f t="shared" si="215"/>
        <v>499.11000000000007</v>
      </c>
      <c r="G365" s="21">
        <f t="shared" si="203"/>
        <v>474.15450000000004</v>
      </c>
      <c r="H365" s="21">
        <v>165</v>
      </c>
      <c r="I365" s="4">
        <f t="shared" si="204"/>
        <v>639.1545000000001</v>
      </c>
      <c r="J365" s="9">
        <f t="shared" si="205"/>
        <v>1826.1557142857148</v>
      </c>
      <c r="K365" s="20"/>
      <c r="L365" s="1"/>
      <c r="M365" s="1">
        <v>1100</v>
      </c>
      <c r="N365" s="1">
        <v>1400</v>
      </c>
      <c r="O365" s="1">
        <v>1560</v>
      </c>
      <c r="P365" s="1">
        <f t="shared" si="196"/>
        <v>1997.9142857142856</v>
      </c>
      <c r="Q365" s="1">
        <f t="shared" si="216"/>
        <v>631.36999999999989</v>
      </c>
      <c r="R365" s="1">
        <f t="shared" si="206"/>
        <v>593.48779999999988</v>
      </c>
      <c r="S365" s="1">
        <v>165</v>
      </c>
      <c r="T365" s="1">
        <f t="shared" si="207"/>
        <v>758.48779999999988</v>
      </c>
      <c r="U365" s="22">
        <f t="shared" si="208"/>
        <v>2167.1079999999997</v>
      </c>
      <c r="V365" s="1"/>
      <c r="W365" s="1"/>
      <c r="X365" s="1">
        <v>1100</v>
      </c>
      <c r="Y365" s="1">
        <v>1400</v>
      </c>
      <c r="Z365" s="1">
        <v>1880</v>
      </c>
      <c r="AA365" s="1">
        <f t="shared" si="202"/>
        <v>2407.7428571428572</v>
      </c>
      <c r="AB365" s="1">
        <f t="shared" si="217"/>
        <v>602.8399999999998</v>
      </c>
      <c r="AC365" s="1">
        <f t="shared" si="209"/>
        <v>566.66959999999983</v>
      </c>
      <c r="AD365" s="1">
        <v>185</v>
      </c>
      <c r="AE365" s="1">
        <f t="shared" si="210"/>
        <v>751.66959999999983</v>
      </c>
      <c r="AF365" s="22">
        <f t="shared" si="211"/>
        <v>2147.627428571428</v>
      </c>
      <c r="AG365" s="20"/>
      <c r="AH365" s="20"/>
      <c r="AI365" s="1">
        <v>1100</v>
      </c>
      <c r="AJ365" s="1">
        <v>1400</v>
      </c>
      <c r="AK365" s="1">
        <v>2350</v>
      </c>
      <c r="AL365" s="1">
        <f t="shared" si="201"/>
        <v>3009.6785714285711</v>
      </c>
      <c r="AM365" s="1">
        <f t="shared" si="218"/>
        <v>763.68000000000006</v>
      </c>
      <c r="AN365" s="1">
        <f t="shared" si="212"/>
        <v>725.49599999999998</v>
      </c>
      <c r="AO365" s="1">
        <v>205</v>
      </c>
      <c r="AP365" s="1">
        <v>30</v>
      </c>
      <c r="AQ365" s="1">
        <f t="shared" si="213"/>
        <v>960.49599999999998</v>
      </c>
      <c r="AR365" s="22">
        <f t="shared" si="214"/>
        <v>2744.2742857142857</v>
      </c>
    </row>
    <row r="366" spans="2:44" x14ac:dyDescent="0.35">
      <c r="B366" s="3">
        <v>1100</v>
      </c>
      <c r="C366" s="21">
        <v>1500</v>
      </c>
      <c r="D366" s="4">
        <v>1255</v>
      </c>
      <c r="E366" s="6">
        <f t="shared" si="183"/>
        <v>1745.3464285714285</v>
      </c>
      <c r="F366" s="3">
        <f t="shared" si="215"/>
        <v>511.78000000000009</v>
      </c>
      <c r="G366" s="21">
        <f t="shared" si="203"/>
        <v>486.19100000000003</v>
      </c>
      <c r="H366" s="21">
        <v>165</v>
      </c>
      <c r="I366" s="4">
        <f t="shared" si="204"/>
        <v>651.19100000000003</v>
      </c>
      <c r="J366" s="9">
        <f t="shared" si="205"/>
        <v>1860.5457142857144</v>
      </c>
      <c r="K366" s="20"/>
      <c r="L366" s="1"/>
      <c r="M366" s="1">
        <v>1100</v>
      </c>
      <c r="N366" s="1">
        <v>1500</v>
      </c>
      <c r="O366" s="1">
        <v>1560</v>
      </c>
      <c r="P366" s="1">
        <f t="shared" si="196"/>
        <v>2169.514285714286</v>
      </c>
      <c r="Q366" s="1">
        <f t="shared" si="216"/>
        <v>648.25999999999988</v>
      </c>
      <c r="R366" s="1">
        <f t="shared" si="206"/>
        <v>609.36439999999982</v>
      </c>
      <c r="S366" s="1">
        <v>185</v>
      </c>
      <c r="T366" s="1">
        <f t="shared" si="207"/>
        <v>794.36439999999982</v>
      </c>
      <c r="U366" s="22">
        <f t="shared" si="208"/>
        <v>2269.6125714285708</v>
      </c>
      <c r="V366" s="1"/>
      <c r="W366" s="1"/>
      <c r="X366" s="1">
        <v>1100</v>
      </c>
      <c r="Y366" s="1">
        <v>1500</v>
      </c>
      <c r="Z366" s="1">
        <v>1880</v>
      </c>
      <c r="AA366" s="1">
        <f t="shared" si="202"/>
        <v>2614.542857142857</v>
      </c>
      <c r="AB366" s="1">
        <f t="shared" si="217"/>
        <v>619.12999999999977</v>
      </c>
      <c r="AC366" s="1">
        <f t="shared" si="209"/>
        <v>581.98219999999969</v>
      </c>
      <c r="AD366" s="1">
        <v>200</v>
      </c>
      <c r="AE366" s="1">
        <f t="shared" si="210"/>
        <v>781.98219999999969</v>
      </c>
      <c r="AF366" s="22">
        <f t="shared" si="211"/>
        <v>2234.2348571428565</v>
      </c>
      <c r="AG366" s="20"/>
      <c r="AH366" s="20"/>
      <c r="AI366" s="1">
        <v>1100</v>
      </c>
      <c r="AJ366" s="1">
        <v>1500</v>
      </c>
      <c r="AK366" s="1">
        <v>2350</v>
      </c>
      <c r="AL366" s="1">
        <f t="shared" si="201"/>
        <v>3268.1785714285711</v>
      </c>
      <c r="AM366" s="1">
        <f t="shared" si="218"/>
        <v>784.80000000000007</v>
      </c>
      <c r="AN366" s="1">
        <f t="shared" si="212"/>
        <v>745.56000000000006</v>
      </c>
      <c r="AO366" s="1">
        <v>205</v>
      </c>
      <c r="AP366" s="1">
        <v>30</v>
      </c>
      <c r="AQ366" s="1">
        <f t="shared" si="213"/>
        <v>980.56000000000006</v>
      </c>
      <c r="AR366" s="22">
        <f t="shared" si="214"/>
        <v>2801.6000000000004</v>
      </c>
    </row>
    <row r="367" spans="2:44" x14ac:dyDescent="0.35">
      <c r="B367" s="3">
        <v>1100</v>
      </c>
      <c r="C367" s="21">
        <v>1600</v>
      </c>
      <c r="D367" s="4">
        <v>1255</v>
      </c>
      <c r="E367" s="6">
        <f t="shared" si="183"/>
        <v>1883.3964285714285</v>
      </c>
      <c r="F367" s="3">
        <f t="shared" si="215"/>
        <v>524.45000000000005</v>
      </c>
      <c r="G367" s="21">
        <f t="shared" si="203"/>
        <v>498.22750000000002</v>
      </c>
      <c r="H367" s="21">
        <v>165</v>
      </c>
      <c r="I367" s="4">
        <f t="shared" si="204"/>
        <v>663.22749999999996</v>
      </c>
      <c r="J367" s="9">
        <f t="shared" si="205"/>
        <v>1894.9357142857143</v>
      </c>
      <c r="K367" s="20"/>
      <c r="L367" s="1"/>
      <c r="M367" s="1">
        <v>1100</v>
      </c>
      <c r="N367" s="1">
        <v>1600</v>
      </c>
      <c r="O367" s="1">
        <v>1560</v>
      </c>
      <c r="P367" s="1">
        <f t="shared" si="196"/>
        <v>2341.1142857142859</v>
      </c>
      <c r="Q367" s="1">
        <f t="shared" si="216"/>
        <v>665.14999999999986</v>
      </c>
      <c r="R367" s="1">
        <f t="shared" si="206"/>
        <v>625.24099999999987</v>
      </c>
      <c r="S367" s="1">
        <v>185</v>
      </c>
      <c r="T367" s="1">
        <f t="shared" si="207"/>
        <v>810.24099999999987</v>
      </c>
      <c r="U367" s="22">
        <f t="shared" si="208"/>
        <v>2314.9742857142855</v>
      </c>
      <c r="V367" s="1"/>
      <c r="W367" s="1"/>
      <c r="X367" s="1">
        <v>1100</v>
      </c>
      <c r="Y367" s="1">
        <v>1600</v>
      </c>
      <c r="Z367" s="1">
        <v>1880</v>
      </c>
      <c r="AA367" s="1">
        <f t="shared" si="202"/>
        <v>2821.3428571428572</v>
      </c>
      <c r="AB367" s="1">
        <f t="shared" si="217"/>
        <v>635.41999999999973</v>
      </c>
      <c r="AC367" s="1">
        <f t="shared" si="209"/>
        <v>597.29479999999967</v>
      </c>
      <c r="AD367" s="1">
        <v>200</v>
      </c>
      <c r="AE367" s="1">
        <f t="shared" si="210"/>
        <v>797.29479999999967</v>
      </c>
      <c r="AF367" s="22">
        <f t="shared" si="211"/>
        <v>2277.9851428571419</v>
      </c>
      <c r="AG367" s="20"/>
      <c r="AH367" s="20"/>
      <c r="AI367" s="1">
        <v>1100</v>
      </c>
      <c r="AJ367" s="1">
        <v>1600</v>
      </c>
      <c r="AK367" s="1">
        <v>2350</v>
      </c>
      <c r="AL367" s="1">
        <f t="shared" si="201"/>
        <v>3526.6785714285711</v>
      </c>
      <c r="AM367" s="1">
        <f t="shared" si="218"/>
        <v>805.92000000000007</v>
      </c>
      <c r="AN367" s="1">
        <f t="shared" si="212"/>
        <v>765.62400000000002</v>
      </c>
      <c r="AO367" s="1">
        <v>210</v>
      </c>
      <c r="AP367" s="1">
        <v>30</v>
      </c>
      <c r="AQ367" s="1">
        <f t="shared" si="213"/>
        <v>1005.624</v>
      </c>
      <c r="AR367" s="22">
        <f t="shared" si="214"/>
        <v>2873.2114285714288</v>
      </c>
    </row>
    <row r="368" spans="2:44" x14ac:dyDescent="0.35">
      <c r="B368" s="3">
        <v>1100</v>
      </c>
      <c r="C368" s="21">
        <v>1700</v>
      </c>
      <c r="D368" s="4">
        <v>1255</v>
      </c>
      <c r="E368" s="6">
        <f t="shared" si="183"/>
        <v>2021.4464285714284</v>
      </c>
      <c r="F368" s="3">
        <f t="shared" si="215"/>
        <v>537.12</v>
      </c>
      <c r="G368" s="21">
        <f t="shared" si="203"/>
        <v>510.26399999999995</v>
      </c>
      <c r="H368" s="21">
        <v>185</v>
      </c>
      <c r="I368" s="4">
        <f t="shared" si="204"/>
        <v>695.2639999999999</v>
      </c>
      <c r="J368" s="9">
        <f t="shared" si="205"/>
        <v>1986.4685714285713</v>
      </c>
      <c r="K368" s="20"/>
      <c r="L368" s="1"/>
      <c r="M368" s="1">
        <v>1100</v>
      </c>
      <c r="N368" s="1">
        <v>1700</v>
      </c>
      <c r="O368" s="1">
        <v>1560</v>
      </c>
      <c r="P368" s="1">
        <f t="shared" si="196"/>
        <v>2512.7142857142858</v>
      </c>
      <c r="Q368" s="1">
        <f t="shared" si="216"/>
        <v>682.03999999999985</v>
      </c>
      <c r="R368" s="1">
        <f t="shared" si="206"/>
        <v>641.11759999999981</v>
      </c>
      <c r="S368" s="1">
        <v>200</v>
      </c>
      <c r="T368" s="1">
        <f t="shared" si="207"/>
        <v>841.11759999999981</v>
      </c>
      <c r="U368" s="22">
        <f t="shared" si="208"/>
        <v>2403.1931428571424</v>
      </c>
      <c r="V368" s="1"/>
      <c r="W368" s="1"/>
      <c r="X368" s="1">
        <v>1100</v>
      </c>
      <c r="Y368" s="1">
        <v>1700</v>
      </c>
      <c r="Z368" s="1">
        <v>1880</v>
      </c>
      <c r="AA368" s="1">
        <f t="shared" si="202"/>
        <v>3028.1428571428569</v>
      </c>
      <c r="AB368" s="1">
        <f t="shared" si="217"/>
        <v>651.7099999999997</v>
      </c>
      <c r="AC368" s="1">
        <f t="shared" si="209"/>
        <v>612.60739999999964</v>
      </c>
      <c r="AD368" s="1">
        <v>205</v>
      </c>
      <c r="AE368" s="1">
        <f t="shared" si="210"/>
        <v>817.60739999999964</v>
      </c>
      <c r="AF368" s="22">
        <f t="shared" si="211"/>
        <v>2336.021142857142</v>
      </c>
      <c r="AG368" s="20"/>
      <c r="AH368" s="20"/>
      <c r="AI368" s="1">
        <v>1100</v>
      </c>
      <c r="AJ368" s="1">
        <v>1700</v>
      </c>
      <c r="AK368" s="1">
        <v>2350</v>
      </c>
      <c r="AL368" s="1">
        <f t="shared" si="201"/>
        <v>3785.1785714285711</v>
      </c>
      <c r="AM368" s="1">
        <f t="shared" si="218"/>
        <v>827.04000000000008</v>
      </c>
      <c r="AN368" s="1">
        <f t="shared" si="212"/>
        <v>785.68799999999999</v>
      </c>
      <c r="AO368" s="1">
        <v>210</v>
      </c>
      <c r="AP368" s="1">
        <v>30</v>
      </c>
      <c r="AQ368" s="1">
        <f t="shared" si="213"/>
        <v>1025.6880000000001</v>
      </c>
      <c r="AR368" s="22">
        <f t="shared" si="214"/>
        <v>2930.5371428571434</v>
      </c>
    </row>
    <row r="369" spans="2:44" x14ac:dyDescent="0.35">
      <c r="B369" s="3">
        <v>1100</v>
      </c>
      <c r="C369" s="21">
        <v>1800</v>
      </c>
      <c r="D369" s="4">
        <v>1255</v>
      </c>
      <c r="E369" s="6">
        <f t="shared" si="183"/>
        <v>2159.4964285714282</v>
      </c>
      <c r="F369" s="3">
        <f t="shared" si="215"/>
        <v>549.79</v>
      </c>
      <c r="G369" s="21">
        <f t="shared" si="203"/>
        <v>522.30049999999994</v>
      </c>
      <c r="H369" s="21">
        <v>185</v>
      </c>
      <c r="I369" s="4">
        <f t="shared" si="204"/>
        <v>707.30049999999994</v>
      </c>
      <c r="J369" s="9">
        <f t="shared" si="205"/>
        <v>2020.8585714285714</v>
      </c>
      <c r="K369" s="20"/>
      <c r="L369" s="1"/>
      <c r="M369" s="1">
        <v>1100</v>
      </c>
      <c r="N369" s="1">
        <v>1800</v>
      </c>
      <c r="O369" s="1">
        <v>1560</v>
      </c>
      <c r="P369" s="1">
        <f t="shared" si="196"/>
        <v>2684.3142857142857</v>
      </c>
      <c r="Q369" s="1">
        <f t="shared" si="216"/>
        <v>698.92999999999984</v>
      </c>
      <c r="R369" s="1">
        <f t="shared" si="206"/>
        <v>656.99419999999986</v>
      </c>
      <c r="S369" s="1">
        <v>200</v>
      </c>
      <c r="T369" s="1">
        <f t="shared" si="207"/>
        <v>856.99419999999986</v>
      </c>
      <c r="U369" s="22">
        <f t="shared" si="208"/>
        <v>2448.5548571428567</v>
      </c>
      <c r="V369" s="1"/>
      <c r="W369" s="1"/>
      <c r="X369" s="1">
        <v>1100</v>
      </c>
      <c r="Y369" s="1">
        <v>1800</v>
      </c>
      <c r="Z369" s="1">
        <v>1880</v>
      </c>
      <c r="AA369" s="1">
        <f t="shared" si="202"/>
        <v>3234.9428571428571</v>
      </c>
      <c r="AB369" s="1">
        <f t="shared" si="217"/>
        <v>667.99999999999966</v>
      </c>
      <c r="AC369" s="1">
        <f t="shared" si="209"/>
        <v>627.91999999999962</v>
      </c>
      <c r="AD369" s="1">
        <v>205</v>
      </c>
      <c r="AE369" s="1">
        <f t="shared" si="210"/>
        <v>832.91999999999962</v>
      </c>
      <c r="AF369" s="22">
        <f t="shared" si="211"/>
        <v>2379.7714285714278</v>
      </c>
      <c r="AG369" s="20"/>
      <c r="AH369" s="20"/>
      <c r="AI369" s="1">
        <v>1100</v>
      </c>
      <c r="AJ369" s="1">
        <v>1800</v>
      </c>
      <c r="AK369" s="1">
        <v>2350</v>
      </c>
      <c r="AL369" s="1">
        <f t="shared" si="201"/>
        <v>4043.6785714285711</v>
      </c>
      <c r="AM369" s="1">
        <f t="shared" si="218"/>
        <v>848.16000000000008</v>
      </c>
      <c r="AN369" s="1">
        <f t="shared" si="212"/>
        <v>805.75200000000007</v>
      </c>
      <c r="AO369" s="1">
        <v>215</v>
      </c>
      <c r="AP369" s="1">
        <v>30</v>
      </c>
      <c r="AQ369" s="1">
        <f t="shared" si="213"/>
        <v>1050.752</v>
      </c>
      <c r="AR369" s="22">
        <f t="shared" si="214"/>
        <v>3002.1485714285714</v>
      </c>
    </row>
    <row r="370" spans="2:44" x14ac:dyDescent="0.35">
      <c r="B370" s="3">
        <v>1100</v>
      </c>
      <c r="C370" s="21">
        <v>1900</v>
      </c>
      <c r="D370" s="4">
        <v>1255</v>
      </c>
      <c r="E370" s="6">
        <f t="shared" si="183"/>
        <v>2297.5464285714284</v>
      </c>
      <c r="F370" s="3">
        <f t="shared" si="215"/>
        <v>562.45999999999992</v>
      </c>
      <c r="G370" s="21">
        <f t="shared" si="203"/>
        <v>534.33699999999988</v>
      </c>
      <c r="H370" s="21">
        <v>185</v>
      </c>
      <c r="I370" s="4">
        <f t="shared" si="204"/>
        <v>719.33699999999988</v>
      </c>
      <c r="J370" s="9">
        <f t="shared" si="205"/>
        <v>2055.2485714285713</v>
      </c>
      <c r="K370" s="20"/>
      <c r="L370" s="1"/>
      <c r="M370" s="1">
        <v>1100</v>
      </c>
      <c r="N370" s="1">
        <v>1900</v>
      </c>
      <c r="O370" s="1">
        <v>1560</v>
      </c>
      <c r="P370" s="1">
        <f t="shared" si="196"/>
        <v>2855.9142857142861</v>
      </c>
      <c r="Q370" s="1">
        <f t="shared" si="216"/>
        <v>715.81999999999982</v>
      </c>
      <c r="R370" s="1">
        <f t="shared" si="206"/>
        <v>672.8707999999998</v>
      </c>
      <c r="S370" s="1">
        <v>200</v>
      </c>
      <c r="T370" s="1">
        <f t="shared" si="207"/>
        <v>872.8707999999998</v>
      </c>
      <c r="U370" s="22">
        <f t="shared" si="208"/>
        <v>2493.9165714285709</v>
      </c>
      <c r="V370" s="1"/>
      <c r="W370" s="1"/>
      <c r="X370" s="1">
        <v>1100</v>
      </c>
      <c r="Y370" s="1">
        <v>1900</v>
      </c>
      <c r="Z370" s="1">
        <v>1880</v>
      </c>
      <c r="AA370" s="1">
        <f t="shared" si="202"/>
        <v>3441.7428571428572</v>
      </c>
      <c r="AB370" s="1">
        <f t="shared" si="217"/>
        <v>684.28999999999962</v>
      </c>
      <c r="AC370" s="1">
        <f t="shared" si="209"/>
        <v>643.23259999999959</v>
      </c>
      <c r="AD370" s="1">
        <v>205</v>
      </c>
      <c r="AE370" s="1">
        <f t="shared" si="210"/>
        <v>848.23259999999959</v>
      </c>
      <c r="AF370" s="22">
        <f t="shared" si="211"/>
        <v>2423.5217142857132</v>
      </c>
      <c r="AG370" s="20"/>
      <c r="AH370" s="20"/>
      <c r="AI370" s="1">
        <v>1100</v>
      </c>
      <c r="AJ370" s="1">
        <v>1900</v>
      </c>
      <c r="AK370" s="1">
        <v>2350</v>
      </c>
      <c r="AL370" s="1">
        <f t="shared" si="201"/>
        <v>4302.1785714285716</v>
      </c>
      <c r="AM370" s="1">
        <f t="shared" si="218"/>
        <v>869.28000000000009</v>
      </c>
      <c r="AN370" s="1">
        <f t="shared" si="212"/>
        <v>825.81600000000003</v>
      </c>
      <c r="AO370" s="1">
        <v>215</v>
      </c>
      <c r="AP370" s="1">
        <v>30</v>
      </c>
      <c r="AQ370" s="1">
        <f t="shared" si="213"/>
        <v>1070.816</v>
      </c>
      <c r="AR370" s="22">
        <f t="shared" si="214"/>
        <v>3059.474285714286</v>
      </c>
    </row>
    <row r="371" spans="2:44" x14ac:dyDescent="0.35">
      <c r="B371" s="3">
        <v>1100</v>
      </c>
      <c r="C371" s="21">
        <v>2000</v>
      </c>
      <c r="D371" s="4">
        <v>1255</v>
      </c>
      <c r="E371" s="6">
        <f t="shared" si="183"/>
        <v>2435.5964285714281</v>
      </c>
      <c r="F371" s="3">
        <f t="shared" si="215"/>
        <v>575.12999999999988</v>
      </c>
      <c r="G371" s="21">
        <f t="shared" si="203"/>
        <v>546.37349999999981</v>
      </c>
      <c r="H371" s="21">
        <v>185</v>
      </c>
      <c r="I371" s="4">
        <f t="shared" si="204"/>
        <v>731.37349999999981</v>
      </c>
      <c r="J371" s="9">
        <f t="shared" si="205"/>
        <v>2089.6385714285711</v>
      </c>
      <c r="K371" s="20"/>
      <c r="L371" s="1"/>
      <c r="M371" s="1">
        <v>1100</v>
      </c>
      <c r="N371" s="1">
        <v>2000</v>
      </c>
      <c r="O371" s="1">
        <v>1560</v>
      </c>
      <c r="P371" s="1">
        <f t="shared" si="196"/>
        <v>3027.514285714286</v>
      </c>
      <c r="Q371" s="1">
        <f t="shared" si="216"/>
        <v>732.70999999999981</v>
      </c>
      <c r="R371" s="1">
        <f t="shared" si="206"/>
        <v>688.74739999999974</v>
      </c>
      <c r="S371" s="1">
        <v>205</v>
      </c>
      <c r="T371" s="1">
        <f t="shared" si="207"/>
        <v>893.74739999999974</v>
      </c>
      <c r="U371" s="22">
        <f t="shared" si="208"/>
        <v>2553.5639999999994</v>
      </c>
      <c r="V371" s="1"/>
      <c r="W371" s="1"/>
      <c r="X371" s="1">
        <v>1100</v>
      </c>
      <c r="Y371" s="1">
        <v>2000</v>
      </c>
      <c r="Z371" s="1">
        <v>1880</v>
      </c>
      <c r="AA371" s="1">
        <f t="shared" si="202"/>
        <v>3648.542857142857</v>
      </c>
      <c r="AB371" s="1">
        <f t="shared" si="217"/>
        <v>700.57999999999959</v>
      </c>
      <c r="AC371" s="1">
        <f t="shared" si="209"/>
        <v>658.54519999999957</v>
      </c>
      <c r="AD371" s="1">
        <v>210</v>
      </c>
      <c r="AE371" s="1">
        <f t="shared" si="210"/>
        <v>868.54519999999957</v>
      </c>
      <c r="AF371" s="22">
        <f t="shared" si="211"/>
        <v>2481.5577142857132</v>
      </c>
      <c r="AG371" s="20"/>
      <c r="AH371" s="20"/>
      <c r="AI371" s="1">
        <v>1100</v>
      </c>
      <c r="AJ371" s="1">
        <v>2000</v>
      </c>
      <c r="AK371" s="1">
        <v>2350</v>
      </c>
      <c r="AL371" s="1">
        <f t="shared" si="201"/>
        <v>4560.6785714285716</v>
      </c>
      <c r="AM371" s="1">
        <f t="shared" si="218"/>
        <v>890.40000000000009</v>
      </c>
      <c r="AN371" s="1">
        <f t="shared" si="212"/>
        <v>845.88</v>
      </c>
      <c r="AO371" s="1">
        <v>220</v>
      </c>
      <c r="AP371" s="1">
        <v>30</v>
      </c>
      <c r="AQ371" s="1">
        <f t="shared" si="213"/>
        <v>1095.8800000000001</v>
      </c>
      <c r="AR371" s="22">
        <f t="shared" si="214"/>
        <v>3131.0857142857149</v>
      </c>
    </row>
    <row r="372" spans="2:44" x14ac:dyDescent="0.35">
      <c r="B372" s="3">
        <v>1100</v>
      </c>
      <c r="C372" s="21">
        <v>2100</v>
      </c>
      <c r="D372" s="4">
        <v>1255</v>
      </c>
      <c r="E372" s="6">
        <f t="shared" si="183"/>
        <v>2573.6464285714283</v>
      </c>
      <c r="F372" s="3">
        <f t="shared" si="215"/>
        <v>587.79999999999984</v>
      </c>
      <c r="G372" s="21">
        <f t="shared" si="203"/>
        <v>558.40999999999985</v>
      </c>
      <c r="H372" s="21">
        <v>200</v>
      </c>
      <c r="I372" s="4">
        <f t="shared" si="204"/>
        <v>758.40999999999985</v>
      </c>
      <c r="J372" s="9">
        <f t="shared" si="205"/>
        <v>2166.8857142857141</v>
      </c>
      <c r="K372" s="20"/>
      <c r="L372" s="1"/>
      <c r="M372" s="1">
        <v>1100</v>
      </c>
      <c r="N372" s="1">
        <v>2100</v>
      </c>
      <c r="O372" s="1">
        <v>1560</v>
      </c>
      <c r="P372" s="1">
        <f t="shared" si="196"/>
        <v>3199.1142857142859</v>
      </c>
      <c r="Q372" s="1">
        <f t="shared" si="216"/>
        <v>749.5999999999998</v>
      </c>
      <c r="R372" s="1">
        <f t="shared" si="206"/>
        <v>704.6239999999998</v>
      </c>
      <c r="S372" s="1">
        <v>205</v>
      </c>
      <c r="T372" s="1">
        <f t="shared" si="207"/>
        <v>909.6239999999998</v>
      </c>
      <c r="U372" s="22">
        <f t="shared" si="208"/>
        <v>2598.9257142857141</v>
      </c>
      <c r="V372" s="1"/>
      <c r="W372" s="1"/>
      <c r="X372" s="1">
        <v>1100</v>
      </c>
      <c r="Y372" s="1">
        <v>2100</v>
      </c>
      <c r="Z372" s="1">
        <v>1880</v>
      </c>
      <c r="AA372" s="1">
        <f t="shared" si="202"/>
        <v>3855.3428571428572</v>
      </c>
      <c r="AB372" s="1">
        <f t="shared" si="217"/>
        <v>716.86999999999955</v>
      </c>
      <c r="AC372" s="1">
        <f t="shared" si="209"/>
        <v>673.85779999999954</v>
      </c>
      <c r="AD372" s="1">
        <v>210</v>
      </c>
      <c r="AE372" s="1">
        <f t="shared" si="210"/>
        <v>883.85779999999954</v>
      </c>
      <c r="AF372" s="22">
        <f t="shared" si="211"/>
        <v>2525.3079999999986</v>
      </c>
      <c r="AG372" s="20"/>
      <c r="AH372" s="20"/>
      <c r="AI372" s="1">
        <v>1100</v>
      </c>
      <c r="AJ372" s="1">
        <v>2100</v>
      </c>
      <c r="AK372" s="1">
        <v>2350</v>
      </c>
      <c r="AL372" s="1">
        <f t="shared" si="201"/>
        <v>4819.1785714285716</v>
      </c>
      <c r="AM372" s="1">
        <f t="shared" si="218"/>
        <v>911.5200000000001</v>
      </c>
      <c r="AN372" s="1">
        <f t="shared" si="212"/>
        <v>865.94400000000007</v>
      </c>
      <c r="AO372" s="1">
        <v>220</v>
      </c>
      <c r="AP372" s="1">
        <v>30</v>
      </c>
      <c r="AQ372" s="1">
        <f t="shared" si="213"/>
        <v>1115.944</v>
      </c>
      <c r="AR372" s="22">
        <f t="shared" si="214"/>
        <v>3188.4114285714286</v>
      </c>
    </row>
    <row r="373" spans="2:44" x14ac:dyDescent="0.35">
      <c r="B373" s="3">
        <v>1100</v>
      </c>
      <c r="C373" s="21">
        <v>2200</v>
      </c>
      <c r="D373" s="4">
        <v>1255</v>
      </c>
      <c r="E373" s="6">
        <f t="shared" si="183"/>
        <v>2711.6964285714284</v>
      </c>
      <c r="F373" s="3">
        <f t="shared" si="215"/>
        <v>600.4699999999998</v>
      </c>
      <c r="G373" s="21">
        <f t="shared" si="203"/>
        <v>570.44649999999979</v>
      </c>
      <c r="H373" s="21">
        <v>200</v>
      </c>
      <c r="I373" s="4">
        <f t="shared" si="204"/>
        <v>770.44649999999979</v>
      </c>
      <c r="J373" s="9">
        <f t="shared" si="205"/>
        <v>2201.275714285714</v>
      </c>
      <c r="K373" s="20"/>
      <c r="L373" s="1"/>
      <c r="M373" s="1">
        <v>1100</v>
      </c>
      <c r="N373" s="1">
        <v>2200</v>
      </c>
      <c r="O373" s="1">
        <v>1560</v>
      </c>
      <c r="P373" s="1">
        <f t="shared" si="196"/>
        <v>3370.7142857142858</v>
      </c>
      <c r="Q373" s="1">
        <f t="shared" si="216"/>
        <v>766.48999999999978</v>
      </c>
      <c r="R373" s="1">
        <f t="shared" si="206"/>
        <v>720.50059999999974</v>
      </c>
      <c r="S373" s="1">
        <v>205</v>
      </c>
      <c r="T373" s="1">
        <f t="shared" si="207"/>
        <v>925.50059999999974</v>
      </c>
      <c r="U373" s="22">
        <f t="shared" si="208"/>
        <v>2644.2874285714279</v>
      </c>
      <c r="V373" s="1"/>
      <c r="W373" s="1"/>
      <c r="X373" s="1">
        <v>1100</v>
      </c>
      <c r="Y373" s="1">
        <v>2200</v>
      </c>
      <c r="Z373" s="1">
        <v>1880</v>
      </c>
      <c r="AA373" s="1">
        <f t="shared" si="202"/>
        <v>4062.1428571428569</v>
      </c>
      <c r="AB373" s="1">
        <f t="shared" si="217"/>
        <v>733.15999999999951</v>
      </c>
      <c r="AC373" s="1">
        <f t="shared" si="209"/>
        <v>689.17039999999952</v>
      </c>
      <c r="AD373" s="1">
        <v>215</v>
      </c>
      <c r="AE373" s="1">
        <f t="shared" si="210"/>
        <v>904.17039999999952</v>
      </c>
      <c r="AF373" s="22">
        <f t="shared" si="211"/>
        <v>2583.3439999999987</v>
      </c>
      <c r="AG373" s="20"/>
      <c r="AH373" s="20"/>
      <c r="AI373" s="1">
        <v>1100</v>
      </c>
      <c r="AJ373" s="1">
        <v>2200</v>
      </c>
      <c r="AK373" s="1">
        <v>2350</v>
      </c>
      <c r="AL373" s="1">
        <f t="shared" si="201"/>
        <v>5077.6785714285716</v>
      </c>
      <c r="AM373" s="1">
        <f t="shared" si="218"/>
        <v>932.6400000000001</v>
      </c>
      <c r="AN373" s="1">
        <f t="shared" si="212"/>
        <v>886.00800000000004</v>
      </c>
      <c r="AO373" s="1">
        <v>225</v>
      </c>
      <c r="AP373" s="1">
        <v>45</v>
      </c>
      <c r="AQ373" s="1">
        <f t="shared" si="213"/>
        <v>1156.008</v>
      </c>
      <c r="AR373" s="22">
        <f t="shared" si="214"/>
        <v>3302.88</v>
      </c>
    </row>
    <row r="374" spans="2:44" x14ac:dyDescent="0.35">
      <c r="B374" s="3">
        <v>1100</v>
      </c>
      <c r="C374" s="21">
        <v>2300</v>
      </c>
      <c r="D374" s="4">
        <v>1255</v>
      </c>
      <c r="E374" s="6">
        <f t="shared" si="183"/>
        <v>2849.7464285714282</v>
      </c>
      <c r="F374" s="3">
        <f t="shared" si="215"/>
        <v>613.13999999999976</v>
      </c>
      <c r="G374" s="21">
        <f t="shared" si="203"/>
        <v>582.48299999999972</v>
      </c>
      <c r="H374" s="21">
        <v>200</v>
      </c>
      <c r="I374" s="4">
        <f t="shared" si="204"/>
        <v>782.48299999999972</v>
      </c>
      <c r="J374" s="9">
        <f t="shared" si="205"/>
        <v>2235.6657142857134</v>
      </c>
      <c r="K374" s="20"/>
      <c r="L374" s="1"/>
      <c r="M374" s="1">
        <v>1100</v>
      </c>
      <c r="N374" s="1">
        <v>2300</v>
      </c>
      <c r="O374" s="1">
        <v>1560</v>
      </c>
      <c r="P374" s="1">
        <f t="shared" si="196"/>
        <v>3542.3142857142857</v>
      </c>
      <c r="Q374" s="1">
        <f t="shared" si="216"/>
        <v>783.37999999999977</v>
      </c>
      <c r="R374" s="1">
        <f t="shared" si="206"/>
        <v>736.37719999999979</v>
      </c>
      <c r="S374" s="1">
        <v>210</v>
      </c>
      <c r="T374" s="1">
        <f t="shared" si="207"/>
        <v>946.37719999999979</v>
      </c>
      <c r="U374" s="22">
        <f t="shared" si="208"/>
        <v>2703.9348571428568</v>
      </c>
      <c r="V374" s="1"/>
      <c r="W374" s="1"/>
      <c r="X374" s="1">
        <v>1100</v>
      </c>
      <c r="Y374" s="1">
        <v>2300</v>
      </c>
      <c r="Z374" s="1">
        <v>1880</v>
      </c>
      <c r="AA374" s="1">
        <f t="shared" si="202"/>
        <v>4268.9428571428571</v>
      </c>
      <c r="AB374" s="1">
        <f t="shared" si="217"/>
        <v>749.44999999999948</v>
      </c>
      <c r="AC374" s="1">
        <f t="shared" si="209"/>
        <v>704.48299999999949</v>
      </c>
      <c r="AD374" s="1">
        <v>215</v>
      </c>
      <c r="AE374" s="1">
        <f t="shared" si="210"/>
        <v>919.48299999999949</v>
      </c>
      <c r="AF374" s="22">
        <f t="shared" si="211"/>
        <v>2627.0942857142845</v>
      </c>
      <c r="AG374" s="20"/>
      <c r="AH374" s="20"/>
      <c r="AI374" s="1">
        <v>1100</v>
      </c>
      <c r="AJ374" s="1">
        <v>2300</v>
      </c>
      <c r="AK374" s="1">
        <v>2350</v>
      </c>
      <c r="AL374" s="1">
        <f t="shared" si="201"/>
        <v>5336.1785714285716</v>
      </c>
      <c r="AM374" s="1">
        <f t="shared" si="218"/>
        <v>953.7600000000001</v>
      </c>
      <c r="AN374" s="1">
        <f t="shared" si="212"/>
        <v>906.072</v>
      </c>
      <c r="AO374" s="1">
        <v>225</v>
      </c>
      <c r="AP374" s="1">
        <v>45</v>
      </c>
      <c r="AQ374" s="1">
        <f t="shared" si="213"/>
        <v>1176.0720000000001</v>
      </c>
      <c r="AR374" s="22">
        <f t="shared" si="214"/>
        <v>3360.2057142857147</v>
      </c>
    </row>
    <row r="375" spans="2:44" x14ac:dyDescent="0.35">
      <c r="B375" s="3">
        <v>1100</v>
      </c>
      <c r="C375" s="21">
        <v>2400</v>
      </c>
      <c r="D375" s="4">
        <v>1255</v>
      </c>
      <c r="E375" s="6">
        <f t="shared" si="183"/>
        <v>2987.7964285714284</v>
      </c>
      <c r="F375" s="3">
        <f t="shared" si="215"/>
        <v>625.80999999999972</v>
      </c>
      <c r="G375" s="21">
        <f t="shared" si="203"/>
        <v>594.51949999999965</v>
      </c>
      <c r="H375" s="21">
        <v>200</v>
      </c>
      <c r="I375" s="4">
        <f t="shared" si="204"/>
        <v>794.51949999999965</v>
      </c>
      <c r="J375" s="9">
        <f t="shared" si="205"/>
        <v>2270.0557142857133</v>
      </c>
      <c r="K375" s="20"/>
      <c r="L375" s="1"/>
      <c r="M375" s="1">
        <v>1100</v>
      </c>
      <c r="N375" s="1">
        <v>2400</v>
      </c>
      <c r="O375" s="1">
        <v>1560</v>
      </c>
      <c r="P375" s="1">
        <f t="shared" si="196"/>
        <v>3713.9142857142861</v>
      </c>
      <c r="Q375" s="1">
        <f t="shared" si="216"/>
        <v>800.26999999999975</v>
      </c>
      <c r="R375" s="1">
        <f t="shared" si="206"/>
        <v>752.25379999999973</v>
      </c>
      <c r="S375" s="1">
        <v>210</v>
      </c>
      <c r="T375" s="1">
        <f t="shared" si="207"/>
        <v>962.25379999999973</v>
      </c>
      <c r="U375" s="22">
        <f t="shared" si="208"/>
        <v>2749.296571428571</v>
      </c>
      <c r="V375" s="1"/>
      <c r="W375" s="1"/>
      <c r="X375" s="1">
        <v>1100</v>
      </c>
      <c r="Y375" s="1">
        <v>2400</v>
      </c>
      <c r="Z375" s="1">
        <v>1880</v>
      </c>
      <c r="AA375" s="1">
        <f t="shared" si="202"/>
        <v>4475.7428571428563</v>
      </c>
      <c r="AB375" s="1">
        <f t="shared" si="217"/>
        <v>765.73999999999944</v>
      </c>
      <c r="AC375" s="1">
        <f t="shared" si="209"/>
        <v>719.79559999999947</v>
      </c>
      <c r="AD375" s="1">
        <v>215</v>
      </c>
      <c r="AE375" s="1">
        <f t="shared" si="210"/>
        <v>934.79559999999947</v>
      </c>
      <c r="AF375" s="22">
        <f t="shared" si="211"/>
        <v>2670.8445714285699</v>
      </c>
      <c r="AG375" s="20"/>
      <c r="AH375" s="20"/>
      <c r="AI375" s="1">
        <v>1100</v>
      </c>
      <c r="AJ375" s="1">
        <v>2400</v>
      </c>
      <c r="AK375" s="1">
        <v>2350</v>
      </c>
      <c r="AL375" s="1">
        <f t="shared" si="201"/>
        <v>5594.6785714285716</v>
      </c>
      <c r="AM375" s="1">
        <f t="shared" si="218"/>
        <v>974.88000000000011</v>
      </c>
      <c r="AN375" s="1">
        <f t="shared" si="212"/>
        <v>926.13600000000008</v>
      </c>
      <c r="AO375" s="1">
        <v>225</v>
      </c>
      <c r="AP375" s="1">
        <v>45</v>
      </c>
      <c r="AQ375" s="1">
        <f t="shared" si="213"/>
        <v>1196.136</v>
      </c>
      <c r="AR375" s="22">
        <f t="shared" si="214"/>
        <v>3417.5314285714285</v>
      </c>
    </row>
    <row r="376" spans="2:44" x14ac:dyDescent="0.35">
      <c r="B376" s="3">
        <v>1100</v>
      </c>
      <c r="C376" s="21">
        <v>2500</v>
      </c>
      <c r="D376" s="4">
        <v>1255</v>
      </c>
      <c r="E376" s="6">
        <f t="shared" si="183"/>
        <v>3125.8464285714281</v>
      </c>
      <c r="F376" s="3">
        <f t="shared" si="215"/>
        <v>638.47999999999968</v>
      </c>
      <c r="G376" s="21">
        <f t="shared" si="203"/>
        <v>606.5559999999997</v>
      </c>
      <c r="H376" s="21">
        <v>205</v>
      </c>
      <c r="I376" s="4">
        <f t="shared" si="204"/>
        <v>811.5559999999997</v>
      </c>
      <c r="J376" s="9">
        <f t="shared" si="205"/>
        <v>2318.7314285714278</v>
      </c>
      <c r="K376" s="20"/>
      <c r="L376" s="1"/>
      <c r="M376" s="1">
        <v>1100</v>
      </c>
      <c r="N376" s="1">
        <v>2500</v>
      </c>
      <c r="O376" s="1">
        <v>1560</v>
      </c>
      <c r="P376" s="1">
        <f t="shared" si="196"/>
        <v>3885.514285714286</v>
      </c>
      <c r="Q376" s="1">
        <f t="shared" si="216"/>
        <v>817.15999999999974</v>
      </c>
      <c r="R376" s="1">
        <f t="shared" si="206"/>
        <v>768.13039999999967</v>
      </c>
      <c r="S376" s="1">
        <v>210</v>
      </c>
      <c r="T376" s="1">
        <f t="shared" si="207"/>
        <v>978.13039999999967</v>
      </c>
      <c r="U376" s="22">
        <f t="shared" si="208"/>
        <v>2794.6582857142848</v>
      </c>
      <c r="V376" s="1"/>
      <c r="W376" s="1"/>
      <c r="X376" s="1">
        <v>1100</v>
      </c>
      <c r="Y376" s="1">
        <v>2500</v>
      </c>
      <c r="Z376" s="1">
        <v>1880</v>
      </c>
      <c r="AA376" s="1">
        <f t="shared" si="202"/>
        <v>4682.5428571428565</v>
      </c>
      <c r="AB376" s="1">
        <f t="shared" si="217"/>
        <v>782.0299999999994</v>
      </c>
      <c r="AC376" s="1">
        <f t="shared" si="209"/>
        <v>735.10819999999944</v>
      </c>
      <c r="AD376" s="1">
        <v>220</v>
      </c>
      <c r="AE376" s="1">
        <f t="shared" si="210"/>
        <v>955.10819999999944</v>
      </c>
      <c r="AF376" s="22">
        <f t="shared" si="211"/>
        <v>2728.88057142857</v>
      </c>
      <c r="AG376" s="20"/>
      <c r="AH376" s="20"/>
      <c r="AI376" s="1">
        <v>1100</v>
      </c>
      <c r="AJ376" s="1">
        <v>2500</v>
      </c>
      <c r="AK376" s="1">
        <v>2350</v>
      </c>
      <c r="AL376" s="1">
        <f t="shared" si="201"/>
        <v>5853.1785714285716</v>
      </c>
      <c r="AM376" s="1">
        <f t="shared" si="218"/>
        <v>996.00000000000011</v>
      </c>
      <c r="AN376" s="1">
        <f t="shared" si="212"/>
        <v>946.2</v>
      </c>
      <c r="AO376" s="1">
        <v>225</v>
      </c>
      <c r="AP376" s="1">
        <v>45</v>
      </c>
      <c r="AQ376" s="1">
        <f t="shared" si="213"/>
        <v>1216.2</v>
      </c>
      <c r="AR376" s="22">
        <f t="shared" si="214"/>
        <v>3474.8571428571431</v>
      </c>
    </row>
    <row r="377" spans="2:44" x14ac:dyDescent="0.35">
      <c r="B377" s="3">
        <v>1100</v>
      </c>
      <c r="C377" s="21">
        <v>2600</v>
      </c>
      <c r="D377" s="4">
        <v>1255</v>
      </c>
      <c r="E377" s="6">
        <f t="shared" si="183"/>
        <v>3263.8964285714283</v>
      </c>
      <c r="F377" s="3">
        <f t="shared" si="215"/>
        <v>651.14999999999964</v>
      </c>
      <c r="G377" s="21">
        <f t="shared" si="203"/>
        <v>618.59249999999963</v>
      </c>
      <c r="H377" s="21">
        <v>205</v>
      </c>
      <c r="I377" s="4">
        <f t="shared" si="204"/>
        <v>823.59249999999963</v>
      </c>
      <c r="J377" s="9">
        <f t="shared" si="205"/>
        <v>2353.1214285714277</v>
      </c>
      <c r="K377" s="20"/>
      <c r="L377" s="1"/>
      <c r="M377" s="1">
        <v>1100</v>
      </c>
      <c r="N377" s="1">
        <v>2600</v>
      </c>
      <c r="O377" s="1">
        <v>1560</v>
      </c>
      <c r="P377" s="1">
        <f t="shared" si="196"/>
        <v>4057.1142857142859</v>
      </c>
      <c r="Q377" s="1">
        <f t="shared" si="216"/>
        <v>834.04999999999973</v>
      </c>
      <c r="R377" s="1">
        <f t="shared" si="206"/>
        <v>784.00699999999972</v>
      </c>
      <c r="S377" s="1">
        <v>215</v>
      </c>
      <c r="T377" s="1">
        <f t="shared" si="207"/>
        <v>999.00699999999972</v>
      </c>
      <c r="U377" s="22">
        <f t="shared" si="208"/>
        <v>2854.3057142857137</v>
      </c>
      <c r="V377" s="1"/>
      <c r="W377" s="1"/>
      <c r="X377" s="1">
        <v>1100</v>
      </c>
      <c r="Y377" s="1">
        <v>2600</v>
      </c>
      <c r="Z377" s="1">
        <v>1880</v>
      </c>
      <c r="AA377" s="1">
        <f t="shared" si="202"/>
        <v>4889.3428571428567</v>
      </c>
      <c r="AB377" s="1">
        <f t="shared" si="217"/>
        <v>798.31999999999937</v>
      </c>
      <c r="AC377" s="1">
        <f t="shared" si="209"/>
        <v>750.42079999999942</v>
      </c>
      <c r="AD377" s="1">
        <v>220</v>
      </c>
      <c r="AE377" s="1">
        <f t="shared" si="210"/>
        <v>970.42079999999942</v>
      </c>
      <c r="AF377" s="22">
        <f t="shared" si="211"/>
        <v>2772.6308571428558</v>
      </c>
      <c r="AG377" s="20"/>
      <c r="AH377" s="20"/>
      <c r="AI377" s="1">
        <v>1100</v>
      </c>
      <c r="AJ377" s="1">
        <v>2600</v>
      </c>
      <c r="AK377" s="1">
        <v>2350</v>
      </c>
      <c r="AL377" s="1">
        <f t="shared" si="201"/>
        <v>6111.6785714285716</v>
      </c>
      <c r="AM377" s="1">
        <f t="shared" si="218"/>
        <v>1017.1200000000001</v>
      </c>
      <c r="AN377" s="1">
        <f t="shared" si="212"/>
        <v>966.26400000000012</v>
      </c>
      <c r="AO377" s="1">
        <v>230</v>
      </c>
      <c r="AP377" s="1">
        <v>45</v>
      </c>
      <c r="AQ377" s="1">
        <f t="shared" si="213"/>
        <v>1241.2640000000001</v>
      </c>
      <c r="AR377" s="22">
        <f t="shared" si="214"/>
        <v>3546.468571428572</v>
      </c>
    </row>
    <row r="378" spans="2:44" x14ac:dyDescent="0.35">
      <c r="B378" s="3">
        <v>1100</v>
      </c>
      <c r="C378" s="21">
        <v>2700</v>
      </c>
      <c r="D378" s="4">
        <v>1255</v>
      </c>
      <c r="E378" s="6">
        <f t="shared" si="183"/>
        <v>3401.9464285714284</v>
      </c>
      <c r="F378" s="3">
        <f t="shared" si="215"/>
        <v>663.8199999999996</v>
      </c>
      <c r="G378" s="21">
        <f t="shared" si="203"/>
        <v>630.62899999999956</v>
      </c>
      <c r="H378" s="21">
        <v>205</v>
      </c>
      <c r="I378" s="4">
        <f t="shared" si="204"/>
        <v>835.62899999999956</v>
      </c>
      <c r="J378" s="9">
        <f t="shared" si="205"/>
        <v>2387.5114285714276</v>
      </c>
      <c r="K378" s="20"/>
      <c r="L378" s="1"/>
      <c r="M378" s="1">
        <v>1100</v>
      </c>
      <c r="N378" s="1">
        <v>2700</v>
      </c>
      <c r="O378" s="1">
        <v>1560</v>
      </c>
      <c r="P378" s="1">
        <f t="shared" si="196"/>
        <v>4228.7142857142862</v>
      </c>
      <c r="Q378" s="1">
        <f t="shared" si="216"/>
        <v>850.93999999999971</v>
      </c>
      <c r="R378" s="1">
        <f t="shared" si="206"/>
        <v>799.88359999999966</v>
      </c>
      <c r="S378" s="1">
        <v>215</v>
      </c>
      <c r="T378" s="1">
        <f t="shared" si="207"/>
        <v>1014.8835999999997</v>
      </c>
      <c r="U378" s="22">
        <f t="shared" si="208"/>
        <v>2899.667428571428</v>
      </c>
      <c r="V378" s="1"/>
      <c r="W378" s="1"/>
      <c r="X378" s="1">
        <v>1100</v>
      </c>
      <c r="Y378" s="1">
        <v>2700</v>
      </c>
      <c r="Z378" s="1">
        <v>1880</v>
      </c>
      <c r="AA378" s="1">
        <f t="shared" si="202"/>
        <v>5096.1428571428569</v>
      </c>
      <c r="AB378" s="1">
        <f t="shared" si="217"/>
        <v>814.60999999999933</v>
      </c>
      <c r="AC378" s="1">
        <f t="shared" si="209"/>
        <v>765.73339999999928</v>
      </c>
      <c r="AD378" s="1">
        <v>220</v>
      </c>
      <c r="AE378" s="1">
        <f t="shared" si="210"/>
        <v>985.73339999999928</v>
      </c>
      <c r="AF378" s="22">
        <f t="shared" si="211"/>
        <v>2816.3811428571412</v>
      </c>
      <c r="AG378" s="20"/>
      <c r="AH378" s="20"/>
      <c r="AI378" s="1">
        <v>1100</v>
      </c>
      <c r="AJ378" s="1">
        <v>2700</v>
      </c>
      <c r="AK378" s="1">
        <v>2350</v>
      </c>
      <c r="AL378" s="1">
        <f t="shared" si="201"/>
        <v>6370.1785714285716</v>
      </c>
      <c r="AM378" s="1">
        <f t="shared" si="218"/>
        <v>1038.24</v>
      </c>
      <c r="AN378" s="1">
        <f t="shared" si="212"/>
        <v>986.32799999999997</v>
      </c>
      <c r="AO378" s="1">
        <v>230</v>
      </c>
      <c r="AP378" s="1">
        <v>45</v>
      </c>
      <c r="AQ378" s="1">
        <f t="shared" si="213"/>
        <v>1261.328</v>
      </c>
      <c r="AR378" s="22">
        <f t="shared" si="214"/>
        <v>3603.7942857142857</v>
      </c>
    </row>
    <row r="379" spans="2:44" x14ac:dyDescent="0.35">
      <c r="B379" s="3">
        <v>1100</v>
      </c>
      <c r="C379" s="21">
        <v>2800</v>
      </c>
      <c r="D379" s="4">
        <v>1255</v>
      </c>
      <c r="E379" s="6">
        <f t="shared" si="183"/>
        <v>3539.9964285714282</v>
      </c>
      <c r="F379" s="3">
        <f t="shared" si="215"/>
        <v>676.48999999999955</v>
      </c>
      <c r="G379" s="21">
        <f t="shared" si="203"/>
        <v>642.6654999999995</v>
      </c>
      <c r="H379" s="21">
        <v>210</v>
      </c>
      <c r="I379" s="4">
        <f t="shared" si="204"/>
        <v>852.6654999999995</v>
      </c>
      <c r="J379" s="9">
        <f t="shared" si="205"/>
        <v>2436.1871428571417</v>
      </c>
      <c r="K379" s="20"/>
      <c r="L379" s="1"/>
      <c r="M379" s="1">
        <v>1100</v>
      </c>
      <c r="N379" s="1">
        <v>2800</v>
      </c>
      <c r="O379" s="1">
        <v>1560</v>
      </c>
      <c r="P379" s="1">
        <f t="shared" si="196"/>
        <v>4400.3142857142857</v>
      </c>
      <c r="Q379" s="1">
        <f t="shared" si="216"/>
        <v>867.8299999999997</v>
      </c>
      <c r="R379" s="1">
        <f t="shared" si="206"/>
        <v>815.76019999999971</v>
      </c>
      <c r="S379" s="1">
        <v>215</v>
      </c>
      <c r="T379" s="1">
        <f t="shared" si="207"/>
        <v>1030.7601999999997</v>
      </c>
      <c r="U379" s="22">
        <f t="shared" si="208"/>
        <v>2945.0291428571422</v>
      </c>
      <c r="V379" s="1"/>
      <c r="W379" s="1"/>
      <c r="X379" s="1">
        <v>1100</v>
      </c>
      <c r="Y379" s="1">
        <v>2800</v>
      </c>
      <c r="Z379" s="1">
        <v>1880</v>
      </c>
      <c r="AA379" s="1">
        <f t="shared" si="202"/>
        <v>5302.9428571428562</v>
      </c>
      <c r="AB379" s="1">
        <f t="shared" si="217"/>
        <v>830.8999999999993</v>
      </c>
      <c r="AC379" s="1">
        <f t="shared" si="209"/>
        <v>781.04599999999925</v>
      </c>
      <c r="AD379" s="1">
        <v>220</v>
      </c>
      <c r="AE379" s="1">
        <f t="shared" si="210"/>
        <v>1001.0459999999993</v>
      </c>
      <c r="AF379" s="22">
        <f t="shared" si="211"/>
        <v>2860.1314285714266</v>
      </c>
      <c r="AG379" s="20"/>
      <c r="AH379" s="20"/>
      <c r="AI379" s="1">
        <v>1100</v>
      </c>
      <c r="AJ379" s="1">
        <v>2800</v>
      </c>
      <c r="AK379" s="1">
        <v>2350</v>
      </c>
      <c r="AL379" s="1">
        <f t="shared" si="201"/>
        <v>6628.6785714285716</v>
      </c>
      <c r="AM379" s="1">
        <f t="shared" si="218"/>
        <v>1059.3599999999999</v>
      </c>
      <c r="AN379" s="1">
        <f t="shared" si="212"/>
        <v>1006.3919999999998</v>
      </c>
      <c r="AO379" s="1">
        <v>235</v>
      </c>
      <c r="AP379" s="1">
        <v>45</v>
      </c>
      <c r="AQ379" s="1">
        <f t="shared" si="213"/>
        <v>1286.3919999999998</v>
      </c>
      <c r="AR379" s="22">
        <f t="shared" si="214"/>
        <v>3675.4057142857141</v>
      </c>
    </row>
    <row r="380" spans="2:44" x14ac:dyDescent="0.35">
      <c r="B380" s="3">
        <v>1100</v>
      </c>
      <c r="C380" s="21">
        <v>2900</v>
      </c>
      <c r="D380" s="4">
        <v>1255</v>
      </c>
      <c r="E380" s="6">
        <f t="shared" si="183"/>
        <v>3678.0464285714284</v>
      </c>
      <c r="F380" s="3">
        <f t="shared" si="215"/>
        <v>689.15999999999951</v>
      </c>
      <c r="G380" s="21">
        <f t="shared" si="203"/>
        <v>654.70199999999954</v>
      </c>
      <c r="H380" s="21">
        <v>210</v>
      </c>
      <c r="I380" s="4">
        <f t="shared" si="204"/>
        <v>864.70199999999954</v>
      </c>
      <c r="J380" s="9">
        <f t="shared" si="205"/>
        <v>2470.5771428571416</v>
      </c>
      <c r="K380" s="20"/>
      <c r="L380" s="1"/>
      <c r="M380" s="1">
        <v>1100</v>
      </c>
      <c r="N380" s="1">
        <v>2900</v>
      </c>
      <c r="O380" s="1">
        <v>1560</v>
      </c>
      <c r="P380" s="1">
        <f t="shared" si="196"/>
        <v>4571.9142857142861</v>
      </c>
      <c r="Q380" s="1">
        <f t="shared" si="216"/>
        <v>884.71999999999969</v>
      </c>
      <c r="R380" s="1">
        <f t="shared" si="206"/>
        <v>831.63679999999965</v>
      </c>
      <c r="S380" s="1">
        <v>220</v>
      </c>
      <c r="T380" s="1">
        <f t="shared" si="207"/>
        <v>1051.6367999999998</v>
      </c>
      <c r="U380" s="22">
        <f t="shared" si="208"/>
        <v>3004.6765714285712</v>
      </c>
      <c r="V380" s="1"/>
      <c r="W380" s="1"/>
      <c r="X380" s="1">
        <v>1100</v>
      </c>
      <c r="Y380" s="1">
        <v>2900</v>
      </c>
      <c r="Z380" s="1">
        <v>1880</v>
      </c>
      <c r="AA380" s="1">
        <f t="shared" si="202"/>
        <v>5509.7428571428563</v>
      </c>
      <c r="AB380" s="1">
        <f t="shared" si="217"/>
        <v>847.18999999999926</v>
      </c>
      <c r="AC380" s="1">
        <f t="shared" si="209"/>
        <v>796.35859999999923</v>
      </c>
      <c r="AD380" s="1">
        <v>220</v>
      </c>
      <c r="AE380" s="1">
        <f t="shared" si="210"/>
        <v>1016.3585999999992</v>
      </c>
      <c r="AF380" s="22">
        <f t="shared" si="211"/>
        <v>2903.8817142857124</v>
      </c>
      <c r="AG380" s="20"/>
      <c r="AH380" s="20"/>
      <c r="AI380" s="1">
        <v>1100</v>
      </c>
      <c r="AJ380" s="1">
        <v>2900</v>
      </c>
      <c r="AK380" s="1">
        <v>2350</v>
      </c>
      <c r="AL380" s="1">
        <f t="shared" si="201"/>
        <v>6887.1785714285716</v>
      </c>
      <c r="AM380" s="1">
        <f t="shared" si="218"/>
        <v>1080.4799999999998</v>
      </c>
      <c r="AN380" s="1">
        <f t="shared" si="212"/>
        <v>1026.4559999999997</v>
      </c>
      <c r="AO380" s="1">
        <v>235</v>
      </c>
      <c r="AP380" s="1">
        <v>45</v>
      </c>
      <c r="AQ380" s="1">
        <f t="shared" si="213"/>
        <v>1306.4559999999997</v>
      </c>
      <c r="AR380" s="22">
        <f t="shared" si="214"/>
        <v>3732.7314285714278</v>
      </c>
    </row>
    <row r="381" spans="2:44" x14ac:dyDescent="0.35">
      <c r="B381" s="3">
        <v>1100</v>
      </c>
      <c r="C381" s="21">
        <v>3000</v>
      </c>
      <c r="D381" s="4">
        <v>1255</v>
      </c>
      <c r="E381" s="6">
        <f t="shared" si="183"/>
        <v>3816.0964285714281</v>
      </c>
      <c r="F381" s="3">
        <f t="shared" si="215"/>
        <v>701.82999999999947</v>
      </c>
      <c r="G381" s="21">
        <f t="shared" si="203"/>
        <v>666.73849999999948</v>
      </c>
      <c r="H381" s="21">
        <v>210</v>
      </c>
      <c r="I381" s="4">
        <f t="shared" si="204"/>
        <v>876.73849999999948</v>
      </c>
      <c r="J381" s="9">
        <f t="shared" si="205"/>
        <v>2504.9671428571414</v>
      </c>
      <c r="K381" s="20"/>
      <c r="L381" s="1"/>
      <c r="M381" s="1">
        <v>1100</v>
      </c>
      <c r="N381" s="1">
        <v>3000</v>
      </c>
      <c r="O381" s="1">
        <v>1560</v>
      </c>
      <c r="P381" s="1">
        <f t="shared" si="196"/>
        <v>4743.5142857142855</v>
      </c>
      <c r="Q381" s="1">
        <f t="shared" si="216"/>
        <v>901.60999999999967</v>
      </c>
      <c r="R381" s="1">
        <f t="shared" si="206"/>
        <v>847.51339999999959</v>
      </c>
      <c r="S381" s="1">
        <v>220</v>
      </c>
      <c r="T381" s="1">
        <f t="shared" si="207"/>
        <v>1067.5133999999996</v>
      </c>
      <c r="U381" s="22">
        <f t="shared" si="208"/>
        <v>3050.0382857142849</v>
      </c>
      <c r="V381" s="1"/>
      <c r="W381" s="1"/>
      <c r="X381" s="1">
        <v>1100</v>
      </c>
      <c r="Y381" s="1">
        <v>3000</v>
      </c>
      <c r="Z381" s="1">
        <v>1880</v>
      </c>
      <c r="AA381" s="1">
        <f t="shared" si="202"/>
        <v>5716.5428571428565</v>
      </c>
      <c r="AB381" s="1">
        <f t="shared" si="217"/>
        <v>863.47999999999922</v>
      </c>
      <c r="AC381" s="1">
        <f t="shared" si="209"/>
        <v>811.6711999999992</v>
      </c>
      <c r="AD381" s="1">
        <v>220</v>
      </c>
      <c r="AE381" s="1">
        <f t="shared" si="210"/>
        <v>1031.6711999999993</v>
      </c>
      <c r="AF381" s="22">
        <f t="shared" si="211"/>
        <v>2947.6319999999982</v>
      </c>
      <c r="AG381" s="20"/>
      <c r="AH381" s="20"/>
      <c r="AI381" s="1">
        <v>1100</v>
      </c>
      <c r="AJ381" s="1">
        <v>3000</v>
      </c>
      <c r="AK381" s="1">
        <v>2350</v>
      </c>
      <c r="AL381" s="1">
        <f t="shared" si="201"/>
        <v>7145.6785714285716</v>
      </c>
      <c r="AM381" s="1">
        <f t="shared" si="218"/>
        <v>1101.5999999999997</v>
      </c>
      <c r="AN381" s="1">
        <f t="shared" si="212"/>
        <v>1046.5199999999998</v>
      </c>
      <c r="AO381" s="1">
        <v>235</v>
      </c>
      <c r="AP381" s="1">
        <v>45</v>
      </c>
      <c r="AQ381" s="1">
        <f t="shared" si="213"/>
        <v>1326.5199999999998</v>
      </c>
      <c r="AR381" s="22">
        <f t="shared" si="214"/>
        <v>3790.0571428571425</v>
      </c>
    </row>
    <row r="382" spans="2:44" x14ac:dyDescent="0.35">
      <c r="B382" s="3">
        <v>1100</v>
      </c>
      <c r="C382" s="21">
        <v>3100</v>
      </c>
      <c r="D382" s="4">
        <v>1255</v>
      </c>
      <c r="E382" s="6">
        <f t="shared" si="183"/>
        <v>3954.1464285714283</v>
      </c>
      <c r="F382" s="3">
        <f t="shared" si="215"/>
        <v>714.49999999999943</v>
      </c>
      <c r="G382" s="21">
        <f t="shared" si="203"/>
        <v>678.77499999999941</v>
      </c>
      <c r="H382" s="21">
        <v>210</v>
      </c>
      <c r="I382" s="4">
        <f t="shared" si="204"/>
        <v>888.77499999999941</v>
      </c>
      <c r="J382" s="9">
        <f t="shared" si="205"/>
        <v>2539.3571428571413</v>
      </c>
      <c r="K382" s="20"/>
      <c r="L382" s="1"/>
      <c r="M382" s="1">
        <v>1100</v>
      </c>
      <c r="N382" s="1">
        <v>3100</v>
      </c>
      <c r="O382" s="1">
        <v>1560</v>
      </c>
      <c r="P382" s="1">
        <f t="shared" si="196"/>
        <v>4915.1142857142859</v>
      </c>
      <c r="Q382" s="1">
        <f t="shared" si="216"/>
        <v>918.49999999999966</v>
      </c>
      <c r="R382" s="1">
        <f t="shared" si="206"/>
        <v>863.38999999999965</v>
      </c>
      <c r="S382" s="1">
        <v>220</v>
      </c>
      <c r="T382" s="1">
        <f t="shared" si="207"/>
        <v>1083.3899999999996</v>
      </c>
      <c r="U382" s="22">
        <f t="shared" si="208"/>
        <v>3095.3999999999992</v>
      </c>
      <c r="V382" s="1"/>
      <c r="W382" s="1"/>
      <c r="X382" s="1">
        <v>1100</v>
      </c>
      <c r="Y382" s="1">
        <v>3100</v>
      </c>
      <c r="Z382" s="1">
        <v>1880</v>
      </c>
      <c r="AA382" s="1">
        <f t="shared" si="202"/>
        <v>5923.3428571428567</v>
      </c>
      <c r="AB382" s="1">
        <f t="shared" si="217"/>
        <v>879.76999999999919</v>
      </c>
      <c r="AC382" s="1">
        <f t="shared" si="209"/>
        <v>826.98379999999918</v>
      </c>
      <c r="AD382" s="1">
        <v>220</v>
      </c>
      <c r="AE382" s="1">
        <f t="shared" si="210"/>
        <v>1046.9837999999991</v>
      </c>
      <c r="AF382" s="22">
        <f t="shared" si="211"/>
        <v>2991.3822857142832</v>
      </c>
      <c r="AG382" s="20"/>
      <c r="AH382" s="20"/>
      <c r="AI382" s="1">
        <v>1100</v>
      </c>
      <c r="AJ382" s="1">
        <v>3100</v>
      </c>
      <c r="AK382" s="1">
        <v>2350</v>
      </c>
      <c r="AL382" s="1">
        <f t="shared" si="201"/>
        <v>7404.1785714285716</v>
      </c>
      <c r="AM382" s="1">
        <f t="shared" si="218"/>
        <v>1122.7199999999996</v>
      </c>
      <c r="AN382" s="1">
        <f t="shared" si="212"/>
        <v>1066.5839999999996</v>
      </c>
      <c r="AO382" s="1">
        <v>235</v>
      </c>
      <c r="AP382" s="1">
        <v>45</v>
      </c>
      <c r="AQ382" s="1">
        <f t="shared" si="213"/>
        <v>1346.5839999999996</v>
      </c>
      <c r="AR382" s="22">
        <f t="shared" si="214"/>
        <v>3847.3828571428562</v>
      </c>
    </row>
    <row r="383" spans="2:44" x14ac:dyDescent="0.35">
      <c r="B383" s="3">
        <v>1100</v>
      </c>
      <c r="C383" s="21">
        <v>3200</v>
      </c>
      <c r="D383" s="4">
        <v>1255</v>
      </c>
      <c r="E383" s="6">
        <f t="shared" si="183"/>
        <v>4092.1964285714284</v>
      </c>
      <c r="F383" s="3">
        <f t="shared" si="215"/>
        <v>727.16999999999939</v>
      </c>
      <c r="G383" s="21">
        <f t="shared" si="203"/>
        <v>690.81149999999934</v>
      </c>
      <c r="H383" s="21">
        <v>215</v>
      </c>
      <c r="I383" s="4">
        <f t="shared" si="204"/>
        <v>905.81149999999934</v>
      </c>
      <c r="J383" s="9">
        <f t="shared" si="205"/>
        <v>2588.0328571428554</v>
      </c>
      <c r="K383" s="20"/>
      <c r="L383" s="1"/>
      <c r="M383" s="1">
        <v>1100</v>
      </c>
      <c r="N383" s="1">
        <v>3200</v>
      </c>
      <c r="O383" s="1">
        <v>1560</v>
      </c>
      <c r="P383" s="1">
        <f t="shared" si="196"/>
        <v>5086.7142857142862</v>
      </c>
      <c r="Q383" s="1">
        <f t="shared" si="216"/>
        <v>935.38999999999965</v>
      </c>
      <c r="R383" s="1">
        <f t="shared" si="206"/>
        <v>879.26659999999958</v>
      </c>
      <c r="S383" s="1">
        <v>220</v>
      </c>
      <c r="T383" s="1">
        <f t="shared" si="207"/>
        <v>1099.2665999999995</v>
      </c>
      <c r="U383" s="22">
        <f t="shared" si="208"/>
        <v>3140.761714285713</v>
      </c>
      <c r="V383" s="1"/>
      <c r="W383" s="1"/>
      <c r="X383" s="1">
        <v>1100</v>
      </c>
      <c r="Y383" s="1">
        <v>3200</v>
      </c>
      <c r="Z383" s="1">
        <v>1880</v>
      </c>
      <c r="AA383" s="1">
        <f t="shared" si="202"/>
        <v>6130.1428571428569</v>
      </c>
      <c r="AB383" s="1">
        <f t="shared" si="217"/>
        <v>896.05999999999915</v>
      </c>
      <c r="AC383" s="1">
        <f t="shared" si="209"/>
        <v>842.29639999999915</v>
      </c>
      <c r="AD383" s="1">
        <v>225</v>
      </c>
      <c r="AE383" s="1">
        <f t="shared" si="210"/>
        <v>1067.2963999999993</v>
      </c>
      <c r="AF383" s="22">
        <f t="shared" si="211"/>
        <v>3049.4182857142837</v>
      </c>
      <c r="AG383" s="20"/>
      <c r="AH383" s="20"/>
      <c r="AI383" s="1">
        <v>1100</v>
      </c>
      <c r="AJ383" s="1">
        <v>3200</v>
      </c>
      <c r="AK383" s="1">
        <v>2350</v>
      </c>
      <c r="AL383" s="1">
        <f t="shared" si="201"/>
        <v>7662.6785714285716</v>
      </c>
      <c r="AM383" s="1">
        <f t="shared" si="218"/>
        <v>1143.8399999999995</v>
      </c>
      <c r="AN383" s="1">
        <f t="shared" si="212"/>
        <v>1086.6479999999995</v>
      </c>
      <c r="AO383" s="1">
        <v>240</v>
      </c>
      <c r="AP383" s="1">
        <v>45</v>
      </c>
      <c r="AQ383" s="1">
        <f t="shared" si="213"/>
        <v>1371.6479999999995</v>
      </c>
      <c r="AR383" s="22">
        <f t="shared" si="214"/>
        <v>3918.9942857142846</v>
      </c>
    </row>
    <row r="384" spans="2:44" x14ac:dyDescent="0.35">
      <c r="B384" s="3">
        <v>1100</v>
      </c>
      <c r="C384" s="21">
        <v>3300</v>
      </c>
      <c r="D384" s="4">
        <v>1255</v>
      </c>
      <c r="E384" s="6">
        <f t="shared" si="183"/>
        <v>4230.2464285714286</v>
      </c>
      <c r="F384" s="3">
        <f t="shared" si="215"/>
        <v>739.83999999999935</v>
      </c>
      <c r="G384" s="21">
        <f t="shared" si="203"/>
        <v>702.84799999999939</v>
      </c>
      <c r="H384" s="21">
        <v>215</v>
      </c>
      <c r="I384" s="4">
        <f t="shared" si="204"/>
        <v>917.84799999999939</v>
      </c>
      <c r="J384" s="9">
        <f t="shared" si="205"/>
        <v>2622.4228571428557</v>
      </c>
      <c r="K384" s="20"/>
      <c r="L384" s="1"/>
      <c r="M384" s="1">
        <v>1100</v>
      </c>
      <c r="N384" s="1">
        <v>3300</v>
      </c>
      <c r="O384" s="1">
        <v>1560</v>
      </c>
      <c r="P384" s="1">
        <f t="shared" si="196"/>
        <v>5258.3142857142857</v>
      </c>
      <c r="Q384" s="1">
        <f t="shared" si="216"/>
        <v>952.27999999999963</v>
      </c>
      <c r="R384" s="1">
        <f t="shared" si="206"/>
        <v>895.14319999999964</v>
      </c>
      <c r="S384" s="1">
        <v>220</v>
      </c>
      <c r="T384" s="1">
        <f t="shared" si="207"/>
        <v>1115.1431999999995</v>
      </c>
      <c r="U384" s="22">
        <f t="shared" si="208"/>
        <v>3186.1234285714272</v>
      </c>
      <c r="V384" s="1"/>
      <c r="W384" s="1"/>
      <c r="X384" s="1">
        <v>1100</v>
      </c>
      <c r="Y384" s="1">
        <v>3300</v>
      </c>
      <c r="Z384" s="1">
        <v>1880</v>
      </c>
      <c r="AA384" s="1">
        <f t="shared" si="202"/>
        <v>6336.9428571428562</v>
      </c>
      <c r="AB384" s="1">
        <f t="shared" si="217"/>
        <v>912.34999999999911</v>
      </c>
      <c r="AC384" s="1">
        <f t="shared" si="209"/>
        <v>857.60899999999913</v>
      </c>
      <c r="AD384" s="1">
        <v>225</v>
      </c>
      <c r="AE384" s="1">
        <f t="shared" si="210"/>
        <v>1082.608999999999</v>
      </c>
      <c r="AF384" s="22">
        <f t="shared" si="211"/>
        <v>3093.1685714285686</v>
      </c>
      <c r="AG384" s="20"/>
      <c r="AH384" s="20"/>
      <c r="AI384" s="1">
        <v>1100</v>
      </c>
      <c r="AJ384" s="1">
        <v>3300</v>
      </c>
      <c r="AK384" s="1">
        <v>2350</v>
      </c>
      <c r="AL384" s="1">
        <f t="shared" si="201"/>
        <v>7921.1785714285716</v>
      </c>
      <c r="AM384" s="1">
        <f t="shared" si="218"/>
        <v>1164.9599999999994</v>
      </c>
      <c r="AN384" s="1">
        <f t="shared" si="212"/>
        <v>1106.7119999999993</v>
      </c>
      <c r="AO384" s="1">
        <v>240</v>
      </c>
      <c r="AP384" s="1">
        <v>45</v>
      </c>
      <c r="AQ384" s="1">
        <f t="shared" si="213"/>
        <v>1391.7119999999993</v>
      </c>
      <c r="AR384" s="22">
        <f t="shared" si="214"/>
        <v>3976.3199999999983</v>
      </c>
    </row>
    <row r="385" spans="2:44" x14ac:dyDescent="0.35">
      <c r="B385" s="3">
        <v>1100</v>
      </c>
      <c r="C385" s="21">
        <v>3400</v>
      </c>
      <c r="D385" s="4">
        <v>1255</v>
      </c>
      <c r="E385" s="6">
        <f t="shared" si="183"/>
        <v>4368.2964285714279</v>
      </c>
      <c r="F385" s="3">
        <f t="shared" si="215"/>
        <v>752.50999999999931</v>
      </c>
      <c r="G385" s="21">
        <f t="shared" si="203"/>
        <v>714.88449999999932</v>
      </c>
      <c r="H385" s="21">
        <v>215</v>
      </c>
      <c r="I385" s="4">
        <f t="shared" si="204"/>
        <v>929.88449999999932</v>
      </c>
      <c r="J385" s="9">
        <f t="shared" si="205"/>
        <v>2656.8128571428556</v>
      </c>
      <c r="K385" s="20"/>
      <c r="L385" s="1"/>
      <c r="M385" s="1">
        <v>1100</v>
      </c>
      <c r="N385" s="1">
        <v>3400</v>
      </c>
      <c r="O385" s="1">
        <v>1560</v>
      </c>
      <c r="P385" s="1">
        <f t="shared" si="196"/>
        <v>5429.9142857142861</v>
      </c>
      <c r="Q385" s="1">
        <f t="shared" si="216"/>
        <v>969.16999999999962</v>
      </c>
      <c r="R385" s="1">
        <f t="shared" si="206"/>
        <v>911.01979999999958</v>
      </c>
      <c r="S385" s="1">
        <v>220</v>
      </c>
      <c r="T385" s="1">
        <f t="shared" si="207"/>
        <v>1131.0197999999996</v>
      </c>
      <c r="U385" s="22">
        <f t="shared" si="208"/>
        <v>3231.4851428571419</v>
      </c>
      <c r="V385" s="1"/>
      <c r="W385" s="1"/>
      <c r="X385" s="1">
        <v>1100</v>
      </c>
      <c r="Y385" s="1">
        <v>3400</v>
      </c>
      <c r="Z385" s="1">
        <v>1880</v>
      </c>
      <c r="AA385" s="1">
        <f t="shared" si="202"/>
        <v>6543.7428571428563</v>
      </c>
      <c r="AB385" s="1">
        <f t="shared" si="217"/>
        <v>928.63999999999908</v>
      </c>
      <c r="AC385" s="1">
        <f t="shared" si="209"/>
        <v>872.9215999999991</v>
      </c>
      <c r="AD385" s="1">
        <v>230</v>
      </c>
      <c r="AE385" s="1">
        <f t="shared" si="210"/>
        <v>1102.9215999999992</v>
      </c>
      <c r="AF385" s="22">
        <f t="shared" si="211"/>
        <v>3151.2045714285696</v>
      </c>
      <c r="AG385" s="20"/>
      <c r="AH385" s="20"/>
      <c r="AI385" s="1">
        <v>1100</v>
      </c>
      <c r="AJ385" s="1">
        <v>3400</v>
      </c>
      <c r="AK385" s="1">
        <v>2350</v>
      </c>
      <c r="AL385" s="1">
        <f t="shared" si="201"/>
        <v>8179.6785714285716</v>
      </c>
      <c r="AM385" s="1">
        <f t="shared" si="218"/>
        <v>1186.0799999999992</v>
      </c>
      <c r="AN385" s="1">
        <f t="shared" si="212"/>
        <v>1126.7759999999992</v>
      </c>
      <c r="AO385" s="1">
        <v>270</v>
      </c>
      <c r="AP385" s="1">
        <v>45</v>
      </c>
      <c r="AQ385" s="1">
        <f t="shared" si="213"/>
        <v>1441.7759999999992</v>
      </c>
      <c r="AR385" s="22">
        <f t="shared" si="214"/>
        <v>4119.3599999999979</v>
      </c>
    </row>
    <row r="386" spans="2:44" x14ac:dyDescent="0.35">
      <c r="B386" s="3">
        <v>1100</v>
      </c>
      <c r="C386" s="21">
        <v>3500</v>
      </c>
      <c r="D386" s="4">
        <v>1255</v>
      </c>
      <c r="E386" s="6">
        <f t="shared" si="183"/>
        <v>4506.3464285714281</v>
      </c>
      <c r="F386" s="3">
        <f t="shared" si="215"/>
        <v>765.17999999999927</v>
      </c>
      <c r="G386" s="21">
        <f t="shared" si="203"/>
        <v>726.92099999999925</v>
      </c>
      <c r="H386" s="21">
        <v>220</v>
      </c>
      <c r="I386" s="4">
        <f t="shared" si="204"/>
        <v>946.92099999999925</v>
      </c>
      <c r="J386" s="9">
        <f t="shared" si="205"/>
        <v>2705.4885714285697</v>
      </c>
      <c r="K386" s="20"/>
      <c r="L386" s="1"/>
      <c r="M386" s="1">
        <v>1100</v>
      </c>
      <c r="N386" s="1">
        <v>3500</v>
      </c>
      <c r="O386" s="1">
        <v>1560</v>
      </c>
      <c r="P386" s="1">
        <f t="shared" si="196"/>
        <v>5601.5142857142855</v>
      </c>
      <c r="Q386" s="1">
        <f t="shared" si="216"/>
        <v>986.0599999999996</v>
      </c>
      <c r="R386" s="1">
        <f t="shared" si="206"/>
        <v>926.89639999999963</v>
      </c>
      <c r="S386" s="1">
        <v>220</v>
      </c>
      <c r="T386" s="1">
        <f t="shared" si="207"/>
        <v>1146.8963999999996</v>
      </c>
      <c r="U386" s="22">
        <f t="shared" si="208"/>
        <v>3276.8468571428562</v>
      </c>
      <c r="V386" s="1"/>
      <c r="W386" s="1"/>
      <c r="X386" s="1">
        <v>1100</v>
      </c>
      <c r="Y386" s="1">
        <v>3500</v>
      </c>
      <c r="Z386" s="1">
        <v>1880</v>
      </c>
      <c r="AA386" s="1">
        <f t="shared" si="202"/>
        <v>6750.5428571428565</v>
      </c>
      <c r="AB386" s="1">
        <f t="shared" si="217"/>
        <v>944.92999999999904</v>
      </c>
      <c r="AC386" s="1">
        <f t="shared" si="209"/>
        <v>888.23419999999908</v>
      </c>
      <c r="AD386" s="1">
        <v>230</v>
      </c>
      <c r="AE386" s="1">
        <f t="shared" si="210"/>
        <v>1118.234199999999</v>
      </c>
      <c r="AF386" s="22">
        <f t="shared" si="211"/>
        <v>3194.9548571428545</v>
      </c>
      <c r="AG386" s="20"/>
      <c r="AH386" s="20"/>
      <c r="AI386" s="1">
        <v>1100</v>
      </c>
      <c r="AJ386" s="1">
        <v>3500</v>
      </c>
      <c r="AK386" s="1">
        <v>2350</v>
      </c>
      <c r="AL386" s="1">
        <f t="shared" si="201"/>
        <v>8438.1785714285725</v>
      </c>
      <c r="AM386" s="1">
        <f t="shared" si="218"/>
        <v>1207.1999999999991</v>
      </c>
      <c r="AN386" s="1">
        <f t="shared" si="212"/>
        <v>1146.8399999999992</v>
      </c>
      <c r="AO386" s="1">
        <v>270</v>
      </c>
      <c r="AP386" s="1">
        <v>45</v>
      </c>
      <c r="AQ386" s="1">
        <f t="shared" si="213"/>
        <v>1461.8399999999992</v>
      </c>
      <c r="AR386" s="22">
        <f t="shared" si="214"/>
        <v>4176.6857142857125</v>
      </c>
    </row>
    <row r="387" spans="2:44" x14ac:dyDescent="0.35">
      <c r="B387" s="3">
        <v>1100</v>
      </c>
      <c r="C387" s="21">
        <v>3600</v>
      </c>
      <c r="D387" s="4">
        <v>1255</v>
      </c>
      <c r="E387" s="6">
        <f t="shared" si="183"/>
        <v>4644.3964285714283</v>
      </c>
      <c r="F387" s="3">
        <f t="shared" si="215"/>
        <v>777.84999999999923</v>
      </c>
      <c r="G387" s="21">
        <f t="shared" si="203"/>
        <v>738.95749999999919</v>
      </c>
      <c r="H387" s="21">
        <v>220</v>
      </c>
      <c r="I387" s="4">
        <f t="shared" si="204"/>
        <v>958.95749999999919</v>
      </c>
      <c r="J387" s="9">
        <f t="shared" si="205"/>
        <v>2739.8785714285691</v>
      </c>
      <c r="K387" s="20"/>
      <c r="L387" s="1"/>
      <c r="M387" s="1">
        <v>1100</v>
      </c>
      <c r="N387" s="1">
        <v>3600</v>
      </c>
      <c r="O387" s="1">
        <v>1560</v>
      </c>
      <c r="P387" s="1">
        <f t="shared" si="196"/>
        <v>5773.1142857142859</v>
      </c>
      <c r="Q387" s="1">
        <f t="shared" si="216"/>
        <v>1002.9499999999996</v>
      </c>
      <c r="R387" s="1">
        <f t="shared" si="206"/>
        <v>942.77299999999957</v>
      </c>
      <c r="S387" s="1">
        <v>220</v>
      </c>
      <c r="T387" s="1">
        <f t="shared" si="207"/>
        <v>1162.7729999999997</v>
      </c>
      <c r="U387" s="22">
        <f t="shared" si="208"/>
        <v>3322.2085714285708</v>
      </c>
      <c r="V387" s="1"/>
      <c r="W387" s="1"/>
      <c r="X387" s="1">
        <v>1100</v>
      </c>
      <c r="Y387" s="1">
        <v>3600</v>
      </c>
      <c r="Z387" s="1">
        <v>1880</v>
      </c>
      <c r="AA387" s="1">
        <f t="shared" si="202"/>
        <v>6957.3428571428567</v>
      </c>
      <c r="AB387" s="1">
        <f t="shared" si="217"/>
        <v>961.219999999999</v>
      </c>
      <c r="AC387" s="1">
        <f t="shared" si="209"/>
        <v>903.54679999999905</v>
      </c>
      <c r="AD387" s="1">
        <v>230</v>
      </c>
      <c r="AE387" s="1">
        <f t="shared" si="210"/>
        <v>1133.5467999999992</v>
      </c>
      <c r="AF387" s="22">
        <f t="shared" si="211"/>
        <v>3238.7051428571408</v>
      </c>
      <c r="AG387" s="20"/>
      <c r="AH387" s="20"/>
      <c r="AI387" s="1">
        <v>1100</v>
      </c>
      <c r="AJ387" s="1">
        <v>3600</v>
      </c>
      <c r="AK387" s="1">
        <v>2350</v>
      </c>
      <c r="AL387" s="1">
        <f t="shared" si="201"/>
        <v>8696.6785714285725</v>
      </c>
      <c r="AM387" s="1">
        <f t="shared" si="218"/>
        <v>1228.319999999999</v>
      </c>
      <c r="AN387" s="1">
        <f t="shared" si="212"/>
        <v>1166.9039999999991</v>
      </c>
      <c r="AO387" s="1">
        <v>280</v>
      </c>
      <c r="AP387" s="1">
        <v>45</v>
      </c>
      <c r="AQ387" s="1">
        <f t="shared" si="213"/>
        <v>1491.9039999999991</v>
      </c>
      <c r="AR387" s="22">
        <f t="shared" si="214"/>
        <v>4262.5828571428547</v>
      </c>
    </row>
    <row r="388" spans="2:44" x14ac:dyDescent="0.35">
      <c r="B388" s="3">
        <v>1100</v>
      </c>
      <c r="C388" s="21">
        <v>3700</v>
      </c>
      <c r="D388" s="4">
        <v>1255</v>
      </c>
      <c r="E388" s="6">
        <f t="shared" si="183"/>
        <v>4782.4464285714284</v>
      </c>
      <c r="F388" s="3">
        <f t="shared" si="215"/>
        <v>790.51999999999919</v>
      </c>
      <c r="G388" s="21">
        <f t="shared" si="203"/>
        <v>750.99399999999923</v>
      </c>
      <c r="H388" s="21">
        <v>220</v>
      </c>
      <c r="I388" s="4">
        <f t="shared" si="204"/>
        <v>970.99399999999923</v>
      </c>
      <c r="J388" s="9">
        <f t="shared" si="205"/>
        <v>2774.2685714285694</v>
      </c>
      <c r="K388" s="20"/>
      <c r="L388" s="1"/>
      <c r="M388" s="1">
        <v>1100</v>
      </c>
      <c r="N388" s="1">
        <v>3700</v>
      </c>
      <c r="O388" s="1">
        <v>1560</v>
      </c>
      <c r="P388" s="1">
        <f t="shared" si="196"/>
        <v>5944.7142857142862</v>
      </c>
      <c r="Q388" s="1">
        <f t="shared" si="216"/>
        <v>1019.8399999999996</v>
      </c>
      <c r="R388" s="1">
        <f t="shared" si="206"/>
        <v>958.64959999999951</v>
      </c>
      <c r="S388" s="1">
        <v>220</v>
      </c>
      <c r="T388" s="1">
        <f t="shared" si="207"/>
        <v>1178.6495999999995</v>
      </c>
      <c r="U388" s="22">
        <f t="shared" si="208"/>
        <v>3367.5702857142846</v>
      </c>
      <c r="V388" s="1"/>
      <c r="W388" s="1"/>
      <c r="X388" s="1">
        <v>1100</v>
      </c>
      <c r="Y388" s="1">
        <v>3700</v>
      </c>
      <c r="Z388" s="1">
        <v>1880</v>
      </c>
      <c r="AA388" s="1">
        <f t="shared" si="202"/>
        <v>7164.1428571428569</v>
      </c>
      <c r="AB388" s="1">
        <f t="shared" si="217"/>
        <v>977.50999999999897</v>
      </c>
      <c r="AC388" s="1">
        <f t="shared" si="209"/>
        <v>918.85939999999903</v>
      </c>
      <c r="AD388" s="1">
        <v>235</v>
      </c>
      <c r="AE388" s="1">
        <f t="shared" si="210"/>
        <v>1153.8593999999989</v>
      </c>
      <c r="AF388" s="22">
        <f t="shared" si="211"/>
        <v>3296.7411428571399</v>
      </c>
      <c r="AG388" s="20"/>
      <c r="AH388" s="20"/>
      <c r="AI388" s="1">
        <v>1100</v>
      </c>
      <c r="AJ388" s="1">
        <v>3700</v>
      </c>
      <c r="AK388" s="1">
        <v>2350</v>
      </c>
      <c r="AL388" s="1">
        <f t="shared" si="201"/>
        <v>8955.1785714285725</v>
      </c>
      <c r="AM388" s="1">
        <f t="shared" si="218"/>
        <v>1249.4399999999989</v>
      </c>
      <c r="AN388" s="1">
        <f t="shared" si="212"/>
        <v>1186.9679999999989</v>
      </c>
      <c r="AO388" s="1">
        <v>280</v>
      </c>
      <c r="AP388" s="1">
        <v>45</v>
      </c>
      <c r="AQ388" s="1">
        <f t="shared" si="213"/>
        <v>1511.9679999999989</v>
      </c>
      <c r="AR388" s="22">
        <f t="shared" si="214"/>
        <v>4319.9085714285684</v>
      </c>
    </row>
    <row r="389" spans="2:44" x14ac:dyDescent="0.35">
      <c r="B389" s="3">
        <v>1100</v>
      </c>
      <c r="C389" s="21">
        <v>3800</v>
      </c>
      <c r="D389" s="4">
        <v>1255</v>
      </c>
      <c r="E389" s="6">
        <f t="shared" ref="E389:E425" si="219">(((22/7*(B389/2)^2)*D389)+((C389-B389)*D389*B389))/1000000</f>
        <v>4920.4964285714286</v>
      </c>
      <c r="F389" s="3">
        <f t="shared" si="215"/>
        <v>803.18999999999915</v>
      </c>
      <c r="G389" s="21">
        <f t="shared" si="203"/>
        <v>763.03049999999917</v>
      </c>
      <c r="H389" s="21">
        <v>220</v>
      </c>
      <c r="I389" s="4">
        <f t="shared" si="204"/>
        <v>983.03049999999917</v>
      </c>
      <c r="J389" s="9">
        <f t="shared" si="205"/>
        <v>2808.6585714285693</v>
      </c>
      <c r="K389" s="20"/>
      <c r="L389" s="1"/>
      <c r="M389" s="1">
        <v>1100</v>
      </c>
      <c r="N389" s="1">
        <v>3800</v>
      </c>
      <c r="O389" s="1">
        <v>1560</v>
      </c>
      <c r="P389" s="1">
        <f t="shared" si="196"/>
        <v>6116.3142857142857</v>
      </c>
      <c r="Q389" s="1">
        <f t="shared" si="216"/>
        <v>1036.7299999999996</v>
      </c>
      <c r="R389" s="1">
        <f t="shared" si="206"/>
        <v>974.52619999999956</v>
      </c>
      <c r="S389" s="1">
        <v>220</v>
      </c>
      <c r="T389" s="1">
        <f t="shared" si="207"/>
        <v>1194.5261999999996</v>
      </c>
      <c r="U389" s="22">
        <f t="shared" si="208"/>
        <v>3412.9319999999989</v>
      </c>
      <c r="V389" s="1"/>
      <c r="W389" s="1"/>
      <c r="X389" s="1">
        <v>1100</v>
      </c>
      <c r="Y389" s="1">
        <v>3800</v>
      </c>
      <c r="Z389" s="1">
        <v>1880</v>
      </c>
      <c r="AA389" s="1">
        <f t="shared" si="202"/>
        <v>7370.9428571428562</v>
      </c>
      <c r="AB389" s="1">
        <f t="shared" si="217"/>
        <v>993.79999999999893</v>
      </c>
      <c r="AC389" s="1">
        <f t="shared" si="209"/>
        <v>934.17199999999889</v>
      </c>
      <c r="AD389" s="1">
        <v>235</v>
      </c>
      <c r="AE389" s="1">
        <f t="shared" si="210"/>
        <v>1169.1719999999989</v>
      </c>
      <c r="AF389" s="22">
        <f t="shared" si="211"/>
        <v>3340.4914285714258</v>
      </c>
      <c r="AG389" s="20"/>
      <c r="AH389" s="20"/>
      <c r="AI389" s="1">
        <v>1100</v>
      </c>
      <c r="AJ389" s="1">
        <v>3800</v>
      </c>
      <c r="AK389" s="1">
        <v>2350</v>
      </c>
      <c r="AL389" s="1">
        <f t="shared" si="201"/>
        <v>9213.6785714285725</v>
      </c>
      <c r="AM389" s="1">
        <f t="shared" si="218"/>
        <v>1270.5599999999988</v>
      </c>
      <c r="AN389" s="1">
        <f t="shared" si="212"/>
        <v>1207.0319999999988</v>
      </c>
      <c r="AO389" s="1">
        <v>290</v>
      </c>
      <c r="AP389" s="1">
        <v>45</v>
      </c>
      <c r="AQ389" s="1">
        <f t="shared" si="213"/>
        <v>1542.0319999999988</v>
      </c>
      <c r="AR389" s="22">
        <f t="shared" si="214"/>
        <v>4405.8057142857115</v>
      </c>
    </row>
    <row r="390" spans="2:44" x14ac:dyDescent="0.35">
      <c r="B390" s="3">
        <v>1100</v>
      </c>
      <c r="C390" s="21">
        <v>3900</v>
      </c>
      <c r="D390" s="4">
        <v>1255</v>
      </c>
      <c r="E390" s="6">
        <f t="shared" si="219"/>
        <v>5058.5464285714279</v>
      </c>
      <c r="F390" s="3">
        <f t="shared" si="215"/>
        <v>815.8599999999991</v>
      </c>
      <c r="G390" s="21">
        <f t="shared" si="203"/>
        <v>775.0669999999991</v>
      </c>
      <c r="H390" s="21">
        <v>220</v>
      </c>
      <c r="I390" s="4">
        <f t="shared" si="204"/>
        <v>995.0669999999991</v>
      </c>
      <c r="J390" s="9">
        <f t="shared" si="205"/>
        <v>2843.0485714285692</v>
      </c>
      <c r="K390" s="20"/>
      <c r="L390" s="1"/>
      <c r="M390" s="1">
        <v>1100</v>
      </c>
      <c r="N390" s="1">
        <v>3900</v>
      </c>
      <c r="O390" s="1">
        <v>1560</v>
      </c>
      <c r="P390" s="1">
        <f t="shared" ref="P390:P425" si="220">(((22/7*(M390/2)^2)*O390)+((N390-M390)*O390*M390))/1000000</f>
        <v>6287.9142857142861</v>
      </c>
      <c r="Q390" s="1">
        <f t="shared" si="216"/>
        <v>1053.6199999999997</v>
      </c>
      <c r="R390" s="1">
        <f t="shared" si="206"/>
        <v>990.40279999999962</v>
      </c>
      <c r="S390" s="1">
        <v>220</v>
      </c>
      <c r="T390" s="1">
        <f t="shared" si="207"/>
        <v>1210.4027999999996</v>
      </c>
      <c r="U390" s="22">
        <f t="shared" si="208"/>
        <v>3458.2937142857136</v>
      </c>
      <c r="V390" s="1"/>
      <c r="W390" s="1"/>
      <c r="X390" s="1">
        <v>1100</v>
      </c>
      <c r="Y390" s="1">
        <v>3900</v>
      </c>
      <c r="Z390" s="1">
        <v>1880</v>
      </c>
      <c r="AA390" s="1">
        <f t="shared" si="202"/>
        <v>7577.7428571428563</v>
      </c>
      <c r="AB390" s="1">
        <f t="shared" si="217"/>
        <v>1010.0899999999989</v>
      </c>
      <c r="AC390" s="1">
        <f t="shared" si="209"/>
        <v>949.48459999999886</v>
      </c>
      <c r="AD390" s="1">
        <v>235</v>
      </c>
      <c r="AE390" s="1">
        <f t="shared" si="210"/>
        <v>1184.4845999999989</v>
      </c>
      <c r="AF390" s="22">
        <f t="shared" si="211"/>
        <v>3384.2417142857112</v>
      </c>
      <c r="AG390" s="20"/>
      <c r="AH390" s="20"/>
      <c r="AI390" s="1">
        <v>1100</v>
      </c>
      <c r="AJ390" s="1">
        <v>3900</v>
      </c>
      <c r="AK390" s="1">
        <v>2350</v>
      </c>
      <c r="AL390" s="1">
        <f t="shared" si="201"/>
        <v>9472.1785714285725</v>
      </c>
      <c r="AM390" s="1">
        <f t="shared" si="218"/>
        <v>1291.6799999999987</v>
      </c>
      <c r="AN390" s="1">
        <f t="shared" si="212"/>
        <v>1227.0959999999986</v>
      </c>
      <c r="AO390" s="1">
        <v>290</v>
      </c>
      <c r="AP390" s="1">
        <v>45</v>
      </c>
      <c r="AQ390" s="1">
        <f t="shared" si="213"/>
        <v>1562.0959999999986</v>
      </c>
      <c r="AR390" s="22">
        <f t="shared" si="214"/>
        <v>4463.1314285714252</v>
      </c>
    </row>
    <row r="391" spans="2:44" x14ac:dyDescent="0.35">
      <c r="B391" s="3">
        <v>1100</v>
      </c>
      <c r="C391" s="21">
        <v>4000</v>
      </c>
      <c r="D391" s="4">
        <v>1255</v>
      </c>
      <c r="E391" s="6">
        <f t="shared" si="219"/>
        <v>5196.5964285714281</v>
      </c>
      <c r="F391" s="3">
        <f t="shared" si="215"/>
        <v>828.52999999999906</v>
      </c>
      <c r="G391" s="21">
        <f t="shared" si="203"/>
        <v>787.10349999999903</v>
      </c>
      <c r="H391" s="21">
        <v>220</v>
      </c>
      <c r="I391" s="4">
        <f t="shared" si="204"/>
        <v>1007.103499999999</v>
      </c>
      <c r="J391" s="9">
        <f t="shared" si="205"/>
        <v>2877.438571428569</v>
      </c>
      <c r="K391" s="20"/>
      <c r="L391" s="1"/>
      <c r="M391" s="1">
        <v>1100</v>
      </c>
      <c r="N391" s="1">
        <v>4000</v>
      </c>
      <c r="O391" s="1">
        <v>1560</v>
      </c>
      <c r="P391" s="1">
        <f t="shared" si="220"/>
        <v>6459.5142857142855</v>
      </c>
      <c r="Q391" s="1">
        <f t="shared" si="216"/>
        <v>1070.5099999999998</v>
      </c>
      <c r="R391" s="1">
        <f t="shared" si="206"/>
        <v>1006.2793999999997</v>
      </c>
      <c r="S391" s="1">
        <v>220</v>
      </c>
      <c r="T391" s="1">
        <f t="shared" si="207"/>
        <v>1226.2793999999997</v>
      </c>
      <c r="U391" s="22">
        <f t="shared" si="208"/>
        <v>3503.6554285714278</v>
      </c>
      <c r="V391" s="1"/>
      <c r="W391" s="1"/>
      <c r="X391" s="1">
        <v>1100</v>
      </c>
      <c r="Y391" s="1">
        <v>4000</v>
      </c>
      <c r="Z391" s="1">
        <v>1880</v>
      </c>
      <c r="AA391" s="1">
        <f t="shared" si="202"/>
        <v>7784.5428571428565</v>
      </c>
      <c r="AB391" s="1">
        <f t="shared" si="217"/>
        <v>1026.379999999999</v>
      </c>
      <c r="AC391" s="1">
        <f t="shared" si="209"/>
        <v>964.79719999999895</v>
      </c>
      <c r="AD391" s="1">
        <v>235</v>
      </c>
      <c r="AE391" s="1">
        <f t="shared" si="210"/>
        <v>1199.7971999999991</v>
      </c>
      <c r="AF391" s="22">
        <f t="shared" si="211"/>
        <v>3427.9919999999975</v>
      </c>
      <c r="AG391" s="20"/>
      <c r="AH391" s="20"/>
      <c r="AI391" s="1">
        <v>1100</v>
      </c>
      <c r="AJ391" s="1">
        <v>4000</v>
      </c>
      <c r="AK391" s="1">
        <v>2350</v>
      </c>
      <c r="AL391" s="1">
        <f t="shared" si="201"/>
        <v>9730.6785714285725</v>
      </c>
      <c r="AM391" s="1">
        <f t="shared" si="218"/>
        <v>1312.7999999999986</v>
      </c>
      <c r="AN391" s="1">
        <f t="shared" si="212"/>
        <v>1247.1599999999985</v>
      </c>
      <c r="AO391" s="1">
        <v>290</v>
      </c>
      <c r="AP391" s="1">
        <v>45</v>
      </c>
      <c r="AQ391" s="1">
        <f t="shared" si="213"/>
        <v>1582.1599999999985</v>
      </c>
      <c r="AR391" s="22">
        <f t="shared" si="214"/>
        <v>4520.4571428571389</v>
      </c>
    </row>
    <row r="392" spans="2:44" x14ac:dyDescent="0.35">
      <c r="B392" s="3"/>
      <c r="C392" s="21"/>
      <c r="D392" s="4"/>
      <c r="E392" s="6"/>
      <c r="F392" s="3"/>
      <c r="G392" s="21"/>
      <c r="H392" s="21"/>
      <c r="I392" s="4"/>
      <c r="J392" s="23"/>
      <c r="K392" s="20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>
        <f t="shared" si="210"/>
        <v>0</v>
      </c>
      <c r="AF392" s="1"/>
      <c r="AG392" s="20"/>
      <c r="AH392" s="20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2:44" x14ac:dyDescent="0.35">
      <c r="B393" s="3">
        <v>1150</v>
      </c>
      <c r="C393" s="21">
        <v>800</v>
      </c>
      <c r="D393" s="4">
        <v>1255</v>
      </c>
      <c r="E393" s="6">
        <f t="shared" si="219"/>
        <v>798.94196428571411</v>
      </c>
      <c r="F393" s="3">
        <v>434.7</v>
      </c>
      <c r="G393" s="21">
        <f t="shared" ref="G393:G425" si="221">$G$4*F393</f>
        <v>412.96499999999997</v>
      </c>
      <c r="H393" s="21">
        <v>125</v>
      </c>
      <c r="I393" s="4">
        <f t="shared" ref="I393:I425" si="222">SUM(G393:H393)</f>
        <v>537.96499999999992</v>
      </c>
      <c r="J393" s="9">
        <f t="shared" ref="J393:J425" si="223">I393/(1-$C$2)</f>
        <v>1537.042857142857</v>
      </c>
      <c r="K393" s="20"/>
      <c r="L393" s="1"/>
      <c r="M393" s="1">
        <v>1150</v>
      </c>
      <c r="N393" s="1">
        <v>800</v>
      </c>
      <c r="O393" s="1">
        <v>1560</v>
      </c>
      <c r="P393" s="1">
        <f t="shared" si="220"/>
        <v>993.10714285714289</v>
      </c>
      <c r="Q393" s="1">
        <v>544.80999999999995</v>
      </c>
      <c r="R393" s="1">
        <f t="shared" ref="R393:R425" si="224">$R$4*Q393</f>
        <v>512.12139999999988</v>
      </c>
      <c r="S393" s="1">
        <v>125</v>
      </c>
      <c r="T393" s="1">
        <f t="shared" ref="T393:T425" si="225">SUM(R393:S393)</f>
        <v>637.12139999999988</v>
      </c>
      <c r="U393" s="22">
        <f t="shared" ref="U393:U425" si="226">T393/(1-$C$2)</f>
        <v>1820.3468571428568</v>
      </c>
      <c r="V393" s="1"/>
      <c r="W393" s="1"/>
      <c r="X393" s="1">
        <v>1150</v>
      </c>
      <c r="Y393" s="1">
        <v>800</v>
      </c>
      <c r="Z393" s="1">
        <v>1880</v>
      </c>
      <c r="AA393" s="1">
        <f t="shared" si="202"/>
        <v>1196.8214285714284</v>
      </c>
      <c r="AB393" s="1">
        <v>518.95000000000005</v>
      </c>
      <c r="AC393" s="1">
        <f t="shared" ref="AC393:AC425" si="227">$AC$4*AB393</f>
        <v>487.81299999999999</v>
      </c>
      <c r="AD393" s="1">
        <v>145</v>
      </c>
      <c r="AE393" s="1">
        <f t="shared" si="210"/>
        <v>632.81299999999999</v>
      </c>
      <c r="AF393" s="22">
        <f t="shared" ref="AF393:AF425" si="228">AE393/(1-$C$2)</f>
        <v>1808.037142857143</v>
      </c>
      <c r="AG393" s="20"/>
      <c r="AH393" s="20"/>
      <c r="AI393" s="1">
        <v>1150</v>
      </c>
      <c r="AJ393" s="1">
        <v>800</v>
      </c>
      <c r="AK393" s="1">
        <v>2350</v>
      </c>
      <c r="AL393" s="1">
        <f t="shared" si="201"/>
        <v>1496.0267857142858</v>
      </c>
      <c r="AM393" s="1">
        <v>654.91</v>
      </c>
      <c r="AN393" s="1">
        <f t="shared" ref="AN393:AN425" si="229">$AN$4*AM393</f>
        <v>622.16449999999998</v>
      </c>
      <c r="AO393" s="1">
        <v>145</v>
      </c>
      <c r="AP393" s="1">
        <v>30</v>
      </c>
      <c r="AQ393" s="1">
        <f t="shared" ref="AQ393:AQ425" si="230">SUM(AN393:AP393)</f>
        <v>797.16449999999998</v>
      </c>
      <c r="AR393" s="22">
        <f t="shared" ref="AR393:AR425" si="231">AQ393/(1-$C$2)</f>
        <v>2277.6128571428571</v>
      </c>
    </row>
    <row r="394" spans="2:44" x14ac:dyDescent="0.35">
      <c r="B394" s="3">
        <v>1150</v>
      </c>
      <c r="C394" s="21">
        <v>900</v>
      </c>
      <c r="D394" s="4">
        <v>1255</v>
      </c>
      <c r="E394" s="6">
        <f t="shared" si="219"/>
        <v>943.26696428571415</v>
      </c>
      <c r="F394" s="3">
        <v>447.39</v>
      </c>
      <c r="G394" s="21">
        <f t="shared" si="221"/>
        <v>425.02049999999997</v>
      </c>
      <c r="H394" s="21">
        <v>125</v>
      </c>
      <c r="I394" s="4">
        <f t="shared" si="222"/>
        <v>550.02049999999997</v>
      </c>
      <c r="J394" s="9">
        <f t="shared" si="223"/>
        <v>1571.4871428571428</v>
      </c>
      <c r="K394" s="20"/>
      <c r="L394" s="1"/>
      <c r="M394" s="1">
        <v>1150</v>
      </c>
      <c r="N394" s="1">
        <v>900</v>
      </c>
      <c r="O394" s="1">
        <v>1560</v>
      </c>
      <c r="P394" s="1">
        <f t="shared" si="220"/>
        <v>1172.507142857143</v>
      </c>
      <c r="Q394" s="1">
        <v>561.72</v>
      </c>
      <c r="R394" s="1">
        <f t="shared" si="224"/>
        <v>528.01679999999999</v>
      </c>
      <c r="S394" s="1">
        <v>145</v>
      </c>
      <c r="T394" s="1">
        <f t="shared" si="225"/>
        <v>673.01679999999999</v>
      </c>
      <c r="U394" s="22">
        <f t="shared" si="226"/>
        <v>1922.9051428571429</v>
      </c>
      <c r="V394" s="1"/>
      <c r="W394" s="1"/>
      <c r="X394" s="1">
        <v>1150</v>
      </c>
      <c r="Y394" s="1">
        <v>900</v>
      </c>
      <c r="Z394" s="1">
        <v>1880</v>
      </c>
      <c r="AA394" s="1">
        <f t="shared" si="202"/>
        <v>1413.0214285714285</v>
      </c>
      <c r="AB394" s="1">
        <v>535.22</v>
      </c>
      <c r="AC394" s="1">
        <f t="shared" si="227"/>
        <v>503.10680000000002</v>
      </c>
      <c r="AD394" s="1">
        <v>145</v>
      </c>
      <c r="AE394" s="1">
        <f t="shared" si="210"/>
        <v>648.10680000000002</v>
      </c>
      <c r="AF394" s="22">
        <f t="shared" si="228"/>
        <v>1851.7337142857145</v>
      </c>
      <c r="AG394" s="20"/>
      <c r="AH394" s="20"/>
      <c r="AI394" s="1">
        <v>1150</v>
      </c>
      <c r="AJ394" s="1">
        <v>900</v>
      </c>
      <c r="AK394" s="1">
        <v>2350</v>
      </c>
      <c r="AL394" s="1">
        <f t="shared" si="201"/>
        <v>1766.2767857142858</v>
      </c>
      <c r="AM394" s="1">
        <v>676.05</v>
      </c>
      <c r="AN394" s="1">
        <f t="shared" si="229"/>
        <v>642.24749999999995</v>
      </c>
      <c r="AO394" s="1">
        <v>165</v>
      </c>
      <c r="AP394" s="1">
        <v>30</v>
      </c>
      <c r="AQ394" s="1">
        <f t="shared" si="230"/>
        <v>837.24749999999995</v>
      </c>
      <c r="AR394" s="22">
        <f t="shared" si="231"/>
        <v>2392.1357142857141</v>
      </c>
    </row>
    <row r="395" spans="2:44" x14ac:dyDescent="0.35">
      <c r="B395" s="3">
        <v>1150</v>
      </c>
      <c r="C395" s="21">
        <v>1000</v>
      </c>
      <c r="D395" s="4">
        <v>1255</v>
      </c>
      <c r="E395" s="6">
        <f t="shared" si="219"/>
        <v>1087.5919642857141</v>
      </c>
      <c r="F395" s="3">
        <f>F394+12.69</f>
        <v>460.08</v>
      </c>
      <c r="G395" s="21">
        <f t="shared" si="221"/>
        <v>437.07599999999996</v>
      </c>
      <c r="H395" s="21">
        <v>145</v>
      </c>
      <c r="I395" s="4">
        <f t="shared" si="222"/>
        <v>582.07600000000002</v>
      </c>
      <c r="J395" s="9">
        <f t="shared" si="223"/>
        <v>1663.0742857142859</v>
      </c>
      <c r="K395" s="20"/>
      <c r="L395" s="1"/>
      <c r="M395" s="1">
        <v>1150</v>
      </c>
      <c r="N395" s="1">
        <v>1000</v>
      </c>
      <c r="O395" s="1">
        <v>1560</v>
      </c>
      <c r="P395" s="1">
        <f t="shared" si="220"/>
        <v>1351.9071428571428</v>
      </c>
      <c r="Q395" s="1">
        <f>Q394+16.91</f>
        <v>578.63</v>
      </c>
      <c r="R395" s="1">
        <f t="shared" si="224"/>
        <v>543.91219999999998</v>
      </c>
      <c r="S395" s="1">
        <v>145</v>
      </c>
      <c r="T395" s="1">
        <f t="shared" si="225"/>
        <v>688.91219999999998</v>
      </c>
      <c r="U395" s="22">
        <f t="shared" si="226"/>
        <v>1968.3205714285716</v>
      </c>
      <c r="V395" s="1"/>
      <c r="W395" s="1"/>
      <c r="X395" s="1">
        <v>1150</v>
      </c>
      <c r="Y395" s="1">
        <v>1000</v>
      </c>
      <c r="Z395" s="1">
        <v>1880</v>
      </c>
      <c r="AA395" s="1">
        <f t="shared" si="202"/>
        <v>1629.2214285714285</v>
      </c>
      <c r="AB395" s="1">
        <f>AB394+16.27</f>
        <v>551.49</v>
      </c>
      <c r="AC395" s="1">
        <f t="shared" si="227"/>
        <v>518.40059999999994</v>
      </c>
      <c r="AD395" s="1">
        <v>165</v>
      </c>
      <c r="AE395" s="1">
        <f t="shared" si="210"/>
        <v>683.40059999999994</v>
      </c>
      <c r="AF395" s="22">
        <f t="shared" si="228"/>
        <v>1952.5731428571428</v>
      </c>
      <c r="AG395" s="20"/>
      <c r="AH395" s="20"/>
      <c r="AI395" s="1">
        <v>1150</v>
      </c>
      <c r="AJ395" s="1">
        <v>1000</v>
      </c>
      <c r="AK395" s="1">
        <v>2350</v>
      </c>
      <c r="AL395" s="1">
        <f t="shared" si="201"/>
        <v>2036.5267857142858</v>
      </c>
      <c r="AM395" s="1">
        <f>AM394+21.14</f>
        <v>697.18999999999994</v>
      </c>
      <c r="AN395" s="1">
        <f t="shared" si="229"/>
        <v>662.33049999999992</v>
      </c>
      <c r="AO395" s="1">
        <v>185</v>
      </c>
      <c r="AP395" s="1">
        <v>30</v>
      </c>
      <c r="AQ395" s="1">
        <f t="shared" si="230"/>
        <v>877.33049999999992</v>
      </c>
      <c r="AR395" s="22">
        <f t="shared" si="231"/>
        <v>2506.6585714285711</v>
      </c>
    </row>
    <row r="396" spans="2:44" x14ac:dyDescent="0.35">
      <c r="B396" s="3">
        <v>1150</v>
      </c>
      <c r="C396" s="21">
        <v>1100</v>
      </c>
      <c r="D396" s="4">
        <v>1255</v>
      </c>
      <c r="E396" s="6">
        <f t="shared" si="219"/>
        <v>1231.9169642857141</v>
      </c>
      <c r="F396" s="3">
        <f t="shared" ref="F396:F425" si="232">F395+12.69</f>
        <v>472.77</v>
      </c>
      <c r="G396" s="21">
        <f t="shared" si="221"/>
        <v>449.13149999999996</v>
      </c>
      <c r="H396" s="21">
        <v>145</v>
      </c>
      <c r="I396" s="4">
        <f t="shared" si="222"/>
        <v>594.13149999999996</v>
      </c>
      <c r="J396" s="9">
        <f t="shared" si="223"/>
        <v>1697.5185714285715</v>
      </c>
      <c r="K396" s="20"/>
      <c r="L396" s="1"/>
      <c r="M396" s="1">
        <v>1150</v>
      </c>
      <c r="N396" s="1">
        <v>1100</v>
      </c>
      <c r="O396" s="1">
        <v>1560</v>
      </c>
      <c r="P396" s="1">
        <f t="shared" si="220"/>
        <v>1531.3071428571429</v>
      </c>
      <c r="Q396" s="1">
        <f t="shared" ref="Q396:Q425" si="233">Q395+16.91</f>
        <v>595.54</v>
      </c>
      <c r="R396" s="1">
        <f t="shared" si="224"/>
        <v>559.80759999999998</v>
      </c>
      <c r="S396" s="1">
        <v>165</v>
      </c>
      <c r="T396" s="1">
        <f t="shared" si="225"/>
        <v>724.80759999999998</v>
      </c>
      <c r="U396" s="22">
        <f t="shared" si="226"/>
        <v>2070.8788571428572</v>
      </c>
      <c r="V396" s="1"/>
      <c r="W396" s="1"/>
      <c r="X396" s="1">
        <v>1150</v>
      </c>
      <c r="Y396" s="1">
        <v>1100</v>
      </c>
      <c r="Z396" s="1">
        <v>1880</v>
      </c>
      <c r="AA396" s="1">
        <f t="shared" si="202"/>
        <v>1845.4214285714286</v>
      </c>
      <c r="AB396" s="1">
        <f t="shared" ref="AB396:AB425" si="234">AB395+16.27</f>
        <v>567.76</v>
      </c>
      <c r="AC396" s="1">
        <f t="shared" si="227"/>
        <v>533.69439999999997</v>
      </c>
      <c r="AD396" s="1">
        <v>165</v>
      </c>
      <c r="AE396" s="1">
        <f t="shared" si="210"/>
        <v>698.69439999999997</v>
      </c>
      <c r="AF396" s="22">
        <f t="shared" si="228"/>
        <v>1996.2697142857144</v>
      </c>
      <c r="AG396" s="20"/>
      <c r="AH396" s="20"/>
      <c r="AI396" s="1">
        <v>1150</v>
      </c>
      <c r="AJ396" s="1">
        <v>1100</v>
      </c>
      <c r="AK396" s="1">
        <v>2350</v>
      </c>
      <c r="AL396" s="1">
        <f t="shared" si="201"/>
        <v>2306.7767857142858</v>
      </c>
      <c r="AM396" s="1">
        <f t="shared" ref="AM396:AM425" si="235">AM395+21.14</f>
        <v>718.32999999999993</v>
      </c>
      <c r="AN396" s="1">
        <f t="shared" si="229"/>
        <v>682.41349999999989</v>
      </c>
      <c r="AO396" s="1">
        <v>185</v>
      </c>
      <c r="AP396" s="1">
        <v>30</v>
      </c>
      <c r="AQ396" s="1">
        <f t="shared" si="230"/>
        <v>897.41349999999989</v>
      </c>
      <c r="AR396" s="22">
        <f t="shared" si="231"/>
        <v>2564.0385714285712</v>
      </c>
    </row>
    <row r="397" spans="2:44" x14ac:dyDescent="0.35">
      <c r="B397" s="3">
        <v>1150</v>
      </c>
      <c r="C397" s="21">
        <v>1200</v>
      </c>
      <c r="D397" s="4">
        <v>1255</v>
      </c>
      <c r="E397" s="6">
        <f t="shared" si="219"/>
        <v>1376.2419642857142</v>
      </c>
      <c r="F397" s="3">
        <f t="shared" si="232"/>
        <v>485.46</v>
      </c>
      <c r="G397" s="21">
        <f t="shared" si="221"/>
        <v>461.18699999999995</v>
      </c>
      <c r="H397" s="21">
        <v>145</v>
      </c>
      <c r="I397" s="4">
        <f t="shared" si="222"/>
        <v>606.1869999999999</v>
      </c>
      <c r="J397" s="9">
        <f t="shared" si="223"/>
        <v>1731.962857142857</v>
      </c>
      <c r="K397" s="20"/>
      <c r="L397" s="1"/>
      <c r="M397" s="1">
        <v>1150</v>
      </c>
      <c r="N397" s="1">
        <v>1200</v>
      </c>
      <c r="O397" s="1">
        <v>1560</v>
      </c>
      <c r="P397" s="1">
        <f t="shared" si="220"/>
        <v>1710.707142857143</v>
      </c>
      <c r="Q397" s="1">
        <f t="shared" si="233"/>
        <v>612.44999999999993</v>
      </c>
      <c r="R397" s="1">
        <f t="shared" si="224"/>
        <v>575.70299999999986</v>
      </c>
      <c r="S397" s="1">
        <v>165</v>
      </c>
      <c r="T397" s="1">
        <f t="shared" si="225"/>
        <v>740.70299999999986</v>
      </c>
      <c r="U397" s="22">
        <f t="shared" si="226"/>
        <v>2116.2942857142853</v>
      </c>
      <c r="V397" s="1"/>
      <c r="W397" s="1"/>
      <c r="X397" s="1">
        <v>1150</v>
      </c>
      <c r="Y397" s="1">
        <v>1200</v>
      </c>
      <c r="Z397" s="1">
        <v>1880</v>
      </c>
      <c r="AA397" s="1">
        <f t="shared" si="202"/>
        <v>2061.6214285714286</v>
      </c>
      <c r="AB397" s="1">
        <f t="shared" si="234"/>
        <v>584.03</v>
      </c>
      <c r="AC397" s="1">
        <f t="shared" si="227"/>
        <v>548.98819999999989</v>
      </c>
      <c r="AD397" s="1">
        <v>185</v>
      </c>
      <c r="AE397" s="1">
        <f t="shared" si="210"/>
        <v>733.98819999999989</v>
      </c>
      <c r="AF397" s="22">
        <f t="shared" si="228"/>
        <v>2097.1091428571426</v>
      </c>
      <c r="AG397" s="20"/>
      <c r="AH397" s="20"/>
      <c r="AI397" s="1">
        <v>1150</v>
      </c>
      <c r="AJ397" s="1">
        <v>1200</v>
      </c>
      <c r="AK397" s="1">
        <v>2350</v>
      </c>
      <c r="AL397" s="1">
        <f t="shared" si="201"/>
        <v>2577.0267857142858</v>
      </c>
      <c r="AM397" s="1">
        <f t="shared" si="235"/>
        <v>739.46999999999991</v>
      </c>
      <c r="AN397" s="1">
        <f t="shared" si="229"/>
        <v>702.49649999999986</v>
      </c>
      <c r="AO397" s="1">
        <v>200</v>
      </c>
      <c r="AP397" s="1">
        <v>30</v>
      </c>
      <c r="AQ397" s="1">
        <f t="shared" si="230"/>
        <v>932.49649999999986</v>
      </c>
      <c r="AR397" s="22">
        <f t="shared" si="231"/>
        <v>2664.275714285714</v>
      </c>
    </row>
    <row r="398" spans="2:44" x14ac:dyDescent="0.35">
      <c r="B398" s="3">
        <v>1150</v>
      </c>
      <c r="C398" s="21">
        <v>1300</v>
      </c>
      <c r="D398" s="4">
        <v>1255</v>
      </c>
      <c r="E398" s="6">
        <f t="shared" si="219"/>
        <v>1520.5669642857142</v>
      </c>
      <c r="F398" s="3">
        <f t="shared" si="232"/>
        <v>498.15</v>
      </c>
      <c r="G398" s="21">
        <f t="shared" si="221"/>
        <v>473.24249999999995</v>
      </c>
      <c r="H398" s="21">
        <v>165</v>
      </c>
      <c r="I398" s="4">
        <f t="shared" si="222"/>
        <v>638.24249999999995</v>
      </c>
      <c r="J398" s="9">
        <f t="shared" si="223"/>
        <v>1823.55</v>
      </c>
      <c r="K398" s="20"/>
      <c r="L398" s="1"/>
      <c r="M398" s="1">
        <v>1150</v>
      </c>
      <c r="N398" s="1">
        <v>1300</v>
      </c>
      <c r="O398" s="1">
        <v>1560</v>
      </c>
      <c r="P398" s="1">
        <f t="shared" si="220"/>
        <v>1890.1071428571429</v>
      </c>
      <c r="Q398" s="1">
        <f t="shared" si="233"/>
        <v>629.3599999999999</v>
      </c>
      <c r="R398" s="1">
        <f t="shared" si="224"/>
        <v>591.59839999999986</v>
      </c>
      <c r="S398" s="1">
        <v>165</v>
      </c>
      <c r="T398" s="1">
        <f t="shared" si="225"/>
        <v>756.59839999999986</v>
      </c>
      <c r="U398" s="22">
        <f t="shared" si="226"/>
        <v>2161.7097142857142</v>
      </c>
      <c r="V398" s="1"/>
      <c r="W398" s="1"/>
      <c r="X398" s="1">
        <v>1150</v>
      </c>
      <c r="Y398" s="1">
        <v>1300</v>
      </c>
      <c r="Z398" s="1">
        <v>1880</v>
      </c>
      <c r="AA398" s="1">
        <f t="shared" si="202"/>
        <v>2277.8214285714284</v>
      </c>
      <c r="AB398" s="1">
        <f t="shared" si="234"/>
        <v>600.29999999999995</v>
      </c>
      <c r="AC398" s="1">
        <f t="shared" si="227"/>
        <v>564.28199999999993</v>
      </c>
      <c r="AD398" s="1">
        <v>185</v>
      </c>
      <c r="AE398" s="1">
        <f t="shared" si="210"/>
        <v>749.28199999999993</v>
      </c>
      <c r="AF398" s="22">
        <f t="shared" si="228"/>
        <v>2140.8057142857142</v>
      </c>
      <c r="AG398" s="20"/>
      <c r="AH398" s="20"/>
      <c r="AI398" s="1">
        <v>1150</v>
      </c>
      <c r="AJ398" s="1">
        <v>1300</v>
      </c>
      <c r="AK398" s="1">
        <v>2350</v>
      </c>
      <c r="AL398" s="1">
        <f t="shared" si="201"/>
        <v>2847.2767857142858</v>
      </c>
      <c r="AM398" s="1">
        <f t="shared" si="235"/>
        <v>760.6099999999999</v>
      </c>
      <c r="AN398" s="1">
        <f t="shared" si="229"/>
        <v>722.57949999999983</v>
      </c>
      <c r="AO398" s="1">
        <v>200</v>
      </c>
      <c r="AP398" s="1">
        <v>30</v>
      </c>
      <c r="AQ398" s="1">
        <f t="shared" si="230"/>
        <v>952.57949999999983</v>
      </c>
      <c r="AR398" s="22">
        <f t="shared" si="231"/>
        <v>2721.6557142857141</v>
      </c>
    </row>
    <row r="399" spans="2:44" x14ac:dyDescent="0.35">
      <c r="B399" s="3">
        <v>1150</v>
      </c>
      <c r="C399" s="21">
        <v>1400</v>
      </c>
      <c r="D399" s="4">
        <v>1255</v>
      </c>
      <c r="E399" s="6">
        <f t="shared" si="219"/>
        <v>1664.891964285714</v>
      </c>
      <c r="F399" s="3">
        <f t="shared" si="232"/>
        <v>510.84</v>
      </c>
      <c r="G399" s="21">
        <f t="shared" si="221"/>
        <v>485.29799999999994</v>
      </c>
      <c r="H399" s="21">
        <v>165</v>
      </c>
      <c r="I399" s="4">
        <f t="shared" si="222"/>
        <v>650.298</v>
      </c>
      <c r="J399" s="9">
        <f t="shared" si="223"/>
        <v>1857.9942857142858</v>
      </c>
      <c r="K399" s="20"/>
      <c r="L399" s="1"/>
      <c r="M399" s="1">
        <v>1150</v>
      </c>
      <c r="N399" s="1">
        <v>1400</v>
      </c>
      <c r="O399" s="1">
        <v>1560</v>
      </c>
      <c r="P399" s="1">
        <f t="shared" si="220"/>
        <v>2069.5071428571428</v>
      </c>
      <c r="Q399" s="1">
        <f t="shared" si="233"/>
        <v>646.26999999999987</v>
      </c>
      <c r="R399" s="1">
        <f t="shared" si="224"/>
        <v>607.49379999999985</v>
      </c>
      <c r="S399" s="1">
        <v>185</v>
      </c>
      <c r="T399" s="1">
        <f t="shared" si="225"/>
        <v>792.49379999999985</v>
      </c>
      <c r="U399" s="22">
        <f t="shared" si="226"/>
        <v>2264.2679999999996</v>
      </c>
      <c r="V399" s="1"/>
      <c r="W399" s="1"/>
      <c r="X399" s="1">
        <v>1150</v>
      </c>
      <c r="Y399" s="1">
        <v>1400</v>
      </c>
      <c r="Z399" s="1">
        <v>1880</v>
      </c>
      <c r="AA399" s="1">
        <f t="shared" si="202"/>
        <v>2494.0214285714283</v>
      </c>
      <c r="AB399" s="1">
        <f t="shared" si="234"/>
        <v>616.56999999999994</v>
      </c>
      <c r="AC399" s="1">
        <f t="shared" si="227"/>
        <v>579.57579999999996</v>
      </c>
      <c r="AD399" s="1">
        <v>185</v>
      </c>
      <c r="AE399" s="1">
        <f t="shared" si="210"/>
        <v>764.57579999999996</v>
      </c>
      <c r="AF399" s="22">
        <f t="shared" si="228"/>
        <v>2184.5022857142858</v>
      </c>
      <c r="AG399" s="20"/>
      <c r="AH399" s="20"/>
      <c r="AI399" s="1">
        <v>1150</v>
      </c>
      <c r="AJ399" s="1">
        <v>1400</v>
      </c>
      <c r="AK399" s="1">
        <v>2350</v>
      </c>
      <c r="AL399" s="1">
        <f t="shared" ref="AL399:AL425" si="236">(((22/7*(AI399/2)^2)*AK399)+((AJ399-AI399)*AK399*AI399))/1000000</f>
        <v>3117.5267857142858</v>
      </c>
      <c r="AM399" s="1">
        <f t="shared" si="235"/>
        <v>781.74999999999989</v>
      </c>
      <c r="AN399" s="1">
        <f t="shared" si="229"/>
        <v>742.66249999999991</v>
      </c>
      <c r="AO399" s="1">
        <v>205</v>
      </c>
      <c r="AP399" s="1">
        <v>30</v>
      </c>
      <c r="AQ399" s="1">
        <f t="shared" si="230"/>
        <v>977.66249999999991</v>
      </c>
      <c r="AR399" s="22">
        <f t="shared" si="231"/>
        <v>2793.3214285714284</v>
      </c>
    </row>
    <row r="400" spans="2:44" x14ac:dyDescent="0.35">
      <c r="B400" s="3">
        <v>1150</v>
      </c>
      <c r="C400" s="21">
        <v>1500</v>
      </c>
      <c r="D400" s="4">
        <v>1255</v>
      </c>
      <c r="E400" s="6">
        <f t="shared" si="219"/>
        <v>1809.2169642857141</v>
      </c>
      <c r="F400" s="3">
        <f t="shared" si="232"/>
        <v>523.53</v>
      </c>
      <c r="G400" s="21">
        <f t="shared" si="221"/>
        <v>497.35349999999994</v>
      </c>
      <c r="H400" s="21">
        <v>165</v>
      </c>
      <c r="I400" s="4">
        <f t="shared" si="222"/>
        <v>662.35349999999994</v>
      </c>
      <c r="J400" s="9">
        <f t="shared" si="223"/>
        <v>1892.4385714285713</v>
      </c>
      <c r="K400" s="20"/>
      <c r="L400" s="1"/>
      <c r="M400" s="1">
        <v>1150</v>
      </c>
      <c r="N400" s="1">
        <v>1500</v>
      </c>
      <c r="O400" s="1">
        <v>1560</v>
      </c>
      <c r="P400" s="1">
        <f t="shared" si="220"/>
        <v>2248.9071428571428</v>
      </c>
      <c r="Q400" s="1">
        <f t="shared" si="233"/>
        <v>663.17999999999984</v>
      </c>
      <c r="R400" s="1">
        <f t="shared" si="224"/>
        <v>623.38919999999985</v>
      </c>
      <c r="S400" s="1">
        <v>185</v>
      </c>
      <c r="T400" s="1">
        <f t="shared" si="225"/>
        <v>808.38919999999985</v>
      </c>
      <c r="U400" s="22">
        <f t="shared" si="226"/>
        <v>2309.6834285714281</v>
      </c>
      <c r="V400" s="1"/>
      <c r="W400" s="1"/>
      <c r="X400" s="1">
        <v>1150</v>
      </c>
      <c r="Y400" s="1">
        <v>1500</v>
      </c>
      <c r="Z400" s="1">
        <v>1880</v>
      </c>
      <c r="AA400" s="1">
        <f t="shared" si="202"/>
        <v>2710.2214285714281</v>
      </c>
      <c r="AB400" s="1">
        <f t="shared" si="234"/>
        <v>632.83999999999992</v>
      </c>
      <c r="AC400" s="1">
        <f t="shared" si="227"/>
        <v>594.86959999999988</v>
      </c>
      <c r="AD400" s="1">
        <v>200</v>
      </c>
      <c r="AE400" s="1">
        <f t="shared" si="210"/>
        <v>794.86959999999988</v>
      </c>
      <c r="AF400" s="22">
        <f t="shared" si="228"/>
        <v>2271.0559999999996</v>
      </c>
      <c r="AG400" s="20"/>
      <c r="AH400" s="20"/>
      <c r="AI400" s="1">
        <v>1150</v>
      </c>
      <c r="AJ400" s="1">
        <v>1500</v>
      </c>
      <c r="AK400" s="1">
        <v>2350</v>
      </c>
      <c r="AL400" s="1">
        <f t="shared" si="236"/>
        <v>3387.7767857142858</v>
      </c>
      <c r="AM400" s="1">
        <f t="shared" si="235"/>
        <v>802.88999999999987</v>
      </c>
      <c r="AN400" s="1">
        <f t="shared" si="229"/>
        <v>762.74549999999988</v>
      </c>
      <c r="AO400" s="1">
        <v>205</v>
      </c>
      <c r="AP400" s="1">
        <v>30</v>
      </c>
      <c r="AQ400" s="1">
        <f t="shared" si="230"/>
        <v>997.74549999999988</v>
      </c>
      <c r="AR400" s="22">
        <f t="shared" si="231"/>
        <v>2850.7014285714286</v>
      </c>
    </row>
    <row r="401" spans="2:44" x14ac:dyDescent="0.35">
      <c r="B401" s="3">
        <v>1150</v>
      </c>
      <c r="C401" s="21">
        <v>1600</v>
      </c>
      <c r="D401" s="4">
        <v>1255</v>
      </c>
      <c r="E401" s="6">
        <f t="shared" si="219"/>
        <v>1953.5419642857141</v>
      </c>
      <c r="F401" s="3">
        <f t="shared" si="232"/>
        <v>536.22</v>
      </c>
      <c r="G401" s="21">
        <f t="shared" si="221"/>
        <v>509.40899999999999</v>
      </c>
      <c r="H401" s="21">
        <v>165</v>
      </c>
      <c r="I401" s="4">
        <f t="shared" si="222"/>
        <v>674.40899999999999</v>
      </c>
      <c r="J401" s="9">
        <f t="shared" si="223"/>
        <v>1926.8828571428573</v>
      </c>
      <c r="K401" s="20"/>
      <c r="L401" s="1"/>
      <c r="M401" s="1">
        <v>1150</v>
      </c>
      <c r="N401" s="1">
        <v>1600</v>
      </c>
      <c r="O401" s="1">
        <v>1560</v>
      </c>
      <c r="P401" s="1">
        <f t="shared" si="220"/>
        <v>2428.3071428571429</v>
      </c>
      <c r="Q401" s="1">
        <f t="shared" si="233"/>
        <v>680.0899999999998</v>
      </c>
      <c r="R401" s="1">
        <f t="shared" si="224"/>
        <v>639.28459999999973</v>
      </c>
      <c r="S401" s="1">
        <v>185</v>
      </c>
      <c r="T401" s="1">
        <f t="shared" si="225"/>
        <v>824.28459999999973</v>
      </c>
      <c r="U401" s="22">
        <f t="shared" si="226"/>
        <v>2355.0988571428566</v>
      </c>
      <c r="V401" s="1"/>
      <c r="W401" s="1"/>
      <c r="X401" s="1">
        <v>1150</v>
      </c>
      <c r="Y401" s="1">
        <v>1600</v>
      </c>
      <c r="Z401" s="1">
        <v>1880</v>
      </c>
      <c r="AA401" s="1">
        <f t="shared" si="202"/>
        <v>2926.4214285714284</v>
      </c>
      <c r="AB401" s="1">
        <f t="shared" si="234"/>
        <v>649.1099999999999</v>
      </c>
      <c r="AC401" s="1">
        <f t="shared" si="227"/>
        <v>610.16339999999991</v>
      </c>
      <c r="AD401" s="1">
        <v>200</v>
      </c>
      <c r="AE401" s="1">
        <f t="shared" si="210"/>
        <v>810.16339999999991</v>
      </c>
      <c r="AF401" s="22">
        <f t="shared" si="228"/>
        <v>2314.7525714285712</v>
      </c>
      <c r="AG401" s="20"/>
      <c r="AH401" s="20"/>
      <c r="AI401" s="1">
        <v>1150</v>
      </c>
      <c r="AJ401" s="1">
        <v>1600</v>
      </c>
      <c r="AK401" s="1">
        <v>2350</v>
      </c>
      <c r="AL401" s="1">
        <f t="shared" si="236"/>
        <v>3658.0267857142858</v>
      </c>
      <c r="AM401" s="1">
        <f t="shared" si="235"/>
        <v>824.02999999999986</v>
      </c>
      <c r="AN401" s="1">
        <f t="shared" si="229"/>
        <v>782.82849999999985</v>
      </c>
      <c r="AO401" s="1">
        <v>210</v>
      </c>
      <c r="AP401" s="1">
        <v>30</v>
      </c>
      <c r="AQ401" s="1">
        <f t="shared" si="230"/>
        <v>1022.8284999999998</v>
      </c>
      <c r="AR401" s="22">
        <f t="shared" si="231"/>
        <v>2922.3671428571424</v>
      </c>
    </row>
    <row r="402" spans="2:44" x14ac:dyDescent="0.35">
      <c r="B402" s="3">
        <v>1150</v>
      </c>
      <c r="C402" s="21">
        <v>1700</v>
      </c>
      <c r="D402" s="4">
        <v>1255</v>
      </c>
      <c r="E402" s="6">
        <f t="shared" si="219"/>
        <v>2097.8669642857139</v>
      </c>
      <c r="F402" s="3">
        <f t="shared" si="232"/>
        <v>548.91000000000008</v>
      </c>
      <c r="G402" s="21">
        <f t="shared" si="221"/>
        <v>521.46450000000004</v>
      </c>
      <c r="H402" s="21">
        <v>185</v>
      </c>
      <c r="I402" s="4">
        <f t="shared" si="222"/>
        <v>706.46450000000004</v>
      </c>
      <c r="J402" s="9">
        <f t="shared" si="223"/>
        <v>2018.4700000000003</v>
      </c>
      <c r="K402" s="20"/>
      <c r="L402" s="1"/>
      <c r="M402" s="1">
        <v>1150</v>
      </c>
      <c r="N402" s="1">
        <v>1700</v>
      </c>
      <c r="O402" s="1">
        <v>1560</v>
      </c>
      <c r="P402" s="1">
        <f t="shared" si="220"/>
        <v>2607.707142857143</v>
      </c>
      <c r="Q402" s="1">
        <f t="shared" si="233"/>
        <v>696.99999999999977</v>
      </c>
      <c r="R402" s="1">
        <f t="shared" si="224"/>
        <v>655.17999999999972</v>
      </c>
      <c r="S402" s="1">
        <v>200</v>
      </c>
      <c r="T402" s="1">
        <f t="shared" si="225"/>
        <v>855.17999999999972</v>
      </c>
      <c r="U402" s="22">
        <f t="shared" si="226"/>
        <v>2443.3714285714277</v>
      </c>
      <c r="V402" s="1"/>
      <c r="W402" s="1"/>
      <c r="X402" s="1">
        <v>1150</v>
      </c>
      <c r="Y402" s="1">
        <v>1700</v>
      </c>
      <c r="Z402" s="1">
        <v>1880</v>
      </c>
      <c r="AA402" s="1">
        <f t="shared" si="202"/>
        <v>3142.6214285714282</v>
      </c>
      <c r="AB402" s="1">
        <f t="shared" si="234"/>
        <v>665.37999999999988</v>
      </c>
      <c r="AC402" s="1">
        <f t="shared" si="227"/>
        <v>625.45719999999983</v>
      </c>
      <c r="AD402" s="1">
        <v>205</v>
      </c>
      <c r="AE402" s="1">
        <f t="shared" si="210"/>
        <v>830.45719999999983</v>
      </c>
      <c r="AF402" s="22">
        <f t="shared" si="228"/>
        <v>2372.734857142857</v>
      </c>
      <c r="AG402" s="20"/>
      <c r="AH402" s="20"/>
      <c r="AI402" s="1">
        <v>1150</v>
      </c>
      <c r="AJ402" s="1">
        <v>1700</v>
      </c>
      <c r="AK402" s="1">
        <v>2350</v>
      </c>
      <c r="AL402" s="1">
        <f t="shared" si="236"/>
        <v>3928.2767857142858</v>
      </c>
      <c r="AM402" s="1">
        <f t="shared" si="235"/>
        <v>845.16999999999985</v>
      </c>
      <c r="AN402" s="1">
        <f t="shared" si="229"/>
        <v>802.91149999999982</v>
      </c>
      <c r="AO402" s="1">
        <v>210</v>
      </c>
      <c r="AP402" s="1">
        <v>30</v>
      </c>
      <c r="AQ402" s="1">
        <f t="shared" si="230"/>
        <v>1042.9114999999997</v>
      </c>
      <c r="AR402" s="22">
        <f t="shared" si="231"/>
        <v>2979.7471428571421</v>
      </c>
    </row>
    <row r="403" spans="2:44" x14ac:dyDescent="0.35">
      <c r="B403" s="3">
        <v>1150</v>
      </c>
      <c r="C403" s="21">
        <v>1800</v>
      </c>
      <c r="D403" s="4">
        <v>1255</v>
      </c>
      <c r="E403" s="6">
        <f t="shared" si="219"/>
        <v>2242.1919642857142</v>
      </c>
      <c r="F403" s="3">
        <f t="shared" si="232"/>
        <v>561.60000000000014</v>
      </c>
      <c r="G403" s="21">
        <f t="shared" si="221"/>
        <v>533.5200000000001</v>
      </c>
      <c r="H403" s="21">
        <v>185</v>
      </c>
      <c r="I403" s="4">
        <f t="shared" si="222"/>
        <v>718.5200000000001</v>
      </c>
      <c r="J403" s="9">
        <f t="shared" si="223"/>
        <v>2052.9142857142861</v>
      </c>
      <c r="K403" s="20"/>
      <c r="L403" s="1"/>
      <c r="M403" s="1">
        <v>1150</v>
      </c>
      <c r="N403" s="1">
        <v>1800</v>
      </c>
      <c r="O403" s="1">
        <v>1560</v>
      </c>
      <c r="P403" s="1">
        <f t="shared" si="220"/>
        <v>2787.1071428571431</v>
      </c>
      <c r="Q403" s="1">
        <f t="shared" si="233"/>
        <v>713.90999999999974</v>
      </c>
      <c r="R403" s="1">
        <f t="shared" si="224"/>
        <v>671.07539999999972</v>
      </c>
      <c r="S403" s="1">
        <v>200</v>
      </c>
      <c r="T403" s="1">
        <f t="shared" si="225"/>
        <v>871.07539999999972</v>
      </c>
      <c r="U403" s="22">
        <f t="shared" si="226"/>
        <v>2488.7868571428567</v>
      </c>
      <c r="V403" s="1"/>
      <c r="W403" s="1"/>
      <c r="X403" s="1">
        <v>1150</v>
      </c>
      <c r="Y403" s="1">
        <v>1800</v>
      </c>
      <c r="Z403" s="1">
        <v>1880</v>
      </c>
      <c r="AA403" s="1">
        <f t="shared" si="202"/>
        <v>3358.8214285714284</v>
      </c>
      <c r="AB403" s="1">
        <f t="shared" si="234"/>
        <v>681.64999999999986</v>
      </c>
      <c r="AC403" s="1">
        <f t="shared" si="227"/>
        <v>640.75099999999986</v>
      </c>
      <c r="AD403" s="1">
        <v>205</v>
      </c>
      <c r="AE403" s="1">
        <f t="shared" si="210"/>
        <v>845.75099999999986</v>
      </c>
      <c r="AF403" s="22">
        <f t="shared" si="228"/>
        <v>2416.4314285714281</v>
      </c>
      <c r="AG403" s="20"/>
      <c r="AH403" s="20"/>
      <c r="AI403" s="1">
        <v>1150</v>
      </c>
      <c r="AJ403" s="1">
        <v>1800</v>
      </c>
      <c r="AK403" s="1">
        <v>2350</v>
      </c>
      <c r="AL403" s="1">
        <f t="shared" si="236"/>
        <v>4198.5267857142862</v>
      </c>
      <c r="AM403" s="1">
        <f t="shared" si="235"/>
        <v>866.30999999999983</v>
      </c>
      <c r="AN403" s="1">
        <f t="shared" si="229"/>
        <v>822.99449999999979</v>
      </c>
      <c r="AO403" s="1">
        <v>215</v>
      </c>
      <c r="AP403" s="1">
        <v>30</v>
      </c>
      <c r="AQ403" s="1">
        <f t="shared" si="230"/>
        <v>1067.9944999999998</v>
      </c>
      <c r="AR403" s="22">
        <f t="shared" si="231"/>
        <v>3051.4128571428569</v>
      </c>
    </row>
    <row r="404" spans="2:44" x14ac:dyDescent="0.35">
      <c r="B404" s="3">
        <v>1150</v>
      </c>
      <c r="C404" s="21">
        <v>1900</v>
      </c>
      <c r="D404" s="4">
        <v>1255</v>
      </c>
      <c r="E404" s="6">
        <f t="shared" si="219"/>
        <v>2386.516964285714</v>
      </c>
      <c r="F404" s="3">
        <f t="shared" si="232"/>
        <v>574.29000000000019</v>
      </c>
      <c r="G404" s="21">
        <f t="shared" si="221"/>
        <v>545.57550000000015</v>
      </c>
      <c r="H404" s="21">
        <v>185</v>
      </c>
      <c r="I404" s="4">
        <f t="shared" si="222"/>
        <v>730.57550000000015</v>
      </c>
      <c r="J404" s="9">
        <f t="shared" si="223"/>
        <v>2087.3585714285718</v>
      </c>
      <c r="K404" s="20"/>
      <c r="L404" s="1"/>
      <c r="M404" s="1">
        <v>1150</v>
      </c>
      <c r="N404" s="1">
        <v>1900</v>
      </c>
      <c r="O404" s="1">
        <v>1560</v>
      </c>
      <c r="P404" s="1">
        <f t="shared" si="220"/>
        <v>2966.5071428571428</v>
      </c>
      <c r="Q404" s="1">
        <f t="shared" si="233"/>
        <v>730.81999999999971</v>
      </c>
      <c r="R404" s="1">
        <f t="shared" si="224"/>
        <v>686.97079999999971</v>
      </c>
      <c r="S404" s="1">
        <v>200</v>
      </c>
      <c r="T404" s="1">
        <f t="shared" si="225"/>
        <v>886.97079999999971</v>
      </c>
      <c r="U404" s="22">
        <f t="shared" si="226"/>
        <v>2534.2022857142852</v>
      </c>
      <c r="V404" s="1"/>
      <c r="W404" s="1"/>
      <c r="X404" s="1">
        <v>1150</v>
      </c>
      <c r="Y404" s="1">
        <v>1900</v>
      </c>
      <c r="Z404" s="1">
        <v>1880</v>
      </c>
      <c r="AA404" s="1">
        <f t="shared" si="202"/>
        <v>3575.0214285714283</v>
      </c>
      <c r="AB404" s="1">
        <f t="shared" si="234"/>
        <v>697.91999999999985</v>
      </c>
      <c r="AC404" s="1">
        <f t="shared" si="227"/>
        <v>656.04479999999978</v>
      </c>
      <c r="AD404" s="1">
        <v>210</v>
      </c>
      <c r="AE404" s="1">
        <f t="shared" si="210"/>
        <v>866.04479999999978</v>
      </c>
      <c r="AF404" s="22">
        <f t="shared" si="228"/>
        <v>2474.4137142857139</v>
      </c>
      <c r="AG404" s="20"/>
      <c r="AH404" s="20"/>
      <c r="AI404" s="1">
        <v>1150</v>
      </c>
      <c r="AJ404" s="1">
        <v>1900</v>
      </c>
      <c r="AK404" s="1">
        <v>2350</v>
      </c>
      <c r="AL404" s="1">
        <f t="shared" si="236"/>
        <v>4468.7767857142862</v>
      </c>
      <c r="AM404" s="1">
        <f t="shared" si="235"/>
        <v>887.44999999999982</v>
      </c>
      <c r="AN404" s="1">
        <f t="shared" si="229"/>
        <v>843.07749999999976</v>
      </c>
      <c r="AO404" s="1">
        <v>215</v>
      </c>
      <c r="AP404" s="1">
        <v>30</v>
      </c>
      <c r="AQ404" s="1">
        <f t="shared" si="230"/>
        <v>1088.0774999999999</v>
      </c>
      <c r="AR404" s="22">
        <f t="shared" si="231"/>
        <v>3108.792857142857</v>
      </c>
    </row>
    <row r="405" spans="2:44" x14ac:dyDescent="0.35">
      <c r="B405" s="3">
        <v>1150</v>
      </c>
      <c r="C405" s="21">
        <v>2000</v>
      </c>
      <c r="D405" s="4">
        <v>1255</v>
      </c>
      <c r="E405" s="6">
        <f t="shared" si="219"/>
        <v>2530.8419642857143</v>
      </c>
      <c r="F405" s="3">
        <f t="shared" si="232"/>
        <v>586.98000000000025</v>
      </c>
      <c r="G405" s="21">
        <f t="shared" si="221"/>
        <v>557.6310000000002</v>
      </c>
      <c r="H405" s="21">
        <v>200</v>
      </c>
      <c r="I405" s="4">
        <f t="shared" si="222"/>
        <v>757.6310000000002</v>
      </c>
      <c r="J405" s="9">
        <f t="shared" si="223"/>
        <v>2164.6600000000008</v>
      </c>
      <c r="K405" s="20"/>
      <c r="L405" s="1"/>
      <c r="M405" s="1">
        <v>1150</v>
      </c>
      <c r="N405" s="1">
        <v>2000</v>
      </c>
      <c r="O405" s="1">
        <v>1560</v>
      </c>
      <c r="P405" s="1">
        <f t="shared" si="220"/>
        <v>3145.9071428571428</v>
      </c>
      <c r="Q405" s="1">
        <f t="shared" si="233"/>
        <v>747.72999999999968</v>
      </c>
      <c r="R405" s="1">
        <f t="shared" si="224"/>
        <v>702.86619999999971</v>
      </c>
      <c r="S405" s="1">
        <v>205</v>
      </c>
      <c r="T405" s="1">
        <f t="shared" si="225"/>
        <v>907.86619999999971</v>
      </c>
      <c r="U405" s="22">
        <f t="shared" si="226"/>
        <v>2593.9034285714279</v>
      </c>
      <c r="V405" s="1"/>
      <c r="W405" s="1"/>
      <c r="X405" s="1">
        <v>1150</v>
      </c>
      <c r="Y405" s="1">
        <v>2000</v>
      </c>
      <c r="Z405" s="1">
        <v>1880</v>
      </c>
      <c r="AA405" s="1">
        <f t="shared" si="202"/>
        <v>3791.2214285714281</v>
      </c>
      <c r="AB405" s="1">
        <f t="shared" si="234"/>
        <v>714.18999999999983</v>
      </c>
      <c r="AC405" s="1">
        <f t="shared" si="227"/>
        <v>671.33859999999981</v>
      </c>
      <c r="AD405" s="1">
        <v>210</v>
      </c>
      <c r="AE405" s="1">
        <f t="shared" si="210"/>
        <v>881.33859999999981</v>
      </c>
      <c r="AF405" s="22">
        <f t="shared" si="228"/>
        <v>2518.1102857142855</v>
      </c>
      <c r="AG405" s="20"/>
      <c r="AH405" s="20"/>
      <c r="AI405" s="1">
        <v>1150</v>
      </c>
      <c r="AJ405" s="1">
        <v>2000</v>
      </c>
      <c r="AK405" s="1">
        <v>2350</v>
      </c>
      <c r="AL405" s="1">
        <f t="shared" si="236"/>
        <v>4739.0267857142862</v>
      </c>
      <c r="AM405" s="1">
        <f t="shared" si="235"/>
        <v>908.5899999999998</v>
      </c>
      <c r="AN405" s="1">
        <f t="shared" si="229"/>
        <v>863.16049999999973</v>
      </c>
      <c r="AO405" s="1">
        <v>220</v>
      </c>
      <c r="AP405" s="1">
        <v>30</v>
      </c>
      <c r="AQ405" s="1">
        <f t="shared" si="230"/>
        <v>1113.1604999999997</v>
      </c>
      <c r="AR405" s="22">
        <f t="shared" si="231"/>
        <v>3180.4585714285708</v>
      </c>
    </row>
    <row r="406" spans="2:44" x14ac:dyDescent="0.35">
      <c r="B406" s="3">
        <v>1150</v>
      </c>
      <c r="C406" s="21">
        <v>2100</v>
      </c>
      <c r="D406" s="4">
        <v>1255</v>
      </c>
      <c r="E406" s="6">
        <f t="shared" si="219"/>
        <v>2675.1669642857141</v>
      </c>
      <c r="F406" s="3">
        <f t="shared" si="232"/>
        <v>599.6700000000003</v>
      </c>
      <c r="G406" s="21">
        <f t="shared" si="221"/>
        <v>569.68650000000025</v>
      </c>
      <c r="H406" s="21">
        <v>200</v>
      </c>
      <c r="I406" s="4">
        <f t="shared" si="222"/>
        <v>769.68650000000025</v>
      </c>
      <c r="J406" s="9">
        <f t="shared" si="223"/>
        <v>2199.1042857142866</v>
      </c>
      <c r="K406" s="20"/>
      <c r="L406" s="1"/>
      <c r="M406" s="1">
        <v>1150</v>
      </c>
      <c r="N406" s="1">
        <v>2100</v>
      </c>
      <c r="O406" s="1">
        <v>1560</v>
      </c>
      <c r="P406" s="1">
        <f t="shared" si="220"/>
        <v>3325.3071428571429</v>
      </c>
      <c r="Q406" s="1">
        <f t="shared" si="233"/>
        <v>764.63999999999965</v>
      </c>
      <c r="R406" s="1">
        <f t="shared" si="224"/>
        <v>718.76159999999959</v>
      </c>
      <c r="S406" s="1">
        <v>205</v>
      </c>
      <c r="T406" s="1">
        <f t="shared" si="225"/>
        <v>923.76159999999959</v>
      </c>
      <c r="U406" s="22">
        <f t="shared" si="226"/>
        <v>2639.3188571428564</v>
      </c>
      <c r="V406" s="1"/>
      <c r="W406" s="1"/>
      <c r="X406" s="1">
        <v>1150</v>
      </c>
      <c r="Y406" s="1">
        <v>2100</v>
      </c>
      <c r="Z406" s="1">
        <v>1880</v>
      </c>
      <c r="AA406" s="1">
        <f t="shared" si="202"/>
        <v>4007.4214285714284</v>
      </c>
      <c r="AB406" s="1">
        <f t="shared" si="234"/>
        <v>730.45999999999981</v>
      </c>
      <c r="AC406" s="1">
        <f t="shared" si="227"/>
        <v>686.63239999999973</v>
      </c>
      <c r="AD406" s="1">
        <v>215</v>
      </c>
      <c r="AE406" s="1">
        <f t="shared" si="210"/>
        <v>901.63239999999973</v>
      </c>
      <c r="AF406" s="22">
        <f t="shared" si="228"/>
        <v>2576.0925714285709</v>
      </c>
      <c r="AG406" s="20"/>
      <c r="AH406" s="20"/>
      <c r="AI406" s="1">
        <v>1150</v>
      </c>
      <c r="AJ406" s="1">
        <v>2100</v>
      </c>
      <c r="AK406" s="1">
        <v>2350</v>
      </c>
      <c r="AL406" s="1">
        <f t="shared" si="236"/>
        <v>5009.2767857142862</v>
      </c>
      <c r="AM406" s="1">
        <f t="shared" si="235"/>
        <v>929.72999999999979</v>
      </c>
      <c r="AN406" s="1">
        <f t="shared" si="229"/>
        <v>883.24349999999981</v>
      </c>
      <c r="AO406" s="1">
        <v>225</v>
      </c>
      <c r="AP406" s="1">
        <v>45</v>
      </c>
      <c r="AQ406" s="1">
        <f t="shared" si="230"/>
        <v>1153.2434999999998</v>
      </c>
      <c r="AR406" s="22">
        <f t="shared" si="231"/>
        <v>3294.9814285714283</v>
      </c>
    </row>
    <row r="407" spans="2:44" x14ac:dyDescent="0.35">
      <c r="B407" s="3">
        <v>1150</v>
      </c>
      <c r="C407" s="21">
        <v>2200</v>
      </c>
      <c r="D407" s="4">
        <v>1255</v>
      </c>
      <c r="E407" s="6">
        <f t="shared" si="219"/>
        <v>2819.4919642857139</v>
      </c>
      <c r="F407" s="3">
        <f t="shared" si="232"/>
        <v>612.36000000000035</v>
      </c>
      <c r="G407" s="21">
        <f t="shared" si="221"/>
        <v>581.7420000000003</v>
      </c>
      <c r="H407" s="21">
        <v>200</v>
      </c>
      <c r="I407" s="4">
        <f t="shared" si="222"/>
        <v>781.7420000000003</v>
      </c>
      <c r="J407" s="9">
        <f t="shared" si="223"/>
        <v>2233.5485714285724</v>
      </c>
      <c r="K407" s="20"/>
      <c r="L407" s="1"/>
      <c r="M407" s="1">
        <v>1150</v>
      </c>
      <c r="N407" s="1">
        <v>2200</v>
      </c>
      <c r="O407" s="1">
        <v>1560</v>
      </c>
      <c r="P407" s="1">
        <f t="shared" si="220"/>
        <v>3504.707142857143</v>
      </c>
      <c r="Q407" s="1">
        <f t="shared" si="233"/>
        <v>781.54999999999961</v>
      </c>
      <c r="R407" s="1">
        <f t="shared" si="224"/>
        <v>734.65699999999958</v>
      </c>
      <c r="S407" s="1">
        <v>210</v>
      </c>
      <c r="T407" s="1">
        <f t="shared" si="225"/>
        <v>944.65699999999958</v>
      </c>
      <c r="U407" s="22">
        <f t="shared" si="226"/>
        <v>2699.0199999999991</v>
      </c>
      <c r="V407" s="1"/>
      <c r="W407" s="1"/>
      <c r="X407" s="1">
        <v>1150</v>
      </c>
      <c r="Y407" s="1">
        <v>2200</v>
      </c>
      <c r="Z407" s="1">
        <v>1880</v>
      </c>
      <c r="AA407" s="1">
        <f t="shared" si="202"/>
        <v>4223.6214285714286</v>
      </c>
      <c r="AB407" s="1">
        <f t="shared" si="234"/>
        <v>746.72999999999979</v>
      </c>
      <c r="AC407" s="1">
        <f t="shared" si="227"/>
        <v>701.92619999999977</v>
      </c>
      <c r="AD407" s="1">
        <v>215</v>
      </c>
      <c r="AE407" s="1">
        <f t="shared" si="210"/>
        <v>916.92619999999977</v>
      </c>
      <c r="AF407" s="22">
        <f t="shared" si="228"/>
        <v>2619.7891428571425</v>
      </c>
      <c r="AG407" s="20"/>
      <c r="AH407" s="20"/>
      <c r="AI407" s="1">
        <v>1150</v>
      </c>
      <c r="AJ407" s="1">
        <v>2200</v>
      </c>
      <c r="AK407" s="1">
        <v>2350</v>
      </c>
      <c r="AL407" s="1">
        <f t="shared" si="236"/>
        <v>5279.5267857142862</v>
      </c>
      <c r="AM407" s="1">
        <f t="shared" si="235"/>
        <v>950.86999999999978</v>
      </c>
      <c r="AN407" s="1">
        <f t="shared" si="229"/>
        <v>903.32649999999978</v>
      </c>
      <c r="AO407" s="1">
        <v>225</v>
      </c>
      <c r="AP407" s="1">
        <v>45</v>
      </c>
      <c r="AQ407" s="1">
        <f t="shared" si="230"/>
        <v>1173.3264999999997</v>
      </c>
      <c r="AR407" s="22">
        <f t="shared" si="231"/>
        <v>3352.361428571428</v>
      </c>
    </row>
    <row r="408" spans="2:44" x14ac:dyDescent="0.35">
      <c r="B408" s="3">
        <v>1150</v>
      </c>
      <c r="C408" s="21">
        <v>2300</v>
      </c>
      <c r="D408" s="4">
        <v>1255</v>
      </c>
      <c r="E408" s="6">
        <f t="shared" si="219"/>
        <v>2963.8169642857142</v>
      </c>
      <c r="F408" s="3">
        <f t="shared" si="232"/>
        <v>625.05000000000041</v>
      </c>
      <c r="G408" s="21">
        <f t="shared" si="221"/>
        <v>593.79750000000035</v>
      </c>
      <c r="H408" s="21">
        <v>200</v>
      </c>
      <c r="I408" s="4">
        <f t="shared" si="222"/>
        <v>793.79750000000035</v>
      </c>
      <c r="J408" s="9">
        <f t="shared" si="223"/>
        <v>2267.9928571428582</v>
      </c>
      <c r="K408" s="20"/>
      <c r="L408" s="1"/>
      <c r="M408" s="1">
        <v>1150</v>
      </c>
      <c r="N408" s="1">
        <v>2300</v>
      </c>
      <c r="O408" s="1">
        <v>1560</v>
      </c>
      <c r="P408" s="1">
        <f t="shared" si="220"/>
        <v>3684.1071428571431</v>
      </c>
      <c r="Q408" s="1">
        <f t="shared" si="233"/>
        <v>798.45999999999958</v>
      </c>
      <c r="R408" s="1">
        <f t="shared" si="224"/>
        <v>750.55239999999958</v>
      </c>
      <c r="S408" s="1">
        <v>210</v>
      </c>
      <c r="T408" s="1">
        <f t="shared" si="225"/>
        <v>960.55239999999958</v>
      </c>
      <c r="U408" s="22">
        <f t="shared" si="226"/>
        <v>2744.4354285714276</v>
      </c>
      <c r="V408" s="1"/>
      <c r="W408" s="1"/>
      <c r="X408" s="1">
        <v>1150</v>
      </c>
      <c r="Y408" s="1">
        <v>2300</v>
      </c>
      <c r="Z408" s="1">
        <v>1880</v>
      </c>
      <c r="AA408" s="1">
        <f t="shared" si="202"/>
        <v>4439.8214285714284</v>
      </c>
      <c r="AB408" s="1">
        <f t="shared" si="234"/>
        <v>762.99999999999977</v>
      </c>
      <c r="AC408" s="1">
        <f t="shared" si="227"/>
        <v>717.2199999999998</v>
      </c>
      <c r="AD408" s="1">
        <v>215</v>
      </c>
      <c r="AE408" s="1">
        <f t="shared" si="210"/>
        <v>932.2199999999998</v>
      </c>
      <c r="AF408" s="22">
        <f t="shared" si="228"/>
        <v>2663.485714285714</v>
      </c>
      <c r="AG408" s="20"/>
      <c r="AH408" s="20"/>
      <c r="AI408" s="1">
        <v>1150</v>
      </c>
      <c r="AJ408" s="1">
        <v>2300</v>
      </c>
      <c r="AK408" s="1">
        <v>2350</v>
      </c>
      <c r="AL408" s="1">
        <f t="shared" si="236"/>
        <v>5549.7767857142862</v>
      </c>
      <c r="AM408" s="1">
        <f t="shared" si="235"/>
        <v>972.00999999999976</v>
      </c>
      <c r="AN408" s="1">
        <f t="shared" si="229"/>
        <v>923.40949999999975</v>
      </c>
      <c r="AO408" s="1">
        <v>225</v>
      </c>
      <c r="AP408" s="1">
        <v>45</v>
      </c>
      <c r="AQ408" s="1">
        <f t="shared" si="230"/>
        <v>1193.4094999999998</v>
      </c>
      <c r="AR408" s="22">
        <f t="shared" si="231"/>
        <v>3409.7414285714281</v>
      </c>
    </row>
    <row r="409" spans="2:44" x14ac:dyDescent="0.35">
      <c r="B409" s="3">
        <v>1150</v>
      </c>
      <c r="C409" s="21">
        <v>2400</v>
      </c>
      <c r="D409" s="4">
        <v>1255</v>
      </c>
      <c r="E409" s="6">
        <f t="shared" si="219"/>
        <v>3108.141964285714</v>
      </c>
      <c r="F409" s="3">
        <f t="shared" si="232"/>
        <v>637.74000000000046</v>
      </c>
      <c r="G409" s="21">
        <f t="shared" si="221"/>
        <v>605.85300000000041</v>
      </c>
      <c r="H409" s="21">
        <v>205</v>
      </c>
      <c r="I409" s="4">
        <f t="shared" si="222"/>
        <v>810.85300000000041</v>
      </c>
      <c r="J409" s="9">
        <f t="shared" si="223"/>
        <v>2316.7228571428586</v>
      </c>
      <c r="K409" s="20"/>
      <c r="L409" s="1"/>
      <c r="M409" s="1">
        <v>1150</v>
      </c>
      <c r="N409" s="1">
        <v>2400</v>
      </c>
      <c r="O409" s="1">
        <v>1560</v>
      </c>
      <c r="P409" s="1">
        <f t="shared" si="220"/>
        <v>3863.5071428571428</v>
      </c>
      <c r="Q409" s="1">
        <f t="shared" si="233"/>
        <v>815.36999999999955</v>
      </c>
      <c r="R409" s="1">
        <f t="shared" si="224"/>
        <v>766.44779999999957</v>
      </c>
      <c r="S409" s="1">
        <v>210</v>
      </c>
      <c r="T409" s="1">
        <f t="shared" si="225"/>
        <v>976.44779999999957</v>
      </c>
      <c r="U409" s="22">
        <f t="shared" si="226"/>
        <v>2789.8508571428561</v>
      </c>
      <c r="V409" s="1"/>
      <c r="W409" s="1"/>
      <c r="X409" s="1">
        <v>1150</v>
      </c>
      <c r="Y409" s="1">
        <v>2400</v>
      </c>
      <c r="Z409" s="1">
        <v>1880</v>
      </c>
      <c r="AA409" s="1">
        <f t="shared" si="202"/>
        <v>4656.0214285714283</v>
      </c>
      <c r="AB409" s="1">
        <f t="shared" si="234"/>
        <v>779.26999999999975</v>
      </c>
      <c r="AC409" s="1">
        <f t="shared" si="227"/>
        <v>732.51379999999972</v>
      </c>
      <c r="AD409" s="1">
        <v>220</v>
      </c>
      <c r="AE409" s="1">
        <f t="shared" si="210"/>
        <v>952.51379999999972</v>
      </c>
      <c r="AF409" s="22">
        <f t="shared" si="228"/>
        <v>2721.4679999999994</v>
      </c>
      <c r="AG409" s="20"/>
      <c r="AH409" s="20"/>
      <c r="AI409" s="1">
        <v>1150</v>
      </c>
      <c r="AJ409" s="1">
        <v>2400</v>
      </c>
      <c r="AK409" s="1">
        <v>2350</v>
      </c>
      <c r="AL409" s="1">
        <f t="shared" si="236"/>
        <v>5820.0267857142862</v>
      </c>
      <c r="AM409" s="1">
        <f t="shared" si="235"/>
        <v>993.14999999999975</v>
      </c>
      <c r="AN409" s="1">
        <f t="shared" si="229"/>
        <v>943.49249999999972</v>
      </c>
      <c r="AO409" s="1">
        <v>225</v>
      </c>
      <c r="AP409" s="1">
        <v>45</v>
      </c>
      <c r="AQ409" s="1">
        <f t="shared" si="230"/>
        <v>1213.4924999999998</v>
      </c>
      <c r="AR409" s="22">
        <f t="shared" si="231"/>
        <v>3467.1214285714282</v>
      </c>
    </row>
    <row r="410" spans="2:44" x14ac:dyDescent="0.35">
      <c r="B410" s="3">
        <v>1150</v>
      </c>
      <c r="C410" s="21">
        <v>2500</v>
      </c>
      <c r="D410" s="4">
        <v>1255</v>
      </c>
      <c r="E410" s="6">
        <f t="shared" si="219"/>
        <v>3252.4669642857143</v>
      </c>
      <c r="F410" s="3">
        <f t="shared" si="232"/>
        <v>650.43000000000052</v>
      </c>
      <c r="G410" s="21">
        <f t="shared" si="221"/>
        <v>617.90850000000046</v>
      </c>
      <c r="H410" s="21">
        <v>205</v>
      </c>
      <c r="I410" s="4">
        <f t="shared" si="222"/>
        <v>822.90850000000046</v>
      </c>
      <c r="J410" s="9">
        <f t="shared" si="223"/>
        <v>2351.1671428571444</v>
      </c>
      <c r="K410" s="20"/>
      <c r="L410" s="1"/>
      <c r="M410" s="1">
        <v>1150</v>
      </c>
      <c r="N410" s="1">
        <v>2500</v>
      </c>
      <c r="O410" s="1">
        <v>1560</v>
      </c>
      <c r="P410" s="1">
        <f t="shared" si="220"/>
        <v>4042.9071428571428</v>
      </c>
      <c r="Q410" s="1">
        <f t="shared" si="233"/>
        <v>832.27999999999952</v>
      </c>
      <c r="R410" s="1">
        <f t="shared" si="224"/>
        <v>782.34319999999946</v>
      </c>
      <c r="S410" s="1">
        <v>215</v>
      </c>
      <c r="T410" s="1">
        <f t="shared" si="225"/>
        <v>997.34319999999946</v>
      </c>
      <c r="U410" s="22">
        <f t="shared" si="226"/>
        <v>2849.5519999999988</v>
      </c>
      <c r="V410" s="1"/>
      <c r="W410" s="1"/>
      <c r="X410" s="1">
        <v>1150</v>
      </c>
      <c r="Y410" s="1">
        <v>2500</v>
      </c>
      <c r="Z410" s="1">
        <v>1880</v>
      </c>
      <c r="AA410" s="1">
        <f t="shared" si="202"/>
        <v>4872.2214285714281</v>
      </c>
      <c r="AB410" s="1">
        <f t="shared" si="234"/>
        <v>795.53999999999974</v>
      </c>
      <c r="AC410" s="1">
        <f t="shared" si="227"/>
        <v>747.80759999999975</v>
      </c>
      <c r="AD410" s="1">
        <v>220</v>
      </c>
      <c r="AE410" s="1">
        <f t="shared" si="210"/>
        <v>967.80759999999975</v>
      </c>
      <c r="AF410" s="22">
        <f t="shared" si="228"/>
        <v>2765.164571428571</v>
      </c>
      <c r="AG410" s="20"/>
      <c r="AH410" s="20"/>
      <c r="AI410" s="1">
        <v>1150</v>
      </c>
      <c r="AJ410" s="1">
        <v>2500</v>
      </c>
      <c r="AK410" s="1">
        <v>2350</v>
      </c>
      <c r="AL410" s="1">
        <f t="shared" si="236"/>
        <v>6090.2767857142862</v>
      </c>
      <c r="AM410" s="1">
        <f t="shared" si="235"/>
        <v>1014.2899999999997</v>
      </c>
      <c r="AN410" s="1">
        <f t="shared" si="229"/>
        <v>963.57549999999969</v>
      </c>
      <c r="AO410" s="1">
        <v>230</v>
      </c>
      <c r="AP410" s="1">
        <v>45</v>
      </c>
      <c r="AQ410" s="1">
        <f t="shared" si="230"/>
        <v>1238.5754999999997</v>
      </c>
      <c r="AR410" s="22">
        <f t="shared" si="231"/>
        <v>3538.787142857142</v>
      </c>
    </row>
    <row r="411" spans="2:44" x14ac:dyDescent="0.35">
      <c r="B411" s="3">
        <v>1150</v>
      </c>
      <c r="C411" s="21">
        <v>2600</v>
      </c>
      <c r="D411" s="4">
        <v>1255</v>
      </c>
      <c r="E411" s="6">
        <f t="shared" si="219"/>
        <v>3396.7919642857141</v>
      </c>
      <c r="F411" s="3">
        <f t="shared" si="232"/>
        <v>663.12000000000057</v>
      </c>
      <c r="G411" s="21">
        <f t="shared" si="221"/>
        <v>629.96400000000051</v>
      </c>
      <c r="H411" s="21">
        <v>205</v>
      </c>
      <c r="I411" s="4">
        <f t="shared" si="222"/>
        <v>834.96400000000051</v>
      </c>
      <c r="J411" s="9">
        <f t="shared" si="223"/>
        <v>2385.6114285714302</v>
      </c>
      <c r="K411" s="20"/>
      <c r="L411" s="1"/>
      <c r="M411" s="1">
        <v>1150</v>
      </c>
      <c r="N411" s="1">
        <v>2600</v>
      </c>
      <c r="O411" s="1">
        <v>1560</v>
      </c>
      <c r="P411" s="1">
        <f t="shared" si="220"/>
        <v>4222.3071428571429</v>
      </c>
      <c r="Q411" s="1">
        <f t="shared" si="233"/>
        <v>849.18999999999949</v>
      </c>
      <c r="R411" s="1">
        <f t="shared" si="224"/>
        <v>798.23859999999945</v>
      </c>
      <c r="S411" s="1">
        <v>215</v>
      </c>
      <c r="T411" s="1">
        <f t="shared" si="225"/>
        <v>1013.2385999999995</v>
      </c>
      <c r="U411" s="22">
        <f t="shared" si="226"/>
        <v>2894.9674285714273</v>
      </c>
      <c r="V411" s="1"/>
      <c r="W411" s="1"/>
      <c r="X411" s="1">
        <v>1150</v>
      </c>
      <c r="Y411" s="1">
        <v>2600</v>
      </c>
      <c r="Z411" s="1">
        <v>1880</v>
      </c>
      <c r="AA411" s="1">
        <f t="shared" si="202"/>
        <v>5088.4214285714279</v>
      </c>
      <c r="AB411" s="1">
        <f t="shared" si="234"/>
        <v>811.80999999999972</v>
      </c>
      <c r="AC411" s="1">
        <f t="shared" si="227"/>
        <v>763.10139999999967</v>
      </c>
      <c r="AD411" s="1">
        <v>220</v>
      </c>
      <c r="AE411" s="1">
        <f t="shared" si="210"/>
        <v>983.10139999999967</v>
      </c>
      <c r="AF411" s="22">
        <f t="shared" si="228"/>
        <v>2808.8611428571421</v>
      </c>
      <c r="AG411" s="20"/>
      <c r="AH411" s="20"/>
      <c r="AI411" s="1">
        <v>1150</v>
      </c>
      <c r="AJ411" s="1">
        <v>2600</v>
      </c>
      <c r="AK411" s="1">
        <v>2350</v>
      </c>
      <c r="AL411" s="1">
        <f t="shared" si="236"/>
        <v>6360.5267857142862</v>
      </c>
      <c r="AM411" s="1">
        <f t="shared" si="235"/>
        <v>1035.4299999999998</v>
      </c>
      <c r="AN411" s="1">
        <f t="shared" si="229"/>
        <v>983.65849999999978</v>
      </c>
      <c r="AO411" s="1">
        <v>230</v>
      </c>
      <c r="AP411" s="1">
        <v>45</v>
      </c>
      <c r="AQ411" s="1">
        <f t="shared" si="230"/>
        <v>1258.6584999999998</v>
      </c>
      <c r="AR411" s="22">
        <f t="shared" si="231"/>
        <v>3596.1671428571426</v>
      </c>
    </row>
    <row r="412" spans="2:44" x14ac:dyDescent="0.35">
      <c r="B412" s="3">
        <v>1150</v>
      </c>
      <c r="C412" s="21">
        <v>2700</v>
      </c>
      <c r="D412" s="4">
        <v>1255</v>
      </c>
      <c r="E412" s="6">
        <f t="shared" si="219"/>
        <v>3541.1169642857139</v>
      </c>
      <c r="F412" s="3">
        <f t="shared" si="232"/>
        <v>675.81000000000063</v>
      </c>
      <c r="G412" s="21">
        <f t="shared" si="221"/>
        <v>642.01950000000056</v>
      </c>
      <c r="H412" s="21">
        <v>210</v>
      </c>
      <c r="I412" s="4">
        <f t="shared" si="222"/>
        <v>852.01950000000056</v>
      </c>
      <c r="J412" s="9">
        <f t="shared" si="223"/>
        <v>2434.3414285714302</v>
      </c>
      <c r="K412" s="20"/>
      <c r="L412" s="1"/>
      <c r="M412" s="1">
        <v>1150</v>
      </c>
      <c r="N412" s="1">
        <v>2700</v>
      </c>
      <c r="O412" s="1">
        <v>1560</v>
      </c>
      <c r="P412" s="1">
        <f t="shared" si="220"/>
        <v>4401.7071428571435</v>
      </c>
      <c r="Q412" s="1">
        <f t="shared" si="233"/>
        <v>866.09999999999945</v>
      </c>
      <c r="R412" s="1">
        <f t="shared" si="224"/>
        <v>814.13399999999945</v>
      </c>
      <c r="S412" s="1">
        <v>215</v>
      </c>
      <c r="T412" s="1">
        <f t="shared" si="225"/>
        <v>1029.1339999999996</v>
      </c>
      <c r="U412" s="22">
        <f t="shared" si="226"/>
        <v>2940.3828571428562</v>
      </c>
      <c r="V412" s="1"/>
      <c r="W412" s="1"/>
      <c r="X412" s="1">
        <v>1150</v>
      </c>
      <c r="Y412" s="1">
        <v>2700</v>
      </c>
      <c r="Z412" s="1">
        <v>1880</v>
      </c>
      <c r="AA412" s="1">
        <f t="shared" si="202"/>
        <v>5304.6214285714286</v>
      </c>
      <c r="AB412" s="1">
        <f t="shared" si="234"/>
        <v>828.0799999999997</v>
      </c>
      <c r="AC412" s="1">
        <f t="shared" si="227"/>
        <v>778.3951999999997</v>
      </c>
      <c r="AD412" s="1">
        <v>220</v>
      </c>
      <c r="AE412" s="1">
        <f t="shared" si="210"/>
        <v>998.3951999999997</v>
      </c>
      <c r="AF412" s="22">
        <f t="shared" si="228"/>
        <v>2852.5577142857137</v>
      </c>
      <c r="AG412" s="20"/>
      <c r="AH412" s="20"/>
      <c r="AI412" s="1">
        <v>1150</v>
      </c>
      <c r="AJ412" s="1">
        <v>2700</v>
      </c>
      <c r="AK412" s="1">
        <v>2350</v>
      </c>
      <c r="AL412" s="1">
        <f t="shared" si="236"/>
        <v>6630.7767857142862</v>
      </c>
      <c r="AM412" s="1">
        <f t="shared" si="235"/>
        <v>1056.57</v>
      </c>
      <c r="AN412" s="1">
        <f t="shared" si="229"/>
        <v>1003.7414999999999</v>
      </c>
      <c r="AO412" s="1">
        <v>235</v>
      </c>
      <c r="AP412" s="1">
        <v>45</v>
      </c>
      <c r="AQ412" s="1">
        <f t="shared" si="230"/>
        <v>1283.7414999999999</v>
      </c>
      <c r="AR412" s="22">
        <f t="shared" si="231"/>
        <v>3667.8328571428569</v>
      </c>
    </row>
    <row r="413" spans="2:44" x14ac:dyDescent="0.35">
      <c r="B413" s="3">
        <v>1150</v>
      </c>
      <c r="C413" s="21">
        <v>2800</v>
      </c>
      <c r="D413" s="4">
        <v>1255</v>
      </c>
      <c r="E413" s="6">
        <f t="shared" si="219"/>
        <v>3685.4419642857142</v>
      </c>
      <c r="F413" s="3">
        <f t="shared" si="232"/>
        <v>688.50000000000068</v>
      </c>
      <c r="G413" s="21">
        <f t="shared" si="221"/>
        <v>654.07500000000061</v>
      </c>
      <c r="H413" s="21">
        <v>210</v>
      </c>
      <c r="I413" s="4">
        <f t="shared" si="222"/>
        <v>864.07500000000061</v>
      </c>
      <c r="J413" s="9">
        <f t="shared" si="223"/>
        <v>2468.785714285716</v>
      </c>
      <c r="K413" s="20"/>
      <c r="L413" s="1"/>
      <c r="M413" s="1">
        <v>1150</v>
      </c>
      <c r="N413" s="1">
        <v>2800</v>
      </c>
      <c r="O413" s="1">
        <v>1560</v>
      </c>
      <c r="P413" s="1">
        <f t="shared" si="220"/>
        <v>4581.1071428571431</v>
      </c>
      <c r="Q413" s="1">
        <f t="shared" si="233"/>
        <v>883.00999999999942</v>
      </c>
      <c r="R413" s="1">
        <f t="shared" si="224"/>
        <v>830.02939999999944</v>
      </c>
      <c r="S413" s="1">
        <v>220</v>
      </c>
      <c r="T413" s="1">
        <f t="shared" si="225"/>
        <v>1050.0293999999994</v>
      </c>
      <c r="U413" s="22">
        <f t="shared" si="226"/>
        <v>3000.0839999999985</v>
      </c>
      <c r="V413" s="1"/>
      <c r="W413" s="1"/>
      <c r="X413" s="1">
        <v>1150</v>
      </c>
      <c r="Y413" s="1">
        <v>2800</v>
      </c>
      <c r="Z413" s="1">
        <v>1880</v>
      </c>
      <c r="AA413" s="1">
        <f t="shared" ref="AA413:AA425" si="237">(((22/7*(X413/2)^2)*Z413)+((Y413-X413)*Z413*X413))/1000000</f>
        <v>5520.8214285714284</v>
      </c>
      <c r="AB413" s="1">
        <f t="shared" si="234"/>
        <v>844.34999999999968</v>
      </c>
      <c r="AC413" s="1">
        <f t="shared" si="227"/>
        <v>793.68899999999962</v>
      </c>
      <c r="AD413" s="1">
        <v>220</v>
      </c>
      <c r="AE413" s="1">
        <f t="shared" si="210"/>
        <v>1013.6889999999996</v>
      </c>
      <c r="AF413" s="22">
        <f t="shared" si="228"/>
        <v>2896.2542857142848</v>
      </c>
      <c r="AG413" s="20"/>
      <c r="AH413" s="20"/>
      <c r="AI413" s="1">
        <v>1150</v>
      </c>
      <c r="AJ413" s="1">
        <v>2800</v>
      </c>
      <c r="AK413" s="1">
        <v>2350</v>
      </c>
      <c r="AL413" s="1">
        <f t="shared" si="236"/>
        <v>6901.0267857142862</v>
      </c>
      <c r="AM413" s="1">
        <f t="shared" si="235"/>
        <v>1077.71</v>
      </c>
      <c r="AN413" s="1">
        <f t="shared" si="229"/>
        <v>1023.8244999999999</v>
      </c>
      <c r="AO413" s="1">
        <v>235</v>
      </c>
      <c r="AP413" s="1">
        <v>45</v>
      </c>
      <c r="AQ413" s="1">
        <f t="shared" si="230"/>
        <v>1303.8244999999999</v>
      </c>
      <c r="AR413" s="22">
        <f t="shared" si="231"/>
        <v>3725.212857142857</v>
      </c>
    </row>
    <row r="414" spans="2:44" x14ac:dyDescent="0.35">
      <c r="B414" s="3">
        <v>1150</v>
      </c>
      <c r="C414" s="21">
        <v>2900</v>
      </c>
      <c r="D414" s="4">
        <v>1255</v>
      </c>
      <c r="E414" s="6">
        <f t="shared" si="219"/>
        <v>3829.766964285714</v>
      </c>
      <c r="F414" s="3">
        <f t="shared" si="232"/>
        <v>701.19000000000074</v>
      </c>
      <c r="G414" s="21">
        <f t="shared" si="221"/>
        <v>666.13050000000067</v>
      </c>
      <c r="H414" s="21">
        <v>210</v>
      </c>
      <c r="I414" s="4">
        <f t="shared" si="222"/>
        <v>876.13050000000067</v>
      </c>
      <c r="J414" s="9">
        <f t="shared" si="223"/>
        <v>2503.2300000000018</v>
      </c>
      <c r="K414" s="20"/>
      <c r="L414" s="1"/>
      <c r="M414" s="1">
        <v>1150</v>
      </c>
      <c r="N414" s="1">
        <v>2900</v>
      </c>
      <c r="O414" s="1">
        <v>1560</v>
      </c>
      <c r="P414" s="1">
        <f t="shared" si="220"/>
        <v>4760.5071428571437</v>
      </c>
      <c r="Q414" s="1">
        <f t="shared" si="233"/>
        <v>899.91999999999939</v>
      </c>
      <c r="R414" s="1">
        <f t="shared" si="224"/>
        <v>845.92479999999932</v>
      </c>
      <c r="S414" s="1">
        <v>220</v>
      </c>
      <c r="T414" s="1">
        <f t="shared" si="225"/>
        <v>1065.9247999999993</v>
      </c>
      <c r="U414" s="22">
        <f t="shared" si="226"/>
        <v>3045.499428571427</v>
      </c>
      <c r="V414" s="1"/>
      <c r="W414" s="1"/>
      <c r="X414" s="1">
        <v>1150</v>
      </c>
      <c r="Y414" s="1">
        <v>2900</v>
      </c>
      <c r="Z414" s="1">
        <v>1880</v>
      </c>
      <c r="AA414" s="1">
        <f t="shared" si="237"/>
        <v>5737.0214285714283</v>
      </c>
      <c r="AB414" s="1">
        <f t="shared" si="234"/>
        <v>860.61999999999966</v>
      </c>
      <c r="AC414" s="1">
        <f t="shared" si="227"/>
        <v>808.98279999999966</v>
      </c>
      <c r="AD414" s="1">
        <v>220</v>
      </c>
      <c r="AE414" s="1">
        <f t="shared" si="210"/>
        <v>1028.9827999999998</v>
      </c>
      <c r="AF414" s="22">
        <f t="shared" si="228"/>
        <v>2939.9508571428569</v>
      </c>
      <c r="AG414" s="20"/>
      <c r="AH414" s="20"/>
      <c r="AI414" s="1">
        <v>1150</v>
      </c>
      <c r="AJ414" s="1">
        <v>2900</v>
      </c>
      <c r="AK414" s="1">
        <v>2350</v>
      </c>
      <c r="AL414" s="1">
        <f t="shared" si="236"/>
        <v>7171.2767857142862</v>
      </c>
      <c r="AM414" s="1">
        <f t="shared" si="235"/>
        <v>1098.8500000000001</v>
      </c>
      <c r="AN414" s="1">
        <f t="shared" si="229"/>
        <v>1043.9075</v>
      </c>
      <c r="AO414" s="1">
        <v>235</v>
      </c>
      <c r="AP414" s="1">
        <v>45</v>
      </c>
      <c r="AQ414" s="1">
        <f t="shared" si="230"/>
        <v>1323.9075</v>
      </c>
      <c r="AR414" s="22">
        <f t="shared" si="231"/>
        <v>3782.5928571428576</v>
      </c>
    </row>
    <row r="415" spans="2:44" x14ac:dyDescent="0.35">
      <c r="B415" s="3">
        <v>1150</v>
      </c>
      <c r="C415" s="21">
        <v>3000</v>
      </c>
      <c r="D415" s="4">
        <v>1255</v>
      </c>
      <c r="E415" s="6">
        <f t="shared" si="219"/>
        <v>3974.0919642857143</v>
      </c>
      <c r="F415" s="3">
        <f t="shared" si="232"/>
        <v>713.88000000000079</v>
      </c>
      <c r="G415" s="21">
        <f t="shared" si="221"/>
        <v>678.18600000000072</v>
      </c>
      <c r="H415" s="21">
        <v>210</v>
      </c>
      <c r="I415" s="4">
        <f t="shared" si="222"/>
        <v>888.18600000000072</v>
      </c>
      <c r="J415" s="9">
        <f t="shared" si="223"/>
        <v>2537.6742857142881</v>
      </c>
      <c r="K415" s="20"/>
      <c r="L415" s="1"/>
      <c r="M415" s="1">
        <v>1150</v>
      </c>
      <c r="N415" s="1">
        <v>3000</v>
      </c>
      <c r="O415" s="1">
        <v>1560</v>
      </c>
      <c r="P415" s="1">
        <f t="shared" si="220"/>
        <v>4939.9071428571433</v>
      </c>
      <c r="Q415" s="1">
        <f t="shared" si="233"/>
        <v>916.82999999999936</v>
      </c>
      <c r="R415" s="1">
        <f t="shared" si="224"/>
        <v>861.82019999999932</v>
      </c>
      <c r="S415" s="1">
        <v>220</v>
      </c>
      <c r="T415" s="1">
        <f t="shared" si="225"/>
        <v>1081.8201999999992</v>
      </c>
      <c r="U415" s="22">
        <f t="shared" si="226"/>
        <v>3090.914857142855</v>
      </c>
      <c r="V415" s="1"/>
      <c r="W415" s="1"/>
      <c r="X415" s="1">
        <v>1150</v>
      </c>
      <c r="Y415" s="1">
        <v>3000</v>
      </c>
      <c r="Z415" s="1">
        <v>1880</v>
      </c>
      <c r="AA415" s="1">
        <f t="shared" si="237"/>
        <v>5953.2214285714281</v>
      </c>
      <c r="AB415" s="1">
        <f t="shared" si="234"/>
        <v>876.88999999999965</v>
      </c>
      <c r="AC415" s="1">
        <f t="shared" si="227"/>
        <v>824.27659999999958</v>
      </c>
      <c r="AD415" s="1">
        <v>220</v>
      </c>
      <c r="AE415" s="1">
        <f t="shared" si="210"/>
        <v>1044.2765999999997</v>
      </c>
      <c r="AF415" s="22">
        <f t="shared" si="228"/>
        <v>2983.647428571428</v>
      </c>
      <c r="AG415" s="20"/>
      <c r="AH415" s="20"/>
      <c r="AI415" s="1">
        <v>1150</v>
      </c>
      <c r="AJ415" s="1">
        <v>3000</v>
      </c>
      <c r="AK415" s="1">
        <v>2350</v>
      </c>
      <c r="AL415" s="1">
        <f t="shared" si="236"/>
        <v>7441.5267857142862</v>
      </c>
      <c r="AM415" s="1">
        <f t="shared" si="235"/>
        <v>1119.9900000000002</v>
      </c>
      <c r="AN415" s="1">
        <f t="shared" si="229"/>
        <v>1063.9905000000001</v>
      </c>
      <c r="AO415" s="1">
        <v>235</v>
      </c>
      <c r="AP415" s="1">
        <v>45</v>
      </c>
      <c r="AQ415" s="1">
        <f t="shared" si="230"/>
        <v>1343.9905000000001</v>
      </c>
      <c r="AR415" s="22">
        <f t="shared" si="231"/>
        <v>3839.9728571428577</v>
      </c>
    </row>
    <row r="416" spans="2:44" x14ac:dyDescent="0.35">
      <c r="B416" s="3">
        <v>1150</v>
      </c>
      <c r="C416" s="21">
        <v>3100</v>
      </c>
      <c r="D416" s="4">
        <v>1255</v>
      </c>
      <c r="E416" s="6">
        <f t="shared" si="219"/>
        <v>4118.4169642857141</v>
      </c>
      <c r="F416" s="3">
        <f t="shared" si="232"/>
        <v>726.57000000000085</v>
      </c>
      <c r="G416" s="21">
        <f t="shared" si="221"/>
        <v>690.24150000000077</v>
      </c>
      <c r="H416" s="21">
        <v>215</v>
      </c>
      <c r="I416" s="4">
        <f t="shared" si="222"/>
        <v>905.24150000000077</v>
      </c>
      <c r="J416" s="9">
        <f t="shared" si="223"/>
        <v>2586.4042857142881</v>
      </c>
      <c r="K416" s="20"/>
      <c r="L416" s="1"/>
      <c r="M416" s="1">
        <v>1150</v>
      </c>
      <c r="N416" s="1">
        <v>3100</v>
      </c>
      <c r="O416" s="1">
        <v>1560</v>
      </c>
      <c r="P416" s="1">
        <f t="shared" si="220"/>
        <v>5119.3071428571438</v>
      </c>
      <c r="Q416" s="1">
        <f t="shared" si="233"/>
        <v>933.73999999999933</v>
      </c>
      <c r="R416" s="1">
        <f t="shared" si="224"/>
        <v>877.71559999999931</v>
      </c>
      <c r="S416" s="1">
        <v>220</v>
      </c>
      <c r="T416" s="1">
        <f t="shared" si="225"/>
        <v>1097.7155999999993</v>
      </c>
      <c r="U416" s="22">
        <f t="shared" si="226"/>
        <v>3136.3302857142839</v>
      </c>
      <c r="V416" s="1"/>
      <c r="W416" s="1"/>
      <c r="X416" s="1">
        <v>1150</v>
      </c>
      <c r="Y416" s="1">
        <v>3100</v>
      </c>
      <c r="Z416" s="1">
        <v>1880</v>
      </c>
      <c r="AA416" s="1">
        <f t="shared" si="237"/>
        <v>6169.4214285714279</v>
      </c>
      <c r="AB416" s="1">
        <f t="shared" si="234"/>
        <v>893.15999999999963</v>
      </c>
      <c r="AC416" s="1">
        <f t="shared" si="227"/>
        <v>839.57039999999961</v>
      </c>
      <c r="AD416" s="1">
        <v>225</v>
      </c>
      <c r="AE416" s="1">
        <f t="shared" si="210"/>
        <v>1064.5703999999996</v>
      </c>
      <c r="AF416" s="22">
        <f t="shared" si="228"/>
        <v>3041.6297142857134</v>
      </c>
      <c r="AG416" s="20"/>
      <c r="AH416" s="20"/>
      <c r="AI416" s="1">
        <v>1150</v>
      </c>
      <c r="AJ416" s="1">
        <v>3100</v>
      </c>
      <c r="AK416" s="1">
        <v>2350</v>
      </c>
      <c r="AL416" s="1">
        <f t="shared" si="236"/>
        <v>7711.7767857142862</v>
      </c>
      <c r="AM416" s="1">
        <f t="shared" si="235"/>
        <v>1141.1300000000003</v>
      </c>
      <c r="AN416" s="1">
        <f t="shared" si="229"/>
        <v>1084.0735000000002</v>
      </c>
      <c r="AO416" s="1">
        <v>240</v>
      </c>
      <c r="AP416" s="1">
        <v>45</v>
      </c>
      <c r="AQ416" s="1">
        <f t="shared" si="230"/>
        <v>1369.0735000000002</v>
      </c>
      <c r="AR416" s="22">
        <f t="shared" si="231"/>
        <v>3911.638571428572</v>
      </c>
    </row>
    <row r="417" spans="2:44" x14ac:dyDescent="0.35">
      <c r="B417" s="3">
        <v>1150</v>
      </c>
      <c r="C417" s="21">
        <v>3200</v>
      </c>
      <c r="D417" s="4">
        <v>1255</v>
      </c>
      <c r="E417" s="6">
        <f t="shared" si="219"/>
        <v>4262.7419642857139</v>
      </c>
      <c r="F417" s="3">
        <f t="shared" si="232"/>
        <v>739.2600000000009</v>
      </c>
      <c r="G417" s="21">
        <f t="shared" si="221"/>
        <v>702.29700000000082</v>
      </c>
      <c r="H417" s="21">
        <v>215</v>
      </c>
      <c r="I417" s="4">
        <f t="shared" si="222"/>
        <v>917.29700000000082</v>
      </c>
      <c r="J417" s="9">
        <f t="shared" si="223"/>
        <v>2620.8485714285739</v>
      </c>
      <c r="K417" s="20"/>
      <c r="L417" s="1"/>
      <c r="M417" s="1">
        <v>1150</v>
      </c>
      <c r="N417" s="1">
        <v>3200</v>
      </c>
      <c r="O417" s="1">
        <v>1560</v>
      </c>
      <c r="P417" s="1">
        <f t="shared" si="220"/>
        <v>5298.7071428571435</v>
      </c>
      <c r="Q417" s="1">
        <f t="shared" si="233"/>
        <v>950.6499999999993</v>
      </c>
      <c r="R417" s="1">
        <f t="shared" si="224"/>
        <v>893.61099999999931</v>
      </c>
      <c r="S417" s="1">
        <v>220</v>
      </c>
      <c r="T417" s="1">
        <f t="shared" si="225"/>
        <v>1113.6109999999994</v>
      </c>
      <c r="U417" s="22">
        <f t="shared" si="226"/>
        <v>3181.7457142857129</v>
      </c>
      <c r="V417" s="1"/>
      <c r="W417" s="1"/>
      <c r="X417" s="1">
        <v>1150</v>
      </c>
      <c r="Y417" s="1">
        <v>3200</v>
      </c>
      <c r="Z417" s="1">
        <v>1880</v>
      </c>
      <c r="AA417" s="1">
        <f t="shared" si="237"/>
        <v>6385.6214285714286</v>
      </c>
      <c r="AB417" s="1">
        <f t="shared" si="234"/>
        <v>909.42999999999961</v>
      </c>
      <c r="AC417" s="1">
        <f t="shared" si="227"/>
        <v>854.86419999999953</v>
      </c>
      <c r="AD417" s="1">
        <v>225</v>
      </c>
      <c r="AE417" s="1">
        <f t="shared" si="210"/>
        <v>1079.8641999999995</v>
      </c>
      <c r="AF417" s="22">
        <f t="shared" si="228"/>
        <v>3085.3262857142845</v>
      </c>
      <c r="AG417" s="20"/>
      <c r="AH417" s="20"/>
      <c r="AI417" s="1">
        <v>1150</v>
      </c>
      <c r="AJ417" s="1">
        <v>3200</v>
      </c>
      <c r="AK417" s="1">
        <v>2350</v>
      </c>
      <c r="AL417" s="1">
        <f t="shared" si="236"/>
        <v>7982.0267857142862</v>
      </c>
      <c r="AM417" s="1">
        <f t="shared" si="235"/>
        <v>1162.2700000000004</v>
      </c>
      <c r="AN417" s="1">
        <f t="shared" si="229"/>
        <v>1104.1565000000003</v>
      </c>
      <c r="AO417" s="1">
        <v>240</v>
      </c>
      <c r="AP417" s="1">
        <v>45</v>
      </c>
      <c r="AQ417" s="1">
        <f t="shared" si="230"/>
        <v>1389.1565000000003</v>
      </c>
      <c r="AR417" s="22">
        <f t="shared" si="231"/>
        <v>3969.0185714285726</v>
      </c>
    </row>
    <row r="418" spans="2:44" x14ac:dyDescent="0.35">
      <c r="B418" s="3">
        <v>1150</v>
      </c>
      <c r="C418" s="21">
        <v>3300</v>
      </c>
      <c r="D418" s="4">
        <v>1255</v>
      </c>
      <c r="E418" s="6">
        <f t="shared" si="219"/>
        <v>4407.0669642857138</v>
      </c>
      <c r="F418" s="3">
        <f t="shared" si="232"/>
        <v>751.95000000000095</v>
      </c>
      <c r="G418" s="21">
        <f t="shared" si="221"/>
        <v>714.35250000000087</v>
      </c>
      <c r="H418" s="21">
        <v>215</v>
      </c>
      <c r="I418" s="4">
        <f t="shared" si="222"/>
        <v>929.35250000000087</v>
      </c>
      <c r="J418" s="9">
        <f t="shared" si="223"/>
        <v>2655.2928571428597</v>
      </c>
      <c r="K418" s="20"/>
      <c r="L418" s="1"/>
      <c r="M418" s="1">
        <v>1150</v>
      </c>
      <c r="N418" s="1">
        <v>3300</v>
      </c>
      <c r="O418" s="1">
        <v>1560</v>
      </c>
      <c r="P418" s="1">
        <f t="shared" si="220"/>
        <v>5478.1071428571431</v>
      </c>
      <c r="Q418" s="1">
        <f t="shared" si="233"/>
        <v>967.55999999999926</v>
      </c>
      <c r="R418" s="1">
        <f t="shared" si="224"/>
        <v>909.5063999999993</v>
      </c>
      <c r="S418" s="1">
        <v>220</v>
      </c>
      <c r="T418" s="1">
        <f t="shared" si="225"/>
        <v>1129.5063999999993</v>
      </c>
      <c r="U418" s="22">
        <f t="shared" si="226"/>
        <v>3227.1611428571409</v>
      </c>
      <c r="V418" s="1"/>
      <c r="W418" s="1"/>
      <c r="X418" s="1">
        <v>1150</v>
      </c>
      <c r="Y418" s="1">
        <v>3300</v>
      </c>
      <c r="Z418" s="1">
        <v>1880</v>
      </c>
      <c r="AA418" s="1">
        <f t="shared" si="237"/>
        <v>6601.8214285714284</v>
      </c>
      <c r="AB418" s="1">
        <f t="shared" si="234"/>
        <v>925.69999999999959</v>
      </c>
      <c r="AC418" s="1">
        <f t="shared" si="227"/>
        <v>870.15799999999956</v>
      </c>
      <c r="AD418" s="1">
        <v>230</v>
      </c>
      <c r="AE418" s="1">
        <f t="shared" si="210"/>
        <v>1100.1579999999994</v>
      </c>
      <c r="AF418" s="22">
        <f t="shared" si="228"/>
        <v>3143.3085714285698</v>
      </c>
      <c r="AG418" s="20"/>
      <c r="AH418" s="20"/>
      <c r="AI418" s="1">
        <v>1150</v>
      </c>
      <c r="AJ418" s="1">
        <v>3300</v>
      </c>
      <c r="AK418" s="1">
        <v>2350</v>
      </c>
      <c r="AL418" s="1">
        <f t="shared" si="236"/>
        <v>8252.2767857142862</v>
      </c>
      <c r="AM418" s="1">
        <f t="shared" si="235"/>
        <v>1183.4100000000005</v>
      </c>
      <c r="AN418" s="1">
        <f t="shared" si="229"/>
        <v>1124.2395000000004</v>
      </c>
      <c r="AO418" s="1">
        <v>270</v>
      </c>
      <c r="AP418" s="1">
        <v>45</v>
      </c>
      <c r="AQ418" s="1">
        <f t="shared" si="230"/>
        <v>1439.2395000000004</v>
      </c>
      <c r="AR418" s="22">
        <f t="shared" si="231"/>
        <v>4112.112857142858</v>
      </c>
    </row>
    <row r="419" spans="2:44" x14ac:dyDescent="0.35">
      <c r="B419" s="3">
        <v>1150</v>
      </c>
      <c r="C419" s="21">
        <v>3400</v>
      </c>
      <c r="D419" s="4">
        <v>1255</v>
      </c>
      <c r="E419" s="6">
        <f t="shared" si="219"/>
        <v>4551.3919642857145</v>
      </c>
      <c r="F419" s="3">
        <f t="shared" si="232"/>
        <v>764.64000000000101</v>
      </c>
      <c r="G419" s="21">
        <f t="shared" si="221"/>
        <v>726.40800000000092</v>
      </c>
      <c r="H419" s="21">
        <v>220</v>
      </c>
      <c r="I419" s="4">
        <f t="shared" si="222"/>
        <v>946.40800000000092</v>
      </c>
      <c r="J419" s="9">
        <f t="shared" si="223"/>
        <v>2704.0228571428602</v>
      </c>
      <c r="K419" s="20"/>
      <c r="L419" s="1"/>
      <c r="M419" s="1">
        <v>1150</v>
      </c>
      <c r="N419" s="1">
        <v>3400</v>
      </c>
      <c r="O419" s="1">
        <v>1560</v>
      </c>
      <c r="P419" s="1">
        <f t="shared" si="220"/>
        <v>5657.5071428571437</v>
      </c>
      <c r="Q419" s="1">
        <f t="shared" si="233"/>
        <v>984.46999999999923</v>
      </c>
      <c r="R419" s="1">
        <f t="shared" si="224"/>
        <v>925.40179999999918</v>
      </c>
      <c r="S419" s="1">
        <v>220</v>
      </c>
      <c r="T419" s="1">
        <f t="shared" si="225"/>
        <v>1145.4017999999992</v>
      </c>
      <c r="U419" s="22">
        <f t="shared" si="226"/>
        <v>3272.5765714285694</v>
      </c>
      <c r="V419" s="1"/>
      <c r="W419" s="1"/>
      <c r="X419" s="1">
        <v>1150</v>
      </c>
      <c r="Y419" s="1">
        <v>3400</v>
      </c>
      <c r="Z419" s="1">
        <v>1880</v>
      </c>
      <c r="AA419" s="1">
        <f t="shared" si="237"/>
        <v>6818.0214285714283</v>
      </c>
      <c r="AB419" s="1">
        <f t="shared" si="234"/>
        <v>941.96999999999957</v>
      </c>
      <c r="AC419" s="1">
        <f t="shared" si="227"/>
        <v>885.45179999999959</v>
      </c>
      <c r="AD419" s="1">
        <v>230</v>
      </c>
      <c r="AE419" s="1">
        <f t="shared" si="210"/>
        <v>1115.4517999999996</v>
      </c>
      <c r="AF419" s="22">
        <f t="shared" si="228"/>
        <v>3187.0051428571419</v>
      </c>
      <c r="AG419" s="20"/>
      <c r="AH419" s="20"/>
      <c r="AI419" s="1">
        <v>1150</v>
      </c>
      <c r="AJ419" s="1">
        <v>3400</v>
      </c>
      <c r="AK419" s="1">
        <v>2350</v>
      </c>
      <c r="AL419" s="1">
        <f t="shared" si="236"/>
        <v>8522.5267857142862</v>
      </c>
      <c r="AM419" s="1">
        <f t="shared" si="235"/>
        <v>1204.5500000000006</v>
      </c>
      <c r="AN419" s="1">
        <f t="shared" si="229"/>
        <v>1144.3225000000004</v>
      </c>
      <c r="AO419" s="1">
        <v>280</v>
      </c>
      <c r="AP419" s="1">
        <v>45</v>
      </c>
      <c r="AQ419" s="1">
        <f t="shared" si="230"/>
        <v>1469.3225000000004</v>
      </c>
      <c r="AR419" s="22">
        <f t="shared" si="231"/>
        <v>4198.0642857142875</v>
      </c>
    </row>
    <row r="420" spans="2:44" x14ac:dyDescent="0.35">
      <c r="B420" s="3">
        <v>1150</v>
      </c>
      <c r="C420" s="21">
        <v>3500</v>
      </c>
      <c r="D420" s="4">
        <v>1255</v>
      </c>
      <c r="E420" s="6">
        <f t="shared" si="219"/>
        <v>4695.7169642857143</v>
      </c>
      <c r="F420" s="3">
        <f t="shared" si="232"/>
        <v>777.33000000000106</v>
      </c>
      <c r="G420" s="21">
        <f t="shared" si="221"/>
        <v>738.46350000000098</v>
      </c>
      <c r="H420" s="21">
        <v>220</v>
      </c>
      <c r="I420" s="4">
        <f t="shared" si="222"/>
        <v>958.46350000000098</v>
      </c>
      <c r="J420" s="9">
        <f t="shared" si="223"/>
        <v>2738.467142857146</v>
      </c>
      <c r="K420" s="20"/>
      <c r="L420" s="1"/>
      <c r="M420" s="1">
        <v>1150</v>
      </c>
      <c r="N420" s="1">
        <v>3500</v>
      </c>
      <c r="O420" s="1">
        <v>1560</v>
      </c>
      <c r="P420" s="1">
        <f t="shared" si="220"/>
        <v>5836.9071428571433</v>
      </c>
      <c r="Q420" s="1">
        <f t="shared" si="233"/>
        <v>1001.3799999999992</v>
      </c>
      <c r="R420" s="1">
        <f t="shared" si="224"/>
        <v>941.29719999999918</v>
      </c>
      <c r="S420" s="1">
        <v>220</v>
      </c>
      <c r="T420" s="1">
        <f t="shared" si="225"/>
        <v>1161.2971999999991</v>
      </c>
      <c r="U420" s="22">
        <f t="shared" si="226"/>
        <v>3317.9919999999975</v>
      </c>
      <c r="V420" s="1"/>
      <c r="W420" s="1"/>
      <c r="X420" s="1">
        <v>1150</v>
      </c>
      <c r="Y420" s="1">
        <v>3500</v>
      </c>
      <c r="Z420" s="1">
        <v>1880</v>
      </c>
      <c r="AA420" s="1">
        <f t="shared" si="237"/>
        <v>7034.2214285714281</v>
      </c>
      <c r="AB420" s="1">
        <f t="shared" si="234"/>
        <v>958.23999999999955</v>
      </c>
      <c r="AC420" s="1">
        <f t="shared" si="227"/>
        <v>900.74559999999951</v>
      </c>
      <c r="AD420" s="1">
        <v>235</v>
      </c>
      <c r="AE420" s="1">
        <f t="shared" si="210"/>
        <v>1135.7455999999995</v>
      </c>
      <c r="AF420" s="22">
        <f t="shared" si="228"/>
        <v>3244.9874285714272</v>
      </c>
      <c r="AG420" s="20"/>
      <c r="AH420" s="20"/>
      <c r="AI420" s="1">
        <v>1150</v>
      </c>
      <c r="AJ420" s="1">
        <v>3500</v>
      </c>
      <c r="AK420" s="1">
        <v>2350</v>
      </c>
      <c r="AL420" s="1">
        <f t="shared" si="236"/>
        <v>8792.7767857142862</v>
      </c>
      <c r="AM420" s="1">
        <f t="shared" si="235"/>
        <v>1225.6900000000007</v>
      </c>
      <c r="AN420" s="1">
        <f t="shared" si="229"/>
        <v>1164.4055000000008</v>
      </c>
      <c r="AO420" s="1">
        <v>280</v>
      </c>
      <c r="AP420" s="1">
        <v>45</v>
      </c>
      <c r="AQ420" s="1">
        <f t="shared" si="230"/>
        <v>1489.4055000000008</v>
      </c>
      <c r="AR420" s="22">
        <f t="shared" si="231"/>
        <v>4255.4442857142885</v>
      </c>
    </row>
    <row r="421" spans="2:44" x14ac:dyDescent="0.35">
      <c r="B421" s="3">
        <v>1150</v>
      </c>
      <c r="C421" s="21">
        <v>3600</v>
      </c>
      <c r="D421" s="4">
        <v>1255</v>
      </c>
      <c r="E421" s="6">
        <f t="shared" si="219"/>
        <v>4840.0419642857141</v>
      </c>
      <c r="F421" s="3">
        <f t="shared" si="232"/>
        <v>790.02000000000112</v>
      </c>
      <c r="G421" s="21">
        <f t="shared" si="221"/>
        <v>750.51900000000103</v>
      </c>
      <c r="H421" s="21">
        <v>220</v>
      </c>
      <c r="I421" s="4">
        <f t="shared" si="222"/>
        <v>970.51900000000103</v>
      </c>
      <c r="J421" s="9">
        <f t="shared" si="223"/>
        <v>2772.9114285714318</v>
      </c>
      <c r="K421" s="20"/>
      <c r="L421" s="1"/>
      <c r="M421" s="1">
        <v>1150</v>
      </c>
      <c r="N421" s="1">
        <v>3600</v>
      </c>
      <c r="O421" s="1">
        <v>1560</v>
      </c>
      <c r="P421" s="1">
        <f t="shared" si="220"/>
        <v>6016.3071428571438</v>
      </c>
      <c r="Q421" s="1">
        <f t="shared" si="233"/>
        <v>1018.2899999999992</v>
      </c>
      <c r="R421" s="1">
        <f t="shared" si="224"/>
        <v>957.19259999999917</v>
      </c>
      <c r="S421" s="1">
        <v>220</v>
      </c>
      <c r="T421" s="1">
        <f t="shared" si="225"/>
        <v>1177.1925999999992</v>
      </c>
      <c r="U421" s="22">
        <f t="shared" si="226"/>
        <v>3363.4074285714264</v>
      </c>
      <c r="V421" s="1"/>
      <c r="W421" s="1"/>
      <c r="X421" s="1">
        <v>1150</v>
      </c>
      <c r="Y421" s="1">
        <v>3600</v>
      </c>
      <c r="Z421" s="1">
        <v>1880</v>
      </c>
      <c r="AA421" s="1">
        <f t="shared" si="237"/>
        <v>7250.4214285714279</v>
      </c>
      <c r="AB421" s="1">
        <f t="shared" si="234"/>
        <v>974.50999999999954</v>
      </c>
      <c r="AC421" s="1">
        <f t="shared" si="227"/>
        <v>916.03939999999955</v>
      </c>
      <c r="AD421" s="1">
        <v>235</v>
      </c>
      <c r="AE421" s="1">
        <f t="shared" si="210"/>
        <v>1151.0393999999997</v>
      </c>
      <c r="AF421" s="22">
        <f t="shared" si="228"/>
        <v>3288.6839999999993</v>
      </c>
      <c r="AG421" s="20"/>
      <c r="AH421" s="20"/>
      <c r="AI421" s="1">
        <v>1150</v>
      </c>
      <c r="AJ421" s="1">
        <v>3600</v>
      </c>
      <c r="AK421" s="1">
        <v>2350</v>
      </c>
      <c r="AL421" s="1">
        <f t="shared" si="236"/>
        <v>9063.0267857142862</v>
      </c>
      <c r="AM421" s="1">
        <f t="shared" si="235"/>
        <v>1246.8300000000008</v>
      </c>
      <c r="AN421" s="1">
        <f t="shared" si="229"/>
        <v>1184.4885000000008</v>
      </c>
      <c r="AO421" s="1">
        <v>290</v>
      </c>
      <c r="AP421" s="1">
        <v>45</v>
      </c>
      <c r="AQ421" s="1">
        <f t="shared" si="230"/>
        <v>1519.4885000000008</v>
      </c>
      <c r="AR421" s="22">
        <f t="shared" si="231"/>
        <v>4341.3957142857171</v>
      </c>
    </row>
    <row r="422" spans="2:44" x14ac:dyDescent="0.35">
      <c r="B422" s="3">
        <v>1150</v>
      </c>
      <c r="C422" s="21">
        <v>3700</v>
      </c>
      <c r="D422" s="4">
        <v>1255</v>
      </c>
      <c r="E422" s="6">
        <f t="shared" si="219"/>
        <v>4984.3669642857139</v>
      </c>
      <c r="F422" s="3">
        <f t="shared" si="232"/>
        <v>802.71000000000117</v>
      </c>
      <c r="G422" s="21">
        <f t="shared" si="221"/>
        <v>762.57450000000108</v>
      </c>
      <c r="H422" s="21">
        <v>220</v>
      </c>
      <c r="I422" s="4">
        <f t="shared" si="222"/>
        <v>982.57450000000108</v>
      </c>
      <c r="J422" s="9">
        <f t="shared" si="223"/>
        <v>2807.3557142857176</v>
      </c>
      <c r="K422" s="20"/>
      <c r="L422" s="1"/>
      <c r="M422" s="1">
        <v>1150</v>
      </c>
      <c r="N422" s="1">
        <v>3700</v>
      </c>
      <c r="O422" s="1">
        <v>1560</v>
      </c>
      <c r="P422" s="1">
        <f t="shared" si="220"/>
        <v>6195.7071428571435</v>
      </c>
      <c r="Q422" s="1">
        <f t="shared" si="233"/>
        <v>1035.1999999999991</v>
      </c>
      <c r="R422" s="1">
        <f t="shared" si="224"/>
        <v>973.08799999999917</v>
      </c>
      <c r="S422" s="1">
        <v>220</v>
      </c>
      <c r="T422" s="1">
        <f t="shared" si="225"/>
        <v>1193.0879999999993</v>
      </c>
      <c r="U422" s="22">
        <f t="shared" si="226"/>
        <v>3408.8228571428554</v>
      </c>
      <c r="V422" s="1"/>
      <c r="W422" s="1"/>
      <c r="X422" s="1">
        <v>1150</v>
      </c>
      <c r="Y422" s="1">
        <v>3700</v>
      </c>
      <c r="Z422" s="1">
        <v>1880</v>
      </c>
      <c r="AA422" s="1">
        <f t="shared" si="237"/>
        <v>7466.6214285714286</v>
      </c>
      <c r="AB422" s="1">
        <f t="shared" si="234"/>
        <v>990.77999999999952</v>
      </c>
      <c r="AC422" s="1">
        <f t="shared" si="227"/>
        <v>931.33319999999947</v>
      </c>
      <c r="AD422" s="1">
        <v>235</v>
      </c>
      <c r="AE422" s="1">
        <f t="shared" si="210"/>
        <v>1166.3331999999996</v>
      </c>
      <c r="AF422" s="22">
        <f t="shared" si="228"/>
        <v>3332.3805714285704</v>
      </c>
      <c r="AG422" s="20"/>
      <c r="AH422" s="20"/>
      <c r="AI422" s="1">
        <v>1150</v>
      </c>
      <c r="AJ422" s="1">
        <v>3700</v>
      </c>
      <c r="AK422" s="1">
        <v>2350</v>
      </c>
      <c r="AL422" s="1">
        <f t="shared" si="236"/>
        <v>9333.2767857142862</v>
      </c>
      <c r="AM422" s="1">
        <f t="shared" si="235"/>
        <v>1267.9700000000009</v>
      </c>
      <c r="AN422" s="1">
        <f t="shared" si="229"/>
        <v>1204.5715000000009</v>
      </c>
      <c r="AO422" s="1">
        <v>290</v>
      </c>
      <c r="AP422" s="1">
        <v>45</v>
      </c>
      <c r="AQ422" s="1">
        <f t="shared" si="230"/>
        <v>1539.5715000000009</v>
      </c>
      <c r="AR422" s="22">
        <f t="shared" si="231"/>
        <v>4398.7757142857172</v>
      </c>
    </row>
    <row r="423" spans="2:44" x14ac:dyDescent="0.35">
      <c r="B423" s="3">
        <v>1150</v>
      </c>
      <c r="C423" s="21">
        <v>3800</v>
      </c>
      <c r="D423" s="4">
        <v>1255</v>
      </c>
      <c r="E423" s="6">
        <f t="shared" si="219"/>
        <v>5128.6919642857138</v>
      </c>
      <c r="F423" s="3">
        <f t="shared" si="232"/>
        <v>815.40000000000123</v>
      </c>
      <c r="G423" s="21">
        <f t="shared" si="221"/>
        <v>774.63000000000113</v>
      </c>
      <c r="H423" s="21">
        <v>220</v>
      </c>
      <c r="I423" s="4">
        <f t="shared" si="222"/>
        <v>994.63000000000113</v>
      </c>
      <c r="J423" s="9">
        <f t="shared" si="223"/>
        <v>2841.8000000000034</v>
      </c>
      <c r="K423" s="20"/>
      <c r="L423" s="1"/>
      <c r="M423" s="1">
        <v>1150</v>
      </c>
      <c r="N423" s="1">
        <v>3800</v>
      </c>
      <c r="O423" s="1">
        <v>1560</v>
      </c>
      <c r="P423" s="1">
        <f t="shared" si="220"/>
        <v>6375.1071428571431</v>
      </c>
      <c r="Q423" s="1">
        <f t="shared" si="233"/>
        <v>1052.1099999999992</v>
      </c>
      <c r="R423" s="1">
        <f t="shared" si="224"/>
        <v>988.98339999999916</v>
      </c>
      <c r="S423" s="1">
        <v>220</v>
      </c>
      <c r="T423" s="1">
        <f t="shared" si="225"/>
        <v>1208.9833999999992</v>
      </c>
      <c r="U423" s="22">
        <f t="shared" si="226"/>
        <v>3454.2382857142834</v>
      </c>
      <c r="V423" s="1"/>
      <c r="W423" s="1"/>
      <c r="X423" s="1">
        <v>1150</v>
      </c>
      <c r="Y423" s="1">
        <v>3800</v>
      </c>
      <c r="Z423" s="1">
        <v>1880</v>
      </c>
      <c r="AA423" s="1">
        <f t="shared" si="237"/>
        <v>7682.8214285714284</v>
      </c>
      <c r="AB423" s="1">
        <f t="shared" si="234"/>
        <v>1007.0499999999995</v>
      </c>
      <c r="AC423" s="1">
        <f t="shared" si="227"/>
        <v>946.6269999999995</v>
      </c>
      <c r="AD423" s="1">
        <v>235</v>
      </c>
      <c r="AE423" s="1">
        <f>SUM(AC423:AD423)</f>
        <v>1181.6269999999995</v>
      </c>
      <c r="AF423" s="22">
        <f t="shared" si="228"/>
        <v>3376.0771428571416</v>
      </c>
      <c r="AG423" s="20"/>
      <c r="AH423" s="20"/>
      <c r="AI423" s="1">
        <v>1150</v>
      </c>
      <c r="AJ423" s="1">
        <v>3800</v>
      </c>
      <c r="AK423" s="1">
        <v>2350</v>
      </c>
      <c r="AL423" s="1">
        <f t="shared" si="236"/>
        <v>9603.5267857142862</v>
      </c>
      <c r="AM423" s="1">
        <f t="shared" si="235"/>
        <v>1289.110000000001</v>
      </c>
      <c r="AN423" s="1">
        <f t="shared" si="229"/>
        <v>1224.654500000001</v>
      </c>
      <c r="AO423" s="1">
        <v>290</v>
      </c>
      <c r="AP423" s="1">
        <v>45</v>
      </c>
      <c r="AQ423" s="1">
        <f t="shared" si="230"/>
        <v>1559.654500000001</v>
      </c>
      <c r="AR423" s="22">
        <f t="shared" si="231"/>
        <v>4456.1557142857173</v>
      </c>
    </row>
    <row r="424" spans="2:44" x14ac:dyDescent="0.35">
      <c r="B424" s="3">
        <v>1150</v>
      </c>
      <c r="C424" s="21">
        <v>3900</v>
      </c>
      <c r="D424" s="4">
        <v>1255</v>
      </c>
      <c r="E424" s="6">
        <f t="shared" si="219"/>
        <v>5273.0169642857145</v>
      </c>
      <c r="F424" s="3">
        <f t="shared" si="232"/>
        <v>828.09000000000128</v>
      </c>
      <c r="G424" s="21">
        <f t="shared" si="221"/>
        <v>786.68550000000118</v>
      </c>
      <c r="H424" s="21">
        <v>220</v>
      </c>
      <c r="I424" s="4">
        <f t="shared" si="222"/>
        <v>1006.6855000000012</v>
      </c>
      <c r="J424" s="9">
        <f t="shared" si="223"/>
        <v>2876.2442857142892</v>
      </c>
      <c r="K424" s="20"/>
      <c r="L424" s="1"/>
      <c r="M424" s="1">
        <v>1150</v>
      </c>
      <c r="N424" s="1">
        <v>3900</v>
      </c>
      <c r="O424" s="1">
        <v>1560</v>
      </c>
      <c r="P424" s="1">
        <f t="shared" si="220"/>
        <v>6554.5071428571437</v>
      </c>
      <c r="Q424" s="1">
        <f t="shared" si="233"/>
        <v>1069.0199999999993</v>
      </c>
      <c r="R424" s="1">
        <f t="shared" si="224"/>
        <v>1004.8787999999993</v>
      </c>
      <c r="S424" s="1">
        <v>220</v>
      </c>
      <c r="T424" s="1">
        <f t="shared" si="225"/>
        <v>1224.8787999999993</v>
      </c>
      <c r="U424" s="22">
        <f t="shared" si="226"/>
        <v>3499.6537142857123</v>
      </c>
      <c r="V424" s="1"/>
      <c r="W424" s="1"/>
      <c r="X424" s="1">
        <v>1150</v>
      </c>
      <c r="Y424" s="1">
        <v>3900</v>
      </c>
      <c r="Z424" s="1">
        <v>1880</v>
      </c>
      <c r="AA424" s="1">
        <f t="shared" si="237"/>
        <v>7899.0214285714283</v>
      </c>
      <c r="AB424" s="1">
        <f t="shared" si="234"/>
        <v>1023.3199999999995</v>
      </c>
      <c r="AC424" s="1">
        <f t="shared" si="227"/>
        <v>961.92079999999942</v>
      </c>
      <c r="AD424" s="1">
        <v>235</v>
      </c>
      <c r="AE424" s="1">
        <f>SUM(AC424:AD424)</f>
        <v>1196.9207999999994</v>
      </c>
      <c r="AF424" s="22">
        <f t="shared" si="228"/>
        <v>3419.7737142857127</v>
      </c>
      <c r="AG424" s="20"/>
      <c r="AH424" s="20"/>
      <c r="AI424" s="1">
        <v>1150</v>
      </c>
      <c r="AJ424" s="1">
        <v>3900</v>
      </c>
      <c r="AK424" s="1">
        <v>2350</v>
      </c>
      <c r="AL424" s="1">
        <f t="shared" si="236"/>
        <v>9873.7767857142862</v>
      </c>
      <c r="AM424" s="1">
        <f t="shared" si="235"/>
        <v>1310.2500000000011</v>
      </c>
      <c r="AN424" s="1">
        <f t="shared" si="229"/>
        <v>1244.7375000000011</v>
      </c>
      <c r="AO424" s="1">
        <v>290</v>
      </c>
      <c r="AP424" s="1">
        <v>45</v>
      </c>
      <c r="AQ424" s="1">
        <f t="shared" si="230"/>
        <v>1579.7375000000011</v>
      </c>
      <c r="AR424" s="22">
        <f t="shared" si="231"/>
        <v>4513.5357142857174</v>
      </c>
    </row>
    <row r="425" spans="2:44" x14ac:dyDescent="0.35">
      <c r="B425" s="25">
        <v>1150</v>
      </c>
      <c r="C425" s="26">
        <v>4000</v>
      </c>
      <c r="D425" s="5">
        <v>1255</v>
      </c>
      <c r="E425" s="7">
        <f t="shared" si="219"/>
        <v>5417.3419642857143</v>
      </c>
      <c r="F425" s="25">
        <f t="shared" si="232"/>
        <v>840.78000000000134</v>
      </c>
      <c r="G425" s="21">
        <f t="shared" si="221"/>
        <v>798.74100000000124</v>
      </c>
      <c r="H425" s="26">
        <v>220</v>
      </c>
      <c r="I425" s="4">
        <f t="shared" si="222"/>
        <v>1018.7410000000012</v>
      </c>
      <c r="J425" s="9">
        <f t="shared" si="223"/>
        <v>2910.688571428575</v>
      </c>
      <c r="K425" s="20"/>
      <c r="L425" s="1"/>
      <c r="M425" s="1">
        <v>1150</v>
      </c>
      <c r="N425" s="1">
        <v>4000</v>
      </c>
      <c r="O425" s="1">
        <v>1560</v>
      </c>
      <c r="P425" s="1">
        <f t="shared" si="220"/>
        <v>6733.9071428571433</v>
      </c>
      <c r="Q425" s="1">
        <f t="shared" si="233"/>
        <v>1085.9299999999994</v>
      </c>
      <c r="R425" s="1">
        <f t="shared" si="224"/>
        <v>1020.7741999999994</v>
      </c>
      <c r="S425" s="1">
        <v>220</v>
      </c>
      <c r="T425" s="1">
        <f t="shared" si="225"/>
        <v>1240.7741999999994</v>
      </c>
      <c r="U425" s="22">
        <f t="shared" si="226"/>
        <v>3545.0691428571413</v>
      </c>
      <c r="V425" s="1"/>
      <c r="W425" s="1"/>
      <c r="X425" s="1">
        <v>1150</v>
      </c>
      <c r="Y425" s="1">
        <v>4000</v>
      </c>
      <c r="Z425" s="1">
        <v>1880</v>
      </c>
      <c r="AA425" s="1">
        <f t="shared" si="237"/>
        <v>8115.2214285714281</v>
      </c>
      <c r="AB425" s="1">
        <f t="shared" si="234"/>
        <v>1039.5899999999995</v>
      </c>
      <c r="AC425" s="1">
        <f t="shared" si="227"/>
        <v>977.21459999999945</v>
      </c>
      <c r="AD425" s="1">
        <v>240</v>
      </c>
      <c r="AE425" s="1">
        <f>SUM(AC425:AD425)</f>
        <v>1217.2145999999993</v>
      </c>
      <c r="AF425" s="22">
        <f t="shared" si="228"/>
        <v>3477.7559999999985</v>
      </c>
      <c r="AG425" s="20"/>
      <c r="AH425" s="20"/>
      <c r="AI425" s="1">
        <v>1150</v>
      </c>
      <c r="AJ425" s="1">
        <v>4000</v>
      </c>
      <c r="AK425" s="1">
        <v>2350</v>
      </c>
      <c r="AL425" s="1">
        <f t="shared" si="236"/>
        <v>10144.026785714286</v>
      </c>
      <c r="AM425" s="1">
        <f t="shared" si="235"/>
        <v>1331.3900000000012</v>
      </c>
      <c r="AN425" s="1">
        <f t="shared" si="229"/>
        <v>1264.8205000000012</v>
      </c>
      <c r="AO425" s="1">
        <v>300</v>
      </c>
      <c r="AP425" s="1">
        <v>45</v>
      </c>
      <c r="AQ425" s="1">
        <f t="shared" si="230"/>
        <v>1609.8205000000012</v>
      </c>
      <c r="AR425" s="22">
        <f t="shared" si="231"/>
        <v>4599.4871428571469</v>
      </c>
    </row>
    <row r="426" spans="2:44" x14ac:dyDescent="0.35">
      <c r="K426" s="19"/>
      <c r="AG426" s="8"/>
      <c r="AH426" s="8"/>
    </row>
    <row r="427" spans="2:44" x14ac:dyDescent="0.35">
      <c r="K427" s="19"/>
      <c r="AG427" s="8"/>
      <c r="AH427" s="8"/>
    </row>
    <row r="428" spans="2:44" x14ac:dyDescent="0.35">
      <c r="B428" t="s">
        <v>11</v>
      </c>
      <c r="C428" t="s">
        <v>15</v>
      </c>
      <c r="K428" s="19"/>
      <c r="AG428" s="8"/>
      <c r="AH428" s="8"/>
    </row>
    <row r="429" spans="2:44" x14ac:dyDescent="0.35">
      <c r="B429" t="s">
        <v>13</v>
      </c>
      <c r="C429" t="s">
        <v>16</v>
      </c>
      <c r="K429" s="19"/>
      <c r="AG429" s="8"/>
      <c r="AH429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36BA3-1F4E-4ABF-AFF4-971BE14B9A28}">
  <dimension ref="B2:AR430"/>
  <sheetViews>
    <sheetView topLeftCell="F1" workbookViewId="0">
      <selection activeCell="AI4" sqref="AI4:AR425"/>
    </sheetView>
  </sheetViews>
  <sheetFormatPr defaultRowHeight="14.5" x14ac:dyDescent="0.35"/>
  <cols>
    <col min="2" max="2" width="10.6328125" bestFit="1" customWidth="1"/>
    <col min="17" max="19" width="0" hidden="1" customWidth="1"/>
    <col min="27" max="27" width="8.7265625" customWidth="1"/>
    <col min="28" max="30" width="8.7265625" hidden="1" customWidth="1"/>
    <col min="39" max="42" width="8.7265625" hidden="1" customWidth="1"/>
  </cols>
  <sheetData>
    <row r="2" spans="2:44" x14ac:dyDescent="0.35">
      <c r="B2" t="s">
        <v>7</v>
      </c>
      <c r="C2" s="2">
        <v>0.65</v>
      </c>
      <c r="K2" s="19"/>
      <c r="AG2" s="8"/>
      <c r="AH2" s="8"/>
    </row>
    <row r="3" spans="2:44" ht="15" thickBot="1" x14ac:dyDescent="0.4">
      <c r="K3" s="19"/>
      <c r="AG3" s="8"/>
      <c r="AH3" s="8"/>
    </row>
    <row r="4" spans="2:44" ht="15" thickBot="1" x14ac:dyDescent="0.4">
      <c r="B4" s="11" t="s">
        <v>0</v>
      </c>
      <c r="C4" s="12" t="s">
        <v>1</v>
      </c>
      <c r="D4" s="13" t="s">
        <v>2</v>
      </c>
      <c r="E4" s="14" t="s">
        <v>3</v>
      </c>
      <c r="F4" s="15" t="s">
        <v>4</v>
      </c>
      <c r="G4" s="27">
        <v>1.25</v>
      </c>
      <c r="H4" s="12" t="s">
        <v>5</v>
      </c>
      <c r="I4" s="13" t="s">
        <v>6</v>
      </c>
      <c r="J4" s="16" t="s">
        <v>8</v>
      </c>
      <c r="K4" s="18"/>
      <c r="M4" s="11" t="s">
        <v>0</v>
      </c>
      <c r="N4" s="12" t="s">
        <v>1</v>
      </c>
      <c r="O4" s="13" t="s">
        <v>2</v>
      </c>
      <c r="P4" s="14" t="s">
        <v>3</v>
      </c>
      <c r="Q4" s="15" t="s">
        <v>4</v>
      </c>
      <c r="R4" s="28">
        <v>1.25</v>
      </c>
      <c r="S4" s="12" t="s">
        <v>5</v>
      </c>
      <c r="T4" s="13" t="s">
        <v>6</v>
      </c>
      <c r="U4" s="16" t="s">
        <v>8</v>
      </c>
      <c r="X4" s="11" t="s">
        <v>0</v>
      </c>
      <c r="Y4" s="12" t="s">
        <v>1</v>
      </c>
      <c r="Z4" s="13" t="s">
        <v>2</v>
      </c>
      <c r="AA4" s="14" t="s">
        <v>3</v>
      </c>
      <c r="AB4" s="15" t="s">
        <v>4</v>
      </c>
      <c r="AC4" s="27">
        <v>1.25</v>
      </c>
      <c r="AD4" s="12" t="s">
        <v>5</v>
      </c>
      <c r="AE4" s="13" t="s">
        <v>6</v>
      </c>
      <c r="AF4" s="17"/>
      <c r="AG4" s="18"/>
      <c r="AH4" s="18"/>
      <c r="AI4" s="12" t="s">
        <v>0</v>
      </c>
      <c r="AJ4" s="12" t="s">
        <v>1</v>
      </c>
      <c r="AK4" s="13" t="s">
        <v>2</v>
      </c>
      <c r="AL4" s="14" t="s">
        <v>3</v>
      </c>
      <c r="AM4" s="15" t="s">
        <v>4</v>
      </c>
      <c r="AN4" s="28">
        <v>1.25</v>
      </c>
      <c r="AO4" s="12" t="s">
        <v>5</v>
      </c>
      <c r="AP4" s="12" t="s">
        <v>9</v>
      </c>
      <c r="AQ4" s="13" t="s">
        <v>6</v>
      </c>
      <c r="AR4" s="16" t="s">
        <v>8</v>
      </c>
    </row>
    <row r="5" spans="2:44" x14ac:dyDescent="0.35">
      <c r="B5" s="3">
        <v>550</v>
      </c>
      <c r="C5" s="21">
        <v>800</v>
      </c>
      <c r="D5" s="4">
        <v>1255</v>
      </c>
      <c r="E5" s="6">
        <f>(((22/7*(B5/2)^2)*D5)+((C5-B5)*D5*B5))/1000000</f>
        <v>470.84910714285712</v>
      </c>
      <c r="F5" s="3">
        <v>213.23</v>
      </c>
      <c r="G5" s="21">
        <f>$G$4*F5</f>
        <v>266.53749999999997</v>
      </c>
      <c r="H5" s="21">
        <v>125</v>
      </c>
      <c r="I5" s="4">
        <f>SUM(G5:H5)</f>
        <v>391.53749999999997</v>
      </c>
      <c r="J5" s="9">
        <f>I5/(1-$C$2)</f>
        <v>1118.6785714285713</v>
      </c>
      <c r="K5" s="20"/>
      <c r="L5" s="1"/>
      <c r="M5" s="1">
        <v>550</v>
      </c>
      <c r="N5" s="1">
        <v>800</v>
      </c>
      <c r="O5" s="1">
        <v>1560</v>
      </c>
      <c r="P5" s="1">
        <f>(((22/7*(M5/2)^2)*O5)+((N5-M5)*O5*M5))/1000000</f>
        <v>585.27857142857147</v>
      </c>
      <c r="Q5" s="1">
        <v>283.61</v>
      </c>
      <c r="R5" s="1">
        <f>$R$4*Q5</f>
        <v>354.51250000000005</v>
      </c>
      <c r="S5" s="1">
        <v>125</v>
      </c>
      <c r="T5" s="1">
        <f>SUM(R5:S5)</f>
        <v>479.51250000000005</v>
      </c>
      <c r="U5" s="22">
        <f>T5/(1-$C$2)</f>
        <v>1370.0357142857144</v>
      </c>
      <c r="V5" s="1"/>
      <c r="W5" s="1"/>
      <c r="X5" s="1">
        <v>550</v>
      </c>
      <c r="Y5" s="1">
        <v>800</v>
      </c>
      <c r="Z5" s="1">
        <v>1880</v>
      </c>
      <c r="AA5" s="1">
        <f>(((22/7*(X5/2)^2)*Z5)+((Y5-X5)*Z5*X5))/1000000</f>
        <v>705.33571428571429</v>
      </c>
      <c r="AB5" s="1">
        <v>286.95</v>
      </c>
      <c r="AC5" s="1">
        <f>$AC$4*AB5</f>
        <v>358.6875</v>
      </c>
      <c r="AD5" s="1">
        <v>125</v>
      </c>
      <c r="AE5" s="1">
        <f>SUM(AC5:AD5)</f>
        <v>483.6875</v>
      </c>
      <c r="AF5" s="22">
        <f>AE5/(1-$C$2)</f>
        <v>1381.9642857142858</v>
      </c>
      <c r="AG5" s="20"/>
      <c r="AH5" s="20"/>
      <c r="AI5" s="1">
        <v>550</v>
      </c>
      <c r="AJ5" s="1">
        <v>800</v>
      </c>
      <c r="AK5" s="1">
        <v>2350</v>
      </c>
      <c r="AL5" s="1">
        <f>(((22/7*(AI5/2)^2)*AK5)+((AJ5-AI5)*AK5*AI5))/1000000</f>
        <v>881.66964285714278</v>
      </c>
      <c r="AM5" s="1">
        <v>353.98</v>
      </c>
      <c r="AN5" s="1">
        <f>$AN$4*AM5</f>
        <v>442.47500000000002</v>
      </c>
      <c r="AO5" s="1">
        <v>125</v>
      </c>
      <c r="AP5" s="1">
        <v>30</v>
      </c>
      <c r="AQ5" s="1">
        <f>SUM(AN5:AP5)</f>
        <v>597.47500000000002</v>
      </c>
      <c r="AR5" s="22">
        <f>AQ5/(1-$C$2)</f>
        <v>1707.0714285714287</v>
      </c>
    </row>
    <row r="6" spans="2:44" x14ac:dyDescent="0.35">
      <c r="B6" s="3">
        <v>550</v>
      </c>
      <c r="C6" s="21">
        <v>900</v>
      </c>
      <c r="D6" s="4">
        <v>1255</v>
      </c>
      <c r="E6" s="6">
        <f t="shared" ref="E6:E27" si="0">(((22/7*(B6/2)^2)*D6)+((C6-B6)*D6*B6))/1000000</f>
        <v>539.87410714285704</v>
      </c>
      <c r="F6" s="3">
        <v>221.7</v>
      </c>
      <c r="G6" s="21">
        <f t="shared" ref="G6:G51" si="1">$G$4*F6</f>
        <v>277.125</v>
      </c>
      <c r="H6" s="21">
        <v>125</v>
      </c>
      <c r="I6" s="4">
        <f t="shared" ref="I6:I51" si="2">SUM(G6:H6)</f>
        <v>402.125</v>
      </c>
      <c r="J6" s="9">
        <f t="shared" ref="J6:J51" si="3">I6/(1-$C$2)</f>
        <v>1148.9285714285716</v>
      </c>
      <c r="K6" s="20"/>
      <c r="L6" s="1"/>
      <c r="M6" s="1">
        <v>550</v>
      </c>
      <c r="N6" s="1">
        <v>900</v>
      </c>
      <c r="O6" s="1">
        <v>1560</v>
      </c>
      <c r="P6" s="1">
        <f t="shared" ref="P6:P69" si="4">(((22/7*(M6/2)^2)*O6)+((N6-M6)*O6*M6))/1000000</f>
        <v>671.07857142857142</v>
      </c>
      <c r="Q6" s="1">
        <v>296.3</v>
      </c>
      <c r="R6" s="1">
        <f t="shared" ref="R6:R27" si="5">$R$4*Q6</f>
        <v>370.375</v>
      </c>
      <c r="S6" s="1">
        <v>125</v>
      </c>
      <c r="T6" s="1">
        <f t="shared" ref="T6:T27" si="6">SUM(R6:S6)</f>
        <v>495.375</v>
      </c>
      <c r="U6" s="22">
        <f t="shared" ref="U6:U27" si="7">T6/(1-$C$2)</f>
        <v>1415.3571428571429</v>
      </c>
      <c r="V6" s="1"/>
      <c r="W6" s="1"/>
      <c r="X6" s="1">
        <v>550</v>
      </c>
      <c r="Y6" s="1">
        <v>900</v>
      </c>
      <c r="Z6" s="1">
        <v>1880</v>
      </c>
      <c r="AA6" s="1">
        <f t="shared" ref="AA6:AA27" si="8">(((22/7*(X6/2)^2)*Z6)+((Y6-X6)*Z6*X6))/1000000</f>
        <v>808.73571428571427</v>
      </c>
      <c r="AB6" s="1">
        <v>299.98</v>
      </c>
      <c r="AC6" s="1">
        <f t="shared" ref="AC6:AC51" si="9">$AC$4*AB6</f>
        <v>374.97500000000002</v>
      </c>
      <c r="AD6" s="1">
        <v>125</v>
      </c>
      <c r="AE6" s="1">
        <f t="shared" ref="AE6:AE27" si="10">SUM(AC6:AD6)</f>
        <v>499.97500000000002</v>
      </c>
      <c r="AF6" s="22">
        <f t="shared" ref="AF6:AF27" si="11">AE6/(1-$C$2)</f>
        <v>1428.5000000000002</v>
      </c>
      <c r="AG6" s="20"/>
      <c r="AH6" s="20"/>
      <c r="AI6" s="1">
        <v>550</v>
      </c>
      <c r="AJ6" s="1">
        <v>900</v>
      </c>
      <c r="AK6" s="1">
        <v>2350</v>
      </c>
      <c r="AL6" s="1">
        <f t="shared" ref="AL6:AL27" si="12">(((22/7*(AI6/2)^2)*AK6)+((AJ6-AI6)*AK6*AI6))/1000000</f>
        <v>1010.9196428571428</v>
      </c>
      <c r="AM6" s="1">
        <v>370.9</v>
      </c>
      <c r="AN6" s="1">
        <f t="shared" ref="AN6:AN51" si="13">$AN$4*AM6</f>
        <v>463.625</v>
      </c>
      <c r="AO6" s="1">
        <v>145</v>
      </c>
      <c r="AP6" s="1">
        <v>30</v>
      </c>
      <c r="AQ6" s="1">
        <f t="shared" ref="AQ6:AQ27" si="14">SUM(AN6:AP6)</f>
        <v>638.625</v>
      </c>
      <c r="AR6" s="22">
        <f t="shared" ref="AR6:AR27" si="15">AQ6/(1-$C$2)</f>
        <v>1824.6428571428573</v>
      </c>
    </row>
    <row r="7" spans="2:44" x14ac:dyDescent="0.35">
      <c r="B7" s="3">
        <v>550</v>
      </c>
      <c r="C7" s="21">
        <v>1000</v>
      </c>
      <c r="D7" s="4">
        <v>1255</v>
      </c>
      <c r="E7" s="6">
        <f t="shared" si="0"/>
        <v>608.89910714285702</v>
      </c>
      <c r="F7" s="3">
        <f>F6+8.47</f>
        <v>230.17</v>
      </c>
      <c r="G7" s="21">
        <f t="shared" si="1"/>
        <v>287.71249999999998</v>
      </c>
      <c r="H7" s="21">
        <v>125</v>
      </c>
      <c r="I7" s="4">
        <f t="shared" si="2"/>
        <v>412.71249999999998</v>
      </c>
      <c r="J7" s="9">
        <f t="shared" si="3"/>
        <v>1179.1785714285713</v>
      </c>
      <c r="K7" s="20"/>
      <c r="L7" s="1"/>
      <c r="M7" s="1">
        <v>550</v>
      </c>
      <c r="N7" s="1">
        <v>1000</v>
      </c>
      <c r="O7" s="1">
        <v>1560</v>
      </c>
      <c r="P7" s="1">
        <f t="shared" si="4"/>
        <v>756.87857142857149</v>
      </c>
      <c r="Q7" s="1">
        <f>12.69+Q6</f>
        <v>308.99</v>
      </c>
      <c r="R7" s="1">
        <f t="shared" si="5"/>
        <v>386.23750000000001</v>
      </c>
      <c r="S7" s="1">
        <v>125</v>
      </c>
      <c r="T7" s="1">
        <f t="shared" si="6"/>
        <v>511.23750000000001</v>
      </c>
      <c r="U7" s="22">
        <f t="shared" si="7"/>
        <v>1460.6785714285716</v>
      </c>
      <c r="V7" s="1"/>
      <c r="W7" s="1"/>
      <c r="X7" s="1">
        <v>550</v>
      </c>
      <c r="Y7" s="1">
        <v>1000</v>
      </c>
      <c r="Z7" s="1">
        <v>1880</v>
      </c>
      <c r="AA7" s="1">
        <f t="shared" si="8"/>
        <v>912.13571428571424</v>
      </c>
      <c r="AB7" s="1">
        <f>AB6+13.03</f>
        <v>313.01</v>
      </c>
      <c r="AC7" s="1">
        <f t="shared" si="9"/>
        <v>391.26249999999999</v>
      </c>
      <c r="AD7" s="1">
        <v>125</v>
      </c>
      <c r="AE7" s="1">
        <f t="shared" si="10"/>
        <v>516.26250000000005</v>
      </c>
      <c r="AF7" s="22">
        <f t="shared" si="11"/>
        <v>1475.0357142857144</v>
      </c>
      <c r="AG7" s="20"/>
      <c r="AH7" s="20"/>
      <c r="AI7" s="1">
        <v>550</v>
      </c>
      <c r="AJ7" s="1">
        <v>1000</v>
      </c>
      <c r="AK7" s="1">
        <v>2350</v>
      </c>
      <c r="AL7" s="1">
        <f t="shared" si="12"/>
        <v>1140.1696428571429</v>
      </c>
      <c r="AM7" s="1">
        <f>AM6+16.92</f>
        <v>387.82</v>
      </c>
      <c r="AN7" s="1">
        <f t="shared" si="13"/>
        <v>484.77499999999998</v>
      </c>
      <c r="AO7" s="1">
        <v>145</v>
      </c>
      <c r="AP7" s="1">
        <v>30</v>
      </c>
      <c r="AQ7" s="1">
        <f t="shared" si="14"/>
        <v>659.77499999999998</v>
      </c>
      <c r="AR7" s="22">
        <f t="shared" si="15"/>
        <v>1885.0714285714287</v>
      </c>
    </row>
    <row r="8" spans="2:44" x14ac:dyDescent="0.35">
      <c r="B8" s="3">
        <v>550</v>
      </c>
      <c r="C8" s="21">
        <v>1100</v>
      </c>
      <c r="D8" s="4">
        <v>1255</v>
      </c>
      <c r="E8" s="6">
        <f t="shared" si="0"/>
        <v>677.92410714285711</v>
      </c>
      <c r="F8" s="3">
        <f t="shared" ref="F8:F27" si="16">F7+8.47</f>
        <v>238.64</v>
      </c>
      <c r="G8" s="21">
        <f t="shared" si="1"/>
        <v>298.29999999999995</v>
      </c>
      <c r="H8" s="21">
        <v>125</v>
      </c>
      <c r="I8" s="4">
        <f t="shared" si="2"/>
        <v>423.29999999999995</v>
      </c>
      <c r="J8" s="9">
        <f t="shared" si="3"/>
        <v>1209.4285714285713</v>
      </c>
      <c r="K8" s="20"/>
      <c r="L8" s="1"/>
      <c r="M8" s="1">
        <v>550</v>
      </c>
      <c r="N8" s="1">
        <v>1100</v>
      </c>
      <c r="O8" s="1">
        <v>1560</v>
      </c>
      <c r="P8" s="1">
        <f t="shared" si="4"/>
        <v>842.67857142857144</v>
      </c>
      <c r="Q8" s="1">
        <f t="shared" ref="Q8:Q27" si="17">12.69+Q7</f>
        <v>321.68</v>
      </c>
      <c r="R8" s="1">
        <f t="shared" si="5"/>
        <v>402.1</v>
      </c>
      <c r="S8" s="1">
        <v>125</v>
      </c>
      <c r="T8" s="1">
        <f t="shared" si="6"/>
        <v>527.1</v>
      </c>
      <c r="U8" s="22">
        <f t="shared" si="7"/>
        <v>1506.0000000000002</v>
      </c>
      <c r="V8" s="1"/>
      <c r="W8" s="1"/>
      <c r="X8" s="1">
        <v>550</v>
      </c>
      <c r="Y8" s="1">
        <v>1100</v>
      </c>
      <c r="Z8" s="1">
        <v>1880</v>
      </c>
      <c r="AA8" s="1">
        <f t="shared" si="8"/>
        <v>1015.5357142857142</v>
      </c>
      <c r="AB8" s="1">
        <f t="shared" ref="AB8:AB27" si="18">AB7+13.03</f>
        <v>326.03999999999996</v>
      </c>
      <c r="AC8" s="1">
        <f t="shared" si="9"/>
        <v>407.54999999999995</v>
      </c>
      <c r="AD8" s="1">
        <v>145</v>
      </c>
      <c r="AE8" s="1">
        <f t="shared" si="10"/>
        <v>552.54999999999995</v>
      </c>
      <c r="AF8" s="22">
        <f t="shared" si="11"/>
        <v>1578.7142857142858</v>
      </c>
      <c r="AG8" s="20"/>
      <c r="AH8" s="20"/>
      <c r="AI8" s="1">
        <v>550</v>
      </c>
      <c r="AJ8" s="1">
        <v>1100</v>
      </c>
      <c r="AK8" s="1">
        <v>2350</v>
      </c>
      <c r="AL8" s="1">
        <f t="shared" si="12"/>
        <v>1269.4196428571429</v>
      </c>
      <c r="AM8" s="1">
        <f t="shared" ref="AM8:AM27" si="19">AM7+16.92</f>
        <v>404.74</v>
      </c>
      <c r="AN8" s="1">
        <f t="shared" si="13"/>
        <v>505.92500000000001</v>
      </c>
      <c r="AO8" s="1">
        <v>145</v>
      </c>
      <c r="AP8" s="1">
        <v>30</v>
      </c>
      <c r="AQ8" s="1">
        <f t="shared" si="14"/>
        <v>680.92499999999995</v>
      </c>
      <c r="AR8" s="22">
        <f t="shared" si="15"/>
        <v>1945.5</v>
      </c>
    </row>
    <row r="9" spans="2:44" x14ac:dyDescent="0.35">
      <c r="B9" s="3">
        <v>550</v>
      </c>
      <c r="C9" s="21">
        <v>1200</v>
      </c>
      <c r="D9" s="4">
        <v>1255</v>
      </c>
      <c r="E9" s="6">
        <f t="shared" si="0"/>
        <v>746.94910714285709</v>
      </c>
      <c r="F9" s="3">
        <f t="shared" si="16"/>
        <v>247.10999999999999</v>
      </c>
      <c r="G9" s="21">
        <f t="shared" si="1"/>
        <v>308.88749999999999</v>
      </c>
      <c r="H9" s="21">
        <v>125</v>
      </c>
      <c r="I9" s="4">
        <f t="shared" si="2"/>
        <v>433.88749999999999</v>
      </c>
      <c r="J9" s="9">
        <f t="shared" si="3"/>
        <v>1239.6785714285716</v>
      </c>
      <c r="K9" s="20"/>
      <c r="L9" s="1"/>
      <c r="M9" s="1">
        <v>550</v>
      </c>
      <c r="N9" s="1">
        <v>1200</v>
      </c>
      <c r="O9" s="1">
        <v>1560</v>
      </c>
      <c r="P9" s="1">
        <f t="shared" si="4"/>
        <v>928.47857142857151</v>
      </c>
      <c r="Q9" s="1">
        <f t="shared" si="17"/>
        <v>334.37</v>
      </c>
      <c r="R9" s="1">
        <f t="shared" si="5"/>
        <v>417.96249999999998</v>
      </c>
      <c r="S9" s="1">
        <v>125</v>
      </c>
      <c r="T9" s="1">
        <f t="shared" si="6"/>
        <v>542.96249999999998</v>
      </c>
      <c r="U9" s="22">
        <f t="shared" si="7"/>
        <v>1551.3214285714287</v>
      </c>
      <c r="V9" s="1"/>
      <c r="W9" s="1"/>
      <c r="X9" s="1">
        <v>550</v>
      </c>
      <c r="Y9" s="1">
        <v>1200</v>
      </c>
      <c r="Z9" s="1">
        <v>1880</v>
      </c>
      <c r="AA9" s="1">
        <f t="shared" si="8"/>
        <v>1118.9357142857141</v>
      </c>
      <c r="AB9" s="1">
        <f t="shared" si="18"/>
        <v>339.06999999999994</v>
      </c>
      <c r="AC9" s="1">
        <f t="shared" si="9"/>
        <v>423.83749999999992</v>
      </c>
      <c r="AD9" s="1">
        <v>145</v>
      </c>
      <c r="AE9" s="1">
        <f t="shared" si="10"/>
        <v>568.83749999999986</v>
      </c>
      <c r="AF9" s="22">
        <f t="shared" si="11"/>
        <v>1625.2499999999998</v>
      </c>
      <c r="AG9" s="20"/>
      <c r="AH9" s="20"/>
      <c r="AI9" s="1">
        <v>550</v>
      </c>
      <c r="AJ9" s="1">
        <v>1200</v>
      </c>
      <c r="AK9" s="1">
        <v>2350</v>
      </c>
      <c r="AL9" s="1">
        <f t="shared" si="12"/>
        <v>1398.6696428571429</v>
      </c>
      <c r="AM9" s="1">
        <f t="shared" si="19"/>
        <v>421.66</v>
      </c>
      <c r="AN9" s="1">
        <f t="shared" si="13"/>
        <v>527.07500000000005</v>
      </c>
      <c r="AO9" s="1">
        <v>145</v>
      </c>
      <c r="AP9" s="1">
        <v>30</v>
      </c>
      <c r="AQ9" s="1">
        <f t="shared" si="14"/>
        <v>702.07500000000005</v>
      </c>
      <c r="AR9" s="22">
        <f t="shared" si="15"/>
        <v>2005.9285714285718</v>
      </c>
    </row>
    <row r="10" spans="2:44" x14ac:dyDescent="0.35">
      <c r="B10" s="3">
        <v>550</v>
      </c>
      <c r="C10" s="21">
        <v>1300</v>
      </c>
      <c r="D10" s="4">
        <v>1255</v>
      </c>
      <c r="E10" s="6">
        <f t="shared" si="0"/>
        <v>815.97410714285706</v>
      </c>
      <c r="F10" s="3">
        <f t="shared" si="16"/>
        <v>255.57999999999998</v>
      </c>
      <c r="G10" s="21">
        <f t="shared" si="1"/>
        <v>319.47499999999997</v>
      </c>
      <c r="H10" s="21">
        <v>125</v>
      </c>
      <c r="I10" s="4">
        <f t="shared" si="2"/>
        <v>444.47499999999997</v>
      </c>
      <c r="J10" s="9">
        <f t="shared" si="3"/>
        <v>1269.9285714285713</v>
      </c>
      <c r="K10" s="20"/>
      <c r="L10" s="1"/>
      <c r="M10" s="1">
        <v>550</v>
      </c>
      <c r="N10" s="1">
        <v>1300</v>
      </c>
      <c r="O10" s="1">
        <v>1560</v>
      </c>
      <c r="P10" s="1">
        <f t="shared" si="4"/>
        <v>1014.2785714285715</v>
      </c>
      <c r="Q10" s="1">
        <f t="shared" si="17"/>
        <v>347.06</v>
      </c>
      <c r="R10" s="1">
        <f t="shared" si="5"/>
        <v>433.82499999999999</v>
      </c>
      <c r="S10" s="1">
        <v>145</v>
      </c>
      <c r="T10" s="1">
        <f t="shared" si="6"/>
        <v>578.82500000000005</v>
      </c>
      <c r="U10" s="22">
        <f t="shared" si="7"/>
        <v>1653.7857142857144</v>
      </c>
      <c r="V10" s="1"/>
      <c r="W10" s="1"/>
      <c r="X10" s="1">
        <v>550</v>
      </c>
      <c r="Y10" s="1">
        <v>1300</v>
      </c>
      <c r="Z10" s="1">
        <v>1880</v>
      </c>
      <c r="AA10" s="1">
        <f t="shared" si="8"/>
        <v>1222.3357142857142</v>
      </c>
      <c r="AB10" s="1">
        <f t="shared" si="18"/>
        <v>352.09999999999991</v>
      </c>
      <c r="AC10" s="1">
        <f t="shared" si="9"/>
        <v>440.12499999999989</v>
      </c>
      <c r="AD10" s="1">
        <v>145</v>
      </c>
      <c r="AE10" s="1">
        <f t="shared" si="10"/>
        <v>585.12499999999989</v>
      </c>
      <c r="AF10" s="22">
        <f t="shared" si="11"/>
        <v>1671.785714285714</v>
      </c>
      <c r="AG10" s="20"/>
      <c r="AH10" s="20"/>
      <c r="AI10" s="1">
        <v>550</v>
      </c>
      <c r="AJ10" s="1">
        <v>1300</v>
      </c>
      <c r="AK10" s="1">
        <v>2350</v>
      </c>
      <c r="AL10" s="1">
        <f t="shared" si="12"/>
        <v>1527.9196428571429</v>
      </c>
      <c r="AM10" s="1">
        <f t="shared" si="19"/>
        <v>438.58000000000004</v>
      </c>
      <c r="AN10" s="1">
        <f t="shared" si="13"/>
        <v>548.22500000000002</v>
      </c>
      <c r="AO10" s="1">
        <v>165</v>
      </c>
      <c r="AP10" s="1">
        <v>30</v>
      </c>
      <c r="AQ10" s="1">
        <f t="shared" si="14"/>
        <v>743.22500000000002</v>
      </c>
      <c r="AR10" s="22">
        <f t="shared" si="15"/>
        <v>2123.5</v>
      </c>
    </row>
    <row r="11" spans="2:44" x14ac:dyDescent="0.35">
      <c r="B11" s="3">
        <v>550</v>
      </c>
      <c r="C11" s="21">
        <v>1400</v>
      </c>
      <c r="D11" s="4">
        <v>1255</v>
      </c>
      <c r="E11" s="6">
        <f t="shared" si="0"/>
        <v>884.99910714285704</v>
      </c>
      <c r="F11" s="3">
        <f t="shared" si="16"/>
        <v>264.05</v>
      </c>
      <c r="G11" s="21">
        <f t="shared" si="1"/>
        <v>330.0625</v>
      </c>
      <c r="H11" s="21">
        <v>125</v>
      </c>
      <c r="I11" s="4">
        <f t="shared" si="2"/>
        <v>455.0625</v>
      </c>
      <c r="J11" s="9">
        <f t="shared" si="3"/>
        <v>1300.1785714285716</v>
      </c>
      <c r="K11" s="20"/>
      <c r="L11" s="1"/>
      <c r="M11" s="1">
        <v>550</v>
      </c>
      <c r="N11" s="1">
        <v>1400</v>
      </c>
      <c r="O11" s="1">
        <v>1560</v>
      </c>
      <c r="P11" s="1">
        <f t="shared" si="4"/>
        <v>1100.0785714285714</v>
      </c>
      <c r="Q11" s="1">
        <f t="shared" si="17"/>
        <v>359.75</v>
      </c>
      <c r="R11" s="1">
        <f t="shared" si="5"/>
        <v>449.6875</v>
      </c>
      <c r="S11" s="1">
        <v>145</v>
      </c>
      <c r="T11" s="1">
        <f t="shared" si="6"/>
        <v>594.6875</v>
      </c>
      <c r="U11" s="22">
        <f t="shared" si="7"/>
        <v>1699.1071428571429</v>
      </c>
      <c r="V11" s="1"/>
      <c r="W11" s="1"/>
      <c r="X11" s="1">
        <v>550</v>
      </c>
      <c r="Y11" s="1">
        <v>1400</v>
      </c>
      <c r="Z11" s="1">
        <v>1880</v>
      </c>
      <c r="AA11" s="1">
        <f t="shared" si="8"/>
        <v>1325.735714285714</v>
      </c>
      <c r="AB11" s="1">
        <f t="shared" si="18"/>
        <v>365.12999999999988</v>
      </c>
      <c r="AC11" s="1">
        <f t="shared" si="9"/>
        <v>456.41249999999985</v>
      </c>
      <c r="AD11" s="1">
        <v>145</v>
      </c>
      <c r="AE11" s="1">
        <f t="shared" si="10"/>
        <v>601.41249999999991</v>
      </c>
      <c r="AF11" s="22">
        <f t="shared" si="11"/>
        <v>1718.3214285714284</v>
      </c>
      <c r="AG11" s="20"/>
      <c r="AH11" s="20"/>
      <c r="AI11" s="1">
        <v>550</v>
      </c>
      <c r="AJ11" s="1">
        <v>1400</v>
      </c>
      <c r="AK11" s="1">
        <v>2350</v>
      </c>
      <c r="AL11" s="1">
        <f t="shared" si="12"/>
        <v>1657.1696428571429</v>
      </c>
      <c r="AM11" s="1">
        <f t="shared" si="19"/>
        <v>455.50000000000006</v>
      </c>
      <c r="AN11" s="1">
        <f t="shared" si="13"/>
        <v>569.37500000000011</v>
      </c>
      <c r="AO11" s="1">
        <v>165</v>
      </c>
      <c r="AP11" s="1">
        <v>30</v>
      </c>
      <c r="AQ11" s="1">
        <f t="shared" si="14"/>
        <v>764.37500000000011</v>
      </c>
      <c r="AR11" s="22">
        <f t="shared" si="15"/>
        <v>2183.928571428572</v>
      </c>
    </row>
    <row r="12" spans="2:44" x14ac:dyDescent="0.35">
      <c r="B12" s="3">
        <v>550</v>
      </c>
      <c r="C12" s="21">
        <v>1500</v>
      </c>
      <c r="D12" s="4">
        <v>1255</v>
      </c>
      <c r="E12" s="6">
        <f t="shared" si="0"/>
        <v>954.02410714285702</v>
      </c>
      <c r="F12" s="3">
        <f t="shared" si="16"/>
        <v>272.52000000000004</v>
      </c>
      <c r="G12" s="21">
        <f t="shared" si="1"/>
        <v>340.65000000000003</v>
      </c>
      <c r="H12" s="21">
        <v>125</v>
      </c>
      <c r="I12" s="4">
        <f t="shared" si="2"/>
        <v>465.65000000000003</v>
      </c>
      <c r="J12" s="9">
        <f t="shared" si="3"/>
        <v>1330.4285714285716</v>
      </c>
      <c r="K12" s="20"/>
      <c r="L12" s="1"/>
      <c r="M12" s="1">
        <v>550</v>
      </c>
      <c r="N12" s="1">
        <v>1500</v>
      </c>
      <c r="O12" s="1">
        <v>1560</v>
      </c>
      <c r="P12" s="1">
        <f t="shared" si="4"/>
        <v>1185.8785714285714</v>
      </c>
      <c r="Q12" s="1">
        <f t="shared" si="17"/>
        <v>372.44</v>
      </c>
      <c r="R12" s="1">
        <f t="shared" si="5"/>
        <v>465.55</v>
      </c>
      <c r="S12" s="1">
        <v>145</v>
      </c>
      <c r="T12" s="1">
        <f t="shared" si="6"/>
        <v>610.54999999999995</v>
      </c>
      <c r="U12" s="22">
        <f t="shared" si="7"/>
        <v>1744.4285714285713</v>
      </c>
      <c r="V12" s="1"/>
      <c r="W12" s="1"/>
      <c r="X12" s="1">
        <v>550</v>
      </c>
      <c r="Y12" s="1">
        <v>1500</v>
      </c>
      <c r="Z12" s="1">
        <v>1880</v>
      </c>
      <c r="AA12" s="1">
        <f t="shared" si="8"/>
        <v>1429.1357142857141</v>
      </c>
      <c r="AB12" s="1">
        <f t="shared" si="18"/>
        <v>378.15999999999985</v>
      </c>
      <c r="AC12" s="1">
        <f t="shared" si="9"/>
        <v>472.69999999999982</v>
      </c>
      <c r="AD12" s="1">
        <v>145</v>
      </c>
      <c r="AE12" s="1">
        <f t="shared" si="10"/>
        <v>617.69999999999982</v>
      </c>
      <c r="AF12" s="22">
        <f t="shared" si="11"/>
        <v>1764.8571428571424</v>
      </c>
      <c r="AG12" s="20"/>
      <c r="AH12" s="20"/>
      <c r="AI12" s="1">
        <v>550</v>
      </c>
      <c r="AJ12" s="1">
        <v>1500</v>
      </c>
      <c r="AK12" s="1">
        <v>2350</v>
      </c>
      <c r="AL12" s="1">
        <f t="shared" si="12"/>
        <v>1786.4196428571429</v>
      </c>
      <c r="AM12" s="1">
        <f t="shared" si="19"/>
        <v>472.42000000000007</v>
      </c>
      <c r="AN12" s="1">
        <f t="shared" si="13"/>
        <v>590.52500000000009</v>
      </c>
      <c r="AO12" s="1">
        <v>165</v>
      </c>
      <c r="AP12" s="1">
        <v>30</v>
      </c>
      <c r="AQ12" s="1">
        <f t="shared" si="14"/>
        <v>785.52500000000009</v>
      </c>
      <c r="AR12" s="22">
        <f t="shared" si="15"/>
        <v>2244.3571428571431</v>
      </c>
    </row>
    <row r="13" spans="2:44" x14ac:dyDescent="0.35">
      <c r="B13" s="3">
        <v>550</v>
      </c>
      <c r="C13" s="21">
        <v>1600</v>
      </c>
      <c r="D13" s="4">
        <v>1255</v>
      </c>
      <c r="E13" s="6">
        <f t="shared" si="0"/>
        <v>1023.0491071428571</v>
      </c>
      <c r="F13" s="3">
        <f t="shared" si="16"/>
        <v>280.99000000000007</v>
      </c>
      <c r="G13" s="21">
        <f t="shared" si="1"/>
        <v>351.23750000000007</v>
      </c>
      <c r="H13" s="21">
        <v>145</v>
      </c>
      <c r="I13" s="4">
        <f t="shared" si="2"/>
        <v>496.23750000000007</v>
      </c>
      <c r="J13" s="9">
        <f t="shared" si="3"/>
        <v>1417.8214285714289</v>
      </c>
      <c r="K13" s="20"/>
      <c r="L13" s="1"/>
      <c r="M13" s="1">
        <v>550</v>
      </c>
      <c r="N13" s="1">
        <v>1600</v>
      </c>
      <c r="O13" s="1">
        <v>1560</v>
      </c>
      <c r="P13" s="1">
        <f t="shared" si="4"/>
        <v>1271.6785714285716</v>
      </c>
      <c r="Q13" s="1">
        <f t="shared" si="17"/>
        <v>385.13</v>
      </c>
      <c r="R13" s="1">
        <f t="shared" si="5"/>
        <v>481.41250000000002</v>
      </c>
      <c r="S13" s="1">
        <v>145</v>
      </c>
      <c r="T13" s="1">
        <f t="shared" si="6"/>
        <v>626.41250000000002</v>
      </c>
      <c r="U13" s="22">
        <f t="shared" si="7"/>
        <v>1789.7500000000002</v>
      </c>
      <c r="V13" s="1"/>
      <c r="W13" s="1"/>
      <c r="X13" s="1">
        <v>550</v>
      </c>
      <c r="Y13" s="1">
        <v>1600</v>
      </c>
      <c r="Z13" s="1">
        <v>1880</v>
      </c>
      <c r="AA13" s="1">
        <f t="shared" si="8"/>
        <v>1532.5357142857142</v>
      </c>
      <c r="AB13" s="1">
        <f t="shared" si="18"/>
        <v>391.18999999999983</v>
      </c>
      <c r="AC13" s="1">
        <f t="shared" si="9"/>
        <v>488.98749999999978</v>
      </c>
      <c r="AD13" s="1">
        <v>165</v>
      </c>
      <c r="AE13" s="1">
        <f t="shared" si="10"/>
        <v>653.98749999999973</v>
      </c>
      <c r="AF13" s="22">
        <f t="shared" si="11"/>
        <v>1868.5357142857135</v>
      </c>
      <c r="AG13" s="20"/>
      <c r="AH13" s="20"/>
      <c r="AI13" s="1">
        <v>550</v>
      </c>
      <c r="AJ13" s="1">
        <v>1600</v>
      </c>
      <c r="AK13" s="1">
        <v>2350</v>
      </c>
      <c r="AL13" s="1">
        <f t="shared" si="12"/>
        <v>1915.6696428571429</v>
      </c>
      <c r="AM13" s="1">
        <f t="shared" si="19"/>
        <v>489.34000000000009</v>
      </c>
      <c r="AN13" s="1">
        <f t="shared" si="13"/>
        <v>611.67500000000007</v>
      </c>
      <c r="AO13" s="1">
        <v>165</v>
      </c>
      <c r="AP13" s="1">
        <v>30</v>
      </c>
      <c r="AQ13" s="1">
        <f t="shared" si="14"/>
        <v>806.67500000000007</v>
      </c>
      <c r="AR13" s="22">
        <f t="shared" si="15"/>
        <v>2304.7857142857147</v>
      </c>
    </row>
    <row r="14" spans="2:44" x14ac:dyDescent="0.35">
      <c r="B14" s="3">
        <v>550</v>
      </c>
      <c r="C14" s="21">
        <v>1700</v>
      </c>
      <c r="D14" s="4">
        <v>1255</v>
      </c>
      <c r="E14" s="6">
        <f t="shared" si="0"/>
        <v>1092.074107142857</v>
      </c>
      <c r="F14" s="3">
        <f t="shared" si="16"/>
        <v>289.46000000000009</v>
      </c>
      <c r="G14" s="21">
        <f t="shared" si="1"/>
        <v>361.8250000000001</v>
      </c>
      <c r="H14" s="21">
        <v>145</v>
      </c>
      <c r="I14" s="4">
        <f t="shared" si="2"/>
        <v>506.8250000000001</v>
      </c>
      <c r="J14" s="9">
        <f t="shared" si="3"/>
        <v>1448.0714285714289</v>
      </c>
      <c r="K14" s="20"/>
      <c r="L14" s="1"/>
      <c r="M14" s="1">
        <v>550</v>
      </c>
      <c r="N14" s="1">
        <v>1700</v>
      </c>
      <c r="O14" s="1">
        <v>1560</v>
      </c>
      <c r="P14" s="1">
        <f t="shared" si="4"/>
        <v>1357.4785714285715</v>
      </c>
      <c r="Q14" s="1">
        <f t="shared" si="17"/>
        <v>397.82</v>
      </c>
      <c r="R14" s="1">
        <f t="shared" si="5"/>
        <v>497.27499999999998</v>
      </c>
      <c r="S14" s="1">
        <v>145</v>
      </c>
      <c r="T14" s="1">
        <f t="shared" si="6"/>
        <v>642.27499999999998</v>
      </c>
      <c r="U14" s="22">
        <f t="shared" si="7"/>
        <v>1835.0714285714287</v>
      </c>
      <c r="V14" s="1"/>
      <c r="W14" s="1"/>
      <c r="X14" s="1">
        <v>550</v>
      </c>
      <c r="Y14" s="1">
        <v>1700</v>
      </c>
      <c r="Z14" s="1">
        <v>1880</v>
      </c>
      <c r="AA14" s="1">
        <f t="shared" si="8"/>
        <v>1635.9357142857141</v>
      </c>
      <c r="AB14" s="1">
        <f t="shared" si="18"/>
        <v>404.2199999999998</v>
      </c>
      <c r="AC14" s="1">
        <f t="shared" si="9"/>
        <v>505.27499999999975</v>
      </c>
      <c r="AD14" s="1">
        <v>165</v>
      </c>
      <c r="AE14" s="1">
        <f t="shared" si="10"/>
        <v>670.27499999999975</v>
      </c>
      <c r="AF14" s="22">
        <f t="shared" si="11"/>
        <v>1915.071428571428</v>
      </c>
      <c r="AG14" s="20"/>
      <c r="AH14" s="20"/>
      <c r="AI14" s="1">
        <v>550</v>
      </c>
      <c r="AJ14" s="1">
        <v>1700</v>
      </c>
      <c r="AK14" s="1">
        <v>2350</v>
      </c>
      <c r="AL14" s="1">
        <f t="shared" si="12"/>
        <v>2044.9196428571429</v>
      </c>
      <c r="AM14" s="1">
        <f t="shared" si="19"/>
        <v>506.2600000000001</v>
      </c>
      <c r="AN14" s="1">
        <f t="shared" si="13"/>
        <v>632.82500000000016</v>
      </c>
      <c r="AO14" s="1">
        <v>185</v>
      </c>
      <c r="AP14" s="1">
        <v>30</v>
      </c>
      <c r="AQ14" s="1">
        <f t="shared" si="14"/>
        <v>847.82500000000016</v>
      </c>
      <c r="AR14" s="22">
        <f t="shared" si="15"/>
        <v>2422.3571428571436</v>
      </c>
    </row>
    <row r="15" spans="2:44" x14ac:dyDescent="0.35">
      <c r="B15" s="3">
        <v>550</v>
      </c>
      <c r="C15" s="21">
        <v>1800</v>
      </c>
      <c r="D15" s="4">
        <v>1255</v>
      </c>
      <c r="E15" s="6">
        <f t="shared" si="0"/>
        <v>1161.0991071428571</v>
      </c>
      <c r="F15" s="3">
        <f t="shared" si="16"/>
        <v>297.93000000000012</v>
      </c>
      <c r="G15" s="21">
        <f t="shared" si="1"/>
        <v>372.41250000000014</v>
      </c>
      <c r="H15" s="21">
        <v>145</v>
      </c>
      <c r="I15" s="4">
        <f t="shared" si="2"/>
        <v>517.41250000000014</v>
      </c>
      <c r="J15" s="9">
        <f t="shared" si="3"/>
        <v>1478.3214285714291</v>
      </c>
      <c r="K15" s="20"/>
      <c r="L15" s="1"/>
      <c r="M15" s="1">
        <v>550</v>
      </c>
      <c r="N15" s="1">
        <v>1800</v>
      </c>
      <c r="O15" s="1">
        <v>1560</v>
      </c>
      <c r="P15" s="1">
        <f t="shared" si="4"/>
        <v>1443.2785714285715</v>
      </c>
      <c r="Q15" s="1">
        <f t="shared" si="17"/>
        <v>410.51</v>
      </c>
      <c r="R15" s="1">
        <f t="shared" si="5"/>
        <v>513.13750000000005</v>
      </c>
      <c r="S15" s="1">
        <v>145</v>
      </c>
      <c r="T15" s="1">
        <f t="shared" si="6"/>
        <v>658.13750000000005</v>
      </c>
      <c r="U15" s="22">
        <f t="shared" si="7"/>
        <v>1880.3928571428573</v>
      </c>
      <c r="V15" s="1"/>
      <c r="W15" s="1"/>
      <c r="X15" s="1">
        <v>550</v>
      </c>
      <c r="Y15" s="1">
        <v>1800</v>
      </c>
      <c r="Z15" s="1">
        <v>1880</v>
      </c>
      <c r="AA15" s="1">
        <f t="shared" si="8"/>
        <v>1739.3357142857142</v>
      </c>
      <c r="AB15" s="1">
        <f t="shared" si="18"/>
        <v>417.24999999999977</v>
      </c>
      <c r="AC15" s="1">
        <f t="shared" si="9"/>
        <v>521.56249999999977</v>
      </c>
      <c r="AD15" s="1">
        <v>165</v>
      </c>
      <c r="AE15" s="1">
        <f t="shared" si="10"/>
        <v>686.56249999999977</v>
      </c>
      <c r="AF15" s="22">
        <f t="shared" si="11"/>
        <v>1961.6071428571424</v>
      </c>
      <c r="AG15" s="20"/>
      <c r="AH15" s="20"/>
      <c r="AI15" s="1">
        <v>550</v>
      </c>
      <c r="AJ15" s="1">
        <v>1800</v>
      </c>
      <c r="AK15" s="1">
        <v>2350</v>
      </c>
      <c r="AL15" s="1">
        <f t="shared" si="12"/>
        <v>2174.1696428571431</v>
      </c>
      <c r="AM15" s="1">
        <f t="shared" si="19"/>
        <v>523.18000000000006</v>
      </c>
      <c r="AN15" s="1">
        <f t="shared" si="13"/>
        <v>653.97500000000014</v>
      </c>
      <c r="AO15" s="1">
        <v>185</v>
      </c>
      <c r="AP15" s="1">
        <v>30</v>
      </c>
      <c r="AQ15" s="1">
        <f t="shared" si="14"/>
        <v>868.97500000000014</v>
      </c>
      <c r="AR15" s="22">
        <f t="shared" si="15"/>
        <v>2482.7857142857147</v>
      </c>
    </row>
    <row r="16" spans="2:44" x14ac:dyDescent="0.35">
      <c r="B16" s="3">
        <v>550</v>
      </c>
      <c r="C16" s="21">
        <v>1900</v>
      </c>
      <c r="D16" s="4">
        <v>1255</v>
      </c>
      <c r="E16" s="6">
        <f t="shared" si="0"/>
        <v>1230.1241071428572</v>
      </c>
      <c r="F16" s="3">
        <f t="shared" si="16"/>
        <v>306.40000000000015</v>
      </c>
      <c r="G16" s="21">
        <f t="shared" si="1"/>
        <v>383.00000000000017</v>
      </c>
      <c r="H16" s="21">
        <v>145</v>
      </c>
      <c r="I16" s="4">
        <f t="shared" si="2"/>
        <v>528.00000000000023</v>
      </c>
      <c r="J16" s="9">
        <f t="shared" si="3"/>
        <v>1508.5714285714294</v>
      </c>
      <c r="K16" s="20"/>
      <c r="L16" s="1"/>
      <c r="M16" s="1">
        <v>550</v>
      </c>
      <c r="N16" s="1">
        <v>1900</v>
      </c>
      <c r="O16" s="1">
        <v>1560</v>
      </c>
      <c r="P16" s="1">
        <f t="shared" si="4"/>
        <v>1529.0785714285714</v>
      </c>
      <c r="Q16" s="1">
        <f t="shared" si="17"/>
        <v>423.2</v>
      </c>
      <c r="R16" s="1">
        <f t="shared" si="5"/>
        <v>529</v>
      </c>
      <c r="S16" s="1">
        <v>165</v>
      </c>
      <c r="T16" s="1">
        <f t="shared" si="6"/>
        <v>694</v>
      </c>
      <c r="U16" s="22">
        <f t="shared" si="7"/>
        <v>1982.8571428571429</v>
      </c>
      <c r="V16" s="1"/>
      <c r="W16" s="1"/>
      <c r="X16" s="1">
        <v>550</v>
      </c>
      <c r="Y16" s="1">
        <v>1900</v>
      </c>
      <c r="Z16" s="1">
        <v>1880</v>
      </c>
      <c r="AA16" s="1">
        <f t="shared" si="8"/>
        <v>1842.735714285714</v>
      </c>
      <c r="AB16" s="1">
        <f t="shared" si="18"/>
        <v>430.27999999999975</v>
      </c>
      <c r="AC16" s="1">
        <f t="shared" si="9"/>
        <v>537.84999999999968</v>
      </c>
      <c r="AD16" s="1">
        <v>165</v>
      </c>
      <c r="AE16" s="1">
        <f t="shared" si="10"/>
        <v>702.84999999999968</v>
      </c>
      <c r="AF16" s="22">
        <f t="shared" si="11"/>
        <v>2008.1428571428564</v>
      </c>
      <c r="AG16" s="20"/>
      <c r="AH16" s="20"/>
      <c r="AI16" s="1">
        <v>550</v>
      </c>
      <c r="AJ16" s="1">
        <v>1900</v>
      </c>
      <c r="AK16" s="1">
        <v>2350</v>
      </c>
      <c r="AL16" s="1">
        <f t="shared" si="12"/>
        <v>2303.4196428571431</v>
      </c>
      <c r="AM16" s="1">
        <f t="shared" si="19"/>
        <v>540.1</v>
      </c>
      <c r="AN16" s="1">
        <f t="shared" si="13"/>
        <v>675.125</v>
      </c>
      <c r="AO16" s="1">
        <v>185</v>
      </c>
      <c r="AP16" s="1">
        <v>30</v>
      </c>
      <c r="AQ16" s="1">
        <f t="shared" si="14"/>
        <v>890.125</v>
      </c>
      <c r="AR16" s="22">
        <f t="shared" si="15"/>
        <v>2543.2142857142858</v>
      </c>
    </row>
    <row r="17" spans="2:44" x14ac:dyDescent="0.35">
      <c r="B17" s="3">
        <v>550</v>
      </c>
      <c r="C17" s="21">
        <v>2000</v>
      </c>
      <c r="D17" s="4">
        <v>1255</v>
      </c>
      <c r="E17" s="6">
        <f t="shared" si="0"/>
        <v>1299.149107142857</v>
      </c>
      <c r="F17" s="3">
        <f t="shared" si="16"/>
        <v>314.87000000000018</v>
      </c>
      <c r="G17" s="21">
        <f t="shared" si="1"/>
        <v>393.5875000000002</v>
      </c>
      <c r="H17" s="21">
        <v>145</v>
      </c>
      <c r="I17" s="4">
        <f t="shared" si="2"/>
        <v>538.5875000000002</v>
      </c>
      <c r="J17" s="9">
        <f t="shared" si="3"/>
        <v>1538.8214285714294</v>
      </c>
      <c r="K17" s="20"/>
      <c r="L17" s="1"/>
      <c r="M17" s="1">
        <v>550</v>
      </c>
      <c r="N17" s="1">
        <v>2000</v>
      </c>
      <c r="O17" s="1">
        <v>1560</v>
      </c>
      <c r="P17" s="1">
        <f t="shared" si="4"/>
        <v>1614.8785714285714</v>
      </c>
      <c r="Q17" s="1">
        <f t="shared" si="17"/>
        <v>435.89</v>
      </c>
      <c r="R17" s="1">
        <f t="shared" si="5"/>
        <v>544.86249999999995</v>
      </c>
      <c r="S17" s="1">
        <v>165</v>
      </c>
      <c r="T17" s="1">
        <f t="shared" si="6"/>
        <v>709.86249999999995</v>
      </c>
      <c r="U17" s="22">
        <f t="shared" si="7"/>
        <v>2028.1785714285713</v>
      </c>
      <c r="V17" s="1"/>
      <c r="W17" s="1"/>
      <c r="X17" s="1">
        <v>550</v>
      </c>
      <c r="Y17" s="1">
        <v>2000</v>
      </c>
      <c r="Z17" s="1">
        <v>1880</v>
      </c>
      <c r="AA17" s="1">
        <f t="shared" si="8"/>
        <v>1946.1357142857141</v>
      </c>
      <c r="AB17" s="1">
        <f t="shared" si="18"/>
        <v>443.30999999999972</v>
      </c>
      <c r="AC17" s="1">
        <f t="shared" si="9"/>
        <v>554.13749999999959</v>
      </c>
      <c r="AD17" s="1">
        <v>165</v>
      </c>
      <c r="AE17" s="1">
        <f t="shared" si="10"/>
        <v>719.13749999999959</v>
      </c>
      <c r="AF17" s="22">
        <f t="shared" si="11"/>
        <v>2054.6785714285702</v>
      </c>
      <c r="AG17" s="20"/>
      <c r="AH17" s="20"/>
      <c r="AI17" s="1">
        <v>550</v>
      </c>
      <c r="AJ17" s="1">
        <v>2000</v>
      </c>
      <c r="AK17" s="1">
        <v>2350</v>
      </c>
      <c r="AL17" s="1">
        <f t="shared" si="12"/>
        <v>2432.6696428571431</v>
      </c>
      <c r="AM17" s="1">
        <f t="shared" si="19"/>
        <v>557.02</v>
      </c>
      <c r="AN17" s="1">
        <f t="shared" si="13"/>
        <v>696.27499999999998</v>
      </c>
      <c r="AO17" s="1">
        <v>185</v>
      </c>
      <c r="AP17" s="1">
        <v>30</v>
      </c>
      <c r="AQ17" s="1">
        <f t="shared" si="14"/>
        <v>911.27499999999998</v>
      </c>
      <c r="AR17" s="22">
        <f t="shared" si="15"/>
        <v>2603.6428571428573</v>
      </c>
    </row>
    <row r="18" spans="2:44" x14ac:dyDescent="0.35">
      <c r="B18" s="3">
        <v>550</v>
      </c>
      <c r="C18" s="21">
        <v>2100</v>
      </c>
      <c r="D18" s="4">
        <v>1255</v>
      </c>
      <c r="E18" s="6">
        <f t="shared" si="0"/>
        <v>1368.1741071428571</v>
      </c>
      <c r="F18" s="3">
        <f t="shared" si="16"/>
        <v>323.3400000000002</v>
      </c>
      <c r="G18" s="21">
        <f t="shared" si="1"/>
        <v>404.17500000000024</v>
      </c>
      <c r="H18" s="21">
        <v>145</v>
      </c>
      <c r="I18" s="4">
        <f t="shared" si="2"/>
        <v>549.17500000000018</v>
      </c>
      <c r="J18" s="9">
        <f t="shared" si="3"/>
        <v>1569.0714285714291</v>
      </c>
      <c r="K18" s="20"/>
      <c r="L18" s="1"/>
      <c r="M18" s="1">
        <v>550</v>
      </c>
      <c r="N18" s="1">
        <v>2100</v>
      </c>
      <c r="O18" s="1">
        <v>1560</v>
      </c>
      <c r="P18" s="1">
        <f t="shared" si="4"/>
        <v>1700.6785714285716</v>
      </c>
      <c r="Q18" s="1">
        <f t="shared" si="17"/>
        <v>448.58</v>
      </c>
      <c r="R18" s="1">
        <f t="shared" si="5"/>
        <v>560.72500000000002</v>
      </c>
      <c r="S18" s="1">
        <v>165</v>
      </c>
      <c r="T18" s="1">
        <f t="shared" si="6"/>
        <v>725.72500000000002</v>
      </c>
      <c r="U18" s="22">
        <f t="shared" si="7"/>
        <v>2073.5</v>
      </c>
      <c r="V18" s="1"/>
      <c r="W18" s="1"/>
      <c r="X18" s="1">
        <v>550</v>
      </c>
      <c r="Y18" s="1">
        <v>2100</v>
      </c>
      <c r="Z18" s="1">
        <v>1880</v>
      </c>
      <c r="AA18" s="1">
        <f t="shared" si="8"/>
        <v>2049.5357142857142</v>
      </c>
      <c r="AB18" s="1">
        <f t="shared" si="18"/>
        <v>456.33999999999969</v>
      </c>
      <c r="AC18" s="1">
        <f t="shared" si="9"/>
        <v>570.42499999999961</v>
      </c>
      <c r="AD18" s="1">
        <v>185</v>
      </c>
      <c r="AE18" s="1">
        <f t="shared" si="10"/>
        <v>755.42499999999961</v>
      </c>
      <c r="AF18" s="22">
        <f t="shared" si="11"/>
        <v>2158.3571428571418</v>
      </c>
      <c r="AG18" s="20"/>
      <c r="AH18" s="20"/>
      <c r="AI18" s="1">
        <v>550</v>
      </c>
      <c r="AJ18" s="1">
        <v>2100</v>
      </c>
      <c r="AK18" s="1">
        <v>2350</v>
      </c>
      <c r="AL18" s="1">
        <f t="shared" si="12"/>
        <v>2561.9196428571431</v>
      </c>
      <c r="AM18" s="1">
        <f t="shared" si="19"/>
        <v>573.93999999999994</v>
      </c>
      <c r="AN18" s="1">
        <f t="shared" si="13"/>
        <v>717.42499999999995</v>
      </c>
      <c r="AO18" s="1">
        <v>200</v>
      </c>
      <c r="AP18" s="1">
        <v>30</v>
      </c>
      <c r="AQ18" s="1">
        <f t="shared" si="14"/>
        <v>947.42499999999995</v>
      </c>
      <c r="AR18" s="22">
        <f t="shared" si="15"/>
        <v>2706.9285714285716</v>
      </c>
    </row>
    <row r="19" spans="2:44" x14ac:dyDescent="0.35">
      <c r="B19" s="3">
        <v>550</v>
      </c>
      <c r="C19" s="21">
        <v>2200</v>
      </c>
      <c r="D19" s="4">
        <v>1255</v>
      </c>
      <c r="E19" s="6">
        <f t="shared" si="0"/>
        <v>1437.199107142857</v>
      </c>
      <c r="F19" s="3">
        <f t="shared" si="16"/>
        <v>331.81000000000023</v>
      </c>
      <c r="G19" s="21">
        <f t="shared" si="1"/>
        <v>414.76250000000027</v>
      </c>
      <c r="H19" s="21">
        <v>145</v>
      </c>
      <c r="I19" s="4">
        <f t="shared" si="2"/>
        <v>559.76250000000027</v>
      </c>
      <c r="J19" s="9">
        <f t="shared" si="3"/>
        <v>1599.3214285714294</v>
      </c>
      <c r="K19" s="20"/>
      <c r="L19" s="1"/>
      <c r="M19" s="1">
        <v>550</v>
      </c>
      <c r="N19" s="1">
        <v>2200</v>
      </c>
      <c r="O19" s="1">
        <v>1560</v>
      </c>
      <c r="P19" s="1">
        <f t="shared" si="4"/>
        <v>1786.4785714285715</v>
      </c>
      <c r="Q19" s="1">
        <f t="shared" si="17"/>
        <v>461.27</v>
      </c>
      <c r="R19" s="1">
        <f t="shared" si="5"/>
        <v>576.58749999999998</v>
      </c>
      <c r="S19" s="1">
        <v>165</v>
      </c>
      <c r="T19" s="1">
        <f t="shared" si="6"/>
        <v>741.58749999999998</v>
      </c>
      <c r="U19" s="22">
        <f t="shared" si="7"/>
        <v>2118.8214285714284</v>
      </c>
      <c r="V19" s="1"/>
      <c r="W19" s="1"/>
      <c r="X19" s="1">
        <v>550</v>
      </c>
      <c r="Y19" s="1">
        <v>2200</v>
      </c>
      <c r="Z19" s="1">
        <v>1880</v>
      </c>
      <c r="AA19" s="1">
        <f t="shared" si="8"/>
        <v>2152.9357142857143</v>
      </c>
      <c r="AB19" s="1">
        <f t="shared" si="18"/>
        <v>469.36999999999966</v>
      </c>
      <c r="AC19" s="1">
        <f t="shared" si="9"/>
        <v>586.71249999999964</v>
      </c>
      <c r="AD19" s="1">
        <v>185</v>
      </c>
      <c r="AE19" s="1">
        <f t="shared" si="10"/>
        <v>771.71249999999964</v>
      </c>
      <c r="AF19" s="22">
        <f t="shared" si="11"/>
        <v>2204.8928571428564</v>
      </c>
      <c r="AG19" s="20"/>
      <c r="AH19" s="20"/>
      <c r="AI19" s="1">
        <v>550</v>
      </c>
      <c r="AJ19" s="1">
        <v>2200</v>
      </c>
      <c r="AK19" s="1">
        <v>2350</v>
      </c>
      <c r="AL19" s="1">
        <f t="shared" si="12"/>
        <v>2691.1696428571431</v>
      </c>
      <c r="AM19" s="1">
        <f t="shared" si="19"/>
        <v>590.8599999999999</v>
      </c>
      <c r="AN19" s="1">
        <f t="shared" si="13"/>
        <v>738.57499999999982</v>
      </c>
      <c r="AO19" s="1">
        <v>200</v>
      </c>
      <c r="AP19" s="1">
        <v>30</v>
      </c>
      <c r="AQ19" s="1">
        <f t="shared" si="14"/>
        <v>968.57499999999982</v>
      </c>
      <c r="AR19" s="22">
        <f t="shared" si="15"/>
        <v>2767.3571428571427</v>
      </c>
    </row>
    <row r="20" spans="2:44" x14ac:dyDescent="0.35">
      <c r="B20" s="3">
        <v>550</v>
      </c>
      <c r="C20" s="21">
        <v>2300</v>
      </c>
      <c r="D20" s="4">
        <v>1255</v>
      </c>
      <c r="E20" s="6">
        <f t="shared" si="0"/>
        <v>1506.2241071428571</v>
      </c>
      <c r="F20" s="3">
        <f t="shared" si="16"/>
        <v>340.28000000000026</v>
      </c>
      <c r="G20" s="21">
        <f t="shared" si="1"/>
        <v>425.35000000000031</v>
      </c>
      <c r="H20" s="21">
        <v>165</v>
      </c>
      <c r="I20" s="4">
        <f t="shared" si="2"/>
        <v>590.35000000000036</v>
      </c>
      <c r="J20" s="9">
        <f t="shared" si="3"/>
        <v>1686.7142857142869</v>
      </c>
      <c r="K20" s="20"/>
      <c r="L20" s="1"/>
      <c r="M20" s="1">
        <v>550</v>
      </c>
      <c r="N20" s="1">
        <v>2300</v>
      </c>
      <c r="O20" s="1">
        <v>1560</v>
      </c>
      <c r="P20" s="1">
        <f t="shared" si="4"/>
        <v>1872.2785714285715</v>
      </c>
      <c r="Q20" s="1">
        <f t="shared" si="17"/>
        <v>473.96</v>
      </c>
      <c r="R20" s="1">
        <f t="shared" si="5"/>
        <v>592.44999999999993</v>
      </c>
      <c r="S20" s="1">
        <v>165</v>
      </c>
      <c r="T20" s="1">
        <f t="shared" si="6"/>
        <v>757.44999999999993</v>
      </c>
      <c r="U20" s="22">
        <f t="shared" si="7"/>
        <v>2164.1428571428569</v>
      </c>
      <c r="V20" s="1"/>
      <c r="W20" s="1"/>
      <c r="X20" s="1">
        <v>550</v>
      </c>
      <c r="Y20" s="1">
        <v>2300</v>
      </c>
      <c r="Z20" s="1">
        <v>1880</v>
      </c>
      <c r="AA20" s="1">
        <f t="shared" si="8"/>
        <v>2256.3357142857139</v>
      </c>
      <c r="AB20" s="1">
        <f t="shared" si="18"/>
        <v>482.39999999999964</v>
      </c>
      <c r="AC20" s="1">
        <f t="shared" si="9"/>
        <v>602.99999999999955</v>
      </c>
      <c r="AD20" s="1">
        <v>185</v>
      </c>
      <c r="AE20" s="1">
        <f t="shared" si="10"/>
        <v>787.99999999999955</v>
      </c>
      <c r="AF20" s="22">
        <f t="shared" si="11"/>
        <v>2251.4285714285702</v>
      </c>
      <c r="AG20" s="20"/>
      <c r="AH20" s="20"/>
      <c r="AI20" s="1">
        <v>550</v>
      </c>
      <c r="AJ20" s="1">
        <v>2300</v>
      </c>
      <c r="AK20" s="1">
        <v>2350</v>
      </c>
      <c r="AL20" s="1">
        <f t="shared" si="12"/>
        <v>2820.4196428571431</v>
      </c>
      <c r="AM20" s="1">
        <f t="shared" si="19"/>
        <v>607.77999999999986</v>
      </c>
      <c r="AN20" s="1">
        <f t="shared" si="13"/>
        <v>759.7249999999998</v>
      </c>
      <c r="AO20" s="1">
        <v>200</v>
      </c>
      <c r="AP20" s="1">
        <v>30</v>
      </c>
      <c r="AQ20" s="1">
        <f t="shared" si="14"/>
        <v>989.7249999999998</v>
      </c>
      <c r="AR20" s="22">
        <f t="shared" si="15"/>
        <v>2827.7857142857138</v>
      </c>
    </row>
    <row r="21" spans="2:44" x14ac:dyDescent="0.35">
      <c r="B21" s="3">
        <v>550</v>
      </c>
      <c r="C21" s="21">
        <v>2400</v>
      </c>
      <c r="D21" s="4">
        <v>1255</v>
      </c>
      <c r="E21" s="6">
        <f t="shared" si="0"/>
        <v>1575.2491071428572</v>
      </c>
      <c r="F21" s="3">
        <f t="shared" si="16"/>
        <v>348.75000000000028</v>
      </c>
      <c r="G21" s="21">
        <f t="shared" si="1"/>
        <v>435.93750000000034</v>
      </c>
      <c r="H21" s="21">
        <v>165</v>
      </c>
      <c r="I21" s="4">
        <f t="shared" si="2"/>
        <v>600.93750000000034</v>
      </c>
      <c r="J21" s="9">
        <f t="shared" si="3"/>
        <v>1716.9642857142867</v>
      </c>
      <c r="K21" s="20"/>
      <c r="L21" s="1"/>
      <c r="M21" s="1">
        <v>550</v>
      </c>
      <c r="N21" s="1">
        <v>2400</v>
      </c>
      <c r="O21" s="1">
        <v>1560</v>
      </c>
      <c r="P21" s="1">
        <f t="shared" si="4"/>
        <v>1958.0785714285714</v>
      </c>
      <c r="Q21" s="1">
        <f t="shared" si="17"/>
        <v>486.65</v>
      </c>
      <c r="R21" s="1">
        <f t="shared" si="5"/>
        <v>608.3125</v>
      </c>
      <c r="S21" s="1">
        <v>165</v>
      </c>
      <c r="T21" s="1">
        <f t="shared" si="6"/>
        <v>773.3125</v>
      </c>
      <c r="U21" s="22">
        <f t="shared" si="7"/>
        <v>2209.4642857142858</v>
      </c>
      <c r="V21" s="1"/>
      <c r="W21" s="1"/>
      <c r="X21" s="1">
        <v>550</v>
      </c>
      <c r="Y21" s="1">
        <v>2400</v>
      </c>
      <c r="Z21" s="1">
        <v>1880</v>
      </c>
      <c r="AA21" s="1">
        <f t="shared" si="8"/>
        <v>2359.735714285714</v>
      </c>
      <c r="AB21" s="1">
        <f t="shared" si="18"/>
        <v>495.42999999999961</v>
      </c>
      <c r="AC21" s="1">
        <f t="shared" si="9"/>
        <v>619.28749999999945</v>
      </c>
      <c r="AD21" s="1">
        <v>185</v>
      </c>
      <c r="AE21" s="1">
        <f t="shared" si="10"/>
        <v>804.28749999999945</v>
      </c>
      <c r="AF21" s="22">
        <f t="shared" si="11"/>
        <v>2297.9642857142844</v>
      </c>
      <c r="AG21" s="20"/>
      <c r="AH21" s="20"/>
      <c r="AI21" s="1">
        <v>550</v>
      </c>
      <c r="AJ21" s="1">
        <v>2400</v>
      </c>
      <c r="AK21" s="1">
        <v>2350</v>
      </c>
      <c r="AL21" s="1">
        <f t="shared" si="12"/>
        <v>2949.6696428571431</v>
      </c>
      <c r="AM21" s="1">
        <f t="shared" si="19"/>
        <v>624.69999999999982</v>
      </c>
      <c r="AN21" s="1">
        <f t="shared" si="13"/>
        <v>780.87499999999977</v>
      </c>
      <c r="AO21" s="1">
        <v>200</v>
      </c>
      <c r="AP21" s="1">
        <v>30</v>
      </c>
      <c r="AQ21" s="1">
        <f t="shared" si="14"/>
        <v>1010.8749999999998</v>
      </c>
      <c r="AR21" s="22">
        <f t="shared" si="15"/>
        <v>2888.2142857142853</v>
      </c>
    </row>
    <row r="22" spans="2:44" x14ac:dyDescent="0.35">
      <c r="B22" s="3">
        <v>550</v>
      </c>
      <c r="C22" s="21">
        <v>2500</v>
      </c>
      <c r="D22" s="4">
        <v>1255</v>
      </c>
      <c r="E22" s="6">
        <f t="shared" si="0"/>
        <v>1644.274107142857</v>
      </c>
      <c r="F22" s="3">
        <f t="shared" si="16"/>
        <v>357.22000000000031</v>
      </c>
      <c r="G22" s="21">
        <f t="shared" si="1"/>
        <v>446.52500000000038</v>
      </c>
      <c r="H22" s="21">
        <v>165</v>
      </c>
      <c r="I22" s="4">
        <f t="shared" si="2"/>
        <v>611.52500000000032</v>
      </c>
      <c r="J22" s="9">
        <f t="shared" si="3"/>
        <v>1747.2142857142867</v>
      </c>
      <c r="K22" s="20"/>
      <c r="L22" s="1"/>
      <c r="M22" s="1">
        <v>550</v>
      </c>
      <c r="N22" s="1">
        <v>2500</v>
      </c>
      <c r="O22" s="1">
        <v>1560</v>
      </c>
      <c r="P22" s="1">
        <f t="shared" si="4"/>
        <v>2043.8785714285714</v>
      </c>
      <c r="Q22" s="1">
        <f t="shared" si="17"/>
        <v>499.34</v>
      </c>
      <c r="R22" s="1">
        <f t="shared" si="5"/>
        <v>624.17499999999995</v>
      </c>
      <c r="S22" s="1">
        <v>185</v>
      </c>
      <c r="T22" s="1">
        <f t="shared" si="6"/>
        <v>809.17499999999995</v>
      </c>
      <c r="U22" s="22">
        <f t="shared" si="7"/>
        <v>2311.9285714285716</v>
      </c>
      <c r="V22" s="1"/>
      <c r="W22" s="1"/>
      <c r="X22" s="1">
        <v>550</v>
      </c>
      <c r="Y22" s="1">
        <v>2500</v>
      </c>
      <c r="Z22" s="1">
        <v>1880</v>
      </c>
      <c r="AA22" s="1">
        <f t="shared" si="8"/>
        <v>2463.1357142857141</v>
      </c>
      <c r="AB22" s="1">
        <f t="shared" si="18"/>
        <v>508.45999999999958</v>
      </c>
      <c r="AC22" s="1">
        <f t="shared" si="9"/>
        <v>635.57499999999948</v>
      </c>
      <c r="AD22" s="1">
        <v>185</v>
      </c>
      <c r="AE22" s="1">
        <f t="shared" si="10"/>
        <v>820.57499999999948</v>
      </c>
      <c r="AF22" s="22">
        <f t="shared" si="11"/>
        <v>2344.4999999999986</v>
      </c>
      <c r="AG22" s="20"/>
      <c r="AH22" s="20"/>
      <c r="AI22" s="1">
        <v>550</v>
      </c>
      <c r="AJ22" s="1">
        <v>2500</v>
      </c>
      <c r="AK22" s="1">
        <v>2350</v>
      </c>
      <c r="AL22" s="1">
        <f t="shared" si="12"/>
        <v>3078.9196428571431</v>
      </c>
      <c r="AM22" s="1">
        <f t="shared" si="19"/>
        <v>641.61999999999978</v>
      </c>
      <c r="AN22" s="1">
        <f t="shared" si="13"/>
        <v>802.02499999999975</v>
      </c>
      <c r="AO22" s="1">
        <v>205</v>
      </c>
      <c r="AP22" s="1">
        <v>30</v>
      </c>
      <c r="AQ22" s="1">
        <f t="shared" si="14"/>
        <v>1037.0249999999996</v>
      </c>
      <c r="AR22" s="22">
        <f t="shared" si="15"/>
        <v>2962.9285714285706</v>
      </c>
    </row>
    <row r="23" spans="2:44" x14ac:dyDescent="0.35">
      <c r="B23" s="3">
        <v>550</v>
      </c>
      <c r="C23" s="21">
        <v>2600</v>
      </c>
      <c r="D23" s="4">
        <v>1255</v>
      </c>
      <c r="E23" s="6">
        <f t="shared" si="0"/>
        <v>1713.2991071428571</v>
      </c>
      <c r="F23" s="3">
        <f t="shared" si="16"/>
        <v>365.69000000000034</v>
      </c>
      <c r="G23" s="21">
        <f t="shared" si="1"/>
        <v>457.11250000000041</v>
      </c>
      <c r="H23" s="21">
        <v>165</v>
      </c>
      <c r="I23" s="4">
        <f t="shared" si="2"/>
        <v>622.11250000000041</v>
      </c>
      <c r="J23" s="9">
        <f t="shared" si="3"/>
        <v>1777.4642857142869</v>
      </c>
      <c r="K23" s="20"/>
      <c r="L23" s="1"/>
      <c r="M23" s="1">
        <v>550</v>
      </c>
      <c r="N23" s="1">
        <v>2600</v>
      </c>
      <c r="O23" s="1">
        <v>1560</v>
      </c>
      <c r="P23" s="1">
        <f t="shared" si="4"/>
        <v>2129.6785714285716</v>
      </c>
      <c r="Q23" s="1">
        <f t="shared" si="17"/>
        <v>512.03</v>
      </c>
      <c r="R23" s="1">
        <f t="shared" si="5"/>
        <v>640.03749999999991</v>
      </c>
      <c r="S23" s="1">
        <v>185</v>
      </c>
      <c r="T23" s="1">
        <f t="shared" si="6"/>
        <v>825.03749999999991</v>
      </c>
      <c r="U23" s="22">
        <f t="shared" si="7"/>
        <v>2357.25</v>
      </c>
      <c r="V23" s="1"/>
      <c r="W23" s="1"/>
      <c r="X23" s="1">
        <v>550</v>
      </c>
      <c r="Y23" s="1">
        <v>2600</v>
      </c>
      <c r="Z23" s="1">
        <v>1880</v>
      </c>
      <c r="AA23" s="1">
        <f t="shared" si="8"/>
        <v>2566.5357142857142</v>
      </c>
      <c r="AB23" s="1">
        <f t="shared" si="18"/>
        <v>521.48999999999955</v>
      </c>
      <c r="AC23" s="1">
        <f t="shared" si="9"/>
        <v>651.8624999999995</v>
      </c>
      <c r="AD23" s="1">
        <v>200</v>
      </c>
      <c r="AE23" s="1">
        <f t="shared" si="10"/>
        <v>851.8624999999995</v>
      </c>
      <c r="AF23" s="22">
        <f t="shared" si="11"/>
        <v>2433.892857142856</v>
      </c>
      <c r="AG23" s="20"/>
      <c r="AH23" s="20"/>
      <c r="AI23" s="1">
        <v>550</v>
      </c>
      <c r="AJ23" s="1">
        <v>2600</v>
      </c>
      <c r="AK23" s="1">
        <v>2350</v>
      </c>
      <c r="AL23" s="1">
        <f t="shared" si="12"/>
        <v>3208.1696428571431</v>
      </c>
      <c r="AM23" s="1">
        <f t="shared" si="19"/>
        <v>658.53999999999974</v>
      </c>
      <c r="AN23" s="1">
        <f t="shared" si="13"/>
        <v>823.17499999999973</v>
      </c>
      <c r="AO23" s="1">
        <v>205</v>
      </c>
      <c r="AP23" s="1">
        <v>30</v>
      </c>
      <c r="AQ23" s="1">
        <f t="shared" si="14"/>
        <v>1058.1749999999997</v>
      </c>
      <c r="AR23" s="22">
        <f t="shared" si="15"/>
        <v>3023.3571428571422</v>
      </c>
    </row>
    <row r="24" spans="2:44" x14ac:dyDescent="0.35">
      <c r="B24" s="3">
        <v>550</v>
      </c>
      <c r="C24" s="21">
        <v>2700</v>
      </c>
      <c r="D24" s="4">
        <v>1255</v>
      </c>
      <c r="E24" s="6">
        <f t="shared" si="0"/>
        <v>1782.324107142857</v>
      </c>
      <c r="F24" s="3">
        <f t="shared" si="16"/>
        <v>374.16000000000037</v>
      </c>
      <c r="G24" s="21">
        <f t="shared" si="1"/>
        <v>467.70000000000044</v>
      </c>
      <c r="H24" s="21">
        <v>165</v>
      </c>
      <c r="I24" s="4">
        <f t="shared" si="2"/>
        <v>632.7000000000005</v>
      </c>
      <c r="J24" s="9">
        <f t="shared" si="3"/>
        <v>1807.7142857142874</v>
      </c>
      <c r="K24" s="20"/>
      <c r="L24" s="1"/>
      <c r="M24" s="1">
        <v>550</v>
      </c>
      <c r="N24" s="1">
        <v>2700</v>
      </c>
      <c r="O24" s="1">
        <v>1560</v>
      </c>
      <c r="P24" s="1">
        <f t="shared" si="4"/>
        <v>2215.4785714285713</v>
      </c>
      <c r="Q24" s="1">
        <f t="shared" si="17"/>
        <v>524.72</v>
      </c>
      <c r="R24" s="1">
        <f t="shared" si="5"/>
        <v>655.90000000000009</v>
      </c>
      <c r="S24" s="1">
        <v>185</v>
      </c>
      <c r="T24" s="1">
        <f t="shared" si="6"/>
        <v>840.90000000000009</v>
      </c>
      <c r="U24" s="22">
        <f t="shared" si="7"/>
        <v>2402.5714285714289</v>
      </c>
      <c r="V24" s="1"/>
      <c r="W24" s="1"/>
      <c r="X24" s="1">
        <v>550</v>
      </c>
      <c r="Y24" s="1">
        <v>2700</v>
      </c>
      <c r="Z24" s="1">
        <v>1880</v>
      </c>
      <c r="AA24" s="1">
        <f t="shared" si="8"/>
        <v>2669.9357142857143</v>
      </c>
      <c r="AB24" s="1">
        <f t="shared" si="18"/>
        <v>534.51999999999953</v>
      </c>
      <c r="AC24" s="1">
        <f t="shared" si="9"/>
        <v>668.14999999999941</v>
      </c>
      <c r="AD24" s="1">
        <v>200</v>
      </c>
      <c r="AE24" s="1">
        <f t="shared" si="10"/>
        <v>868.14999999999941</v>
      </c>
      <c r="AF24" s="22">
        <f t="shared" si="11"/>
        <v>2480.4285714285697</v>
      </c>
      <c r="AG24" s="20"/>
      <c r="AH24" s="20"/>
      <c r="AI24" s="1">
        <v>550</v>
      </c>
      <c r="AJ24" s="1">
        <v>2700</v>
      </c>
      <c r="AK24" s="1">
        <v>2350</v>
      </c>
      <c r="AL24" s="1">
        <f t="shared" si="12"/>
        <v>3337.4196428571431</v>
      </c>
      <c r="AM24" s="1">
        <f t="shared" si="19"/>
        <v>675.4599999999997</v>
      </c>
      <c r="AN24" s="1">
        <f t="shared" si="13"/>
        <v>844.32499999999959</v>
      </c>
      <c r="AO24" s="1">
        <v>205</v>
      </c>
      <c r="AP24" s="1">
        <v>30</v>
      </c>
      <c r="AQ24" s="1">
        <f t="shared" si="14"/>
        <v>1079.3249999999996</v>
      </c>
      <c r="AR24" s="22">
        <f t="shared" si="15"/>
        <v>3083.7857142857133</v>
      </c>
    </row>
    <row r="25" spans="2:44" x14ac:dyDescent="0.35">
      <c r="B25" s="3">
        <v>550</v>
      </c>
      <c r="C25" s="21">
        <v>2800</v>
      </c>
      <c r="D25" s="4">
        <v>1255</v>
      </c>
      <c r="E25" s="6">
        <f t="shared" si="0"/>
        <v>1851.3491071428571</v>
      </c>
      <c r="F25" s="3">
        <f t="shared" si="16"/>
        <v>382.63000000000039</v>
      </c>
      <c r="G25" s="21">
        <f t="shared" si="1"/>
        <v>478.28750000000048</v>
      </c>
      <c r="H25" s="21">
        <v>165</v>
      </c>
      <c r="I25" s="4">
        <f t="shared" si="2"/>
        <v>643.28750000000048</v>
      </c>
      <c r="J25" s="9">
        <f t="shared" si="3"/>
        <v>1837.9642857142871</v>
      </c>
      <c r="K25" s="20"/>
      <c r="L25" s="1"/>
      <c r="M25" s="1">
        <v>550</v>
      </c>
      <c r="N25" s="1">
        <v>2800</v>
      </c>
      <c r="O25" s="1">
        <v>1560</v>
      </c>
      <c r="P25" s="1">
        <f t="shared" si="4"/>
        <v>2301.278571428571</v>
      </c>
      <c r="Q25" s="1">
        <f t="shared" si="17"/>
        <v>537.41000000000008</v>
      </c>
      <c r="R25" s="1">
        <f t="shared" si="5"/>
        <v>671.76250000000005</v>
      </c>
      <c r="S25" s="1">
        <v>185</v>
      </c>
      <c r="T25" s="1">
        <f t="shared" si="6"/>
        <v>856.76250000000005</v>
      </c>
      <c r="U25" s="22">
        <f t="shared" si="7"/>
        <v>2447.8928571428573</v>
      </c>
      <c r="V25" s="1"/>
      <c r="W25" s="1"/>
      <c r="X25" s="1">
        <v>550</v>
      </c>
      <c r="Y25" s="1">
        <v>2800</v>
      </c>
      <c r="Z25" s="1">
        <v>1880</v>
      </c>
      <c r="AA25" s="1">
        <f t="shared" si="8"/>
        <v>2773.3357142857139</v>
      </c>
      <c r="AB25" s="1">
        <f t="shared" si="18"/>
        <v>547.5499999999995</v>
      </c>
      <c r="AC25" s="1">
        <f t="shared" si="9"/>
        <v>684.43749999999932</v>
      </c>
      <c r="AD25" s="1">
        <v>200</v>
      </c>
      <c r="AE25" s="1">
        <f t="shared" si="10"/>
        <v>884.43749999999932</v>
      </c>
      <c r="AF25" s="22">
        <f t="shared" si="11"/>
        <v>2526.964285714284</v>
      </c>
      <c r="AG25" s="20"/>
      <c r="AH25" s="20"/>
      <c r="AI25" s="1">
        <v>550</v>
      </c>
      <c r="AJ25" s="1">
        <v>2800</v>
      </c>
      <c r="AK25" s="1">
        <v>2350</v>
      </c>
      <c r="AL25" s="1">
        <f t="shared" si="12"/>
        <v>3466.6696428571431</v>
      </c>
      <c r="AM25" s="1">
        <f t="shared" si="19"/>
        <v>692.37999999999965</v>
      </c>
      <c r="AN25" s="1">
        <f t="shared" si="13"/>
        <v>865.47499999999957</v>
      </c>
      <c r="AO25" s="1">
        <v>205</v>
      </c>
      <c r="AP25" s="1">
        <v>30</v>
      </c>
      <c r="AQ25" s="1">
        <f t="shared" si="14"/>
        <v>1100.4749999999995</v>
      </c>
      <c r="AR25" s="22">
        <f t="shared" si="15"/>
        <v>3144.2142857142844</v>
      </c>
    </row>
    <row r="26" spans="2:44" x14ac:dyDescent="0.35">
      <c r="B26" s="3">
        <v>550</v>
      </c>
      <c r="C26" s="21">
        <v>2900</v>
      </c>
      <c r="D26" s="4">
        <v>1255</v>
      </c>
      <c r="E26" s="6">
        <f t="shared" si="0"/>
        <v>1920.3741071428572</v>
      </c>
      <c r="F26" s="3">
        <f t="shared" si="16"/>
        <v>391.10000000000042</v>
      </c>
      <c r="G26" s="21">
        <f t="shared" si="1"/>
        <v>488.87500000000051</v>
      </c>
      <c r="H26" s="21">
        <v>165</v>
      </c>
      <c r="I26" s="4">
        <f t="shared" si="2"/>
        <v>653.87500000000045</v>
      </c>
      <c r="J26" s="9">
        <f t="shared" si="3"/>
        <v>1868.2142857142871</v>
      </c>
      <c r="K26" s="20"/>
      <c r="L26" s="1"/>
      <c r="M26" s="1">
        <v>550</v>
      </c>
      <c r="N26" s="1">
        <v>2900</v>
      </c>
      <c r="O26" s="1">
        <v>1560</v>
      </c>
      <c r="P26" s="1">
        <f t="shared" si="4"/>
        <v>2387.0785714285712</v>
      </c>
      <c r="Q26" s="1">
        <f t="shared" si="17"/>
        <v>550.10000000000014</v>
      </c>
      <c r="R26" s="1">
        <f t="shared" si="5"/>
        <v>687.62500000000023</v>
      </c>
      <c r="S26" s="1">
        <v>185</v>
      </c>
      <c r="T26" s="1">
        <f t="shared" si="6"/>
        <v>872.62500000000023</v>
      </c>
      <c r="U26" s="22">
        <f t="shared" si="7"/>
        <v>2493.2142857142867</v>
      </c>
      <c r="V26" s="1"/>
      <c r="W26" s="1"/>
      <c r="X26" s="1">
        <v>550</v>
      </c>
      <c r="Y26" s="1">
        <v>2900</v>
      </c>
      <c r="Z26" s="1">
        <v>1880</v>
      </c>
      <c r="AA26" s="1">
        <f t="shared" si="8"/>
        <v>2876.735714285714</v>
      </c>
      <c r="AB26" s="1">
        <f t="shared" si="18"/>
        <v>560.57999999999947</v>
      </c>
      <c r="AC26" s="1">
        <f t="shared" si="9"/>
        <v>700.72499999999934</v>
      </c>
      <c r="AD26" s="1">
        <v>200</v>
      </c>
      <c r="AE26" s="1">
        <f t="shared" si="10"/>
        <v>900.72499999999934</v>
      </c>
      <c r="AF26" s="22">
        <f t="shared" si="11"/>
        <v>2573.4999999999982</v>
      </c>
      <c r="AG26" s="20"/>
      <c r="AH26" s="20"/>
      <c r="AI26" s="1">
        <v>550</v>
      </c>
      <c r="AJ26" s="1">
        <v>2900</v>
      </c>
      <c r="AK26" s="1">
        <v>2350</v>
      </c>
      <c r="AL26" s="1">
        <f t="shared" si="12"/>
        <v>3595.9196428571431</v>
      </c>
      <c r="AM26" s="1">
        <f t="shared" si="19"/>
        <v>709.29999999999961</v>
      </c>
      <c r="AN26" s="1">
        <f t="shared" si="13"/>
        <v>886.62499999999955</v>
      </c>
      <c r="AO26" s="1">
        <v>210</v>
      </c>
      <c r="AP26" s="1">
        <v>30</v>
      </c>
      <c r="AQ26" s="1">
        <f t="shared" si="14"/>
        <v>1126.6249999999995</v>
      </c>
      <c r="AR26" s="22">
        <f t="shared" si="15"/>
        <v>3218.9285714285702</v>
      </c>
    </row>
    <row r="27" spans="2:44" x14ac:dyDescent="0.35">
      <c r="B27" s="3">
        <v>550</v>
      </c>
      <c r="C27" s="21">
        <v>3000</v>
      </c>
      <c r="D27" s="4">
        <v>1255</v>
      </c>
      <c r="E27" s="6">
        <f t="shared" si="0"/>
        <v>1989.399107142857</v>
      </c>
      <c r="F27" s="3">
        <f t="shared" si="16"/>
        <v>399.57000000000045</v>
      </c>
      <c r="G27" s="21">
        <f t="shared" si="1"/>
        <v>499.46250000000055</v>
      </c>
      <c r="H27" s="21">
        <v>165</v>
      </c>
      <c r="I27" s="4">
        <f t="shared" si="2"/>
        <v>664.46250000000055</v>
      </c>
      <c r="J27" s="9">
        <f t="shared" si="3"/>
        <v>1898.4642857142874</v>
      </c>
      <c r="K27" s="20"/>
      <c r="L27" s="1"/>
      <c r="M27" s="1">
        <v>550</v>
      </c>
      <c r="N27" s="1">
        <v>3000</v>
      </c>
      <c r="O27" s="1">
        <v>1560</v>
      </c>
      <c r="P27" s="1">
        <f t="shared" si="4"/>
        <v>2472.8785714285714</v>
      </c>
      <c r="Q27" s="1">
        <f t="shared" si="17"/>
        <v>562.79000000000019</v>
      </c>
      <c r="R27" s="1">
        <f t="shared" si="5"/>
        <v>703.48750000000018</v>
      </c>
      <c r="S27" s="1">
        <v>185</v>
      </c>
      <c r="T27" s="1">
        <f t="shared" si="6"/>
        <v>888.48750000000018</v>
      </c>
      <c r="U27" s="22">
        <f t="shared" si="7"/>
        <v>2538.5357142857151</v>
      </c>
      <c r="V27" s="1"/>
      <c r="W27" s="1"/>
      <c r="X27" s="1">
        <v>550</v>
      </c>
      <c r="Y27" s="1">
        <v>3000</v>
      </c>
      <c r="Z27" s="1">
        <v>1880</v>
      </c>
      <c r="AA27" s="1">
        <f t="shared" si="8"/>
        <v>2980.1357142857141</v>
      </c>
      <c r="AB27" s="1">
        <f t="shared" si="18"/>
        <v>573.60999999999945</v>
      </c>
      <c r="AC27" s="1">
        <f t="shared" si="9"/>
        <v>717.01249999999936</v>
      </c>
      <c r="AD27" s="1">
        <v>200</v>
      </c>
      <c r="AE27" s="1">
        <f t="shared" si="10"/>
        <v>917.01249999999936</v>
      </c>
      <c r="AF27" s="22">
        <f t="shared" si="11"/>
        <v>2620.0357142857129</v>
      </c>
      <c r="AG27" s="20"/>
      <c r="AH27" s="20"/>
      <c r="AI27" s="1">
        <v>550</v>
      </c>
      <c r="AJ27" s="1">
        <v>3000</v>
      </c>
      <c r="AK27" s="1">
        <v>2350</v>
      </c>
      <c r="AL27" s="1">
        <f t="shared" si="12"/>
        <v>3725.1696428571431</v>
      </c>
      <c r="AM27" s="1">
        <f t="shared" si="19"/>
        <v>726.21999999999957</v>
      </c>
      <c r="AN27" s="1">
        <f t="shared" si="13"/>
        <v>907.77499999999941</v>
      </c>
      <c r="AO27" s="1">
        <v>210</v>
      </c>
      <c r="AP27" s="1">
        <v>30</v>
      </c>
      <c r="AQ27" s="1">
        <f t="shared" si="14"/>
        <v>1147.7749999999994</v>
      </c>
      <c r="AR27" s="22">
        <f t="shared" si="15"/>
        <v>3279.3571428571413</v>
      </c>
    </row>
    <row r="28" spans="2:44" x14ac:dyDescent="0.35">
      <c r="B28" s="3"/>
      <c r="C28" s="21"/>
      <c r="D28" s="4"/>
      <c r="E28" s="6"/>
      <c r="F28" s="3"/>
      <c r="G28" s="21"/>
      <c r="H28" s="21"/>
      <c r="I28" s="4"/>
      <c r="J28" s="23"/>
      <c r="K28" s="20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20"/>
      <c r="AH28" s="20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29" spans="2:44" x14ac:dyDescent="0.35">
      <c r="B29" s="3">
        <v>600</v>
      </c>
      <c r="C29" s="21">
        <v>800</v>
      </c>
      <c r="D29" s="4">
        <v>1255</v>
      </c>
      <c r="E29" s="6">
        <f t="shared" ref="E29:E51" si="20">(((22/7*(B29/2)^2)*D29)+((C29-B29)*D29*B29))/1000000</f>
        <v>505.58571428571429</v>
      </c>
      <c r="F29" s="3">
        <v>220.86</v>
      </c>
      <c r="G29" s="21">
        <f t="shared" si="1"/>
        <v>276.07500000000005</v>
      </c>
      <c r="H29" s="21">
        <v>125</v>
      </c>
      <c r="I29" s="4">
        <f t="shared" si="2"/>
        <v>401.07500000000005</v>
      </c>
      <c r="J29" s="9">
        <f t="shared" si="3"/>
        <v>1145.9285714285716</v>
      </c>
      <c r="K29" s="20"/>
      <c r="L29" s="1"/>
      <c r="M29" s="1">
        <v>600</v>
      </c>
      <c r="N29" s="1">
        <v>800</v>
      </c>
      <c r="O29" s="1">
        <v>1560</v>
      </c>
      <c r="P29" s="1">
        <f t="shared" si="4"/>
        <v>628.4571428571428</v>
      </c>
      <c r="Q29" s="1">
        <v>294.61</v>
      </c>
      <c r="R29" s="1">
        <f t="shared" ref="R29:R51" si="21">$R$4*Q29</f>
        <v>368.26250000000005</v>
      </c>
      <c r="S29" s="1">
        <v>125</v>
      </c>
      <c r="T29" s="1">
        <f t="shared" ref="T29:T51" si="22">SUM(R29:S29)</f>
        <v>493.26250000000005</v>
      </c>
      <c r="U29" s="22">
        <f t="shared" ref="U29:U51" si="23">T29/(1-$C$2)</f>
        <v>1409.3214285714289</v>
      </c>
      <c r="V29" s="1"/>
      <c r="W29" s="1"/>
      <c r="X29" s="1">
        <v>600</v>
      </c>
      <c r="Y29" s="1">
        <v>800</v>
      </c>
      <c r="Z29" s="1">
        <v>1880</v>
      </c>
      <c r="AA29" s="1">
        <f t="shared" ref="AA29:AA92" si="24">(((22/7*(X29/2)^2)*Z29)+((Y29-X29)*Z29*X29))/1000000</f>
        <v>757.37142857142851</v>
      </c>
      <c r="AB29" s="1">
        <v>298.02999999999997</v>
      </c>
      <c r="AC29" s="1">
        <f t="shared" si="9"/>
        <v>372.53749999999997</v>
      </c>
      <c r="AD29" s="1">
        <v>125</v>
      </c>
      <c r="AE29" s="1">
        <f t="shared" ref="AE29:AE51" si="25">SUM(AC29:AD29)</f>
        <v>497.53749999999997</v>
      </c>
      <c r="AF29" s="22">
        <f t="shared" ref="AF29:AF51" si="26">AE29/(1-$C$2)</f>
        <v>1421.5357142857142</v>
      </c>
      <c r="AG29" s="20"/>
      <c r="AH29" s="20"/>
      <c r="AI29" s="1">
        <v>600</v>
      </c>
      <c r="AJ29" s="1">
        <v>800</v>
      </c>
      <c r="AK29" s="1">
        <v>2350</v>
      </c>
      <c r="AL29" s="1">
        <f t="shared" ref="AL29:AL51" si="27">(((22/7*(AI29/2)^2)*AK29)+((AJ29-AI29)*AK29*AI29))/1000000</f>
        <v>946.71428571428578</v>
      </c>
      <c r="AM29" s="1">
        <v>368.36</v>
      </c>
      <c r="AN29" s="1">
        <f t="shared" si="13"/>
        <v>460.45000000000005</v>
      </c>
      <c r="AO29" s="1">
        <v>125</v>
      </c>
      <c r="AP29" s="1">
        <v>30</v>
      </c>
      <c r="AQ29" s="1">
        <f t="shared" ref="AQ29:AQ51" si="28">SUM(AN29:AP29)</f>
        <v>615.45000000000005</v>
      </c>
      <c r="AR29" s="22">
        <f t="shared" ref="AR29:AR51" si="29">AQ29/(1-$C$2)</f>
        <v>1758.4285714285716</v>
      </c>
    </row>
    <row r="30" spans="2:44" x14ac:dyDescent="0.35">
      <c r="B30" s="3">
        <v>600</v>
      </c>
      <c r="C30" s="21">
        <v>900</v>
      </c>
      <c r="D30" s="4">
        <v>1255</v>
      </c>
      <c r="E30" s="6">
        <f t="shared" si="20"/>
        <v>580.88571428571424</v>
      </c>
      <c r="F30" s="3">
        <v>229.3</v>
      </c>
      <c r="G30" s="21">
        <f t="shared" si="1"/>
        <v>286.625</v>
      </c>
      <c r="H30" s="21">
        <v>125</v>
      </c>
      <c r="I30" s="4">
        <f t="shared" si="2"/>
        <v>411.625</v>
      </c>
      <c r="J30" s="9">
        <f t="shared" si="3"/>
        <v>1176.0714285714287</v>
      </c>
      <c r="K30" s="20"/>
      <c r="L30" s="1"/>
      <c r="M30" s="1">
        <v>600</v>
      </c>
      <c r="N30" s="1">
        <v>900</v>
      </c>
      <c r="O30" s="1">
        <v>1560</v>
      </c>
      <c r="P30" s="1">
        <f t="shared" si="4"/>
        <v>722.05714285714282</v>
      </c>
      <c r="Q30" s="1">
        <v>307.27999999999997</v>
      </c>
      <c r="R30" s="1">
        <f t="shared" si="21"/>
        <v>384.09999999999997</v>
      </c>
      <c r="S30" s="1">
        <v>125</v>
      </c>
      <c r="T30" s="1">
        <f t="shared" si="22"/>
        <v>509.09999999999997</v>
      </c>
      <c r="U30" s="22">
        <f t="shared" si="23"/>
        <v>1454.5714285714287</v>
      </c>
      <c r="V30" s="1"/>
      <c r="W30" s="1"/>
      <c r="X30" s="1">
        <v>600</v>
      </c>
      <c r="Y30" s="1">
        <v>900</v>
      </c>
      <c r="Z30" s="1">
        <v>1880</v>
      </c>
      <c r="AA30" s="1">
        <f t="shared" si="24"/>
        <v>870.17142857142858</v>
      </c>
      <c r="AB30" s="1">
        <v>311.06</v>
      </c>
      <c r="AC30" s="1">
        <f t="shared" si="9"/>
        <v>388.82499999999999</v>
      </c>
      <c r="AD30" s="1">
        <v>125</v>
      </c>
      <c r="AE30" s="1">
        <f t="shared" si="25"/>
        <v>513.82500000000005</v>
      </c>
      <c r="AF30" s="22">
        <f t="shared" si="26"/>
        <v>1468.0714285714289</v>
      </c>
      <c r="AG30" s="20"/>
      <c r="AH30" s="20"/>
      <c r="AI30" s="1">
        <v>600</v>
      </c>
      <c r="AJ30" s="1">
        <v>900</v>
      </c>
      <c r="AK30" s="1">
        <v>2350</v>
      </c>
      <c r="AL30" s="1">
        <f t="shared" si="27"/>
        <v>1087.7142857142858</v>
      </c>
      <c r="AM30" s="1">
        <v>385.26</v>
      </c>
      <c r="AN30" s="1">
        <f t="shared" si="13"/>
        <v>481.57499999999999</v>
      </c>
      <c r="AO30" s="1">
        <v>145</v>
      </c>
      <c r="AP30" s="1">
        <v>30</v>
      </c>
      <c r="AQ30" s="1">
        <f t="shared" si="28"/>
        <v>656.57500000000005</v>
      </c>
      <c r="AR30" s="22">
        <f t="shared" si="29"/>
        <v>1875.9285714285718</v>
      </c>
    </row>
    <row r="31" spans="2:44" x14ac:dyDescent="0.35">
      <c r="B31" s="3">
        <v>600</v>
      </c>
      <c r="C31" s="21">
        <v>1000</v>
      </c>
      <c r="D31" s="4">
        <v>1255</v>
      </c>
      <c r="E31" s="6">
        <f t="shared" si="20"/>
        <v>656.18571428571431</v>
      </c>
      <c r="F31" s="3">
        <f>F30+8.44</f>
        <v>237.74</v>
      </c>
      <c r="G31" s="21">
        <f t="shared" si="1"/>
        <v>297.17500000000001</v>
      </c>
      <c r="H31" s="21">
        <v>125</v>
      </c>
      <c r="I31" s="4">
        <f t="shared" si="2"/>
        <v>422.17500000000001</v>
      </c>
      <c r="J31" s="9">
        <f t="shared" si="3"/>
        <v>1206.2142857142858</v>
      </c>
      <c r="K31" s="20"/>
      <c r="L31" s="1"/>
      <c r="M31" s="1">
        <v>600</v>
      </c>
      <c r="N31" s="1">
        <v>1000</v>
      </c>
      <c r="O31" s="1">
        <v>1560</v>
      </c>
      <c r="P31" s="1">
        <f t="shared" si="4"/>
        <v>815.65714285714284</v>
      </c>
      <c r="Q31" s="1">
        <f>Q30+12.67</f>
        <v>319.95</v>
      </c>
      <c r="R31" s="1">
        <f t="shared" si="21"/>
        <v>399.9375</v>
      </c>
      <c r="S31" s="1">
        <v>125</v>
      </c>
      <c r="T31" s="1">
        <f t="shared" si="22"/>
        <v>524.9375</v>
      </c>
      <c r="U31" s="22">
        <f t="shared" si="23"/>
        <v>1499.8214285714287</v>
      </c>
      <c r="V31" s="1"/>
      <c r="W31" s="1"/>
      <c r="X31" s="1">
        <v>600</v>
      </c>
      <c r="Y31" s="1">
        <v>1000</v>
      </c>
      <c r="Z31" s="1">
        <v>1880</v>
      </c>
      <c r="AA31" s="1">
        <f t="shared" si="24"/>
        <v>982.97142857142853</v>
      </c>
      <c r="AB31" s="1">
        <f>AB30+13.03</f>
        <v>324.08999999999997</v>
      </c>
      <c r="AC31" s="1">
        <f t="shared" si="9"/>
        <v>405.11249999999995</v>
      </c>
      <c r="AD31" s="1">
        <v>125</v>
      </c>
      <c r="AE31" s="1">
        <f t="shared" si="25"/>
        <v>530.11249999999995</v>
      </c>
      <c r="AF31" s="22">
        <f t="shared" si="26"/>
        <v>1514.6071428571429</v>
      </c>
      <c r="AG31" s="20"/>
      <c r="AH31" s="20"/>
      <c r="AI31" s="1">
        <v>600</v>
      </c>
      <c r="AJ31" s="1">
        <v>1000</v>
      </c>
      <c r="AK31" s="1">
        <v>2350</v>
      </c>
      <c r="AL31" s="1">
        <f t="shared" si="27"/>
        <v>1228.7142857142858</v>
      </c>
      <c r="AM31" s="1">
        <f>AM30+16.9</f>
        <v>402.15999999999997</v>
      </c>
      <c r="AN31" s="1">
        <f t="shared" si="13"/>
        <v>502.69999999999993</v>
      </c>
      <c r="AO31" s="1">
        <v>145</v>
      </c>
      <c r="AP31" s="1">
        <v>30</v>
      </c>
      <c r="AQ31" s="1">
        <f t="shared" si="28"/>
        <v>677.69999999999993</v>
      </c>
      <c r="AR31" s="22">
        <f t="shared" si="29"/>
        <v>1936.2857142857142</v>
      </c>
    </row>
    <row r="32" spans="2:44" x14ac:dyDescent="0.35">
      <c r="B32" s="3">
        <v>600</v>
      </c>
      <c r="C32" s="21">
        <v>1100</v>
      </c>
      <c r="D32" s="4">
        <v>1255</v>
      </c>
      <c r="E32" s="6">
        <f t="shared" si="20"/>
        <v>731.48571428571427</v>
      </c>
      <c r="F32" s="3">
        <f t="shared" ref="F32:F51" si="30">F31+8.44</f>
        <v>246.18</v>
      </c>
      <c r="G32" s="21">
        <f t="shared" si="1"/>
        <v>307.72500000000002</v>
      </c>
      <c r="H32" s="21">
        <v>125</v>
      </c>
      <c r="I32" s="4">
        <f t="shared" si="2"/>
        <v>432.72500000000002</v>
      </c>
      <c r="J32" s="9">
        <f t="shared" si="3"/>
        <v>1236.3571428571429</v>
      </c>
      <c r="K32" s="20"/>
      <c r="L32" s="1"/>
      <c r="M32" s="1">
        <v>600</v>
      </c>
      <c r="N32" s="1">
        <v>1100</v>
      </c>
      <c r="O32" s="1">
        <v>1560</v>
      </c>
      <c r="P32" s="1">
        <f t="shared" si="4"/>
        <v>909.25714285714275</v>
      </c>
      <c r="Q32" s="1">
        <f t="shared" ref="Q32:Q51" si="31">Q31+12.67</f>
        <v>332.62</v>
      </c>
      <c r="R32" s="1">
        <f t="shared" si="21"/>
        <v>415.77499999999998</v>
      </c>
      <c r="S32" s="1">
        <v>125</v>
      </c>
      <c r="T32" s="1">
        <f t="shared" si="22"/>
        <v>540.77499999999998</v>
      </c>
      <c r="U32" s="22">
        <f t="shared" si="23"/>
        <v>1545.0714285714287</v>
      </c>
      <c r="V32" s="1"/>
      <c r="W32" s="1"/>
      <c r="X32" s="1">
        <v>600</v>
      </c>
      <c r="Y32" s="1">
        <v>1100</v>
      </c>
      <c r="Z32" s="1">
        <v>1880</v>
      </c>
      <c r="AA32" s="1">
        <f t="shared" si="24"/>
        <v>1095.7714285714285</v>
      </c>
      <c r="AB32" s="1">
        <f t="shared" ref="AB32:AB51" si="32">AB31+13.03</f>
        <v>337.11999999999995</v>
      </c>
      <c r="AC32" s="1">
        <f t="shared" si="9"/>
        <v>421.39999999999992</v>
      </c>
      <c r="AD32" s="1">
        <v>145</v>
      </c>
      <c r="AE32" s="1">
        <f t="shared" si="25"/>
        <v>566.39999999999986</v>
      </c>
      <c r="AF32" s="22">
        <f t="shared" si="26"/>
        <v>1618.285714285714</v>
      </c>
      <c r="AG32" s="20"/>
      <c r="AH32" s="20"/>
      <c r="AI32" s="1">
        <v>600</v>
      </c>
      <c r="AJ32" s="1">
        <v>1100</v>
      </c>
      <c r="AK32" s="1">
        <v>2350</v>
      </c>
      <c r="AL32" s="1">
        <f t="shared" si="27"/>
        <v>1369.7142857142858</v>
      </c>
      <c r="AM32" s="1">
        <f t="shared" ref="AM32:AM51" si="33">AM31+16.9</f>
        <v>419.05999999999995</v>
      </c>
      <c r="AN32" s="1">
        <f t="shared" si="13"/>
        <v>523.82499999999993</v>
      </c>
      <c r="AO32" s="1">
        <v>145</v>
      </c>
      <c r="AP32" s="1">
        <v>30</v>
      </c>
      <c r="AQ32" s="1">
        <f t="shared" si="28"/>
        <v>698.82499999999993</v>
      </c>
      <c r="AR32" s="22">
        <f t="shared" si="29"/>
        <v>1996.6428571428571</v>
      </c>
    </row>
    <row r="33" spans="2:44" x14ac:dyDescent="0.35">
      <c r="B33" s="3">
        <v>600</v>
      </c>
      <c r="C33" s="21">
        <v>1200</v>
      </c>
      <c r="D33" s="4">
        <v>1255</v>
      </c>
      <c r="E33" s="6">
        <f t="shared" si="20"/>
        <v>806.78571428571422</v>
      </c>
      <c r="F33" s="3">
        <f t="shared" si="30"/>
        <v>254.62</v>
      </c>
      <c r="G33" s="21">
        <f t="shared" si="1"/>
        <v>318.27499999999998</v>
      </c>
      <c r="H33" s="21">
        <v>125</v>
      </c>
      <c r="I33" s="4">
        <f t="shared" si="2"/>
        <v>443.27499999999998</v>
      </c>
      <c r="J33" s="9">
        <f t="shared" si="3"/>
        <v>1266.5</v>
      </c>
      <c r="K33" s="20"/>
      <c r="L33" s="1"/>
      <c r="M33" s="1">
        <v>600</v>
      </c>
      <c r="N33" s="1">
        <v>1200</v>
      </c>
      <c r="O33" s="1">
        <v>1560</v>
      </c>
      <c r="P33" s="1">
        <f t="shared" si="4"/>
        <v>1002.8571428571428</v>
      </c>
      <c r="Q33" s="1">
        <f t="shared" si="31"/>
        <v>345.29</v>
      </c>
      <c r="R33" s="1">
        <f t="shared" si="21"/>
        <v>431.61250000000001</v>
      </c>
      <c r="S33" s="1">
        <v>145</v>
      </c>
      <c r="T33" s="1">
        <f t="shared" si="22"/>
        <v>576.61249999999995</v>
      </c>
      <c r="U33" s="22">
        <f t="shared" si="23"/>
        <v>1647.4642857142858</v>
      </c>
      <c r="V33" s="1"/>
      <c r="W33" s="1"/>
      <c r="X33" s="1">
        <v>600</v>
      </c>
      <c r="Y33" s="1">
        <v>1200</v>
      </c>
      <c r="Z33" s="1">
        <v>1880</v>
      </c>
      <c r="AA33" s="1">
        <f t="shared" si="24"/>
        <v>1208.5714285714284</v>
      </c>
      <c r="AB33" s="1">
        <f t="shared" si="32"/>
        <v>350.14999999999992</v>
      </c>
      <c r="AC33" s="1">
        <f t="shared" si="9"/>
        <v>437.68749999999989</v>
      </c>
      <c r="AD33" s="1">
        <v>145</v>
      </c>
      <c r="AE33" s="1">
        <f t="shared" si="25"/>
        <v>582.68749999999989</v>
      </c>
      <c r="AF33" s="22">
        <f t="shared" si="26"/>
        <v>1664.8214285714284</v>
      </c>
      <c r="AG33" s="20"/>
      <c r="AH33" s="20"/>
      <c r="AI33" s="1">
        <v>600</v>
      </c>
      <c r="AJ33" s="1">
        <v>1200</v>
      </c>
      <c r="AK33" s="1">
        <v>2350</v>
      </c>
      <c r="AL33" s="1">
        <f t="shared" si="27"/>
        <v>1510.7142857142858</v>
      </c>
      <c r="AM33" s="1">
        <f t="shared" si="33"/>
        <v>435.95999999999992</v>
      </c>
      <c r="AN33" s="1">
        <f t="shared" si="13"/>
        <v>544.94999999999993</v>
      </c>
      <c r="AO33" s="1">
        <v>165</v>
      </c>
      <c r="AP33" s="1">
        <v>30</v>
      </c>
      <c r="AQ33" s="1">
        <f t="shared" si="28"/>
        <v>739.94999999999993</v>
      </c>
      <c r="AR33" s="22">
        <f t="shared" si="29"/>
        <v>2114.1428571428569</v>
      </c>
    </row>
    <row r="34" spans="2:44" x14ac:dyDescent="0.35">
      <c r="B34" s="3">
        <v>600</v>
      </c>
      <c r="C34" s="21">
        <v>1300</v>
      </c>
      <c r="D34" s="4">
        <v>1255</v>
      </c>
      <c r="E34" s="6">
        <f t="shared" si="20"/>
        <v>882.08571428571429</v>
      </c>
      <c r="F34" s="3">
        <f t="shared" si="30"/>
        <v>263.06</v>
      </c>
      <c r="G34" s="21">
        <f t="shared" si="1"/>
        <v>328.82499999999999</v>
      </c>
      <c r="H34" s="21">
        <v>125</v>
      </c>
      <c r="I34" s="4">
        <f t="shared" si="2"/>
        <v>453.82499999999999</v>
      </c>
      <c r="J34" s="9">
        <f t="shared" si="3"/>
        <v>1296.6428571428571</v>
      </c>
      <c r="K34" s="20"/>
      <c r="L34" s="1"/>
      <c r="M34" s="1">
        <v>600</v>
      </c>
      <c r="N34" s="1">
        <v>1300</v>
      </c>
      <c r="O34" s="1">
        <v>1560</v>
      </c>
      <c r="P34" s="1">
        <f t="shared" si="4"/>
        <v>1096.457142857143</v>
      </c>
      <c r="Q34" s="1">
        <f t="shared" si="31"/>
        <v>357.96000000000004</v>
      </c>
      <c r="R34" s="1">
        <f t="shared" si="21"/>
        <v>447.45000000000005</v>
      </c>
      <c r="S34" s="1">
        <v>145</v>
      </c>
      <c r="T34" s="1">
        <f t="shared" si="22"/>
        <v>592.45000000000005</v>
      </c>
      <c r="U34" s="22">
        <f t="shared" si="23"/>
        <v>1692.714285714286</v>
      </c>
      <c r="V34" s="1"/>
      <c r="W34" s="1"/>
      <c r="X34" s="1">
        <v>600</v>
      </c>
      <c r="Y34" s="1">
        <v>1300</v>
      </c>
      <c r="Z34" s="1">
        <v>1880</v>
      </c>
      <c r="AA34" s="1">
        <f t="shared" si="24"/>
        <v>1321.3714285714286</v>
      </c>
      <c r="AB34" s="1">
        <f t="shared" si="32"/>
        <v>363.17999999999989</v>
      </c>
      <c r="AC34" s="1">
        <f t="shared" si="9"/>
        <v>453.97499999999985</v>
      </c>
      <c r="AD34" s="1">
        <v>145</v>
      </c>
      <c r="AE34" s="1">
        <f t="shared" si="25"/>
        <v>598.97499999999991</v>
      </c>
      <c r="AF34" s="22">
        <f t="shared" si="26"/>
        <v>1711.3571428571427</v>
      </c>
      <c r="AG34" s="20"/>
      <c r="AH34" s="20"/>
      <c r="AI34" s="1">
        <v>600</v>
      </c>
      <c r="AJ34" s="1">
        <v>1300</v>
      </c>
      <c r="AK34" s="1">
        <v>2350</v>
      </c>
      <c r="AL34" s="1">
        <f t="shared" si="27"/>
        <v>1651.7142857142858</v>
      </c>
      <c r="AM34" s="1">
        <f t="shared" si="33"/>
        <v>452.8599999999999</v>
      </c>
      <c r="AN34" s="1">
        <f t="shared" si="13"/>
        <v>566.07499999999982</v>
      </c>
      <c r="AO34" s="1">
        <v>165</v>
      </c>
      <c r="AP34" s="1">
        <v>30</v>
      </c>
      <c r="AQ34" s="1">
        <f t="shared" si="28"/>
        <v>761.07499999999982</v>
      </c>
      <c r="AR34" s="22">
        <f t="shared" si="29"/>
        <v>2174.4999999999995</v>
      </c>
    </row>
    <row r="35" spans="2:44" x14ac:dyDescent="0.35">
      <c r="B35" s="3">
        <v>600</v>
      </c>
      <c r="C35" s="21">
        <v>1400</v>
      </c>
      <c r="D35" s="4">
        <v>1255</v>
      </c>
      <c r="E35" s="6">
        <f t="shared" si="20"/>
        <v>957.38571428571424</v>
      </c>
      <c r="F35" s="3">
        <f t="shared" si="30"/>
        <v>271.5</v>
      </c>
      <c r="G35" s="21">
        <f t="shared" si="1"/>
        <v>339.375</v>
      </c>
      <c r="H35" s="21">
        <v>125</v>
      </c>
      <c r="I35" s="4">
        <f t="shared" si="2"/>
        <v>464.375</v>
      </c>
      <c r="J35" s="9">
        <f t="shared" si="3"/>
        <v>1326.7857142857144</v>
      </c>
      <c r="K35" s="20"/>
      <c r="L35" s="1"/>
      <c r="M35" s="1">
        <v>600</v>
      </c>
      <c r="N35" s="1">
        <v>1400</v>
      </c>
      <c r="O35" s="1">
        <v>1560</v>
      </c>
      <c r="P35" s="1">
        <f t="shared" si="4"/>
        <v>1190.0571428571429</v>
      </c>
      <c r="Q35" s="1">
        <f t="shared" si="31"/>
        <v>370.63000000000005</v>
      </c>
      <c r="R35" s="1">
        <f t="shared" si="21"/>
        <v>463.28750000000008</v>
      </c>
      <c r="S35" s="1">
        <v>145</v>
      </c>
      <c r="T35" s="1">
        <f t="shared" si="22"/>
        <v>608.28750000000014</v>
      </c>
      <c r="U35" s="22">
        <f t="shared" si="23"/>
        <v>1737.9642857142862</v>
      </c>
      <c r="V35" s="1"/>
      <c r="W35" s="1"/>
      <c r="X35" s="1">
        <v>600</v>
      </c>
      <c r="Y35" s="1">
        <v>1400</v>
      </c>
      <c r="Z35" s="1">
        <v>1880</v>
      </c>
      <c r="AA35" s="1">
        <f t="shared" si="24"/>
        <v>1434.1714285714286</v>
      </c>
      <c r="AB35" s="1">
        <f t="shared" si="32"/>
        <v>376.20999999999987</v>
      </c>
      <c r="AC35" s="1">
        <f t="shared" si="9"/>
        <v>470.26249999999982</v>
      </c>
      <c r="AD35" s="1">
        <v>145</v>
      </c>
      <c r="AE35" s="1">
        <f t="shared" si="25"/>
        <v>615.26249999999982</v>
      </c>
      <c r="AF35" s="22">
        <f t="shared" si="26"/>
        <v>1757.8928571428567</v>
      </c>
      <c r="AG35" s="20"/>
      <c r="AH35" s="20"/>
      <c r="AI35" s="1">
        <v>600</v>
      </c>
      <c r="AJ35" s="1">
        <v>1400</v>
      </c>
      <c r="AK35" s="1">
        <v>2350</v>
      </c>
      <c r="AL35" s="1">
        <f t="shared" si="27"/>
        <v>1792.7142857142858</v>
      </c>
      <c r="AM35" s="1">
        <f t="shared" si="33"/>
        <v>469.75999999999988</v>
      </c>
      <c r="AN35" s="1">
        <f t="shared" si="13"/>
        <v>587.19999999999982</v>
      </c>
      <c r="AO35" s="1">
        <v>165</v>
      </c>
      <c r="AP35" s="1">
        <v>30</v>
      </c>
      <c r="AQ35" s="1">
        <f t="shared" si="28"/>
        <v>782.19999999999982</v>
      </c>
      <c r="AR35" s="22">
        <f t="shared" si="29"/>
        <v>2234.8571428571427</v>
      </c>
    </row>
    <row r="36" spans="2:44" x14ac:dyDescent="0.35">
      <c r="B36" s="3">
        <v>600</v>
      </c>
      <c r="C36" s="21">
        <v>1500</v>
      </c>
      <c r="D36" s="4">
        <v>1255</v>
      </c>
      <c r="E36" s="6">
        <f t="shared" si="20"/>
        <v>1032.6857142857143</v>
      </c>
      <c r="F36" s="3">
        <f t="shared" si="30"/>
        <v>279.94</v>
      </c>
      <c r="G36" s="21">
        <f t="shared" si="1"/>
        <v>349.92500000000001</v>
      </c>
      <c r="H36" s="21">
        <v>145</v>
      </c>
      <c r="I36" s="4">
        <f t="shared" si="2"/>
        <v>494.92500000000001</v>
      </c>
      <c r="J36" s="9">
        <f t="shared" si="3"/>
        <v>1414.0714285714287</v>
      </c>
      <c r="K36" s="20"/>
      <c r="L36" s="1"/>
      <c r="M36" s="1">
        <v>600</v>
      </c>
      <c r="N36" s="1">
        <v>1500</v>
      </c>
      <c r="O36" s="1">
        <v>1560</v>
      </c>
      <c r="P36" s="1">
        <f t="shared" si="4"/>
        <v>1283.6571428571428</v>
      </c>
      <c r="Q36" s="1">
        <f t="shared" si="31"/>
        <v>383.30000000000007</v>
      </c>
      <c r="R36" s="1">
        <f t="shared" si="21"/>
        <v>479.12500000000011</v>
      </c>
      <c r="S36" s="1">
        <v>145</v>
      </c>
      <c r="T36" s="1">
        <f t="shared" si="22"/>
        <v>624.12500000000011</v>
      </c>
      <c r="U36" s="22">
        <f t="shared" si="23"/>
        <v>1783.2142857142862</v>
      </c>
      <c r="V36" s="1"/>
      <c r="W36" s="1"/>
      <c r="X36" s="1">
        <v>600</v>
      </c>
      <c r="Y36" s="1">
        <v>1500</v>
      </c>
      <c r="Z36" s="1">
        <v>1880</v>
      </c>
      <c r="AA36" s="1">
        <f t="shared" si="24"/>
        <v>1546.9714285714285</v>
      </c>
      <c r="AB36" s="1">
        <f t="shared" si="32"/>
        <v>389.23999999999984</v>
      </c>
      <c r="AC36" s="1">
        <f t="shared" si="9"/>
        <v>486.54999999999978</v>
      </c>
      <c r="AD36" s="1">
        <v>165</v>
      </c>
      <c r="AE36" s="1">
        <f t="shared" si="25"/>
        <v>651.54999999999973</v>
      </c>
      <c r="AF36" s="22">
        <f t="shared" si="26"/>
        <v>1861.571428571428</v>
      </c>
      <c r="AG36" s="20"/>
      <c r="AH36" s="20"/>
      <c r="AI36" s="1">
        <v>600</v>
      </c>
      <c r="AJ36" s="1">
        <v>1500</v>
      </c>
      <c r="AK36" s="1">
        <v>2350</v>
      </c>
      <c r="AL36" s="1">
        <f t="shared" si="27"/>
        <v>1933.7142857142858</v>
      </c>
      <c r="AM36" s="1">
        <f t="shared" si="33"/>
        <v>486.65999999999985</v>
      </c>
      <c r="AN36" s="1">
        <f t="shared" si="13"/>
        <v>608.32499999999982</v>
      </c>
      <c r="AO36" s="1">
        <v>165</v>
      </c>
      <c r="AP36" s="1">
        <v>30</v>
      </c>
      <c r="AQ36" s="1">
        <f t="shared" si="28"/>
        <v>803.32499999999982</v>
      </c>
      <c r="AR36" s="22">
        <f t="shared" si="29"/>
        <v>2295.2142857142853</v>
      </c>
    </row>
    <row r="37" spans="2:44" x14ac:dyDescent="0.35">
      <c r="B37" s="3">
        <v>600</v>
      </c>
      <c r="C37" s="21">
        <v>1600</v>
      </c>
      <c r="D37" s="4">
        <v>1255</v>
      </c>
      <c r="E37" s="6">
        <f t="shared" si="20"/>
        <v>1107.985714285714</v>
      </c>
      <c r="F37" s="3">
        <f t="shared" si="30"/>
        <v>288.38</v>
      </c>
      <c r="G37" s="21">
        <f t="shared" si="1"/>
        <v>360.47500000000002</v>
      </c>
      <c r="H37" s="21">
        <v>145</v>
      </c>
      <c r="I37" s="4">
        <f t="shared" si="2"/>
        <v>505.47500000000002</v>
      </c>
      <c r="J37" s="9">
        <f t="shared" si="3"/>
        <v>1444.2142857142858</v>
      </c>
      <c r="K37" s="20"/>
      <c r="L37" s="1"/>
      <c r="M37" s="1">
        <v>600</v>
      </c>
      <c r="N37" s="1">
        <v>1600</v>
      </c>
      <c r="O37" s="1">
        <v>1560</v>
      </c>
      <c r="P37" s="1">
        <f t="shared" si="4"/>
        <v>1377.257142857143</v>
      </c>
      <c r="Q37" s="1">
        <f t="shared" si="31"/>
        <v>395.97000000000008</v>
      </c>
      <c r="R37" s="1">
        <f t="shared" si="21"/>
        <v>494.96250000000009</v>
      </c>
      <c r="S37" s="1">
        <v>145</v>
      </c>
      <c r="T37" s="1">
        <f t="shared" si="22"/>
        <v>639.96250000000009</v>
      </c>
      <c r="U37" s="22">
        <f t="shared" si="23"/>
        <v>1828.464285714286</v>
      </c>
      <c r="V37" s="1"/>
      <c r="W37" s="1"/>
      <c r="X37" s="1">
        <v>600</v>
      </c>
      <c r="Y37" s="1">
        <v>1600</v>
      </c>
      <c r="Z37" s="1">
        <v>1880</v>
      </c>
      <c r="AA37" s="1">
        <f t="shared" si="24"/>
        <v>1659.7714285714285</v>
      </c>
      <c r="AB37" s="1">
        <f t="shared" si="32"/>
        <v>402.26999999999981</v>
      </c>
      <c r="AC37" s="1">
        <f t="shared" si="9"/>
        <v>502.83749999999975</v>
      </c>
      <c r="AD37" s="1">
        <v>165</v>
      </c>
      <c r="AE37" s="1">
        <f t="shared" si="25"/>
        <v>667.83749999999975</v>
      </c>
      <c r="AF37" s="22">
        <f t="shared" si="26"/>
        <v>1908.1071428571422</v>
      </c>
      <c r="AG37" s="20"/>
      <c r="AH37" s="20"/>
      <c r="AI37" s="1">
        <v>600</v>
      </c>
      <c r="AJ37" s="1">
        <v>1600</v>
      </c>
      <c r="AK37" s="1">
        <v>2350</v>
      </c>
      <c r="AL37" s="1">
        <f t="shared" si="27"/>
        <v>2074.7142857142858</v>
      </c>
      <c r="AM37" s="1">
        <f t="shared" si="33"/>
        <v>503.55999999999983</v>
      </c>
      <c r="AN37" s="1">
        <f t="shared" si="13"/>
        <v>629.44999999999982</v>
      </c>
      <c r="AO37" s="1">
        <v>185</v>
      </c>
      <c r="AP37" s="1">
        <v>30</v>
      </c>
      <c r="AQ37" s="1">
        <f t="shared" si="28"/>
        <v>844.44999999999982</v>
      </c>
      <c r="AR37" s="22">
        <f t="shared" si="29"/>
        <v>2412.7142857142853</v>
      </c>
    </row>
    <row r="38" spans="2:44" x14ac:dyDescent="0.35">
      <c r="B38" s="3">
        <v>600</v>
      </c>
      <c r="C38" s="21">
        <v>1700</v>
      </c>
      <c r="D38" s="4">
        <v>1255</v>
      </c>
      <c r="E38" s="6">
        <f t="shared" si="20"/>
        <v>1183.2857142857142</v>
      </c>
      <c r="F38" s="3">
        <f t="shared" si="30"/>
        <v>296.82</v>
      </c>
      <c r="G38" s="21">
        <f t="shared" si="1"/>
        <v>371.02499999999998</v>
      </c>
      <c r="H38" s="21">
        <v>145</v>
      </c>
      <c r="I38" s="4">
        <f t="shared" si="2"/>
        <v>516.02499999999998</v>
      </c>
      <c r="J38" s="9">
        <f t="shared" si="3"/>
        <v>1474.3571428571429</v>
      </c>
      <c r="K38" s="20"/>
      <c r="L38" s="1"/>
      <c r="M38" s="1">
        <v>600</v>
      </c>
      <c r="N38" s="1">
        <v>1700</v>
      </c>
      <c r="O38" s="1">
        <v>1560</v>
      </c>
      <c r="P38" s="1">
        <f t="shared" si="4"/>
        <v>1470.8571428571429</v>
      </c>
      <c r="Q38" s="1">
        <f t="shared" si="31"/>
        <v>408.6400000000001</v>
      </c>
      <c r="R38" s="1">
        <f t="shared" si="21"/>
        <v>510.80000000000013</v>
      </c>
      <c r="S38" s="1">
        <v>145</v>
      </c>
      <c r="T38" s="1">
        <f t="shared" si="22"/>
        <v>655.80000000000018</v>
      </c>
      <c r="U38" s="22">
        <f t="shared" si="23"/>
        <v>1873.7142857142865</v>
      </c>
      <c r="V38" s="1"/>
      <c r="W38" s="1"/>
      <c r="X38" s="1">
        <v>600</v>
      </c>
      <c r="Y38" s="1">
        <v>1700</v>
      </c>
      <c r="Z38" s="1">
        <v>1880</v>
      </c>
      <c r="AA38" s="1">
        <f t="shared" si="24"/>
        <v>1772.5714285714284</v>
      </c>
      <c r="AB38" s="1">
        <f t="shared" si="32"/>
        <v>415.29999999999978</v>
      </c>
      <c r="AC38" s="1">
        <f t="shared" si="9"/>
        <v>519.12499999999977</v>
      </c>
      <c r="AD38" s="1">
        <v>165</v>
      </c>
      <c r="AE38" s="1">
        <f t="shared" si="25"/>
        <v>684.12499999999977</v>
      </c>
      <c r="AF38" s="22">
        <f t="shared" si="26"/>
        <v>1954.6428571428567</v>
      </c>
      <c r="AG38" s="20"/>
      <c r="AH38" s="20"/>
      <c r="AI38" s="1">
        <v>600</v>
      </c>
      <c r="AJ38" s="1">
        <v>1700</v>
      </c>
      <c r="AK38" s="1">
        <v>2350</v>
      </c>
      <c r="AL38" s="1">
        <f t="shared" si="27"/>
        <v>2215.7142857142858</v>
      </c>
      <c r="AM38" s="1">
        <f t="shared" si="33"/>
        <v>520.45999999999981</v>
      </c>
      <c r="AN38" s="1">
        <f t="shared" si="13"/>
        <v>650.57499999999982</v>
      </c>
      <c r="AO38" s="1">
        <v>185</v>
      </c>
      <c r="AP38" s="1">
        <v>30</v>
      </c>
      <c r="AQ38" s="1">
        <f t="shared" si="28"/>
        <v>865.57499999999982</v>
      </c>
      <c r="AR38" s="22">
        <f t="shared" si="29"/>
        <v>2473.071428571428</v>
      </c>
    </row>
    <row r="39" spans="2:44" x14ac:dyDescent="0.35">
      <c r="B39" s="3">
        <v>600</v>
      </c>
      <c r="C39" s="21">
        <v>1800</v>
      </c>
      <c r="D39" s="4">
        <v>1255</v>
      </c>
      <c r="E39" s="6">
        <f t="shared" si="20"/>
        <v>1258.5857142857142</v>
      </c>
      <c r="F39" s="3">
        <f t="shared" si="30"/>
        <v>305.26</v>
      </c>
      <c r="G39" s="21">
        <f t="shared" si="1"/>
        <v>381.57499999999999</v>
      </c>
      <c r="H39" s="21">
        <v>145</v>
      </c>
      <c r="I39" s="4">
        <f t="shared" si="2"/>
        <v>526.57500000000005</v>
      </c>
      <c r="J39" s="9">
        <f t="shared" si="3"/>
        <v>1504.5000000000002</v>
      </c>
      <c r="K39" s="20"/>
      <c r="L39" s="1"/>
      <c r="M39" s="1">
        <v>600</v>
      </c>
      <c r="N39" s="1">
        <v>1800</v>
      </c>
      <c r="O39" s="1">
        <v>1560</v>
      </c>
      <c r="P39" s="1">
        <f t="shared" si="4"/>
        <v>1564.457142857143</v>
      </c>
      <c r="Q39" s="1">
        <f t="shared" si="31"/>
        <v>421.31000000000012</v>
      </c>
      <c r="R39" s="1">
        <f t="shared" si="21"/>
        <v>526.63750000000016</v>
      </c>
      <c r="S39" s="1">
        <v>165</v>
      </c>
      <c r="T39" s="1">
        <f t="shared" si="22"/>
        <v>691.63750000000016</v>
      </c>
      <c r="U39" s="22">
        <f t="shared" si="23"/>
        <v>1976.1071428571433</v>
      </c>
      <c r="V39" s="1"/>
      <c r="W39" s="1"/>
      <c r="X39" s="1">
        <v>600</v>
      </c>
      <c r="Y39" s="1">
        <v>1800</v>
      </c>
      <c r="Z39" s="1">
        <v>1880</v>
      </c>
      <c r="AA39" s="1">
        <f t="shared" si="24"/>
        <v>1885.3714285714286</v>
      </c>
      <c r="AB39" s="1">
        <f t="shared" si="32"/>
        <v>428.32999999999976</v>
      </c>
      <c r="AC39" s="1">
        <f t="shared" si="9"/>
        <v>535.41249999999968</v>
      </c>
      <c r="AD39" s="1">
        <v>165</v>
      </c>
      <c r="AE39" s="1">
        <f t="shared" si="25"/>
        <v>700.41249999999968</v>
      </c>
      <c r="AF39" s="22">
        <f t="shared" si="26"/>
        <v>2001.1785714285706</v>
      </c>
      <c r="AG39" s="20"/>
      <c r="AH39" s="20"/>
      <c r="AI39" s="1">
        <v>600</v>
      </c>
      <c r="AJ39" s="1">
        <v>1800</v>
      </c>
      <c r="AK39" s="1">
        <v>2350</v>
      </c>
      <c r="AL39" s="1">
        <f t="shared" si="27"/>
        <v>2356.7142857142858</v>
      </c>
      <c r="AM39" s="1">
        <f t="shared" si="33"/>
        <v>537.35999999999979</v>
      </c>
      <c r="AN39" s="1">
        <f t="shared" si="13"/>
        <v>671.6999999999997</v>
      </c>
      <c r="AO39" s="1">
        <v>185</v>
      </c>
      <c r="AP39" s="1">
        <v>30</v>
      </c>
      <c r="AQ39" s="1">
        <f t="shared" si="28"/>
        <v>886.6999999999997</v>
      </c>
      <c r="AR39" s="22">
        <f t="shared" si="29"/>
        <v>2533.4285714285706</v>
      </c>
    </row>
    <row r="40" spans="2:44" x14ac:dyDescent="0.35">
      <c r="B40" s="3">
        <v>600</v>
      </c>
      <c r="C40" s="21">
        <v>1900</v>
      </c>
      <c r="D40" s="4">
        <v>1255</v>
      </c>
      <c r="E40" s="6">
        <f t="shared" si="20"/>
        <v>1333.8857142857141</v>
      </c>
      <c r="F40" s="3">
        <f t="shared" si="30"/>
        <v>313.7</v>
      </c>
      <c r="G40" s="21">
        <f t="shared" si="1"/>
        <v>392.125</v>
      </c>
      <c r="H40" s="21">
        <v>145</v>
      </c>
      <c r="I40" s="4">
        <f t="shared" si="2"/>
        <v>537.125</v>
      </c>
      <c r="J40" s="9">
        <f t="shared" si="3"/>
        <v>1534.6428571428573</v>
      </c>
      <c r="K40" s="20"/>
      <c r="L40" s="1"/>
      <c r="M40" s="1">
        <v>600</v>
      </c>
      <c r="N40" s="1">
        <v>1900</v>
      </c>
      <c r="O40" s="1">
        <v>1560</v>
      </c>
      <c r="P40" s="1">
        <f t="shared" si="4"/>
        <v>1658.0571428571429</v>
      </c>
      <c r="Q40" s="1">
        <f t="shared" si="31"/>
        <v>433.98000000000013</v>
      </c>
      <c r="R40" s="1">
        <f t="shared" si="21"/>
        <v>542.47500000000014</v>
      </c>
      <c r="S40" s="1">
        <v>165</v>
      </c>
      <c r="T40" s="1">
        <f t="shared" si="22"/>
        <v>707.47500000000014</v>
      </c>
      <c r="U40" s="22">
        <f t="shared" si="23"/>
        <v>2021.3571428571433</v>
      </c>
      <c r="V40" s="1"/>
      <c r="W40" s="1"/>
      <c r="X40" s="1">
        <v>600</v>
      </c>
      <c r="Y40" s="1">
        <v>1900</v>
      </c>
      <c r="Z40" s="1">
        <v>1880</v>
      </c>
      <c r="AA40" s="1">
        <f t="shared" si="24"/>
        <v>1998.1714285714286</v>
      </c>
      <c r="AB40" s="1">
        <f t="shared" si="32"/>
        <v>441.35999999999973</v>
      </c>
      <c r="AC40" s="1">
        <f t="shared" si="9"/>
        <v>551.6999999999997</v>
      </c>
      <c r="AD40" s="1">
        <v>165</v>
      </c>
      <c r="AE40" s="1">
        <f t="shared" si="25"/>
        <v>716.6999999999997</v>
      </c>
      <c r="AF40" s="22">
        <f t="shared" si="26"/>
        <v>2047.7142857142851</v>
      </c>
      <c r="AG40" s="20"/>
      <c r="AH40" s="20"/>
      <c r="AI40" s="1">
        <v>600</v>
      </c>
      <c r="AJ40" s="1">
        <v>1900</v>
      </c>
      <c r="AK40" s="1">
        <v>2350</v>
      </c>
      <c r="AL40" s="1">
        <f t="shared" si="27"/>
        <v>2497.7142857142858</v>
      </c>
      <c r="AM40" s="1">
        <f t="shared" si="33"/>
        <v>554.25999999999976</v>
      </c>
      <c r="AN40" s="1">
        <f t="shared" si="13"/>
        <v>692.8249999999997</v>
      </c>
      <c r="AO40" s="1">
        <v>185</v>
      </c>
      <c r="AP40" s="1">
        <v>30</v>
      </c>
      <c r="AQ40" s="1">
        <f t="shared" si="28"/>
        <v>907.8249999999997</v>
      </c>
      <c r="AR40" s="22">
        <f t="shared" si="29"/>
        <v>2593.7857142857138</v>
      </c>
    </row>
    <row r="41" spans="2:44" x14ac:dyDescent="0.35">
      <c r="B41" s="3">
        <v>600</v>
      </c>
      <c r="C41" s="21">
        <v>2000</v>
      </c>
      <c r="D41" s="4">
        <v>1255</v>
      </c>
      <c r="E41" s="6">
        <f t="shared" si="20"/>
        <v>1409.1857142857141</v>
      </c>
      <c r="F41" s="3">
        <f t="shared" si="30"/>
        <v>322.14</v>
      </c>
      <c r="G41" s="21">
        <f t="shared" si="1"/>
        <v>402.67499999999995</v>
      </c>
      <c r="H41" s="21">
        <v>145</v>
      </c>
      <c r="I41" s="4">
        <f t="shared" si="2"/>
        <v>547.67499999999995</v>
      </c>
      <c r="J41" s="9">
        <f t="shared" si="3"/>
        <v>1564.7857142857142</v>
      </c>
      <c r="K41" s="20"/>
      <c r="L41" s="1"/>
      <c r="M41" s="1">
        <v>600</v>
      </c>
      <c r="N41" s="1">
        <v>2000</v>
      </c>
      <c r="O41" s="1">
        <v>1560</v>
      </c>
      <c r="P41" s="1">
        <f t="shared" si="4"/>
        <v>1751.6571428571428</v>
      </c>
      <c r="Q41" s="1">
        <f t="shared" si="31"/>
        <v>446.65000000000015</v>
      </c>
      <c r="R41" s="1">
        <f t="shared" si="21"/>
        <v>558.31250000000023</v>
      </c>
      <c r="S41" s="1">
        <v>165</v>
      </c>
      <c r="T41" s="1">
        <f t="shared" si="22"/>
        <v>723.31250000000023</v>
      </c>
      <c r="U41" s="22">
        <f t="shared" si="23"/>
        <v>2066.6071428571436</v>
      </c>
      <c r="V41" s="1"/>
      <c r="W41" s="1"/>
      <c r="X41" s="1">
        <v>600</v>
      </c>
      <c r="Y41" s="1">
        <v>2000</v>
      </c>
      <c r="Z41" s="1">
        <v>1880</v>
      </c>
      <c r="AA41" s="1">
        <f t="shared" si="24"/>
        <v>2110.9714285714285</v>
      </c>
      <c r="AB41" s="1">
        <f t="shared" si="32"/>
        <v>454.3899999999997</v>
      </c>
      <c r="AC41" s="1">
        <f t="shared" si="9"/>
        <v>567.98749999999961</v>
      </c>
      <c r="AD41" s="1">
        <v>185</v>
      </c>
      <c r="AE41" s="1">
        <f t="shared" si="25"/>
        <v>752.98749999999961</v>
      </c>
      <c r="AF41" s="22">
        <f t="shared" si="26"/>
        <v>2151.392857142856</v>
      </c>
      <c r="AG41" s="20"/>
      <c r="AH41" s="20"/>
      <c r="AI41" s="1">
        <v>600</v>
      </c>
      <c r="AJ41" s="1">
        <v>2000</v>
      </c>
      <c r="AK41" s="1">
        <v>2350</v>
      </c>
      <c r="AL41" s="1">
        <f t="shared" si="27"/>
        <v>2638.7142857142858</v>
      </c>
      <c r="AM41" s="1">
        <f t="shared" si="33"/>
        <v>571.15999999999974</v>
      </c>
      <c r="AN41" s="1">
        <f t="shared" si="13"/>
        <v>713.9499999999997</v>
      </c>
      <c r="AO41" s="1">
        <v>200</v>
      </c>
      <c r="AP41" s="1">
        <v>30</v>
      </c>
      <c r="AQ41" s="1">
        <f t="shared" si="28"/>
        <v>943.9499999999997</v>
      </c>
      <c r="AR41" s="22">
        <f t="shared" si="29"/>
        <v>2696.9999999999995</v>
      </c>
    </row>
    <row r="42" spans="2:44" x14ac:dyDescent="0.35">
      <c r="B42" s="3">
        <v>600</v>
      </c>
      <c r="C42" s="21">
        <v>2100</v>
      </c>
      <c r="D42" s="4">
        <v>1255</v>
      </c>
      <c r="E42" s="6">
        <f t="shared" si="20"/>
        <v>1484.485714285714</v>
      </c>
      <c r="F42" s="3">
        <f t="shared" si="30"/>
        <v>330.58</v>
      </c>
      <c r="G42" s="21">
        <f t="shared" si="1"/>
        <v>413.22499999999997</v>
      </c>
      <c r="H42" s="21">
        <v>145</v>
      </c>
      <c r="I42" s="4">
        <f t="shared" si="2"/>
        <v>558.22499999999991</v>
      </c>
      <c r="J42" s="9">
        <f t="shared" si="3"/>
        <v>1594.9285714285713</v>
      </c>
      <c r="K42" s="20"/>
      <c r="L42" s="1"/>
      <c r="M42" s="1">
        <v>600</v>
      </c>
      <c r="N42" s="1">
        <v>2100</v>
      </c>
      <c r="O42" s="1">
        <v>1560</v>
      </c>
      <c r="P42" s="1">
        <f t="shared" si="4"/>
        <v>1845.257142857143</v>
      </c>
      <c r="Q42" s="1">
        <f t="shared" si="31"/>
        <v>459.32000000000016</v>
      </c>
      <c r="R42" s="1">
        <f t="shared" si="21"/>
        <v>574.1500000000002</v>
      </c>
      <c r="S42" s="1">
        <v>165</v>
      </c>
      <c r="T42" s="1">
        <f t="shared" si="22"/>
        <v>739.1500000000002</v>
      </c>
      <c r="U42" s="22">
        <f t="shared" si="23"/>
        <v>2111.8571428571436</v>
      </c>
      <c r="V42" s="1"/>
      <c r="W42" s="1"/>
      <c r="X42" s="1">
        <v>600</v>
      </c>
      <c r="Y42" s="1">
        <v>2100</v>
      </c>
      <c r="Z42" s="1">
        <v>1880</v>
      </c>
      <c r="AA42" s="1">
        <f t="shared" si="24"/>
        <v>2223.7714285714283</v>
      </c>
      <c r="AB42" s="1">
        <f t="shared" si="32"/>
        <v>467.41999999999967</v>
      </c>
      <c r="AC42" s="1">
        <f t="shared" si="9"/>
        <v>584.27499999999964</v>
      </c>
      <c r="AD42" s="1">
        <v>185</v>
      </c>
      <c r="AE42" s="1">
        <f t="shared" si="25"/>
        <v>769.27499999999964</v>
      </c>
      <c r="AF42" s="22">
        <f t="shared" si="26"/>
        <v>2197.9285714285706</v>
      </c>
      <c r="AG42" s="20"/>
      <c r="AH42" s="20"/>
      <c r="AI42" s="1">
        <v>600</v>
      </c>
      <c r="AJ42" s="1">
        <v>2100</v>
      </c>
      <c r="AK42" s="1">
        <v>2350</v>
      </c>
      <c r="AL42" s="1">
        <f t="shared" si="27"/>
        <v>2779.7142857142858</v>
      </c>
      <c r="AM42" s="1">
        <f t="shared" si="33"/>
        <v>588.05999999999972</v>
      </c>
      <c r="AN42" s="1">
        <f t="shared" si="13"/>
        <v>735.07499999999959</v>
      </c>
      <c r="AO42" s="1">
        <v>200</v>
      </c>
      <c r="AP42" s="1">
        <v>30</v>
      </c>
      <c r="AQ42" s="1">
        <f t="shared" si="28"/>
        <v>965.07499999999959</v>
      </c>
      <c r="AR42" s="22">
        <f t="shared" si="29"/>
        <v>2757.3571428571418</v>
      </c>
    </row>
    <row r="43" spans="2:44" x14ac:dyDescent="0.35">
      <c r="B43" s="3">
        <v>600</v>
      </c>
      <c r="C43" s="21">
        <v>2200</v>
      </c>
      <c r="D43" s="4">
        <v>1255</v>
      </c>
      <c r="E43" s="6">
        <f t="shared" si="20"/>
        <v>1559.7857142857142</v>
      </c>
      <c r="F43" s="3">
        <f t="shared" si="30"/>
        <v>339.02</v>
      </c>
      <c r="G43" s="21">
        <f t="shared" si="1"/>
        <v>423.77499999999998</v>
      </c>
      <c r="H43" s="21">
        <v>165</v>
      </c>
      <c r="I43" s="4">
        <f t="shared" si="2"/>
        <v>588.77499999999998</v>
      </c>
      <c r="J43" s="9">
        <f t="shared" si="3"/>
        <v>1682.2142857142858</v>
      </c>
      <c r="K43" s="20"/>
      <c r="L43" s="1"/>
      <c r="M43" s="1">
        <v>600</v>
      </c>
      <c r="N43" s="1">
        <v>2200</v>
      </c>
      <c r="O43" s="1">
        <v>1560</v>
      </c>
      <c r="P43" s="1">
        <f t="shared" si="4"/>
        <v>1938.8571428571429</v>
      </c>
      <c r="Q43" s="1">
        <f t="shared" si="31"/>
        <v>471.99000000000018</v>
      </c>
      <c r="R43" s="1">
        <f t="shared" si="21"/>
        <v>589.98750000000018</v>
      </c>
      <c r="S43" s="1">
        <v>165</v>
      </c>
      <c r="T43" s="1">
        <f t="shared" si="22"/>
        <v>754.98750000000018</v>
      </c>
      <c r="U43" s="22">
        <f t="shared" si="23"/>
        <v>2157.1071428571436</v>
      </c>
      <c r="V43" s="1"/>
      <c r="W43" s="1"/>
      <c r="X43" s="1">
        <v>600</v>
      </c>
      <c r="Y43" s="1">
        <v>2200</v>
      </c>
      <c r="Z43" s="1">
        <v>1880</v>
      </c>
      <c r="AA43" s="1">
        <f t="shared" si="24"/>
        <v>2336.5714285714284</v>
      </c>
      <c r="AB43" s="1">
        <f t="shared" si="32"/>
        <v>480.44999999999965</v>
      </c>
      <c r="AC43" s="1">
        <f t="shared" si="9"/>
        <v>600.56249999999955</v>
      </c>
      <c r="AD43" s="1">
        <v>185</v>
      </c>
      <c r="AE43" s="1">
        <f t="shared" si="25"/>
        <v>785.56249999999955</v>
      </c>
      <c r="AF43" s="22">
        <f t="shared" si="26"/>
        <v>2244.4642857142844</v>
      </c>
      <c r="AG43" s="20"/>
      <c r="AH43" s="20"/>
      <c r="AI43" s="1">
        <v>600</v>
      </c>
      <c r="AJ43" s="1">
        <v>2200</v>
      </c>
      <c r="AK43" s="1">
        <v>2350</v>
      </c>
      <c r="AL43" s="1">
        <f t="shared" si="27"/>
        <v>2920.7142857142858</v>
      </c>
      <c r="AM43" s="1">
        <f t="shared" si="33"/>
        <v>604.9599999999997</v>
      </c>
      <c r="AN43" s="1">
        <f t="shared" si="13"/>
        <v>756.19999999999959</v>
      </c>
      <c r="AO43" s="1">
        <v>200</v>
      </c>
      <c r="AP43" s="1">
        <v>30</v>
      </c>
      <c r="AQ43" s="1">
        <f t="shared" si="28"/>
        <v>986.19999999999959</v>
      </c>
      <c r="AR43" s="22">
        <f t="shared" si="29"/>
        <v>2817.7142857142849</v>
      </c>
    </row>
    <row r="44" spans="2:44" x14ac:dyDescent="0.35">
      <c r="B44" s="3">
        <v>600</v>
      </c>
      <c r="C44" s="21">
        <v>2300</v>
      </c>
      <c r="D44" s="4">
        <v>1255</v>
      </c>
      <c r="E44" s="6">
        <f t="shared" si="20"/>
        <v>1635.0857142857142</v>
      </c>
      <c r="F44" s="3">
        <f t="shared" si="30"/>
        <v>347.46</v>
      </c>
      <c r="G44" s="21">
        <f t="shared" si="1"/>
        <v>434.32499999999999</v>
      </c>
      <c r="H44" s="21">
        <v>165</v>
      </c>
      <c r="I44" s="4">
        <f t="shared" si="2"/>
        <v>599.32500000000005</v>
      </c>
      <c r="J44" s="9">
        <f t="shared" si="3"/>
        <v>1712.3571428571431</v>
      </c>
      <c r="K44" s="20"/>
      <c r="L44" s="1"/>
      <c r="M44" s="1">
        <v>600</v>
      </c>
      <c r="N44" s="1">
        <v>2300</v>
      </c>
      <c r="O44" s="1">
        <v>1560</v>
      </c>
      <c r="P44" s="1">
        <f t="shared" si="4"/>
        <v>2032.457142857143</v>
      </c>
      <c r="Q44" s="1">
        <f t="shared" si="31"/>
        <v>484.6600000000002</v>
      </c>
      <c r="R44" s="1">
        <f t="shared" si="21"/>
        <v>605.82500000000027</v>
      </c>
      <c r="S44" s="1">
        <v>185</v>
      </c>
      <c r="T44" s="1">
        <f t="shared" si="22"/>
        <v>790.82500000000027</v>
      </c>
      <c r="U44" s="22">
        <f t="shared" si="23"/>
        <v>2259.5000000000009</v>
      </c>
      <c r="V44" s="1"/>
      <c r="W44" s="1"/>
      <c r="X44" s="1">
        <v>600</v>
      </c>
      <c r="Y44" s="1">
        <v>2300</v>
      </c>
      <c r="Z44" s="1">
        <v>1880</v>
      </c>
      <c r="AA44" s="1">
        <f t="shared" si="24"/>
        <v>2449.3714285714282</v>
      </c>
      <c r="AB44" s="1">
        <f t="shared" si="32"/>
        <v>493.47999999999962</v>
      </c>
      <c r="AC44" s="1">
        <f t="shared" si="9"/>
        <v>616.84999999999957</v>
      </c>
      <c r="AD44" s="1">
        <v>185</v>
      </c>
      <c r="AE44" s="1">
        <f t="shared" si="25"/>
        <v>801.84999999999957</v>
      </c>
      <c r="AF44" s="22">
        <f t="shared" si="26"/>
        <v>2290.9999999999991</v>
      </c>
      <c r="AG44" s="20"/>
      <c r="AH44" s="20"/>
      <c r="AI44" s="1">
        <v>600</v>
      </c>
      <c r="AJ44" s="1">
        <v>2300</v>
      </c>
      <c r="AK44" s="1">
        <v>2350</v>
      </c>
      <c r="AL44" s="1">
        <f t="shared" si="27"/>
        <v>3061.7142857142858</v>
      </c>
      <c r="AM44" s="1">
        <f t="shared" si="33"/>
        <v>621.85999999999967</v>
      </c>
      <c r="AN44" s="1">
        <f t="shared" si="13"/>
        <v>777.32499999999959</v>
      </c>
      <c r="AO44" s="1">
        <v>205</v>
      </c>
      <c r="AP44" s="1">
        <v>30</v>
      </c>
      <c r="AQ44" s="1">
        <f t="shared" si="28"/>
        <v>1012.3249999999996</v>
      </c>
      <c r="AR44" s="22">
        <f t="shared" si="29"/>
        <v>2892.3571428571418</v>
      </c>
    </row>
    <row r="45" spans="2:44" x14ac:dyDescent="0.35">
      <c r="B45" s="3">
        <v>600</v>
      </c>
      <c r="C45" s="21">
        <v>2400</v>
      </c>
      <c r="D45" s="4">
        <v>1255</v>
      </c>
      <c r="E45" s="6">
        <f t="shared" si="20"/>
        <v>1710.3857142857141</v>
      </c>
      <c r="F45" s="3">
        <f t="shared" si="30"/>
        <v>355.9</v>
      </c>
      <c r="G45" s="21">
        <f t="shared" si="1"/>
        <v>444.875</v>
      </c>
      <c r="H45" s="21">
        <v>165</v>
      </c>
      <c r="I45" s="4">
        <f t="shared" si="2"/>
        <v>609.875</v>
      </c>
      <c r="J45" s="9">
        <f t="shared" si="3"/>
        <v>1742.5</v>
      </c>
      <c r="K45" s="20"/>
      <c r="L45" s="1"/>
      <c r="M45" s="1">
        <v>600</v>
      </c>
      <c r="N45" s="1">
        <v>2400</v>
      </c>
      <c r="O45" s="1">
        <v>1560</v>
      </c>
      <c r="P45" s="1">
        <f t="shared" si="4"/>
        <v>2126.0571428571429</v>
      </c>
      <c r="Q45" s="1">
        <f t="shared" si="31"/>
        <v>497.33000000000021</v>
      </c>
      <c r="R45" s="1">
        <f t="shared" si="21"/>
        <v>621.66250000000025</v>
      </c>
      <c r="S45" s="1">
        <v>185</v>
      </c>
      <c r="T45" s="1">
        <f t="shared" si="22"/>
        <v>806.66250000000025</v>
      </c>
      <c r="U45" s="22">
        <f t="shared" si="23"/>
        <v>2304.7500000000009</v>
      </c>
      <c r="V45" s="1"/>
      <c r="W45" s="1"/>
      <c r="X45" s="1">
        <v>600</v>
      </c>
      <c r="Y45" s="1">
        <v>2400</v>
      </c>
      <c r="Z45" s="1">
        <v>1880</v>
      </c>
      <c r="AA45" s="1">
        <f t="shared" si="24"/>
        <v>2562.1714285714284</v>
      </c>
      <c r="AB45" s="1">
        <f t="shared" si="32"/>
        <v>506.50999999999959</v>
      </c>
      <c r="AC45" s="1">
        <f t="shared" si="9"/>
        <v>633.13749999999948</v>
      </c>
      <c r="AD45" s="1">
        <v>200</v>
      </c>
      <c r="AE45" s="1">
        <f t="shared" si="25"/>
        <v>833.13749999999948</v>
      </c>
      <c r="AF45" s="22">
        <f t="shared" si="26"/>
        <v>2380.392857142856</v>
      </c>
      <c r="AG45" s="20"/>
      <c r="AH45" s="20"/>
      <c r="AI45" s="1">
        <v>600</v>
      </c>
      <c r="AJ45" s="1">
        <v>2400</v>
      </c>
      <c r="AK45" s="1">
        <v>2350</v>
      </c>
      <c r="AL45" s="1">
        <f t="shared" si="27"/>
        <v>3202.7142857142858</v>
      </c>
      <c r="AM45" s="1">
        <f t="shared" si="33"/>
        <v>638.75999999999965</v>
      </c>
      <c r="AN45" s="1">
        <f t="shared" si="13"/>
        <v>798.44999999999959</v>
      </c>
      <c r="AO45" s="1">
        <v>205</v>
      </c>
      <c r="AP45" s="1">
        <v>30</v>
      </c>
      <c r="AQ45" s="1">
        <f t="shared" si="28"/>
        <v>1033.4499999999996</v>
      </c>
      <c r="AR45" s="22">
        <f t="shared" si="29"/>
        <v>2952.7142857142849</v>
      </c>
    </row>
    <row r="46" spans="2:44" x14ac:dyDescent="0.35">
      <c r="B46" s="3">
        <v>600</v>
      </c>
      <c r="C46" s="21">
        <v>2500</v>
      </c>
      <c r="D46" s="4">
        <v>1255</v>
      </c>
      <c r="E46" s="6">
        <f t="shared" si="20"/>
        <v>1785.6857142857141</v>
      </c>
      <c r="F46" s="3">
        <f t="shared" si="30"/>
        <v>364.34</v>
      </c>
      <c r="G46" s="21">
        <f t="shared" si="1"/>
        <v>455.42499999999995</v>
      </c>
      <c r="H46" s="21">
        <v>165</v>
      </c>
      <c r="I46" s="4">
        <f t="shared" si="2"/>
        <v>620.42499999999995</v>
      </c>
      <c r="J46" s="9">
        <f t="shared" si="3"/>
        <v>1772.6428571428571</v>
      </c>
      <c r="K46" s="20"/>
      <c r="L46" s="1"/>
      <c r="M46" s="1">
        <v>600</v>
      </c>
      <c r="N46" s="1">
        <v>2500</v>
      </c>
      <c r="O46" s="1">
        <v>1560</v>
      </c>
      <c r="P46" s="1">
        <f t="shared" si="4"/>
        <v>2219.6571428571428</v>
      </c>
      <c r="Q46" s="1">
        <f t="shared" si="31"/>
        <v>510.00000000000023</v>
      </c>
      <c r="R46" s="1">
        <f t="shared" si="21"/>
        <v>637.50000000000023</v>
      </c>
      <c r="S46" s="1">
        <v>185</v>
      </c>
      <c r="T46" s="1">
        <f t="shared" si="22"/>
        <v>822.50000000000023</v>
      </c>
      <c r="U46" s="22">
        <f t="shared" si="23"/>
        <v>2350.0000000000009</v>
      </c>
      <c r="V46" s="1"/>
      <c r="W46" s="1"/>
      <c r="X46" s="1">
        <v>600</v>
      </c>
      <c r="Y46" s="1">
        <v>2500</v>
      </c>
      <c r="Z46" s="1">
        <v>1880</v>
      </c>
      <c r="AA46" s="1">
        <f t="shared" si="24"/>
        <v>2674.9714285714281</v>
      </c>
      <c r="AB46" s="1">
        <f t="shared" si="32"/>
        <v>519.53999999999962</v>
      </c>
      <c r="AC46" s="1">
        <f t="shared" si="9"/>
        <v>649.4249999999995</v>
      </c>
      <c r="AD46" s="1">
        <v>200</v>
      </c>
      <c r="AE46" s="1">
        <f t="shared" si="25"/>
        <v>849.4249999999995</v>
      </c>
      <c r="AF46" s="22">
        <f t="shared" si="26"/>
        <v>2426.9285714285702</v>
      </c>
      <c r="AG46" s="20"/>
      <c r="AH46" s="20"/>
      <c r="AI46" s="1">
        <v>600</v>
      </c>
      <c r="AJ46" s="1">
        <v>2500</v>
      </c>
      <c r="AK46" s="1">
        <v>2350</v>
      </c>
      <c r="AL46" s="1">
        <f t="shared" si="27"/>
        <v>3343.7142857142858</v>
      </c>
      <c r="AM46" s="1">
        <f t="shared" si="33"/>
        <v>655.65999999999963</v>
      </c>
      <c r="AN46" s="1">
        <f t="shared" si="13"/>
        <v>819.57499999999959</v>
      </c>
      <c r="AO46" s="1">
        <v>205</v>
      </c>
      <c r="AP46" s="1">
        <v>30</v>
      </c>
      <c r="AQ46" s="1">
        <f t="shared" si="28"/>
        <v>1054.5749999999996</v>
      </c>
      <c r="AR46" s="22">
        <f t="shared" si="29"/>
        <v>3013.0714285714275</v>
      </c>
    </row>
    <row r="47" spans="2:44" x14ac:dyDescent="0.35">
      <c r="B47" s="3">
        <v>600</v>
      </c>
      <c r="C47" s="21">
        <v>2600</v>
      </c>
      <c r="D47" s="4">
        <v>1255</v>
      </c>
      <c r="E47" s="6">
        <f t="shared" si="20"/>
        <v>1860.985714285714</v>
      </c>
      <c r="F47" s="3">
        <f t="shared" si="30"/>
        <v>372.78</v>
      </c>
      <c r="G47" s="21">
        <f t="shared" si="1"/>
        <v>465.97499999999997</v>
      </c>
      <c r="H47" s="21">
        <v>165</v>
      </c>
      <c r="I47" s="4">
        <f t="shared" si="2"/>
        <v>630.97499999999991</v>
      </c>
      <c r="J47" s="9">
        <f t="shared" si="3"/>
        <v>1802.7857142857142</v>
      </c>
      <c r="K47" s="20"/>
      <c r="L47" s="1"/>
      <c r="M47" s="1">
        <v>600</v>
      </c>
      <c r="N47" s="1">
        <v>2600</v>
      </c>
      <c r="O47" s="1">
        <v>1560</v>
      </c>
      <c r="P47" s="1">
        <f t="shared" si="4"/>
        <v>2313.2571428571428</v>
      </c>
      <c r="Q47" s="1">
        <f t="shared" si="31"/>
        <v>522.67000000000019</v>
      </c>
      <c r="R47" s="1">
        <f t="shared" si="21"/>
        <v>653.3375000000002</v>
      </c>
      <c r="S47" s="1">
        <v>185</v>
      </c>
      <c r="T47" s="1">
        <f t="shared" si="22"/>
        <v>838.3375000000002</v>
      </c>
      <c r="U47" s="22">
        <f t="shared" si="23"/>
        <v>2395.2500000000009</v>
      </c>
      <c r="V47" s="1"/>
      <c r="W47" s="1"/>
      <c r="X47" s="1">
        <v>600</v>
      </c>
      <c r="Y47" s="1">
        <v>2600</v>
      </c>
      <c r="Z47" s="1">
        <v>1880</v>
      </c>
      <c r="AA47" s="1">
        <f t="shared" si="24"/>
        <v>2787.7714285714283</v>
      </c>
      <c r="AB47" s="1">
        <f t="shared" si="32"/>
        <v>532.5699999999996</v>
      </c>
      <c r="AC47" s="1">
        <f t="shared" si="9"/>
        <v>665.71249999999952</v>
      </c>
      <c r="AD47" s="1">
        <v>200</v>
      </c>
      <c r="AE47" s="1">
        <f t="shared" si="25"/>
        <v>865.71249999999952</v>
      </c>
      <c r="AF47" s="22">
        <f t="shared" si="26"/>
        <v>2473.4642857142844</v>
      </c>
      <c r="AG47" s="20"/>
      <c r="AH47" s="20"/>
      <c r="AI47" s="1">
        <v>600</v>
      </c>
      <c r="AJ47" s="1">
        <v>2600</v>
      </c>
      <c r="AK47" s="1">
        <v>2350</v>
      </c>
      <c r="AL47" s="1">
        <f t="shared" si="27"/>
        <v>3484.7142857142858</v>
      </c>
      <c r="AM47" s="1">
        <f t="shared" si="33"/>
        <v>672.5599999999996</v>
      </c>
      <c r="AN47" s="1">
        <f t="shared" si="13"/>
        <v>840.69999999999948</v>
      </c>
      <c r="AO47" s="1">
        <v>205</v>
      </c>
      <c r="AP47" s="1">
        <v>30</v>
      </c>
      <c r="AQ47" s="1">
        <f t="shared" si="28"/>
        <v>1075.6999999999994</v>
      </c>
      <c r="AR47" s="22">
        <f t="shared" si="29"/>
        <v>3073.4285714285697</v>
      </c>
    </row>
    <row r="48" spans="2:44" x14ac:dyDescent="0.35">
      <c r="B48" s="3">
        <v>600</v>
      </c>
      <c r="C48" s="21">
        <v>2700</v>
      </c>
      <c r="D48" s="4">
        <v>1255</v>
      </c>
      <c r="E48" s="6">
        <f t="shared" si="20"/>
        <v>1936.2857142857142</v>
      </c>
      <c r="F48" s="3">
        <f t="shared" si="30"/>
        <v>381.21999999999997</v>
      </c>
      <c r="G48" s="21">
        <f t="shared" si="1"/>
        <v>476.52499999999998</v>
      </c>
      <c r="H48" s="21">
        <v>165</v>
      </c>
      <c r="I48" s="4">
        <f t="shared" si="2"/>
        <v>641.52499999999998</v>
      </c>
      <c r="J48" s="9">
        <f t="shared" si="3"/>
        <v>1832.9285714285716</v>
      </c>
      <c r="K48" s="20"/>
      <c r="L48" s="1"/>
      <c r="M48" s="1">
        <v>600</v>
      </c>
      <c r="N48" s="1">
        <v>2700</v>
      </c>
      <c r="O48" s="1">
        <v>1560</v>
      </c>
      <c r="P48" s="1">
        <f t="shared" si="4"/>
        <v>2406.8571428571431</v>
      </c>
      <c r="Q48" s="1">
        <f t="shared" si="31"/>
        <v>535.34000000000015</v>
      </c>
      <c r="R48" s="1">
        <f t="shared" si="21"/>
        <v>669.17500000000018</v>
      </c>
      <c r="S48" s="1">
        <v>185</v>
      </c>
      <c r="T48" s="1">
        <f t="shared" si="22"/>
        <v>854.17500000000018</v>
      </c>
      <c r="U48" s="22">
        <f t="shared" si="23"/>
        <v>2440.5000000000005</v>
      </c>
      <c r="V48" s="1"/>
      <c r="W48" s="1"/>
      <c r="X48" s="1">
        <v>600</v>
      </c>
      <c r="Y48" s="1">
        <v>2700</v>
      </c>
      <c r="Z48" s="1">
        <v>1880</v>
      </c>
      <c r="AA48" s="1">
        <f t="shared" si="24"/>
        <v>2900.5714285714284</v>
      </c>
      <c r="AB48" s="1">
        <f t="shared" si="32"/>
        <v>545.59999999999957</v>
      </c>
      <c r="AC48" s="1">
        <f t="shared" si="9"/>
        <v>681.99999999999943</v>
      </c>
      <c r="AD48" s="1">
        <v>200</v>
      </c>
      <c r="AE48" s="1">
        <f t="shared" si="25"/>
        <v>881.99999999999943</v>
      </c>
      <c r="AF48" s="22">
        <f t="shared" si="26"/>
        <v>2519.9999999999986</v>
      </c>
      <c r="AG48" s="20"/>
      <c r="AH48" s="20"/>
      <c r="AI48" s="1">
        <v>600</v>
      </c>
      <c r="AJ48" s="1">
        <v>2700</v>
      </c>
      <c r="AK48" s="1">
        <v>2350</v>
      </c>
      <c r="AL48" s="1">
        <f t="shared" si="27"/>
        <v>3625.7142857142858</v>
      </c>
      <c r="AM48" s="1">
        <f t="shared" si="33"/>
        <v>689.45999999999958</v>
      </c>
      <c r="AN48" s="1">
        <f t="shared" si="13"/>
        <v>861.82499999999948</v>
      </c>
      <c r="AO48" s="1">
        <v>210</v>
      </c>
      <c r="AP48" s="1">
        <v>30</v>
      </c>
      <c r="AQ48" s="1">
        <f t="shared" si="28"/>
        <v>1101.8249999999994</v>
      </c>
      <c r="AR48" s="22">
        <f t="shared" si="29"/>
        <v>3148.0714285714271</v>
      </c>
    </row>
    <row r="49" spans="2:44" x14ac:dyDescent="0.35">
      <c r="B49" s="3">
        <v>600</v>
      </c>
      <c r="C49" s="21">
        <v>2800</v>
      </c>
      <c r="D49" s="4">
        <v>1255</v>
      </c>
      <c r="E49" s="6">
        <f t="shared" si="20"/>
        <v>2011.5857142857142</v>
      </c>
      <c r="F49" s="3">
        <f t="shared" si="30"/>
        <v>389.65999999999997</v>
      </c>
      <c r="G49" s="21">
        <f t="shared" si="1"/>
        <v>487.07499999999993</v>
      </c>
      <c r="H49" s="21">
        <v>185</v>
      </c>
      <c r="I49" s="4">
        <f t="shared" si="2"/>
        <v>672.07499999999993</v>
      </c>
      <c r="J49" s="9">
        <f t="shared" si="3"/>
        <v>1920.2142857142856</v>
      </c>
      <c r="K49" s="20"/>
      <c r="L49" s="1"/>
      <c r="M49" s="1">
        <v>600</v>
      </c>
      <c r="N49" s="1">
        <v>2800</v>
      </c>
      <c r="O49" s="1">
        <v>1560</v>
      </c>
      <c r="P49" s="1">
        <f t="shared" si="4"/>
        <v>2500.457142857143</v>
      </c>
      <c r="Q49" s="1">
        <f t="shared" si="31"/>
        <v>548.0100000000001</v>
      </c>
      <c r="R49" s="1">
        <f t="shared" si="21"/>
        <v>685.01250000000016</v>
      </c>
      <c r="S49" s="1">
        <v>200</v>
      </c>
      <c r="T49" s="1">
        <f t="shared" si="22"/>
        <v>885.01250000000016</v>
      </c>
      <c r="U49" s="22">
        <f t="shared" si="23"/>
        <v>2528.6071428571436</v>
      </c>
      <c r="V49" s="1"/>
      <c r="W49" s="1"/>
      <c r="X49" s="1">
        <v>600</v>
      </c>
      <c r="Y49" s="1">
        <v>2800</v>
      </c>
      <c r="Z49" s="1">
        <v>1880</v>
      </c>
      <c r="AA49" s="1">
        <f t="shared" si="24"/>
        <v>3013.3714285714282</v>
      </c>
      <c r="AB49" s="1">
        <f t="shared" si="32"/>
        <v>558.62999999999954</v>
      </c>
      <c r="AC49" s="1">
        <f t="shared" si="9"/>
        <v>698.28749999999945</v>
      </c>
      <c r="AD49" s="1">
        <v>205</v>
      </c>
      <c r="AE49" s="1">
        <f t="shared" si="25"/>
        <v>903.28749999999945</v>
      </c>
      <c r="AF49" s="22">
        <f t="shared" si="26"/>
        <v>2580.8214285714271</v>
      </c>
      <c r="AG49" s="20"/>
      <c r="AH49" s="20"/>
      <c r="AI49" s="1">
        <v>600</v>
      </c>
      <c r="AJ49" s="1">
        <v>2800</v>
      </c>
      <c r="AK49" s="1">
        <v>2350</v>
      </c>
      <c r="AL49" s="1">
        <f t="shared" si="27"/>
        <v>3766.7142857142858</v>
      </c>
      <c r="AM49" s="1">
        <f t="shared" si="33"/>
        <v>706.35999999999956</v>
      </c>
      <c r="AN49" s="1">
        <f t="shared" si="13"/>
        <v>882.94999999999948</v>
      </c>
      <c r="AO49" s="1">
        <v>210</v>
      </c>
      <c r="AP49" s="1">
        <v>30</v>
      </c>
      <c r="AQ49" s="1">
        <f t="shared" si="28"/>
        <v>1122.9499999999994</v>
      </c>
      <c r="AR49" s="22">
        <f t="shared" si="29"/>
        <v>3208.4285714285697</v>
      </c>
    </row>
    <row r="50" spans="2:44" x14ac:dyDescent="0.35">
      <c r="B50" s="3">
        <v>600</v>
      </c>
      <c r="C50" s="21">
        <v>2900</v>
      </c>
      <c r="D50" s="4">
        <v>1255</v>
      </c>
      <c r="E50" s="6">
        <f t="shared" si="20"/>
        <v>2086.8857142857141</v>
      </c>
      <c r="F50" s="3">
        <f t="shared" si="30"/>
        <v>398.09999999999997</v>
      </c>
      <c r="G50" s="21">
        <f t="shared" si="1"/>
        <v>497.62499999999994</v>
      </c>
      <c r="H50" s="21">
        <v>185</v>
      </c>
      <c r="I50" s="4">
        <f t="shared" si="2"/>
        <v>682.625</v>
      </c>
      <c r="J50" s="9">
        <f t="shared" si="3"/>
        <v>1950.3571428571429</v>
      </c>
      <c r="K50" s="20"/>
      <c r="L50" s="1"/>
      <c r="M50" s="1">
        <v>600</v>
      </c>
      <c r="N50" s="1">
        <v>2900</v>
      </c>
      <c r="O50" s="1">
        <v>1560</v>
      </c>
      <c r="P50" s="1">
        <f t="shared" si="4"/>
        <v>2594.0571428571429</v>
      </c>
      <c r="Q50" s="1">
        <f t="shared" si="31"/>
        <v>560.68000000000006</v>
      </c>
      <c r="R50" s="1">
        <f t="shared" si="21"/>
        <v>700.85000000000014</v>
      </c>
      <c r="S50" s="1">
        <v>200</v>
      </c>
      <c r="T50" s="1">
        <f t="shared" si="22"/>
        <v>900.85000000000014</v>
      </c>
      <c r="U50" s="22">
        <f t="shared" si="23"/>
        <v>2573.8571428571436</v>
      </c>
      <c r="V50" s="1"/>
      <c r="W50" s="1"/>
      <c r="X50" s="1">
        <v>600</v>
      </c>
      <c r="Y50" s="1">
        <v>2900</v>
      </c>
      <c r="Z50" s="1">
        <v>1880</v>
      </c>
      <c r="AA50" s="1">
        <f t="shared" si="24"/>
        <v>3126.1714285714284</v>
      </c>
      <c r="AB50" s="1">
        <f t="shared" si="32"/>
        <v>571.65999999999951</v>
      </c>
      <c r="AC50" s="1">
        <f t="shared" si="9"/>
        <v>714.57499999999936</v>
      </c>
      <c r="AD50" s="1">
        <v>205</v>
      </c>
      <c r="AE50" s="1">
        <f t="shared" si="25"/>
        <v>919.57499999999936</v>
      </c>
      <c r="AF50" s="22">
        <f t="shared" si="26"/>
        <v>2627.3571428571413</v>
      </c>
      <c r="AG50" s="20"/>
      <c r="AH50" s="20"/>
      <c r="AI50" s="1">
        <v>600</v>
      </c>
      <c r="AJ50" s="1">
        <v>2900</v>
      </c>
      <c r="AK50" s="1">
        <v>2350</v>
      </c>
      <c r="AL50" s="1">
        <f t="shared" si="27"/>
        <v>3907.7142857142858</v>
      </c>
      <c r="AM50" s="1">
        <f t="shared" si="33"/>
        <v>723.25999999999954</v>
      </c>
      <c r="AN50" s="1">
        <f t="shared" si="13"/>
        <v>904.07499999999936</v>
      </c>
      <c r="AO50" s="1">
        <v>210</v>
      </c>
      <c r="AP50" s="1">
        <v>30</v>
      </c>
      <c r="AQ50" s="1">
        <f t="shared" si="28"/>
        <v>1144.0749999999994</v>
      </c>
      <c r="AR50" s="22">
        <f t="shared" si="29"/>
        <v>3268.7857142857129</v>
      </c>
    </row>
    <row r="51" spans="2:44" x14ac:dyDescent="0.35">
      <c r="B51" s="3">
        <v>600</v>
      </c>
      <c r="C51" s="21">
        <v>3000</v>
      </c>
      <c r="D51" s="4">
        <v>1255</v>
      </c>
      <c r="E51" s="6">
        <f t="shared" si="20"/>
        <v>2162.1857142857143</v>
      </c>
      <c r="F51" s="3">
        <f t="shared" si="30"/>
        <v>406.53999999999996</v>
      </c>
      <c r="G51" s="21">
        <f t="shared" si="1"/>
        <v>508.17499999999995</v>
      </c>
      <c r="H51" s="21">
        <v>185</v>
      </c>
      <c r="I51" s="4">
        <f t="shared" si="2"/>
        <v>693.17499999999995</v>
      </c>
      <c r="J51" s="9">
        <f t="shared" si="3"/>
        <v>1980.5</v>
      </c>
      <c r="K51" s="20"/>
      <c r="L51" s="1"/>
      <c r="M51" s="1">
        <v>600</v>
      </c>
      <c r="N51" s="1">
        <v>3000</v>
      </c>
      <c r="O51" s="1">
        <v>1560</v>
      </c>
      <c r="P51" s="1">
        <f t="shared" si="4"/>
        <v>2687.6571428571428</v>
      </c>
      <c r="Q51" s="1">
        <f t="shared" si="31"/>
        <v>573.35</v>
      </c>
      <c r="R51" s="1">
        <f t="shared" si="21"/>
        <v>716.6875</v>
      </c>
      <c r="S51" s="1">
        <v>200</v>
      </c>
      <c r="T51" s="1">
        <f t="shared" si="22"/>
        <v>916.6875</v>
      </c>
      <c r="U51" s="22">
        <f t="shared" si="23"/>
        <v>2619.1071428571431</v>
      </c>
      <c r="V51" s="1"/>
      <c r="W51" s="1"/>
      <c r="X51" s="1">
        <v>600</v>
      </c>
      <c r="Y51" s="1">
        <v>3000</v>
      </c>
      <c r="Z51" s="1">
        <v>1880</v>
      </c>
      <c r="AA51" s="1">
        <f t="shared" si="24"/>
        <v>3238.9714285714281</v>
      </c>
      <c r="AB51" s="1">
        <f t="shared" si="32"/>
        <v>584.68999999999949</v>
      </c>
      <c r="AC51" s="1">
        <f t="shared" si="9"/>
        <v>730.86249999999939</v>
      </c>
      <c r="AD51" s="1">
        <v>205</v>
      </c>
      <c r="AE51" s="1">
        <f t="shared" si="25"/>
        <v>935.86249999999939</v>
      </c>
      <c r="AF51" s="22">
        <f t="shared" si="26"/>
        <v>2673.8928571428555</v>
      </c>
      <c r="AG51" s="20"/>
      <c r="AH51" s="20"/>
      <c r="AI51" s="1">
        <v>600</v>
      </c>
      <c r="AJ51" s="1">
        <v>3000</v>
      </c>
      <c r="AK51" s="1">
        <v>2350</v>
      </c>
      <c r="AL51" s="1">
        <f t="shared" si="27"/>
        <v>4048.7142857142858</v>
      </c>
      <c r="AM51" s="1">
        <f t="shared" si="33"/>
        <v>740.15999999999951</v>
      </c>
      <c r="AN51" s="1">
        <f t="shared" si="13"/>
        <v>925.19999999999936</v>
      </c>
      <c r="AO51" s="1">
        <v>215</v>
      </c>
      <c r="AP51" s="1">
        <v>30</v>
      </c>
      <c r="AQ51" s="1">
        <f t="shared" si="28"/>
        <v>1170.1999999999994</v>
      </c>
      <c r="AR51" s="22">
        <f t="shared" si="29"/>
        <v>3343.4285714285697</v>
      </c>
    </row>
    <row r="52" spans="2:44" x14ac:dyDescent="0.35">
      <c r="B52" s="3"/>
      <c r="C52" s="21"/>
      <c r="D52" s="4"/>
      <c r="E52" s="6"/>
      <c r="F52" s="3"/>
      <c r="G52" s="21"/>
      <c r="H52" s="21"/>
      <c r="I52" s="4"/>
      <c r="J52" s="23"/>
      <c r="K52" s="20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20"/>
      <c r="AH52" s="20"/>
      <c r="AI52" s="1"/>
      <c r="AJ52" s="1"/>
      <c r="AK52" s="1"/>
      <c r="AL52" s="1"/>
      <c r="AM52" s="1"/>
      <c r="AN52" s="1"/>
      <c r="AO52" s="1"/>
      <c r="AP52" s="1"/>
      <c r="AQ52" s="1"/>
      <c r="AR52" s="1"/>
    </row>
    <row r="53" spans="2:44" x14ac:dyDescent="0.35">
      <c r="B53" s="3"/>
      <c r="C53" s="21"/>
      <c r="D53" s="4"/>
      <c r="E53" s="6"/>
      <c r="F53" s="3"/>
      <c r="G53" s="21"/>
      <c r="H53" s="21"/>
      <c r="I53" s="4"/>
      <c r="J53" s="23"/>
      <c r="K53" s="20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20"/>
      <c r="AH53" s="20"/>
      <c r="AI53" s="1"/>
      <c r="AJ53" s="1"/>
      <c r="AK53" s="1"/>
      <c r="AL53" s="1"/>
      <c r="AM53" s="1"/>
      <c r="AN53" s="1"/>
      <c r="AO53" s="1"/>
      <c r="AP53" s="1"/>
      <c r="AQ53" s="1"/>
      <c r="AR53" s="1"/>
    </row>
    <row r="54" spans="2:44" x14ac:dyDescent="0.35">
      <c r="B54" s="3">
        <v>650</v>
      </c>
      <c r="C54" s="21">
        <v>800</v>
      </c>
      <c r="D54" s="4">
        <v>1255</v>
      </c>
      <c r="E54" s="6">
        <f t="shared" ref="E54:E76" si="34">(((22/7*(B54/2)^2)*D54)+((C54-B54)*D54*B54))/1000000</f>
        <v>538.97767857142856</v>
      </c>
      <c r="F54" s="3">
        <v>228.25</v>
      </c>
      <c r="G54" s="21">
        <f t="shared" ref="G54:G76" si="35">$G$4*F54</f>
        <v>285.3125</v>
      </c>
      <c r="H54" s="21">
        <v>125</v>
      </c>
      <c r="I54" s="4">
        <f t="shared" ref="I54:I76" si="36">SUM(G54:H54)</f>
        <v>410.3125</v>
      </c>
      <c r="J54" s="9">
        <f t="shared" ref="J54:J76" si="37">I54/(1-$C$2)</f>
        <v>1172.3214285714287</v>
      </c>
      <c r="K54" s="20"/>
      <c r="L54" s="1"/>
      <c r="M54" s="1">
        <v>650</v>
      </c>
      <c r="N54" s="1">
        <v>800</v>
      </c>
      <c r="O54" s="1">
        <v>1560</v>
      </c>
      <c r="P54" s="1">
        <f t="shared" si="4"/>
        <v>669.96428571428567</v>
      </c>
      <c r="Q54" s="1">
        <v>305.17</v>
      </c>
      <c r="R54" s="1">
        <f t="shared" ref="R54:R76" si="38">$R$4*Q54</f>
        <v>381.46250000000003</v>
      </c>
      <c r="S54" s="1">
        <v>125</v>
      </c>
      <c r="T54" s="1">
        <f t="shared" ref="T54:T76" si="39">SUM(R54:S54)</f>
        <v>506.46250000000003</v>
      </c>
      <c r="U54" s="22">
        <f t="shared" ref="U54:U76" si="40">T54/(1-$C$2)</f>
        <v>1447.0357142857144</v>
      </c>
      <c r="V54" s="1"/>
      <c r="W54" s="1"/>
      <c r="X54" s="1">
        <v>650</v>
      </c>
      <c r="Y54" s="1">
        <v>800</v>
      </c>
      <c r="Z54" s="1">
        <v>1880</v>
      </c>
      <c r="AA54" s="1">
        <f t="shared" si="24"/>
        <v>807.39285714285711</v>
      </c>
      <c r="AB54" s="1">
        <v>308.62</v>
      </c>
      <c r="AC54" s="1">
        <f t="shared" ref="AC54:AC76" si="41">$AC$4*AB54</f>
        <v>385.77499999999998</v>
      </c>
      <c r="AD54" s="1">
        <v>125</v>
      </c>
      <c r="AE54" s="1">
        <f t="shared" ref="AE54:AE76" si="42">SUM(AC54:AD54)</f>
        <v>510.77499999999998</v>
      </c>
      <c r="AF54" s="22">
        <f t="shared" ref="AF54:AF76" si="43">AE54/(1-$C$2)</f>
        <v>1459.3571428571429</v>
      </c>
      <c r="AG54" s="20"/>
      <c r="AH54" s="20"/>
      <c r="AI54" s="1">
        <v>650</v>
      </c>
      <c r="AJ54" s="1">
        <v>800</v>
      </c>
      <c r="AK54" s="1">
        <v>2350</v>
      </c>
      <c r="AL54" s="1">
        <f t="shared" ref="AL54:AL76" si="44">(((22/7*(AI54/2)^2)*AK54)+((AJ54-AI54)*AK54*AI54))/1000000</f>
        <v>1009.2410714285713</v>
      </c>
      <c r="AM54" s="1">
        <v>382.09</v>
      </c>
      <c r="AN54" s="1">
        <f t="shared" ref="AN54:AN76" si="45">$AN$4*AM54</f>
        <v>477.61249999999995</v>
      </c>
      <c r="AO54" s="1">
        <v>145</v>
      </c>
      <c r="AP54" s="1">
        <v>30</v>
      </c>
      <c r="AQ54" s="1">
        <f t="shared" ref="AQ54:AQ76" si="46">SUM(AN54:AP54)</f>
        <v>652.61249999999995</v>
      </c>
      <c r="AR54" s="22">
        <f t="shared" ref="AR54:AR76" si="47">AQ54/(1-$C$2)</f>
        <v>1864.6071428571429</v>
      </c>
    </row>
    <row r="55" spans="2:44" x14ac:dyDescent="0.35">
      <c r="B55" s="3">
        <v>650</v>
      </c>
      <c r="C55" s="21">
        <v>900</v>
      </c>
      <c r="D55" s="4">
        <v>1255</v>
      </c>
      <c r="E55" s="6">
        <f t="shared" si="34"/>
        <v>620.55267857142849</v>
      </c>
      <c r="F55" s="3">
        <v>236.69</v>
      </c>
      <c r="G55" s="21">
        <f t="shared" si="35"/>
        <v>295.86250000000001</v>
      </c>
      <c r="H55" s="21">
        <v>125</v>
      </c>
      <c r="I55" s="4">
        <f t="shared" si="36"/>
        <v>420.86250000000001</v>
      </c>
      <c r="J55" s="9">
        <f t="shared" si="37"/>
        <v>1202.4642857142858</v>
      </c>
      <c r="K55" s="20"/>
      <c r="L55" s="1"/>
      <c r="M55" s="1">
        <v>650</v>
      </c>
      <c r="N55" s="1">
        <v>900</v>
      </c>
      <c r="O55" s="1">
        <v>1560</v>
      </c>
      <c r="P55" s="1">
        <f t="shared" si="4"/>
        <v>771.36428571428564</v>
      </c>
      <c r="Q55" s="1">
        <v>317.83999999999997</v>
      </c>
      <c r="R55" s="1">
        <f t="shared" si="38"/>
        <v>397.29999999999995</v>
      </c>
      <c r="S55" s="1">
        <v>125</v>
      </c>
      <c r="T55" s="1">
        <f t="shared" si="39"/>
        <v>522.29999999999995</v>
      </c>
      <c r="U55" s="22">
        <f t="shared" si="40"/>
        <v>1492.2857142857142</v>
      </c>
      <c r="V55" s="1"/>
      <c r="W55" s="1"/>
      <c r="X55" s="1">
        <v>650</v>
      </c>
      <c r="Y55" s="1">
        <v>900</v>
      </c>
      <c r="Z55" s="1">
        <v>1880</v>
      </c>
      <c r="AA55" s="1">
        <f t="shared" si="24"/>
        <v>929.59285714285704</v>
      </c>
      <c r="AB55" s="1">
        <v>321.64999999999998</v>
      </c>
      <c r="AC55" s="1">
        <f t="shared" si="41"/>
        <v>402.0625</v>
      </c>
      <c r="AD55" s="1">
        <v>125</v>
      </c>
      <c r="AE55" s="1">
        <f t="shared" si="42"/>
        <v>527.0625</v>
      </c>
      <c r="AF55" s="22">
        <f t="shared" si="43"/>
        <v>1505.8928571428573</v>
      </c>
      <c r="AG55" s="20"/>
      <c r="AH55" s="20"/>
      <c r="AI55" s="1">
        <v>650</v>
      </c>
      <c r="AJ55" s="1">
        <v>900</v>
      </c>
      <c r="AK55" s="1">
        <v>2350</v>
      </c>
      <c r="AL55" s="1">
        <f t="shared" si="44"/>
        <v>1161.9910714285713</v>
      </c>
      <c r="AM55" s="1">
        <v>398.99</v>
      </c>
      <c r="AN55" s="1">
        <f t="shared" si="45"/>
        <v>498.73750000000001</v>
      </c>
      <c r="AO55" s="1">
        <v>145</v>
      </c>
      <c r="AP55" s="1">
        <v>30</v>
      </c>
      <c r="AQ55" s="1">
        <f t="shared" si="46"/>
        <v>673.73749999999995</v>
      </c>
      <c r="AR55" s="22">
        <f t="shared" si="47"/>
        <v>1924.9642857142858</v>
      </c>
    </row>
    <row r="56" spans="2:44" x14ac:dyDescent="0.35">
      <c r="B56" s="3">
        <v>650</v>
      </c>
      <c r="C56" s="21">
        <v>1000</v>
      </c>
      <c r="D56" s="4">
        <v>1255</v>
      </c>
      <c r="E56" s="6">
        <f t="shared" si="34"/>
        <v>702.12767857142853</v>
      </c>
      <c r="F56" s="3">
        <f>F55+8.44</f>
        <v>245.13</v>
      </c>
      <c r="G56" s="21">
        <f t="shared" si="35"/>
        <v>306.41250000000002</v>
      </c>
      <c r="H56" s="21">
        <v>125</v>
      </c>
      <c r="I56" s="4">
        <f t="shared" si="36"/>
        <v>431.41250000000002</v>
      </c>
      <c r="J56" s="9">
        <f t="shared" si="37"/>
        <v>1232.6071428571429</v>
      </c>
      <c r="K56" s="20"/>
      <c r="L56" s="1"/>
      <c r="M56" s="1">
        <v>650</v>
      </c>
      <c r="N56" s="1">
        <v>1000</v>
      </c>
      <c r="O56" s="1">
        <v>1560</v>
      </c>
      <c r="P56" s="1">
        <f t="shared" si="4"/>
        <v>872.76428571428562</v>
      </c>
      <c r="Q56" s="1">
        <f>Q55+12.67</f>
        <v>330.51</v>
      </c>
      <c r="R56" s="1">
        <f t="shared" si="38"/>
        <v>413.13749999999999</v>
      </c>
      <c r="S56" s="1">
        <v>125</v>
      </c>
      <c r="T56" s="1">
        <f t="shared" si="39"/>
        <v>538.13750000000005</v>
      </c>
      <c r="U56" s="22">
        <f t="shared" si="40"/>
        <v>1537.5357142857144</v>
      </c>
      <c r="V56" s="1"/>
      <c r="W56" s="1"/>
      <c r="X56" s="1">
        <v>650</v>
      </c>
      <c r="Y56" s="1">
        <v>1000</v>
      </c>
      <c r="Z56" s="1">
        <v>1880</v>
      </c>
      <c r="AA56" s="1">
        <f t="shared" si="24"/>
        <v>1051.792857142857</v>
      </c>
      <c r="AB56" s="1">
        <f>AB55+13.03</f>
        <v>334.67999999999995</v>
      </c>
      <c r="AC56" s="1">
        <f t="shared" si="41"/>
        <v>418.34999999999991</v>
      </c>
      <c r="AD56" s="1">
        <v>145</v>
      </c>
      <c r="AE56" s="1">
        <f t="shared" si="42"/>
        <v>563.34999999999991</v>
      </c>
      <c r="AF56" s="22">
        <f t="shared" si="43"/>
        <v>1609.5714285714284</v>
      </c>
      <c r="AG56" s="20"/>
      <c r="AH56" s="20"/>
      <c r="AI56" s="1">
        <v>650</v>
      </c>
      <c r="AJ56" s="1">
        <v>1000</v>
      </c>
      <c r="AK56" s="1">
        <v>2350</v>
      </c>
      <c r="AL56" s="1">
        <f t="shared" si="44"/>
        <v>1314.7410714285713</v>
      </c>
      <c r="AM56" s="1">
        <f>AM55+16.9</f>
        <v>415.89</v>
      </c>
      <c r="AN56" s="1">
        <f t="shared" si="45"/>
        <v>519.86249999999995</v>
      </c>
      <c r="AO56" s="1">
        <v>145</v>
      </c>
      <c r="AP56" s="1">
        <v>30</v>
      </c>
      <c r="AQ56" s="1">
        <f t="shared" si="46"/>
        <v>694.86249999999995</v>
      </c>
      <c r="AR56" s="22">
        <f t="shared" si="47"/>
        <v>1985.3214285714287</v>
      </c>
    </row>
    <row r="57" spans="2:44" x14ac:dyDescent="0.35">
      <c r="B57" s="3">
        <v>650</v>
      </c>
      <c r="C57" s="21">
        <v>1100</v>
      </c>
      <c r="D57" s="4">
        <v>1255</v>
      </c>
      <c r="E57" s="6">
        <f t="shared" si="34"/>
        <v>783.70267857142858</v>
      </c>
      <c r="F57" s="3">
        <f t="shared" ref="F57:F76" si="48">F56+8.44</f>
        <v>253.57</v>
      </c>
      <c r="G57" s="21">
        <f t="shared" si="35"/>
        <v>316.96249999999998</v>
      </c>
      <c r="H57" s="21">
        <v>125</v>
      </c>
      <c r="I57" s="4">
        <f t="shared" si="36"/>
        <v>441.96249999999998</v>
      </c>
      <c r="J57" s="9">
        <f t="shared" si="37"/>
        <v>1262.75</v>
      </c>
      <c r="K57" s="20"/>
      <c r="L57" s="1"/>
      <c r="M57" s="1">
        <v>650</v>
      </c>
      <c r="N57" s="1">
        <v>1100</v>
      </c>
      <c r="O57" s="1">
        <v>1560</v>
      </c>
      <c r="P57" s="1">
        <f t="shared" si="4"/>
        <v>974.1642857142856</v>
      </c>
      <c r="Q57" s="1">
        <f t="shared" ref="Q57:Q76" si="49">Q56+12.67</f>
        <v>343.18</v>
      </c>
      <c r="R57" s="1">
        <f t="shared" si="38"/>
        <v>428.97500000000002</v>
      </c>
      <c r="S57" s="1">
        <v>125</v>
      </c>
      <c r="T57" s="1">
        <f t="shared" si="39"/>
        <v>553.97500000000002</v>
      </c>
      <c r="U57" s="22">
        <f t="shared" si="40"/>
        <v>1582.7857142857144</v>
      </c>
      <c r="V57" s="1"/>
      <c r="W57" s="1"/>
      <c r="X57" s="1">
        <v>650</v>
      </c>
      <c r="Y57" s="1">
        <v>1100</v>
      </c>
      <c r="Z57" s="1">
        <v>1880</v>
      </c>
      <c r="AA57" s="1">
        <f t="shared" si="24"/>
        <v>1173.992857142857</v>
      </c>
      <c r="AB57" s="1">
        <f t="shared" ref="AB57:AB76" si="50">AB56+13.03</f>
        <v>347.70999999999992</v>
      </c>
      <c r="AC57" s="1">
        <f t="shared" si="41"/>
        <v>434.63749999999993</v>
      </c>
      <c r="AD57" s="1">
        <v>145</v>
      </c>
      <c r="AE57" s="1">
        <f t="shared" si="42"/>
        <v>579.63749999999993</v>
      </c>
      <c r="AF57" s="22">
        <f t="shared" si="43"/>
        <v>1656.1071428571427</v>
      </c>
      <c r="AG57" s="20"/>
      <c r="AH57" s="20"/>
      <c r="AI57" s="1">
        <v>650</v>
      </c>
      <c r="AJ57" s="1">
        <v>1100</v>
      </c>
      <c r="AK57" s="1">
        <v>2350</v>
      </c>
      <c r="AL57" s="1">
        <f t="shared" si="44"/>
        <v>1467.4910714285713</v>
      </c>
      <c r="AM57" s="1">
        <f t="shared" ref="AM57:AM76" si="51">AM56+16.9</f>
        <v>432.78999999999996</v>
      </c>
      <c r="AN57" s="1">
        <f t="shared" si="45"/>
        <v>540.98749999999995</v>
      </c>
      <c r="AO57" s="1">
        <v>145</v>
      </c>
      <c r="AP57" s="1">
        <v>30</v>
      </c>
      <c r="AQ57" s="1">
        <f t="shared" si="46"/>
        <v>715.98749999999995</v>
      </c>
      <c r="AR57" s="22">
        <f t="shared" si="47"/>
        <v>2045.6785714285713</v>
      </c>
    </row>
    <row r="58" spans="2:44" x14ac:dyDescent="0.35">
      <c r="B58" s="3">
        <v>650</v>
      </c>
      <c r="C58" s="21">
        <v>1200</v>
      </c>
      <c r="D58" s="4">
        <v>1255</v>
      </c>
      <c r="E58" s="6">
        <f t="shared" si="34"/>
        <v>865.27767857142851</v>
      </c>
      <c r="F58" s="3">
        <f t="shared" si="48"/>
        <v>262.01</v>
      </c>
      <c r="G58" s="21">
        <f t="shared" si="35"/>
        <v>327.51249999999999</v>
      </c>
      <c r="H58" s="21">
        <v>125</v>
      </c>
      <c r="I58" s="4">
        <f t="shared" si="36"/>
        <v>452.51249999999999</v>
      </c>
      <c r="J58" s="9">
        <f t="shared" si="37"/>
        <v>1292.8928571428571</v>
      </c>
      <c r="K58" s="20"/>
      <c r="L58" s="1"/>
      <c r="M58" s="1">
        <v>650</v>
      </c>
      <c r="N58" s="1">
        <v>1200</v>
      </c>
      <c r="O58" s="1">
        <v>1560</v>
      </c>
      <c r="P58" s="1">
        <f t="shared" si="4"/>
        <v>1075.5642857142857</v>
      </c>
      <c r="Q58" s="1">
        <f t="shared" si="49"/>
        <v>355.85</v>
      </c>
      <c r="R58" s="1">
        <f t="shared" si="38"/>
        <v>444.8125</v>
      </c>
      <c r="S58" s="1">
        <v>145</v>
      </c>
      <c r="T58" s="1">
        <f t="shared" si="39"/>
        <v>589.8125</v>
      </c>
      <c r="U58" s="22">
        <f t="shared" si="40"/>
        <v>1685.1785714285716</v>
      </c>
      <c r="V58" s="1"/>
      <c r="W58" s="1"/>
      <c r="X58" s="1">
        <v>650</v>
      </c>
      <c r="Y58" s="1">
        <v>1200</v>
      </c>
      <c r="Z58" s="1">
        <v>1880</v>
      </c>
      <c r="AA58" s="1">
        <f t="shared" si="24"/>
        <v>1296.1928571428571</v>
      </c>
      <c r="AB58" s="1">
        <f t="shared" si="50"/>
        <v>360.7399999999999</v>
      </c>
      <c r="AC58" s="1">
        <f t="shared" si="41"/>
        <v>450.92499999999984</v>
      </c>
      <c r="AD58" s="1">
        <v>145</v>
      </c>
      <c r="AE58" s="1">
        <f t="shared" si="42"/>
        <v>595.92499999999984</v>
      </c>
      <c r="AF58" s="22">
        <f t="shared" si="43"/>
        <v>1702.6428571428569</v>
      </c>
      <c r="AG58" s="20"/>
      <c r="AH58" s="20"/>
      <c r="AI58" s="1">
        <v>650</v>
      </c>
      <c r="AJ58" s="1">
        <v>1200</v>
      </c>
      <c r="AK58" s="1">
        <v>2350</v>
      </c>
      <c r="AL58" s="1">
        <f t="shared" si="44"/>
        <v>1620.2410714285713</v>
      </c>
      <c r="AM58" s="1">
        <f t="shared" si="51"/>
        <v>449.68999999999994</v>
      </c>
      <c r="AN58" s="1">
        <f t="shared" si="45"/>
        <v>562.11249999999995</v>
      </c>
      <c r="AO58" s="1">
        <v>165</v>
      </c>
      <c r="AP58" s="1">
        <v>30</v>
      </c>
      <c r="AQ58" s="1">
        <f t="shared" si="46"/>
        <v>757.11249999999995</v>
      </c>
      <c r="AR58" s="22">
        <f t="shared" si="47"/>
        <v>2163.1785714285716</v>
      </c>
    </row>
    <row r="59" spans="2:44" x14ac:dyDescent="0.35">
      <c r="B59" s="3">
        <v>650</v>
      </c>
      <c r="C59" s="21">
        <v>1300</v>
      </c>
      <c r="D59" s="4">
        <v>1255</v>
      </c>
      <c r="E59" s="6">
        <f t="shared" si="34"/>
        <v>946.85267857142856</v>
      </c>
      <c r="F59" s="3">
        <f t="shared" si="48"/>
        <v>270.45</v>
      </c>
      <c r="G59" s="21">
        <f t="shared" si="35"/>
        <v>338.0625</v>
      </c>
      <c r="H59" s="21">
        <v>125</v>
      </c>
      <c r="I59" s="4">
        <f t="shared" si="36"/>
        <v>463.0625</v>
      </c>
      <c r="J59" s="9">
        <f t="shared" si="37"/>
        <v>1323.0357142857144</v>
      </c>
      <c r="K59" s="20"/>
      <c r="L59" s="1"/>
      <c r="M59" s="1">
        <v>650</v>
      </c>
      <c r="N59" s="1">
        <v>1300</v>
      </c>
      <c r="O59" s="1">
        <v>1560</v>
      </c>
      <c r="P59" s="1">
        <f t="shared" si="4"/>
        <v>1176.9642857142856</v>
      </c>
      <c r="Q59" s="1">
        <f t="shared" si="49"/>
        <v>368.52000000000004</v>
      </c>
      <c r="R59" s="1">
        <f t="shared" si="38"/>
        <v>460.65000000000003</v>
      </c>
      <c r="S59" s="1">
        <v>145</v>
      </c>
      <c r="T59" s="1">
        <f t="shared" si="39"/>
        <v>605.65000000000009</v>
      </c>
      <c r="U59" s="22">
        <f t="shared" si="40"/>
        <v>1730.4285714285718</v>
      </c>
      <c r="V59" s="1"/>
      <c r="W59" s="1"/>
      <c r="X59" s="1">
        <v>650</v>
      </c>
      <c r="Y59" s="1">
        <v>1300</v>
      </c>
      <c r="Z59" s="1">
        <v>1880</v>
      </c>
      <c r="AA59" s="1">
        <f t="shared" si="24"/>
        <v>1418.3928571428571</v>
      </c>
      <c r="AB59" s="1">
        <f t="shared" si="50"/>
        <v>373.76999999999987</v>
      </c>
      <c r="AC59" s="1">
        <f t="shared" si="41"/>
        <v>467.21249999999986</v>
      </c>
      <c r="AD59" s="1">
        <v>145</v>
      </c>
      <c r="AE59" s="1">
        <f t="shared" si="42"/>
        <v>612.21249999999986</v>
      </c>
      <c r="AF59" s="22">
        <f t="shared" si="43"/>
        <v>1749.1785714285711</v>
      </c>
      <c r="AG59" s="20"/>
      <c r="AH59" s="20"/>
      <c r="AI59" s="1">
        <v>650</v>
      </c>
      <c r="AJ59" s="1">
        <v>1300</v>
      </c>
      <c r="AK59" s="1">
        <v>2350</v>
      </c>
      <c r="AL59" s="1">
        <f t="shared" si="44"/>
        <v>1772.9910714285713</v>
      </c>
      <c r="AM59" s="1">
        <f t="shared" si="51"/>
        <v>466.58999999999992</v>
      </c>
      <c r="AN59" s="1">
        <f t="shared" si="45"/>
        <v>583.23749999999995</v>
      </c>
      <c r="AO59" s="1">
        <v>165</v>
      </c>
      <c r="AP59" s="1">
        <v>30</v>
      </c>
      <c r="AQ59" s="1">
        <f t="shared" si="46"/>
        <v>778.23749999999995</v>
      </c>
      <c r="AR59" s="22">
        <f t="shared" si="47"/>
        <v>2223.5357142857142</v>
      </c>
    </row>
    <row r="60" spans="2:44" x14ac:dyDescent="0.35">
      <c r="B60" s="3">
        <v>650</v>
      </c>
      <c r="C60" s="21">
        <v>1400</v>
      </c>
      <c r="D60" s="4">
        <v>1255</v>
      </c>
      <c r="E60" s="6">
        <f t="shared" si="34"/>
        <v>1028.4276785714285</v>
      </c>
      <c r="F60" s="3">
        <f t="shared" si="48"/>
        <v>278.89</v>
      </c>
      <c r="G60" s="21">
        <f t="shared" si="35"/>
        <v>348.61249999999995</v>
      </c>
      <c r="H60" s="21">
        <v>145</v>
      </c>
      <c r="I60" s="4">
        <f t="shared" si="36"/>
        <v>493.61249999999995</v>
      </c>
      <c r="J60" s="9">
        <f t="shared" si="37"/>
        <v>1410.3214285714284</v>
      </c>
      <c r="K60" s="20"/>
      <c r="L60" s="1"/>
      <c r="M60" s="1">
        <v>650</v>
      </c>
      <c r="N60" s="1">
        <v>1400</v>
      </c>
      <c r="O60" s="1">
        <v>1560</v>
      </c>
      <c r="P60" s="1">
        <f t="shared" si="4"/>
        <v>1278.3642857142856</v>
      </c>
      <c r="Q60" s="1">
        <f t="shared" si="49"/>
        <v>381.19000000000005</v>
      </c>
      <c r="R60" s="1">
        <f t="shared" si="38"/>
        <v>476.48750000000007</v>
      </c>
      <c r="S60" s="1">
        <v>145</v>
      </c>
      <c r="T60" s="1">
        <f t="shared" si="39"/>
        <v>621.48750000000007</v>
      </c>
      <c r="U60" s="22">
        <f t="shared" si="40"/>
        <v>1775.6785714285718</v>
      </c>
      <c r="V60" s="1"/>
      <c r="W60" s="1"/>
      <c r="X60" s="1">
        <v>650</v>
      </c>
      <c r="Y60" s="1">
        <v>1400</v>
      </c>
      <c r="Z60" s="1">
        <v>1880</v>
      </c>
      <c r="AA60" s="1">
        <f t="shared" si="24"/>
        <v>1540.5928571428572</v>
      </c>
      <c r="AB60" s="1">
        <f t="shared" si="50"/>
        <v>386.79999999999984</v>
      </c>
      <c r="AC60" s="1">
        <f t="shared" si="41"/>
        <v>483.49999999999977</v>
      </c>
      <c r="AD60" s="1">
        <v>165</v>
      </c>
      <c r="AE60" s="1">
        <f t="shared" si="42"/>
        <v>648.49999999999977</v>
      </c>
      <c r="AF60" s="22">
        <f t="shared" si="43"/>
        <v>1852.8571428571424</v>
      </c>
      <c r="AG60" s="20"/>
      <c r="AH60" s="20"/>
      <c r="AI60" s="1">
        <v>650</v>
      </c>
      <c r="AJ60" s="1">
        <v>1400</v>
      </c>
      <c r="AK60" s="1">
        <v>2350</v>
      </c>
      <c r="AL60" s="1">
        <f t="shared" si="44"/>
        <v>1925.7410714285713</v>
      </c>
      <c r="AM60" s="1">
        <f t="shared" si="51"/>
        <v>483.4899999999999</v>
      </c>
      <c r="AN60" s="1">
        <f t="shared" si="45"/>
        <v>604.36249999999984</v>
      </c>
      <c r="AO60" s="1">
        <v>165</v>
      </c>
      <c r="AP60" s="1">
        <v>30</v>
      </c>
      <c r="AQ60" s="1">
        <f t="shared" si="46"/>
        <v>799.36249999999984</v>
      </c>
      <c r="AR60" s="22">
        <f t="shared" si="47"/>
        <v>2283.8928571428569</v>
      </c>
    </row>
    <row r="61" spans="2:44" x14ac:dyDescent="0.35">
      <c r="B61" s="3">
        <v>650</v>
      </c>
      <c r="C61" s="21">
        <v>1500</v>
      </c>
      <c r="D61" s="4">
        <v>1255</v>
      </c>
      <c r="E61" s="6">
        <f t="shared" si="34"/>
        <v>1110.0026785714285</v>
      </c>
      <c r="F61" s="3">
        <f t="shared" si="48"/>
        <v>287.33</v>
      </c>
      <c r="G61" s="21">
        <f t="shared" si="35"/>
        <v>359.16249999999997</v>
      </c>
      <c r="H61" s="21">
        <v>145</v>
      </c>
      <c r="I61" s="4">
        <f t="shared" si="36"/>
        <v>504.16249999999997</v>
      </c>
      <c r="J61" s="9">
        <f t="shared" si="37"/>
        <v>1440.4642857142858</v>
      </c>
      <c r="K61" s="20"/>
      <c r="L61" s="1"/>
      <c r="M61" s="1">
        <v>650</v>
      </c>
      <c r="N61" s="1">
        <v>1500</v>
      </c>
      <c r="O61" s="1">
        <v>1560</v>
      </c>
      <c r="P61" s="1">
        <f t="shared" si="4"/>
        <v>1379.7642857142855</v>
      </c>
      <c r="Q61" s="1">
        <f t="shared" si="49"/>
        <v>393.86000000000007</v>
      </c>
      <c r="R61" s="1">
        <f t="shared" si="38"/>
        <v>492.3250000000001</v>
      </c>
      <c r="S61" s="1">
        <v>145</v>
      </c>
      <c r="T61" s="1">
        <f t="shared" si="39"/>
        <v>637.32500000000005</v>
      </c>
      <c r="U61" s="22">
        <f t="shared" si="40"/>
        <v>1820.9285714285718</v>
      </c>
      <c r="V61" s="1"/>
      <c r="W61" s="1"/>
      <c r="X61" s="1">
        <v>650</v>
      </c>
      <c r="Y61" s="1">
        <v>1500</v>
      </c>
      <c r="Z61" s="1">
        <v>1880</v>
      </c>
      <c r="AA61" s="1">
        <f t="shared" si="24"/>
        <v>1662.792857142857</v>
      </c>
      <c r="AB61" s="1">
        <f t="shared" si="50"/>
        <v>399.82999999999981</v>
      </c>
      <c r="AC61" s="1">
        <f t="shared" si="41"/>
        <v>499.7874999999998</v>
      </c>
      <c r="AD61" s="1">
        <v>165</v>
      </c>
      <c r="AE61" s="1">
        <f t="shared" si="42"/>
        <v>664.7874999999998</v>
      </c>
      <c r="AF61" s="22">
        <f t="shared" si="43"/>
        <v>1899.3928571428567</v>
      </c>
      <c r="AG61" s="20"/>
      <c r="AH61" s="20"/>
      <c r="AI61" s="1">
        <v>650</v>
      </c>
      <c r="AJ61" s="1">
        <v>1500</v>
      </c>
      <c r="AK61" s="1">
        <v>2350</v>
      </c>
      <c r="AL61" s="1">
        <f t="shared" si="44"/>
        <v>2078.4910714285711</v>
      </c>
      <c r="AM61" s="1">
        <f t="shared" si="51"/>
        <v>500.38999999999987</v>
      </c>
      <c r="AN61" s="1">
        <f t="shared" si="45"/>
        <v>625.48749999999984</v>
      </c>
      <c r="AO61" s="1">
        <v>185</v>
      </c>
      <c r="AP61" s="1">
        <v>30</v>
      </c>
      <c r="AQ61" s="1">
        <f t="shared" si="46"/>
        <v>840.48749999999984</v>
      </c>
      <c r="AR61" s="22">
        <f t="shared" si="47"/>
        <v>2401.3928571428569</v>
      </c>
    </row>
    <row r="62" spans="2:44" x14ac:dyDescent="0.35">
      <c r="B62" s="3">
        <v>650</v>
      </c>
      <c r="C62" s="21">
        <v>1600</v>
      </c>
      <c r="D62" s="4">
        <v>1255</v>
      </c>
      <c r="E62" s="6">
        <f t="shared" si="34"/>
        <v>1191.5776785714286</v>
      </c>
      <c r="F62" s="3">
        <f t="shared" si="48"/>
        <v>295.77</v>
      </c>
      <c r="G62" s="21">
        <f t="shared" si="35"/>
        <v>369.71249999999998</v>
      </c>
      <c r="H62" s="21">
        <v>145</v>
      </c>
      <c r="I62" s="4">
        <f t="shared" si="36"/>
        <v>514.71249999999998</v>
      </c>
      <c r="J62" s="9">
        <f t="shared" si="37"/>
        <v>1470.6071428571429</v>
      </c>
      <c r="K62" s="20"/>
      <c r="L62" s="1"/>
      <c r="M62" s="1">
        <v>650</v>
      </c>
      <c r="N62" s="1">
        <v>1600</v>
      </c>
      <c r="O62" s="1">
        <v>1560</v>
      </c>
      <c r="P62" s="1">
        <f t="shared" si="4"/>
        <v>1481.1642857142856</v>
      </c>
      <c r="Q62" s="1">
        <f t="shared" si="49"/>
        <v>406.53000000000009</v>
      </c>
      <c r="R62" s="1">
        <f t="shared" si="38"/>
        <v>508.16250000000014</v>
      </c>
      <c r="S62" s="1">
        <v>145</v>
      </c>
      <c r="T62" s="1">
        <f t="shared" si="39"/>
        <v>653.16250000000014</v>
      </c>
      <c r="U62" s="22">
        <f t="shared" si="40"/>
        <v>1866.178571428572</v>
      </c>
      <c r="V62" s="1"/>
      <c r="W62" s="1"/>
      <c r="X62" s="1">
        <v>650</v>
      </c>
      <c r="Y62" s="1">
        <v>1600</v>
      </c>
      <c r="Z62" s="1">
        <v>1880</v>
      </c>
      <c r="AA62" s="1">
        <f t="shared" si="24"/>
        <v>1784.992857142857</v>
      </c>
      <c r="AB62" s="1">
        <f t="shared" si="50"/>
        <v>412.85999999999979</v>
      </c>
      <c r="AC62" s="1">
        <f t="shared" si="41"/>
        <v>516.0749999999997</v>
      </c>
      <c r="AD62" s="1">
        <v>165</v>
      </c>
      <c r="AE62" s="1">
        <f t="shared" si="42"/>
        <v>681.0749999999997</v>
      </c>
      <c r="AF62" s="22">
        <f t="shared" si="43"/>
        <v>1945.9285714285706</v>
      </c>
      <c r="AG62" s="20"/>
      <c r="AH62" s="20"/>
      <c r="AI62" s="1">
        <v>650</v>
      </c>
      <c r="AJ62" s="1">
        <v>1600</v>
      </c>
      <c r="AK62" s="1">
        <v>2350</v>
      </c>
      <c r="AL62" s="1">
        <f t="shared" si="44"/>
        <v>2231.2410714285711</v>
      </c>
      <c r="AM62" s="1">
        <f t="shared" si="51"/>
        <v>517.28999999999985</v>
      </c>
      <c r="AN62" s="1">
        <f t="shared" si="45"/>
        <v>646.61249999999984</v>
      </c>
      <c r="AO62" s="1">
        <v>185</v>
      </c>
      <c r="AP62" s="1">
        <v>30</v>
      </c>
      <c r="AQ62" s="1">
        <f t="shared" si="46"/>
        <v>861.61249999999984</v>
      </c>
      <c r="AR62" s="22">
        <f t="shared" si="47"/>
        <v>2461.7499999999995</v>
      </c>
    </row>
    <row r="63" spans="2:44" x14ac:dyDescent="0.35">
      <c r="B63" s="3">
        <v>650</v>
      </c>
      <c r="C63" s="21">
        <v>1700</v>
      </c>
      <c r="D63" s="4">
        <v>1255</v>
      </c>
      <c r="E63" s="6">
        <f t="shared" si="34"/>
        <v>1273.1526785714286</v>
      </c>
      <c r="F63" s="3">
        <f t="shared" si="48"/>
        <v>304.20999999999998</v>
      </c>
      <c r="G63" s="21">
        <f t="shared" si="35"/>
        <v>380.26249999999999</v>
      </c>
      <c r="H63" s="21">
        <v>145</v>
      </c>
      <c r="I63" s="4">
        <f t="shared" si="36"/>
        <v>525.26250000000005</v>
      </c>
      <c r="J63" s="9">
        <f t="shared" si="37"/>
        <v>1500.7500000000002</v>
      </c>
      <c r="K63" s="20"/>
      <c r="L63" s="1"/>
      <c r="M63" s="1">
        <v>650</v>
      </c>
      <c r="N63" s="1">
        <v>1700</v>
      </c>
      <c r="O63" s="1">
        <v>1560</v>
      </c>
      <c r="P63" s="1">
        <f t="shared" si="4"/>
        <v>1582.5642857142857</v>
      </c>
      <c r="Q63" s="1">
        <f t="shared" si="49"/>
        <v>419.2000000000001</v>
      </c>
      <c r="R63" s="1">
        <f t="shared" si="38"/>
        <v>524.00000000000011</v>
      </c>
      <c r="S63" s="1">
        <v>165</v>
      </c>
      <c r="T63" s="1">
        <f t="shared" si="39"/>
        <v>689.00000000000011</v>
      </c>
      <c r="U63" s="22">
        <f t="shared" si="40"/>
        <v>1968.5714285714291</v>
      </c>
      <c r="V63" s="1"/>
      <c r="W63" s="1"/>
      <c r="X63" s="1">
        <v>650</v>
      </c>
      <c r="Y63" s="1">
        <v>1700</v>
      </c>
      <c r="Z63" s="1">
        <v>1880</v>
      </c>
      <c r="AA63" s="1">
        <f t="shared" si="24"/>
        <v>1907.1928571428571</v>
      </c>
      <c r="AB63" s="1">
        <f t="shared" si="50"/>
        <v>425.88999999999976</v>
      </c>
      <c r="AC63" s="1">
        <f t="shared" si="41"/>
        <v>532.36249999999973</v>
      </c>
      <c r="AD63" s="1">
        <v>165</v>
      </c>
      <c r="AE63" s="1">
        <f t="shared" si="42"/>
        <v>697.36249999999973</v>
      </c>
      <c r="AF63" s="22">
        <f t="shared" si="43"/>
        <v>1992.4642857142851</v>
      </c>
      <c r="AG63" s="20"/>
      <c r="AH63" s="20"/>
      <c r="AI63" s="1">
        <v>650</v>
      </c>
      <c r="AJ63" s="1">
        <v>1700</v>
      </c>
      <c r="AK63" s="1">
        <v>2350</v>
      </c>
      <c r="AL63" s="1">
        <f t="shared" si="44"/>
        <v>2383.9910714285711</v>
      </c>
      <c r="AM63" s="1">
        <f t="shared" si="51"/>
        <v>534.18999999999983</v>
      </c>
      <c r="AN63" s="1">
        <f t="shared" si="45"/>
        <v>667.73749999999973</v>
      </c>
      <c r="AO63" s="1">
        <v>185</v>
      </c>
      <c r="AP63" s="1">
        <v>30</v>
      </c>
      <c r="AQ63" s="1">
        <f t="shared" si="46"/>
        <v>882.73749999999973</v>
      </c>
      <c r="AR63" s="22">
        <f t="shared" si="47"/>
        <v>2522.1071428571422</v>
      </c>
    </row>
    <row r="64" spans="2:44" x14ac:dyDescent="0.35">
      <c r="B64" s="3">
        <v>650</v>
      </c>
      <c r="C64" s="21">
        <v>1800</v>
      </c>
      <c r="D64" s="4">
        <v>1255</v>
      </c>
      <c r="E64" s="6">
        <f t="shared" si="34"/>
        <v>1354.7276785714284</v>
      </c>
      <c r="F64" s="3">
        <f t="shared" si="48"/>
        <v>312.64999999999998</v>
      </c>
      <c r="G64" s="21">
        <f t="shared" si="35"/>
        <v>390.8125</v>
      </c>
      <c r="H64" s="21">
        <v>145</v>
      </c>
      <c r="I64" s="4">
        <f t="shared" si="36"/>
        <v>535.8125</v>
      </c>
      <c r="J64" s="9">
        <f t="shared" si="37"/>
        <v>1530.8928571428573</v>
      </c>
      <c r="K64" s="20"/>
      <c r="L64" s="1"/>
      <c r="M64" s="1">
        <v>650</v>
      </c>
      <c r="N64" s="1">
        <v>1800</v>
      </c>
      <c r="O64" s="1">
        <v>1560</v>
      </c>
      <c r="P64" s="1">
        <f t="shared" si="4"/>
        <v>1683.9642857142856</v>
      </c>
      <c r="Q64" s="1">
        <f t="shared" si="49"/>
        <v>431.87000000000012</v>
      </c>
      <c r="R64" s="1">
        <f t="shared" si="38"/>
        <v>539.83750000000009</v>
      </c>
      <c r="S64" s="1">
        <v>165</v>
      </c>
      <c r="T64" s="1">
        <f t="shared" si="39"/>
        <v>704.83750000000009</v>
      </c>
      <c r="U64" s="22">
        <f t="shared" si="40"/>
        <v>2013.8214285714289</v>
      </c>
      <c r="V64" s="1"/>
      <c r="W64" s="1"/>
      <c r="X64" s="1">
        <v>650</v>
      </c>
      <c r="Y64" s="1">
        <v>1800</v>
      </c>
      <c r="Z64" s="1">
        <v>1880</v>
      </c>
      <c r="AA64" s="1">
        <f t="shared" si="24"/>
        <v>2029.3928571428571</v>
      </c>
      <c r="AB64" s="1">
        <f t="shared" si="50"/>
        <v>438.91999999999973</v>
      </c>
      <c r="AC64" s="1">
        <f t="shared" si="41"/>
        <v>548.64999999999964</v>
      </c>
      <c r="AD64" s="1">
        <v>185</v>
      </c>
      <c r="AE64" s="1">
        <f t="shared" si="42"/>
        <v>733.64999999999964</v>
      </c>
      <c r="AF64" s="22">
        <f t="shared" si="43"/>
        <v>2096.1428571428564</v>
      </c>
      <c r="AG64" s="20"/>
      <c r="AH64" s="20"/>
      <c r="AI64" s="1">
        <v>650</v>
      </c>
      <c r="AJ64" s="1">
        <v>1800</v>
      </c>
      <c r="AK64" s="1">
        <v>2350</v>
      </c>
      <c r="AL64" s="1">
        <f t="shared" si="44"/>
        <v>2536.7410714285711</v>
      </c>
      <c r="AM64" s="1">
        <f t="shared" si="51"/>
        <v>551.0899999999998</v>
      </c>
      <c r="AN64" s="1">
        <f t="shared" si="45"/>
        <v>688.86249999999973</v>
      </c>
      <c r="AO64" s="1">
        <v>200</v>
      </c>
      <c r="AP64" s="1">
        <v>30</v>
      </c>
      <c r="AQ64" s="1">
        <f t="shared" si="46"/>
        <v>918.86249999999973</v>
      </c>
      <c r="AR64" s="22">
        <f t="shared" si="47"/>
        <v>2625.321428571428</v>
      </c>
    </row>
    <row r="65" spans="2:44" x14ac:dyDescent="0.35">
      <c r="B65" s="3">
        <v>650</v>
      </c>
      <c r="C65" s="21">
        <v>1900</v>
      </c>
      <c r="D65" s="4">
        <v>1255</v>
      </c>
      <c r="E65" s="6">
        <f t="shared" si="34"/>
        <v>1436.3026785714285</v>
      </c>
      <c r="F65" s="3">
        <f t="shared" si="48"/>
        <v>321.08999999999997</v>
      </c>
      <c r="G65" s="21">
        <f t="shared" si="35"/>
        <v>401.36249999999995</v>
      </c>
      <c r="H65" s="21">
        <v>145</v>
      </c>
      <c r="I65" s="4">
        <f t="shared" si="36"/>
        <v>546.36249999999995</v>
      </c>
      <c r="J65" s="9">
        <f t="shared" si="37"/>
        <v>1561.0357142857142</v>
      </c>
      <c r="K65" s="20"/>
      <c r="L65" s="1"/>
      <c r="M65" s="1">
        <v>650</v>
      </c>
      <c r="N65" s="1">
        <v>1900</v>
      </c>
      <c r="O65" s="1">
        <v>1560</v>
      </c>
      <c r="P65" s="1">
        <f t="shared" si="4"/>
        <v>1785.3642857142856</v>
      </c>
      <c r="Q65" s="1">
        <f t="shared" si="49"/>
        <v>444.54000000000013</v>
      </c>
      <c r="R65" s="1">
        <f t="shared" si="38"/>
        <v>555.67500000000018</v>
      </c>
      <c r="S65" s="1">
        <v>165</v>
      </c>
      <c r="T65" s="1">
        <f t="shared" si="39"/>
        <v>720.67500000000018</v>
      </c>
      <c r="U65" s="22">
        <f t="shared" si="40"/>
        <v>2059.0714285714294</v>
      </c>
      <c r="V65" s="1"/>
      <c r="W65" s="1"/>
      <c r="X65" s="1">
        <v>650</v>
      </c>
      <c r="Y65" s="1">
        <v>1900</v>
      </c>
      <c r="Z65" s="1">
        <v>1880</v>
      </c>
      <c r="AA65" s="1">
        <f t="shared" si="24"/>
        <v>2151.5928571428572</v>
      </c>
      <c r="AB65" s="1">
        <f t="shared" si="50"/>
        <v>451.9499999999997</v>
      </c>
      <c r="AC65" s="1">
        <f t="shared" si="41"/>
        <v>564.93749999999966</v>
      </c>
      <c r="AD65" s="1">
        <v>185</v>
      </c>
      <c r="AE65" s="1">
        <f t="shared" si="42"/>
        <v>749.93749999999966</v>
      </c>
      <c r="AF65" s="22">
        <f t="shared" si="43"/>
        <v>2142.6785714285706</v>
      </c>
      <c r="AG65" s="20"/>
      <c r="AH65" s="20"/>
      <c r="AI65" s="1">
        <v>650</v>
      </c>
      <c r="AJ65" s="1">
        <v>1900</v>
      </c>
      <c r="AK65" s="1">
        <v>2350</v>
      </c>
      <c r="AL65" s="1">
        <f t="shared" si="44"/>
        <v>2689.4910714285711</v>
      </c>
      <c r="AM65" s="1">
        <f t="shared" si="51"/>
        <v>567.98999999999978</v>
      </c>
      <c r="AN65" s="1">
        <f t="shared" si="45"/>
        <v>709.98749999999973</v>
      </c>
      <c r="AO65" s="1">
        <v>200</v>
      </c>
      <c r="AP65" s="1">
        <v>30</v>
      </c>
      <c r="AQ65" s="1">
        <f t="shared" si="46"/>
        <v>939.98749999999973</v>
      </c>
      <c r="AR65" s="22">
        <f t="shared" si="47"/>
        <v>2685.6785714285706</v>
      </c>
    </row>
    <row r="66" spans="2:44" x14ac:dyDescent="0.35">
      <c r="B66" s="3">
        <v>650</v>
      </c>
      <c r="C66" s="21">
        <v>2000</v>
      </c>
      <c r="D66" s="4">
        <v>1255</v>
      </c>
      <c r="E66" s="6">
        <f t="shared" si="34"/>
        <v>1517.8776785714285</v>
      </c>
      <c r="F66" s="3">
        <f t="shared" si="48"/>
        <v>329.53</v>
      </c>
      <c r="G66" s="21">
        <f t="shared" si="35"/>
        <v>411.91249999999997</v>
      </c>
      <c r="H66" s="21">
        <v>165</v>
      </c>
      <c r="I66" s="4">
        <f t="shared" si="36"/>
        <v>576.91249999999991</v>
      </c>
      <c r="J66" s="9">
        <f t="shared" si="37"/>
        <v>1648.3214285714284</v>
      </c>
      <c r="K66" s="20"/>
      <c r="L66" s="1"/>
      <c r="M66" s="1">
        <v>650</v>
      </c>
      <c r="N66" s="1">
        <v>2000</v>
      </c>
      <c r="O66" s="1">
        <v>1560</v>
      </c>
      <c r="P66" s="1">
        <f t="shared" si="4"/>
        <v>1886.7642857142855</v>
      </c>
      <c r="Q66" s="1">
        <f t="shared" si="49"/>
        <v>457.21000000000015</v>
      </c>
      <c r="R66" s="1">
        <f t="shared" si="38"/>
        <v>571.51250000000016</v>
      </c>
      <c r="S66" s="1">
        <v>165</v>
      </c>
      <c r="T66" s="1">
        <f t="shared" si="39"/>
        <v>736.51250000000016</v>
      </c>
      <c r="U66" s="22">
        <f t="shared" si="40"/>
        <v>2104.3214285714294</v>
      </c>
      <c r="V66" s="1"/>
      <c r="W66" s="1"/>
      <c r="X66" s="1">
        <v>650</v>
      </c>
      <c r="Y66" s="1">
        <v>2000</v>
      </c>
      <c r="Z66" s="1">
        <v>1880</v>
      </c>
      <c r="AA66" s="1">
        <f t="shared" si="24"/>
        <v>2273.792857142857</v>
      </c>
      <c r="AB66" s="1">
        <f t="shared" si="50"/>
        <v>464.97999999999968</v>
      </c>
      <c r="AC66" s="1">
        <f t="shared" si="41"/>
        <v>581.22499999999957</v>
      </c>
      <c r="AD66" s="1">
        <v>185</v>
      </c>
      <c r="AE66" s="1">
        <f t="shared" si="42"/>
        <v>766.22499999999957</v>
      </c>
      <c r="AF66" s="22">
        <f t="shared" si="43"/>
        <v>2189.2142857142844</v>
      </c>
      <c r="AG66" s="20"/>
      <c r="AH66" s="20"/>
      <c r="AI66" s="1">
        <v>650</v>
      </c>
      <c r="AJ66" s="1">
        <v>2000</v>
      </c>
      <c r="AK66" s="1">
        <v>2350</v>
      </c>
      <c r="AL66" s="1">
        <f t="shared" si="44"/>
        <v>2842.2410714285711</v>
      </c>
      <c r="AM66" s="1">
        <f t="shared" si="51"/>
        <v>584.88999999999976</v>
      </c>
      <c r="AN66" s="1">
        <f t="shared" si="45"/>
        <v>731.11249999999973</v>
      </c>
      <c r="AO66" s="1">
        <v>200</v>
      </c>
      <c r="AP66" s="1">
        <v>30</v>
      </c>
      <c r="AQ66" s="1">
        <f t="shared" si="46"/>
        <v>961.11249999999973</v>
      </c>
      <c r="AR66" s="22">
        <f t="shared" si="47"/>
        <v>2746.0357142857138</v>
      </c>
    </row>
    <row r="67" spans="2:44" x14ac:dyDescent="0.35">
      <c r="B67" s="3">
        <v>650</v>
      </c>
      <c r="C67" s="21">
        <v>2100</v>
      </c>
      <c r="D67" s="4">
        <v>1255</v>
      </c>
      <c r="E67" s="6">
        <f t="shared" si="34"/>
        <v>1599.4526785714286</v>
      </c>
      <c r="F67" s="3">
        <f t="shared" si="48"/>
        <v>337.96999999999997</v>
      </c>
      <c r="G67" s="21">
        <f t="shared" si="35"/>
        <v>422.46249999999998</v>
      </c>
      <c r="H67" s="21">
        <v>165</v>
      </c>
      <c r="I67" s="4">
        <f t="shared" si="36"/>
        <v>587.46249999999998</v>
      </c>
      <c r="J67" s="9">
        <f t="shared" si="37"/>
        <v>1678.4642857142858</v>
      </c>
      <c r="K67" s="20"/>
      <c r="L67" s="1"/>
      <c r="M67" s="1">
        <v>650</v>
      </c>
      <c r="N67" s="1">
        <v>2100</v>
      </c>
      <c r="O67" s="1">
        <v>1560</v>
      </c>
      <c r="P67" s="1">
        <f t="shared" si="4"/>
        <v>1988.1642857142856</v>
      </c>
      <c r="Q67" s="1">
        <f t="shared" si="49"/>
        <v>469.88000000000017</v>
      </c>
      <c r="R67" s="1">
        <f t="shared" si="38"/>
        <v>587.35000000000025</v>
      </c>
      <c r="S67" s="1">
        <v>165</v>
      </c>
      <c r="T67" s="1">
        <f t="shared" si="39"/>
        <v>752.35000000000025</v>
      </c>
      <c r="U67" s="22">
        <f t="shared" si="40"/>
        <v>2149.5714285714294</v>
      </c>
      <c r="V67" s="1"/>
      <c r="W67" s="1"/>
      <c r="X67" s="1">
        <v>650</v>
      </c>
      <c r="Y67" s="1">
        <v>2100</v>
      </c>
      <c r="Z67" s="1">
        <v>1880</v>
      </c>
      <c r="AA67" s="1">
        <f t="shared" si="24"/>
        <v>2395.9928571428572</v>
      </c>
      <c r="AB67" s="1">
        <f t="shared" si="50"/>
        <v>478.00999999999965</v>
      </c>
      <c r="AC67" s="1">
        <f t="shared" si="41"/>
        <v>597.51249999999959</v>
      </c>
      <c r="AD67" s="1">
        <v>185</v>
      </c>
      <c r="AE67" s="1">
        <f t="shared" si="42"/>
        <v>782.51249999999959</v>
      </c>
      <c r="AF67" s="22">
        <f t="shared" si="43"/>
        <v>2235.7499999999991</v>
      </c>
      <c r="AG67" s="20"/>
      <c r="AH67" s="20"/>
      <c r="AI67" s="1">
        <v>650</v>
      </c>
      <c r="AJ67" s="1">
        <v>2100</v>
      </c>
      <c r="AK67" s="1">
        <v>2350</v>
      </c>
      <c r="AL67" s="1">
        <f t="shared" si="44"/>
        <v>2994.9910714285711</v>
      </c>
      <c r="AM67" s="1">
        <f t="shared" si="51"/>
        <v>601.78999999999974</v>
      </c>
      <c r="AN67" s="1">
        <f t="shared" si="45"/>
        <v>752.23749999999973</v>
      </c>
      <c r="AO67" s="1">
        <v>200</v>
      </c>
      <c r="AP67" s="1">
        <v>30</v>
      </c>
      <c r="AQ67" s="1">
        <f t="shared" si="46"/>
        <v>982.23749999999973</v>
      </c>
      <c r="AR67" s="22">
        <f t="shared" si="47"/>
        <v>2806.3928571428564</v>
      </c>
    </row>
    <row r="68" spans="2:44" x14ac:dyDescent="0.35">
      <c r="B68" s="3">
        <v>650</v>
      </c>
      <c r="C68" s="21">
        <v>2200</v>
      </c>
      <c r="D68" s="4">
        <v>1255</v>
      </c>
      <c r="E68" s="6">
        <f t="shared" si="34"/>
        <v>1681.0276785714286</v>
      </c>
      <c r="F68" s="3">
        <f t="shared" si="48"/>
        <v>346.40999999999997</v>
      </c>
      <c r="G68" s="21">
        <f t="shared" si="35"/>
        <v>433.01249999999993</v>
      </c>
      <c r="H68" s="21">
        <v>165</v>
      </c>
      <c r="I68" s="4">
        <f t="shared" si="36"/>
        <v>598.01249999999993</v>
      </c>
      <c r="J68" s="9">
        <f t="shared" si="37"/>
        <v>1708.6071428571427</v>
      </c>
      <c r="K68" s="20"/>
      <c r="L68" s="1"/>
      <c r="M68" s="1">
        <v>650</v>
      </c>
      <c r="N68" s="1">
        <v>2200</v>
      </c>
      <c r="O68" s="1">
        <v>1560</v>
      </c>
      <c r="P68" s="1">
        <f t="shared" si="4"/>
        <v>2089.5642857142857</v>
      </c>
      <c r="Q68" s="1">
        <f t="shared" si="49"/>
        <v>482.55000000000018</v>
      </c>
      <c r="R68" s="1">
        <f t="shared" si="38"/>
        <v>603.18750000000023</v>
      </c>
      <c r="S68" s="1">
        <v>185</v>
      </c>
      <c r="T68" s="1">
        <f t="shared" si="39"/>
        <v>788.18750000000023</v>
      </c>
      <c r="U68" s="22">
        <f t="shared" si="40"/>
        <v>2251.9642857142867</v>
      </c>
      <c r="V68" s="1"/>
      <c r="W68" s="1"/>
      <c r="X68" s="1">
        <v>650</v>
      </c>
      <c r="Y68" s="1">
        <v>2200</v>
      </c>
      <c r="Z68" s="1">
        <v>1880</v>
      </c>
      <c r="AA68" s="1">
        <f t="shared" si="24"/>
        <v>2518.1928571428571</v>
      </c>
      <c r="AB68" s="1">
        <f t="shared" si="50"/>
        <v>491.03999999999962</v>
      </c>
      <c r="AC68" s="1">
        <f t="shared" si="41"/>
        <v>613.7999999999995</v>
      </c>
      <c r="AD68" s="1">
        <v>200</v>
      </c>
      <c r="AE68" s="1">
        <f t="shared" si="42"/>
        <v>813.7999999999995</v>
      </c>
      <c r="AF68" s="22">
        <f t="shared" si="43"/>
        <v>2325.142857142856</v>
      </c>
      <c r="AG68" s="20"/>
      <c r="AH68" s="20"/>
      <c r="AI68" s="1">
        <v>650</v>
      </c>
      <c r="AJ68" s="1">
        <v>2200</v>
      </c>
      <c r="AK68" s="1">
        <v>2350</v>
      </c>
      <c r="AL68" s="1">
        <f t="shared" si="44"/>
        <v>3147.7410714285711</v>
      </c>
      <c r="AM68" s="1">
        <f t="shared" si="51"/>
        <v>618.68999999999971</v>
      </c>
      <c r="AN68" s="1">
        <f t="shared" si="45"/>
        <v>773.36249999999961</v>
      </c>
      <c r="AO68" s="1">
        <v>205</v>
      </c>
      <c r="AP68" s="1">
        <v>30</v>
      </c>
      <c r="AQ68" s="1">
        <f t="shared" si="46"/>
        <v>1008.3624999999996</v>
      </c>
      <c r="AR68" s="22">
        <f t="shared" si="47"/>
        <v>2881.0357142857133</v>
      </c>
    </row>
    <row r="69" spans="2:44" x14ac:dyDescent="0.35">
      <c r="B69" s="3">
        <v>650</v>
      </c>
      <c r="C69" s="21">
        <v>2300</v>
      </c>
      <c r="D69" s="4">
        <v>1255</v>
      </c>
      <c r="E69" s="6">
        <f t="shared" si="34"/>
        <v>1762.6026785714284</v>
      </c>
      <c r="F69" s="3">
        <f t="shared" si="48"/>
        <v>354.84999999999997</v>
      </c>
      <c r="G69" s="21">
        <f t="shared" si="35"/>
        <v>443.56249999999994</v>
      </c>
      <c r="H69" s="21">
        <v>165</v>
      </c>
      <c r="I69" s="4">
        <f t="shared" si="36"/>
        <v>608.5625</v>
      </c>
      <c r="J69" s="9">
        <f t="shared" si="37"/>
        <v>1738.75</v>
      </c>
      <c r="K69" s="20"/>
      <c r="L69" s="1"/>
      <c r="M69" s="1">
        <v>650</v>
      </c>
      <c r="N69" s="1">
        <v>2300</v>
      </c>
      <c r="O69" s="1">
        <v>1560</v>
      </c>
      <c r="P69" s="1">
        <f t="shared" si="4"/>
        <v>2190.9642857142858</v>
      </c>
      <c r="Q69" s="1">
        <f t="shared" si="49"/>
        <v>495.2200000000002</v>
      </c>
      <c r="R69" s="1">
        <f t="shared" si="38"/>
        <v>619.0250000000002</v>
      </c>
      <c r="S69" s="1">
        <v>185</v>
      </c>
      <c r="T69" s="1">
        <f t="shared" si="39"/>
        <v>804.0250000000002</v>
      </c>
      <c r="U69" s="22">
        <f t="shared" si="40"/>
        <v>2297.2142857142862</v>
      </c>
      <c r="V69" s="1"/>
      <c r="W69" s="1"/>
      <c r="X69" s="1">
        <v>650</v>
      </c>
      <c r="Y69" s="1">
        <v>2300</v>
      </c>
      <c r="Z69" s="1">
        <v>1880</v>
      </c>
      <c r="AA69" s="1">
        <f t="shared" si="24"/>
        <v>2640.3928571428569</v>
      </c>
      <c r="AB69" s="1">
        <f t="shared" si="50"/>
        <v>504.0699999999996</v>
      </c>
      <c r="AC69" s="1">
        <f t="shared" si="41"/>
        <v>630.08749999999952</v>
      </c>
      <c r="AD69" s="1">
        <v>200</v>
      </c>
      <c r="AE69" s="1">
        <f t="shared" si="42"/>
        <v>830.08749999999952</v>
      </c>
      <c r="AF69" s="22">
        <f t="shared" si="43"/>
        <v>2371.6785714285702</v>
      </c>
      <c r="AG69" s="20"/>
      <c r="AH69" s="20"/>
      <c r="AI69" s="1">
        <v>650</v>
      </c>
      <c r="AJ69" s="1">
        <v>2300</v>
      </c>
      <c r="AK69" s="1">
        <v>2350</v>
      </c>
      <c r="AL69" s="1">
        <f t="shared" si="44"/>
        <v>3300.4910714285711</v>
      </c>
      <c r="AM69" s="1">
        <f t="shared" si="51"/>
        <v>635.58999999999969</v>
      </c>
      <c r="AN69" s="1">
        <f t="shared" si="45"/>
        <v>794.48749999999961</v>
      </c>
      <c r="AO69" s="1">
        <v>205</v>
      </c>
      <c r="AP69" s="1">
        <v>30</v>
      </c>
      <c r="AQ69" s="1">
        <f t="shared" si="46"/>
        <v>1029.4874999999997</v>
      </c>
      <c r="AR69" s="22">
        <f t="shared" si="47"/>
        <v>2941.3928571428564</v>
      </c>
    </row>
    <row r="70" spans="2:44" x14ac:dyDescent="0.35">
      <c r="B70" s="3">
        <v>650</v>
      </c>
      <c r="C70" s="21">
        <v>2400</v>
      </c>
      <c r="D70" s="4">
        <v>1255</v>
      </c>
      <c r="E70" s="6">
        <f t="shared" si="34"/>
        <v>1844.1776785714285</v>
      </c>
      <c r="F70" s="3">
        <f t="shared" si="48"/>
        <v>363.28999999999996</v>
      </c>
      <c r="G70" s="21">
        <f t="shared" si="35"/>
        <v>454.11249999999995</v>
      </c>
      <c r="H70" s="21">
        <v>165</v>
      </c>
      <c r="I70" s="4">
        <f t="shared" si="36"/>
        <v>619.11249999999995</v>
      </c>
      <c r="J70" s="9">
        <f t="shared" si="37"/>
        <v>1768.8928571428571</v>
      </c>
      <c r="K70" s="20"/>
      <c r="L70" s="1"/>
      <c r="M70" s="1">
        <v>650</v>
      </c>
      <c r="N70" s="1">
        <v>2400</v>
      </c>
      <c r="O70" s="1">
        <v>1560</v>
      </c>
      <c r="P70" s="1">
        <f t="shared" ref="P70:P133" si="52">(((22/7*(M70/2)^2)*O70)+((N70-M70)*O70*M70))/1000000</f>
        <v>2292.3642857142859</v>
      </c>
      <c r="Q70" s="1">
        <f t="shared" si="49"/>
        <v>507.89000000000021</v>
      </c>
      <c r="R70" s="1">
        <f t="shared" si="38"/>
        <v>634.8625000000003</v>
      </c>
      <c r="S70" s="1">
        <v>185</v>
      </c>
      <c r="T70" s="1">
        <f t="shared" si="39"/>
        <v>819.8625000000003</v>
      </c>
      <c r="U70" s="22">
        <f t="shared" si="40"/>
        <v>2342.4642857142867</v>
      </c>
      <c r="V70" s="1"/>
      <c r="W70" s="1"/>
      <c r="X70" s="1">
        <v>650</v>
      </c>
      <c r="Y70" s="1">
        <v>2400</v>
      </c>
      <c r="Z70" s="1">
        <v>1880</v>
      </c>
      <c r="AA70" s="1">
        <f t="shared" si="24"/>
        <v>2762.5928571428572</v>
      </c>
      <c r="AB70" s="1">
        <f t="shared" si="50"/>
        <v>517.09999999999957</v>
      </c>
      <c r="AC70" s="1">
        <f t="shared" si="41"/>
        <v>646.37499999999943</v>
      </c>
      <c r="AD70" s="1">
        <v>200</v>
      </c>
      <c r="AE70" s="1">
        <f t="shared" si="42"/>
        <v>846.37499999999943</v>
      </c>
      <c r="AF70" s="22">
        <f t="shared" si="43"/>
        <v>2418.2142857142844</v>
      </c>
      <c r="AG70" s="20"/>
      <c r="AH70" s="20"/>
      <c r="AI70" s="1">
        <v>650</v>
      </c>
      <c r="AJ70" s="1">
        <v>2400</v>
      </c>
      <c r="AK70" s="1">
        <v>2350</v>
      </c>
      <c r="AL70" s="1">
        <f t="shared" si="44"/>
        <v>3453.2410714285711</v>
      </c>
      <c r="AM70" s="1">
        <f t="shared" si="51"/>
        <v>652.48999999999967</v>
      </c>
      <c r="AN70" s="1">
        <f t="shared" si="45"/>
        <v>815.61249999999961</v>
      </c>
      <c r="AO70" s="1">
        <v>205</v>
      </c>
      <c r="AP70" s="1">
        <v>30</v>
      </c>
      <c r="AQ70" s="1">
        <f t="shared" si="46"/>
        <v>1050.6124999999997</v>
      </c>
      <c r="AR70" s="22">
        <f t="shared" si="47"/>
        <v>3001.7499999999995</v>
      </c>
    </row>
    <row r="71" spans="2:44" x14ac:dyDescent="0.35">
      <c r="B71" s="3">
        <v>650</v>
      </c>
      <c r="C71" s="21">
        <v>2500</v>
      </c>
      <c r="D71" s="4">
        <v>1255</v>
      </c>
      <c r="E71" s="6">
        <f t="shared" si="34"/>
        <v>1925.7526785714285</v>
      </c>
      <c r="F71" s="3">
        <f t="shared" si="48"/>
        <v>371.72999999999996</v>
      </c>
      <c r="G71" s="21">
        <f t="shared" si="35"/>
        <v>464.66249999999997</v>
      </c>
      <c r="H71" s="21">
        <v>165</v>
      </c>
      <c r="I71" s="4">
        <f t="shared" si="36"/>
        <v>629.66249999999991</v>
      </c>
      <c r="J71" s="9">
        <f t="shared" si="37"/>
        <v>1799.0357142857142</v>
      </c>
      <c r="K71" s="20"/>
      <c r="L71" s="1"/>
      <c r="M71" s="1">
        <v>650</v>
      </c>
      <c r="N71" s="1">
        <v>2500</v>
      </c>
      <c r="O71" s="1">
        <v>1560</v>
      </c>
      <c r="P71" s="1">
        <f t="shared" si="52"/>
        <v>2393.764285714286</v>
      </c>
      <c r="Q71" s="1">
        <f t="shared" si="49"/>
        <v>520.56000000000017</v>
      </c>
      <c r="R71" s="1">
        <f t="shared" si="38"/>
        <v>650.70000000000027</v>
      </c>
      <c r="S71" s="1">
        <v>185</v>
      </c>
      <c r="T71" s="1">
        <f t="shared" si="39"/>
        <v>835.70000000000027</v>
      </c>
      <c r="U71" s="22">
        <f t="shared" si="40"/>
        <v>2387.7142857142867</v>
      </c>
      <c r="V71" s="1"/>
      <c r="W71" s="1"/>
      <c r="X71" s="1">
        <v>650</v>
      </c>
      <c r="Y71" s="1">
        <v>2500</v>
      </c>
      <c r="Z71" s="1">
        <v>1880</v>
      </c>
      <c r="AA71" s="1">
        <f t="shared" si="24"/>
        <v>2884.792857142857</v>
      </c>
      <c r="AB71" s="1">
        <f t="shared" si="50"/>
        <v>530.12999999999954</v>
      </c>
      <c r="AC71" s="1">
        <f t="shared" si="41"/>
        <v>662.66249999999945</v>
      </c>
      <c r="AD71" s="1">
        <v>200</v>
      </c>
      <c r="AE71" s="1">
        <f t="shared" si="42"/>
        <v>862.66249999999945</v>
      </c>
      <c r="AF71" s="22">
        <f t="shared" si="43"/>
        <v>2464.7499999999986</v>
      </c>
      <c r="AG71" s="20"/>
      <c r="AH71" s="20"/>
      <c r="AI71" s="1">
        <v>650</v>
      </c>
      <c r="AJ71" s="1">
        <v>2500</v>
      </c>
      <c r="AK71" s="1">
        <v>2350</v>
      </c>
      <c r="AL71" s="1">
        <f t="shared" si="44"/>
        <v>3605.9910714285711</v>
      </c>
      <c r="AM71" s="1">
        <f t="shared" si="51"/>
        <v>669.38999999999965</v>
      </c>
      <c r="AN71" s="1">
        <f t="shared" si="45"/>
        <v>836.7374999999995</v>
      </c>
      <c r="AO71" s="1">
        <v>210</v>
      </c>
      <c r="AP71" s="1">
        <v>30</v>
      </c>
      <c r="AQ71" s="1">
        <f t="shared" si="46"/>
        <v>1076.7374999999995</v>
      </c>
      <c r="AR71" s="22">
        <f t="shared" si="47"/>
        <v>3076.392857142856</v>
      </c>
    </row>
    <row r="72" spans="2:44" x14ac:dyDescent="0.35">
      <c r="B72" s="3">
        <v>650</v>
      </c>
      <c r="C72" s="21">
        <v>2600</v>
      </c>
      <c r="D72" s="4">
        <v>1255</v>
      </c>
      <c r="E72" s="6">
        <f t="shared" si="34"/>
        <v>2007.3276785714286</v>
      </c>
      <c r="F72" s="3">
        <f t="shared" si="48"/>
        <v>380.16999999999996</v>
      </c>
      <c r="G72" s="21">
        <f t="shared" si="35"/>
        <v>475.21249999999998</v>
      </c>
      <c r="H72" s="21">
        <v>185</v>
      </c>
      <c r="I72" s="4">
        <f t="shared" si="36"/>
        <v>660.21249999999998</v>
      </c>
      <c r="J72" s="9">
        <f t="shared" si="37"/>
        <v>1886.3214285714287</v>
      </c>
      <c r="K72" s="20"/>
      <c r="L72" s="1"/>
      <c r="M72" s="1">
        <v>650</v>
      </c>
      <c r="N72" s="1">
        <v>2600</v>
      </c>
      <c r="O72" s="1">
        <v>1560</v>
      </c>
      <c r="P72" s="1">
        <f t="shared" si="52"/>
        <v>2495.1642857142861</v>
      </c>
      <c r="Q72" s="1">
        <f t="shared" si="49"/>
        <v>533.23000000000013</v>
      </c>
      <c r="R72" s="1">
        <f t="shared" si="38"/>
        <v>666.53750000000014</v>
      </c>
      <c r="S72" s="1">
        <v>185</v>
      </c>
      <c r="T72" s="1">
        <f t="shared" si="39"/>
        <v>851.53750000000014</v>
      </c>
      <c r="U72" s="22">
        <f t="shared" si="40"/>
        <v>2432.9642857142862</v>
      </c>
      <c r="V72" s="1"/>
      <c r="W72" s="1"/>
      <c r="X72" s="1">
        <v>650</v>
      </c>
      <c r="Y72" s="1">
        <v>2600</v>
      </c>
      <c r="Z72" s="1">
        <v>1880</v>
      </c>
      <c r="AA72" s="1">
        <f t="shared" si="24"/>
        <v>3006.9928571428572</v>
      </c>
      <c r="AB72" s="1">
        <f t="shared" si="50"/>
        <v>543.15999999999951</v>
      </c>
      <c r="AC72" s="1">
        <f t="shared" si="41"/>
        <v>678.94999999999936</v>
      </c>
      <c r="AD72" s="1">
        <v>205</v>
      </c>
      <c r="AE72" s="1">
        <f t="shared" si="42"/>
        <v>883.94999999999936</v>
      </c>
      <c r="AF72" s="22">
        <f t="shared" si="43"/>
        <v>2525.5714285714271</v>
      </c>
      <c r="AG72" s="20"/>
      <c r="AH72" s="20"/>
      <c r="AI72" s="1">
        <v>650</v>
      </c>
      <c r="AJ72" s="1">
        <v>2600</v>
      </c>
      <c r="AK72" s="1">
        <v>2350</v>
      </c>
      <c r="AL72" s="1">
        <f t="shared" si="44"/>
        <v>3758.7410714285711</v>
      </c>
      <c r="AM72" s="1">
        <f t="shared" si="51"/>
        <v>686.28999999999962</v>
      </c>
      <c r="AN72" s="1">
        <f t="shared" si="45"/>
        <v>857.8624999999995</v>
      </c>
      <c r="AO72" s="1">
        <v>210</v>
      </c>
      <c r="AP72" s="1">
        <v>30</v>
      </c>
      <c r="AQ72" s="1">
        <f t="shared" si="46"/>
        <v>1097.8624999999995</v>
      </c>
      <c r="AR72" s="22">
        <f t="shared" si="47"/>
        <v>3136.7499999999986</v>
      </c>
    </row>
    <row r="73" spans="2:44" x14ac:dyDescent="0.35">
      <c r="B73" s="3">
        <v>650</v>
      </c>
      <c r="C73" s="21">
        <v>2700</v>
      </c>
      <c r="D73" s="4">
        <v>1255</v>
      </c>
      <c r="E73" s="6">
        <f t="shared" si="34"/>
        <v>2088.9026785714286</v>
      </c>
      <c r="F73" s="3">
        <f t="shared" si="48"/>
        <v>388.60999999999996</v>
      </c>
      <c r="G73" s="21">
        <f t="shared" si="35"/>
        <v>485.76249999999993</v>
      </c>
      <c r="H73" s="21">
        <v>185</v>
      </c>
      <c r="I73" s="4">
        <f t="shared" si="36"/>
        <v>670.76249999999993</v>
      </c>
      <c r="J73" s="9">
        <f t="shared" si="37"/>
        <v>1916.4642857142856</v>
      </c>
      <c r="K73" s="20"/>
      <c r="L73" s="1"/>
      <c r="M73" s="1">
        <v>650</v>
      </c>
      <c r="N73" s="1">
        <v>2700</v>
      </c>
      <c r="O73" s="1">
        <v>1560</v>
      </c>
      <c r="P73" s="1">
        <f t="shared" si="52"/>
        <v>2596.5642857142857</v>
      </c>
      <c r="Q73" s="1">
        <f t="shared" si="49"/>
        <v>545.90000000000009</v>
      </c>
      <c r="R73" s="1">
        <f t="shared" si="38"/>
        <v>682.37500000000011</v>
      </c>
      <c r="S73" s="1">
        <v>200</v>
      </c>
      <c r="T73" s="1">
        <f t="shared" si="39"/>
        <v>882.37500000000011</v>
      </c>
      <c r="U73" s="22">
        <f t="shared" si="40"/>
        <v>2521.0714285714289</v>
      </c>
      <c r="V73" s="1"/>
      <c r="W73" s="1"/>
      <c r="X73" s="1">
        <v>650</v>
      </c>
      <c r="Y73" s="1">
        <v>2700</v>
      </c>
      <c r="Z73" s="1">
        <v>1880</v>
      </c>
      <c r="AA73" s="1">
        <f t="shared" si="24"/>
        <v>3129.1928571428571</v>
      </c>
      <c r="AB73" s="1">
        <f t="shared" si="50"/>
        <v>556.18999999999949</v>
      </c>
      <c r="AC73" s="1">
        <f t="shared" si="41"/>
        <v>695.23749999999939</v>
      </c>
      <c r="AD73" s="1">
        <v>205</v>
      </c>
      <c r="AE73" s="1">
        <f t="shared" si="42"/>
        <v>900.23749999999939</v>
      </c>
      <c r="AF73" s="22">
        <f t="shared" si="43"/>
        <v>2572.1071428571413</v>
      </c>
      <c r="AG73" s="20"/>
      <c r="AH73" s="20"/>
      <c r="AI73" s="1">
        <v>650</v>
      </c>
      <c r="AJ73" s="1">
        <v>2700</v>
      </c>
      <c r="AK73" s="1">
        <v>2350</v>
      </c>
      <c r="AL73" s="1">
        <f t="shared" si="44"/>
        <v>3911.4910714285711</v>
      </c>
      <c r="AM73" s="1">
        <f t="shared" si="51"/>
        <v>703.1899999999996</v>
      </c>
      <c r="AN73" s="1">
        <f t="shared" si="45"/>
        <v>878.9874999999995</v>
      </c>
      <c r="AO73" s="1">
        <v>210</v>
      </c>
      <c r="AP73" s="1">
        <v>30</v>
      </c>
      <c r="AQ73" s="1">
        <f t="shared" si="46"/>
        <v>1118.9874999999995</v>
      </c>
      <c r="AR73" s="22">
        <f t="shared" si="47"/>
        <v>3197.1071428571418</v>
      </c>
    </row>
    <row r="74" spans="2:44" x14ac:dyDescent="0.35">
      <c r="B74" s="3">
        <v>650</v>
      </c>
      <c r="C74" s="21">
        <v>2800</v>
      </c>
      <c r="D74" s="4">
        <v>1255</v>
      </c>
      <c r="E74" s="6">
        <f t="shared" si="34"/>
        <v>2170.4776785714284</v>
      </c>
      <c r="F74" s="3">
        <f t="shared" si="48"/>
        <v>397.04999999999995</v>
      </c>
      <c r="G74" s="21">
        <f t="shared" si="35"/>
        <v>496.31249999999994</v>
      </c>
      <c r="H74" s="21">
        <v>185</v>
      </c>
      <c r="I74" s="4">
        <f t="shared" si="36"/>
        <v>681.3125</v>
      </c>
      <c r="J74" s="9">
        <f t="shared" si="37"/>
        <v>1946.6071428571429</v>
      </c>
      <c r="K74" s="20"/>
      <c r="L74" s="1"/>
      <c r="M74" s="1">
        <v>650</v>
      </c>
      <c r="N74" s="1">
        <v>2800</v>
      </c>
      <c r="O74" s="1">
        <v>1560</v>
      </c>
      <c r="P74" s="1">
        <f t="shared" si="52"/>
        <v>2697.9642857142858</v>
      </c>
      <c r="Q74" s="1">
        <f t="shared" si="49"/>
        <v>558.57000000000005</v>
      </c>
      <c r="R74" s="1">
        <f t="shared" si="38"/>
        <v>698.21250000000009</v>
      </c>
      <c r="S74" s="1">
        <v>200</v>
      </c>
      <c r="T74" s="1">
        <f t="shared" si="39"/>
        <v>898.21250000000009</v>
      </c>
      <c r="U74" s="22">
        <f t="shared" si="40"/>
        <v>2566.3214285714289</v>
      </c>
      <c r="V74" s="1"/>
      <c r="W74" s="1"/>
      <c r="X74" s="1">
        <v>650</v>
      </c>
      <c r="Y74" s="1">
        <v>2800</v>
      </c>
      <c r="Z74" s="1">
        <v>1880</v>
      </c>
      <c r="AA74" s="1">
        <f t="shared" si="24"/>
        <v>3251.3928571428569</v>
      </c>
      <c r="AB74" s="1">
        <f t="shared" si="50"/>
        <v>569.21999999999946</v>
      </c>
      <c r="AC74" s="1">
        <f t="shared" si="41"/>
        <v>711.5249999999993</v>
      </c>
      <c r="AD74" s="1">
        <v>205</v>
      </c>
      <c r="AE74" s="1">
        <f t="shared" si="42"/>
        <v>916.5249999999993</v>
      </c>
      <c r="AF74" s="22">
        <f t="shared" si="43"/>
        <v>2618.6428571428555</v>
      </c>
      <c r="AG74" s="20"/>
      <c r="AH74" s="20"/>
      <c r="AI74" s="1">
        <v>650</v>
      </c>
      <c r="AJ74" s="1">
        <v>2800</v>
      </c>
      <c r="AK74" s="1">
        <v>2350</v>
      </c>
      <c r="AL74" s="1">
        <f t="shared" si="44"/>
        <v>4064.2410714285711</v>
      </c>
      <c r="AM74" s="1">
        <f t="shared" si="51"/>
        <v>720.08999999999958</v>
      </c>
      <c r="AN74" s="1">
        <f t="shared" si="45"/>
        <v>900.1124999999995</v>
      </c>
      <c r="AO74" s="1">
        <v>215</v>
      </c>
      <c r="AP74" s="1">
        <v>30</v>
      </c>
      <c r="AQ74" s="1">
        <f t="shared" si="46"/>
        <v>1145.1124999999995</v>
      </c>
      <c r="AR74" s="22">
        <f t="shared" si="47"/>
        <v>3271.7499999999986</v>
      </c>
    </row>
    <row r="75" spans="2:44" x14ac:dyDescent="0.35">
      <c r="B75" s="3">
        <v>650</v>
      </c>
      <c r="C75" s="21">
        <v>2900</v>
      </c>
      <c r="D75" s="4">
        <v>1255</v>
      </c>
      <c r="E75" s="6">
        <f t="shared" si="34"/>
        <v>2252.0526785714283</v>
      </c>
      <c r="F75" s="3">
        <f t="shared" si="48"/>
        <v>405.48999999999995</v>
      </c>
      <c r="G75" s="21">
        <f t="shared" si="35"/>
        <v>506.86249999999995</v>
      </c>
      <c r="H75" s="21">
        <v>185</v>
      </c>
      <c r="I75" s="4">
        <f t="shared" si="36"/>
        <v>691.86249999999995</v>
      </c>
      <c r="J75" s="9">
        <f t="shared" si="37"/>
        <v>1976.75</v>
      </c>
      <c r="K75" s="20"/>
      <c r="L75" s="1"/>
      <c r="M75" s="1">
        <v>650</v>
      </c>
      <c r="N75" s="1">
        <v>2900</v>
      </c>
      <c r="O75" s="1">
        <v>1560</v>
      </c>
      <c r="P75" s="1">
        <f t="shared" si="52"/>
        <v>2799.3642857142859</v>
      </c>
      <c r="Q75" s="1">
        <f t="shared" si="49"/>
        <v>571.24</v>
      </c>
      <c r="R75" s="1">
        <f t="shared" si="38"/>
        <v>714.05</v>
      </c>
      <c r="S75" s="1">
        <v>200</v>
      </c>
      <c r="T75" s="1">
        <f t="shared" si="39"/>
        <v>914.05</v>
      </c>
      <c r="U75" s="22">
        <f t="shared" si="40"/>
        <v>2611.5714285714284</v>
      </c>
      <c r="V75" s="1"/>
      <c r="W75" s="1"/>
      <c r="X75" s="1">
        <v>650</v>
      </c>
      <c r="Y75" s="1">
        <v>2900</v>
      </c>
      <c r="Z75" s="1">
        <v>1880</v>
      </c>
      <c r="AA75" s="1">
        <f t="shared" si="24"/>
        <v>3373.5928571428572</v>
      </c>
      <c r="AB75" s="1">
        <f t="shared" si="50"/>
        <v>582.24999999999943</v>
      </c>
      <c r="AC75" s="1">
        <f t="shared" si="41"/>
        <v>727.81249999999932</v>
      </c>
      <c r="AD75" s="1">
        <v>205</v>
      </c>
      <c r="AE75" s="1">
        <f t="shared" si="42"/>
        <v>932.81249999999932</v>
      </c>
      <c r="AF75" s="22">
        <f t="shared" si="43"/>
        <v>2665.1785714285697</v>
      </c>
      <c r="AG75" s="20"/>
      <c r="AH75" s="20"/>
      <c r="AI75" s="1">
        <v>650</v>
      </c>
      <c r="AJ75" s="1">
        <v>2900</v>
      </c>
      <c r="AK75" s="1">
        <v>2350</v>
      </c>
      <c r="AL75" s="1">
        <f t="shared" si="44"/>
        <v>4216.9910714285716</v>
      </c>
      <c r="AM75" s="1">
        <f t="shared" si="51"/>
        <v>736.98999999999955</v>
      </c>
      <c r="AN75" s="1">
        <f t="shared" si="45"/>
        <v>921.2374999999995</v>
      </c>
      <c r="AO75" s="1">
        <v>215</v>
      </c>
      <c r="AP75" s="1">
        <v>30</v>
      </c>
      <c r="AQ75" s="1">
        <f t="shared" si="46"/>
        <v>1166.2374999999995</v>
      </c>
      <c r="AR75" s="22">
        <f t="shared" si="47"/>
        <v>3332.1071428571418</v>
      </c>
    </row>
    <row r="76" spans="2:44" x14ac:dyDescent="0.35">
      <c r="B76" s="3">
        <v>650</v>
      </c>
      <c r="C76" s="21">
        <v>3000</v>
      </c>
      <c r="D76" s="4">
        <v>1255</v>
      </c>
      <c r="E76" s="6">
        <f t="shared" si="34"/>
        <v>2333.6276785714281</v>
      </c>
      <c r="F76" s="3">
        <f t="shared" si="48"/>
        <v>413.92999999999995</v>
      </c>
      <c r="G76" s="21">
        <f t="shared" si="35"/>
        <v>517.41249999999991</v>
      </c>
      <c r="H76" s="21">
        <v>185</v>
      </c>
      <c r="I76" s="4">
        <f t="shared" si="36"/>
        <v>702.41249999999991</v>
      </c>
      <c r="J76" s="9">
        <f t="shared" si="37"/>
        <v>2006.8928571428571</v>
      </c>
      <c r="K76" s="20"/>
      <c r="L76" s="1"/>
      <c r="M76" s="1">
        <v>650</v>
      </c>
      <c r="N76" s="1">
        <v>3000</v>
      </c>
      <c r="O76" s="1">
        <v>1560</v>
      </c>
      <c r="P76" s="1">
        <f t="shared" si="52"/>
        <v>2900.764285714286</v>
      </c>
      <c r="Q76" s="1">
        <f t="shared" si="49"/>
        <v>583.91</v>
      </c>
      <c r="R76" s="1">
        <f t="shared" si="38"/>
        <v>729.88749999999993</v>
      </c>
      <c r="S76" s="1">
        <v>200</v>
      </c>
      <c r="T76" s="1">
        <f t="shared" si="39"/>
        <v>929.88749999999993</v>
      </c>
      <c r="U76" s="22">
        <f t="shared" si="40"/>
        <v>2656.8214285714284</v>
      </c>
      <c r="V76" s="1"/>
      <c r="W76" s="1"/>
      <c r="X76" s="1">
        <v>650</v>
      </c>
      <c r="Y76" s="1">
        <v>3000</v>
      </c>
      <c r="Z76" s="1">
        <v>1880</v>
      </c>
      <c r="AA76" s="1">
        <f t="shared" si="24"/>
        <v>3495.792857142857</v>
      </c>
      <c r="AB76" s="1">
        <f t="shared" si="50"/>
        <v>595.2799999999994</v>
      </c>
      <c r="AC76" s="1">
        <f t="shared" si="41"/>
        <v>744.09999999999923</v>
      </c>
      <c r="AD76" s="1">
        <v>205</v>
      </c>
      <c r="AE76" s="1">
        <f t="shared" si="42"/>
        <v>949.09999999999923</v>
      </c>
      <c r="AF76" s="22">
        <f t="shared" si="43"/>
        <v>2711.7142857142835</v>
      </c>
      <c r="AG76" s="20"/>
      <c r="AH76" s="20"/>
      <c r="AI76" s="1">
        <v>650</v>
      </c>
      <c r="AJ76" s="1">
        <v>3000</v>
      </c>
      <c r="AK76" s="1">
        <v>2350</v>
      </c>
      <c r="AL76" s="1">
        <f t="shared" si="44"/>
        <v>4369.7410714285716</v>
      </c>
      <c r="AM76" s="1">
        <f t="shared" si="51"/>
        <v>753.88999999999953</v>
      </c>
      <c r="AN76" s="1">
        <f t="shared" si="45"/>
        <v>942.36249999999939</v>
      </c>
      <c r="AO76" s="1">
        <v>215</v>
      </c>
      <c r="AP76" s="1">
        <v>30</v>
      </c>
      <c r="AQ76" s="1">
        <f t="shared" si="46"/>
        <v>1187.3624999999993</v>
      </c>
      <c r="AR76" s="22">
        <f t="shared" si="47"/>
        <v>3392.464285714284</v>
      </c>
    </row>
    <row r="77" spans="2:44" x14ac:dyDescent="0.35">
      <c r="B77" s="3"/>
      <c r="C77" s="21"/>
      <c r="D77" s="4"/>
      <c r="E77" s="6"/>
      <c r="F77" s="3"/>
      <c r="G77" s="21"/>
      <c r="H77" s="21"/>
      <c r="I77" s="4"/>
      <c r="J77" s="23"/>
      <c r="K77" s="20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20"/>
      <c r="AH77" s="20"/>
      <c r="AI77" s="1"/>
      <c r="AJ77" s="1"/>
      <c r="AK77" s="1"/>
      <c r="AL77" s="1"/>
      <c r="AM77" s="1"/>
      <c r="AN77" s="1"/>
      <c r="AO77" s="1"/>
      <c r="AP77" s="1"/>
      <c r="AQ77" s="1"/>
      <c r="AR77" s="1"/>
    </row>
    <row r="78" spans="2:44" x14ac:dyDescent="0.35">
      <c r="B78" s="3"/>
      <c r="C78" s="21"/>
      <c r="D78" s="4"/>
      <c r="E78" s="6"/>
      <c r="F78" s="3"/>
      <c r="G78" s="21"/>
      <c r="H78" s="21"/>
      <c r="I78" s="4"/>
      <c r="J78" s="23"/>
      <c r="K78" s="20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20"/>
      <c r="AH78" s="20"/>
      <c r="AI78" s="1"/>
      <c r="AJ78" s="1"/>
      <c r="AK78" s="1"/>
      <c r="AL78" s="1"/>
      <c r="AM78" s="1"/>
      <c r="AN78" s="1"/>
      <c r="AO78" s="1"/>
      <c r="AP78" s="1"/>
      <c r="AQ78" s="1"/>
      <c r="AR78" s="1"/>
    </row>
    <row r="79" spans="2:44" x14ac:dyDescent="0.35">
      <c r="B79" s="3">
        <v>700</v>
      </c>
      <c r="C79" s="21">
        <v>800</v>
      </c>
      <c r="D79" s="4">
        <v>1255</v>
      </c>
      <c r="E79" s="6">
        <f t="shared" ref="E79:E111" si="53">(((22/7*(B79/2)^2)*D79)+((C79-B79)*D79*B79))/1000000</f>
        <v>571.02499999999998</v>
      </c>
      <c r="F79" s="3">
        <v>235.85</v>
      </c>
      <c r="G79" s="21">
        <f t="shared" ref="G79:G111" si="54">$G$4*F79</f>
        <v>294.8125</v>
      </c>
      <c r="H79" s="21">
        <v>125</v>
      </c>
      <c r="I79" s="4">
        <f t="shared" ref="I79:I111" si="55">SUM(G79:H79)</f>
        <v>419.8125</v>
      </c>
      <c r="J79" s="9">
        <f t="shared" ref="J79:J111" si="56">I79/(1-$C$2)</f>
        <v>1199.4642857142858</v>
      </c>
      <c r="K79" s="20"/>
      <c r="L79" s="1"/>
      <c r="M79" s="1">
        <v>700</v>
      </c>
      <c r="N79" s="1">
        <v>800</v>
      </c>
      <c r="O79" s="1">
        <v>1560</v>
      </c>
      <c r="P79" s="1">
        <f t="shared" si="52"/>
        <v>709.8</v>
      </c>
      <c r="Q79" s="1">
        <v>316.14999999999998</v>
      </c>
      <c r="R79" s="1">
        <f t="shared" ref="R79:R111" si="57">$R$4*Q79</f>
        <v>395.1875</v>
      </c>
      <c r="S79" s="1">
        <v>125</v>
      </c>
      <c r="T79" s="1">
        <f t="shared" ref="T79:T111" si="58">SUM(R79:S79)</f>
        <v>520.1875</v>
      </c>
      <c r="U79" s="22">
        <f t="shared" ref="U79:U111" si="59">T79/(1-$C$2)</f>
        <v>1486.25</v>
      </c>
      <c r="V79" s="1"/>
      <c r="W79" s="1"/>
      <c r="X79" s="1">
        <v>700</v>
      </c>
      <c r="Y79" s="1">
        <v>800</v>
      </c>
      <c r="Z79" s="1">
        <v>1880</v>
      </c>
      <c r="AA79" s="1">
        <f t="shared" si="24"/>
        <v>855.4</v>
      </c>
      <c r="AB79" s="1">
        <v>319.7</v>
      </c>
      <c r="AC79" s="1">
        <f t="shared" ref="AC79:AC111" si="60">$AC$4*AB79</f>
        <v>399.625</v>
      </c>
      <c r="AD79" s="1">
        <v>125</v>
      </c>
      <c r="AE79" s="1">
        <f t="shared" ref="AE79:AE111" si="61">SUM(AC79:AD79)</f>
        <v>524.625</v>
      </c>
      <c r="AF79" s="22">
        <f t="shared" ref="AF79:AF111" si="62">AE79/(1-$C$2)</f>
        <v>1498.9285714285716</v>
      </c>
      <c r="AG79" s="20"/>
      <c r="AH79" s="20"/>
      <c r="AI79" s="1">
        <v>700</v>
      </c>
      <c r="AJ79" s="1">
        <v>800</v>
      </c>
      <c r="AK79" s="1">
        <v>2350</v>
      </c>
      <c r="AL79" s="1">
        <f t="shared" ref="AL79:AL142" si="63">(((22/7*(AI79/2)^2)*AK79)+((AJ79-AI79)*AK79*AI79))/1000000</f>
        <v>1069.25</v>
      </c>
      <c r="AM79" s="1">
        <v>396.46</v>
      </c>
      <c r="AN79" s="1">
        <f t="shared" ref="AN79:AN111" si="64">$AN$4*AM79</f>
        <v>495.57499999999999</v>
      </c>
      <c r="AO79" s="1">
        <v>145</v>
      </c>
      <c r="AP79" s="1">
        <v>30</v>
      </c>
      <c r="AQ79" s="1">
        <f t="shared" ref="AQ79:AQ111" si="65">SUM(AN79:AP79)</f>
        <v>670.57500000000005</v>
      </c>
      <c r="AR79" s="22">
        <f t="shared" ref="AR79:AR111" si="66">AQ79/(1-$C$2)</f>
        <v>1915.9285714285718</v>
      </c>
    </row>
    <row r="80" spans="2:44" x14ac:dyDescent="0.35">
      <c r="B80" s="3">
        <v>700</v>
      </c>
      <c r="C80" s="21">
        <v>900</v>
      </c>
      <c r="D80" s="4">
        <v>1255</v>
      </c>
      <c r="E80" s="6">
        <f t="shared" si="53"/>
        <v>658.875</v>
      </c>
      <c r="F80" s="3">
        <v>244.31</v>
      </c>
      <c r="G80" s="21">
        <f t="shared" si="54"/>
        <v>305.38749999999999</v>
      </c>
      <c r="H80" s="21">
        <v>125</v>
      </c>
      <c r="I80" s="4">
        <f t="shared" si="55"/>
        <v>430.38749999999999</v>
      </c>
      <c r="J80" s="9">
        <f t="shared" si="56"/>
        <v>1229.6785714285716</v>
      </c>
      <c r="K80" s="20"/>
      <c r="L80" s="1"/>
      <c r="M80" s="1">
        <v>700</v>
      </c>
      <c r="N80" s="1">
        <v>900</v>
      </c>
      <c r="O80" s="1">
        <v>1560</v>
      </c>
      <c r="P80" s="1">
        <f t="shared" si="52"/>
        <v>819</v>
      </c>
      <c r="Q80" s="1">
        <v>328.84</v>
      </c>
      <c r="R80" s="1">
        <f t="shared" si="57"/>
        <v>411.04999999999995</v>
      </c>
      <c r="S80" s="1">
        <v>125</v>
      </c>
      <c r="T80" s="1">
        <f t="shared" si="58"/>
        <v>536.04999999999995</v>
      </c>
      <c r="U80" s="22">
        <f t="shared" si="59"/>
        <v>1531.5714285714284</v>
      </c>
      <c r="V80" s="1"/>
      <c r="W80" s="1"/>
      <c r="X80" s="1">
        <v>700</v>
      </c>
      <c r="Y80" s="1">
        <v>900</v>
      </c>
      <c r="Z80" s="1">
        <v>1880</v>
      </c>
      <c r="AA80" s="1">
        <f t="shared" si="24"/>
        <v>987</v>
      </c>
      <c r="AB80" s="1">
        <v>332.73</v>
      </c>
      <c r="AC80" s="1">
        <f t="shared" si="60"/>
        <v>415.91250000000002</v>
      </c>
      <c r="AD80" s="1">
        <v>125</v>
      </c>
      <c r="AE80" s="1">
        <f t="shared" si="61"/>
        <v>540.91250000000002</v>
      </c>
      <c r="AF80" s="22">
        <f t="shared" si="62"/>
        <v>1545.4642857142858</v>
      </c>
      <c r="AG80" s="20"/>
      <c r="AH80" s="20"/>
      <c r="AI80" s="1">
        <v>700</v>
      </c>
      <c r="AJ80" s="1">
        <v>900</v>
      </c>
      <c r="AK80" s="1">
        <v>2350</v>
      </c>
      <c r="AL80" s="1">
        <f t="shared" si="63"/>
        <v>1233.75</v>
      </c>
      <c r="AM80" s="1">
        <v>413.37</v>
      </c>
      <c r="AN80" s="1">
        <f t="shared" si="64"/>
        <v>516.71249999999998</v>
      </c>
      <c r="AO80" s="1">
        <v>145</v>
      </c>
      <c r="AP80" s="1">
        <v>30</v>
      </c>
      <c r="AQ80" s="1">
        <f t="shared" si="65"/>
        <v>691.71249999999998</v>
      </c>
      <c r="AR80" s="22">
        <f t="shared" si="66"/>
        <v>1976.3214285714287</v>
      </c>
    </row>
    <row r="81" spans="2:44" x14ac:dyDescent="0.35">
      <c r="B81" s="3">
        <v>700</v>
      </c>
      <c r="C81" s="21">
        <v>1000</v>
      </c>
      <c r="D81" s="4">
        <v>1255</v>
      </c>
      <c r="E81" s="6">
        <f t="shared" si="53"/>
        <v>746.72500000000002</v>
      </c>
      <c r="F81" s="3">
        <f>F80+8.46</f>
        <v>252.77</v>
      </c>
      <c r="G81" s="21">
        <f t="shared" si="54"/>
        <v>315.96250000000003</v>
      </c>
      <c r="H81" s="21">
        <v>125</v>
      </c>
      <c r="I81" s="4">
        <f t="shared" si="55"/>
        <v>440.96250000000003</v>
      </c>
      <c r="J81" s="9">
        <f t="shared" si="56"/>
        <v>1259.8928571428573</v>
      </c>
      <c r="K81" s="20"/>
      <c r="L81" s="1"/>
      <c r="M81" s="1">
        <v>700</v>
      </c>
      <c r="N81" s="1">
        <v>1000</v>
      </c>
      <c r="O81" s="1">
        <v>1560</v>
      </c>
      <c r="P81" s="1">
        <f t="shared" si="52"/>
        <v>928.2</v>
      </c>
      <c r="Q81" s="1">
        <f>Q80+12.69</f>
        <v>341.53</v>
      </c>
      <c r="R81" s="1">
        <f t="shared" si="57"/>
        <v>426.91249999999997</v>
      </c>
      <c r="S81" s="1">
        <v>125</v>
      </c>
      <c r="T81" s="1">
        <f t="shared" si="58"/>
        <v>551.91249999999991</v>
      </c>
      <c r="U81" s="22">
        <f t="shared" si="59"/>
        <v>1576.8928571428569</v>
      </c>
      <c r="V81" s="1"/>
      <c r="W81" s="1"/>
      <c r="X81" s="1">
        <v>700</v>
      </c>
      <c r="Y81" s="1">
        <v>1000</v>
      </c>
      <c r="Z81" s="1">
        <v>1880</v>
      </c>
      <c r="AA81" s="1">
        <f t="shared" si="24"/>
        <v>1118.5999999999999</v>
      </c>
      <c r="AB81" s="1">
        <f>AB80+13.03</f>
        <v>345.76</v>
      </c>
      <c r="AC81" s="1">
        <f t="shared" si="60"/>
        <v>432.2</v>
      </c>
      <c r="AD81" s="1">
        <v>145</v>
      </c>
      <c r="AE81" s="1">
        <f t="shared" si="61"/>
        <v>577.20000000000005</v>
      </c>
      <c r="AF81" s="22">
        <f t="shared" si="62"/>
        <v>1649.1428571428573</v>
      </c>
      <c r="AG81" s="20"/>
      <c r="AH81" s="20"/>
      <c r="AI81" s="1">
        <v>700</v>
      </c>
      <c r="AJ81" s="1">
        <v>1000</v>
      </c>
      <c r="AK81" s="1">
        <v>2350</v>
      </c>
      <c r="AL81" s="1">
        <f t="shared" si="63"/>
        <v>1398.25</v>
      </c>
      <c r="AM81" s="1">
        <f>AM80+16.91</f>
        <v>430.28000000000003</v>
      </c>
      <c r="AN81" s="1">
        <f t="shared" si="64"/>
        <v>537.85</v>
      </c>
      <c r="AO81" s="1">
        <v>145</v>
      </c>
      <c r="AP81" s="1">
        <v>30</v>
      </c>
      <c r="AQ81" s="1">
        <f t="shared" si="65"/>
        <v>712.85</v>
      </c>
      <c r="AR81" s="22">
        <f t="shared" si="66"/>
        <v>2036.714285714286</v>
      </c>
    </row>
    <row r="82" spans="2:44" x14ac:dyDescent="0.35">
      <c r="B82" s="3">
        <v>700</v>
      </c>
      <c r="C82" s="21">
        <v>1100</v>
      </c>
      <c r="D82" s="4">
        <v>1255</v>
      </c>
      <c r="E82" s="6">
        <f t="shared" si="53"/>
        <v>834.57500000000005</v>
      </c>
      <c r="F82" s="3">
        <f t="shared" ref="F82:F111" si="67">F81+8.46</f>
        <v>261.23</v>
      </c>
      <c r="G82" s="21">
        <f t="shared" si="54"/>
        <v>326.53750000000002</v>
      </c>
      <c r="H82" s="21">
        <v>125</v>
      </c>
      <c r="I82" s="4">
        <f t="shared" si="55"/>
        <v>451.53750000000002</v>
      </c>
      <c r="J82" s="9">
        <f t="shared" si="56"/>
        <v>1290.1071428571431</v>
      </c>
      <c r="K82" s="20"/>
      <c r="L82" s="1"/>
      <c r="M82" s="1">
        <v>700</v>
      </c>
      <c r="N82" s="1">
        <v>1100</v>
      </c>
      <c r="O82" s="1">
        <v>1560</v>
      </c>
      <c r="P82" s="1">
        <f t="shared" si="52"/>
        <v>1037.4000000000001</v>
      </c>
      <c r="Q82" s="1">
        <f t="shared" ref="Q82:Q111" si="68">Q81+12.69</f>
        <v>354.21999999999997</v>
      </c>
      <c r="R82" s="1">
        <f t="shared" si="57"/>
        <v>442.77499999999998</v>
      </c>
      <c r="S82" s="1">
        <v>145</v>
      </c>
      <c r="T82" s="1">
        <f t="shared" si="58"/>
        <v>587.77499999999998</v>
      </c>
      <c r="U82" s="22">
        <f t="shared" si="59"/>
        <v>1679.3571428571429</v>
      </c>
      <c r="V82" s="1"/>
      <c r="W82" s="1"/>
      <c r="X82" s="1">
        <v>700</v>
      </c>
      <c r="Y82" s="1">
        <v>1100</v>
      </c>
      <c r="Z82" s="1">
        <v>1880</v>
      </c>
      <c r="AA82" s="1">
        <f t="shared" si="24"/>
        <v>1250.2</v>
      </c>
      <c r="AB82" s="1">
        <f t="shared" ref="AB82:AB111" si="69">AB81+13.03</f>
        <v>358.78999999999996</v>
      </c>
      <c r="AC82" s="1">
        <f t="shared" si="60"/>
        <v>448.48749999999995</v>
      </c>
      <c r="AD82" s="1">
        <v>145</v>
      </c>
      <c r="AE82" s="1">
        <f t="shared" si="61"/>
        <v>593.48749999999995</v>
      </c>
      <c r="AF82" s="22">
        <f t="shared" si="62"/>
        <v>1695.6785714285713</v>
      </c>
      <c r="AG82" s="20"/>
      <c r="AH82" s="20"/>
      <c r="AI82" s="1">
        <v>700</v>
      </c>
      <c r="AJ82" s="1">
        <v>1100</v>
      </c>
      <c r="AK82" s="1">
        <v>2350</v>
      </c>
      <c r="AL82" s="1">
        <f t="shared" si="63"/>
        <v>1562.75</v>
      </c>
      <c r="AM82" s="1">
        <f t="shared" ref="AM82:AM111" si="70">AM81+16.91</f>
        <v>447.19000000000005</v>
      </c>
      <c r="AN82" s="1">
        <f t="shared" si="64"/>
        <v>558.98750000000007</v>
      </c>
      <c r="AO82" s="1">
        <v>165</v>
      </c>
      <c r="AP82" s="1">
        <v>30</v>
      </c>
      <c r="AQ82" s="1">
        <f t="shared" si="65"/>
        <v>753.98750000000007</v>
      </c>
      <c r="AR82" s="22">
        <f t="shared" si="66"/>
        <v>2154.2500000000005</v>
      </c>
    </row>
    <row r="83" spans="2:44" x14ac:dyDescent="0.35">
      <c r="B83" s="3">
        <v>700</v>
      </c>
      <c r="C83" s="21">
        <v>1200</v>
      </c>
      <c r="D83" s="4">
        <v>1255</v>
      </c>
      <c r="E83" s="6">
        <f t="shared" si="53"/>
        <v>922.42499999999995</v>
      </c>
      <c r="F83" s="3">
        <f t="shared" si="67"/>
        <v>269.69</v>
      </c>
      <c r="G83" s="21">
        <f t="shared" si="54"/>
        <v>337.11250000000001</v>
      </c>
      <c r="H83" s="21">
        <v>125</v>
      </c>
      <c r="I83" s="4">
        <f t="shared" si="55"/>
        <v>462.11250000000001</v>
      </c>
      <c r="J83" s="9">
        <f t="shared" si="56"/>
        <v>1320.3214285714287</v>
      </c>
      <c r="K83" s="20"/>
      <c r="L83" s="1"/>
      <c r="M83" s="1">
        <v>700</v>
      </c>
      <c r="N83" s="1">
        <v>1200</v>
      </c>
      <c r="O83" s="1">
        <v>1560</v>
      </c>
      <c r="P83" s="1">
        <f t="shared" si="52"/>
        <v>1146.5999999999999</v>
      </c>
      <c r="Q83" s="1">
        <f t="shared" si="68"/>
        <v>366.90999999999997</v>
      </c>
      <c r="R83" s="1">
        <f t="shared" si="57"/>
        <v>458.63749999999993</v>
      </c>
      <c r="S83" s="1">
        <v>145</v>
      </c>
      <c r="T83" s="1">
        <f t="shared" si="58"/>
        <v>603.63749999999993</v>
      </c>
      <c r="U83" s="22">
        <f t="shared" si="59"/>
        <v>1724.6785714285713</v>
      </c>
      <c r="V83" s="1"/>
      <c r="W83" s="1"/>
      <c r="X83" s="1">
        <v>700</v>
      </c>
      <c r="Y83" s="1">
        <v>1200</v>
      </c>
      <c r="Z83" s="1">
        <v>1880</v>
      </c>
      <c r="AA83" s="1">
        <f t="shared" si="24"/>
        <v>1381.8</v>
      </c>
      <c r="AB83" s="1">
        <f t="shared" si="69"/>
        <v>371.81999999999994</v>
      </c>
      <c r="AC83" s="1">
        <f t="shared" si="60"/>
        <v>464.77499999999992</v>
      </c>
      <c r="AD83" s="1">
        <v>145</v>
      </c>
      <c r="AE83" s="1">
        <f t="shared" si="61"/>
        <v>609.77499999999986</v>
      </c>
      <c r="AF83" s="22">
        <f t="shared" si="62"/>
        <v>1742.2142857142853</v>
      </c>
      <c r="AG83" s="20"/>
      <c r="AH83" s="20"/>
      <c r="AI83" s="1">
        <v>700</v>
      </c>
      <c r="AJ83" s="1">
        <v>1200</v>
      </c>
      <c r="AK83" s="1">
        <v>2350</v>
      </c>
      <c r="AL83" s="1">
        <f t="shared" si="63"/>
        <v>1727.25</v>
      </c>
      <c r="AM83" s="1">
        <f t="shared" si="70"/>
        <v>464.10000000000008</v>
      </c>
      <c r="AN83" s="1">
        <f t="shared" si="64"/>
        <v>580.12500000000011</v>
      </c>
      <c r="AO83" s="1">
        <v>165</v>
      </c>
      <c r="AP83" s="1">
        <v>30</v>
      </c>
      <c r="AQ83" s="1">
        <f t="shared" si="65"/>
        <v>775.12500000000011</v>
      </c>
      <c r="AR83" s="22">
        <f t="shared" si="66"/>
        <v>2214.6428571428578</v>
      </c>
    </row>
    <row r="84" spans="2:44" x14ac:dyDescent="0.35">
      <c r="B84" s="3">
        <v>700</v>
      </c>
      <c r="C84" s="21">
        <v>1300</v>
      </c>
      <c r="D84" s="4">
        <v>1255</v>
      </c>
      <c r="E84" s="6">
        <f t="shared" si="53"/>
        <v>1010.275</v>
      </c>
      <c r="F84" s="3">
        <f t="shared" si="67"/>
        <v>278.14999999999998</v>
      </c>
      <c r="G84" s="21">
        <f t="shared" si="54"/>
        <v>347.6875</v>
      </c>
      <c r="H84" s="21">
        <v>145</v>
      </c>
      <c r="I84" s="4">
        <f t="shared" si="55"/>
        <v>492.6875</v>
      </c>
      <c r="J84" s="9">
        <f t="shared" si="56"/>
        <v>1407.6785714285716</v>
      </c>
      <c r="K84" s="20"/>
      <c r="L84" s="1"/>
      <c r="M84" s="1">
        <v>700</v>
      </c>
      <c r="N84" s="1">
        <v>1300</v>
      </c>
      <c r="O84" s="1">
        <v>1560</v>
      </c>
      <c r="P84" s="1">
        <f t="shared" si="52"/>
        <v>1255.8</v>
      </c>
      <c r="Q84" s="1">
        <f t="shared" si="68"/>
        <v>379.59999999999997</v>
      </c>
      <c r="R84" s="1">
        <f t="shared" si="57"/>
        <v>474.49999999999994</v>
      </c>
      <c r="S84" s="1">
        <v>145</v>
      </c>
      <c r="T84" s="1">
        <f t="shared" si="58"/>
        <v>619.5</v>
      </c>
      <c r="U84" s="22">
        <f t="shared" si="59"/>
        <v>1770</v>
      </c>
      <c r="V84" s="1"/>
      <c r="W84" s="1"/>
      <c r="X84" s="1">
        <v>700</v>
      </c>
      <c r="Y84" s="1">
        <v>1300</v>
      </c>
      <c r="Z84" s="1">
        <v>1880</v>
      </c>
      <c r="AA84" s="1">
        <f t="shared" si="24"/>
        <v>1513.4</v>
      </c>
      <c r="AB84" s="1">
        <f t="shared" si="69"/>
        <v>384.84999999999991</v>
      </c>
      <c r="AC84" s="1">
        <f t="shared" si="60"/>
        <v>481.06249999999989</v>
      </c>
      <c r="AD84" s="1">
        <v>165</v>
      </c>
      <c r="AE84" s="1">
        <f t="shared" si="61"/>
        <v>646.06249999999989</v>
      </c>
      <c r="AF84" s="22">
        <f t="shared" si="62"/>
        <v>1845.8928571428569</v>
      </c>
      <c r="AG84" s="20"/>
      <c r="AH84" s="20"/>
      <c r="AI84" s="1">
        <v>700</v>
      </c>
      <c r="AJ84" s="1">
        <v>1300</v>
      </c>
      <c r="AK84" s="1">
        <v>2350</v>
      </c>
      <c r="AL84" s="1">
        <f t="shared" si="63"/>
        <v>1891.75</v>
      </c>
      <c r="AM84" s="1">
        <f t="shared" si="70"/>
        <v>481.0100000000001</v>
      </c>
      <c r="AN84" s="1">
        <f t="shared" si="64"/>
        <v>601.26250000000016</v>
      </c>
      <c r="AO84" s="1">
        <v>165</v>
      </c>
      <c r="AP84" s="1">
        <v>30</v>
      </c>
      <c r="AQ84" s="1">
        <f t="shared" si="65"/>
        <v>796.26250000000016</v>
      </c>
      <c r="AR84" s="22">
        <f t="shared" si="66"/>
        <v>2275.0357142857147</v>
      </c>
    </row>
    <row r="85" spans="2:44" x14ac:dyDescent="0.35">
      <c r="B85" s="3">
        <v>700</v>
      </c>
      <c r="C85" s="21">
        <v>1400</v>
      </c>
      <c r="D85" s="4">
        <v>1255</v>
      </c>
      <c r="E85" s="6">
        <f t="shared" si="53"/>
        <v>1098.125</v>
      </c>
      <c r="F85" s="3">
        <f t="shared" si="67"/>
        <v>286.60999999999996</v>
      </c>
      <c r="G85" s="21">
        <f t="shared" si="54"/>
        <v>358.26249999999993</v>
      </c>
      <c r="H85" s="21">
        <v>145</v>
      </c>
      <c r="I85" s="4">
        <f t="shared" si="55"/>
        <v>503.26249999999993</v>
      </c>
      <c r="J85" s="9">
        <f t="shared" si="56"/>
        <v>1437.8928571428571</v>
      </c>
      <c r="K85" s="20"/>
      <c r="L85" s="1"/>
      <c r="M85" s="1">
        <v>700</v>
      </c>
      <c r="N85" s="1">
        <v>1400</v>
      </c>
      <c r="O85" s="1">
        <v>1560</v>
      </c>
      <c r="P85" s="1">
        <f t="shared" si="52"/>
        <v>1365</v>
      </c>
      <c r="Q85" s="1">
        <f t="shared" si="68"/>
        <v>392.28999999999996</v>
      </c>
      <c r="R85" s="1">
        <f t="shared" si="57"/>
        <v>490.36249999999995</v>
      </c>
      <c r="S85" s="1">
        <v>145</v>
      </c>
      <c r="T85" s="1">
        <f t="shared" si="58"/>
        <v>635.36249999999995</v>
      </c>
      <c r="U85" s="22">
        <f t="shared" si="59"/>
        <v>1815.3214285714287</v>
      </c>
      <c r="V85" s="1"/>
      <c r="W85" s="1"/>
      <c r="X85" s="1">
        <v>700</v>
      </c>
      <c r="Y85" s="1">
        <v>1400</v>
      </c>
      <c r="Z85" s="1">
        <v>1880</v>
      </c>
      <c r="AA85" s="1">
        <f t="shared" si="24"/>
        <v>1645</v>
      </c>
      <c r="AB85" s="1">
        <f t="shared" si="69"/>
        <v>397.87999999999988</v>
      </c>
      <c r="AC85" s="1">
        <f t="shared" si="60"/>
        <v>497.34999999999985</v>
      </c>
      <c r="AD85" s="1">
        <v>165</v>
      </c>
      <c r="AE85" s="1">
        <f t="shared" si="61"/>
        <v>662.34999999999991</v>
      </c>
      <c r="AF85" s="22">
        <f t="shared" si="62"/>
        <v>1892.4285714285713</v>
      </c>
      <c r="AG85" s="20"/>
      <c r="AH85" s="20"/>
      <c r="AI85" s="1">
        <v>700</v>
      </c>
      <c r="AJ85" s="1">
        <v>1400</v>
      </c>
      <c r="AK85" s="1">
        <v>2350</v>
      </c>
      <c r="AL85" s="1">
        <f t="shared" si="63"/>
        <v>2056.25</v>
      </c>
      <c r="AM85" s="1">
        <f t="shared" si="70"/>
        <v>497.92000000000013</v>
      </c>
      <c r="AN85" s="1">
        <f t="shared" si="64"/>
        <v>622.4000000000002</v>
      </c>
      <c r="AO85" s="1">
        <v>185</v>
      </c>
      <c r="AP85" s="1">
        <v>30</v>
      </c>
      <c r="AQ85" s="1">
        <f t="shared" si="65"/>
        <v>837.4000000000002</v>
      </c>
      <c r="AR85" s="22">
        <f t="shared" si="66"/>
        <v>2392.5714285714294</v>
      </c>
    </row>
    <row r="86" spans="2:44" x14ac:dyDescent="0.35">
      <c r="B86" s="3">
        <v>700</v>
      </c>
      <c r="C86" s="21">
        <v>1500</v>
      </c>
      <c r="D86" s="4">
        <v>1255</v>
      </c>
      <c r="E86" s="6">
        <f t="shared" si="53"/>
        <v>1185.9749999999999</v>
      </c>
      <c r="F86" s="3">
        <f t="shared" si="67"/>
        <v>295.06999999999994</v>
      </c>
      <c r="G86" s="21">
        <f t="shared" si="54"/>
        <v>368.83749999999992</v>
      </c>
      <c r="H86" s="21">
        <v>145</v>
      </c>
      <c r="I86" s="4">
        <f t="shared" si="55"/>
        <v>513.83749999999986</v>
      </c>
      <c r="J86" s="9">
        <f t="shared" si="56"/>
        <v>1468.1071428571427</v>
      </c>
      <c r="K86" s="20"/>
      <c r="L86" s="1"/>
      <c r="M86" s="1">
        <v>700</v>
      </c>
      <c r="N86" s="1">
        <v>1500</v>
      </c>
      <c r="O86" s="1">
        <v>1560</v>
      </c>
      <c r="P86" s="1">
        <f t="shared" si="52"/>
        <v>1474.2</v>
      </c>
      <c r="Q86" s="1">
        <f t="shared" si="68"/>
        <v>404.97999999999996</v>
      </c>
      <c r="R86" s="1">
        <f t="shared" si="57"/>
        <v>506.22499999999997</v>
      </c>
      <c r="S86" s="1">
        <v>145</v>
      </c>
      <c r="T86" s="1">
        <f t="shared" si="58"/>
        <v>651.22499999999991</v>
      </c>
      <c r="U86" s="22">
        <f t="shared" si="59"/>
        <v>1860.6428571428571</v>
      </c>
      <c r="V86" s="1"/>
      <c r="W86" s="1"/>
      <c r="X86" s="1">
        <v>700</v>
      </c>
      <c r="Y86" s="1">
        <v>1500</v>
      </c>
      <c r="Z86" s="1">
        <v>1880</v>
      </c>
      <c r="AA86" s="1">
        <f t="shared" si="24"/>
        <v>1776.6</v>
      </c>
      <c r="AB86" s="1">
        <f t="shared" si="69"/>
        <v>410.90999999999985</v>
      </c>
      <c r="AC86" s="1">
        <f t="shared" si="60"/>
        <v>513.63749999999982</v>
      </c>
      <c r="AD86" s="1">
        <v>165</v>
      </c>
      <c r="AE86" s="1">
        <f t="shared" si="61"/>
        <v>678.63749999999982</v>
      </c>
      <c r="AF86" s="22">
        <f t="shared" si="62"/>
        <v>1938.9642857142853</v>
      </c>
      <c r="AG86" s="20"/>
      <c r="AH86" s="20"/>
      <c r="AI86" s="1">
        <v>700</v>
      </c>
      <c r="AJ86" s="1">
        <v>1500</v>
      </c>
      <c r="AK86" s="1">
        <v>2350</v>
      </c>
      <c r="AL86" s="1">
        <f t="shared" si="63"/>
        <v>2220.75</v>
      </c>
      <c r="AM86" s="1">
        <f t="shared" si="70"/>
        <v>514.83000000000015</v>
      </c>
      <c r="AN86" s="1">
        <f t="shared" si="64"/>
        <v>643.53750000000014</v>
      </c>
      <c r="AO86" s="1">
        <v>185</v>
      </c>
      <c r="AP86" s="1">
        <v>30</v>
      </c>
      <c r="AQ86" s="1">
        <f t="shared" si="65"/>
        <v>858.53750000000014</v>
      </c>
      <c r="AR86" s="22">
        <f t="shared" si="66"/>
        <v>2452.9642857142862</v>
      </c>
    </row>
    <row r="87" spans="2:44" x14ac:dyDescent="0.35">
      <c r="B87" s="3">
        <v>700</v>
      </c>
      <c r="C87" s="21">
        <v>1600</v>
      </c>
      <c r="D87" s="4">
        <v>1255</v>
      </c>
      <c r="E87" s="6">
        <f t="shared" si="53"/>
        <v>1273.825</v>
      </c>
      <c r="F87" s="3">
        <f t="shared" si="67"/>
        <v>303.52999999999992</v>
      </c>
      <c r="G87" s="21">
        <f t="shared" si="54"/>
        <v>379.41249999999991</v>
      </c>
      <c r="H87" s="21">
        <v>145</v>
      </c>
      <c r="I87" s="4">
        <f t="shared" si="55"/>
        <v>524.41249999999991</v>
      </c>
      <c r="J87" s="9">
        <f t="shared" si="56"/>
        <v>1498.3214285714284</v>
      </c>
      <c r="K87" s="20"/>
      <c r="L87" s="1"/>
      <c r="M87" s="1">
        <v>700</v>
      </c>
      <c r="N87" s="1">
        <v>1600</v>
      </c>
      <c r="O87" s="1">
        <v>1560</v>
      </c>
      <c r="P87" s="1">
        <f t="shared" si="52"/>
        <v>1583.4</v>
      </c>
      <c r="Q87" s="1">
        <f t="shared" si="68"/>
        <v>417.66999999999996</v>
      </c>
      <c r="R87" s="1">
        <f t="shared" si="57"/>
        <v>522.08749999999998</v>
      </c>
      <c r="S87" s="1">
        <v>165</v>
      </c>
      <c r="T87" s="1">
        <f t="shared" si="58"/>
        <v>687.08749999999998</v>
      </c>
      <c r="U87" s="22">
        <f t="shared" si="59"/>
        <v>1963.1071428571429</v>
      </c>
      <c r="V87" s="1"/>
      <c r="W87" s="1"/>
      <c r="X87" s="1">
        <v>700</v>
      </c>
      <c r="Y87" s="1">
        <v>1600</v>
      </c>
      <c r="Z87" s="1">
        <v>1880</v>
      </c>
      <c r="AA87" s="1">
        <f t="shared" si="24"/>
        <v>1908.2</v>
      </c>
      <c r="AB87" s="1">
        <f t="shared" si="69"/>
        <v>423.93999999999983</v>
      </c>
      <c r="AC87" s="1">
        <f t="shared" si="60"/>
        <v>529.92499999999973</v>
      </c>
      <c r="AD87" s="1">
        <v>165</v>
      </c>
      <c r="AE87" s="1">
        <f t="shared" si="61"/>
        <v>694.92499999999973</v>
      </c>
      <c r="AF87" s="22">
        <f t="shared" si="62"/>
        <v>1985.4999999999993</v>
      </c>
      <c r="AG87" s="20"/>
      <c r="AH87" s="20"/>
      <c r="AI87" s="1">
        <v>700</v>
      </c>
      <c r="AJ87" s="1">
        <v>1600</v>
      </c>
      <c r="AK87" s="1">
        <v>2350</v>
      </c>
      <c r="AL87" s="1">
        <f t="shared" si="63"/>
        <v>2385.25</v>
      </c>
      <c r="AM87" s="1">
        <f t="shared" si="70"/>
        <v>531.74000000000012</v>
      </c>
      <c r="AN87" s="1">
        <f t="shared" si="64"/>
        <v>664.67500000000018</v>
      </c>
      <c r="AO87" s="1">
        <v>185</v>
      </c>
      <c r="AP87" s="1">
        <v>30</v>
      </c>
      <c r="AQ87" s="1">
        <f t="shared" si="65"/>
        <v>879.67500000000018</v>
      </c>
      <c r="AR87" s="22">
        <f t="shared" si="66"/>
        <v>2513.3571428571436</v>
      </c>
    </row>
    <row r="88" spans="2:44" x14ac:dyDescent="0.35">
      <c r="B88" s="3">
        <v>700</v>
      </c>
      <c r="C88" s="21">
        <v>1700</v>
      </c>
      <c r="D88" s="4">
        <v>1255</v>
      </c>
      <c r="E88" s="6">
        <f t="shared" si="53"/>
        <v>1361.675</v>
      </c>
      <c r="F88" s="3">
        <f t="shared" si="67"/>
        <v>311.9899999999999</v>
      </c>
      <c r="G88" s="21">
        <f t="shared" si="54"/>
        <v>389.98749999999984</v>
      </c>
      <c r="H88" s="21">
        <v>145</v>
      </c>
      <c r="I88" s="4">
        <f t="shared" si="55"/>
        <v>534.98749999999984</v>
      </c>
      <c r="J88" s="9">
        <f t="shared" si="56"/>
        <v>1528.535714285714</v>
      </c>
      <c r="K88" s="20"/>
      <c r="L88" s="1"/>
      <c r="M88" s="1">
        <v>700</v>
      </c>
      <c r="N88" s="1">
        <v>1700</v>
      </c>
      <c r="O88" s="1">
        <v>1560</v>
      </c>
      <c r="P88" s="1">
        <f t="shared" si="52"/>
        <v>1692.6</v>
      </c>
      <c r="Q88" s="1">
        <f t="shared" si="68"/>
        <v>430.35999999999996</v>
      </c>
      <c r="R88" s="1">
        <f t="shared" si="57"/>
        <v>537.94999999999993</v>
      </c>
      <c r="S88" s="1">
        <v>165</v>
      </c>
      <c r="T88" s="1">
        <f t="shared" si="58"/>
        <v>702.94999999999993</v>
      </c>
      <c r="U88" s="22">
        <f t="shared" si="59"/>
        <v>2008.4285714285713</v>
      </c>
      <c r="V88" s="1"/>
      <c r="W88" s="1"/>
      <c r="X88" s="1">
        <v>700</v>
      </c>
      <c r="Y88" s="1">
        <v>1700</v>
      </c>
      <c r="Z88" s="1">
        <v>1880</v>
      </c>
      <c r="AA88" s="1">
        <f t="shared" si="24"/>
        <v>2039.8</v>
      </c>
      <c r="AB88" s="1">
        <f t="shared" si="69"/>
        <v>436.9699999999998</v>
      </c>
      <c r="AC88" s="1">
        <f t="shared" si="60"/>
        <v>546.21249999999975</v>
      </c>
      <c r="AD88" s="1">
        <v>185</v>
      </c>
      <c r="AE88" s="1">
        <f t="shared" si="61"/>
        <v>731.21249999999975</v>
      </c>
      <c r="AF88" s="22">
        <f t="shared" si="62"/>
        <v>2089.1785714285706</v>
      </c>
      <c r="AG88" s="20"/>
      <c r="AH88" s="20"/>
      <c r="AI88" s="1">
        <v>700</v>
      </c>
      <c r="AJ88" s="1">
        <v>1700</v>
      </c>
      <c r="AK88" s="1">
        <v>2350</v>
      </c>
      <c r="AL88" s="1">
        <f t="shared" si="63"/>
        <v>2549.75</v>
      </c>
      <c r="AM88" s="1">
        <f t="shared" si="70"/>
        <v>548.65000000000009</v>
      </c>
      <c r="AN88" s="1">
        <f t="shared" si="64"/>
        <v>685.81250000000011</v>
      </c>
      <c r="AO88" s="1">
        <v>200</v>
      </c>
      <c r="AP88" s="1">
        <v>30</v>
      </c>
      <c r="AQ88" s="1">
        <f t="shared" si="65"/>
        <v>915.81250000000011</v>
      </c>
      <c r="AR88" s="22">
        <f t="shared" si="66"/>
        <v>2616.6071428571436</v>
      </c>
    </row>
    <row r="89" spans="2:44" x14ac:dyDescent="0.35">
      <c r="B89" s="3">
        <v>700</v>
      </c>
      <c r="C89" s="21">
        <v>1800</v>
      </c>
      <c r="D89" s="4">
        <v>1255</v>
      </c>
      <c r="E89" s="6">
        <f t="shared" si="53"/>
        <v>1449.5250000000001</v>
      </c>
      <c r="F89" s="3">
        <f t="shared" si="67"/>
        <v>320.44999999999987</v>
      </c>
      <c r="G89" s="21">
        <f t="shared" si="54"/>
        <v>400.56249999999983</v>
      </c>
      <c r="H89" s="21">
        <v>145</v>
      </c>
      <c r="I89" s="4">
        <f t="shared" si="55"/>
        <v>545.56249999999977</v>
      </c>
      <c r="J89" s="9">
        <f t="shared" si="56"/>
        <v>1558.7499999999995</v>
      </c>
      <c r="K89" s="20"/>
      <c r="L89" s="1"/>
      <c r="M89" s="1">
        <v>700</v>
      </c>
      <c r="N89" s="1">
        <v>1800</v>
      </c>
      <c r="O89" s="1">
        <v>1560</v>
      </c>
      <c r="P89" s="1">
        <f t="shared" si="52"/>
        <v>1801.8</v>
      </c>
      <c r="Q89" s="1">
        <f t="shared" si="68"/>
        <v>443.04999999999995</v>
      </c>
      <c r="R89" s="1">
        <f t="shared" si="57"/>
        <v>553.8125</v>
      </c>
      <c r="S89" s="1">
        <v>165</v>
      </c>
      <c r="T89" s="1">
        <f t="shared" si="58"/>
        <v>718.8125</v>
      </c>
      <c r="U89" s="22">
        <f t="shared" si="59"/>
        <v>2053.75</v>
      </c>
      <c r="V89" s="1"/>
      <c r="W89" s="1"/>
      <c r="X89" s="1">
        <v>700</v>
      </c>
      <c r="Y89" s="1">
        <v>1800</v>
      </c>
      <c r="Z89" s="1">
        <v>1880</v>
      </c>
      <c r="AA89" s="1">
        <f t="shared" si="24"/>
        <v>2171.4</v>
      </c>
      <c r="AB89" s="1">
        <f t="shared" si="69"/>
        <v>449.99999999999977</v>
      </c>
      <c r="AC89" s="1">
        <f t="shared" si="60"/>
        <v>562.49999999999977</v>
      </c>
      <c r="AD89" s="1">
        <v>185</v>
      </c>
      <c r="AE89" s="1">
        <f t="shared" si="61"/>
        <v>747.49999999999977</v>
      </c>
      <c r="AF89" s="22">
        <f t="shared" si="62"/>
        <v>2135.7142857142853</v>
      </c>
      <c r="AG89" s="20"/>
      <c r="AH89" s="20"/>
      <c r="AI89" s="1">
        <v>700</v>
      </c>
      <c r="AJ89" s="1">
        <v>1800</v>
      </c>
      <c r="AK89" s="1">
        <v>2350</v>
      </c>
      <c r="AL89" s="1">
        <f t="shared" si="63"/>
        <v>2714.25</v>
      </c>
      <c r="AM89" s="1">
        <f t="shared" si="70"/>
        <v>565.56000000000006</v>
      </c>
      <c r="AN89" s="1">
        <f t="shared" si="64"/>
        <v>706.95</v>
      </c>
      <c r="AO89" s="1">
        <v>200</v>
      </c>
      <c r="AP89" s="1">
        <v>30</v>
      </c>
      <c r="AQ89" s="1">
        <f t="shared" si="65"/>
        <v>936.95</v>
      </c>
      <c r="AR89" s="22">
        <f t="shared" si="66"/>
        <v>2677.0000000000005</v>
      </c>
    </row>
    <row r="90" spans="2:44" x14ac:dyDescent="0.35">
      <c r="B90" s="3">
        <v>700</v>
      </c>
      <c r="C90" s="21">
        <v>1900</v>
      </c>
      <c r="D90" s="4">
        <v>1255</v>
      </c>
      <c r="E90" s="6">
        <f t="shared" si="53"/>
        <v>1537.375</v>
      </c>
      <c r="F90" s="3">
        <f t="shared" si="67"/>
        <v>328.90999999999985</v>
      </c>
      <c r="G90" s="21">
        <f t="shared" si="54"/>
        <v>411.13749999999982</v>
      </c>
      <c r="H90" s="21">
        <v>165</v>
      </c>
      <c r="I90" s="4">
        <f t="shared" si="55"/>
        <v>576.13749999999982</v>
      </c>
      <c r="J90" s="9">
        <f t="shared" si="56"/>
        <v>1646.1071428571424</v>
      </c>
      <c r="K90" s="20"/>
      <c r="L90" s="1"/>
      <c r="M90" s="1">
        <v>700</v>
      </c>
      <c r="N90" s="1">
        <v>1900</v>
      </c>
      <c r="O90" s="1">
        <v>1560</v>
      </c>
      <c r="P90" s="1">
        <f t="shared" si="52"/>
        <v>1911</v>
      </c>
      <c r="Q90" s="1">
        <f t="shared" si="68"/>
        <v>455.73999999999995</v>
      </c>
      <c r="R90" s="1">
        <f t="shared" si="57"/>
        <v>569.67499999999995</v>
      </c>
      <c r="S90" s="1">
        <v>165</v>
      </c>
      <c r="T90" s="1">
        <f t="shared" si="58"/>
        <v>734.67499999999995</v>
      </c>
      <c r="U90" s="22">
        <f t="shared" si="59"/>
        <v>2099.0714285714284</v>
      </c>
      <c r="V90" s="1"/>
      <c r="W90" s="1"/>
      <c r="X90" s="1">
        <v>700</v>
      </c>
      <c r="Y90" s="1">
        <v>1900</v>
      </c>
      <c r="Z90" s="1">
        <v>1880</v>
      </c>
      <c r="AA90" s="1">
        <f t="shared" si="24"/>
        <v>2303</v>
      </c>
      <c r="AB90" s="1">
        <f t="shared" si="69"/>
        <v>463.02999999999975</v>
      </c>
      <c r="AC90" s="1">
        <f t="shared" si="60"/>
        <v>578.78749999999968</v>
      </c>
      <c r="AD90" s="1">
        <v>185</v>
      </c>
      <c r="AE90" s="1">
        <f t="shared" si="61"/>
        <v>763.78749999999968</v>
      </c>
      <c r="AF90" s="22">
        <f t="shared" si="62"/>
        <v>2182.2499999999991</v>
      </c>
      <c r="AG90" s="20"/>
      <c r="AH90" s="20"/>
      <c r="AI90" s="1">
        <v>700</v>
      </c>
      <c r="AJ90" s="1">
        <v>1900</v>
      </c>
      <c r="AK90" s="1">
        <v>2350</v>
      </c>
      <c r="AL90" s="1">
        <f t="shared" si="63"/>
        <v>2878.75</v>
      </c>
      <c r="AM90" s="1">
        <f t="shared" si="70"/>
        <v>582.47</v>
      </c>
      <c r="AN90" s="1">
        <f t="shared" si="64"/>
        <v>728.08750000000009</v>
      </c>
      <c r="AO90" s="1">
        <v>200</v>
      </c>
      <c r="AP90" s="1">
        <v>30</v>
      </c>
      <c r="AQ90" s="1">
        <f t="shared" si="65"/>
        <v>958.08750000000009</v>
      </c>
      <c r="AR90" s="22">
        <f t="shared" si="66"/>
        <v>2737.3928571428578</v>
      </c>
    </row>
    <row r="91" spans="2:44" x14ac:dyDescent="0.35">
      <c r="B91" s="3">
        <v>700</v>
      </c>
      <c r="C91" s="21">
        <v>2000</v>
      </c>
      <c r="D91" s="4">
        <v>1255</v>
      </c>
      <c r="E91" s="6">
        <f t="shared" si="53"/>
        <v>1625.2249999999999</v>
      </c>
      <c r="F91" s="3">
        <f t="shared" si="67"/>
        <v>337.36999999999983</v>
      </c>
      <c r="G91" s="21">
        <f t="shared" si="54"/>
        <v>421.71249999999981</v>
      </c>
      <c r="H91" s="21">
        <v>165</v>
      </c>
      <c r="I91" s="4">
        <f t="shared" si="55"/>
        <v>586.71249999999986</v>
      </c>
      <c r="J91" s="9">
        <f t="shared" si="56"/>
        <v>1676.3214285714282</v>
      </c>
      <c r="K91" s="20"/>
      <c r="L91" s="1"/>
      <c r="M91" s="1">
        <v>700</v>
      </c>
      <c r="N91" s="1">
        <v>2000</v>
      </c>
      <c r="O91" s="1">
        <v>1560</v>
      </c>
      <c r="P91" s="1">
        <f t="shared" si="52"/>
        <v>2020.2</v>
      </c>
      <c r="Q91" s="1">
        <f t="shared" si="68"/>
        <v>468.42999999999995</v>
      </c>
      <c r="R91" s="1">
        <f t="shared" si="57"/>
        <v>585.53749999999991</v>
      </c>
      <c r="S91" s="1">
        <v>185</v>
      </c>
      <c r="T91" s="1">
        <f t="shared" si="58"/>
        <v>770.53749999999991</v>
      </c>
      <c r="U91" s="22">
        <f t="shared" si="59"/>
        <v>2201.5357142857142</v>
      </c>
      <c r="V91" s="1"/>
      <c r="W91" s="1"/>
      <c r="X91" s="1">
        <v>700</v>
      </c>
      <c r="Y91" s="1">
        <v>2000</v>
      </c>
      <c r="Z91" s="1">
        <v>1880</v>
      </c>
      <c r="AA91" s="1">
        <f t="shared" si="24"/>
        <v>2434.6</v>
      </c>
      <c r="AB91" s="1">
        <f t="shared" si="69"/>
        <v>476.05999999999972</v>
      </c>
      <c r="AC91" s="1">
        <f t="shared" si="60"/>
        <v>595.07499999999959</v>
      </c>
      <c r="AD91" s="1">
        <v>185</v>
      </c>
      <c r="AE91" s="1">
        <f t="shared" si="61"/>
        <v>780.07499999999959</v>
      </c>
      <c r="AF91" s="22">
        <f t="shared" si="62"/>
        <v>2228.7857142857133</v>
      </c>
      <c r="AG91" s="20"/>
      <c r="AH91" s="20"/>
      <c r="AI91" s="1">
        <v>700</v>
      </c>
      <c r="AJ91" s="1">
        <v>2000</v>
      </c>
      <c r="AK91" s="1">
        <v>2350</v>
      </c>
      <c r="AL91" s="1">
        <f t="shared" si="63"/>
        <v>3043.25</v>
      </c>
      <c r="AM91" s="1">
        <f t="shared" si="70"/>
        <v>599.38</v>
      </c>
      <c r="AN91" s="1">
        <f t="shared" si="64"/>
        <v>749.22500000000002</v>
      </c>
      <c r="AO91" s="1">
        <v>205</v>
      </c>
      <c r="AP91" s="1">
        <v>30</v>
      </c>
      <c r="AQ91" s="1">
        <f t="shared" si="65"/>
        <v>984.22500000000002</v>
      </c>
      <c r="AR91" s="22">
        <f t="shared" si="66"/>
        <v>2812.0714285714289</v>
      </c>
    </row>
    <row r="92" spans="2:44" x14ac:dyDescent="0.35">
      <c r="B92" s="3">
        <v>700</v>
      </c>
      <c r="C92" s="21">
        <v>2100</v>
      </c>
      <c r="D92" s="4">
        <v>1255</v>
      </c>
      <c r="E92" s="6">
        <f t="shared" si="53"/>
        <v>1713.075</v>
      </c>
      <c r="F92" s="3">
        <f t="shared" si="67"/>
        <v>345.82999999999981</v>
      </c>
      <c r="G92" s="21">
        <f t="shared" si="54"/>
        <v>432.2874999999998</v>
      </c>
      <c r="H92" s="21">
        <v>165</v>
      </c>
      <c r="I92" s="4">
        <f t="shared" si="55"/>
        <v>597.2874999999998</v>
      </c>
      <c r="J92" s="9">
        <f t="shared" si="56"/>
        <v>1706.5357142857138</v>
      </c>
      <c r="K92" s="20"/>
      <c r="L92" s="1"/>
      <c r="M92" s="1">
        <v>700</v>
      </c>
      <c r="N92" s="1">
        <v>2100</v>
      </c>
      <c r="O92" s="1">
        <v>1560</v>
      </c>
      <c r="P92" s="1">
        <f t="shared" si="52"/>
        <v>2129.4</v>
      </c>
      <c r="Q92" s="1">
        <f t="shared" si="68"/>
        <v>481.11999999999995</v>
      </c>
      <c r="R92" s="1">
        <f t="shared" si="57"/>
        <v>601.4</v>
      </c>
      <c r="S92" s="1">
        <v>185</v>
      </c>
      <c r="T92" s="1">
        <f t="shared" si="58"/>
        <v>786.4</v>
      </c>
      <c r="U92" s="22">
        <f t="shared" si="59"/>
        <v>2246.8571428571431</v>
      </c>
      <c r="V92" s="1"/>
      <c r="W92" s="1"/>
      <c r="X92" s="1">
        <v>700</v>
      </c>
      <c r="Y92" s="1">
        <v>2100</v>
      </c>
      <c r="Z92" s="1">
        <v>1880</v>
      </c>
      <c r="AA92" s="1">
        <f t="shared" si="24"/>
        <v>2566.1999999999998</v>
      </c>
      <c r="AB92" s="1">
        <f t="shared" si="69"/>
        <v>489.08999999999969</v>
      </c>
      <c r="AC92" s="1">
        <f t="shared" si="60"/>
        <v>611.36249999999961</v>
      </c>
      <c r="AD92" s="1">
        <v>200</v>
      </c>
      <c r="AE92" s="1">
        <f t="shared" si="61"/>
        <v>811.36249999999961</v>
      </c>
      <c r="AF92" s="22">
        <f t="shared" si="62"/>
        <v>2318.1785714285706</v>
      </c>
      <c r="AG92" s="20"/>
      <c r="AH92" s="20"/>
      <c r="AI92" s="1">
        <v>700</v>
      </c>
      <c r="AJ92" s="1">
        <v>2100</v>
      </c>
      <c r="AK92" s="1">
        <v>2350</v>
      </c>
      <c r="AL92" s="1">
        <f t="shared" si="63"/>
        <v>3207.75</v>
      </c>
      <c r="AM92" s="1">
        <f t="shared" si="70"/>
        <v>616.29</v>
      </c>
      <c r="AN92" s="1">
        <f t="shared" si="64"/>
        <v>770.36249999999995</v>
      </c>
      <c r="AO92" s="1">
        <v>205</v>
      </c>
      <c r="AP92" s="1">
        <v>30</v>
      </c>
      <c r="AQ92" s="1">
        <f t="shared" si="65"/>
        <v>1005.3625</v>
      </c>
      <c r="AR92" s="22">
        <f t="shared" si="66"/>
        <v>2872.4642857142858</v>
      </c>
    </row>
    <row r="93" spans="2:44" x14ac:dyDescent="0.35">
      <c r="B93" s="3">
        <v>700</v>
      </c>
      <c r="C93" s="21">
        <v>2200</v>
      </c>
      <c r="D93" s="4">
        <v>1255</v>
      </c>
      <c r="E93" s="6">
        <f t="shared" si="53"/>
        <v>1800.925</v>
      </c>
      <c r="F93" s="3">
        <f t="shared" si="67"/>
        <v>354.28999999999979</v>
      </c>
      <c r="G93" s="21">
        <f t="shared" si="54"/>
        <v>442.86249999999973</v>
      </c>
      <c r="H93" s="21">
        <v>165</v>
      </c>
      <c r="I93" s="4">
        <f t="shared" si="55"/>
        <v>607.86249999999973</v>
      </c>
      <c r="J93" s="9">
        <f t="shared" si="56"/>
        <v>1736.7499999999993</v>
      </c>
      <c r="K93" s="20"/>
      <c r="L93" s="1"/>
      <c r="M93" s="1">
        <v>700</v>
      </c>
      <c r="N93" s="1">
        <v>2200</v>
      </c>
      <c r="O93" s="1">
        <v>1560</v>
      </c>
      <c r="P93" s="1">
        <f t="shared" si="52"/>
        <v>2238.6</v>
      </c>
      <c r="Q93" s="1">
        <f t="shared" si="68"/>
        <v>493.80999999999995</v>
      </c>
      <c r="R93" s="1">
        <f t="shared" si="57"/>
        <v>617.26249999999993</v>
      </c>
      <c r="S93" s="1">
        <v>185</v>
      </c>
      <c r="T93" s="1">
        <f t="shared" si="58"/>
        <v>802.26249999999993</v>
      </c>
      <c r="U93" s="22">
        <f t="shared" si="59"/>
        <v>2292.1785714285716</v>
      </c>
      <c r="V93" s="1"/>
      <c r="W93" s="1"/>
      <c r="X93" s="1">
        <v>700</v>
      </c>
      <c r="Y93" s="1">
        <v>2200</v>
      </c>
      <c r="Z93" s="1">
        <v>1880</v>
      </c>
      <c r="AA93" s="1">
        <f t="shared" ref="AA93:AA156" si="71">(((22/7*(X93/2)^2)*Z93)+((Y93-X93)*Z93*X93))/1000000</f>
        <v>2697.8</v>
      </c>
      <c r="AB93" s="1">
        <f t="shared" si="69"/>
        <v>502.11999999999966</v>
      </c>
      <c r="AC93" s="1">
        <f t="shared" si="60"/>
        <v>627.64999999999964</v>
      </c>
      <c r="AD93" s="1">
        <v>200</v>
      </c>
      <c r="AE93" s="1">
        <f t="shared" si="61"/>
        <v>827.64999999999964</v>
      </c>
      <c r="AF93" s="22">
        <f t="shared" si="62"/>
        <v>2364.7142857142849</v>
      </c>
      <c r="AG93" s="20"/>
      <c r="AH93" s="20"/>
      <c r="AI93" s="1">
        <v>700</v>
      </c>
      <c r="AJ93" s="1">
        <v>2200</v>
      </c>
      <c r="AK93" s="1">
        <v>2350</v>
      </c>
      <c r="AL93" s="1">
        <f t="shared" si="63"/>
        <v>3372.25</v>
      </c>
      <c r="AM93" s="1">
        <f t="shared" si="70"/>
        <v>633.19999999999993</v>
      </c>
      <c r="AN93" s="1">
        <f t="shared" si="64"/>
        <v>791.49999999999989</v>
      </c>
      <c r="AO93" s="1">
        <v>205</v>
      </c>
      <c r="AP93" s="1">
        <v>30</v>
      </c>
      <c r="AQ93" s="1">
        <f t="shared" si="65"/>
        <v>1026.5</v>
      </c>
      <c r="AR93" s="22">
        <f t="shared" si="66"/>
        <v>2932.8571428571431</v>
      </c>
    </row>
    <row r="94" spans="2:44" x14ac:dyDescent="0.35">
      <c r="B94" s="3">
        <v>700</v>
      </c>
      <c r="C94" s="21">
        <v>2300</v>
      </c>
      <c r="D94" s="4">
        <v>1255</v>
      </c>
      <c r="E94" s="6">
        <f t="shared" si="53"/>
        <v>1888.7750000000001</v>
      </c>
      <c r="F94" s="3">
        <f t="shared" si="67"/>
        <v>362.74999999999977</v>
      </c>
      <c r="G94" s="21">
        <f t="shared" si="54"/>
        <v>453.43749999999972</v>
      </c>
      <c r="H94" s="21">
        <v>165</v>
      </c>
      <c r="I94" s="4">
        <f t="shared" si="55"/>
        <v>618.43749999999977</v>
      </c>
      <c r="J94" s="9">
        <f t="shared" si="56"/>
        <v>1766.9642857142851</v>
      </c>
      <c r="K94" s="20"/>
      <c r="L94" s="1"/>
      <c r="M94" s="1">
        <v>700</v>
      </c>
      <c r="N94" s="1">
        <v>2300</v>
      </c>
      <c r="O94" s="1">
        <v>1560</v>
      </c>
      <c r="P94" s="1">
        <f t="shared" si="52"/>
        <v>2347.8000000000002</v>
      </c>
      <c r="Q94" s="1">
        <f t="shared" si="68"/>
        <v>506.49999999999994</v>
      </c>
      <c r="R94" s="1">
        <f t="shared" si="57"/>
        <v>633.12499999999989</v>
      </c>
      <c r="S94" s="1">
        <v>185</v>
      </c>
      <c r="T94" s="1">
        <f t="shared" si="58"/>
        <v>818.12499999999989</v>
      </c>
      <c r="U94" s="22">
        <f t="shared" si="59"/>
        <v>2337.5</v>
      </c>
      <c r="V94" s="1"/>
      <c r="W94" s="1"/>
      <c r="X94" s="1">
        <v>700</v>
      </c>
      <c r="Y94" s="1">
        <v>2300</v>
      </c>
      <c r="Z94" s="1">
        <v>1880</v>
      </c>
      <c r="AA94" s="1">
        <f t="shared" si="71"/>
        <v>2829.4</v>
      </c>
      <c r="AB94" s="1">
        <f t="shared" si="69"/>
        <v>515.14999999999964</v>
      </c>
      <c r="AC94" s="1">
        <f t="shared" si="60"/>
        <v>643.93749999999955</v>
      </c>
      <c r="AD94" s="1">
        <v>200</v>
      </c>
      <c r="AE94" s="1">
        <f t="shared" si="61"/>
        <v>843.93749999999955</v>
      </c>
      <c r="AF94" s="22">
        <f t="shared" si="62"/>
        <v>2411.2499999999986</v>
      </c>
      <c r="AG94" s="20"/>
      <c r="AH94" s="20"/>
      <c r="AI94" s="1">
        <v>700</v>
      </c>
      <c r="AJ94" s="1">
        <v>2300</v>
      </c>
      <c r="AK94" s="1">
        <v>2350</v>
      </c>
      <c r="AL94" s="1">
        <f t="shared" si="63"/>
        <v>3536.75</v>
      </c>
      <c r="AM94" s="1">
        <f t="shared" si="70"/>
        <v>650.1099999999999</v>
      </c>
      <c r="AN94" s="1">
        <f t="shared" si="64"/>
        <v>812.63749999999982</v>
      </c>
      <c r="AO94" s="1">
        <v>210</v>
      </c>
      <c r="AP94" s="1">
        <v>30</v>
      </c>
      <c r="AQ94" s="1">
        <f t="shared" si="65"/>
        <v>1052.6374999999998</v>
      </c>
      <c r="AR94" s="22">
        <f t="shared" si="66"/>
        <v>3007.5357142857138</v>
      </c>
    </row>
    <row r="95" spans="2:44" x14ac:dyDescent="0.35">
      <c r="B95" s="3">
        <v>700</v>
      </c>
      <c r="C95" s="21">
        <v>2400</v>
      </c>
      <c r="D95" s="4">
        <v>1255</v>
      </c>
      <c r="E95" s="6">
        <f t="shared" si="53"/>
        <v>1976.625</v>
      </c>
      <c r="F95" s="3">
        <f t="shared" si="67"/>
        <v>371.20999999999975</v>
      </c>
      <c r="G95" s="21">
        <f t="shared" si="54"/>
        <v>464.0124999999997</v>
      </c>
      <c r="H95" s="21">
        <v>165</v>
      </c>
      <c r="I95" s="4">
        <f t="shared" si="55"/>
        <v>629.0124999999997</v>
      </c>
      <c r="J95" s="9">
        <f t="shared" si="56"/>
        <v>1797.1785714285706</v>
      </c>
      <c r="K95" s="20"/>
      <c r="L95" s="1"/>
      <c r="M95" s="1">
        <v>700</v>
      </c>
      <c r="N95" s="1">
        <v>2400</v>
      </c>
      <c r="O95" s="1">
        <v>1560</v>
      </c>
      <c r="P95" s="1">
        <f t="shared" si="52"/>
        <v>2457</v>
      </c>
      <c r="Q95" s="1">
        <f t="shared" si="68"/>
        <v>519.18999999999994</v>
      </c>
      <c r="R95" s="1">
        <f t="shared" si="57"/>
        <v>648.98749999999995</v>
      </c>
      <c r="S95" s="1">
        <v>185</v>
      </c>
      <c r="T95" s="1">
        <f t="shared" si="58"/>
        <v>833.98749999999995</v>
      </c>
      <c r="U95" s="22">
        <f t="shared" si="59"/>
        <v>2382.8214285714284</v>
      </c>
      <c r="V95" s="1"/>
      <c r="W95" s="1"/>
      <c r="X95" s="1">
        <v>700</v>
      </c>
      <c r="Y95" s="1">
        <v>2400</v>
      </c>
      <c r="Z95" s="1">
        <v>1880</v>
      </c>
      <c r="AA95" s="1">
        <f t="shared" si="71"/>
        <v>2961</v>
      </c>
      <c r="AB95" s="1">
        <f t="shared" si="69"/>
        <v>528.17999999999961</v>
      </c>
      <c r="AC95" s="1">
        <f t="shared" si="60"/>
        <v>660.22499999999945</v>
      </c>
      <c r="AD95" s="1">
        <v>200</v>
      </c>
      <c r="AE95" s="1">
        <f t="shared" si="61"/>
        <v>860.22499999999945</v>
      </c>
      <c r="AF95" s="22">
        <f t="shared" si="62"/>
        <v>2457.7857142857129</v>
      </c>
      <c r="AG95" s="20"/>
      <c r="AH95" s="20"/>
      <c r="AI95" s="1">
        <v>700</v>
      </c>
      <c r="AJ95" s="1">
        <v>2400</v>
      </c>
      <c r="AK95" s="1">
        <v>2350</v>
      </c>
      <c r="AL95" s="1">
        <f t="shared" si="63"/>
        <v>3701.25</v>
      </c>
      <c r="AM95" s="1">
        <f t="shared" si="70"/>
        <v>667.01999999999987</v>
      </c>
      <c r="AN95" s="1">
        <f t="shared" si="64"/>
        <v>833.77499999999986</v>
      </c>
      <c r="AO95" s="1">
        <v>210</v>
      </c>
      <c r="AP95" s="1">
        <v>30</v>
      </c>
      <c r="AQ95" s="1">
        <f t="shared" si="65"/>
        <v>1073.7749999999999</v>
      </c>
      <c r="AR95" s="22">
        <f t="shared" si="66"/>
        <v>3067.9285714285711</v>
      </c>
    </row>
    <row r="96" spans="2:44" x14ac:dyDescent="0.35">
      <c r="B96" s="3">
        <v>700</v>
      </c>
      <c r="C96" s="21">
        <v>2500</v>
      </c>
      <c r="D96" s="4">
        <v>1255</v>
      </c>
      <c r="E96" s="6">
        <f t="shared" si="53"/>
        <v>2064.4749999999999</v>
      </c>
      <c r="F96" s="3">
        <f t="shared" si="67"/>
        <v>379.66999999999973</v>
      </c>
      <c r="G96" s="21">
        <f t="shared" si="54"/>
        <v>474.58749999999964</v>
      </c>
      <c r="H96" s="21">
        <v>185</v>
      </c>
      <c r="I96" s="4">
        <f t="shared" si="55"/>
        <v>659.58749999999964</v>
      </c>
      <c r="J96" s="9">
        <f t="shared" si="56"/>
        <v>1884.5357142857133</v>
      </c>
      <c r="K96" s="20"/>
      <c r="L96" s="1"/>
      <c r="M96" s="1">
        <v>700</v>
      </c>
      <c r="N96" s="1">
        <v>2500</v>
      </c>
      <c r="O96" s="1">
        <v>1560</v>
      </c>
      <c r="P96" s="1">
        <f t="shared" si="52"/>
        <v>2566.1999999999998</v>
      </c>
      <c r="Q96" s="1">
        <f t="shared" si="68"/>
        <v>531.88</v>
      </c>
      <c r="R96" s="1">
        <f t="shared" si="57"/>
        <v>664.85</v>
      </c>
      <c r="S96" s="1">
        <v>200</v>
      </c>
      <c r="T96" s="1">
        <f t="shared" si="58"/>
        <v>864.85</v>
      </c>
      <c r="U96" s="22">
        <f t="shared" si="59"/>
        <v>2471</v>
      </c>
      <c r="V96" s="1"/>
      <c r="W96" s="1"/>
      <c r="X96" s="1">
        <v>700</v>
      </c>
      <c r="Y96" s="1">
        <v>2500</v>
      </c>
      <c r="Z96" s="1">
        <v>1880</v>
      </c>
      <c r="AA96" s="1">
        <f t="shared" si="71"/>
        <v>3092.6</v>
      </c>
      <c r="AB96" s="1">
        <f t="shared" si="69"/>
        <v>541.20999999999958</v>
      </c>
      <c r="AC96" s="1">
        <f t="shared" si="60"/>
        <v>676.51249999999948</v>
      </c>
      <c r="AD96" s="1">
        <v>205</v>
      </c>
      <c r="AE96" s="1">
        <f t="shared" si="61"/>
        <v>881.51249999999948</v>
      </c>
      <c r="AF96" s="22">
        <f t="shared" si="62"/>
        <v>2518.6071428571413</v>
      </c>
      <c r="AG96" s="20"/>
      <c r="AH96" s="20"/>
      <c r="AI96" s="1">
        <v>700</v>
      </c>
      <c r="AJ96" s="1">
        <v>2500</v>
      </c>
      <c r="AK96" s="1">
        <v>2350</v>
      </c>
      <c r="AL96" s="1">
        <f t="shared" si="63"/>
        <v>3865.75</v>
      </c>
      <c r="AM96" s="1">
        <f t="shared" si="70"/>
        <v>683.92999999999984</v>
      </c>
      <c r="AN96" s="1">
        <f t="shared" si="64"/>
        <v>854.9124999999998</v>
      </c>
      <c r="AO96" s="1">
        <v>210</v>
      </c>
      <c r="AP96" s="1">
        <v>30</v>
      </c>
      <c r="AQ96" s="1">
        <f t="shared" si="65"/>
        <v>1094.9124999999999</v>
      </c>
      <c r="AR96" s="22">
        <f t="shared" si="66"/>
        <v>3128.3214285714284</v>
      </c>
    </row>
    <row r="97" spans="2:44" x14ac:dyDescent="0.35">
      <c r="B97" s="3">
        <v>700</v>
      </c>
      <c r="C97" s="21">
        <v>2600</v>
      </c>
      <c r="D97" s="4">
        <v>1255</v>
      </c>
      <c r="E97" s="6">
        <f t="shared" si="53"/>
        <v>2152.3249999999998</v>
      </c>
      <c r="F97" s="3">
        <f t="shared" si="67"/>
        <v>388.12999999999971</v>
      </c>
      <c r="G97" s="21">
        <f t="shared" si="54"/>
        <v>485.16249999999962</v>
      </c>
      <c r="H97" s="21">
        <v>185</v>
      </c>
      <c r="I97" s="4">
        <f t="shared" si="55"/>
        <v>670.16249999999968</v>
      </c>
      <c r="J97" s="9">
        <f t="shared" si="56"/>
        <v>1914.7499999999993</v>
      </c>
      <c r="K97" s="20"/>
      <c r="L97" s="1"/>
      <c r="M97" s="1">
        <v>700</v>
      </c>
      <c r="N97" s="1">
        <v>2600</v>
      </c>
      <c r="O97" s="1">
        <v>1560</v>
      </c>
      <c r="P97" s="1">
        <f t="shared" si="52"/>
        <v>2675.4</v>
      </c>
      <c r="Q97" s="1">
        <f t="shared" si="68"/>
        <v>544.57000000000005</v>
      </c>
      <c r="R97" s="1">
        <f t="shared" si="57"/>
        <v>680.71250000000009</v>
      </c>
      <c r="S97" s="1">
        <v>200</v>
      </c>
      <c r="T97" s="1">
        <f t="shared" si="58"/>
        <v>880.71250000000009</v>
      </c>
      <c r="U97" s="22">
        <f t="shared" si="59"/>
        <v>2516.3214285714289</v>
      </c>
      <c r="V97" s="1"/>
      <c r="W97" s="1"/>
      <c r="X97" s="1">
        <v>700</v>
      </c>
      <c r="Y97" s="1">
        <v>2600</v>
      </c>
      <c r="Z97" s="1">
        <v>1880</v>
      </c>
      <c r="AA97" s="1">
        <f t="shared" si="71"/>
        <v>3224.2</v>
      </c>
      <c r="AB97" s="1">
        <f t="shared" si="69"/>
        <v>554.23999999999955</v>
      </c>
      <c r="AC97" s="1">
        <f t="shared" si="60"/>
        <v>692.7999999999995</v>
      </c>
      <c r="AD97" s="1">
        <v>205</v>
      </c>
      <c r="AE97" s="1">
        <f t="shared" si="61"/>
        <v>897.7999999999995</v>
      </c>
      <c r="AF97" s="22">
        <f t="shared" si="62"/>
        <v>2565.142857142856</v>
      </c>
      <c r="AG97" s="20"/>
      <c r="AH97" s="20"/>
      <c r="AI97" s="1">
        <v>700</v>
      </c>
      <c r="AJ97" s="1">
        <v>2600</v>
      </c>
      <c r="AK97" s="1">
        <v>2350</v>
      </c>
      <c r="AL97" s="1">
        <f t="shared" si="63"/>
        <v>4030.25</v>
      </c>
      <c r="AM97" s="1">
        <f t="shared" si="70"/>
        <v>700.8399999999998</v>
      </c>
      <c r="AN97" s="1">
        <f t="shared" si="64"/>
        <v>876.04999999999973</v>
      </c>
      <c r="AO97" s="1">
        <v>215</v>
      </c>
      <c r="AP97" s="1">
        <v>30</v>
      </c>
      <c r="AQ97" s="1">
        <f t="shared" si="65"/>
        <v>1121.0499999999997</v>
      </c>
      <c r="AR97" s="22">
        <f t="shared" si="66"/>
        <v>3202.9999999999995</v>
      </c>
    </row>
    <row r="98" spans="2:44" x14ac:dyDescent="0.35">
      <c r="B98" s="3">
        <v>700</v>
      </c>
      <c r="C98" s="21">
        <v>2700</v>
      </c>
      <c r="D98" s="4">
        <v>1255</v>
      </c>
      <c r="E98" s="6">
        <f t="shared" si="53"/>
        <v>2240.1750000000002</v>
      </c>
      <c r="F98" s="3">
        <f t="shared" si="67"/>
        <v>396.58999999999969</v>
      </c>
      <c r="G98" s="21">
        <f t="shared" si="54"/>
        <v>495.73749999999961</v>
      </c>
      <c r="H98" s="21">
        <v>185</v>
      </c>
      <c r="I98" s="4">
        <f t="shared" si="55"/>
        <v>680.73749999999961</v>
      </c>
      <c r="J98" s="9">
        <f t="shared" si="56"/>
        <v>1944.9642857142846</v>
      </c>
      <c r="K98" s="20"/>
      <c r="L98" s="1"/>
      <c r="M98" s="1">
        <v>700</v>
      </c>
      <c r="N98" s="1">
        <v>2700</v>
      </c>
      <c r="O98" s="1">
        <v>1560</v>
      </c>
      <c r="P98" s="1">
        <f t="shared" si="52"/>
        <v>2784.6</v>
      </c>
      <c r="Q98" s="1">
        <f t="shared" si="68"/>
        <v>557.2600000000001</v>
      </c>
      <c r="R98" s="1">
        <f t="shared" si="57"/>
        <v>696.57500000000016</v>
      </c>
      <c r="S98" s="1">
        <v>200</v>
      </c>
      <c r="T98" s="1">
        <f t="shared" si="58"/>
        <v>896.57500000000016</v>
      </c>
      <c r="U98" s="22">
        <f t="shared" si="59"/>
        <v>2561.6428571428578</v>
      </c>
      <c r="V98" s="1"/>
      <c r="W98" s="1"/>
      <c r="X98" s="1">
        <v>700</v>
      </c>
      <c r="Y98" s="1">
        <v>2700</v>
      </c>
      <c r="Z98" s="1">
        <v>1880</v>
      </c>
      <c r="AA98" s="1">
        <f t="shared" si="71"/>
        <v>3355.8</v>
      </c>
      <c r="AB98" s="1">
        <f t="shared" si="69"/>
        <v>567.26999999999953</v>
      </c>
      <c r="AC98" s="1">
        <f t="shared" si="60"/>
        <v>709.08749999999941</v>
      </c>
      <c r="AD98" s="1">
        <v>205</v>
      </c>
      <c r="AE98" s="1">
        <f t="shared" si="61"/>
        <v>914.08749999999941</v>
      </c>
      <c r="AF98" s="22">
        <f t="shared" si="62"/>
        <v>2611.6785714285697</v>
      </c>
      <c r="AG98" s="20"/>
      <c r="AH98" s="20"/>
      <c r="AI98" s="1">
        <v>700</v>
      </c>
      <c r="AJ98" s="1">
        <v>2700</v>
      </c>
      <c r="AK98" s="1">
        <v>2350</v>
      </c>
      <c r="AL98" s="1">
        <f t="shared" si="63"/>
        <v>4194.75</v>
      </c>
      <c r="AM98" s="1">
        <f t="shared" si="70"/>
        <v>717.74999999999977</v>
      </c>
      <c r="AN98" s="1">
        <f t="shared" si="64"/>
        <v>897.18749999999977</v>
      </c>
      <c r="AO98" s="1">
        <v>215</v>
      </c>
      <c r="AP98" s="1">
        <v>30</v>
      </c>
      <c r="AQ98" s="1">
        <f t="shared" si="65"/>
        <v>1142.1874999999998</v>
      </c>
      <c r="AR98" s="22">
        <f t="shared" si="66"/>
        <v>3263.3928571428569</v>
      </c>
    </row>
    <row r="99" spans="2:44" x14ac:dyDescent="0.35">
      <c r="B99" s="3">
        <v>700</v>
      </c>
      <c r="C99" s="21">
        <v>2800</v>
      </c>
      <c r="D99" s="4">
        <v>1255</v>
      </c>
      <c r="E99" s="6">
        <f t="shared" si="53"/>
        <v>2328.0250000000001</v>
      </c>
      <c r="F99" s="3">
        <f t="shared" si="67"/>
        <v>405.04999999999967</v>
      </c>
      <c r="G99" s="21">
        <f t="shared" si="54"/>
        <v>506.3124999999996</v>
      </c>
      <c r="H99" s="21">
        <v>185</v>
      </c>
      <c r="I99" s="4">
        <f t="shared" si="55"/>
        <v>691.31249999999955</v>
      </c>
      <c r="J99" s="9">
        <f t="shared" si="56"/>
        <v>1975.1785714285702</v>
      </c>
      <c r="K99" s="20"/>
      <c r="L99" s="1"/>
      <c r="M99" s="1">
        <v>700</v>
      </c>
      <c r="N99" s="1">
        <v>2800</v>
      </c>
      <c r="O99" s="1">
        <v>1560</v>
      </c>
      <c r="P99" s="1">
        <f t="shared" si="52"/>
        <v>2893.8</v>
      </c>
      <c r="Q99" s="1">
        <f t="shared" si="68"/>
        <v>569.95000000000016</v>
      </c>
      <c r="R99" s="1">
        <f t="shared" si="57"/>
        <v>712.43750000000023</v>
      </c>
      <c r="S99" s="1">
        <v>200</v>
      </c>
      <c r="T99" s="1">
        <f t="shared" si="58"/>
        <v>912.43750000000023</v>
      </c>
      <c r="U99" s="22">
        <f t="shared" si="59"/>
        <v>2606.9642857142867</v>
      </c>
      <c r="V99" s="1"/>
      <c r="W99" s="1"/>
      <c r="X99" s="1">
        <v>700</v>
      </c>
      <c r="Y99" s="1">
        <v>2800</v>
      </c>
      <c r="Z99" s="1">
        <v>1880</v>
      </c>
      <c r="AA99" s="1">
        <f t="shared" si="71"/>
        <v>3487.4</v>
      </c>
      <c r="AB99" s="1">
        <f t="shared" si="69"/>
        <v>580.2999999999995</v>
      </c>
      <c r="AC99" s="1">
        <f t="shared" si="60"/>
        <v>725.37499999999932</v>
      </c>
      <c r="AD99" s="1">
        <v>205</v>
      </c>
      <c r="AE99" s="1">
        <f t="shared" si="61"/>
        <v>930.37499999999932</v>
      </c>
      <c r="AF99" s="22">
        <f t="shared" si="62"/>
        <v>2658.214285714284</v>
      </c>
      <c r="AG99" s="20"/>
      <c r="AH99" s="20"/>
      <c r="AI99" s="1">
        <v>700</v>
      </c>
      <c r="AJ99" s="1">
        <v>2800</v>
      </c>
      <c r="AK99" s="1">
        <v>2350</v>
      </c>
      <c r="AL99" s="1">
        <f t="shared" si="63"/>
        <v>4359.25</v>
      </c>
      <c r="AM99" s="1">
        <f t="shared" si="70"/>
        <v>734.65999999999974</v>
      </c>
      <c r="AN99" s="1">
        <f t="shared" si="64"/>
        <v>918.3249999999997</v>
      </c>
      <c r="AO99" s="1">
        <v>215</v>
      </c>
      <c r="AP99" s="1">
        <v>30</v>
      </c>
      <c r="AQ99" s="1">
        <f t="shared" si="65"/>
        <v>1163.3249999999998</v>
      </c>
      <c r="AR99" s="22">
        <f t="shared" si="66"/>
        <v>3323.7857142857138</v>
      </c>
    </row>
    <row r="100" spans="2:44" x14ac:dyDescent="0.35">
      <c r="B100" s="3">
        <v>700</v>
      </c>
      <c r="C100" s="21">
        <v>2900</v>
      </c>
      <c r="D100" s="4">
        <v>1255</v>
      </c>
      <c r="E100" s="6">
        <f t="shared" si="53"/>
        <v>2415.875</v>
      </c>
      <c r="F100" s="3">
        <f t="shared" si="67"/>
        <v>413.50999999999965</v>
      </c>
      <c r="G100" s="21">
        <f t="shared" si="54"/>
        <v>516.88749999999959</v>
      </c>
      <c r="H100" s="21">
        <v>185</v>
      </c>
      <c r="I100" s="4">
        <f t="shared" si="55"/>
        <v>701.88749999999959</v>
      </c>
      <c r="J100" s="9">
        <f t="shared" si="56"/>
        <v>2005.3928571428562</v>
      </c>
      <c r="K100" s="20"/>
      <c r="L100" s="1"/>
      <c r="M100" s="1">
        <v>700</v>
      </c>
      <c r="N100" s="1">
        <v>2900</v>
      </c>
      <c r="O100" s="1">
        <v>1560</v>
      </c>
      <c r="P100" s="1">
        <f t="shared" si="52"/>
        <v>3003</v>
      </c>
      <c r="Q100" s="1">
        <f t="shared" si="68"/>
        <v>582.64000000000021</v>
      </c>
      <c r="R100" s="1">
        <f t="shared" si="57"/>
        <v>728.3000000000003</v>
      </c>
      <c r="S100" s="1">
        <v>205</v>
      </c>
      <c r="T100" s="1">
        <f t="shared" si="58"/>
        <v>933.3000000000003</v>
      </c>
      <c r="U100" s="22">
        <f t="shared" si="59"/>
        <v>2666.5714285714298</v>
      </c>
      <c r="V100" s="1"/>
      <c r="W100" s="1"/>
      <c r="X100" s="1">
        <v>700</v>
      </c>
      <c r="Y100" s="1">
        <v>2900</v>
      </c>
      <c r="Z100" s="1">
        <v>1880</v>
      </c>
      <c r="AA100" s="1">
        <f t="shared" si="71"/>
        <v>3619</v>
      </c>
      <c r="AB100" s="1">
        <f t="shared" si="69"/>
        <v>593.32999999999947</v>
      </c>
      <c r="AC100" s="1">
        <f t="shared" si="60"/>
        <v>741.66249999999934</v>
      </c>
      <c r="AD100" s="1">
        <v>210</v>
      </c>
      <c r="AE100" s="1">
        <f t="shared" si="61"/>
        <v>951.66249999999934</v>
      </c>
      <c r="AF100" s="22">
        <f t="shared" si="62"/>
        <v>2719.0357142857124</v>
      </c>
      <c r="AG100" s="20"/>
      <c r="AH100" s="20"/>
      <c r="AI100" s="1">
        <v>700</v>
      </c>
      <c r="AJ100" s="1">
        <v>2900</v>
      </c>
      <c r="AK100" s="1">
        <v>2350</v>
      </c>
      <c r="AL100" s="1">
        <f t="shared" si="63"/>
        <v>4523.75</v>
      </c>
      <c r="AM100" s="1">
        <f t="shared" si="70"/>
        <v>751.56999999999971</v>
      </c>
      <c r="AN100" s="1">
        <f t="shared" si="64"/>
        <v>939.46249999999964</v>
      </c>
      <c r="AO100" s="1">
        <v>220</v>
      </c>
      <c r="AP100" s="1">
        <v>30</v>
      </c>
      <c r="AQ100" s="1">
        <f t="shared" si="65"/>
        <v>1189.4624999999996</v>
      </c>
      <c r="AR100" s="22">
        <f t="shared" si="66"/>
        <v>3398.4642857142849</v>
      </c>
    </row>
    <row r="101" spans="2:44" x14ac:dyDescent="0.35">
      <c r="B101" s="3">
        <v>700</v>
      </c>
      <c r="C101" s="21">
        <v>3000</v>
      </c>
      <c r="D101" s="4">
        <v>1255</v>
      </c>
      <c r="E101" s="6">
        <f t="shared" si="53"/>
        <v>2503.7249999999999</v>
      </c>
      <c r="F101" s="3">
        <f t="shared" si="67"/>
        <v>421.96999999999963</v>
      </c>
      <c r="G101" s="21">
        <f t="shared" si="54"/>
        <v>527.46249999999952</v>
      </c>
      <c r="H101" s="21">
        <v>200</v>
      </c>
      <c r="I101" s="4">
        <f t="shared" si="55"/>
        <v>727.46249999999952</v>
      </c>
      <c r="J101" s="9">
        <f t="shared" si="56"/>
        <v>2078.4642857142844</v>
      </c>
      <c r="K101" s="20"/>
      <c r="L101" s="1"/>
      <c r="M101" s="1">
        <v>700</v>
      </c>
      <c r="N101" s="1">
        <v>3000</v>
      </c>
      <c r="O101" s="1">
        <v>1560</v>
      </c>
      <c r="P101" s="1">
        <f t="shared" si="52"/>
        <v>3112.2</v>
      </c>
      <c r="Q101" s="1">
        <f t="shared" si="68"/>
        <v>595.33000000000027</v>
      </c>
      <c r="R101" s="1">
        <f t="shared" si="57"/>
        <v>744.16250000000036</v>
      </c>
      <c r="S101" s="1">
        <v>205</v>
      </c>
      <c r="T101" s="1">
        <f t="shared" si="58"/>
        <v>949.16250000000036</v>
      </c>
      <c r="U101" s="22">
        <f t="shared" si="59"/>
        <v>2711.8928571428582</v>
      </c>
      <c r="V101" s="1"/>
      <c r="W101" s="1"/>
      <c r="X101" s="1">
        <v>700</v>
      </c>
      <c r="Y101" s="1">
        <v>3000</v>
      </c>
      <c r="Z101" s="1">
        <v>1880</v>
      </c>
      <c r="AA101" s="1">
        <f t="shared" si="71"/>
        <v>3750.6</v>
      </c>
      <c r="AB101" s="1">
        <f t="shared" si="69"/>
        <v>606.35999999999945</v>
      </c>
      <c r="AC101" s="1">
        <f t="shared" si="60"/>
        <v>757.94999999999936</v>
      </c>
      <c r="AD101" s="1">
        <v>210</v>
      </c>
      <c r="AE101" s="1">
        <f t="shared" si="61"/>
        <v>967.94999999999936</v>
      </c>
      <c r="AF101" s="22">
        <f t="shared" si="62"/>
        <v>2765.5714285714271</v>
      </c>
      <c r="AG101" s="20"/>
      <c r="AH101" s="20"/>
      <c r="AI101" s="1">
        <v>700</v>
      </c>
      <c r="AJ101" s="1">
        <v>3000</v>
      </c>
      <c r="AK101" s="1">
        <v>2350</v>
      </c>
      <c r="AL101" s="1">
        <f t="shared" si="63"/>
        <v>4688.25</v>
      </c>
      <c r="AM101" s="1">
        <f t="shared" si="70"/>
        <v>768.47999999999968</v>
      </c>
      <c r="AN101" s="1">
        <f t="shared" si="64"/>
        <v>960.59999999999957</v>
      </c>
      <c r="AO101" s="1">
        <v>220</v>
      </c>
      <c r="AP101" s="1">
        <v>30</v>
      </c>
      <c r="AQ101" s="1">
        <f t="shared" si="65"/>
        <v>1210.5999999999995</v>
      </c>
      <c r="AR101" s="22">
        <f t="shared" si="66"/>
        <v>3458.8571428571413</v>
      </c>
    </row>
    <row r="102" spans="2:44" x14ac:dyDescent="0.35">
      <c r="B102" s="3">
        <v>700</v>
      </c>
      <c r="C102" s="21">
        <v>3100</v>
      </c>
      <c r="D102" s="4">
        <v>1255</v>
      </c>
      <c r="E102" s="6">
        <f t="shared" si="53"/>
        <v>2591.5749999999998</v>
      </c>
      <c r="F102" s="3">
        <f t="shared" si="67"/>
        <v>430.42999999999961</v>
      </c>
      <c r="G102" s="21">
        <f t="shared" si="54"/>
        <v>538.03749999999945</v>
      </c>
      <c r="H102" s="21">
        <v>200</v>
      </c>
      <c r="I102" s="4">
        <f t="shared" si="55"/>
        <v>738.03749999999945</v>
      </c>
      <c r="J102" s="9">
        <f t="shared" si="56"/>
        <v>2108.6785714285702</v>
      </c>
      <c r="K102" s="20"/>
      <c r="L102" s="1"/>
      <c r="M102" s="1">
        <v>700</v>
      </c>
      <c r="N102" s="1">
        <v>3100</v>
      </c>
      <c r="O102" s="1">
        <v>1560</v>
      </c>
      <c r="P102" s="1">
        <f t="shared" si="52"/>
        <v>3221.4</v>
      </c>
      <c r="Q102" s="1">
        <f t="shared" si="68"/>
        <v>608.02000000000032</v>
      </c>
      <c r="R102" s="1">
        <f t="shared" si="57"/>
        <v>760.02500000000043</v>
      </c>
      <c r="S102" s="1">
        <v>205</v>
      </c>
      <c r="T102" s="1">
        <f t="shared" si="58"/>
        <v>965.02500000000043</v>
      </c>
      <c r="U102" s="22">
        <f t="shared" si="59"/>
        <v>2757.2142857142871</v>
      </c>
      <c r="V102" s="1"/>
      <c r="W102" s="1"/>
      <c r="X102" s="1">
        <v>700</v>
      </c>
      <c r="Y102" s="1">
        <v>3100</v>
      </c>
      <c r="Z102" s="1">
        <v>1880</v>
      </c>
      <c r="AA102" s="1">
        <f t="shared" si="71"/>
        <v>3882.2</v>
      </c>
      <c r="AB102" s="1">
        <f t="shared" si="69"/>
        <v>619.38999999999942</v>
      </c>
      <c r="AC102" s="1">
        <f t="shared" si="60"/>
        <v>774.23749999999927</v>
      </c>
      <c r="AD102" s="1">
        <v>210</v>
      </c>
      <c r="AE102" s="1">
        <f t="shared" si="61"/>
        <v>984.23749999999927</v>
      </c>
      <c r="AF102" s="22">
        <f t="shared" si="62"/>
        <v>2812.1071428571408</v>
      </c>
      <c r="AG102" s="20"/>
      <c r="AH102" s="20"/>
      <c r="AI102" s="1">
        <v>700</v>
      </c>
      <c r="AJ102" s="1">
        <v>3100</v>
      </c>
      <c r="AK102" s="1">
        <v>2350</v>
      </c>
      <c r="AL102" s="1">
        <f t="shared" si="63"/>
        <v>4852.75</v>
      </c>
      <c r="AM102" s="1">
        <f t="shared" si="70"/>
        <v>785.38999999999965</v>
      </c>
      <c r="AN102" s="1">
        <f t="shared" si="64"/>
        <v>981.7374999999995</v>
      </c>
      <c r="AO102" s="1">
        <v>220</v>
      </c>
      <c r="AP102" s="1">
        <v>30</v>
      </c>
      <c r="AQ102" s="1">
        <f t="shared" si="65"/>
        <v>1231.7374999999995</v>
      </c>
      <c r="AR102" s="22">
        <f t="shared" si="66"/>
        <v>3519.2499999999986</v>
      </c>
    </row>
    <row r="103" spans="2:44" x14ac:dyDescent="0.35">
      <c r="B103" s="3">
        <v>700</v>
      </c>
      <c r="C103" s="21">
        <v>3200</v>
      </c>
      <c r="D103" s="4">
        <v>1255</v>
      </c>
      <c r="E103" s="6">
        <f t="shared" si="53"/>
        <v>2679.4250000000002</v>
      </c>
      <c r="F103" s="3">
        <f t="shared" si="67"/>
        <v>438.88999999999959</v>
      </c>
      <c r="G103" s="21">
        <f t="shared" si="54"/>
        <v>548.6124999999995</v>
      </c>
      <c r="H103" s="21">
        <v>200</v>
      </c>
      <c r="I103" s="4">
        <f t="shared" si="55"/>
        <v>748.6124999999995</v>
      </c>
      <c r="J103" s="9">
        <f t="shared" si="56"/>
        <v>2138.892857142856</v>
      </c>
      <c r="K103" s="20"/>
      <c r="L103" s="1"/>
      <c r="M103" s="1">
        <v>700</v>
      </c>
      <c r="N103" s="1">
        <v>3200</v>
      </c>
      <c r="O103" s="1">
        <v>1560</v>
      </c>
      <c r="P103" s="1">
        <f t="shared" si="52"/>
        <v>3330.6</v>
      </c>
      <c r="Q103" s="1">
        <f t="shared" si="68"/>
        <v>620.71000000000038</v>
      </c>
      <c r="R103" s="1">
        <f t="shared" si="57"/>
        <v>775.8875000000005</v>
      </c>
      <c r="S103" s="1">
        <v>205</v>
      </c>
      <c r="T103" s="1">
        <f t="shared" si="58"/>
        <v>980.8875000000005</v>
      </c>
      <c r="U103" s="22">
        <f t="shared" si="59"/>
        <v>2802.535714285716</v>
      </c>
      <c r="V103" s="1"/>
      <c r="W103" s="1"/>
      <c r="X103" s="1">
        <v>700</v>
      </c>
      <c r="Y103" s="1">
        <v>3200</v>
      </c>
      <c r="Z103" s="1">
        <v>1880</v>
      </c>
      <c r="AA103" s="1">
        <f t="shared" si="71"/>
        <v>4013.8</v>
      </c>
      <c r="AB103" s="1">
        <f t="shared" si="69"/>
        <v>632.41999999999939</v>
      </c>
      <c r="AC103" s="1">
        <f t="shared" si="60"/>
        <v>790.52499999999918</v>
      </c>
      <c r="AD103" s="1">
        <v>215</v>
      </c>
      <c r="AE103" s="1">
        <f t="shared" si="61"/>
        <v>1005.5249999999992</v>
      </c>
      <c r="AF103" s="22">
        <f t="shared" si="62"/>
        <v>2872.9285714285693</v>
      </c>
      <c r="AG103" s="20"/>
      <c r="AH103" s="20"/>
      <c r="AI103" s="1">
        <v>700</v>
      </c>
      <c r="AJ103" s="1">
        <v>3200</v>
      </c>
      <c r="AK103" s="1">
        <v>2350</v>
      </c>
      <c r="AL103" s="1">
        <f t="shared" si="63"/>
        <v>5017.25</v>
      </c>
      <c r="AM103" s="1">
        <f t="shared" si="70"/>
        <v>802.29999999999961</v>
      </c>
      <c r="AN103" s="1">
        <f t="shared" si="64"/>
        <v>1002.8749999999995</v>
      </c>
      <c r="AO103" s="1">
        <v>225</v>
      </c>
      <c r="AP103" s="1">
        <v>45</v>
      </c>
      <c r="AQ103" s="1">
        <f t="shared" si="65"/>
        <v>1272.8749999999995</v>
      </c>
      <c r="AR103" s="22">
        <f t="shared" si="66"/>
        <v>3636.7857142857133</v>
      </c>
    </row>
    <row r="104" spans="2:44" x14ac:dyDescent="0.35">
      <c r="B104" s="3">
        <v>700</v>
      </c>
      <c r="C104" s="21">
        <v>3300</v>
      </c>
      <c r="D104" s="4">
        <v>1255</v>
      </c>
      <c r="E104" s="6">
        <f t="shared" si="53"/>
        <v>2767.2750000000001</v>
      </c>
      <c r="F104" s="3">
        <f t="shared" si="67"/>
        <v>447.34999999999957</v>
      </c>
      <c r="G104" s="21">
        <f t="shared" si="54"/>
        <v>559.18749999999943</v>
      </c>
      <c r="H104" s="21">
        <v>200</v>
      </c>
      <c r="I104" s="4">
        <f t="shared" si="55"/>
        <v>759.18749999999943</v>
      </c>
      <c r="J104" s="9">
        <f t="shared" si="56"/>
        <v>2169.1071428571413</v>
      </c>
      <c r="K104" s="20"/>
      <c r="L104" s="1"/>
      <c r="M104" s="1">
        <v>700</v>
      </c>
      <c r="N104" s="1">
        <v>3300</v>
      </c>
      <c r="O104" s="1">
        <v>1560</v>
      </c>
      <c r="P104" s="1">
        <f t="shared" si="52"/>
        <v>3439.8</v>
      </c>
      <c r="Q104" s="1">
        <f t="shared" si="68"/>
        <v>633.40000000000043</v>
      </c>
      <c r="R104" s="1">
        <f t="shared" si="57"/>
        <v>791.75000000000057</v>
      </c>
      <c r="S104" s="1">
        <v>205</v>
      </c>
      <c r="T104" s="1">
        <f t="shared" si="58"/>
        <v>996.75000000000057</v>
      </c>
      <c r="U104" s="22">
        <f t="shared" si="59"/>
        <v>2847.8571428571445</v>
      </c>
      <c r="V104" s="1"/>
      <c r="W104" s="1"/>
      <c r="X104" s="1">
        <v>700</v>
      </c>
      <c r="Y104" s="1">
        <v>3300</v>
      </c>
      <c r="Z104" s="1">
        <v>1880</v>
      </c>
      <c r="AA104" s="1">
        <f t="shared" si="71"/>
        <v>4145.3999999999996</v>
      </c>
      <c r="AB104" s="1">
        <f t="shared" si="69"/>
        <v>645.44999999999936</v>
      </c>
      <c r="AC104" s="1">
        <f t="shared" si="60"/>
        <v>806.8124999999992</v>
      </c>
      <c r="AD104" s="1">
        <v>215</v>
      </c>
      <c r="AE104" s="1">
        <f t="shared" si="61"/>
        <v>1021.8124999999992</v>
      </c>
      <c r="AF104" s="22">
        <f t="shared" si="62"/>
        <v>2919.4642857142835</v>
      </c>
      <c r="AG104" s="20"/>
      <c r="AH104" s="20"/>
      <c r="AI104" s="1">
        <v>700</v>
      </c>
      <c r="AJ104" s="1">
        <v>3300</v>
      </c>
      <c r="AK104" s="1">
        <v>2350</v>
      </c>
      <c r="AL104" s="1">
        <f t="shared" si="63"/>
        <v>5181.75</v>
      </c>
      <c r="AM104" s="1">
        <f t="shared" si="70"/>
        <v>819.20999999999958</v>
      </c>
      <c r="AN104" s="1">
        <f t="shared" si="64"/>
        <v>1024.0124999999994</v>
      </c>
      <c r="AO104" s="1">
        <v>225</v>
      </c>
      <c r="AP104" s="1">
        <v>45</v>
      </c>
      <c r="AQ104" s="1">
        <f t="shared" si="65"/>
        <v>1294.0124999999994</v>
      </c>
      <c r="AR104" s="22">
        <f t="shared" si="66"/>
        <v>3697.1785714285697</v>
      </c>
    </row>
    <row r="105" spans="2:44" x14ac:dyDescent="0.35">
      <c r="B105" s="3">
        <v>700</v>
      </c>
      <c r="C105" s="21">
        <v>3400</v>
      </c>
      <c r="D105" s="4">
        <v>1255</v>
      </c>
      <c r="E105" s="6">
        <f t="shared" si="53"/>
        <v>2855.125</v>
      </c>
      <c r="F105" s="3">
        <f t="shared" si="67"/>
        <v>455.80999999999955</v>
      </c>
      <c r="G105" s="21">
        <f t="shared" si="54"/>
        <v>569.76249999999948</v>
      </c>
      <c r="H105" s="21">
        <v>200</v>
      </c>
      <c r="I105" s="4">
        <f t="shared" si="55"/>
        <v>769.76249999999948</v>
      </c>
      <c r="J105" s="9">
        <f t="shared" si="56"/>
        <v>2199.3214285714271</v>
      </c>
      <c r="K105" s="20"/>
      <c r="L105" s="1"/>
      <c r="M105" s="1">
        <v>700</v>
      </c>
      <c r="N105" s="1">
        <v>3400</v>
      </c>
      <c r="O105" s="1">
        <v>1560</v>
      </c>
      <c r="P105" s="1">
        <f t="shared" si="52"/>
        <v>3549</v>
      </c>
      <c r="Q105" s="1">
        <f t="shared" si="68"/>
        <v>646.09000000000049</v>
      </c>
      <c r="R105" s="1">
        <f t="shared" si="57"/>
        <v>807.61250000000064</v>
      </c>
      <c r="S105" s="1">
        <v>210</v>
      </c>
      <c r="T105" s="1">
        <f t="shared" si="58"/>
        <v>1017.6125000000006</v>
      </c>
      <c r="U105" s="22">
        <f t="shared" si="59"/>
        <v>2907.4642857142876</v>
      </c>
      <c r="V105" s="1"/>
      <c r="W105" s="1"/>
      <c r="X105" s="1">
        <v>700</v>
      </c>
      <c r="Y105" s="1">
        <v>3400</v>
      </c>
      <c r="Z105" s="1">
        <v>1880</v>
      </c>
      <c r="AA105" s="1">
        <f t="shared" si="71"/>
        <v>4277</v>
      </c>
      <c r="AB105" s="1">
        <f t="shared" si="69"/>
        <v>658.47999999999934</v>
      </c>
      <c r="AC105" s="1">
        <f t="shared" si="60"/>
        <v>823.09999999999923</v>
      </c>
      <c r="AD105" s="1">
        <v>215</v>
      </c>
      <c r="AE105" s="1">
        <f t="shared" si="61"/>
        <v>1038.0999999999992</v>
      </c>
      <c r="AF105" s="22">
        <f t="shared" si="62"/>
        <v>2965.9999999999982</v>
      </c>
      <c r="AG105" s="20"/>
      <c r="AH105" s="20"/>
      <c r="AI105" s="1">
        <v>700</v>
      </c>
      <c r="AJ105" s="1">
        <v>3400</v>
      </c>
      <c r="AK105" s="1">
        <v>2350</v>
      </c>
      <c r="AL105" s="1">
        <f t="shared" si="63"/>
        <v>5346.25</v>
      </c>
      <c r="AM105" s="1">
        <f t="shared" si="70"/>
        <v>836.11999999999955</v>
      </c>
      <c r="AN105" s="1">
        <f t="shared" si="64"/>
        <v>1045.1499999999994</v>
      </c>
      <c r="AO105" s="1">
        <v>225</v>
      </c>
      <c r="AP105" s="1">
        <v>45</v>
      </c>
      <c r="AQ105" s="1">
        <f t="shared" si="65"/>
        <v>1315.1499999999994</v>
      </c>
      <c r="AR105" s="22">
        <f t="shared" si="66"/>
        <v>3757.5714285714271</v>
      </c>
    </row>
    <row r="106" spans="2:44" x14ac:dyDescent="0.35">
      <c r="B106" s="3">
        <v>700</v>
      </c>
      <c r="C106" s="21">
        <v>3500</v>
      </c>
      <c r="D106" s="4">
        <v>1255</v>
      </c>
      <c r="E106" s="6">
        <f t="shared" si="53"/>
        <v>2942.9749999999999</v>
      </c>
      <c r="F106" s="3">
        <f t="shared" si="67"/>
        <v>464.26999999999953</v>
      </c>
      <c r="G106" s="21">
        <f t="shared" si="54"/>
        <v>580.33749999999941</v>
      </c>
      <c r="H106" s="21">
        <v>200</v>
      </c>
      <c r="I106" s="4">
        <f t="shared" si="55"/>
        <v>780.33749999999941</v>
      </c>
      <c r="J106" s="9">
        <f t="shared" si="56"/>
        <v>2229.5357142857129</v>
      </c>
      <c r="K106" s="20"/>
      <c r="L106" s="1"/>
      <c r="M106" s="1">
        <v>700</v>
      </c>
      <c r="N106" s="1">
        <v>3500</v>
      </c>
      <c r="O106" s="1">
        <v>1560</v>
      </c>
      <c r="P106" s="1">
        <f t="shared" si="52"/>
        <v>3658.2</v>
      </c>
      <c r="Q106" s="1">
        <f t="shared" si="68"/>
        <v>658.78000000000054</v>
      </c>
      <c r="R106" s="1">
        <f t="shared" si="57"/>
        <v>823.4750000000007</v>
      </c>
      <c r="S106" s="1">
        <v>210</v>
      </c>
      <c r="T106" s="1">
        <f t="shared" si="58"/>
        <v>1033.4750000000008</v>
      </c>
      <c r="U106" s="22">
        <f t="shared" si="59"/>
        <v>2952.7857142857169</v>
      </c>
      <c r="V106" s="1"/>
      <c r="W106" s="1"/>
      <c r="X106" s="1">
        <v>700</v>
      </c>
      <c r="Y106" s="1">
        <v>3500</v>
      </c>
      <c r="Z106" s="1">
        <v>1880</v>
      </c>
      <c r="AA106" s="1">
        <f t="shared" si="71"/>
        <v>4408.6000000000004</v>
      </c>
      <c r="AB106" s="1">
        <f t="shared" si="69"/>
        <v>671.50999999999931</v>
      </c>
      <c r="AC106" s="1">
        <f t="shared" si="60"/>
        <v>839.38749999999914</v>
      </c>
      <c r="AD106" s="1">
        <v>215</v>
      </c>
      <c r="AE106" s="1">
        <f t="shared" si="61"/>
        <v>1054.3874999999991</v>
      </c>
      <c r="AF106" s="22">
        <f t="shared" si="62"/>
        <v>3012.5357142857119</v>
      </c>
      <c r="AG106" s="20"/>
      <c r="AH106" s="20"/>
      <c r="AI106" s="1">
        <v>700</v>
      </c>
      <c r="AJ106" s="1">
        <v>3500</v>
      </c>
      <c r="AK106" s="1">
        <v>2350</v>
      </c>
      <c r="AL106" s="1">
        <f t="shared" si="63"/>
        <v>5510.75</v>
      </c>
      <c r="AM106" s="1">
        <f t="shared" si="70"/>
        <v>853.02999999999952</v>
      </c>
      <c r="AN106" s="1">
        <f t="shared" si="64"/>
        <v>1066.2874999999995</v>
      </c>
      <c r="AO106" s="1">
        <v>225</v>
      </c>
      <c r="AP106" s="1">
        <v>45</v>
      </c>
      <c r="AQ106" s="1">
        <f t="shared" si="65"/>
        <v>1336.2874999999995</v>
      </c>
      <c r="AR106" s="22">
        <f t="shared" si="66"/>
        <v>3817.9642857142844</v>
      </c>
    </row>
    <row r="107" spans="2:44" x14ac:dyDescent="0.35">
      <c r="B107" s="3">
        <v>700</v>
      </c>
      <c r="C107" s="21">
        <v>3600</v>
      </c>
      <c r="D107" s="4">
        <v>1255</v>
      </c>
      <c r="E107" s="6">
        <f t="shared" si="53"/>
        <v>3030.8249999999998</v>
      </c>
      <c r="F107" s="3">
        <f t="shared" si="67"/>
        <v>472.72999999999951</v>
      </c>
      <c r="G107" s="21">
        <f t="shared" si="54"/>
        <v>590.91249999999934</v>
      </c>
      <c r="H107" s="21">
        <v>205</v>
      </c>
      <c r="I107" s="4">
        <f t="shared" si="55"/>
        <v>795.91249999999934</v>
      </c>
      <c r="J107" s="9">
        <f t="shared" si="56"/>
        <v>2274.0357142857124</v>
      </c>
      <c r="K107" s="20"/>
      <c r="L107" s="1"/>
      <c r="M107" s="1">
        <v>700</v>
      </c>
      <c r="N107" s="1">
        <v>3600</v>
      </c>
      <c r="O107" s="1">
        <v>1560</v>
      </c>
      <c r="P107" s="1">
        <f t="shared" si="52"/>
        <v>3767.4</v>
      </c>
      <c r="Q107" s="1">
        <f t="shared" si="68"/>
        <v>671.4700000000006</v>
      </c>
      <c r="R107" s="1">
        <f t="shared" si="57"/>
        <v>839.33750000000077</v>
      </c>
      <c r="S107" s="1">
        <v>210</v>
      </c>
      <c r="T107" s="1">
        <f t="shared" si="58"/>
        <v>1049.3375000000008</v>
      </c>
      <c r="U107" s="22">
        <f t="shared" si="59"/>
        <v>2998.1071428571454</v>
      </c>
      <c r="V107" s="1"/>
      <c r="W107" s="1"/>
      <c r="X107" s="1">
        <v>700</v>
      </c>
      <c r="Y107" s="1">
        <v>3600</v>
      </c>
      <c r="Z107" s="1">
        <v>1880</v>
      </c>
      <c r="AA107" s="1">
        <f t="shared" si="71"/>
        <v>4540.2</v>
      </c>
      <c r="AB107" s="1">
        <f t="shared" si="69"/>
        <v>684.53999999999928</v>
      </c>
      <c r="AC107" s="1">
        <f t="shared" si="60"/>
        <v>855.67499999999905</v>
      </c>
      <c r="AD107" s="1">
        <v>220</v>
      </c>
      <c r="AE107" s="1">
        <f t="shared" si="61"/>
        <v>1075.674999999999</v>
      </c>
      <c r="AF107" s="22">
        <f t="shared" si="62"/>
        <v>3073.3571428571404</v>
      </c>
      <c r="AG107" s="20"/>
      <c r="AH107" s="20"/>
      <c r="AI107" s="1">
        <v>700</v>
      </c>
      <c r="AJ107" s="1">
        <v>3600</v>
      </c>
      <c r="AK107" s="1">
        <v>2350</v>
      </c>
      <c r="AL107" s="1">
        <f t="shared" si="63"/>
        <v>5675.25</v>
      </c>
      <c r="AM107" s="1">
        <f t="shared" si="70"/>
        <v>869.93999999999949</v>
      </c>
      <c r="AN107" s="1">
        <f t="shared" si="64"/>
        <v>1087.4249999999993</v>
      </c>
      <c r="AO107" s="1">
        <v>225</v>
      </c>
      <c r="AP107" s="1">
        <v>45</v>
      </c>
      <c r="AQ107" s="1">
        <f t="shared" si="65"/>
        <v>1357.4249999999993</v>
      </c>
      <c r="AR107" s="22">
        <f t="shared" si="66"/>
        <v>3878.3571428571408</v>
      </c>
    </row>
    <row r="108" spans="2:44" x14ac:dyDescent="0.35">
      <c r="B108" s="3">
        <v>700</v>
      </c>
      <c r="C108" s="21">
        <v>3700</v>
      </c>
      <c r="D108" s="4">
        <v>1255</v>
      </c>
      <c r="E108" s="6">
        <f t="shared" si="53"/>
        <v>3118.6750000000002</v>
      </c>
      <c r="F108" s="3">
        <f t="shared" si="67"/>
        <v>481.18999999999949</v>
      </c>
      <c r="G108" s="21">
        <f t="shared" si="54"/>
        <v>601.48749999999939</v>
      </c>
      <c r="H108" s="21">
        <v>205</v>
      </c>
      <c r="I108" s="4">
        <f t="shared" si="55"/>
        <v>806.48749999999939</v>
      </c>
      <c r="J108" s="9">
        <f t="shared" si="56"/>
        <v>2304.2499999999982</v>
      </c>
      <c r="K108" s="20"/>
      <c r="L108" s="1"/>
      <c r="M108" s="1">
        <v>700</v>
      </c>
      <c r="N108" s="1">
        <v>3700</v>
      </c>
      <c r="O108" s="1">
        <v>1560</v>
      </c>
      <c r="P108" s="1">
        <f t="shared" si="52"/>
        <v>3876.6</v>
      </c>
      <c r="Q108" s="1">
        <f t="shared" si="68"/>
        <v>684.16000000000065</v>
      </c>
      <c r="R108" s="1">
        <f t="shared" si="57"/>
        <v>855.20000000000084</v>
      </c>
      <c r="S108" s="1">
        <v>210</v>
      </c>
      <c r="T108" s="1">
        <f t="shared" si="58"/>
        <v>1065.2000000000007</v>
      </c>
      <c r="U108" s="22">
        <f t="shared" si="59"/>
        <v>3043.4285714285738</v>
      </c>
      <c r="V108" s="1"/>
      <c r="W108" s="1"/>
      <c r="X108" s="1">
        <v>700</v>
      </c>
      <c r="Y108" s="1">
        <v>3700</v>
      </c>
      <c r="Z108" s="1">
        <v>1880</v>
      </c>
      <c r="AA108" s="1">
        <f t="shared" si="71"/>
        <v>4671.8</v>
      </c>
      <c r="AB108" s="1">
        <f t="shared" si="69"/>
        <v>697.56999999999925</v>
      </c>
      <c r="AC108" s="1">
        <f t="shared" si="60"/>
        <v>871.96249999999907</v>
      </c>
      <c r="AD108" s="1">
        <v>220</v>
      </c>
      <c r="AE108" s="1">
        <f t="shared" si="61"/>
        <v>1091.9624999999992</v>
      </c>
      <c r="AF108" s="22">
        <f t="shared" si="62"/>
        <v>3119.8928571428551</v>
      </c>
      <c r="AG108" s="20"/>
      <c r="AH108" s="20"/>
      <c r="AI108" s="1">
        <v>700</v>
      </c>
      <c r="AJ108" s="1">
        <v>3700</v>
      </c>
      <c r="AK108" s="1">
        <v>2350</v>
      </c>
      <c r="AL108" s="1">
        <f t="shared" si="63"/>
        <v>5839.75</v>
      </c>
      <c r="AM108" s="1">
        <f t="shared" si="70"/>
        <v>886.84999999999945</v>
      </c>
      <c r="AN108" s="1">
        <f t="shared" si="64"/>
        <v>1108.5624999999993</v>
      </c>
      <c r="AO108" s="1">
        <v>225</v>
      </c>
      <c r="AP108" s="1">
        <v>45</v>
      </c>
      <c r="AQ108" s="1">
        <f t="shared" si="65"/>
        <v>1378.5624999999993</v>
      </c>
      <c r="AR108" s="22">
        <f t="shared" si="66"/>
        <v>3938.7499999999982</v>
      </c>
    </row>
    <row r="109" spans="2:44" x14ac:dyDescent="0.35">
      <c r="B109" s="3">
        <v>700</v>
      </c>
      <c r="C109" s="21">
        <v>3800</v>
      </c>
      <c r="D109" s="4">
        <v>1255</v>
      </c>
      <c r="E109" s="6">
        <f t="shared" si="53"/>
        <v>3206.5250000000001</v>
      </c>
      <c r="F109" s="3">
        <f t="shared" si="67"/>
        <v>489.64999999999947</v>
      </c>
      <c r="G109" s="21">
        <f t="shared" si="54"/>
        <v>612.06249999999932</v>
      </c>
      <c r="H109" s="21">
        <v>205</v>
      </c>
      <c r="I109" s="4">
        <f t="shared" si="55"/>
        <v>817.06249999999932</v>
      </c>
      <c r="J109" s="9">
        <f t="shared" si="56"/>
        <v>2334.464285714284</v>
      </c>
      <c r="K109" s="20"/>
      <c r="L109" s="1"/>
      <c r="M109" s="1">
        <v>700</v>
      </c>
      <c r="N109" s="1">
        <v>3800</v>
      </c>
      <c r="O109" s="1">
        <v>1560</v>
      </c>
      <c r="P109" s="1">
        <f t="shared" si="52"/>
        <v>3985.8</v>
      </c>
      <c r="Q109" s="1">
        <f t="shared" si="68"/>
        <v>696.8500000000007</v>
      </c>
      <c r="R109" s="1">
        <f t="shared" si="57"/>
        <v>871.06250000000091</v>
      </c>
      <c r="S109" s="1">
        <v>210</v>
      </c>
      <c r="T109" s="1">
        <f t="shared" si="58"/>
        <v>1081.0625000000009</v>
      </c>
      <c r="U109" s="22">
        <f t="shared" si="59"/>
        <v>3088.7500000000027</v>
      </c>
      <c r="V109" s="1"/>
      <c r="W109" s="1"/>
      <c r="X109" s="1">
        <v>700</v>
      </c>
      <c r="Y109" s="1">
        <v>3800</v>
      </c>
      <c r="Z109" s="1">
        <v>1880</v>
      </c>
      <c r="AA109" s="1">
        <f t="shared" si="71"/>
        <v>4803.3999999999996</v>
      </c>
      <c r="AB109" s="1">
        <f t="shared" si="69"/>
        <v>710.59999999999923</v>
      </c>
      <c r="AC109" s="1">
        <f t="shared" si="60"/>
        <v>888.24999999999909</v>
      </c>
      <c r="AD109" s="1">
        <v>220</v>
      </c>
      <c r="AE109" s="1">
        <f t="shared" si="61"/>
        <v>1108.2499999999991</v>
      </c>
      <c r="AF109" s="22">
        <f t="shared" si="62"/>
        <v>3166.4285714285688</v>
      </c>
      <c r="AG109" s="20"/>
      <c r="AH109" s="20"/>
      <c r="AI109" s="1">
        <v>700</v>
      </c>
      <c r="AJ109" s="1">
        <v>3800</v>
      </c>
      <c r="AK109" s="1">
        <v>2350</v>
      </c>
      <c r="AL109" s="1">
        <f t="shared" si="63"/>
        <v>6004.25</v>
      </c>
      <c r="AM109" s="1">
        <f t="shared" si="70"/>
        <v>903.75999999999942</v>
      </c>
      <c r="AN109" s="1">
        <f t="shared" si="64"/>
        <v>1129.6999999999994</v>
      </c>
      <c r="AO109" s="1">
        <v>230</v>
      </c>
      <c r="AP109" s="1">
        <v>45</v>
      </c>
      <c r="AQ109" s="1">
        <f t="shared" si="65"/>
        <v>1404.6999999999994</v>
      </c>
      <c r="AR109" s="22">
        <f t="shared" si="66"/>
        <v>4013.4285714285697</v>
      </c>
    </row>
    <row r="110" spans="2:44" x14ac:dyDescent="0.35">
      <c r="B110" s="3">
        <v>700</v>
      </c>
      <c r="C110" s="21">
        <v>3900</v>
      </c>
      <c r="D110" s="4">
        <v>1255</v>
      </c>
      <c r="E110" s="6">
        <f t="shared" si="53"/>
        <v>3294.375</v>
      </c>
      <c r="F110" s="3">
        <f t="shared" si="67"/>
        <v>498.10999999999945</v>
      </c>
      <c r="G110" s="21">
        <f t="shared" si="54"/>
        <v>622.63749999999936</v>
      </c>
      <c r="H110" s="21">
        <v>205</v>
      </c>
      <c r="I110" s="4">
        <f t="shared" si="55"/>
        <v>827.63749999999936</v>
      </c>
      <c r="J110" s="9">
        <f t="shared" si="56"/>
        <v>2364.6785714285697</v>
      </c>
      <c r="K110" s="20"/>
      <c r="L110" s="1"/>
      <c r="M110" s="1">
        <v>700</v>
      </c>
      <c r="N110" s="1">
        <v>3900</v>
      </c>
      <c r="O110" s="1">
        <v>1560</v>
      </c>
      <c r="P110" s="1">
        <f t="shared" si="52"/>
        <v>4095</v>
      </c>
      <c r="Q110" s="1">
        <f t="shared" si="68"/>
        <v>709.54000000000076</v>
      </c>
      <c r="R110" s="1">
        <f t="shared" si="57"/>
        <v>886.92500000000098</v>
      </c>
      <c r="S110" s="1">
        <v>215</v>
      </c>
      <c r="T110" s="1">
        <f t="shared" si="58"/>
        <v>1101.9250000000011</v>
      </c>
      <c r="U110" s="22">
        <f t="shared" si="59"/>
        <v>3148.3571428571463</v>
      </c>
      <c r="V110" s="1"/>
      <c r="W110" s="1"/>
      <c r="X110" s="1">
        <v>700</v>
      </c>
      <c r="Y110" s="1">
        <v>3900</v>
      </c>
      <c r="Z110" s="1">
        <v>1880</v>
      </c>
      <c r="AA110" s="1">
        <f t="shared" si="71"/>
        <v>4935</v>
      </c>
      <c r="AB110" s="1">
        <f t="shared" si="69"/>
        <v>723.6299999999992</v>
      </c>
      <c r="AC110" s="1">
        <f t="shared" si="60"/>
        <v>904.537499999999</v>
      </c>
      <c r="AD110" s="1">
        <v>220</v>
      </c>
      <c r="AE110" s="1">
        <f t="shared" si="61"/>
        <v>1124.537499999999</v>
      </c>
      <c r="AF110" s="22">
        <f t="shared" si="62"/>
        <v>3212.9642857142831</v>
      </c>
      <c r="AG110" s="20"/>
      <c r="AH110" s="20"/>
      <c r="AI110" s="1">
        <v>700</v>
      </c>
      <c r="AJ110" s="1">
        <v>3900</v>
      </c>
      <c r="AK110" s="1">
        <v>2350</v>
      </c>
      <c r="AL110" s="1">
        <f t="shared" si="63"/>
        <v>6168.75</v>
      </c>
      <c r="AM110" s="1">
        <f t="shared" si="70"/>
        <v>920.66999999999939</v>
      </c>
      <c r="AN110" s="1">
        <f t="shared" si="64"/>
        <v>1150.8374999999992</v>
      </c>
      <c r="AO110" s="1">
        <v>230</v>
      </c>
      <c r="AP110" s="1">
        <v>45</v>
      </c>
      <c r="AQ110" s="1">
        <f t="shared" si="65"/>
        <v>1425.8374999999992</v>
      </c>
      <c r="AR110" s="22">
        <f t="shared" si="66"/>
        <v>4073.8214285714266</v>
      </c>
    </row>
    <row r="111" spans="2:44" x14ac:dyDescent="0.35">
      <c r="B111" s="3">
        <v>700</v>
      </c>
      <c r="C111" s="21">
        <v>4000</v>
      </c>
      <c r="D111" s="4">
        <v>1255</v>
      </c>
      <c r="E111" s="6">
        <f t="shared" si="53"/>
        <v>3382.2249999999999</v>
      </c>
      <c r="F111" s="3">
        <f t="shared" si="67"/>
        <v>506.56999999999942</v>
      </c>
      <c r="G111" s="21">
        <f t="shared" si="54"/>
        <v>633.2124999999993</v>
      </c>
      <c r="H111" s="21">
        <v>205</v>
      </c>
      <c r="I111" s="4">
        <f t="shared" si="55"/>
        <v>838.2124999999993</v>
      </c>
      <c r="J111" s="9">
        <f t="shared" si="56"/>
        <v>2394.8928571428551</v>
      </c>
      <c r="K111" s="20"/>
      <c r="L111" s="1"/>
      <c r="M111" s="1">
        <v>700</v>
      </c>
      <c r="N111" s="1">
        <v>4000</v>
      </c>
      <c r="O111" s="1">
        <v>1560</v>
      </c>
      <c r="P111" s="1">
        <f t="shared" si="52"/>
        <v>4204.2</v>
      </c>
      <c r="Q111" s="1">
        <f t="shared" si="68"/>
        <v>722.23000000000081</v>
      </c>
      <c r="R111" s="1">
        <f t="shared" si="57"/>
        <v>902.78750000000105</v>
      </c>
      <c r="S111" s="1">
        <v>215</v>
      </c>
      <c r="T111" s="1">
        <f t="shared" si="58"/>
        <v>1117.787500000001</v>
      </c>
      <c r="U111" s="22">
        <f t="shared" si="59"/>
        <v>3193.6785714285747</v>
      </c>
      <c r="V111" s="1"/>
      <c r="W111" s="1"/>
      <c r="X111" s="1">
        <v>700</v>
      </c>
      <c r="Y111" s="1">
        <v>4000</v>
      </c>
      <c r="Z111" s="1">
        <v>1880</v>
      </c>
      <c r="AA111" s="1">
        <f t="shared" si="71"/>
        <v>5066.6000000000004</v>
      </c>
      <c r="AB111" s="1">
        <f t="shared" si="69"/>
        <v>736.65999999999917</v>
      </c>
      <c r="AC111" s="1">
        <f t="shared" si="60"/>
        <v>920.82499999999891</v>
      </c>
      <c r="AD111" s="1">
        <v>220</v>
      </c>
      <c r="AE111" s="1">
        <f t="shared" si="61"/>
        <v>1140.8249999999989</v>
      </c>
      <c r="AF111" s="22">
        <f t="shared" si="62"/>
        <v>3259.4999999999973</v>
      </c>
      <c r="AG111" s="20"/>
      <c r="AH111" s="20"/>
      <c r="AI111" s="1">
        <v>700</v>
      </c>
      <c r="AJ111" s="1">
        <v>4000</v>
      </c>
      <c r="AK111" s="1">
        <v>2350</v>
      </c>
      <c r="AL111" s="1">
        <f t="shared" si="63"/>
        <v>6333.25</v>
      </c>
      <c r="AM111" s="1">
        <f t="shared" si="70"/>
        <v>937.57999999999936</v>
      </c>
      <c r="AN111" s="1">
        <f t="shared" si="64"/>
        <v>1171.9749999999992</v>
      </c>
      <c r="AO111" s="1">
        <v>230</v>
      </c>
      <c r="AP111" s="1">
        <v>45</v>
      </c>
      <c r="AQ111" s="1">
        <f t="shared" si="65"/>
        <v>1446.9749999999992</v>
      </c>
      <c r="AR111" s="22">
        <f t="shared" si="66"/>
        <v>4134.2142857142835</v>
      </c>
    </row>
    <row r="112" spans="2:44" x14ac:dyDescent="0.35">
      <c r="B112" s="3"/>
      <c r="C112" s="21"/>
      <c r="D112" s="4"/>
      <c r="E112" s="6"/>
      <c r="F112" s="3"/>
      <c r="G112" s="21"/>
      <c r="H112" s="21"/>
      <c r="I112" s="4"/>
      <c r="J112" s="23"/>
      <c r="K112" s="20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20"/>
      <c r="AH112" s="20"/>
      <c r="AI112" s="1"/>
      <c r="AJ112" s="1"/>
      <c r="AK112" s="1"/>
      <c r="AL112" s="1"/>
      <c r="AM112" s="1"/>
      <c r="AN112" s="1"/>
      <c r="AO112" s="1"/>
      <c r="AP112" s="1"/>
      <c r="AQ112" s="1"/>
      <c r="AR112" s="1"/>
    </row>
    <row r="113" spans="2:44" x14ac:dyDescent="0.35">
      <c r="B113" s="3"/>
      <c r="C113" s="21"/>
      <c r="D113" s="4"/>
      <c r="E113" s="6"/>
      <c r="F113" s="3"/>
      <c r="G113" s="21"/>
      <c r="H113" s="21"/>
      <c r="I113" s="4"/>
      <c r="J113" s="23"/>
      <c r="K113" s="20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20"/>
      <c r="AH113" s="20"/>
      <c r="AI113" s="1"/>
      <c r="AJ113" s="1"/>
      <c r="AK113" s="1"/>
      <c r="AL113" s="1"/>
      <c r="AM113" s="1"/>
      <c r="AN113" s="1"/>
      <c r="AO113" s="1"/>
      <c r="AP113" s="1"/>
      <c r="AQ113" s="1"/>
      <c r="AR113" s="1"/>
    </row>
    <row r="114" spans="2:44" x14ac:dyDescent="0.35">
      <c r="B114" s="3">
        <v>750</v>
      </c>
      <c r="C114" s="21">
        <v>800</v>
      </c>
      <c r="D114" s="4">
        <v>1255</v>
      </c>
      <c r="E114" s="6">
        <f t="shared" ref="E114:E146" si="72">(((22/7*(B114/2)^2)*D114)+((C114-B114)*D114*B114))/1000000</f>
        <v>601.72767857142856</v>
      </c>
      <c r="F114" s="3">
        <v>243.47</v>
      </c>
      <c r="G114" s="21">
        <f t="shared" ref="G114:G146" si="73">$G$4*F114</f>
        <v>304.33749999999998</v>
      </c>
      <c r="H114" s="21">
        <v>125</v>
      </c>
      <c r="I114" s="4">
        <f t="shared" ref="I114:I146" si="74">SUM(G114:H114)</f>
        <v>429.33749999999998</v>
      </c>
      <c r="J114" s="9">
        <f t="shared" ref="J114:J146" si="75">I114/(1-$C$2)</f>
        <v>1226.6785714285713</v>
      </c>
      <c r="K114" s="20"/>
      <c r="L114" s="1"/>
      <c r="M114" s="1">
        <v>750</v>
      </c>
      <c r="N114" s="1">
        <v>800</v>
      </c>
      <c r="O114" s="1">
        <v>1560</v>
      </c>
      <c r="P114" s="1">
        <f t="shared" si="52"/>
        <v>747.96428571428567</v>
      </c>
      <c r="Q114" s="1">
        <v>327.14999999999998</v>
      </c>
      <c r="R114" s="1">
        <f t="shared" ref="R114:R146" si="76">$R$4*Q114</f>
        <v>408.9375</v>
      </c>
      <c r="S114" s="1">
        <v>125</v>
      </c>
      <c r="T114" s="1">
        <f t="shared" ref="T114:T146" si="77">SUM(R114:S114)</f>
        <v>533.9375</v>
      </c>
      <c r="U114" s="22">
        <f t="shared" ref="U114:U146" si="78">T114/(1-$C$2)</f>
        <v>1525.5357142857144</v>
      </c>
      <c r="V114" s="1"/>
      <c r="W114" s="1"/>
      <c r="X114" s="1">
        <v>750</v>
      </c>
      <c r="Y114" s="1">
        <v>800</v>
      </c>
      <c r="Z114" s="1">
        <v>1880</v>
      </c>
      <c r="AA114" s="1">
        <f t="shared" si="71"/>
        <v>901.39285714285711</v>
      </c>
      <c r="AB114" s="1">
        <v>330.78</v>
      </c>
      <c r="AC114" s="1">
        <f t="shared" ref="AC114:AC146" si="79">$AC$4*AB114</f>
        <v>413.47499999999997</v>
      </c>
      <c r="AD114" s="1">
        <v>125</v>
      </c>
      <c r="AE114" s="1">
        <f t="shared" ref="AE114:AE146" si="80">SUM(AC114:AD114)</f>
        <v>538.47499999999991</v>
      </c>
      <c r="AF114" s="22">
        <f t="shared" ref="AF114:AF146" si="81">AE114/(1-$C$2)</f>
        <v>1538.4999999999998</v>
      </c>
      <c r="AG114" s="20"/>
      <c r="AH114" s="20"/>
      <c r="AI114" s="1">
        <v>750</v>
      </c>
      <c r="AJ114" s="1">
        <v>800</v>
      </c>
      <c r="AK114" s="1">
        <v>2350</v>
      </c>
      <c r="AL114" s="1">
        <f t="shared" si="63"/>
        <v>1126.7410714285713</v>
      </c>
      <c r="AM114" s="1">
        <v>410.84</v>
      </c>
      <c r="AN114" s="1">
        <f t="shared" ref="AN114:AN146" si="82">$AN$4*AM114</f>
        <v>513.54999999999995</v>
      </c>
      <c r="AO114" s="1">
        <v>145</v>
      </c>
      <c r="AP114" s="1">
        <v>30</v>
      </c>
      <c r="AQ114" s="1">
        <f t="shared" ref="AQ114:AQ146" si="83">SUM(AN114:AP114)</f>
        <v>688.55</v>
      </c>
      <c r="AR114" s="22">
        <f t="shared" ref="AR114:AR146" si="84">AQ114/(1-$C$2)</f>
        <v>1967.2857142857142</v>
      </c>
    </row>
    <row r="115" spans="2:44" x14ac:dyDescent="0.35">
      <c r="B115" s="3">
        <v>750</v>
      </c>
      <c r="C115" s="21">
        <v>900</v>
      </c>
      <c r="D115" s="4">
        <v>1255</v>
      </c>
      <c r="E115" s="6">
        <f t="shared" si="72"/>
        <v>695.85267857142856</v>
      </c>
      <c r="F115" s="3">
        <v>251.91</v>
      </c>
      <c r="G115" s="21">
        <f t="shared" si="73"/>
        <v>314.88749999999999</v>
      </c>
      <c r="H115" s="21">
        <v>125</v>
      </c>
      <c r="I115" s="4">
        <f t="shared" si="74"/>
        <v>439.88749999999999</v>
      </c>
      <c r="J115" s="9">
        <f t="shared" si="75"/>
        <v>1256.8214285714287</v>
      </c>
      <c r="K115" s="20"/>
      <c r="L115" s="1"/>
      <c r="M115" s="1">
        <v>750</v>
      </c>
      <c r="N115" s="1">
        <v>900</v>
      </c>
      <c r="O115" s="1">
        <v>1560</v>
      </c>
      <c r="P115" s="1">
        <f t="shared" si="52"/>
        <v>864.96428571428567</v>
      </c>
      <c r="Q115" s="1">
        <v>339.83</v>
      </c>
      <c r="R115" s="1">
        <f t="shared" si="76"/>
        <v>424.78749999999997</v>
      </c>
      <c r="S115" s="1">
        <v>125</v>
      </c>
      <c r="T115" s="1">
        <f t="shared" si="77"/>
        <v>549.78749999999991</v>
      </c>
      <c r="U115" s="22">
        <f t="shared" si="78"/>
        <v>1570.8214285714284</v>
      </c>
      <c r="V115" s="1"/>
      <c r="W115" s="1"/>
      <c r="X115" s="1">
        <v>750</v>
      </c>
      <c r="Y115" s="1">
        <v>900</v>
      </c>
      <c r="Z115" s="1">
        <v>1880</v>
      </c>
      <c r="AA115" s="1">
        <f t="shared" si="71"/>
        <v>1042.3928571428571</v>
      </c>
      <c r="AB115" s="1">
        <v>343.81</v>
      </c>
      <c r="AC115" s="1">
        <f t="shared" si="79"/>
        <v>429.76249999999999</v>
      </c>
      <c r="AD115" s="1">
        <v>145</v>
      </c>
      <c r="AE115" s="1">
        <f t="shared" si="80"/>
        <v>574.76250000000005</v>
      </c>
      <c r="AF115" s="22">
        <f t="shared" si="81"/>
        <v>1642.1785714285716</v>
      </c>
      <c r="AG115" s="20"/>
      <c r="AH115" s="20"/>
      <c r="AI115" s="1">
        <v>750</v>
      </c>
      <c r="AJ115" s="1">
        <v>900</v>
      </c>
      <c r="AK115" s="1">
        <v>2350</v>
      </c>
      <c r="AL115" s="1">
        <f t="shared" si="63"/>
        <v>1302.9910714285713</v>
      </c>
      <c r="AM115" s="1">
        <v>427.74</v>
      </c>
      <c r="AN115" s="1">
        <f t="shared" si="82"/>
        <v>534.67499999999995</v>
      </c>
      <c r="AO115" s="1">
        <v>145</v>
      </c>
      <c r="AP115" s="1">
        <v>30</v>
      </c>
      <c r="AQ115" s="1">
        <f t="shared" si="83"/>
        <v>709.67499999999995</v>
      </c>
      <c r="AR115" s="22">
        <f t="shared" si="84"/>
        <v>2027.6428571428571</v>
      </c>
    </row>
    <row r="116" spans="2:44" x14ac:dyDescent="0.35">
      <c r="B116" s="3">
        <v>750</v>
      </c>
      <c r="C116" s="21">
        <v>1000</v>
      </c>
      <c r="D116" s="4">
        <v>1255</v>
      </c>
      <c r="E116" s="6">
        <f t="shared" si="72"/>
        <v>789.97767857142856</v>
      </c>
      <c r="F116" s="3">
        <f>F115+8.44</f>
        <v>260.35000000000002</v>
      </c>
      <c r="G116" s="21">
        <f t="shared" si="73"/>
        <v>325.4375</v>
      </c>
      <c r="H116" s="21">
        <v>125</v>
      </c>
      <c r="I116" s="4">
        <f t="shared" si="74"/>
        <v>450.4375</v>
      </c>
      <c r="J116" s="9">
        <f t="shared" si="75"/>
        <v>1286.9642857142858</v>
      </c>
      <c r="K116" s="20"/>
      <c r="L116" s="1"/>
      <c r="M116" s="1">
        <v>750</v>
      </c>
      <c r="N116" s="1">
        <v>1000</v>
      </c>
      <c r="O116" s="1">
        <v>1560</v>
      </c>
      <c r="P116" s="1">
        <f t="shared" si="52"/>
        <v>981.96428571428567</v>
      </c>
      <c r="Q116" s="1">
        <f>Q115+12.68</f>
        <v>352.51</v>
      </c>
      <c r="R116" s="1">
        <f t="shared" si="76"/>
        <v>440.63749999999999</v>
      </c>
      <c r="S116" s="1">
        <v>125</v>
      </c>
      <c r="T116" s="1">
        <f t="shared" si="77"/>
        <v>565.63750000000005</v>
      </c>
      <c r="U116" s="22">
        <f t="shared" si="78"/>
        <v>1616.1071428571431</v>
      </c>
      <c r="V116" s="1"/>
      <c r="W116" s="1"/>
      <c r="X116" s="1">
        <v>750</v>
      </c>
      <c r="Y116" s="1">
        <v>1000</v>
      </c>
      <c r="Z116" s="1">
        <v>1880</v>
      </c>
      <c r="AA116" s="1">
        <f t="shared" si="71"/>
        <v>1183.3928571428571</v>
      </c>
      <c r="AB116" s="1">
        <f>AB115+13.03</f>
        <v>356.84</v>
      </c>
      <c r="AC116" s="1">
        <f t="shared" si="79"/>
        <v>446.04999999999995</v>
      </c>
      <c r="AD116" s="1">
        <v>145</v>
      </c>
      <c r="AE116" s="1">
        <f t="shared" si="80"/>
        <v>591.04999999999995</v>
      </c>
      <c r="AF116" s="22">
        <f t="shared" si="81"/>
        <v>1688.7142857142858</v>
      </c>
      <c r="AG116" s="20"/>
      <c r="AH116" s="20"/>
      <c r="AI116" s="1">
        <v>750</v>
      </c>
      <c r="AJ116" s="1">
        <v>1000</v>
      </c>
      <c r="AK116" s="1">
        <v>2350</v>
      </c>
      <c r="AL116" s="1">
        <f t="shared" si="63"/>
        <v>1479.2410714285713</v>
      </c>
      <c r="AM116" s="1">
        <f>AM115+16.9</f>
        <v>444.64</v>
      </c>
      <c r="AN116" s="1">
        <f t="shared" si="82"/>
        <v>555.79999999999995</v>
      </c>
      <c r="AO116" s="1">
        <v>145</v>
      </c>
      <c r="AP116" s="1">
        <v>30</v>
      </c>
      <c r="AQ116" s="1">
        <f t="shared" si="83"/>
        <v>730.8</v>
      </c>
      <c r="AR116" s="22">
        <f t="shared" si="84"/>
        <v>2088</v>
      </c>
    </row>
    <row r="117" spans="2:44" x14ac:dyDescent="0.35">
      <c r="B117" s="3">
        <v>750</v>
      </c>
      <c r="C117" s="21">
        <v>1100</v>
      </c>
      <c r="D117" s="4">
        <v>1255</v>
      </c>
      <c r="E117" s="6">
        <f t="shared" si="72"/>
        <v>884.10267857142856</v>
      </c>
      <c r="F117" s="3">
        <f t="shared" ref="F117:F146" si="85">F116+8.44</f>
        <v>268.79000000000002</v>
      </c>
      <c r="G117" s="21">
        <f t="shared" si="73"/>
        <v>335.98750000000001</v>
      </c>
      <c r="H117" s="21">
        <v>125</v>
      </c>
      <c r="I117" s="4">
        <f t="shared" si="74"/>
        <v>460.98750000000001</v>
      </c>
      <c r="J117" s="9">
        <f t="shared" si="75"/>
        <v>1317.1071428571429</v>
      </c>
      <c r="K117" s="20"/>
      <c r="L117" s="1"/>
      <c r="M117" s="1">
        <v>750</v>
      </c>
      <c r="N117" s="1">
        <v>1100</v>
      </c>
      <c r="O117" s="1">
        <v>1560</v>
      </c>
      <c r="P117" s="1">
        <f t="shared" si="52"/>
        <v>1098.9642857142856</v>
      </c>
      <c r="Q117" s="1">
        <f t="shared" ref="Q117:Q146" si="86">Q116+12.68</f>
        <v>365.19</v>
      </c>
      <c r="R117" s="1">
        <f t="shared" si="76"/>
        <v>456.48750000000001</v>
      </c>
      <c r="S117" s="1">
        <v>145</v>
      </c>
      <c r="T117" s="1">
        <f t="shared" si="77"/>
        <v>601.48749999999995</v>
      </c>
      <c r="U117" s="22">
        <f t="shared" si="78"/>
        <v>1718.5357142857142</v>
      </c>
      <c r="V117" s="1"/>
      <c r="W117" s="1"/>
      <c r="X117" s="1">
        <v>750</v>
      </c>
      <c r="Y117" s="1">
        <v>1100</v>
      </c>
      <c r="Z117" s="1">
        <v>1880</v>
      </c>
      <c r="AA117" s="1">
        <f t="shared" si="71"/>
        <v>1324.3928571428571</v>
      </c>
      <c r="AB117" s="1">
        <f t="shared" ref="AB117:AB146" si="87">AB116+13.03</f>
        <v>369.86999999999995</v>
      </c>
      <c r="AC117" s="1">
        <f t="shared" si="79"/>
        <v>462.33749999999992</v>
      </c>
      <c r="AD117" s="1">
        <v>145</v>
      </c>
      <c r="AE117" s="1">
        <f t="shared" si="80"/>
        <v>607.33749999999986</v>
      </c>
      <c r="AF117" s="22">
        <f t="shared" si="81"/>
        <v>1735.2499999999998</v>
      </c>
      <c r="AG117" s="20"/>
      <c r="AH117" s="20"/>
      <c r="AI117" s="1">
        <v>750</v>
      </c>
      <c r="AJ117" s="1">
        <v>1100</v>
      </c>
      <c r="AK117" s="1">
        <v>2350</v>
      </c>
      <c r="AL117" s="1">
        <f t="shared" si="63"/>
        <v>1655.4910714285713</v>
      </c>
      <c r="AM117" s="1">
        <f t="shared" ref="AM117:AM146" si="88">AM116+16.9</f>
        <v>461.53999999999996</v>
      </c>
      <c r="AN117" s="1">
        <f t="shared" si="82"/>
        <v>576.92499999999995</v>
      </c>
      <c r="AO117" s="1">
        <v>165</v>
      </c>
      <c r="AP117" s="1">
        <v>30</v>
      </c>
      <c r="AQ117" s="1">
        <f t="shared" si="83"/>
        <v>771.92499999999995</v>
      </c>
      <c r="AR117" s="22">
        <f t="shared" si="84"/>
        <v>2205.5</v>
      </c>
    </row>
    <row r="118" spans="2:44" x14ac:dyDescent="0.35">
      <c r="B118" s="3">
        <v>750</v>
      </c>
      <c r="C118" s="21">
        <v>1200</v>
      </c>
      <c r="D118" s="4">
        <v>1255</v>
      </c>
      <c r="E118" s="6">
        <f t="shared" si="72"/>
        <v>978.22767857142856</v>
      </c>
      <c r="F118" s="3">
        <f t="shared" si="85"/>
        <v>277.23</v>
      </c>
      <c r="G118" s="21">
        <f t="shared" si="73"/>
        <v>346.53750000000002</v>
      </c>
      <c r="H118" s="21">
        <v>125</v>
      </c>
      <c r="I118" s="4">
        <f t="shared" si="74"/>
        <v>471.53750000000002</v>
      </c>
      <c r="J118" s="9">
        <f t="shared" si="75"/>
        <v>1347.2500000000002</v>
      </c>
      <c r="K118" s="20"/>
      <c r="L118" s="1"/>
      <c r="M118" s="1">
        <v>750</v>
      </c>
      <c r="N118" s="1">
        <v>1200</v>
      </c>
      <c r="O118" s="1">
        <v>1560</v>
      </c>
      <c r="P118" s="1">
        <f t="shared" si="52"/>
        <v>1215.9642857142856</v>
      </c>
      <c r="Q118" s="1">
        <f t="shared" si="86"/>
        <v>377.87</v>
      </c>
      <c r="R118" s="1">
        <f t="shared" si="76"/>
        <v>472.33749999999998</v>
      </c>
      <c r="S118" s="1">
        <v>145</v>
      </c>
      <c r="T118" s="1">
        <f t="shared" si="77"/>
        <v>617.33749999999998</v>
      </c>
      <c r="U118" s="22">
        <f t="shared" si="78"/>
        <v>1763.8214285714287</v>
      </c>
      <c r="V118" s="1"/>
      <c r="W118" s="1"/>
      <c r="X118" s="1">
        <v>750</v>
      </c>
      <c r="Y118" s="1">
        <v>1200</v>
      </c>
      <c r="Z118" s="1">
        <v>1880</v>
      </c>
      <c r="AA118" s="1">
        <f t="shared" si="71"/>
        <v>1465.3928571428571</v>
      </c>
      <c r="AB118" s="1">
        <f t="shared" si="87"/>
        <v>382.89999999999992</v>
      </c>
      <c r="AC118" s="1">
        <f t="shared" si="79"/>
        <v>478.62499999999989</v>
      </c>
      <c r="AD118" s="1">
        <v>145</v>
      </c>
      <c r="AE118" s="1">
        <f t="shared" si="80"/>
        <v>623.62499999999989</v>
      </c>
      <c r="AF118" s="22">
        <f t="shared" si="81"/>
        <v>1781.785714285714</v>
      </c>
      <c r="AG118" s="20"/>
      <c r="AH118" s="20"/>
      <c r="AI118" s="1">
        <v>750</v>
      </c>
      <c r="AJ118" s="1">
        <v>1200</v>
      </c>
      <c r="AK118" s="1">
        <v>2350</v>
      </c>
      <c r="AL118" s="1">
        <f t="shared" si="63"/>
        <v>1831.7410714285713</v>
      </c>
      <c r="AM118" s="1">
        <f t="shared" si="88"/>
        <v>478.43999999999994</v>
      </c>
      <c r="AN118" s="1">
        <f t="shared" si="82"/>
        <v>598.04999999999995</v>
      </c>
      <c r="AO118" s="1">
        <v>165</v>
      </c>
      <c r="AP118" s="1">
        <v>30</v>
      </c>
      <c r="AQ118" s="1">
        <f t="shared" si="83"/>
        <v>793.05</v>
      </c>
      <c r="AR118" s="22">
        <f t="shared" si="84"/>
        <v>2265.8571428571427</v>
      </c>
    </row>
    <row r="119" spans="2:44" x14ac:dyDescent="0.35">
      <c r="B119" s="3">
        <v>750</v>
      </c>
      <c r="C119" s="21">
        <v>1300</v>
      </c>
      <c r="D119" s="4">
        <v>1255</v>
      </c>
      <c r="E119" s="6">
        <f t="shared" si="72"/>
        <v>1072.3526785714284</v>
      </c>
      <c r="F119" s="3">
        <f t="shared" si="85"/>
        <v>285.67</v>
      </c>
      <c r="G119" s="21">
        <f t="shared" si="73"/>
        <v>357.08750000000003</v>
      </c>
      <c r="H119" s="21">
        <v>145</v>
      </c>
      <c r="I119" s="4">
        <f t="shared" si="74"/>
        <v>502.08750000000003</v>
      </c>
      <c r="J119" s="9">
        <f t="shared" si="75"/>
        <v>1434.5357142857144</v>
      </c>
      <c r="K119" s="20"/>
      <c r="L119" s="1"/>
      <c r="M119" s="1">
        <v>750</v>
      </c>
      <c r="N119" s="1">
        <v>1300</v>
      </c>
      <c r="O119" s="1">
        <v>1560</v>
      </c>
      <c r="P119" s="1">
        <f t="shared" si="52"/>
        <v>1332.9642857142856</v>
      </c>
      <c r="Q119" s="1">
        <f t="shared" si="86"/>
        <v>390.55</v>
      </c>
      <c r="R119" s="1">
        <f t="shared" si="76"/>
        <v>488.1875</v>
      </c>
      <c r="S119" s="1">
        <v>145</v>
      </c>
      <c r="T119" s="1">
        <f t="shared" si="77"/>
        <v>633.1875</v>
      </c>
      <c r="U119" s="22">
        <f t="shared" si="78"/>
        <v>1809.1071428571429</v>
      </c>
      <c r="V119" s="1"/>
      <c r="W119" s="1"/>
      <c r="X119" s="1">
        <v>750</v>
      </c>
      <c r="Y119" s="1">
        <v>1300</v>
      </c>
      <c r="Z119" s="1">
        <v>1880</v>
      </c>
      <c r="AA119" s="1">
        <f t="shared" si="71"/>
        <v>1606.3928571428571</v>
      </c>
      <c r="AB119" s="1">
        <f t="shared" si="87"/>
        <v>395.92999999999989</v>
      </c>
      <c r="AC119" s="1">
        <f t="shared" si="79"/>
        <v>494.91249999999985</v>
      </c>
      <c r="AD119" s="1">
        <v>165</v>
      </c>
      <c r="AE119" s="1">
        <f t="shared" si="80"/>
        <v>659.91249999999991</v>
      </c>
      <c r="AF119" s="22">
        <f t="shared" si="81"/>
        <v>1885.4642857142856</v>
      </c>
      <c r="AG119" s="20"/>
      <c r="AH119" s="20"/>
      <c r="AI119" s="1">
        <v>750</v>
      </c>
      <c r="AJ119" s="1">
        <v>1300</v>
      </c>
      <c r="AK119" s="1">
        <v>2350</v>
      </c>
      <c r="AL119" s="1">
        <f t="shared" si="63"/>
        <v>2007.9910714285713</v>
      </c>
      <c r="AM119" s="1">
        <f t="shared" si="88"/>
        <v>495.33999999999992</v>
      </c>
      <c r="AN119" s="1">
        <f t="shared" si="82"/>
        <v>619.17499999999995</v>
      </c>
      <c r="AO119" s="1">
        <v>185</v>
      </c>
      <c r="AP119" s="1">
        <v>30</v>
      </c>
      <c r="AQ119" s="1">
        <f t="shared" si="83"/>
        <v>834.17499999999995</v>
      </c>
      <c r="AR119" s="22">
        <f t="shared" si="84"/>
        <v>2383.3571428571427</v>
      </c>
    </row>
    <row r="120" spans="2:44" x14ac:dyDescent="0.35">
      <c r="B120" s="3">
        <v>750</v>
      </c>
      <c r="C120" s="21">
        <v>1400</v>
      </c>
      <c r="D120" s="4">
        <v>1255</v>
      </c>
      <c r="E120" s="6">
        <f t="shared" si="72"/>
        <v>1166.4776785714284</v>
      </c>
      <c r="F120" s="3">
        <f t="shared" si="85"/>
        <v>294.11</v>
      </c>
      <c r="G120" s="21">
        <f t="shared" si="73"/>
        <v>367.63750000000005</v>
      </c>
      <c r="H120" s="21">
        <v>145</v>
      </c>
      <c r="I120" s="4">
        <f t="shared" si="74"/>
        <v>512.63750000000005</v>
      </c>
      <c r="J120" s="9">
        <f t="shared" si="75"/>
        <v>1464.6785714285716</v>
      </c>
      <c r="K120" s="20"/>
      <c r="L120" s="1"/>
      <c r="M120" s="1">
        <v>750</v>
      </c>
      <c r="N120" s="1">
        <v>1400</v>
      </c>
      <c r="O120" s="1">
        <v>1560</v>
      </c>
      <c r="P120" s="1">
        <f t="shared" si="52"/>
        <v>1449.9642857142856</v>
      </c>
      <c r="Q120" s="1">
        <f t="shared" si="86"/>
        <v>403.23</v>
      </c>
      <c r="R120" s="1">
        <f t="shared" si="76"/>
        <v>504.03750000000002</v>
      </c>
      <c r="S120" s="1">
        <v>145</v>
      </c>
      <c r="T120" s="1">
        <f t="shared" si="77"/>
        <v>649.03750000000002</v>
      </c>
      <c r="U120" s="22">
        <f t="shared" si="78"/>
        <v>1854.3928571428573</v>
      </c>
      <c r="V120" s="1"/>
      <c r="W120" s="1"/>
      <c r="X120" s="1">
        <v>750</v>
      </c>
      <c r="Y120" s="1">
        <v>1400</v>
      </c>
      <c r="Z120" s="1">
        <v>1880</v>
      </c>
      <c r="AA120" s="1">
        <f t="shared" si="71"/>
        <v>1747.3928571428571</v>
      </c>
      <c r="AB120" s="1">
        <f t="shared" si="87"/>
        <v>408.95999999999987</v>
      </c>
      <c r="AC120" s="1">
        <f t="shared" si="79"/>
        <v>511.19999999999982</v>
      </c>
      <c r="AD120" s="1">
        <v>165</v>
      </c>
      <c r="AE120" s="1">
        <f t="shared" si="80"/>
        <v>676.19999999999982</v>
      </c>
      <c r="AF120" s="22">
        <f t="shared" si="81"/>
        <v>1931.9999999999995</v>
      </c>
      <c r="AG120" s="20"/>
      <c r="AH120" s="20"/>
      <c r="AI120" s="1">
        <v>750</v>
      </c>
      <c r="AJ120" s="1">
        <v>1400</v>
      </c>
      <c r="AK120" s="1">
        <v>2350</v>
      </c>
      <c r="AL120" s="1">
        <f t="shared" si="63"/>
        <v>2184.2410714285711</v>
      </c>
      <c r="AM120" s="1">
        <f t="shared" si="88"/>
        <v>512.2399999999999</v>
      </c>
      <c r="AN120" s="1">
        <f t="shared" si="82"/>
        <v>640.29999999999984</v>
      </c>
      <c r="AO120" s="1">
        <v>185</v>
      </c>
      <c r="AP120" s="1">
        <v>30</v>
      </c>
      <c r="AQ120" s="1">
        <f t="shared" si="83"/>
        <v>855.29999999999984</v>
      </c>
      <c r="AR120" s="22">
        <f t="shared" si="84"/>
        <v>2443.7142857142853</v>
      </c>
    </row>
    <row r="121" spans="2:44" x14ac:dyDescent="0.35">
      <c r="B121" s="3">
        <v>750</v>
      </c>
      <c r="C121" s="21">
        <v>1500</v>
      </c>
      <c r="D121" s="4">
        <v>1255</v>
      </c>
      <c r="E121" s="6">
        <f t="shared" si="72"/>
        <v>1260.6026785714284</v>
      </c>
      <c r="F121" s="3">
        <f t="shared" si="85"/>
        <v>302.55</v>
      </c>
      <c r="G121" s="21">
        <f t="shared" si="73"/>
        <v>378.1875</v>
      </c>
      <c r="H121" s="21">
        <v>145</v>
      </c>
      <c r="I121" s="4">
        <f t="shared" si="74"/>
        <v>523.1875</v>
      </c>
      <c r="J121" s="9">
        <f t="shared" si="75"/>
        <v>1494.8214285714287</v>
      </c>
      <c r="K121" s="20"/>
      <c r="L121" s="1"/>
      <c r="M121" s="1">
        <v>750</v>
      </c>
      <c r="N121" s="1">
        <v>1500</v>
      </c>
      <c r="O121" s="1">
        <v>1560</v>
      </c>
      <c r="P121" s="1">
        <f t="shared" si="52"/>
        <v>1566.9642857142856</v>
      </c>
      <c r="Q121" s="1">
        <f t="shared" si="86"/>
        <v>415.91</v>
      </c>
      <c r="R121" s="1">
        <f t="shared" si="76"/>
        <v>519.88750000000005</v>
      </c>
      <c r="S121" s="1">
        <v>165</v>
      </c>
      <c r="T121" s="1">
        <f t="shared" si="77"/>
        <v>684.88750000000005</v>
      </c>
      <c r="U121" s="22">
        <f t="shared" si="78"/>
        <v>1956.8214285714289</v>
      </c>
      <c r="V121" s="1"/>
      <c r="W121" s="1"/>
      <c r="X121" s="1">
        <v>750</v>
      </c>
      <c r="Y121" s="1">
        <v>1500</v>
      </c>
      <c r="Z121" s="1">
        <v>1880</v>
      </c>
      <c r="AA121" s="1">
        <f t="shared" si="71"/>
        <v>1888.3928571428571</v>
      </c>
      <c r="AB121" s="1">
        <f t="shared" si="87"/>
        <v>421.98999999999984</v>
      </c>
      <c r="AC121" s="1">
        <f t="shared" si="79"/>
        <v>527.48749999999984</v>
      </c>
      <c r="AD121" s="1">
        <v>165</v>
      </c>
      <c r="AE121" s="1">
        <f t="shared" si="80"/>
        <v>692.48749999999984</v>
      </c>
      <c r="AF121" s="22">
        <f t="shared" si="81"/>
        <v>1978.535714285714</v>
      </c>
      <c r="AG121" s="20"/>
      <c r="AH121" s="20"/>
      <c r="AI121" s="1">
        <v>750</v>
      </c>
      <c r="AJ121" s="1">
        <v>1500</v>
      </c>
      <c r="AK121" s="1">
        <v>2350</v>
      </c>
      <c r="AL121" s="1">
        <f t="shared" si="63"/>
        <v>2360.4910714285711</v>
      </c>
      <c r="AM121" s="1">
        <f t="shared" si="88"/>
        <v>529.13999999999987</v>
      </c>
      <c r="AN121" s="1">
        <f t="shared" si="82"/>
        <v>661.42499999999984</v>
      </c>
      <c r="AO121" s="1">
        <v>185</v>
      </c>
      <c r="AP121" s="1">
        <v>30</v>
      </c>
      <c r="AQ121" s="1">
        <f t="shared" si="83"/>
        <v>876.42499999999984</v>
      </c>
      <c r="AR121" s="22">
        <f t="shared" si="84"/>
        <v>2504.0714285714284</v>
      </c>
    </row>
    <row r="122" spans="2:44" x14ac:dyDescent="0.35">
      <c r="B122" s="3">
        <v>750</v>
      </c>
      <c r="C122" s="21">
        <v>1600</v>
      </c>
      <c r="D122" s="4">
        <v>1255</v>
      </c>
      <c r="E122" s="6">
        <f t="shared" si="72"/>
        <v>1354.7276785714284</v>
      </c>
      <c r="F122" s="3">
        <f t="shared" si="85"/>
        <v>310.99</v>
      </c>
      <c r="G122" s="21">
        <f t="shared" si="73"/>
        <v>388.73750000000001</v>
      </c>
      <c r="H122" s="21">
        <v>145</v>
      </c>
      <c r="I122" s="4">
        <f t="shared" si="74"/>
        <v>533.73749999999995</v>
      </c>
      <c r="J122" s="9">
        <f t="shared" si="75"/>
        <v>1524.9642857142858</v>
      </c>
      <c r="K122" s="20"/>
      <c r="L122" s="1"/>
      <c r="M122" s="1">
        <v>750</v>
      </c>
      <c r="N122" s="1">
        <v>1600</v>
      </c>
      <c r="O122" s="1">
        <v>1560</v>
      </c>
      <c r="P122" s="1">
        <f t="shared" si="52"/>
        <v>1683.9642857142856</v>
      </c>
      <c r="Q122" s="1">
        <f t="shared" si="86"/>
        <v>428.59000000000003</v>
      </c>
      <c r="R122" s="1">
        <f t="shared" si="76"/>
        <v>535.73750000000007</v>
      </c>
      <c r="S122" s="1">
        <v>165</v>
      </c>
      <c r="T122" s="1">
        <f t="shared" si="77"/>
        <v>700.73750000000007</v>
      </c>
      <c r="U122" s="22">
        <f t="shared" si="78"/>
        <v>2002.1071428571431</v>
      </c>
      <c r="V122" s="1"/>
      <c r="W122" s="1"/>
      <c r="X122" s="1">
        <v>750</v>
      </c>
      <c r="Y122" s="1">
        <v>1600</v>
      </c>
      <c r="Z122" s="1">
        <v>1880</v>
      </c>
      <c r="AA122" s="1">
        <f t="shared" si="71"/>
        <v>2029.3928571428571</v>
      </c>
      <c r="AB122" s="1">
        <f t="shared" si="87"/>
        <v>435.01999999999981</v>
      </c>
      <c r="AC122" s="1">
        <f t="shared" si="79"/>
        <v>543.77499999999975</v>
      </c>
      <c r="AD122" s="1">
        <v>185</v>
      </c>
      <c r="AE122" s="1">
        <f t="shared" si="80"/>
        <v>728.77499999999975</v>
      </c>
      <c r="AF122" s="22">
        <f t="shared" si="81"/>
        <v>2082.2142857142853</v>
      </c>
      <c r="AG122" s="20"/>
      <c r="AH122" s="20"/>
      <c r="AI122" s="1">
        <v>750</v>
      </c>
      <c r="AJ122" s="1">
        <v>1600</v>
      </c>
      <c r="AK122" s="1">
        <v>2350</v>
      </c>
      <c r="AL122" s="1">
        <f t="shared" si="63"/>
        <v>2536.7410714285711</v>
      </c>
      <c r="AM122" s="1">
        <f t="shared" si="88"/>
        <v>546.03999999999985</v>
      </c>
      <c r="AN122" s="1">
        <f t="shared" si="82"/>
        <v>682.54999999999984</v>
      </c>
      <c r="AO122" s="1">
        <v>200</v>
      </c>
      <c r="AP122" s="1">
        <v>30</v>
      </c>
      <c r="AQ122" s="1">
        <f t="shared" si="83"/>
        <v>912.54999999999984</v>
      </c>
      <c r="AR122" s="22">
        <f t="shared" si="84"/>
        <v>2607.2857142857142</v>
      </c>
    </row>
    <row r="123" spans="2:44" x14ac:dyDescent="0.35">
      <c r="B123" s="3">
        <v>750</v>
      </c>
      <c r="C123" s="21">
        <v>1700</v>
      </c>
      <c r="D123" s="4">
        <v>1255</v>
      </c>
      <c r="E123" s="6">
        <f t="shared" si="72"/>
        <v>1448.8526785714284</v>
      </c>
      <c r="F123" s="3">
        <f t="shared" si="85"/>
        <v>319.43</v>
      </c>
      <c r="G123" s="21">
        <f t="shared" si="73"/>
        <v>399.28750000000002</v>
      </c>
      <c r="H123" s="21">
        <v>145</v>
      </c>
      <c r="I123" s="4">
        <f t="shared" si="74"/>
        <v>544.28750000000002</v>
      </c>
      <c r="J123" s="9">
        <f t="shared" si="75"/>
        <v>1555.1071428571431</v>
      </c>
      <c r="K123" s="20"/>
      <c r="L123" s="1"/>
      <c r="M123" s="1">
        <v>750</v>
      </c>
      <c r="N123" s="1">
        <v>1700</v>
      </c>
      <c r="O123" s="1">
        <v>1560</v>
      </c>
      <c r="P123" s="1">
        <f t="shared" si="52"/>
        <v>1800.9642857142856</v>
      </c>
      <c r="Q123" s="1">
        <f t="shared" si="86"/>
        <v>441.27000000000004</v>
      </c>
      <c r="R123" s="1">
        <f t="shared" si="76"/>
        <v>551.58750000000009</v>
      </c>
      <c r="S123" s="1">
        <v>165</v>
      </c>
      <c r="T123" s="1">
        <f t="shared" si="77"/>
        <v>716.58750000000009</v>
      </c>
      <c r="U123" s="22">
        <f t="shared" si="78"/>
        <v>2047.3928571428576</v>
      </c>
      <c r="V123" s="1"/>
      <c r="W123" s="1"/>
      <c r="X123" s="1">
        <v>750</v>
      </c>
      <c r="Y123" s="1">
        <v>1700</v>
      </c>
      <c r="Z123" s="1">
        <v>1880</v>
      </c>
      <c r="AA123" s="1">
        <f t="shared" si="71"/>
        <v>2170.3928571428569</v>
      </c>
      <c r="AB123" s="1">
        <f t="shared" si="87"/>
        <v>448.04999999999978</v>
      </c>
      <c r="AC123" s="1">
        <f t="shared" si="79"/>
        <v>560.06249999999977</v>
      </c>
      <c r="AD123" s="1">
        <v>185</v>
      </c>
      <c r="AE123" s="1">
        <f t="shared" si="80"/>
        <v>745.06249999999977</v>
      </c>
      <c r="AF123" s="22">
        <f t="shared" si="81"/>
        <v>2128.7499999999995</v>
      </c>
      <c r="AG123" s="20"/>
      <c r="AH123" s="20"/>
      <c r="AI123" s="1">
        <v>750</v>
      </c>
      <c r="AJ123" s="1">
        <v>1700</v>
      </c>
      <c r="AK123" s="1">
        <v>2350</v>
      </c>
      <c r="AL123" s="1">
        <f t="shared" si="63"/>
        <v>2712.9910714285711</v>
      </c>
      <c r="AM123" s="1">
        <f t="shared" si="88"/>
        <v>562.93999999999983</v>
      </c>
      <c r="AN123" s="1">
        <f t="shared" si="82"/>
        <v>703.67499999999973</v>
      </c>
      <c r="AO123" s="1">
        <v>200</v>
      </c>
      <c r="AP123" s="1">
        <v>30</v>
      </c>
      <c r="AQ123" s="1">
        <f t="shared" si="83"/>
        <v>933.67499999999973</v>
      </c>
      <c r="AR123" s="22">
        <f t="shared" si="84"/>
        <v>2667.6428571428564</v>
      </c>
    </row>
    <row r="124" spans="2:44" x14ac:dyDescent="0.35">
      <c r="B124" s="3">
        <v>750</v>
      </c>
      <c r="C124" s="21">
        <v>1800</v>
      </c>
      <c r="D124" s="4">
        <v>1255</v>
      </c>
      <c r="E124" s="6">
        <f t="shared" si="72"/>
        <v>1542.9776785714284</v>
      </c>
      <c r="F124" s="3">
        <f t="shared" si="85"/>
        <v>327.87</v>
      </c>
      <c r="G124" s="21">
        <f t="shared" si="73"/>
        <v>409.83749999999998</v>
      </c>
      <c r="H124" s="21">
        <v>165</v>
      </c>
      <c r="I124" s="4">
        <f t="shared" si="74"/>
        <v>574.83749999999998</v>
      </c>
      <c r="J124" s="9">
        <f t="shared" si="75"/>
        <v>1642.3928571428571</v>
      </c>
      <c r="K124" s="20"/>
      <c r="L124" s="1"/>
      <c r="M124" s="1">
        <v>750</v>
      </c>
      <c r="N124" s="1">
        <v>1800</v>
      </c>
      <c r="O124" s="1">
        <v>1560</v>
      </c>
      <c r="P124" s="1">
        <f t="shared" si="52"/>
        <v>1917.9642857142856</v>
      </c>
      <c r="Q124" s="1">
        <f t="shared" si="86"/>
        <v>453.95000000000005</v>
      </c>
      <c r="R124" s="1">
        <f t="shared" si="76"/>
        <v>567.4375</v>
      </c>
      <c r="S124" s="1">
        <v>165</v>
      </c>
      <c r="T124" s="1">
        <f t="shared" si="77"/>
        <v>732.4375</v>
      </c>
      <c r="U124" s="22">
        <f t="shared" si="78"/>
        <v>2092.6785714285716</v>
      </c>
      <c r="V124" s="1"/>
      <c r="W124" s="1"/>
      <c r="X124" s="1">
        <v>750</v>
      </c>
      <c r="Y124" s="1">
        <v>1800</v>
      </c>
      <c r="Z124" s="1">
        <v>1880</v>
      </c>
      <c r="AA124" s="1">
        <f t="shared" si="71"/>
        <v>2311.3928571428569</v>
      </c>
      <c r="AB124" s="1">
        <f t="shared" si="87"/>
        <v>461.07999999999976</v>
      </c>
      <c r="AC124" s="1">
        <f t="shared" si="79"/>
        <v>576.34999999999968</v>
      </c>
      <c r="AD124" s="1">
        <v>185</v>
      </c>
      <c r="AE124" s="1">
        <f t="shared" si="80"/>
        <v>761.34999999999968</v>
      </c>
      <c r="AF124" s="22">
        <f t="shared" si="81"/>
        <v>2175.2857142857133</v>
      </c>
      <c r="AG124" s="20"/>
      <c r="AH124" s="20"/>
      <c r="AI124" s="1">
        <v>750</v>
      </c>
      <c r="AJ124" s="1">
        <v>1800</v>
      </c>
      <c r="AK124" s="1">
        <v>2350</v>
      </c>
      <c r="AL124" s="1">
        <f t="shared" si="63"/>
        <v>2889.2410714285711</v>
      </c>
      <c r="AM124" s="1">
        <f t="shared" si="88"/>
        <v>579.8399999999998</v>
      </c>
      <c r="AN124" s="1">
        <f t="shared" si="82"/>
        <v>724.79999999999973</v>
      </c>
      <c r="AO124" s="1">
        <v>200</v>
      </c>
      <c r="AP124" s="1">
        <v>30</v>
      </c>
      <c r="AQ124" s="1">
        <f t="shared" si="83"/>
        <v>954.79999999999973</v>
      </c>
      <c r="AR124" s="22">
        <f t="shared" si="84"/>
        <v>2727.9999999999995</v>
      </c>
    </row>
    <row r="125" spans="2:44" x14ac:dyDescent="0.35">
      <c r="B125" s="3">
        <v>750</v>
      </c>
      <c r="C125" s="21">
        <v>1900</v>
      </c>
      <c r="D125" s="4">
        <v>1255</v>
      </c>
      <c r="E125" s="6">
        <f t="shared" si="72"/>
        <v>1637.1026785714284</v>
      </c>
      <c r="F125" s="3">
        <f t="shared" si="85"/>
        <v>336.31</v>
      </c>
      <c r="G125" s="21">
        <f t="shared" si="73"/>
        <v>420.38749999999999</v>
      </c>
      <c r="H125" s="21">
        <v>165</v>
      </c>
      <c r="I125" s="4">
        <f t="shared" si="74"/>
        <v>585.38750000000005</v>
      </c>
      <c r="J125" s="9">
        <f t="shared" si="75"/>
        <v>1672.5357142857144</v>
      </c>
      <c r="K125" s="20"/>
      <c r="L125" s="1"/>
      <c r="M125" s="1">
        <v>750</v>
      </c>
      <c r="N125" s="1">
        <v>1900</v>
      </c>
      <c r="O125" s="1">
        <v>1560</v>
      </c>
      <c r="P125" s="1">
        <f t="shared" si="52"/>
        <v>2034.9642857142856</v>
      </c>
      <c r="Q125" s="1">
        <f t="shared" si="86"/>
        <v>466.63000000000005</v>
      </c>
      <c r="R125" s="1">
        <f t="shared" si="76"/>
        <v>583.28750000000002</v>
      </c>
      <c r="S125" s="1">
        <v>185</v>
      </c>
      <c r="T125" s="1">
        <f t="shared" si="77"/>
        <v>768.28750000000002</v>
      </c>
      <c r="U125" s="22">
        <f t="shared" si="78"/>
        <v>2195.1071428571431</v>
      </c>
      <c r="V125" s="1"/>
      <c r="W125" s="1"/>
      <c r="X125" s="1">
        <v>750</v>
      </c>
      <c r="Y125" s="1">
        <v>1900</v>
      </c>
      <c r="Z125" s="1">
        <v>1880</v>
      </c>
      <c r="AA125" s="1">
        <f t="shared" si="71"/>
        <v>2452.3928571428569</v>
      </c>
      <c r="AB125" s="1">
        <f t="shared" si="87"/>
        <v>474.10999999999973</v>
      </c>
      <c r="AC125" s="1">
        <f t="shared" si="79"/>
        <v>592.6374999999997</v>
      </c>
      <c r="AD125" s="1">
        <v>185</v>
      </c>
      <c r="AE125" s="1">
        <f t="shared" si="80"/>
        <v>777.6374999999997</v>
      </c>
      <c r="AF125" s="22">
        <f t="shared" si="81"/>
        <v>2221.821428571428</v>
      </c>
      <c r="AG125" s="20"/>
      <c r="AH125" s="20"/>
      <c r="AI125" s="1">
        <v>750</v>
      </c>
      <c r="AJ125" s="1">
        <v>1900</v>
      </c>
      <c r="AK125" s="1">
        <v>2350</v>
      </c>
      <c r="AL125" s="1">
        <f t="shared" si="63"/>
        <v>3065.4910714285711</v>
      </c>
      <c r="AM125" s="1">
        <f t="shared" si="88"/>
        <v>596.73999999999978</v>
      </c>
      <c r="AN125" s="1">
        <f t="shared" si="82"/>
        <v>745.92499999999973</v>
      </c>
      <c r="AO125" s="1">
        <v>205</v>
      </c>
      <c r="AP125" s="1">
        <v>30</v>
      </c>
      <c r="AQ125" s="1">
        <f t="shared" si="83"/>
        <v>980.92499999999973</v>
      </c>
      <c r="AR125" s="22">
        <f t="shared" si="84"/>
        <v>2802.6428571428564</v>
      </c>
    </row>
    <row r="126" spans="2:44" x14ac:dyDescent="0.35">
      <c r="B126" s="3">
        <v>750</v>
      </c>
      <c r="C126" s="21">
        <v>2000</v>
      </c>
      <c r="D126" s="4">
        <v>1255</v>
      </c>
      <c r="E126" s="6">
        <f t="shared" si="72"/>
        <v>1731.2276785714284</v>
      </c>
      <c r="F126" s="3">
        <f t="shared" si="85"/>
        <v>344.75</v>
      </c>
      <c r="G126" s="21">
        <f t="shared" si="73"/>
        <v>430.9375</v>
      </c>
      <c r="H126" s="21">
        <v>165</v>
      </c>
      <c r="I126" s="4">
        <f t="shared" si="74"/>
        <v>595.9375</v>
      </c>
      <c r="J126" s="9">
        <f t="shared" si="75"/>
        <v>1702.6785714285716</v>
      </c>
      <c r="K126" s="20"/>
      <c r="L126" s="1"/>
      <c r="M126" s="1">
        <v>750</v>
      </c>
      <c r="N126" s="1">
        <v>2000</v>
      </c>
      <c r="O126" s="1">
        <v>1560</v>
      </c>
      <c r="P126" s="1">
        <f t="shared" si="52"/>
        <v>2151.9642857142858</v>
      </c>
      <c r="Q126" s="1">
        <f t="shared" si="86"/>
        <v>479.31000000000006</v>
      </c>
      <c r="R126" s="1">
        <f t="shared" si="76"/>
        <v>599.13750000000005</v>
      </c>
      <c r="S126" s="1">
        <v>185</v>
      </c>
      <c r="T126" s="1">
        <f t="shared" si="77"/>
        <v>784.13750000000005</v>
      </c>
      <c r="U126" s="22">
        <f t="shared" si="78"/>
        <v>2240.3928571428573</v>
      </c>
      <c r="V126" s="1"/>
      <c r="W126" s="1"/>
      <c r="X126" s="1">
        <v>750</v>
      </c>
      <c r="Y126" s="1">
        <v>2000</v>
      </c>
      <c r="Z126" s="1">
        <v>1880</v>
      </c>
      <c r="AA126" s="1">
        <f t="shared" si="71"/>
        <v>2593.3928571428569</v>
      </c>
      <c r="AB126" s="1">
        <f t="shared" si="87"/>
        <v>487.1399999999997</v>
      </c>
      <c r="AC126" s="1">
        <f t="shared" si="79"/>
        <v>608.92499999999961</v>
      </c>
      <c r="AD126" s="1">
        <v>200</v>
      </c>
      <c r="AE126" s="1">
        <f t="shared" si="80"/>
        <v>808.92499999999961</v>
      </c>
      <c r="AF126" s="22">
        <f t="shared" si="81"/>
        <v>2311.2142857142849</v>
      </c>
      <c r="AG126" s="20"/>
      <c r="AH126" s="20"/>
      <c r="AI126" s="1">
        <v>750</v>
      </c>
      <c r="AJ126" s="1">
        <v>2000</v>
      </c>
      <c r="AK126" s="1">
        <v>2350</v>
      </c>
      <c r="AL126" s="1">
        <f t="shared" si="63"/>
        <v>3241.7410714285711</v>
      </c>
      <c r="AM126" s="1">
        <f t="shared" si="88"/>
        <v>613.63999999999976</v>
      </c>
      <c r="AN126" s="1">
        <f t="shared" si="82"/>
        <v>767.04999999999973</v>
      </c>
      <c r="AO126" s="1">
        <v>205</v>
      </c>
      <c r="AP126" s="1">
        <v>30</v>
      </c>
      <c r="AQ126" s="1">
        <f t="shared" si="83"/>
        <v>1002.0499999999997</v>
      </c>
      <c r="AR126" s="22">
        <f t="shared" si="84"/>
        <v>2862.9999999999995</v>
      </c>
    </row>
    <row r="127" spans="2:44" x14ac:dyDescent="0.35">
      <c r="B127" s="3">
        <v>750</v>
      </c>
      <c r="C127" s="21">
        <v>2100</v>
      </c>
      <c r="D127" s="4">
        <v>1255</v>
      </c>
      <c r="E127" s="6">
        <f t="shared" si="72"/>
        <v>1825.3526785714284</v>
      </c>
      <c r="F127" s="3">
        <f t="shared" si="85"/>
        <v>353.19</v>
      </c>
      <c r="G127" s="21">
        <f t="shared" si="73"/>
        <v>441.48750000000001</v>
      </c>
      <c r="H127" s="21">
        <v>165</v>
      </c>
      <c r="I127" s="4">
        <f t="shared" si="74"/>
        <v>606.48749999999995</v>
      </c>
      <c r="J127" s="9">
        <f t="shared" si="75"/>
        <v>1732.8214285714284</v>
      </c>
      <c r="K127" s="20"/>
      <c r="L127" s="1"/>
      <c r="M127" s="1">
        <v>750</v>
      </c>
      <c r="N127" s="1">
        <v>2100</v>
      </c>
      <c r="O127" s="1">
        <v>1560</v>
      </c>
      <c r="P127" s="1">
        <f t="shared" si="52"/>
        <v>2268.9642857142858</v>
      </c>
      <c r="Q127" s="1">
        <f t="shared" si="86"/>
        <v>491.99000000000007</v>
      </c>
      <c r="R127" s="1">
        <f t="shared" si="76"/>
        <v>614.98750000000007</v>
      </c>
      <c r="S127" s="1">
        <v>185</v>
      </c>
      <c r="T127" s="1">
        <f t="shared" si="77"/>
        <v>799.98750000000007</v>
      </c>
      <c r="U127" s="22">
        <f t="shared" si="78"/>
        <v>2285.6785714285716</v>
      </c>
      <c r="V127" s="1"/>
      <c r="W127" s="1"/>
      <c r="X127" s="1">
        <v>750</v>
      </c>
      <c r="Y127" s="1">
        <v>2100</v>
      </c>
      <c r="Z127" s="1">
        <v>1880</v>
      </c>
      <c r="AA127" s="1">
        <f t="shared" si="71"/>
        <v>2734.3928571428569</v>
      </c>
      <c r="AB127" s="1">
        <f t="shared" si="87"/>
        <v>500.16999999999967</v>
      </c>
      <c r="AC127" s="1">
        <f t="shared" si="79"/>
        <v>625.21249999999964</v>
      </c>
      <c r="AD127" s="1">
        <v>200</v>
      </c>
      <c r="AE127" s="1">
        <f t="shared" si="80"/>
        <v>825.21249999999964</v>
      </c>
      <c r="AF127" s="22">
        <f t="shared" si="81"/>
        <v>2357.7499999999991</v>
      </c>
      <c r="AG127" s="20"/>
      <c r="AH127" s="20"/>
      <c r="AI127" s="1">
        <v>750</v>
      </c>
      <c r="AJ127" s="1">
        <v>2100</v>
      </c>
      <c r="AK127" s="1">
        <v>2350</v>
      </c>
      <c r="AL127" s="1">
        <f t="shared" si="63"/>
        <v>3417.9910714285711</v>
      </c>
      <c r="AM127" s="1">
        <f t="shared" si="88"/>
        <v>630.53999999999974</v>
      </c>
      <c r="AN127" s="1">
        <f t="shared" si="82"/>
        <v>788.17499999999973</v>
      </c>
      <c r="AO127" s="1">
        <v>205</v>
      </c>
      <c r="AP127" s="1">
        <v>30</v>
      </c>
      <c r="AQ127" s="1">
        <f t="shared" si="83"/>
        <v>1023.1749999999997</v>
      </c>
      <c r="AR127" s="22">
        <f t="shared" si="84"/>
        <v>2923.3571428571422</v>
      </c>
    </row>
    <row r="128" spans="2:44" x14ac:dyDescent="0.35">
      <c r="B128" s="3">
        <v>750</v>
      </c>
      <c r="C128" s="21">
        <v>2200</v>
      </c>
      <c r="D128" s="4">
        <v>1255</v>
      </c>
      <c r="E128" s="6">
        <f t="shared" si="72"/>
        <v>1919.4776785714284</v>
      </c>
      <c r="F128" s="3">
        <f t="shared" si="85"/>
        <v>361.63</v>
      </c>
      <c r="G128" s="21">
        <f t="shared" si="73"/>
        <v>452.03750000000002</v>
      </c>
      <c r="H128" s="21">
        <v>165</v>
      </c>
      <c r="I128" s="4">
        <f t="shared" si="74"/>
        <v>617.03750000000002</v>
      </c>
      <c r="J128" s="9">
        <f t="shared" si="75"/>
        <v>1762.9642857142858</v>
      </c>
      <c r="K128" s="20"/>
      <c r="L128" s="1"/>
      <c r="M128" s="1">
        <v>750</v>
      </c>
      <c r="N128" s="1">
        <v>2200</v>
      </c>
      <c r="O128" s="1">
        <v>1560</v>
      </c>
      <c r="P128" s="1">
        <f t="shared" si="52"/>
        <v>2385.9642857142858</v>
      </c>
      <c r="Q128" s="1">
        <f t="shared" si="86"/>
        <v>504.67000000000007</v>
      </c>
      <c r="R128" s="1">
        <f t="shared" si="76"/>
        <v>630.83750000000009</v>
      </c>
      <c r="S128" s="1">
        <v>185</v>
      </c>
      <c r="T128" s="1">
        <f t="shared" si="77"/>
        <v>815.83750000000009</v>
      </c>
      <c r="U128" s="22">
        <f t="shared" si="78"/>
        <v>2330.9642857142862</v>
      </c>
      <c r="V128" s="1"/>
      <c r="W128" s="1"/>
      <c r="X128" s="1">
        <v>750</v>
      </c>
      <c r="Y128" s="1">
        <v>2200</v>
      </c>
      <c r="Z128" s="1">
        <v>1880</v>
      </c>
      <c r="AA128" s="1">
        <f t="shared" si="71"/>
        <v>2875.3928571428569</v>
      </c>
      <c r="AB128" s="1">
        <f t="shared" si="87"/>
        <v>513.1999999999997</v>
      </c>
      <c r="AC128" s="1">
        <f t="shared" si="79"/>
        <v>641.49999999999966</v>
      </c>
      <c r="AD128" s="1">
        <v>200</v>
      </c>
      <c r="AE128" s="1">
        <f t="shared" si="80"/>
        <v>841.49999999999966</v>
      </c>
      <c r="AF128" s="22">
        <f t="shared" si="81"/>
        <v>2404.2857142857133</v>
      </c>
      <c r="AG128" s="20"/>
      <c r="AH128" s="20"/>
      <c r="AI128" s="1">
        <v>750</v>
      </c>
      <c r="AJ128" s="1">
        <v>2200</v>
      </c>
      <c r="AK128" s="1">
        <v>2350</v>
      </c>
      <c r="AL128" s="1">
        <f t="shared" si="63"/>
        <v>3594.2410714285711</v>
      </c>
      <c r="AM128" s="1">
        <f t="shared" si="88"/>
        <v>647.43999999999971</v>
      </c>
      <c r="AN128" s="1">
        <f t="shared" si="82"/>
        <v>809.29999999999961</v>
      </c>
      <c r="AO128" s="1">
        <v>210</v>
      </c>
      <c r="AP128" s="1">
        <v>30</v>
      </c>
      <c r="AQ128" s="1">
        <f t="shared" si="83"/>
        <v>1049.2999999999997</v>
      </c>
      <c r="AR128" s="22">
        <f t="shared" si="84"/>
        <v>2997.9999999999995</v>
      </c>
    </row>
    <row r="129" spans="2:44" x14ac:dyDescent="0.35">
      <c r="B129" s="3">
        <v>750</v>
      </c>
      <c r="C129" s="21">
        <v>2300</v>
      </c>
      <c r="D129" s="4">
        <v>1255</v>
      </c>
      <c r="E129" s="6">
        <f t="shared" si="72"/>
        <v>2013.6026785714284</v>
      </c>
      <c r="F129" s="3">
        <f t="shared" si="85"/>
        <v>370.07</v>
      </c>
      <c r="G129" s="21">
        <f t="shared" si="73"/>
        <v>462.58749999999998</v>
      </c>
      <c r="H129" s="21">
        <v>185</v>
      </c>
      <c r="I129" s="4">
        <f t="shared" si="74"/>
        <v>647.58749999999998</v>
      </c>
      <c r="J129" s="9">
        <f t="shared" si="75"/>
        <v>1850.25</v>
      </c>
      <c r="K129" s="20"/>
      <c r="L129" s="1"/>
      <c r="M129" s="1">
        <v>750</v>
      </c>
      <c r="N129" s="1">
        <v>2300</v>
      </c>
      <c r="O129" s="1">
        <v>1560</v>
      </c>
      <c r="P129" s="1">
        <f t="shared" si="52"/>
        <v>2502.9642857142858</v>
      </c>
      <c r="Q129" s="1">
        <f t="shared" si="86"/>
        <v>517.35</v>
      </c>
      <c r="R129" s="1">
        <f t="shared" si="76"/>
        <v>646.6875</v>
      </c>
      <c r="S129" s="1">
        <v>200</v>
      </c>
      <c r="T129" s="1">
        <f t="shared" si="77"/>
        <v>846.6875</v>
      </c>
      <c r="U129" s="22">
        <f t="shared" si="78"/>
        <v>2419.1071428571431</v>
      </c>
      <c r="V129" s="1"/>
      <c r="W129" s="1"/>
      <c r="X129" s="1">
        <v>750</v>
      </c>
      <c r="Y129" s="1">
        <v>2300</v>
      </c>
      <c r="Z129" s="1">
        <v>1880</v>
      </c>
      <c r="AA129" s="1">
        <f t="shared" si="71"/>
        <v>3016.3928571428569</v>
      </c>
      <c r="AB129" s="1">
        <f t="shared" si="87"/>
        <v>526.22999999999968</v>
      </c>
      <c r="AC129" s="1">
        <f t="shared" si="79"/>
        <v>657.78749999999957</v>
      </c>
      <c r="AD129" s="1">
        <v>205</v>
      </c>
      <c r="AE129" s="1">
        <f t="shared" si="80"/>
        <v>862.78749999999957</v>
      </c>
      <c r="AF129" s="22">
        <f t="shared" si="81"/>
        <v>2465.1071428571418</v>
      </c>
      <c r="AG129" s="20"/>
      <c r="AH129" s="20"/>
      <c r="AI129" s="1">
        <v>750</v>
      </c>
      <c r="AJ129" s="1">
        <v>2300</v>
      </c>
      <c r="AK129" s="1">
        <v>2350</v>
      </c>
      <c r="AL129" s="1">
        <f t="shared" si="63"/>
        <v>3770.4910714285711</v>
      </c>
      <c r="AM129" s="1">
        <f t="shared" si="88"/>
        <v>664.33999999999969</v>
      </c>
      <c r="AN129" s="1">
        <f t="shared" si="82"/>
        <v>830.42499999999961</v>
      </c>
      <c r="AO129" s="1">
        <v>210</v>
      </c>
      <c r="AP129" s="1">
        <v>30</v>
      </c>
      <c r="AQ129" s="1">
        <f t="shared" si="83"/>
        <v>1070.4249999999997</v>
      </c>
      <c r="AR129" s="22">
        <f t="shared" si="84"/>
        <v>3058.3571428571422</v>
      </c>
    </row>
    <row r="130" spans="2:44" x14ac:dyDescent="0.35">
      <c r="B130" s="3">
        <v>750</v>
      </c>
      <c r="C130" s="21">
        <v>2400</v>
      </c>
      <c r="D130" s="4">
        <v>1255</v>
      </c>
      <c r="E130" s="6">
        <f t="shared" si="72"/>
        <v>2107.7276785714284</v>
      </c>
      <c r="F130" s="3">
        <f t="shared" si="85"/>
        <v>378.51</v>
      </c>
      <c r="G130" s="21">
        <f t="shared" si="73"/>
        <v>473.13749999999999</v>
      </c>
      <c r="H130" s="21">
        <v>185</v>
      </c>
      <c r="I130" s="4">
        <f t="shared" si="74"/>
        <v>658.13750000000005</v>
      </c>
      <c r="J130" s="9">
        <f t="shared" si="75"/>
        <v>1880.3928571428573</v>
      </c>
      <c r="K130" s="20"/>
      <c r="L130" s="1"/>
      <c r="M130" s="1">
        <v>750</v>
      </c>
      <c r="N130" s="1">
        <v>2400</v>
      </c>
      <c r="O130" s="1">
        <v>1560</v>
      </c>
      <c r="P130" s="1">
        <f t="shared" si="52"/>
        <v>2619.9642857142858</v>
      </c>
      <c r="Q130" s="1">
        <f t="shared" si="86"/>
        <v>530.03</v>
      </c>
      <c r="R130" s="1">
        <f t="shared" si="76"/>
        <v>662.53749999999991</v>
      </c>
      <c r="S130" s="1">
        <v>200</v>
      </c>
      <c r="T130" s="1">
        <f t="shared" si="77"/>
        <v>862.53749999999991</v>
      </c>
      <c r="U130" s="22">
        <f t="shared" si="78"/>
        <v>2464.3928571428569</v>
      </c>
      <c r="V130" s="1"/>
      <c r="W130" s="1"/>
      <c r="X130" s="1">
        <v>750</v>
      </c>
      <c r="Y130" s="1">
        <v>2400</v>
      </c>
      <c r="Z130" s="1">
        <v>1880</v>
      </c>
      <c r="AA130" s="1">
        <f t="shared" si="71"/>
        <v>3157.3928571428569</v>
      </c>
      <c r="AB130" s="1">
        <f t="shared" si="87"/>
        <v>539.25999999999965</v>
      </c>
      <c r="AC130" s="1">
        <f t="shared" si="79"/>
        <v>674.07499999999959</v>
      </c>
      <c r="AD130" s="1">
        <v>205</v>
      </c>
      <c r="AE130" s="1">
        <f t="shared" si="80"/>
        <v>879.07499999999959</v>
      </c>
      <c r="AF130" s="22">
        <f t="shared" si="81"/>
        <v>2511.642857142856</v>
      </c>
      <c r="AG130" s="20"/>
      <c r="AH130" s="20"/>
      <c r="AI130" s="1">
        <v>750</v>
      </c>
      <c r="AJ130" s="1">
        <v>2400</v>
      </c>
      <c r="AK130" s="1">
        <v>2350</v>
      </c>
      <c r="AL130" s="1">
        <f t="shared" si="63"/>
        <v>3946.7410714285711</v>
      </c>
      <c r="AM130" s="1">
        <f t="shared" si="88"/>
        <v>681.23999999999967</v>
      </c>
      <c r="AN130" s="1">
        <f t="shared" si="82"/>
        <v>851.54999999999961</v>
      </c>
      <c r="AO130" s="1">
        <v>210</v>
      </c>
      <c r="AP130" s="1">
        <v>30</v>
      </c>
      <c r="AQ130" s="1">
        <f t="shared" si="83"/>
        <v>1091.5499999999997</v>
      </c>
      <c r="AR130" s="22">
        <f t="shared" si="84"/>
        <v>3118.7142857142853</v>
      </c>
    </row>
    <row r="131" spans="2:44" x14ac:dyDescent="0.35">
      <c r="B131" s="3">
        <v>750</v>
      </c>
      <c r="C131" s="21">
        <v>2500</v>
      </c>
      <c r="D131" s="4">
        <v>1255</v>
      </c>
      <c r="E131" s="6">
        <f t="shared" si="72"/>
        <v>2201.8526785714284</v>
      </c>
      <c r="F131" s="3">
        <f t="shared" si="85"/>
        <v>386.95</v>
      </c>
      <c r="G131" s="21">
        <f t="shared" si="73"/>
        <v>483.6875</v>
      </c>
      <c r="H131" s="21">
        <v>185</v>
      </c>
      <c r="I131" s="4">
        <f t="shared" si="74"/>
        <v>668.6875</v>
      </c>
      <c r="J131" s="9">
        <f t="shared" si="75"/>
        <v>1910.5357142857144</v>
      </c>
      <c r="K131" s="20"/>
      <c r="L131" s="1"/>
      <c r="M131" s="1">
        <v>750</v>
      </c>
      <c r="N131" s="1">
        <v>2500</v>
      </c>
      <c r="O131" s="1">
        <v>1560</v>
      </c>
      <c r="P131" s="1">
        <f t="shared" si="52"/>
        <v>2736.9642857142858</v>
      </c>
      <c r="Q131" s="1">
        <f t="shared" si="86"/>
        <v>542.70999999999992</v>
      </c>
      <c r="R131" s="1">
        <f t="shared" si="76"/>
        <v>678.38749999999993</v>
      </c>
      <c r="S131" s="1">
        <v>200</v>
      </c>
      <c r="T131" s="1">
        <f t="shared" si="77"/>
        <v>878.38749999999993</v>
      </c>
      <c r="U131" s="22">
        <f t="shared" si="78"/>
        <v>2509.6785714285716</v>
      </c>
      <c r="V131" s="1"/>
      <c r="W131" s="1"/>
      <c r="X131" s="1">
        <v>750</v>
      </c>
      <c r="Y131" s="1">
        <v>2500</v>
      </c>
      <c r="Z131" s="1">
        <v>1880</v>
      </c>
      <c r="AA131" s="1">
        <f t="shared" si="71"/>
        <v>3298.3928571428569</v>
      </c>
      <c r="AB131" s="1">
        <f t="shared" si="87"/>
        <v>552.28999999999962</v>
      </c>
      <c r="AC131" s="1">
        <f t="shared" si="79"/>
        <v>690.3624999999995</v>
      </c>
      <c r="AD131" s="1">
        <v>205</v>
      </c>
      <c r="AE131" s="1">
        <f t="shared" si="80"/>
        <v>895.3624999999995</v>
      </c>
      <c r="AF131" s="22">
        <f t="shared" si="81"/>
        <v>2558.1785714285702</v>
      </c>
      <c r="AG131" s="20"/>
      <c r="AH131" s="20"/>
      <c r="AI131" s="1">
        <v>750</v>
      </c>
      <c r="AJ131" s="1">
        <v>2500</v>
      </c>
      <c r="AK131" s="1">
        <v>2350</v>
      </c>
      <c r="AL131" s="1">
        <f t="shared" si="63"/>
        <v>4122.9910714285716</v>
      </c>
      <c r="AM131" s="1">
        <f t="shared" si="88"/>
        <v>698.13999999999965</v>
      </c>
      <c r="AN131" s="1">
        <f t="shared" si="82"/>
        <v>872.6749999999995</v>
      </c>
      <c r="AO131" s="1">
        <v>215</v>
      </c>
      <c r="AP131" s="1">
        <v>30</v>
      </c>
      <c r="AQ131" s="1">
        <f t="shared" si="83"/>
        <v>1117.6749999999995</v>
      </c>
      <c r="AR131" s="22">
        <f t="shared" si="84"/>
        <v>3193.3571428571418</v>
      </c>
    </row>
    <row r="132" spans="2:44" x14ac:dyDescent="0.35">
      <c r="B132" s="3">
        <v>750</v>
      </c>
      <c r="C132" s="21">
        <v>2600</v>
      </c>
      <c r="D132" s="4">
        <v>1255</v>
      </c>
      <c r="E132" s="6">
        <f t="shared" si="72"/>
        <v>2295.9776785714284</v>
      </c>
      <c r="F132" s="3">
        <f t="shared" si="85"/>
        <v>395.39</v>
      </c>
      <c r="G132" s="21">
        <f t="shared" si="73"/>
        <v>494.23749999999995</v>
      </c>
      <c r="H132" s="21">
        <v>185</v>
      </c>
      <c r="I132" s="4">
        <f t="shared" si="74"/>
        <v>679.23749999999995</v>
      </c>
      <c r="J132" s="9">
        <f t="shared" si="75"/>
        <v>1940.6785714285713</v>
      </c>
      <c r="K132" s="20"/>
      <c r="L132" s="1"/>
      <c r="M132" s="1">
        <v>750</v>
      </c>
      <c r="N132" s="1">
        <v>2600</v>
      </c>
      <c r="O132" s="1">
        <v>1560</v>
      </c>
      <c r="P132" s="1">
        <f t="shared" si="52"/>
        <v>2853.9642857142858</v>
      </c>
      <c r="Q132" s="1">
        <f t="shared" si="86"/>
        <v>555.38999999999987</v>
      </c>
      <c r="R132" s="1">
        <f t="shared" si="76"/>
        <v>694.23749999999984</v>
      </c>
      <c r="S132" s="1">
        <v>200</v>
      </c>
      <c r="T132" s="1">
        <f t="shared" si="77"/>
        <v>894.23749999999984</v>
      </c>
      <c r="U132" s="22">
        <f t="shared" si="78"/>
        <v>2554.9642857142853</v>
      </c>
      <c r="V132" s="1"/>
      <c r="W132" s="1"/>
      <c r="X132" s="1">
        <v>750</v>
      </c>
      <c r="Y132" s="1">
        <v>2600</v>
      </c>
      <c r="Z132" s="1">
        <v>1880</v>
      </c>
      <c r="AA132" s="1">
        <f t="shared" si="71"/>
        <v>3439.3928571428569</v>
      </c>
      <c r="AB132" s="1">
        <f t="shared" si="87"/>
        <v>565.3199999999996</v>
      </c>
      <c r="AC132" s="1">
        <f t="shared" si="79"/>
        <v>706.64999999999952</v>
      </c>
      <c r="AD132" s="1">
        <v>205</v>
      </c>
      <c r="AE132" s="1">
        <f t="shared" si="80"/>
        <v>911.64999999999952</v>
      </c>
      <c r="AF132" s="22">
        <f t="shared" si="81"/>
        <v>2604.7142857142844</v>
      </c>
      <c r="AG132" s="20"/>
      <c r="AH132" s="20"/>
      <c r="AI132" s="1">
        <v>750</v>
      </c>
      <c r="AJ132" s="1">
        <v>2600</v>
      </c>
      <c r="AK132" s="1">
        <v>2350</v>
      </c>
      <c r="AL132" s="1">
        <f t="shared" si="63"/>
        <v>4299.2410714285716</v>
      </c>
      <c r="AM132" s="1">
        <f t="shared" si="88"/>
        <v>715.03999999999962</v>
      </c>
      <c r="AN132" s="1">
        <f t="shared" si="82"/>
        <v>893.7999999999995</v>
      </c>
      <c r="AO132" s="1">
        <v>215</v>
      </c>
      <c r="AP132" s="1">
        <v>30</v>
      </c>
      <c r="AQ132" s="1">
        <f t="shared" si="83"/>
        <v>1138.7999999999995</v>
      </c>
      <c r="AR132" s="22">
        <f t="shared" si="84"/>
        <v>3253.7142857142844</v>
      </c>
    </row>
    <row r="133" spans="2:44" x14ac:dyDescent="0.35">
      <c r="B133" s="3">
        <v>750</v>
      </c>
      <c r="C133" s="21">
        <v>2700</v>
      </c>
      <c r="D133" s="4">
        <v>1255</v>
      </c>
      <c r="E133" s="6">
        <f t="shared" si="72"/>
        <v>2390.1026785714284</v>
      </c>
      <c r="F133" s="3">
        <f t="shared" si="85"/>
        <v>403.83</v>
      </c>
      <c r="G133" s="21">
        <f t="shared" si="73"/>
        <v>504.78749999999997</v>
      </c>
      <c r="H133" s="21">
        <v>185</v>
      </c>
      <c r="I133" s="4">
        <f t="shared" si="74"/>
        <v>689.78749999999991</v>
      </c>
      <c r="J133" s="9">
        <f t="shared" si="75"/>
        <v>1970.8214285714284</v>
      </c>
      <c r="K133" s="20"/>
      <c r="L133" s="1"/>
      <c r="M133" s="1">
        <v>750</v>
      </c>
      <c r="N133" s="1">
        <v>2700</v>
      </c>
      <c r="O133" s="1">
        <v>1560</v>
      </c>
      <c r="P133" s="1">
        <f t="shared" si="52"/>
        <v>2970.9642857142858</v>
      </c>
      <c r="Q133" s="1">
        <f t="shared" si="86"/>
        <v>568.06999999999982</v>
      </c>
      <c r="R133" s="1">
        <f t="shared" si="76"/>
        <v>710.08749999999975</v>
      </c>
      <c r="S133" s="1">
        <v>200</v>
      </c>
      <c r="T133" s="1">
        <f t="shared" si="77"/>
        <v>910.08749999999975</v>
      </c>
      <c r="U133" s="22">
        <f t="shared" si="78"/>
        <v>2600.2499999999995</v>
      </c>
      <c r="V133" s="1"/>
      <c r="W133" s="1"/>
      <c r="X133" s="1">
        <v>750</v>
      </c>
      <c r="Y133" s="1">
        <v>2700</v>
      </c>
      <c r="Z133" s="1">
        <v>1880</v>
      </c>
      <c r="AA133" s="1">
        <f t="shared" si="71"/>
        <v>3580.3928571428569</v>
      </c>
      <c r="AB133" s="1">
        <f t="shared" si="87"/>
        <v>578.34999999999957</v>
      </c>
      <c r="AC133" s="1">
        <f t="shared" si="79"/>
        <v>722.93749999999943</v>
      </c>
      <c r="AD133" s="1">
        <v>210</v>
      </c>
      <c r="AE133" s="1">
        <f t="shared" si="80"/>
        <v>932.93749999999943</v>
      </c>
      <c r="AF133" s="22">
        <f t="shared" si="81"/>
        <v>2665.5357142857129</v>
      </c>
      <c r="AG133" s="20"/>
      <c r="AH133" s="20"/>
      <c r="AI133" s="1">
        <v>750</v>
      </c>
      <c r="AJ133" s="1">
        <v>2700</v>
      </c>
      <c r="AK133" s="1">
        <v>2350</v>
      </c>
      <c r="AL133" s="1">
        <f t="shared" si="63"/>
        <v>4475.4910714285716</v>
      </c>
      <c r="AM133" s="1">
        <f t="shared" si="88"/>
        <v>731.9399999999996</v>
      </c>
      <c r="AN133" s="1">
        <f t="shared" si="82"/>
        <v>914.9249999999995</v>
      </c>
      <c r="AO133" s="1">
        <v>215</v>
      </c>
      <c r="AP133" s="1">
        <v>30</v>
      </c>
      <c r="AQ133" s="1">
        <f t="shared" si="83"/>
        <v>1159.9249999999995</v>
      </c>
      <c r="AR133" s="22">
        <f t="shared" si="84"/>
        <v>3314.0714285714275</v>
      </c>
    </row>
    <row r="134" spans="2:44" x14ac:dyDescent="0.35">
      <c r="B134" s="3">
        <v>750</v>
      </c>
      <c r="C134" s="21">
        <v>2800</v>
      </c>
      <c r="D134" s="4">
        <v>1255</v>
      </c>
      <c r="E134" s="6">
        <f t="shared" si="72"/>
        <v>2484.2276785714284</v>
      </c>
      <c r="F134" s="3">
        <f t="shared" si="85"/>
        <v>412.27</v>
      </c>
      <c r="G134" s="21">
        <f t="shared" si="73"/>
        <v>515.33749999999998</v>
      </c>
      <c r="H134" s="21">
        <v>185</v>
      </c>
      <c r="I134" s="4">
        <f t="shared" si="74"/>
        <v>700.33749999999998</v>
      </c>
      <c r="J134" s="9">
        <f t="shared" si="75"/>
        <v>2000.9642857142858</v>
      </c>
      <c r="K134" s="20"/>
      <c r="L134" s="1"/>
      <c r="M134" s="1">
        <v>750</v>
      </c>
      <c r="N134" s="1">
        <v>2800</v>
      </c>
      <c r="O134" s="1">
        <v>1560</v>
      </c>
      <c r="P134" s="1">
        <f t="shared" ref="P134:P197" si="89">(((22/7*(M134/2)^2)*O134)+((N134-M134)*O134*M134))/1000000</f>
        <v>3087.9642857142858</v>
      </c>
      <c r="Q134" s="1">
        <f t="shared" si="86"/>
        <v>580.74999999999977</v>
      </c>
      <c r="R134" s="1">
        <f t="shared" si="76"/>
        <v>725.93749999999977</v>
      </c>
      <c r="S134" s="1">
        <v>205</v>
      </c>
      <c r="T134" s="1">
        <f t="shared" si="77"/>
        <v>930.93749999999977</v>
      </c>
      <c r="U134" s="22">
        <f t="shared" si="78"/>
        <v>2659.821428571428</v>
      </c>
      <c r="V134" s="1"/>
      <c r="W134" s="1"/>
      <c r="X134" s="1">
        <v>750</v>
      </c>
      <c r="Y134" s="1">
        <v>2800</v>
      </c>
      <c r="Z134" s="1">
        <v>1880</v>
      </c>
      <c r="AA134" s="1">
        <f t="shared" si="71"/>
        <v>3721.3928571428569</v>
      </c>
      <c r="AB134" s="1">
        <f t="shared" si="87"/>
        <v>591.37999999999954</v>
      </c>
      <c r="AC134" s="1">
        <f t="shared" si="79"/>
        <v>739.22499999999945</v>
      </c>
      <c r="AD134" s="1">
        <v>210</v>
      </c>
      <c r="AE134" s="1">
        <f t="shared" si="80"/>
        <v>949.22499999999945</v>
      </c>
      <c r="AF134" s="22">
        <f t="shared" si="81"/>
        <v>2712.0714285714271</v>
      </c>
      <c r="AG134" s="20"/>
      <c r="AH134" s="20"/>
      <c r="AI134" s="1">
        <v>750</v>
      </c>
      <c r="AJ134" s="1">
        <v>2800</v>
      </c>
      <c r="AK134" s="1">
        <v>2350</v>
      </c>
      <c r="AL134" s="1">
        <f t="shared" si="63"/>
        <v>4651.7410714285716</v>
      </c>
      <c r="AM134" s="1">
        <f t="shared" si="88"/>
        <v>748.83999999999958</v>
      </c>
      <c r="AN134" s="1">
        <f t="shared" si="82"/>
        <v>936.0499999999995</v>
      </c>
      <c r="AO134" s="1">
        <v>220</v>
      </c>
      <c r="AP134" s="1">
        <v>30</v>
      </c>
      <c r="AQ134" s="1">
        <f t="shared" si="83"/>
        <v>1186.0499999999995</v>
      </c>
      <c r="AR134" s="22">
        <f t="shared" si="84"/>
        <v>3388.7142857142844</v>
      </c>
    </row>
    <row r="135" spans="2:44" x14ac:dyDescent="0.35">
      <c r="B135" s="3">
        <v>750</v>
      </c>
      <c r="C135" s="21">
        <v>2900</v>
      </c>
      <c r="D135" s="4">
        <v>1255</v>
      </c>
      <c r="E135" s="6">
        <f t="shared" si="72"/>
        <v>2578.3526785714284</v>
      </c>
      <c r="F135" s="3">
        <f t="shared" si="85"/>
        <v>420.71</v>
      </c>
      <c r="G135" s="21">
        <f t="shared" si="73"/>
        <v>525.88749999999993</v>
      </c>
      <c r="H135" s="21">
        <v>200</v>
      </c>
      <c r="I135" s="4">
        <f t="shared" si="74"/>
        <v>725.88749999999993</v>
      </c>
      <c r="J135" s="9">
        <f t="shared" si="75"/>
        <v>2073.9642857142858</v>
      </c>
      <c r="K135" s="20"/>
      <c r="L135" s="1"/>
      <c r="M135" s="1">
        <v>750</v>
      </c>
      <c r="N135" s="1">
        <v>2900</v>
      </c>
      <c r="O135" s="1">
        <v>1560</v>
      </c>
      <c r="P135" s="1">
        <f t="shared" si="89"/>
        <v>3204.9642857142858</v>
      </c>
      <c r="Q135" s="1">
        <f t="shared" si="86"/>
        <v>593.42999999999972</v>
      </c>
      <c r="R135" s="1">
        <f t="shared" si="76"/>
        <v>741.78749999999968</v>
      </c>
      <c r="S135" s="1">
        <v>205</v>
      </c>
      <c r="T135" s="1">
        <f t="shared" si="77"/>
        <v>946.78749999999968</v>
      </c>
      <c r="U135" s="22">
        <f t="shared" si="78"/>
        <v>2705.1071428571422</v>
      </c>
      <c r="V135" s="1"/>
      <c r="W135" s="1"/>
      <c r="X135" s="1">
        <v>750</v>
      </c>
      <c r="Y135" s="1">
        <v>2900</v>
      </c>
      <c r="Z135" s="1">
        <v>1880</v>
      </c>
      <c r="AA135" s="1">
        <f t="shared" si="71"/>
        <v>3862.3928571428569</v>
      </c>
      <c r="AB135" s="1">
        <f t="shared" si="87"/>
        <v>604.40999999999951</v>
      </c>
      <c r="AC135" s="1">
        <f t="shared" si="79"/>
        <v>755.51249999999936</v>
      </c>
      <c r="AD135" s="1">
        <v>210</v>
      </c>
      <c r="AE135" s="1">
        <f t="shared" si="80"/>
        <v>965.51249999999936</v>
      </c>
      <c r="AF135" s="22">
        <f t="shared" si="81"/>
        <v>2758.6071428571413</v>
      </c>
      <c r="AG135" s="20"/>
      <c r="AH135" s="20"/>
      <c r="AI135" s="1">
        <v>750</v>
      </c>
      <c r="AJ135" s="1">
        <v>2900</v>
      </c>
      <c r="AK135" s="1">
        <v>2350</v>
      </c>
      <c r="AL135" s="1">
        <f t="shared" si="63"/>
        <v>4827.9910714285716</v>
      </c>
      <c r="AM135" s="1">
        <f t="shared" si="88"/>
        <v>765.73999999999955</v>
      </c>
      <c r="AN135" s="1">
        <f t="shared" si="82"/>
        <v>957.1749999999995</v>
      </c>
      <c r="AO135" s="1">
        <v>220</v>
      </c>
      <c r="AP135" s="1">
        <v>30</v>
      </c>
      <c r="AQ135" s="1">
        <f t="shared" si="83"/>
        <v>1207.1749999999995</v>
      </c>
      <c r="AR135" s="22">
        <f t="shared" si="84"/>
        <v>3449.0714285714275</v>
      </c>
    </row>
    <row r="136" spans="2:44" x14ac:dyDescent="0.35">
      <c r="B136" s="3">
        <v>750</v>
      </c>
      <c r="C136" s="21">
        <v>3000</v>
      </c>
      <c r="D136" s="4">
        <v>1255</v>
      </c>
      <c r="E136" s="6">
        <f t="shared" si="72"/>
        <v>2672.4776785714284</v>
      </c>
      <c r="F136" s="3">
        <f t="shared" si="85"/>
        <v>429.15</v>
      </c>
      <c r="G136" s="21">
        <f t="shared" si="73"/>
        <v>536.4375</v>
      </c>
      <c r="H136" s="21">
        <v>200</v>
      </c>
      <c r="I136" s="4">
        <f t="shared" si="74"/>
        <v>736.4375</v>
      </c>
      <c r="J136" s="9">
        <f t="shared" si="75"/>
        <v>2104.1071428571431</v>
      </c>
      <c r="K136" s="20"/>
      <c r="L136" s="1"/>
      <c r="M136" s="1">
        <v>750</v>
      </c>
      <c r="N136" s="1">
        <v>3000</v>
      </c>
      <c r="O136" s="1">
        <v>1560</v>
      </c>
      <c r="P136" s="1">
        <f t="shared" si="89"/>
        <v>3321.9642857142858</v>
      </c>
      <c r="Q136" s="1">
        <f t="shared" si="86"/>
        <v>606.10999999999967</v>
      </c>
      <c r="R136" s="1">
        <f t="shared" si="76"/>
        <v>757.63749999999959</v>
      </c>
      <c r="S136" s="1">
        <v>205</v>
      </c>
      <c r="T136" s="1">
        <f t="shared" si="77"/>
        <v>962.63749999999959</v>
      </c>
      <c r="U136" s="22">
        <f t="shared" si="78"/>
        <v>2750.392857142856</v>
      </c>
      <c r="V136" s="1"/>
      <c r="W136" s="1"/>
      <c r="X136" s="1">
        <v>750</v>
      </c>
      <c r="Y136" s="1">
        <v>3000</v>
      </c>
      <c r="Z136" s="1">
        <v>1880</v>
      </c>
      <c r="AA136" s="1">
        <f t="shared" si="71"/>
        <v>4003.3928571428569</v>
      </c>
      <c r="AB136" s="1">
        <f t="shared" si="87"/>
        <v>617.43999999999949</v>
      </c>
      <c r="AC136" s="1">
        <f t="shared" si="79"/>
        <v>771.79999999999939</v>
      </c>
      <c r="AD136" s="1">
        <v>215</v>
      </c>
      <c r="AE136" s="1">
        <f t="shared" si="80"/>
        <v>986.79999999999939</v>
      </c>
      <c r="AF136" s="22">
        <f t="shared" si="81"/>
        <v>2819.4285714285697</v>
      </c>
      <c r="AG136" s="20"/>
      <c r="AH136" s="20"/>
      <c r="AI136" s="1">
        <v>750</v>
      </c>
      <c r="AJ136" s="1">
        <v>3000</v>
      </c>
      <c r="AK136" s="1">
        <v>2350</v>
      </c>
      <c r="AL136" s="1">
        <f t="shared" si="63"/>
        <v>5004.2410714285716</v>
      </c>
      <c r="AM136" s="1">
        <f t="shared" si="88"/>
        <v>782.63999999999953</v>
      </c>
      <c r="AN136" s="1">
        <f t="shared" si="82"/>
        <v>978.29999999999939</v>
      </c>
      <c r="AO136" s="1">
        <v>225</v>
      </c>
      <c r="AP136" s="1">
        <v>45</v>
      </c>
      <c r="AQ136" s="1">
        <f t="shared" si="83"/>
        <v>1248.2999999999993</v>
      </c>
      <c r="AR136" s="22">
        <f t="shared" si="84"/>
        <v>3566.5714285714266</v>
      </c>
    </row>
    <row r="137" spans="2:44" x14ac:dyDescent="0.35">
      <c r="B137" s="3">
        <v>750</v>
      </c>
      <c r="C137" s="21">
        <v>3100</v>
      </c>
      <c r="D137" s="4">
        <v>1255</v>
      </c>
      <c r="E137" s="6">
        <f t="shared" si="72"/>
        <v>2766.6026785714284</v>
      </c>
      <c r="F137" s="3">
        <f t="shared" si="85"/>
        <v>437.59</v>
      </c>
      <c r="G137" s="21">
        <f t="shared" si="73"/>
        <v>546.98749999999995</v>
      </c>
      <c r="H137" s="21">
        <v>200</v>
      </c>
      <c r="I137" s="4">
        <f t="shared" si="74"/>
        <v>746.98749999999995</v>
      </c>
      <c r="J137" s="9">
        <f t="shared" si="75"/>
        <v>2134.25</v>
      </c>
      <c r="K137" s="20"/>
      <c r="L137" s="1"/>
      <c r="M137" s="1">
        <v>750</v>
      </c>
      <c r="N137" s="1">
        <v>3100</v>
      </c>
      <c r="O137" s="1">
        <v>1560</v>
      </c>
      <c r="P137" s="1">
        <f t="shared" si="89"/>
        <v>3438.9642857142858</v>
      </c>
      <c r="Q137" s="1">
        <f t="shared" si="86"/>
        <v>618.78999999999962</v>
      </c>
      <c r="R137" s="1">
        <f t="shared" si="76"/>
        <v>773.4874999999995</v>
      </c>
      <c r="S137" s="1">
        <v>205</v>
      </c>
      <c r="T137" s="1">
        <f t="shared" si="77"/>
        <v>978.4874999999995</v>
      </c>
      <c r="U137" s="22">
        <f t="shared" si="78"/>
        <v>2795.6785714285702</v>
      </c>
      <c r="V137" s="1"/>
      <c r="W137" s="1"/>
      <c r="X137" s="1">
        <v>750</v>
      </c>
      <c r="Y137" s="1">
        <v>3100</v>
      </c>
      <c r="Z137" s="1">
        <v>1880</v>
      </c>
      <c r="AA137" s="1">
        <f t="shared" si="71"/>
        <v>4144.3928571428569</v>
      </c>
      <c r="AB137" s="1">
        <f t="shared" si="87"/>
        <v>630.46999999999946</v>
      </c>
      <c r="AC137" s="1">
        <f t="shared" si="79"/>
        <v>788.0874999999993</v>
      </c>
      <c r="AD137" s="1">
        <v>215</v>
      </c>
      <c r="AE137" s="1">
        <f t="shared" si="80"/>
        <v>1003.0874999999993</v>
      </c>
      <c r="AF137" s="22">
        <f t="shared" si="81"/>
        <v>2865.964285714284</v>
      </c>
      <c r="AG137" s="20"/>
      <c r="AH137" s="20"/>
      <c r="AI137" s="1">
        <v>750</v>
      </c>
      <c r="AJ137" s="1">
        <v>3100</v>
      </c>
      <c r="AK137" s="1">
        <v>2350</v>
      </c>
      <c r="AL137" s="1">
        <f t="shared" si="63"/>
        <v>5180.4910714285716</v>
      </c>
      <c r="AM137" s="1">
        <f t="shared" si="88"/>
        <v>799.53999999999951</v>
      </c>
      <c r="AN137" s="1">
        <f t="shared" si="82"/>
        <v>999.42499999999939</v>
      </c>
      <c r="AO137" s="1">
        <v>225</v>
      </c>
      <c r="AP137" s="1">
        <v>45</v>
      </c>
      <c r="AQ137" s="1">
        <f t="shared" si="83"/>
        <v>1269.4249999999993</v>
      </c>
      <c r="AR137" s="22">
        <f t="shared" si="84"/>
        <v>3626.9285714285697</v>
      </c>
    </row>
    <row r="138" spans="2:44" x14ac:dyDescent="0.35">
      <c r="B138" s="3">
        <v>750</v>
      </c>
      <c r="C138" s="21">
        <v>3200</v>
      </c>
      <c r="D138" s="4">
        <v>1255</v>
      </c>
      <c r="E138" s="6">
        <f t="shared" si="72"/>
        <v>2860.7276785714284</v>
      </c>
      <c r="F138" s="3">
        <f t="shared" si="85"/>
        <v>446.03</v>
      </c>
      <c r="G138" s="21">
        <f t="shared" si="73"/>
        <v>557.53749999999991</v>
      </c>
      <c r="H138" s="21">
        <v>200</v>
      </c>
      <c r="I138" s="4">
        <f t="shared" si="74"/>
        <v>757.53749999999991</v>
      </c>
      <c r="J138" s="9">
        <f t="shared" si="75"/>
        <v>2164.3928571428569</v>
      </c>
      <c r="K138" s="20"/>
      <c r="L138" s="1"/>
      <c r="M138" s="1">
        <v>750</v>
      </c>
      <c r="N138" s="1">
        <v>3200</v>
      </c>
      <c r="O138" s="1">
        <v>1560</v>
      </c>
      <c r="P138" s="1">
        <f t="shared" si="89"/>
        <v>3555.9642857142858</v>
      </c>
      <c r="Q138" s="1">
        <f t="shared" si="86"/>
        <v>631.46999999999957</v>
      </c>
      <c r="R138" s="1">
        <f t="shared" si="76"/>
        <v>789.33749999999941</v>
      </c>
      <c r="S138" s="1">
        <v>210</v>
      </c>
      <c r="T138" s="1">
        <f t="shared" si="77"/>
        <v>999.33749999999941</v>
      </c>
      <c r="U138" s="22">
        <f t="shared" si="78"/>
        <v>2855.2499999999986</v>
      </c>
      <c r="V138" s="1"/>
      <c r="W138" s="1"/>
      <c r="X138" s="1">
        <v>750</v>
      </c>
      <c r="Y138" s="1">
        <v>3200</v>
      </c>
      <c r="Z138" s="1">
        <v>1880</v>
      </c>
      <c r="AA138" s="1">
        <f t="shared" si="71"/>
        <v>4285.3928571428569</v>
      </c>
      <c r="AB138" s="1">
        <f t="shared" si="87"/>
        <v>643.49999999999943</v>
      </c>
      <c r="AC138" s="1">
        <f t="shared" si="79"/>
        <v>804.37499999999932</v>
      </c>
      <c r="AD138" s="1">
        <v>215</v>
      </c>
      <c r="AE138" s="1">
        <f t="shared" si="80"/>
        <v>1019.3749999999993</v>
      </c>
      <c r="AF138" s="22">
        <f t="shared" si="81"/>
        <v>2912.4999999999982</v>
      </c>
      <c r="AG138" s="20"/>
      <c r="AH138" s="20"/>
      <c r="AI138" s="1">
        <v>750</v>
      </c>
      <c r="AJ138" s="1">
        <v>3200</v>
      </c>
      <c r="AK138" s="1">
        <v>2350</v>
      </c>
      <c r="AL138" s="1">
        <f t="shared" si="63"/>
        <v>5356.7410714285716</v>
      </c>
      <c r="AM138" s="1">
        <f t="shared" si="88"/>
        <v>816.43999999999949</v>
      </c>
      <c r="AN138" s="1">
        <f t="shared" si="82"/>
        <v>1020.5499999999994</v>
      </c>
      <c r="AO138" s="1">
        <v>225</v>
      </c>
      <c r="AP138" s="1">
        <v>45</v>
      </c>
      <c r="AQ138" s="1">
        <f t="shared" si="83"/>
        <v>1290.5499999999993</v>
      </c>
      <c r="AR138" s="22">
        <f t="shared" si="84"/>
        <v>3687.2857142857124</v>
      </c>
    </row>
    <row r="139" spans="2:44" x14ac:dyDescent="0.35">
      <c r="B139" s="3">
        <v>750</v>
      </c>
      <c r="C139" s="21">
        <v>3300</v>
      </c>
      <c r="D139" s="4">
        <v>1255</v>
      </c>
      <c r="E139" s="6">
        <f t="shared" si="72"/>
        <v>2954.8526785714284</v>
      </c>
      <c r="F139" s="3">
        <f t="shared" si="85"/>
        <v>454.46999999999997</v>
      </c>
      <c r="G139" s="21">
        <f t="shared" si="73"/>
        <v>568.08749999999998</v>
      </c>
      <c r="H139" s="21">
        <v>200</v>
      </c>
      <c r="I139" s="4">
        <f t="shared" si="74"/>
        <v>768.08749999999998</v>
      </c>
      <c r="J139" s="9">
        <f t="shared" si="75"/>
        <v>2194.5357142857142</v>
      </c>
      <c r="K139" s="20"/>
      <c r="L139" s="1"/>
      <c r="M139" s="1">
        <v>750</v>
      </c>
      <c r="N139" s="1">
        <v>3300</v>
      </c>
      <c r="O139" s="1">
        <v>1560</v>
      </c>
      <c r="P139" s="1">
        <f t="shared" si="89"/>
        <v>3672.9642857142858</v>
      </c>
      <c r="Q139" s="1">
        <f t="shared" si="86"/>
        <v>644.14999999999952</v>
      </c>
      <c r="R139" s="1">
        <f t="shared" si="76"/>
        <v>805.18749999999943</v>
      </c>
      <c r="S139" s="1">
        <v>210</v>
      </c>
      <c r="T139" s="1">
        <f t="shared" si="77"/>
        <v>1015.1874999999994</v>
      </c>
      <c r="U139" s="22">
        <f t="shared" si="78"/>
        <v>2900.5357142857129</v>
      </c>
      <c r="V139" s="1"/>
      <c r="W139" s="1"/>
      <c r="X139" s="1">
        <v>750</v>
      </c>
      <c r="Y139" s="1">
        <v>3300</v>
      </c>
      <c r="Z139" s="1">
        <v>1880</v>
      </c>
      <c r="AA139" s="1">
        <f t="shared" si="71"/>
        <v>4426.3928571428569</v>
      </c>
      <c r="AB139" s="1">
        <f t="shared" si="87"/>
        <v>656.5299999999994</v>
      </c>
      <c r="AC139" s="1">
        <f t="shared" si="79"/>
        <v>820.66249999999923</v>
      </c>
      <c r="AD139" s="1">
        <v>215</v>
      </c>
      <c r="AE139" s="1">
        <f t="shared" si="80"/>
        <v>1035.6624999999992</v>
      </c>
      <c r="AF139" s="22">
        <f t="shared" si="81"/>
        <v>2959.0357142857124</v>
      </c>
      <c r="AG139" s="20"/>
      <c r="AH139" s="20"/>
      <c r="AI139" s="1">
        <v>750</v>
      </c>
      <c r="AJ139" s="1">
        <v>3300</v>
      </c>
      <c r="AK139" s="1">
        <v>2350</v>
      </c>
      <c r="AL139" s="1">
        <f t="shared" si="63"/>
        <v>5532.9910714285716</v>
      </c>
      <c r="AM139" s="1">
        <f t="shared" si="88"/>
        <v>833.33999999999946</v>
      </c>
      <c r="AN139" s="1">
        <f t="shared" si="82"/>
        <v>1041.6749999999993</v>
      </c>
      <c r="AO139" s="1">
        <v>225</v>
      </c>
      <c r="AP139" s="1">
        <v>45</v>
      </c>
      <c r="AQ139" s="1">
        <f t="shared" si="83"/>
        <v>1311.6749999999993</v>
      </c>
      <c r="AR139" s="22">
        <f t="shared" si="84"/>
        <v>3747.6428571428555</v>
      </c>
    </row>
    <row r="140" spans="2:44" x14ac:dyDescent="0.35">
      <c r="B140" s="3">
        <v>750</v>
      </c>
      <c r="C140" s="21">
        <v>3400</v>
      </c>
      <c r="D140" s="4">
        <v>1255</v>
      </c>
      <c r="E140" s="6">
        <f t="shared" si="72"/>
        <v>3048.9776785714284</v>
      </c>
      <c r="F140" s="3">
        <f t="shared" si="85"/>
        <v>462.90999999999997</v>
      </c>
      <c r="G140" s="21">
        <f t="shared" si="73"/>
        <v>578.63749999999993</v>
      </c>
      <c r="H140" s="21">
        <v>205</v>
      </c>
      <c r="I140" s="4">
        <f t="shared" si="74"/>
        <v>783.63749999999993</v>
      </c>
      <c r="J140" s="9">
        <f t="shared" si="75"/>
        <v>2238.9642857142858</v>
      </c>
      <c r="K140" s="20"/>
      <c r="L140" s="1"/>
      <c r="M140" s="1">
        <v>750</v>
      </c>
      <c r="N140" s="1">
        <v>3400</v>
      </c>
      <c r="O140" s="1">
        <v>1560</v>
      </c>
      <c r="P140" s="1">
        <f t="shared" si="89"/>
        <v>3789.9642857142858</v>
      </c>
      <c r="Q140" s="1">
        <f t="shared" si="86"/>
        <v>656.82999999999947</v>
      </c>
      <c r="R140" s="1">
        <f t="shared" si="76"/>
        <v>821.03749999999934</v>
      </c>
      <c r="S140" s="1">
        <v>210</v>
      </c>
      <c r="T140" s="1">
        <f t="shared" si="77"/>
        <v>1031.0374999999995</v>
      </c>
      <c r="U140" s="22">
        <f t="shared" si="78"/>
        <v>2945.8214285714271</v>
      </c>
      <c r="V140" s="1"/>
      <c r="W140" s="1"/>
      <c r="X140" s="1">
        <v>750</v>
      </c>
      <c r="Y140" s="1">
        <v>3400</v>
      </c>
      <c r="Z140" s="1">
        <v>1880</v>
      </c>
      <c r="AA140" s="1">
        <f t="shared" si="71"/>
        <v>4567.3928571428569</v>
      </c>
      <c r="AB140" s="1">
        <f t="shared" si="87"/>
        <v>669.55999999999938</v>
      </c>
      <c r="AC140" s="1">
        <f t="shared" si="79"/>
        <v>836.94999999999925</v>
      </c>
      <c r="AD140" s="1">
        <v>220</v>
      </c>
      <c r="AE140" s="1">
        <f t="shared" si="80"/>
        <v>1056.9499999999994</v>
      </c>
      <c r="AF140" s="22">
        <f t="shared" si="81"/>
        <v>3019.8571428571413</v>
      </c>
      <c r="AG140" s="20"/>
      <c r="AH140" s="20"/>
      <c r="AI140" s="1">
        <v>750</v>
      </c>
      <c r="AJ140" s="1">
        <v>3400</v>
      </c>
      <c r="AK140" s="1">
        <v>2350</v>
      </c>
      <c r="AL140" s="1">
        <f t="shared" si="63"/>
        <v>5709.2410714285716</v>
      </c>
      <c r="AM140" s="1">
        <f t="shared" si="88"/>
        <v>850.23999999999944</v>
      </c>
      <c r="AN140" s="1">
        <f t="shared" si="82"/>
        <v>1062.7999999999993</v>
      </c>
      <c r="AO140" s="1">
        <v>225</v>
      </c>
      <c r="AP140" s="1">
        <v>45</v>
      </c>
      <c r="AQ140" s="1">
        <f t="shared" si="83"/>
        <v>1332.7999999999993</v>
      </c>
      <c r="AR140" s="22">
        <f t="shared" si="84"/>
        <v>3807.9999999999982</v>
      </c>
    </row>
    <row r="141" spans="2:44" x14ac:dyDescent="0.35">
      <c r="B141" s="3">
        <v>750</v>
      </c>
      <c r="C141" s="21">
        <v>3500</v>
      </c>
      <c r="D141" s="4">
        <v>1255</v>
      </c>
      <c r="E141" s="6">
        <f t="shared" si="72"/>
        <v>3143.1026785714284</v>
      </c>
      <c r="F141" s="3">
        <f t="shared" si="85"/>
        <v>471.34999999999997</v>
      </c>
      <c r="G141" s="21">
        <f t="shared" si="73"/>
        <v>589.1875</v>
      </c>
      <c r="H141" s="21">
        <v>205</v>
      </c>
      <c r="I141" s="4">
        <f t="shared" si="74"/>
        <v>794.1875</v>
      </c>
      <c r="J141" s="9">
        <f t="shared" si="75"/>
        <v>2269.1071428571431</v>
      </c>
      <c r="K141" s="20"/>
      <c r="L141" s="1"/>
      <c r="M141" s="1">
        <v>750</v>
      </c>
      <c r="N141" s="1">
        <v>3500</v>
      </c>
      <c r="O141" s="1">
        <v>1560</v>
      </c>
      <c r="P141" s="1">
        <f t="shared" si="89"/>
        <v>3906.9642857142858</v>
      </c>
      <c r="Q141" s="1">
        <f t="shared" si="86"/>
        <v>669.50999999999942</v>
      </c>
      <c r="R141" s="1">
        <f t="shared" si="76"/>
        <v>836.88749999999925</v>
      </c>
      <c r="S141" s="1">
        <v>210</v>
      </c>
      <c r="T141" s="1">
        <f t="shared" si="77"/>
        <v>1046.8874999999994</v>
      </c>
      <c r="U141" s="22">
        <f t="shared" si="78"/>
        <v>2991.1071428571413</v>
      </c>
      <c r="V141" s="1"/>
      <c r="W141" s="1"/>
      <c r="X141" s="1">
        <v>750</v>
      </c>
      <c r="Y141" s="1">
        <v>3500</v>
      </c>
      <c r="Z141" s="1">
        <v>1880</v>
      </c>
      <c r="AA141" s="1">
        <f t="shared" si="71"/>
        <v>4708.3928571428569</v>
      </c>
      <c r="AB141" s="1">
        <f t="shared" si="87"/>
        <v>682.58999999999935</v>
      </c>
      <c r="AC141" s="1">
        <f t="shared" si="79"/>
        <v>853.23749999999916</v>
      </c>
      <c r="AD141" s="1">
        <v>220</v>
      </c>
      <c r="AE141" s="1">
        <f t="shared" si="80"/>
        <v>1073.2374999999993</v>
      </c>
      <c r="AF141" s="22">
        <f t="shared" si="81"/>
        <v>3066.3928571428551</v>
      </c>
      <c r="AG141" s="20"/>
      <c r="AH141" s="20"/>
      <c r="AI141" s="1">
        <v>750</v>
      </c>
      <c r="AJ141" s="1">
        <v>3500</v>
      </c>
      <c r="AK141" s="1">
        <v>2350</v>
      </c>
      <c r="AL141" s="1">
        <f t="shared" si="63"/>
        <v>5885.4910714285716</v>
      </c>
      <c r="AM141" s="1">
        <f t="shared" si="88"/>
        <v>867.13999999999942</v>
      </c>
      <c r="AN141" s="1">
        <f t="shared" si="82"/>
        <v>1083.9249999999993</v>
      </c>
      <c r="AO141" s="1">
        <v>225</v>
      </c>
      <c r="AP141" s="1">
        <v>45</v>
      </c>
      <c r="AQ141" s="1">
        <f t="shared" si="83"/>
        <v>1353.9249999999993</v>
      </c>
      <c r="AR141" s="22">
        <f t="shared" si="84"/>
        <v>3868.3571428571408</v>
      </c>
    </row>
    <row r="142" spans="2:44" x14ac:dyDescent="0.35">
      <c r="B142" s="3">
        <v>750</v>
      </c>
      <c r="C142" s="21">
        <v>3600</v>
      </c>
      <c r="D142" s="4">
        <v>1255</v>
      </c>
      <c r="E142" s="6">
        <f t="shared" si="72"/>
        <v>3237.2276785714284</v>
      </c>
      <c r="F142" s="3">
        <f t="shared" si="85"/>
        <v>479.78999999999996</v>
      </c>
      <c r="G142" s="21">
        <f t="shared" si="73"/>
        <v>599.73749999999995</v>
      </c>
      <c r="H142" s="21">
        <v>205</v>
      </c>
      <c r="I142" s="4">
        <f t="shared" si="74"/>
        <v>804.73749999999995</v>
      </c>
      <c r="J142" s="9">
        <f t="shared" si="75"/>
        <v>2299.25</v>
      </c>
      <c r="K142" s="20"/>
      <c r="L142" s="1"/>
      <c r="M142" s="1">
        <v>750</v>
      </c>
      <c r="N142" s="1">
        <v>3600</v>
      </c>
      <c r="O142" s="1">
        <v>1560</v>
      </c>
      <c r="P142" s="1">
        <f t="shared" si="89"/>
        <v>4023.9642857142858</v>
      </c>
      <c r="Q142" s="1">
        <f t="shared" si="86"/>
        <v>682.18999999999937</v>
      </c>
      <c r="R142" s="1">
        <f t="shared" si="76"/>
        <v>852.73749999999927</v>
      </c>
      <c r="S142" s="1">
        <v>215</v>
      </c>
      <c r="T142" s="1">
        <f t="shared" si="77"/>
        <v>1067.7374999999993</v>
      </c>
      <c r="U142" s="22">
        <f t="shared" si="78"/>
        <v>3050.6785714285697</v>
      </c>
      <c r="V142" s="1"/>
      <c r="W142" s="1"/>
      <c r="X142" s="1">
        <v>750</v>
      </c>
      <c r="Y142" s="1">
        <v>3600</v>
      </c>
      <c r="Z142" s="1">
        <v>1880</v>
      </c>
      <c r="AA142" s="1">
        <f t="shared" si="71"/>
        <v>4849.3928571428569</v>
      </c>
      <c r="AB142" s="1">
        <f t="shared" si="87"/>
        <v>695.61999999999932</v>
      </c>
      <c r="AC142" s="1">
        <f t="shared" si="79"/>
        <v>869.52499999999918</v>
      </c>
      <c r="AD142" s="1">
        <v>220</v>
      </c>
      <c r="AE142" s="1">
        <f t="shared" si="80"/>
        <v>1089.5249999999992</v>
      </c>
      <c r="AF142" s="22">
        <f t="shared" si="81"/>
        <v>3112.9285714285693</v>
      </c>
      <c r="AG142" s="20"/>
      <c r="AH142" s="20"/>
      <c r="AI142" s="1">
        <v>750</v>
      </c>
      <c r="AJ142" s="1">
        <v>3600</v>
      </c>
      <c r="AK142" s="1">
        <v>2350</v>
      </c>
      <c r="AL142" s="1">
        <f t="shared" si="63"/>
        <v>6061.7410714285716</v>
      </c>
      <c r="AM142" s="1">
        <f t="shared" si="88"/>
        <v>884.0399999999994</v>
      </c>
      <c r="AN142" s="1">
        <f t="shared" si="82"/>
        <v>1105.0499999999993</v>
      </c>
      <c r="AO142" s="1">
        <v>230</v>
      </c>
      <c r="AP142" s="1">
        <v>45</v>
      </c>
      <c r="AQ142" s="1">
        <f t="shared" si="83"/>
        <v>1380.0499999999993</v>
      </c>
      <c r="AR142" s="22">
        <f t="shared" si="84"/>
        <v>3942.9999999999982</v>
      </c>
    </row>
    <row r="143" spans="2:44" x14ac:dyDescent="0.35">
      <c r="B143" s="3">
        <v>750</v>
      </c>
      <c r="C143" s="21">
        <v>3700</v>
      </c>
      <c r="D143" s="4">
        <v>1255</v>
      </c>
      <c r="E143" s="6">
        <f t="shared" si="72"/>
        <v>3331.3526785714284</v>
      </c>
      <c r="F143" s="3">
        <f t="shared" si="85"/>
        <v>488.22999999999996</v>
      </c>
      <c r="G143" s="21">
        <f t="shared" si="73"/>
        <v>610.28749999999991</v>
      </c>
      <c r="H143" s="21">
        <v>205</v>
      </c>
      <c r="I143" s="4">
        <f t="shared" si="74"/>
        <v>815.28749999999991</v>
      </c>
      <c r="J143" s="9">
        <f t="shared" si="75"/>
        <v>2329.3928571428569</v>
      </c>
      <c r="K143" s="20"/>
      <c r="L143" s="1"/>
      <c r="M143" s="1">
        <v>750</v>
      </c>
      <c r="N143" s="1">
        <v>3700</v>
      </c>
      <c r="O143" s="1">
        <v>1560</v>
      </c>
      <c r="P143" s="1">
        <f t="shared" si="89"/>
        <v>4140.9642857142862</v>
      </c>
      <c r="Q143" s="1">
        <f t="shared" si="86"/>
        <v>694.86999999999932</v>
      </c>
      <c r="R143" s="1">
        <f t="shared" si="76"/>
        <v>868.58749999999918</v>
      </c>
      <c r="S143" s="1">
        <v>215</v>
      </c>
      <c r="T143" s="1">
        <f t="shared" si="77"/>
        <v>1083.5874999999992</v>
      </c>
      <c r="U143" s="22">
        <f t="shared" si="78"/>
        <v>3095.9642857142835</v>
      </c>
      <c r="V143" s="1"/>
      <c r="W143" s="1"/>
      <c r="X143" s="1">
        <v>750</v>
      </c>
      <c r="Y143" s="1">
        <v>3700</v>
      </c>
      <c r="Z143" s="1">
        <v>1880</v>
      </c>
      <c r="AA143" s="1">
        <f t="shared" si="71"/>
        <v>4990.3928571428569</v>
      </c>
      <c r="AB143" s="1">
        <f t="shared" si="87"/>
        <v>708.6499999999993</v>
      </c>
      <c r="AC143" s="1">
        <f t="shared" si="79"/>
        <v>885.81249999999909</v>
      </c>
      <c r="AD143" s="1">
        <v>220</v>
      </c>
      <c r="AE143" s="1">
        <f t="shared" si="80"/>
        <v>1105.8124999999991</v>
      </c>
      <c r="AF143" s="22">
        <f t="shared" si="81"/>
        <v>3159.4642857142835</v>
      </c>
      <c r="AG143" s="20"/>
      <c r="AH143" s="20"/>
      <c r="AI143" s="1">
        <v>750</v>
      </c>
      <c r="AJ143" s="1">
        <v>3700</v>
      </c>
      <c r="AK143" s="1">
        <v>2350</v>
      </c>
      <c r="AL143" s="1">
        <f t="shared" ref="AL143:AL206" si="90">(((22/7*(AI143/2)^2)*AK143)+((AJ143-AI143)*AK143*AI143))/1000000</f>
        <v>6237.9910714285716</v>
      </c>
      <c r="AM143" s="1">
        <f t="shared" si="88"/>
        <v>900.93999999999937</v>
      </c>
      <c r="AN143" s="1">
        <f t="shared" si="82"/>
        <v>1126.1749999999993</v>
      </c>
      <c r="AO143" s="1">
        <v>230</v>
      </c>
      <c r="AP143" s="1">
        <v>45</v>
      </c>
      <c r="AQ143" s="1">
        <f t="shared" si="83"/>
        <v>1401.1749999999993</v>
      </c>
      <c r="AR143" s="22">
        <f t="shared" si="84"/>
        <v>4003.3571428571408</v>
      </c>
    </row>
    <row r="144" spans="2:44" x14ac:dyDescent="0.35">
      <c r="B144" s="3">
        <v>750</v>
      </c>
      <c r="C144" s="21">
        <v>3800</v>
      </c>
      <c r="D144" s="4">
        <v>1255</v>
      </c>
      <c r="E144" s="6">
        <f t="shared" si="72"/>
        <v>3425.4776785714284</v>
      </c>
      <c r="F144" s="3">
        <f t="shared" si="85"/>
        <v>496.66999999999996</v>
      </c>
      <c r="G144" s="21">
        <f t="shared" si="73"/>
        <v>620.83749999999998</v>
      </c>
      <c r="H144" s="21">
        <v>205</v>
      </c>
      <c r="I144" s="4">
        <f t="shared" si="74"/>
        <v>825.83749999999998</v>
      </c>
      <c r="J144" s="9">
        <f t="shared" si="75"/>
        <v>2359.5357142857142</v>
      </c>
      <c r="K144" s="20"/>
      <c r="L144" s="1"/>
      <c r="M144" s="1">
        <v>750</v>
      </c>
      <c r="N144" s="1">
        <v>3800</v>
      </c>
      <c r="O144" s="1">
        <v>1560</v>
      </c>
      <c r="P144" s="1">
        <f t="shared" si="89"/>
        <v>4257.9642857142862</v>
      </c>
      <c r="Q144" s="1">
        <f t="shared" si="86"/>
        <v>707.54999999999927</v>
      </c>
      <c r="R144" s="1">
        <f t="shared" si="76"/>
        <v>884.43749999999909</v>
      </c>
      <c r="S144" s="1">
        <v>215</v>
      </c>
      <c r="T144" s="1">
        <f t="shared" si="77"/>
        <v>1099.4374999999991</v>
      </c>
      <c r="U144" s="22">
        <f t="shared" si="78"/>
        <v>3141.2499999999977</v>
      </c>
      <c r="V144" s="1"/>
      <c r="W144" s="1"/>
      <c r="X144" s="1">
        <v>750</v>
      </c>
      <c r="Y144" s="1">
        <v>3800</v>
      </c>
      <c r="Z144" s="1">
        <v>1880</v>
      </c>
      <c r="AA144" s="1">
        <f t="shared" si="71"/>
        <v>5131.3928571428569</v>
      </c>
      <c r="AB144" s="1">
        <f t="shared" si="87"/>
        <v>721.67999999999927</v>
      </c>
      <c r="AC144" s="1">
        <f t="shared" si="79"/>
        <v>902.09999999999911</v>
      </c>
      <c r="AD144" s="1">
        <v>220</v>
      </c>
      <c r="AE144" s="1">
        <f t="shared" si="80"/>
        <v>1122.099999999999</v>
      </c>
      <c r="AF144" s="22">
        <f t="shared" si="81"/>
        <v>3205.9999999999973</v>
      </c>
      <c r="AG144" s="20"/>
      <c r="AH144" s="20"/>
      <c r="AI144" s="1">
        <v>750</v>
      </c>
      <c r="AJ144" s="1">
        <v>3800</v>
      </c>
      <c r="AK144" s="1">
        <v>2350</v>
      </c>
      <c r="AL144" s="1">
        <f t="shared" si="90"/>
        <v>6414.2410714285716</v>
      </c>
      <c r="AM144" s="1">
        <f t="shared" si="88"/>
        <v>917.83999999999935</v>
      </c>
      <c r="AN144" s="1">
        <f t="shared" si="82"/>
        <v>1147.2999999999993</v>
      </c>
      <c r="AO144" s="1">
        <v>230</v>
      </c>
      <c r="AP144" s="1">
        <v>45</v>
      </c>
      <c r="AQ144" s="1">
        <f t="shared" si="83"/>
        <v>1422.2999999999993</v>
      </c>
      <c r="AR144" s="22">
        <f t="shared" si="84"/>
        <v>4063.714285714284</v>
      </c>
    </row>
    <row r="145" spans="2:44" x14ac:dyDescent="0.35">
      <c r="B145" s="3">
        <v>750</v>
      </c>
      <c r="C145" s="21">
        <v>3900</v>
      </c>
      <c r="D145" s="4">
        <v>1255</v>
      </c>
      <c r="E145" s="6">
        <f t="shared" si="72"/>
        <v>3519.6026785714284</v>
      </c>
      <c r="F145" s="3">
        <f t="shared" si="85"/>
        <v>505.10999999999996</v>
      </c>
      <c r="G145" s="21">
        <f t="shared" si="73"/>
        <v>631.38749999999993</v>
      </c>
      <c r="H145" s="21">
        <v>210</v>
      </c>
      <c r="I145" s="4">
        <f t="shared" si="74"/>
        <v>841.38749999999993</v>
      </c>
      <c r="J145" s="9">
        <f t="shared" si="75"/>
        <v>2403.9642857142858</v>
      </c>
      <c r="K145" s="20"/>
      <c r="L145" s="1"/>
      <c r="M145" s="1">
        <v>750</v>
      </c>
      <c r="N145" s="1">
        <v>3900</v>
      </c>
      <c r="O145" s="1">
        <v>1560</v>
      </c>
      <c r="P145" s="1">
        <f t="shared" si="89"/>
        <v>4374.9642857142862</v>
      </c>
      <c r="Q145" s="1">
        <f t="shared" si="86"/>
        <v>720.22999999999922</v>
      </c>
      <c r="R145" s="1">
        <f t="shared" si="76"/>
        <v>900.287499999999</v>
      </c>
      <c r="S145" s="1">
        <v>215</v>
      </c>
      <c r="T145" s="1">
        <f t="shared" si="77"/>
        <v>1115.287499999999</v>
      </c>
      <c r="U145" s="22">
        <f t="shared" si="78"/>
        <v>3186.5357142857115</v>
      </c>
      <c r="V145" s="1"/>
      <c r="W145" s="1"/>
      <c r="X145" s="1">
        <v>750</v>
      </c>
      <c r="Y145" s="1">
        <v>3900</v>
      </c>
      <c r="Z145" s="1">
        <v>1880</v>
      </c>
      <c r="AA145" s="1">
        <f t="shared" si="71"/>
        <v>5272.3928571428569</v>
      </c>
      <c r="AB145" s="1">
        <f t="shared" si="87"/>
        <v>734.70999999999924</v>
      </c>
      <c r="AC145" s="1">
        <f t="shared" si="79"/>
        <v>918.38749999999902</v>
      </c>
      <c r="AD145" s="1">
        <v>220</v>
      </c>
      <c r="AE145" s="1">
        <f t="shared" si="80"/>
        <v>1138.3874999999989</v>
      </c>
      <c r="AF145" s="22">
        <f t="shared" si="81"/>
        <v>3252.5357142857115</v>
      </c>
      <c r="AG145" s="20"/>
      <c r="AH145" s="20"/>
      <c r="AI145" s="1">
        <v>750</v>
      </c>
      <c r="AJ145" s="1">
        <v>3900</v>
      </c>
      <c r="AK145" s="1">
        <v>2350</v>
      </c>
      <c r="AL145" s="1">
        <f t="shared" si="90"/>
        <v>6590.4910714285716</v>
      </c>
      <c r="AM145" s="1">
        <f t="shared" si="88"/>
        <v>934.73999999999933</v>
      </c>
      <c r="AN145" s="1">
        <f t="shared" si="82"/>
        <v>1168.4249999999993</v>
      </c>
      <c r="AO145" s="1">
        <v>235</v>
      </c>
      <c r="AP145" s="1">
        <v>45</v>
      </c>
      <c r="AQ145" s="1">
        <f t="shared" si="83"/>
        <v>1448.4249999999993</v>
      </c>
      <c r="AR145" s="22">
        <f t="shared" si="84"/>
        <v>4138.3571428571413</v>
      </c>
    </row>
    <row r="146" spans="2:44" x14ac:dyDescent="0.35">
      <c r="B146" s="3">
        <v>750</v>
      </c>
      <c r="C146" s="21">
        <v>4000</v>
      </c>
      <c r="D146" s="4">
        <v>1255</v>
      </c>
      <c r="E146" s="6">
        <f t="shared" si="72"/>
        <v>3613.7276785714284</v>
      </c>
      <c r="F146" s="3">
        <f t="shared" si="85"/>
        <v>513.54999999999995</v>
      </c>
      <c r="G146" s="21">
        <f t="shared" si="73"/>
        <v>641.9375</v>
      </c>
      <c r="H146" s="21">
        <v>210</v>
      </c>
      <c r="I146" s="4">
        <f t="shared" si="74"/>
        <v>851.9375</v>
      </c>
      <c r="J146" s="9">
        <f t="shared" si="75"/>
        <v>2434.1071428571431</v>
      </c>
      <c r="K146" s="20"/>
      <c r="L146" s="1"/>
      <c r="M146" s="1">
        <v>750</v>
      </c>
      <c r="N146" s="1">
        <v>4000</v>
      </c>
      <c r="O146" s="1">
        <v>1560</v>
      </c>
      <c r="P146" s="1">
        <f t="shared" si="89"/>
        <v>4491.9642857142862</v>
      </c>
      <c r="Q146" s="1">
        <f t="shared" si="86"/>
        <v>732.90999999999917</v>
      </c>
      <c r="R146" s="1">
        <f t="shared" si="76"/>
        <v>916.13749999999891</v>
      </c>
      <c r="S146" s="1">
        <v>215</v>
      </c>
      <c r="T146" s="1">
        <f t="shared" si="77"/>
        <v>1131.1374999999989</v>
      </c>
      <c r="U146" s="22">
        <f t="shared" si="78"/>
        <v>3231.8214285714257</v>
      </c>
      <c r="V146" s="1"/>
      <c r="W146" s="1"/>
      <c r="X146" s="1">
        <v>750</v>
      </c>
      <c r="Y146" s="1">
        <v>4000</v>
      </c>
      <c r="Z146" s="1">
        <v>1880</v>
      </c>
      <c r="AA146" s="1">
        <f t="shared" si="71"/>
        <v>5413.3928571428569</v>
      </c>
      <c r="AB146" s="1">
        <f t="shared" si="87"/>
        <v>747.73999999999921</v>
      </c>
      <c r="AC146" s="1">
        <f t="shared" si="79"/>
        <v>934.67499999999905</v>
      </c>
      <c r="AD146" s="1">
        <v>220</v>
      </c>
      <c r="AE146" s="1">
        <f t="shared" si="80"/>
        <v>1154.674999999999</v>
      </c>
      <c r="AF146" s="22">
        <f t="shared" si="81"/>
        <v>3299.0714285714262</v>
      </c>
      <c r="AG146" s="20"/>
      <c r="AH146" s="20"/>
      <c r="AI146" s="1">
        <v>750</v>
      </c>
      <c r="AJ146" s="1">
        <v>4000</v>
      </c>
      <c r="AK146" s="1">
        <v>2350</v>
      </c>
      <c r="AL146" s="1">
        <f t="shared" si="90"/>
        <v>6766.7410714285716</v>
      </c>
      <c r="AM146" s="1">
        <f t="shared" si="88"/>
        <v>951.6399999999993</v>
      </c>
      <c r="AN146" s="1">
        <f t="shared" si="82"/>
        <v>1189.549999999999</v>
      </c>
      <c r="AO146" s="1">
        <v>235</v>
      </c>
      <c r="AP146" s="1">
        <v>45</v>
      </c>
      <c r="AQ146" s="1">
        <f t="shared" si="83"/>
        <v>1469.549999999999</v>
      </c>
      <c r="AR146" s="22">
        <f t="shared" si="84"/>
        <v>4198.7142857142835</v>
      </c>
    </row>
    <row r="147" spans="2:44" x14ac:dyDescent="0.35">
      <c r="B147" s="3"/>
      <c r="C147" s="21"/>
      <c r="D147" s="4"/>
      <c r="E147" s="6"/>
      <c r="F147" s="3"/>
      <c r="G147" s="21"/>
      <c r="H147" s="21"/>
      <c r="I147" s="4"/>
      <c r="J147" s="23"/>
      <c r="K147" s="20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20"/>
      <c r="AH147" s="20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pans="2:44" x14ac:dyDescent="0.35">
      <c r="B148" s="3"/>
      <c r="C148" s="21"/>
      <c r="D148" s="4"/>
      <c r="E148" s="6"/>
      <c r="F148" s="3"/>
      <c r="G148" s="21"/>
      <c r="H148" s="21"/>
      <c r="I148" s="4"/>
      <c r="J148" s="23"/>
      <c r="K148" s="20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20"/>
      <c r="AH148" s="20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pans="2:44" x14ac:dyDescent="0.35">
      <c r="B149" s="3">
        <v>800</v>
      </c>
      <c r="C149" s="21">
        <v>800</v>
      </c>
      <c r="D149" s="4">
        <v>1255</v>
      </c>
      <c r="E149" s="6">
        <f t="shared" ref="E149:E181" si="91">(((22/7*(B149/2)^2)*D149)+((C149-B149)*D149*B149))/1000000</f>
        <v>631.08571428571429</v>
      </c>
      <c r="F149" s="3">
        <v>250.86</v>
      </c>
      <c r="G149" s="21">
        <f t="shared" ref="G149:G181" si="92">$G$4*F149</f>
        <v>313.57500000000005</v>
      </c>
      <c r="H149" s="21">
        <v>125</v>
      </c>
      <c r="I149" s="4">
        <f t="shared" ref="I149:I181" si="93">SUM(G149:H149)</f>
        <v>438.57500000000005</v>
      </c>
      <c r="J149" s="9">
        <f t="shared" ref="J149:J181" si="94">I149/(1-$C$2)</f>
        <v>1253.0714285714287</v>
      </c>
      <c r="K149" s="20"/>
      <c r="L149" s="1"/>
      <c r="M149" s="1">
        <v>800</v>
      </c>
      <c r="N149" s="1">
        <v>800</v>
      </c>
      <c r="O149" s="1">
        <v>1560</v>
      </c>
      <c r="P149" s="1">
        <f t="shared" si="89"/>
        <v>784.4571428571428</v>
      </c>
      <c r="Q149" s="1">
        <v>337.71</v>
      </c>
      <c r="R149" s="1">
        <f t="shared" ref="R149:R181" si="95">$R$4*Q149</f>
        <v>422.13749999999999</v>
      </c>
      <c r="S149" s="1">
        <v>125</v>
      </c>
      <c r="T149" s="1">
        <f t="shared" ref="T149:T181" si="96">SUM(R149:S149)</f>
        <v>547.13750000000005</v>
      </c>
      <c r="U149" s="22">
        <f t="shared" ref="U149:U181" si="97">T149/(1-$C$2)</f>
        <v>1563.2500000000002</v>
      </c>
      <c r="V149" s="1"/>
      <c r="W149" s="1"/>
      <c r="X149" s="1">
        <v>800</v>
      </c>
      <c r="Y149" s="1">
        <v>800</v>
      </c>
      <c r="Z149" s="1">
        <v>1880</v>
      </c>
      <c r="AA149" s="1">
        <f t="shared" si="71"/>
        <v>945.37142857142851</v>
      </c>
      <c r="AB149" s="1">
        <v>341.37</v>
      </c>
      <c r="AC149" s="1">
        <f t="shared" ref="AC149:AC181" si="98">$AC$4*AB149</f>
        <v>426.71249999999998</v>
      </c>
      <c r="AD149" s="1">
        <v>125</v>
      </c>
      <c r="AE149" s="1">
        <f t="shared" ref="AE149:AE181" si="99">SUM(AC149:AD149)</f>
        <v>551.71249999999998</v>
      </c>
      <c r="AF149" s="22">
        <f t="shared" ref="AF149:AF181" si="100">AE149/(1-$C$2)</f>
        <v>1576.3214285714287</v>
      </c>
      <c r="AG149" s="20"/>
      <c r="AH149" s="20"/>
      <c r="AI149" s="1">
        <v>800</v>
      </c>
      <c r="AJ149" s="1">
        <v>800</v>
      </c>
      <c r="AK149" s="1">
        <v>2350</v>
      </c>
      <c r="AL149" s="1">
        <f t="shared" si="90"/>
        <v>1181.7142857142856</v>
      </c>
      <c r="AM149" s="1">
        <v>424.57</v>
      </c>
      <c r="AN149" s="1">
        <f t="shared" ref="AN149:AN181" si="101">$AN$4*AM149</f>
        <v>530.71249999999998</v>
      </c>
      <c r="AO149" s="1">
        <v>145</v>
      </c>
      <c r="AP149" s="1">
        <v>30</v>
      </c>
      <c r="AQ149" s="1">
        <f t="shared" ref="AQ149:AQ180" si="102">SUM(AN149:AP149)</f>
        <v>705.71249999999998</v>
      </c>
      <c r="AR149" s="22">
        <f t="shared" ref="AR149:AR181" si="103">AQ149/(1-$C$2)</f>
        <v>2016.3214285714287</v>
      </c>
    </row>
    <row r="150" spans="2:44" x14ac:dyDescent="0.35">
      <c r="B150" s="3">
        <v>800</v>
      </c>
      <c r="C150" s="21">
        <v>900</v>
      </c>
      <c r="D150" s="4">
        <v>1255</v>
      </c>
      <c r="E150" s="6">
        <f t="shared" si="91"/>
        <v>731.48571428571427</v>
      </c>
      <c r="F150" s="3">
        <v>259.3</v>
      </c>
      <c r="G150" s="21">
        <f t="shared" si="92"/>
        <v>324.125</v>
      </c>
      <c r="H150" s="21">
        <v>125</v>
      </c>
      <c r="I150" s="4">
        <f t="shared" si="93"/>
        <v>449.125</v>
      </c>
      <c r="J150" s="9">
        <f t="shared" si="94"/>
        <v>1283.2142857142858</v>
      </c>
      <c r="K150" s="20"/>
      <c r="L150" s="1"/>
      <c r="M150" s="1">
        <v>800</v>
      </c>
      <c r="N150" s="1">
        <v>900</v>
      </c>
      <c r="O150" s="1">
        <v>1560</v>
      </c>
      <c r="P150" s="1">
        <f t="shared" si="89"/>
        <v>909.25714285714275</v>
      </c>
      <c r="Q150" s="1">
        <v>350.39</v>
      </c>
      <c r="R150" s="1">
        <f t="shared" si="95"/>
        <v>437.98749999999995</v>
      </c>
      <c r="S150" s="1">
        <v>125</v>
      </c>
      <c r="T150" s="1">
        <f t="shared" si="96"/>
        <v>562.98749999999995</v>
      </c>
      <c r="U150" s="22">
        <f t="shared" si="97"/>
        <v>1608.5357142857142</v>
      </c>
      <c r="V150" s="1"/>
      <c r="W150" s="1"/>
      <c r="X150" s="1">
        <v>800</v>
      </c>
      <c r="Y150" s="1">
        <v>900</v>
      </c>
      <c r="Z150" s="1">
        <v>1880</v>
      </c>
      <c r="AA150" s="1">
        <f t="shared" si="71"/>
        <v>1095.7714285714285</v>
      </c>
      <c r="AB150" s="1">
        <v>354.4</v>
      </c>
      <c r="AC150" s="1">
        <f t="shared" si="98"/>
        <v>443</v>
      </c>
      <c r="AD150" s="1">
        <v>145</v>
      </c>
      <c r="AE150" s="1">
        <f t="shared" si="99"/>
        <v>588</v>
      </c>
      <c r="AF150" s="22">
        <f t="shared" si="100"/>
        <v>1680</v>
      </c>
      <c r="AG150" s="20"/>
      <c r="AH150" s="20"/>
      <c r="AI150" s="1">
        <v>800</v>
      </c>
      <c r="AJ150" s="1">
        <v>900</v>
      </c>
      <c r="AK150" s="1">
        <v>2350</v>
      </c>
      <c r="AL150" s="1">
        <f t="shared" si="90"/>
        <v>1369.7142857142856</v>
      </c>
      <c r="AM150" s="1">
        <v>441.47</v>
      </c>
      <c r="AN150" s="1">
        <f t="shared" si="101"/>
        <v>551.83750000000009</v>
      </c>
      <c r="AO150" s="1">
        <v>145</v>
      </c>
      <c r="AP150" s="1">
        <v>30</v>
      </c>
      <c r="AQ150" s="1">
        <f t="shared" si="102"/>
        <v>726.83750000000009</v>
      </c>
      <c r="AR150" s="22">
        <f t="shared" si="103"/>
        <v>2076.678571428572</v>
      </c>
    </row>
    <row r="151" spans="2:44" x14ac:dyDescent="0.35">
      <c r="B151" s="3">
        <v>800</v>
      </c>
      <c r="C151" s="21">
        <v>1000</v>
      </c>
      <c r="D151" s="4">
        <v>1255</v>
      </c>
      <c r="E151" s="6">
        <f t="shared" si="91"/>
        <v>831.88571428571424</v>
      </c>
      <c r="F151" s="3">
        <f>F150+8.44</f>
        <v>267.74</v>
      </c>
      <c r="G151" s="21">
        <f t="shared" si="92"/>
        <v>334.67500000000001</v>
      </c>
      <c r="H151" s="21">
        <v>125</v>
      </c>
      <c r="I151" s="4">
        <f t="shared" si="93"/>
        <v>459.67500000000001</v>
      </c>
      <c r="J151" s="9">
        <f t="shared" si="94"/>
        <v>1313.3571428571429</v>
      </c>
      <c r="K151" s="20"/>
      <c r="L151" s="1"/>
      <c r="M151" s="1">
        <v>800</v>
      </c>
      <c r="N151" s="1">
        <v>1000</v>
      </c>
      <c r="O151" s="1">
        <v>1560</v>
      </c>
      <c r="P151" s="1">
        <f t="shared" si="89"/>
        <v>1034.0571428571427</v>
      </c>
      <c r="Q151" s="1">
        <f>Q150+12.68</f>
        <v>363.07</v>
      </c>
      <c r="R151" s="1">
        <f t="shared" si="95"/>
        <v>453.83749999999998</v>
      </c>
      <c r="S151" s="1">
        <v>145</v>
      </c>
      <c r="T151" s="1">
        <f t="shared" si="96"/>
        <v>598.83749999999998</v>
      </c>
      <c r="U151" s="22">
        <f t="shared" si="97"/>
        <v>1710.9642857142858</v>
      </c>
      <c r="V151" s="1"/>
      <c r="W151" s="1"/>
      <c r="X151" s="1">
        <v>800</v>
      </c>
      <c r="Y151" s="1">
        <v>1000</v>
      </c>
      <c r="Z151" s="1">
        <v>1880</v>
      </c>
      <c r="AA151" s="1">
        <f t="shared" si="71"/>
        <v>1246.1714285714286</v>
      </c>
      <c r="AB151" s="1">
        <f>AB150+13.03</f>
        <v>367.42999999999995</v>
      </c>
      <c r="AC151" s="1">
        <f t="shared" si="98"/>
        <v>459.28749999999991</v>
      </c>
      <c r="AD151" s="1">
        <v>145</v>
      </c>
      <c r="AE151" s="1">
        <f t="shared" si="99"/>
        <v>604.28749999999991</v>
      </c>
      <c r="AF151" s="22">
        <f t="shared" si="100"/>
        <v>1726.5357142857142</v>
      </c>
      <c r="AG151" s="20"/>
      <c r="AH151" s="20"/>
      <c r="AI151" s="1">
        <v>800</v>
      </c>
      <c r="AJ151" s="1">
        <v>1000</v>
      </c>
      <c r="AK151" s="1">
        <v>2350</v>
      </c>
      <c r="AL151" s="1">
        <f t="shared" si="90"/>
        <v>1557.7142857142856</v>
      </c>
      <c r="AM151" s="1">
        <f>AM150+16.9</f>
        <v>458.37</v>
      </c>
      <c r="AN151" s="1">
        <f t="shared" si="101"/>
        <v>572.96249999999998</v>
      </c>
      <c r="AO151" s="1">
        <v>165</v>
      </c>
      <c r="AP151" s="1">
        <v>30</v>
      </c>
      <c r="AQ151" s="1">
        <f t="shared" si="102"/>
        <v>767.96249999999998</v>
      </c>
      <c r="AR151" s="22">
        <f t="shared" si="103"/>
        <v>2194.1785714285716</v>
      </c>
    </row>
    <row r="152" spans="2:44" x14ac:dyDescent="0.35">
      <c r="B152" s="3">
        <v>800</v>
      </c>
      <c r="C152" s="21">
        <v>1100</v>
      </c>
      <c r="D152" s="4">
        <v>1255</v>
      </c>
      <c r="E152" s="6">
        <f t="shared" si="91"/>
        <v>932.28571428571422</v>
      </c>
      <c r="F152" s="3">
        <f t="shared" ref="F152:F181" si="104">F151+8.44</f>
        <v>276.18</v>
      </c>
      <c r="G152" s="21">
        <f t="shared" si="92"/>
        <v>345.22500000000002</v>
      </c>
      <c r="H152" s="21">
        <v>125</v>
      </c>
      <c r="I152" s="4">
        <f t="shared" si="93"/>
        <v>470.22500000000002</v>
      </c>
      <c r="J152" s="9">
        <f t="shared" si="94"/>
        <v>1343.5000000000002</v>
      </c>
      <c r="K152" s="20"/>
      <c r="L152" s="1"/>
      <c r="M152" s="1">
        <v>800</v>
      </c>
      <c r="N152" s="1">
        <v>1100</v>
      </c>
      <c r="O152" s="1">
        <v>1560</v>
      </c>
      <c r="P152" s="1">
        <f t="shared" si="89"/>
        <v>1158.8571428571429</v>
      </c>
      <c r="Q152" s="1">
        <f t="shared" ref="Q152:Q181" si="105">Q151+12.68</f>
        <v>375.75</v>
      </c>
      <c r="R152" s="1">
        <f t="shared" si="95"/>
        <v>469.6875</v>
      </c>
      <c r="S152" s="1">
        <v>145</v>
      </c>
      <c r="T152" s="1">
        <f t="shared" si="96"/>
        <v>614.6875</v>
      </c>
      <c r="U152" s="22">
        <f t="shared" si="97"/>
        <v>1756.25</v>
      </c>
      <c r="V152" s="1"/>
      <c r="W152" s="1"/>
      <c r="X152" s="1">
        <v>800</v>
      </c>
      <c r="Y152" s="1">
        <v>1100</v>
      </c>
      <c r="Z152" s="1">
        <v>1880</v>
      </c>
      <c r="AA152" s="1">
        <f t="shared" si="71"/>
        <v>1396.5714285714284</v>
      </c>
      <c r="AB152" s="1">
        <f t="shared" ref="AB152:AB181" si="106">AB151+13.03</f>
        <v>380.45999999999992</v>
      </c>
      <c r="AC152" s="1">
        <f t="shared" si="98"/>
        <v>475.57499999999993</v>
      </c>
      <c r="AD152" s="1">
        <v>145</v>
      </c>
      <c r="AE152" s="1">
        <f t="shared" si="99"/>
        <v>620.57499999999993</v>
      </c>
      <c r="AF152" s="22">
        <f t="shared" si="100"/>
        <v>1773.0714285714284</v>
      </c>
      <c r="AG152" s="20"/>
      <c r="AH152" s="20"/>
      <c r="AI152" s="1">
        <v>800</v>
      </c>
      <c r="AJ152" s="1">
        <v>1100</v>
      </c>
      <c r="AK152" s="1">
        <v>2350</v>
      </c>
      <c r="AL152" s="1">
        <f t="shared" si="90"/>
        <v>1745.7142857142856</v>
      </c>
      <c r="AM152" s="1">
        <f t="shared" ref="AM152:AM181" si="107">AM151+16.9</f>
        <v>475.27</v>
      </c>
      <c r="AN152" s="1">
        <f t="shared" si="101"/>
        <v>594.08749999999998</v>
      </c>
      <c r="AO152" s="1">
        <v>165</v>
      </c>
      <c r="AP152" s="1">
        <v>30</v>
      </c>
      <c r="AQ152" s="1">
        <f t="shared" si="102"/>
        <v>789.08749999999998</v>
      </c>
      <c r="AR152" s="22">
        <f t="shared" si="103"/>
        <v>2254.5357142857142</v>
      </c>
    </row>
    <row r="153" spans="2:44" x14ac:dyDescent="0.35">
      <c r="B153" s="3">
        <v>800</v>
      </c>
      <c r="C153" s="21">
        <v>1200</v>
      </c>
      <c r="D153" s="4">
        <v>1255</v>
      </c>
      <c r="E153" s="6">
        <f t="shared" si="91"/>
        <v>1032.6857142857143</v>
      </c>
      <c r="F153" s="3">
        <f t="shared" si="104"/>
        <v>284.62</v>
      </c>
      <c r="G153" s="21">
        <f t="shared" si="92"/>
        <v>355.77499999999998</v>
      </c>
      <c r="H153" s="21">
        <v>145</v>
      </c>
      <c r="I153" s="4">
        <f t="shared" si="93"/>
        <v>500.77499999999998</v>
      </c>
      <c r="J153" s="9">
        <f t="shared" si="94"/>
        <v>1430.7857142857142</v>
      </c>
      <c r="K153" s="20"/>
      <c r="L153" s="1"/>
      <c r="M153" s="1">
        <v>800</v>
      </c>
      <c r="N153" s="1">
        <v>1200</v>
      </c>
      <c r="O153" s="1">
        <v>1560</v>
      </c>
      <c r="P153" s="1">
        <f t="shared" si="89"/>
        <v>1283.6571428571428</v>
      </c>
      <c r="Q153" s="1">
        <f t="shared" si="105"/>
        <v>388.43</v>
      </c>
      <c r="R153" s="1">
        <f t="shared" si="95"/>
        <v>485.53750000000002</v>
      </c>
      <c r="S153" s="1">
        <v>145</v>
      </c>
      <c r="T153" s="1">
        <f t="shared" si="96"/>
        <v>630.53750000000002</v>
      </c>
      <c r="U153" s="22">
        <f t="shared" si="97"/>
        <v>1801.5357142857144</v>
      </c>
      <c r="V153" s="1"/>
      <c r="W153" s="1"/>
      <c r="X153" s="1">
        <v>800</v>
      </c>
      <c r="Y153" s="1">
        <v>1200</v>
      </c>
      <c r="Z153" s="1">
        <v>1880</v>
      </c>
      <c r="AA153" s="1">
        <f t="shared" si="71"/>
        <v>1546.9714285714285</v>
      </c>
      <c r="AB153" s="1">
        <f t="shared" si="106"/>
        <v>393.4899999999999</v>
      </c>
      <c r="AC153" s="1">
        <f t="shared" si="98"/>
        <v>491.86249999999984</v>
      </c>
      <c r="AD153" s="1">
        <v>165</v>
      </c>
      <c r="AE153" s="1">
        <f t="shared" si="99"/>
        <v>656.86249999999984</v>
      </c>
      <c r="AF153" s="22">
        <f t="shared" si="100"/>
        <v>1876.7499999999998</v>
      </c>
      <c r="AG153" s="20"/>
      <c r="AH153" s="20"/>
      <c r="AI153" s="1">
        <v>800</v>
      </c>
      <c r="AJ153" s="1">
        <v>1200</v>
      </c>
      <c r="AK153" s="1">
        <v>2350</v>
      </c>
      <c r="AL153" s="1">
        <f t="shared" si="90"/>
        <v>1933.7142857142856</v>
      </c>
      <c r="AM153" s="1">
        <f t="shared" si="107"/>
        <v>492.16999999999996</v>
      </c>
      <c r="AN153" s="1">
        <f t="shared" si="101"/>
        <v>615.21249999999998</v>
      </c>
      <c r="AO153" s="1">
        <v>165</v>
      </c>
      <c r="AP153" s="1">
        <v>30</v>
      </c>
      <c r="AQ153" s="1">
        <f t="shared" si="102"/>
        <v>810.21249999999998</v>
      </c>
      <c r="AR153" s="22">
        <f t="shared" si="103"/>
        <v>2314.8928571428573</v>
      </c>
    </row>
    <row r="154" spans="2:44" x14ac:dyDescent="0.35">
      <c r="B154" s="3">
        <v>800</v>
      </c>
      <c r="C154" s="21">
        <v>1300</v>
      </c>
      <c r="D154" s="4">
        <v>1255</v>
      </c>
      <c r="E154" s="6">
        <f t="shared" si="91"/>
        <v>1133.0857142857142</v>
      </c>
      <c r="F154" s="3">
        <f t="shared" si="104"/>
        <v>293.06</v>
      </c>
      <c r="G154" s="21">
        <f t="shared" si="92"/>
        <v>366.32499999999999</v>
      </c>
      <c r="H154" s="21">
        <v>145</v>
      </c>
      <c r="I154" s="4">
        <f t="shared" si="93"/>
        <v>511.32499999999999</v>
      </c>
      <c r="J154" s="9">
        <f t="shared" si="94"/>
        <v>1460.9285714285716</v>
      </c>
      <c r="K154" s="20"/>
      <c r="L154" s="1"/>
      <c r="M154" s="1">
        <v>800</v>
      </c>
      <c r="N154" s="1">
        <v>1300</v>
      </c>
      <c r="O154" s="1">
        <v>1560</v>
      </c>
      <c r="P154" s="1">
        <f t="shared" si="89"/>
        <v>1408.457142857143</v>
      </c>
      <c r="Q154" s="1">
        <f t="shared" si="105"/>
        <v>401.11</v>
      </c>
      <c r="R154" s="1">
        <f t="shared" si="95"/>
        <v>501.38750000000005</v>
      </c>
      <c r="S154" s="1">
        <v>145</v>
      </c>
      <c r="T154" s="1">
        <f t="shared" si="96"/>
        <v>646.38750000000005</v>
      </c>
      <c r="U154" s="22">
        <f t="shared" si="97"/>
        <v>1846.8214285714289</v>
      </c>
      <c r="V154" s="1"/>
      <c r="W154" s="1"/>
      <c r="X154" s="1">
        <v>800</v>
      </c>
      <c r="Y154" s="1">
        <v>1300</v>
      </c>
      <c r="Z154" s="1">
        <v>1880</v>
      </c>
      <c r="AA154" s="1">
        <f t="shared" si="71"/>
        <v>1697.3714285714286</v>
      </c>
      <c r="AB154" s="1">
        <f t="shared" si="106"/>
        <v>406.51999999999987</v>
      </c>
      <c r="AC154" s="1">
        <f t="shared" si="98"/>
        <v>508.14999999999986</v>
      </c>
      <c r="AD154" s="1">
        <v>165</v>
      </c>
      <c r="AE154" s="1">
        <f t="shared" si="99"/>
        <v>673.14999999999986</v>
      </c>
      <c r="AF154" s="22">
        <f t="shared" si="100"/>
        <v>1923.285714285714</v>
      </c>
      <c r="AG154" s="20"/>
      <c r="AH154" s="20"/>
      <c r="AI154" s="1">
        <v>800</v>
      </c>
      <c r="AJ154" s="1">
        <v>1300</v>
      </c>
      <c r="AK154" s="1">
        <v>2350</v>
      </c>
      <c r="AL154" s="1">
        <f t="shared" si="90"/>
        <v>2121.7142857142858</v>
      </c>
      <c r="AM154" s="1">
        <f t="shared" si="107"/>
        <v>509.06999999999994</v>
      </c>
      <c r="AN154" s="1">
        <f t="shared" si="101"/>
        <v>636.33749999999986</v>
      </c>
      <c r="AO154" s="1">
        <v>185</v>
      </c>
      <c r="AP154" s="1">
        <v>30</v>
      </c>
      <c r="AQ154" s="1">
        <f t="shared" si="102"/>
        <v>851.33749999999986</v>
      </c>
      <c r="AR154" s="22">
        <f t="shared" si="103"/>
        <v>2432.3928571428569</v>
      </c>
    </row>
    <row r="155" spans="2:44" x14ac:dyDescent="0.35">
      <c r="B155" s="3">
        <v>800</v>
      </c>
      <c r="C155" s="21">
        <v>1400</v>
      </c>
      <c r="D155" s="4">
        <v>1255</v>
      </c>
      <c r="E155" s="6">
        <f t="shared" si="91"/>
        <v>1233.485714285714</v>
      </c>
      <c r="F155" s="3">
        <f t="shared" si="104"/>
        <v>301.5</v>
      </c>
      <c r="G155" s="21">
        <f t="shared" si="92"/>
        <v>376.875</v>
      </c>
      <c r="H155" s="21">
        <v>145</v>
      </c>
      <c r="I155" s="4">
        <f t="shared" si="93"/>
        <v>521.875</v>
      </c>
      <c r="J155" s="9">
        <f t="shared" si="94"/>
        <v>1491.0714285714287</v>
      </c>
      <c r="K155" s="20"/>
      <c r="L155" s="1"/>
      <c r="M155" s="1">
        <v>800</v>
      </c>
      <c r="N155" s="1">
        <v>1400</v>
      </c>
      <c r="O155" s="1">
        <v>1560</v>
      </c>
      <c r="P155" s="1">
        <f t="shared" si="89"/>
        <v>1533.257142857143</v>
      </c>
      <c r="Q155" s="1">
        <f t="shared" si="105"/>
        <v>413.79</v>
      </c>
      <c r="R155" s="1">
        <f t="shared" si="95"/>
        <v>517.23750000000007</v>
      </c>
      <c r="S155" s="1">
        <v>165</v>
      </c>
      <c r="T155" s="1">
        <f t="shared" si="96"/>
        <v>682.23750000000007</v>
      </c>
      <c r="U155" s="22">
        <f t="shared" si="97"/>
        <v>1949.2500000000002</v>
      </c>
      <c r="V155" s="1"/>
      <c r="W155" s="1"/>
      <c r="X155" s="1">
        <v>800</v>
      </c>
      <c r="Y155" s="1">
        <v>1400</v>
      </c>
      <c r="Z155" s="1">
        <v>1880</v>
      </c>
      <c r="AA155" s="1">
        <f t="shared" si="71"/>
        <v>1847.7714285714285</v>
      </c>
      <c r="AB155" s="1">
        <f t="shared" si="106"/>
        <v>419.54999999999984</v>
      </c>
      <c r="AC155" s="1">
        <f t="shared" si="98"/>
        <v>524.43749999999977</v>
      </c>
      <c r="AD155" s="1">
        <v>165</v>
      </c>
      <c r="AE155" s="1">
        <f t="shared" si="99"/>
        <v>689.43749999999977</v>
      </c>
      <c r="AF155" s="22">
        <f t="shared" si="100"/>
        <v>1969.821428571428</v>
      </c>
      <c r="AG155" s="20"/>
      <c r="AH155" s="20"/>
      <c r="AI155" s="1">
        <v>800</v>
      </c>
      <c r="AJ155" s="1">
        <v>1400</v>
      </c>
      <c r="AK155" s="1">
        <v>2350</v>
      </c>
      <c r="AL155" s="1">
        <f t="shared" si="90"/>
        <v>2309.7142857142858</v>
      </c>
      <c r="AM155" s="1">
        <f t="shared" si="107"/>
        <v>525.96999999999991</v>
      </c>
      <c r="AN155" s="1">
        <f t="shared" si="101"/>
        <v>657.46249999999986</v>
      </c>
      <c r="AO155" s="1">
        <v>185</v>
      </c>
      <c r="AP155" s="1">
        <v>30</v>
      </c>
      <c r="AQ155" s="1">
        <f t="shared" si="102"/>
        <v>872.46249999999986</v>
      </c>
      <c r="AR155" s="22">
        <f t="shared" si="103"/>
        <v>2492.7499999999995</v>
      </c>
    </row>
    <row r="156" spans="2:44" x14ac:dyDescent="0.35">
      <c r="B156" s="3">
        <v>800</v>
      </c>
      <c r="C156" s="21">
        <v>1500</v>
      </c>
      <c r="D156" s="4">
        <v>1255</v>
      </c>
      <c r="E156" s="6">
        <f t="shared" si="91"/>
        <v>1333.8857142857141</v>
      </c>
      <c r="F156" s="3">
        <f t="shared" si="104"/>
        <v>309.94</v>
      </c>
      <c r="G156" s="21">
        <f t="shared" si="92"/>
        <v>387.42500000000001</v>
      </c>
      <c r="H156" s="21">
        <v>145</v>
      </c>
      <c r="I156" s="4">
        <f t="shared" si="93"/>
        <v>532.42499999999995</v>
      </c>
      <c r="J156" s="9">
        <f t="shared" si="94"/>
        <v>1521.2142857142858</v>
      </c>
      <c r="K156" s="20"/>
      <c r="L156" s="1"/>
      <c r="M156" s="1">
        <v>800</v>
      </c>
      <c r="N156" s="1">
        <v>1500</v>
      </c>
      <c r="O156" s="1">
        <v>1560</v>
      </c>
      <c r="P156" s="1">
        <f t="shared" si="89"/>
        <v>1658.0571428571429</v>
      </c>
      <c r="Q156" s="1">
        <f t="shared" si="105"/>
        <v>426.47</v>
      </c>
      <c r="R156" s="1">
        <f t="shared" si="95"/>
        <v>533.08750000000009</v>
      </c>
      <c r="S156" s="1">
        <v>165</v>
      </c>
      <c r="T156" s="1">
        <f t="shared" si="96"/>
        <v>698.08750000000009</v>
      </c>
      <c r="U156" s="22">
        <f t="shared" si="97"/>
        <v>1994.5357142857147</v>
      </c>
      <c r="V156" s="1"/>
      <c r="W156" s="1"/>
      <c r="X156" s="1">
        <v>800</v>
      </c>
      <c r="Y156" s="1">
        <v>1500</v>
      </c>
      <c r="Z156" s="1">
        <v>1880</v>
      </c>
      <c r="AA156" s="1">
        <f t="shared" si="71"/>
        <v>1998.1714285714286</v>
      </c>
      <c r="AB156" s="1">
        <f t="shared" si="106"/>
        <v>432.57999999999981</v>
      </c>
      <c r="AC156" s="1">
        <f t="shared" si="98"/>
        <v>540.7249999999998</v>
      </c>
      <c r="AD156" s="1">
        <v>165</v>
      </c>
      <c r="AE156" s="1">
        <f t="shared" si="99"/>
        <v>705.7249999999998</v>
      </c>
      <c r="AF156" s="22">
        <f t="shared" si="100"/>
        <v>2016.3571428571424</v>
      </c>
      <c r="AG156" s="20"/>
      <c r="AH156" s="20"/>
      <c r="AI156" s="1">
        <v>800</v>
      </c>
      <c r="AJ156" s="1">
        <v>1500</v>
      </c>
      <c r="AK156" s="1">
        <v>2350</v>
      </c>
      <c r="AL156" s="1">
        <f t="shared" si="90"/>
        <v>2497.7142857142858</v>
      </c>
      <c r="AM156" s="1">
        <f t="shared" si="107"/>
        <v>542.86999999999989</v>
      </c>
      <c r="AN156" s="1">
        <f t="shared" si="101"/>
        <v>678.58749999999986</v>
      </c>
      <c r="AO156" s="1">
        <v>185</v>
      </c>
      <c r="AP156" s="1">
        <v>30</v>
      </c>
      <c r="AQ156" s="1">
        <f t="shared" si="102"/>
        <v>893.58749999999986</v>
      </c>
      <c r="AR156" s="22">
        <f t="shared" si="103"/>
        <v>2553.1071428571427</v>
      </c>
    </row>
    <row r="157" spans="2:44" x14ac:dyDescent="0.35">
      <c r="B157" s="3">
        <v>800</v>
      </c>
      <c r="C157" s="21">
        <v>1600</v>
      </c>
      <c r="D157" s="4">
        <v>1255</v>
      </c>
      <c r="E157" s="6">
        <f t="shared" si="91"/>
        <v>1434.2857142857142</v>
      </c>
      <c r="F157" s="3">
        <f t="shared" si="104"/>
        <v>318.38</v>
      </c>
      <c r="G157" s="21">
        <f t="shared" si="92"/>
        <v>397.97500000000002</v>
      </c>
      <c r="H157" s="21">
        <v>145</v>
      </c>
      <c r="I157" s="4">
        <f t="shared" si="93"/>
        <v>542.97500000000002</v>
      </c>
      <c r="J157" s="9">
        <f t="shared" si="94"/>
        <v>1551.3571428571431</v>
      </c>
      <c r="K157" s="20"/>
      <c r="L157" s="1"/>
      <c r="M157" s="1">
        <v>800</v>
      </c>
      <c r="N157" s="1">
        <v>1600</v>
      </c>
      <c r="O157" s="1">
        <v>1560</v>
      </c>
      <c r="P157" s="1">
        <f t="shared" si="89"/>
        <v>1782.8571428571429</v>
      </c>
      <c r="Q157" s="1">
        <f t="shared" si="105"/>
        <v>439.15000000000003</v>
      </c>
      <c r="R157" s="1">
        <f t="shared" si="95"/>
        <v>548.9375</v>
      </c>
      <c r="S157" s="1">
        <v>165</v>
      </c>
      <c r="T157" s="1">
        <f t="shared" si="96"/>
        <v>713.9375</v>
      </c>
      <c r="U157" s="22">
        <f t="shared" si="97"/>
        <v>2039.8214285714287</v>
      </c>
      <c r="V157" s="1"/>
      <c r="W157" s="1"/>
      <c r="X157" s="1">
        <v>800</v>
      </c>
      <c r="Y157" s="1">
        <v>1600</v>
      </c>
      <c r="Z157" s="1">
        <v>1880</v>
      </c>
      <c r="AA157" s="1">
        <f t="shared" ref="AA157:AA220" si="108">(((22/7*(X157/2)^2)*Z157)+((Y157-X157)*Z157*X157))/1000000</f>
        <v>2148.5714285714284</v>
      </c>
      <c r="AB157" s="1">
        <f t="shared" si="106"/>
        <v>445.60999999999979</v>
      </c>
      <c r="AC157" s="1">
        <f t="shared" si="98"/>
        <v>557.0124999999997</v>
      </c>
      <c r="AD157" s="1">
        <v>185</v>
      </c>
      <c r="AE157" s="1">
        <f t="shared" si="99"/>
        <v>742.0124999999997</v>
      </c>
      <c r="AF157" s="22">
        <f t="shared" si="100"/>
        <v>2120.0357142857138</v>
      </c>
      <c r="AG157" s="20"/>
      <c r="AH157" s="20"/>
      <c r="AI157" s="1">
        <v>800</v>
      </c>
      <c r="AJ157" s="1">
        <v>1600</v>
      </c>
      <c r="AK157" s="1">
        <v>2350</v>
      </c>
      <c r="AL157" s="1">
        <f t="shared" si="90"/>
        <v>2685.7142857142858</v>
      </c>
      <c r="AM157" s="1">
        <f t="shared" si="107"/>
        <v>559.76999999999987</v>
      </c>
      <c r="AN157" s="1">
        <f t="shared" si="101"/>
        <v>699.71249999999986</v>
      </c>
      <c r="AO157" s="1">
        <v>200</v>
      </c>
      <c r="AP157" s="1">
        <v>30</v>
      </c>
      <c r="AQ157" s="1">
        <f t="shared" si="102"/>
        <v>929.71249999999986</v>
      </c>
      <c r="AR157" s="22">
        <f t="shared" si="103"/>
        <v>2656.3214285714284</v>
      </c>
    </row>
    <row r="158" spans="2:44" x14ac:dyDescent="0.35">
      <c r="B158" s="3">
        <v>800</v>
      </c>
      <c r="C158" s="21">
        <v>1700</v>
      </c>
      <c r="D158" s="4">
        <v>1255</v>
      </c>
      <c r="E158" s="6">
        <f t="shared" si="91"/>
        <v>1534.6857142857141</v>
      </c>
      <c r="F158" s="3">
        <f t="shared" si="104"/>
        <v>326.82</v>
      </c>
      <c r="G158" s="21">
        <f t="shared" si="92"/>
        <v>408.52499999999998</v>
      </c>
      <c r="H158" s="21">
        <v>165</v>
      </c>
      <c r="I158" s="4">
        <f t="shared" si="93"/>
        <v>573.52499999999998</v>
      </c>
      <c r="J158" s="9">
        <f t="shared" si="94"/>
        <v>1638.6428571428571</v>
      </c>
      <c r="K158" s="20"/>
      <c r="L158" s="1"/>
      <c r="M158" s="1">
        <v>800</v>
      </c>
      <c r="N158" s="1">
        <v>1700</v>
      </c>
      <c r="O158" s="1">
        <v>1560</v>
      </c>
      <c r="P158" s="1">
        <f t="shared" si="89"/>
        <v>1907.6571428571428</v>
      </c>
      <c r="Q158" s="1">
        <f t="shared" si="105"/>
        <v>451.83000000000004</v>
      </c>
      <c r="R158" s="1">
        <f t="shared" si="95"/>
        <v>564.78750000000002</v>
      </c>
      <c r="S158" s="1">
        <v>165</v>
      </c>
      <c r="T158" s="1">
        <f t="shared" si="96"/>
        <v>729.78750000000002</v>
      </c>
      <c r="U158" s="22">
        <f t="shared" si="97"/>
        <v>2085.1071428571431</v>
      </c>
      <c r="V158" s="1"/>
      <c r="W158" s="1"/>
      <c r="X158" s="1">
        <v>800</v>
      </c>
      <c r="Y158" s="1">
        <v>1700</v>
      </c>
      <c r="Z158" s="1">
        <v>1880</v>
      </c>
      <c r="AA158" s="1">
        <f t="shared" si="108"/>
        <v>2298.9714285714281</v>
      </c>
      <c r="AB158" s="1">
        <f t="shared" si="106"/>
        <v>458.63999999999976</v>
      </c>
      <c r="AC158" s="1">
        <f t="shared" si="98"/>
        <v>573.29999999999973</v>
      </c>
      <c r="AD158" s="1">
        <v>185</v>
      </c>
      <c r="AE158" s="1">
        <f t="shared" si="99"/>
        <v>758.29999999999973</v>
      </c>
      <c r="AF158" s="22">
        <f t="shared" si="100"/>
        <v>2166.571428571428</v>
      </c>
      <c r="AG158" s="20"/>
      <c r="AH158" s="20"/>
      <c r="AI158" s="1">
        <v>800</v>
      </c>
      <c r="AJ158" s="1">
        <v>1700</v>
      </c>
      <c r="AK158" s="1">
        <v>2350</v>
      </c>
      <c r="AL158" s="1">
        <f t="shared" si="90"/>
        <v>2873.7142857142858</v>
      </c>
      <c r="AM158" s="1">
        <f t="shared" si="107"/>
        <v>576.66999999999985</v>
      </c>
      <c r="AN158" s="1">
        <f t="shared" si="101"/>
        <v>720.83749999999986</v>
      </c>
      <c r="AO158" s="1">
        <v>200</v>
      </c>
      <c r="AP158" s="1">
        <v>30</v>
      </c>
      <c r="AQ158" s="1">
        <f t="shared" si="102"/>
        <v>950.83749999999986</v>
      </c>
      <c r="AR158" s="22">
        <f t="shared" si="103"/>
        <v>2716.6785714285711</v>
      </c>
    </row>
    <row r="159" spans="2:44" x14ac:dyDescent="0.35">
      <c r="B159" s="3">
        <v>800</v>
      </c>
      <c r="C159" s="21">
        <v>1800</v>
      </c>
      <c r="D159" s="4">
        <v>1255</v>
      </c>
      <c r="E159" s="6">
        <f t="shared" si="91"/>
        <v>1635.0857142857142</v>
      </c>
      <c r="F159" s="3">
        <f t="shared" si="104"/>
        <v>335.26</v>
      </c>
      <c r="G159" s="21">
        <f t="shared" si="92"/>
        <v>419.07499999999999</v>
      </c>
      <c r="H159" s="21">
        <v>165</v>
      </c>
      <c r="I159" s="4">
        <f t="shared" si="93"/>
        <v>584.07500000000005</v>
      </c>
      <c r="J159" s="9">
        <f t="shared" si="94"/>
        <v>1668.7857142857144</v>
      </c>
      <c r="K159" s="20"/>
      <c r="L159" s="1"/>
      <c r="M159" s="1">
        <v>800</v>
      </c>
      <c r="N159" s="1">
        <v>1800</v>
      </c>
      <c r="O159" s="1">
        <v>1560</v>
      </c>
      <c r="P159" s="1">
        <f t="shared" si="89"/>
        <v>2032.457142857143</v>
      </c>
      <c r="Q159" s="1">
        <f t="shared" si="105"/>
        <v>464.51000000000005</v>
      </c>
      <c r="R159" s="1">
        <f t="shared" si="95"/>
        <v>580.63750000000005</v>
      </c>
      <c r="S159" s="1">
        <v>185</v>
      </c>
      <c r="T159" s="1">
        <f t="shared" si="96"/>
        <v>765.63750000000005</v>
      </c>
      <c r="U159" s="22">
        <f t="shared" si="97"/>
        <v>2187.5357142857147</v>
      </c>
      <c r="V159" s="1"/>
      <c r="W159" s="1"/>
      <c r="X159" s="1">
        <v>800</v>
      </c>
      <c r="Y159" s="1">
        <v>1800</v>
      </c>
      <c r="Z159" s="1">
        <v>1880</v>
      </c>
      <c r="AA159" s="1">
        <f t="shared" si="108"/>
        <v>2449.3714285714282</v>
      </c>
      <c r="AB159" s="1">
        <f t="shared" si="106"/>
        <v>471.66999999999973</v>
      </c>
      <c r="AC159" s="1">
        <f t="shared" si="98"/>
        <v>589.58749999999964</v>
      </c>
      <c r="AD159" s="1">
        <v>185</v>
      </c>
      <c r="AE159" s="1">
        <f t="shared" si="99"/>
        <v>774.58749999999964</v>
      </c>
      <c r="AF159" s="22">
        <f t="shared" si="100"/>
        <v>2213.1071428571418</v>
      </c>
      <c r="AG159" s="20"/>
      <c r="AH159" s="20"/>
      <c r="AI159" s="1">
        <v>800</v>
      </c>
      <c r="AJ159" s="1">
        <v>1800</v>
      </c>
      <c r="AK159" s="1">
        <v>2350</v>
      </c>
      <c r="AL159" s="1">
        <f t="shared" si="90"/>
        <v>3061.7142857142858</v>
      </c>
      <c r="AM159" s="1">
        <f t="shared" si="107"/>
        <v>593.56999999999982</v>
      </c>
      <c r="AN159" s="1">
        <f t="shared" si="101"/>
        <v>741.96249999999975</v>
      </c>
      <c r="AO159" s="1">
        <v>205</v>
      </c>
      <c r="AP159" s="1">
        <v>30</v>
      </c>
      <c r="AQ159" s="1">
        <f t="shared" si="102"/>
        <v>976.96249999999975</v>
      </c>
      <c r="AR159" s="22">
        <f t="shared" si="103"/>
        <v>2791.321428571428</v>
      </c>
    </row>
    <row r="160" spans="2:44" x14ac:dyDescent="0.35">
      <c r="B160" s="3">
        <v>800</v>
      </c>
      <c r="C160" s="21">
        <v>1900</v>
      </c>
      <c r="D160" s="4">
        <v>1255</v>
      </c>
      <c r="E160" s="6">
        <f t="shared" si="91"/>
        <v>1735.485714285714</v>
      </c>
      <c r="F160" s="3">
        <f t="shared" si="104"/>
        <v>343.7</v>
      </c>
      <c r="G160" s="21">
        <f t="shared" si="92"/>
        <v>429.625</v>
      </c>
      <c r="H160" s="21">
        <v>165</v>
      </c>
      <c r="I160" s="4">
        <f t="shared" si="93"/>
        <v>594.625</v>
      </c>
      <c r="J160" s="9">
        <f t="shared" si="94"/>
        <v>1698.9285714285716</v>
      </c>
      <c r="K160" s="20"/>
      <c r="L160" s="1"/>
      <c r="M160" s="1">
        <v>800</v>
      </c>
      <c r="N160" s="1">
        <v>1900</v>
      </c>
      <c r="O160" s="1">
        <v>1560</v>
      </c>
      <c r="P160" s="1">
        <f t="shared" si="89"/>
        <v>2157.2571428571428</v>
      </c>
      <c r="Q160" s="1">
        <f t="shared" si="105"/>
        <v>477.19000000000005</v>
      </c>
      <c r="R160" s="1">
        <f t="shared" si="95"/>
        <v>596.48750000000007</v>
      </c>
      <c r="S160" s="1">
        <v>185</v>
      </c>
      <c r="T160" s="1">
        <f t="shared" si="96"/>
        <v>781.48750000000007</v>
      </c>
      <c r="U160" s="22">
        <f t="shared" si="97"/>
        <v>2232.8214285714289</v>
      </c>
      <c r="V160" s="1"/>
      <c r="W160" s="1"/>
      <c r="X160" s="1">
        <v>800</v>
      </c>
      <c r="Y160" s="1">
        <v>1900</v>
      </c>
      <c r="Z160" s="1">
        <v>1880</v>
      </c>
      <c r="AA160" s="1">
        <f t="shared" si="108"/>
        <v>2599.7714285714283</v>
      </c>
      <c r="AB160" s="1">
        <f t="shared" si="106"/>
        <v>484.6999999999997</v>
      </c>
      <c r="AC160" s="1">
        <f t="shared" si="98"/>
        <v>605.87499999999966</v>
      </c>
      <c r="AD160" s="1">
        <v>200</v>
      </c>
      <c r="AE160" s="1">
        <f t="shared" si="99"/>
        <v>805.87499999999966</v>
      </c>
      <c r="AF160" s="22">
        <f t="shared" si="100"/>
        <v>2302.4999999999991</v>
      </c>
      <c r="AG160" s="20"/>
      <c r="AH160" s="20"/>
      <c r="AI160" s="1">
        <v>800</v>
      </c>
      <c r="AJ160" s="1">
        <v>1900</v>
      </c>
      <c r="AK160" s="1">
        <v>2350</v>
      </c>
      <c r="AL160" s="1">
        <f t="shared" si="90"/>
        <v>3249.7142857142858</v>
      </c>
      <c r="AM160" s="1">
        <f t="shared" si="107"/>
        <v>610.4699999999998</v>
      </c>
      <c r="AN160" s="1">
        <f t="shared" si="101"/>
        <v>763.08749999999975</v>
      </c>
      <c r="AO160" s="1">
        <v>205</v>
      </c>
      <c r="AP160" s="1">
        <v>30</v>
      </c>
      <c r="AQ160" s="1">
        <f t="shared" si="102"/>
        <v>998.08749999999975</v>
      </c>
      <c r="AR160" s="22">
        <f t="shared" si="103"/>
        <v>2851.6785714285711</v>
      </c>
    </row>
    <row r="161" spans="2:44" x14ac:dyDescent="0.35">
      <c r="B161" s="3">
        <v>800</v>
      </c>
      <c r="C161" s="21">
        <v>2000</v>
      </c>
      <c r="D161" s="4">
        <v>1255</v>
      </c>
      <c r="E161" s="6">
        <f t="shared" si="91"/>
        <v>1835.8857142857141</v>
      </c>
      <c r="F161" s="3">
        <f t="shared" si="104"/>
        <v>352.14</v>
      </c>
      <c r="G161" s="21">
        <f t="shared" si="92"/>
        <v>440.17499999999995</v>
      </c>
      <c r="H161" s="21">
        <v>165</v>
      </c>
      <c r="I161" s="4">
        <f t="shared" si="93"/>
        <v>605.17499999999995</v>
      </c>
      <c r="J161" s="9">
        <f t="shared" si="94"/>
        <v>1729.0714285714284</v>
      </c>
      <c r="K161" s="20"/>
      <c r="L161" s="1"/>
      <c r="M161" s="1">
        <v>800</v>
      </c>
      <c r="N161" s="1">
        <v>2000</v>
      </c>
      <c r="O161" s="1">
        <v>1560</v>
      </c>
      <c r="P161" s="1">
        <f t="shared" si="89"/>
        <v>2282.0571428571429</v>
      </c>
      <c r="Q161" s="1">
        <f t="shared" si="105"/>
        <v>489.87000000000006</v>
      </c>
      <c r="R161" s="1">
        <f t="shared" si="95"/>
        <v>612.33750000000009</v>
      </c>
      <c r="S161" s="1">
        <v>185</v>
      </c>
      <c r="T161" s="1">
        <f t="shared" si="96"/>
        <v>797.33750000000009</v>
      </c>
      <c r="U161" s="22">
        <f t="shared" si="97"/>
        <v>2278.1071428571431</v>
      </c>
      <c r="V161" s="1"/>
      <c r="W161" s="1"/>
      <c r="X161" s="1">
        <v>800</v>
      </c>
      <c r="Y161" s="1">
        <v>2000</v>
      </c>
      <c r="Z161" s="1">
        <v>1880</v>
      </c>
      <c r="AA161" s="1">
        <f t="shared" si="108"/>
        <v>2750.1714285714284</v>
      </c>
      <c r="AB161" s="1">
        <f t="shared" si="106"/>
        <v>497.72999999999968</v>
      </c>
      <c r="AC161" s="1">
        <f t="shared" si="98"/>
        <v>622.16249999999957</v>
      </c>
      <c r="AD161" s="1">
        <v>200</v>
      </c>
      <c r="AE161" s="1">
        <f t="shared" si="99"/>
        <v>822.16249999999957</v>
      </c>
      <c r="AF161" s="22">
        <f t="shared" si="100"/>
        <v>2349.0357142857133</v>
      </c>
      <c r="AG161" s="20"/>
      <c r="AH161" s="20"/>
      <c r="AI161" s="1">
        <v>800</v>
      </c>
      <c r="AJ161" s="1">
        <v>2000</v>
      </c>
      <c r="AK161" s="1">
        <v>2350</v>
      </c>
      <c r="AL161" s="1">
        <f t="shared" si="90"/>
        <v>3437.7142857142858</v>
      </c>
      <c r="AM161" s="1">
        <f t="shared" si="107"/>
        <v>627.36999999999978</v>
      </c>
      <c r="AN161" s="1">
        <f t="shared" si="101"/>
        <v>784.21249999999975</v>
      </c>
      <c r="AO161" s="1">
        <v>205</v>
      </c>
      <c r="AP161" s="1">
        <v>30</v>
      </c>
      <c r="AQ161" s="1">
        <f t="shared" si="102"/>
        <v>1019.2124999999997</v>
      </c>
      <c r="AR161" s="22">
        <f t="shared" si="103"/>
        <v>2912.0357142857138</v>
      </c>
    </row>
    <row r="162" spans="2:44" x14ac:dyDescent="0.35">
      <c r="B162" s="3">
        <v>800</v>
      </c>
      <c r="C162" s="21">
        <v>2100</v>
      </c>
      <c r="D162" s="4">
        <v>1255</v>
      </c>
      <c r="E162" s="6">
        <f t="shared" si="91"/>
        <v>1936.2857142857142</v>
      </c>
      <c r="F162" s="3">
        <f t="shared" si="104"/>
        <v>360.58</v>
      </c>
      <c r="G162" s="21">
        <f t="shared" si="92"/>
        <v>450.72499999999997</v>
      </c>
      <c r="H162" s="21">
        <v>165</v>
      </c>
      <c r="I162" s="4">
        <f t="shared" si="93"/>
        <v>615.72499999999991</v>
      </c>
      <c r="J162" s="9">
        <f t="shared" si="94"/>
        <v>1759.2142857142856</v>
      </c>
      <c r="K162" s="20"/>
      <c r="L162" s="1"/>
      <c r="M162" s="1">
        <v>800</v>
      </c>
      <c r="N162" s="1">
        <v>2100</v>
      </c>
      <c r="O162" s="1">
        <v>1560</v>
      </c>
      <c r="P162" s="1">
        <f t="shared" si="89"/>
        <v>2406.8571428571431</v>
      </c>
      <c r="Q162" s="1">
        <f t="shared" si="105"/>
        <v>502.55000000000007</v>
      </c>
      <c r="R162" s="1">
        <f t="shared" si="95"/>
        <v>628.18750000000011</v>
      </c>
      <c r="S162" s="1">
        <v>185</v>
      </c>
      <c r="T162" s="1">
        <f t="shared" si="96"/>
        <v>813.18750000000011</v>
      </c>
      <c r="U162" s="22">
        <f t="shared" si="97"/>
        <v>2323.3928571428578</v>
      </c>
      <c r="V162" s="1"/>
      <c r="W162" s="1"/>
      <c r="X162" s="1">
        <v>800</v>
      </c>
      <c r="Y162" s="1">
        <v>2100</v>
      </c>
      <c r="Z162" s="1">
        <v>1880</v>
      </c>
      <c r="AA162" s="1">
        <f t="shared" si="108"/>
        <v>2900.5714285714284</v>
      </c>
      <c r="AB162" s="1">
        <f t="shared" si="106"/>
        <v>510.75999999999965</v>
      </c>
      <c r="AC162" s="1">
        <f t="shared" si="98"/>
        <v>638.44999999999959</v>
      </c>
      <c r="AD162" s="1">
        <v>200</v>
      </c>
      <c r="AE162" s="1">
        <f t="shared" si="99"/>
        <v>838.44999999999959</v>
      </c>
      <c r="AF162" s="22">
        <f t="shared" si="100"/>
        <v>2395.5714285714275</v>
      </c>
      <c r="AG162" s="20"/>
      <c r="AH162" s="20"/>
      <c r="AI162" s="1">
        <v>800</v>
      </c>
      <c r="AJ162" s="1">
        <v>2100</v>
      </c>
      <c r="AK162" s="1">
        <v>2350</v>
      </c>
      <c r="AL162" s="1">
        <f t="shared" si="90"/>
        <v>3625.7142857142858</v>
      </c>
      <c r="AM162" s="1">
        <f t="shared" si="107"/>
        <v>644.26999999999975</v>
      </c>
      <c r="AN162" s="1">
        <f t="shared" si="101"/>
        <v>805.33749999999964</v>
      </c>
      <c r="AO162" s="1">
        <v>210</v>
      </c>
      <c r="AP162" s="1">
        <v>30</v>
      </c>
      <c r="AQ162" s="1">
        <f t="shared" si="102"/>
        <v>1045.3374999999996</v>
      </c>
      <c r="AR162" s="22">
        <f t="shared" si="103"/>
        <v>2986.6785714285706</v>
      </c>
    </row>
    <row r="163" spans="2:44" x14ac:dyDescent="0.35">
      <c r="B163" s="3">
        <v>800</v>
      </c>
      <c r="C163" s="21">
        <v>2200</v>
      </c>
      <c r="D163" s="4">
        <v>1255</v>
      </c>
      <c r="E163" s="6">
        <f t="shared" si="91"/>
        <v>2036.6857142857141</v>
      </c>
      <c r="F163" s="3">
        <f t="shared" si="104"/>
        <v>369.02</v>
      </c>
      <c r="G163" s="21">
        <f t="shared" si="92"/>
        <v>461.27499999999998</v>
      </c>
      <c r="H163" s="21">
        <v>185</v>
      </c>
      <c r="I163" s="4">
        <f t="shared" si="93"/>
        <v>646.27499999999998</v>
      </c>
      <c r="J163" s="9">
        <f t="shared" si="94"/>
        <v>1846.5</v>
      </c>
      <c r="K163" s="20"/>
      <c r="L163" s="1"/>
      <c r="M163" s="1">
        <v>800</v>
      </c>
      <c r="N163" s="1">
        <v>2200</v>
      </c>
      <c r="O163" s="1">
        <v>1560</v>
      </c>
      <c r="P163" s="1">
        <f t="shared" si="89"/>
        <v>2531.6571428571428</v>
      </c>
      <c r="Q163" s="1">
        <f t="shared" si="105"/>
        <v>515.23</v>
      </c>
      <c r="R163" s="1">
        <f t="shared" si="95"/>
        <v>644.03750000000002</v>
      </c>
      <c r="S163" s="1">
        <v>200</v>
      </c>
      <c r="T163" s="1">
        <f t="shared" si="96"/>
        <v>844.03750000000002</v>
      </c>
      <c r="U163" s="22">
        <f t="shared" si="97"/>
        <v>2411.5357142857147</v>
      </c>
      <c r="V163" s="1"/>
      <c r="W163" s="1"/>
      <c r="X163" s="1">
        <v>800</v>
      </c>
      <c r="Y163" s="1">
        <v>2200</v>
      </c>
      <c r="Z163" s="1">
        <v>1880</v>
      </c>
      <c r="AA163" s="1">
        <f t="shared" si="108"/>
        <v>3050.9714285714281</v>
      </c>
      <c r="AB163" s="1">
        <f t="shared" si="106"/>
        <v>523.78999999999962</v>
      </c>
      <c r="AC163" s="1">
        <f t="shared" si="98"/>
        <v>654.7374999999995</v>
      </c>
      <c r="AD163" s="1">
        <v>205</v>
      </c>
      <c r="AE163" s="1">
        <f t="shared" si="99"/>
        <v>859.7374999999995</v>
      </c>
      <c r="AF163" s="22">
        <f t="shared" si="100"/>
        <v>2456.392857142856</v>
      </c>
      <c r="AG163" s="20"/>
      <c r="AH163" s="20"/>
      <c r="AI163" s="1">
        <v>800</v>
      </c>
      <c r="AJ163" s="1">
        <v>2200</v>
      </c>
      <c r="AK163" s="1">
        <v>2350</v>
      </c>
      <c r="AL163" s="1">
        <f t="shared" si="90"/>
        <v>3813.7142857142858</v>
      </c>
      <c r="AM163" s="1">
        <f t="shared" si="107"/>
        <v>661.16999999999973</v>
      </c>
      <c r="AN163" s="1">
        <f t="shared" si="101"/>
        <v>826.46249999999964</v>
      </c>
      <c r="AO163" s="1">
        <v>210</v>
      </c>
      <c r="AP163" s="1">
        <v>30</v>
      </c>
      <c r="AQ163" s="1">
        <f t="shared" si="102"/>
        <v>1066.4624999999996</v>
      </c>
      <c r="AR163" s="22">
        <f t="shared" si="103"/>
        <v>3047.0357142857133</v>
      </c>
    </row>
    <row r="164" spans="2:44" x14ac:dyDescent="0.35">
      <c r="B164" s="3">
        <v>800</v>
      </c>
      <c r="C164" s="21">
        <v>2300</v>
      </c>
      <c r="D164" s="4">
        <v>1255</v>
      </c>
      <c r="E164" s="6">
        <f t="shared" si="91"/>
        <v>2137.0857142857139</v>
      </c>
      <c r="F164" s="3">
        <f t="shared" si="104"/>
        <v>377.46</v>
      </c>
      <c r="G164" s="21">
        <f t="shared" si="92"/>
        <v>471.82499999999999</v>
      </c>
      <c r="H164" s="21">
        <v>185</v>
      </c>
      <c r="I164" s="4">
        <f t="shared" si="93"/>
        <v>656.82500000000005</v>
      </c>
      <c r="J164" s="9">
        <f t="shared" si="94"/>
        <v>1876.6428571428573</v>
      </c>
      <c r="K164" s="20"/>
      <c r="L164" s="1"/>
      <c r="M164" s="1">
        <v>800</v>
      </c>
      <c r="N164" s="1">
        <v>2300</v>
      </c>
      <c r="O164" s="1">
        <v>1560</v>
      </c>
      <c r="P164" s="1">
        <f t="shared" si="89"/>
        <v>2656.457142857143</v>
      </c>
      <c r="Q164" s="1">
        <f t="shared" si="105"/>
        <v>527.91</v>
      </c>
      <c r="R164" s="1">
        <f t="shared" si="95"/>
        <v>659.88749999999993</v>
      </c>
      <c r="S164" s="1">
        <v>200</v>
      </c>
      <c r="T164" s="1">
        <f t="shared" si="96"/>
        <v>859.88749999999993</v>
      </c>
      <c r="U164" s="22">
        <f t="shared" si="97"/>
        <v>2456.8214285714284</v>
      </c>
      <c r="V164" s="1"/>
      <c r="W164" s="1"/>
      <c r="X164" s="1">
        <v>800</v>
      </c>
      <c r="Y164" s="1">
        <v>2300</v>
      </c>
      <c r="Z164" s="1">
        <v>1880</v>
      </c>
      <c r="AA164" s="1">
        <f t="shared" si="108"/>
        <v>3201.3714285714282</v>
      </c>
      <c r="AB164" s="1">
        <f t="shared" si="106"/>
        <v>536.8199999999996</v>
      </c>
      <c r="AC164" s="1">
        <f t="shared" si="98"/>
        <v>671.02499999999952</v>
      </c>
      <c r="AD164" s="1">
        <v>205</v>
      </c>
      <c r="AE164" s="1">
        <f t="shared" si="99"/>
        <v>876.02499999999952</v>
      </c>
      <c r="AF164" s="22">
        <f t="shared" si="100"/>
        <v>2502.9285714285702</v>
      </c>
      <c r="AG164" s="20"/>
      <c r="AH164" s="20"/>
      <c r="AI164" s="1">
        <v>800</v>
      </c>
      <c r="AJ164" s="1">
        <v>2300</v>
      </c>
      <c r="AK164" s="1">
        <v>2350</v>
      </c>
      <c r="AL164" s="1">
        <f t="shared" si="90"/>
        <v>4001.7142857142858</v>
      </c>
      <c r="AM164" s="1">
        <f t="shared" si="107"/>
        <v>678.06999999999971</v>
      </c>
      <c r="AN164" s="1">
        <f t="shared" si="101"/>
        <v>847.58749999999964</v>
      </c>
      <c r="AO164" s="1">
        <v>215</v>
      </c>
      <c r="AP164" s="1">
        <v>30</v>
      </c>
      <c r="AQ164" s="1">
        <f t="shared" si="102"/>
        <v>1092.5874999999996</v>
      </c>
      <c r="AR164" s="22">
        <f t="shared" si="103"/>
        <v>3121.6785714285706</v>
      </c>
    </row>
    <row r="165" spans="2:44" x14ac:dyDescent="0.35">
      <c r="B165" s="3">
        <v>800</v>
      </c>
      <c r="C165" s="21">
        <v>2400</v>
      </c>
      <c r="D165" s="4">
        <v>1255</v>
      </c>
      <c r="E165" s="6">
        <f t="shared" si="91"/>
        <v>2237.485714285714</v>
      </c>
      <c r="F165" s="3">
        <f t="shared" si="104"/>
        <v>385.9</v>
      </c>
      <c r="G165" s="21">
        <f t="shared" si="92"/>
        <v>482.375</v>
      </c>
      <c r="H165" s="21">
        <v>185</v>
      </c>
      <c r="I165" s="4">
        <f t="shared" si="93"/>
        <v>667.375</v>
      </c>
      <c r="J165" s="9">
        <f t="shared" si="94"/>
        <v>1906.7857142857144</v>
      </c>
      <c r="K165" s="20"/>
      <c r="L165" s="1"/>
      <c r="M165" s="1">
        <v>800</v>
      </c>
      <c r="N165" s="1">
        <v>2400</v>
      </c>
      <c r="O165" s="1">
        <v>1560</v>
      </c>
      <c r="P165" s="1">
        <f t="shared" si="89"/>
        <v>2781.2571428571428</v>
      </c>
      <c r="Q165" s="1">
        <f t="shared" si="105"/>
        <v>540.58999999999992</v>
      </c>
      <c r="R165" s="1">
        <f t="shared" si="95"/>
        <v>675.73749999999995</v>
      </c>
      <c r="S165" s="1">
        <v>200</v>
      </c>
      <c r="T165" s="1">
        <f t="shared" si="96"/>
        <v>875.73749999999995</v>
      </c>
      <c r="U165" s="22">
        <f t="shared" si="97"/>
        <v>2502.1071428571427</v>
      </c>
      <c r="V165" s="1"/>
      <c r="W165" s="1"/>
      <c r="X165" s="1">
        <v>800</v>
      </c>
      <c r="Y165" s="1">
        <v>2400</v>
      </c>
      <c r="Z165" s="1">
        <v>1880</v>
      </c>
      <c r="AA165" s="1">
        <f t="shared" si="108"/>
        <v>3351.7714285714283</v>
      </c>
      <c r="AB165" s="1">
        <f t="shared" si="106"/>
        <v>549.84999999999957</v>
      </c>
      <c r="AC165" s="1">
        <f t="shared" si="98"/>
        <v>687.31249999999943</v>
      </c>
      <c r="AD165" s="1">
        <v>205</v>
      </c>
      <c r="AE165" s="1">
        <f t="shared" si="99"/>
        <v>892.31249999999943</v>
      </c>
      <c r="AF165" s="22">
        <f t="shared" si="100"/>
        <v>2549.4642857142844</v>
      </c>
      <c r="AG165" s="20"/>
      <c r="AH165" s="20"/>
      <c r="AI165" s="1">
        <v>800</v>
      </c>
      <c r="AJ165" s="1">
        <v>2400</v>
      </c>
      <c r="AK165" s="1">
        <v>2350</v>
      </c>
      <c r="AL165" s="1">
        <f t="shared" si="90"/>
        <v>4189.7142857142862</v>
      </c>
      <c r="AM165" s="1">
        <f t="shared" si="107"/>
        <v>694.96999999999969</v>
      </c>
      <c r="AN165" s="1">
        <f t="shared" si="101"/>
        <v>868.71249999999964</v>
      </c>
      <c r="AO165" s="1">
        <v>215</v>
      </c>
      <c r="AP165" s="1">
        <v>30</v>
      </c>
      <c r="AQ165" s="1">
        <f t="shared" si="102"/>
        <v>1113.7124999999996</v>
      </c>
      <c r="AR165" s="22">
        <f t="shared" si="103"/>
        <v>3182.0357142857133</v>
      </c>
    </row>
    <row r="166" spans="2:44" x14ac:dyDescent="0.35">
      <c r="B166" s="3">
        <v>800</v>
      </c>
      <c r="C166" s="21">
        <v>2500</v>
      </c>
      <c r="D166" s="4">
        <v>1255</v>
      </c>
      <c r="E166" s="6">
        <f t="shared" si="91"/>
        <v>2337.8857142857141</v>
      </c>
      <c r="F166" s="3">
        <f t="shared" si="104"/>
        <v>394.34</v>
      </c>
      <c r="G166" s="21">
        <f t="shared" si="92"/>
        <v>492.92499999999995</v>
      </c>
      <c r="H166" s="21">
        <v>185</v>
      </c>
      <c r="I166" s="4">
        <f t="shared" si="93"/>
        <v>677.92499999999995</v>
      </c>
      <c r="J166" s="9">
        <f t="shared" si="94"/>
        <v>1936.9285714285713</v>
      </c>
      <c r="K166" s="20"/>
      <c r="L166" s="1"/>
      <c r="M166" s="1">
        <v>800</v>
      </c>
      <c r="N166" s="1">
        <v>2500</v>
      </c>
      <c r="O166" s="1">
        <v>1560</v>
      </c>
      <c r="P166" s="1">
        <f t="shared" si="89"/>
        <v>2906.0571428571429</v>
      </c>
      <c r="Q166" s="1">
        <f t="shared" si="105"/>
        <v>553.26999999999987</v>
      </c>
      <c r="R166" s="1">
        <f t="shared" si="95"/>
        <v>691.58749999999986</v>
      </c>
      <c r="S166" s="1">
        <v>200</v>
      </c>
      <c r="T166" s="1">
        <f t="shared" si="96"/>
        <v>891.58749999999986</v>
      </c>
      <c r="U166" s="22">
        <f t="shared" si="97"/>
        <v>2547.3928571428569</v>
      </c>
      <c r="V166" s="1"/>
      <c r="W166" s="1"/>
      <c r="X166" s="1">
        <v>800</v>
      </c>
      <c r="Y166" s="1">
        <v>2500</v>
      </c>
      <c r="Z166" s="1">
        <v>1880</v>
      </c>
      <c r="AA166" s="1">
        <f t="shared" si="108"/>
        <v>3502.1714285714284</v>
      </c>
      <c r="AB166" s="1">
        <f t="shared" si="106"/>
        <v>562.87999999999954</v>
      </c>
      <c r="AC166" s="1">
        <f t="shared" si="98"/>
        <v>703.59999999999945</v>
      </c>
      <c r="AD166" s="1">
        <v>210</v>
      </c>
      <c r="AE166" s="1">
        <f t="shared" si="99"/>
        <v>913.59999999999945</v>
      </c>
      <c r="AF166" s="22">
        <f t="shared" si="100"/>
        <v>2610.2857142857129</v>
      </c>
      <c r="AG166" s="20"/>
      <c r="AH166" s="20"/>
      <c r="AI166" s="1">
        <v>800</v>
      </c>
      <c r="AJ166" s="1">
        <v>2500</v>
      </c>
      <c r="AK166" s="1">
        <v>2350</v>
      </c>
      <c r="AL166" s="1">
        <f t="shared" si="90"/>
        <v>4377.7142857142862</v>
      </c>
      <c r="AM166" s="1">
        <f t="shared" si="107"/>
        <v>711.86999999999966</v>
      </c>
      <c r="AN166" s="1">
        <f t="shared" si="101"/>
        <v>889.83749999999964</v>
      </c>
      <c r="AO166" s="1">
        <v>215</v>
      </c>
      <c r="AP166" s="1">
        <v>30</v>
      </c>
      <c r="AQ166" s="1">
        <f t="shared" si="102"/>
        <v>1134.8374999999996</v>
      </c>
      <c r="AR166" s="22">
        <f t="shared" si="103"/>
        <v>3242.3928571428564</v>
      </c>
    </row>
    <row r="167" spans="2:44" x14ac:dyDescent="0.35">
      <c r="B167" s="3">
        <v>800</v>
      </c>
      <c r="C167" s="21">
        <v>2600</v>
      </c>
      <c r="D167" s="4">
        <v>1255</v>
      </c>
      <c r="E167" s="6">
        <f t="shared" si="91"/>
        <v>2438.2857142857142</v>
      </c>
      <c r="F167" s="3">
        <f t="shared" si="104"/>
        <v>402.78</v>
      </c>
      <c r="G167" s="21">
        <f t="shared" si="92"/>
        <v>503.47499999999997</v>
      </c>
      <c r="H167" s="21">
        <v>185</v>
      </c>
      <c r="I167" s="4">
        <f t="shared" si="93"/>
        <v>688.47499999999991</v>
      </c>
      <c r="J167" s="9">
        <f t="shared" si="94"/>
        <v>1967.0714285714284</v>
      </c>
      <c r="K167" s="20"/>
      <c r="L167" s="1"/>
      <c r="M167" s="1">
        <v>800</v>
      </c>
      <c r="N167" s="1">
        <v>2600</v>
      </c>
      <c r="O167" s="1">
        <v>1560</v>
      </c>
      <c r="P167" s="1">
        <f t="shared" si="89"/>
        <v>3030.8571428571431</v>
      </c>
      <c r="Q167" s="1">
        <f t="shared" si="105"/>
        <v>565.94999999999982</v>
      </c>
      <c r="R167" s="1">
        <f t="shared" si="95"/>
        <v>707.43749999999977</v>
      </c>
      <c r="S167" s="1">
        <v>205</v>
      </c>
      <c r="T167" s="1">
        <f t="shared" si="96"/>
        <v>912.43749999999977</v>
      </c>
      <c r="U167" s="22">
        <f t="shared" si="97"/>
        <v>2606.9642857142853</v>
      </c>
      <c r="V167" s="1"/>
      <c r="W167" s="1"/>
      <c r="X167" s="1">
        <v>800</v>
      </c>
      <c r="Y167" s="1">
        <v>2600</v>
      </c>
      <c r="Z167" s="1">
        <v>1880</v>
      </c>
      <c r="AA167" s="1">
        <f t="shared" si="108"/>
        <v>3652.5714285714284</v>
      </c>
      <c r="AB167" s="1">
        <f t="shared" si="106"/>
        <v>575.90999999999951</v>
      </c>
      <c r="AC167" s="1">
        <f t="shared" si="98"/>
        <v>719.88749999999936</v>
      </c>
      <c r="AD167" s="1">
        <v>210</v>
      </c>
      <c r="AE167" s="1">
        <f t="shared" si="99"/>
        <v>929.88749999999936</v>
      </c>
      <c r="AF167" s="22">
        <f t="shared" si="100"/>
        <v>2656.8214285714271</v>
      </c>
      <c r="AG167" s="20"/>
      <c r="AH167" s="20"/>
      <c r="AI167" s="1">
        <v>800</v>
      </c>
      <c r="AJ167" s="1">
        <v>2600</v>
      </c>
      <c r="AK167" s="1">
        <v>2350</v>
      </c>
      <c r="AL167" s="1">
        <f t="shared" si="90"/>
        <v>4565.7142857142862</v>
      </c>
      <c r="AM167" s="1">
        <f t="shared" si="107"/>
        <v>728.76999999999964</v>
      </c>
      <c r="AN167" s="1">
        <f t="shared" si="101"/>
        <v>910.96249999999952</v>
      </c>
      <c r="AO167" s="1">
        <v>220</v>
      </c>
      <c r="AP167" s="1">
        <v>30</v>
      </c>
      <c r="AQ167" s="1">
        <f t="shared" si="102"/>
        <v>1160.9624999999996</v>
      </c>
      <c r="AR167" s="22">
        <f t="shared" si="103"/>
        <v>3317.0357142857133</v>
      </c>
    </row>
    <row r="168" spans="2:44" x14ac:dyDescent="0.35">
      <c r="B168" s="3">
        <v>800</v>
      </c>
      <c r="C168" s="21">
        <v>2700</v>
      </c>
      <c r="D168" s="4">
        <v>1255</v>
      </c>
      <c r="E168" s="6">
        <f t="shared" si="91"/>
        <v>2538.6857142857143</v>
      </c>
      <c r="F168" s="3">
        <f t="shared" si="104"/>
        <v>411.21999999999997</v>
      </c>
      <c r="G168" s="21">
        <f t="shared" si="92"/>
        <v>514.02499999999998</v>
      </c>
      <c r="H168" s="21">
        <v>200</v>
      </c>
      <c r="I168" s="4">
        <f t="shared" si="93"/>
        <v>714.02499999999998</v>
      </c>
      <c r="J168" s="9">
        <f t="shared" si="94"/>
        <v>2040.0714285714287</v>
      </c>
      <c r="K168" s="20"/>
      <c r="L168" s="1"/>
      <c r="M168" s="1">
        <v>800</v>
      </c>
      <c r="N168" s="1">
        <v>2700</v>
      </c>
      <c r="O168" s="1">
        <v>1560</v>
      </c>
      <c r="P168" s="1">
        <f t="shared" si="89"/>
        <v>3155.6571428571428</v>
      </c>
      <c r="Q168" s="1">
        <f t="shared" si="105"/>
        <v>578.62999999999977</v>
      </c>
      <c r="R168" s="1">
        <f t="shared" si="95"/>
        <v>723.28749999999968</v>
      </c>
      <c r="S168" s="1">
        <v>205</v>
      </c>
      <c r="T168" s="1">
        <f t="shared" si="96"/>
        <v>928.28749999999968</v>
      </c>
      <c r="U168" s="22">
        <f t="shared" si="97"/>
        <v>2652.2499999999991</v>
      </c>
      <c r="V168" s="1"/>
      <c r="W168" s="1"/>
      <c r="X168" s="1">
        <v>800</v>
      </c>
      <c r="Y168" s="1">
        <v>2700</v>
      </c>
      <c r="Z168" s="1">
        <v>1880</v>
      </c>
      <c r="AA168" s="1">
        <f t="shared" si="108"/>
        <v>3802.9714285714281</v>
      </c>
      <c r="AB168" s="1">
        <f t="shared" si="106"/>
        <v>588.93999999999949</v>
      </c>
      <c r="AC168" s="1">
        <f t="shared" si="98"/>
        <v>736.17499999999939</v>
      </c>
      <c r="AD168" s="1">
        <v>210</v>
      </c>
      <c r="AE168" s="1">
        <f t="shared" si="99"/>
        <v>946.17499999999939</v>
      </c>
      <c r="AF168" s="22">
        <f t="shared" si="100"/>
        <v>2703.3571428571413</v>
      </c>
      <c r="AG168" s="20"/>
      <c r="AH168" s="20"/>
      <c r="AI168" s="1">
        <v>800</v>
      </c>
      <c r="AJ168" s="1">
        <v>2700</v>
      </c>
      <c r="AK168" s="1">
        <v>2350</v>
      </c>
      <c r="AL168" s="1">
        <f t="shared" si="90"/>
        <v>4753.7142857142862</v>
      </c>
      <c r="AM168" s="1">
        <f t="shared" si="107"/>
        <v>745.66999999999962</v>
      </c>
      <c r="AN168" s="1">
        <f t="shared" si="101"/>
        <v>932.08749999999952</v>
      </c>
      <c r="AO168" s="1">
        <v>220</v>
      </c>
      <c r="AP168" s="1">
        <v>30</v>
      </c>
      <c r="AQ168" s="1">
        <f t="shared" si="102"/>
        <v>1182.0874999999996</v>
      </c>
      <c r="AR168" s="22">
        <f t="shared" si="103"/>
        <v>3377.3928571428564</v>
      </c>
    </row>
    <row r="169" spans="2:44" x14ac:dyDescent="0.35">
      <c r="B169" s="3">
        <v>800</v>
      </c>
      <c r="C169" s="21">
        <v>2800</v>
      </c>
      <c r="D169" s="4">
        <v>1255</v>
      </c>
      <c r="E169" s="6">
        <f t="shared" si="91"/>
        <v>2639.0857142857139</v>
      </c>
      <c r="F169" s="3">
        <f t="shared" si="104"/>
        <v>419.65999999999997</v>
      </c>
      <c r="G169" s="21">
        <f t="shared" si="92"/>
        <v>524.57499999999993</v>
      </c>
      <c r="H169" s="21">
        <v>200</v>
      </c>
      <c r="I169" s="4">
        <f t="shared" si="93"/>
        <v>724.57499999999993</v>
      </c>
      <c r="J169" s="9">
        <f t="shared" si="94"/>
        <v>2070.2142857142858</v>
      </c>
      <c r="K169" s="20"/>
      <c r="L169" s="1"/>
      <c r="M169" s="1">
        <v>800</v>
      </c>
      <c r="N169" s="1">
        <v>2800</v>
      </c>
      <c r="O169" s="1">
        <v>1560</v>
      </c>
      <c r="P169" s="1">
        <f t="shared" si="89"/>
        <v>3280.457142857143</v>
      </c>
      <c r="Q169" s="1">
        <f t="shared" si="105"/>
        <v>591.30999999999972</v>
      </c>
      <c r="R169" s="1">
        <f t="shared" si="95"/>
        <v>739.13749999999959</v>
      </c>
      <c r="S169" s="1">
        <v>205</v>
      </c>
      <c r="T169" s="1">
        <f t="shared" si="96"/>
        <v>944.13749999999959</v>
      </c>
      <c r="U169" s="22">
        <f t="shared" si="97"/>
        <v>2697.5357142857133</v>
      </c>
      <c r="V169" s="1"/>
      <c r="W169" s="1"/>
      <c r="X169" s="1">
        <v>800</v>
      </c>
      <c r="Y169" s="1">
        <v>2800</v>
      </c>
      <c r="Z169" s="1">
        <v>1880</v>
      </c>
      <c r="AA169" s="1">
        <f t="shared" si="108"/>
        <v>3953.3714285714282</v>
      </c>
      <c r="AB169" s="1">
        <f t="shared" si="106"/>
        <v>601.96999999999946</v>
      </c>
      <c r="AC169" s="1">
        <f t="shared" si="98"/>
        <v>752.4624999999993</v>
      </c>
      <c r="AD169" s="1">
        <v>210</v>
      </c>
      <c r="AE169" s="1">
        <f t="shared" si="99"/>
        <v>962.4624999999993</v>
      </c>
      <c r="AF169" s="22">
        <f t="shared" si="100"/>
        <v>2749.8928571428555</v>
      </c>
      <c r="AG169" s="20"/>
      <c r="AH169" s="20"/>
      <c r="AI169" s="1">
        <v>800</v>
      </c>
      <c r="AJ169" s="1">
        <v>2800</v>
      </c>
      <c r="AK169" s="1">
        <v>2350</v>
      </c>
      <c r="AL169" s="1">
        <f t="shared" si="90"/>
        <v>4941.7142857142862</v>
      </c>
      <c r="AM169" s="1">
        <f t="shared" si="107"/>
        <v>762.5699999999996</v>
      </c>
      <c r="AN169" s="1">
        <f t="shared" si="101"/>
        <v>953.21249999999952</v>
      </c>
      <c r="AO169" s="1">
        <v>220</v>
      </c>
      <c r="AP169" s="1">
        <v>45</v>
      </c>
      <c r="AQ169" s="1">
        <f t="shared" si="102"/>
        <v>1218.2124999999996</v>
      </c>
      <c r="AR169" s="22">
        <f t="shared" si="103"/>
        <v>3480.6071428571422</v>
      </c>
    </row>
    <row r="170" spans="2:44" x14ac:dyDescent="0.35">
      <c r="B170" s="3">
        <v>800</v>
      </c>
      <c r="C170" s="21">
        <v>2900</v>
      </c>
      <c r="D170" s="4">
        <v>1255</v>
      </c>
      <c r="E170" s="6">
        <f t="shared" si="91"/>
        <v>2739.485714285714</v>
      </c>
      <c r="F170" s="3">
        <f t="shared" si="104"/>
        <v>428.09999999999997</v>
      </c>
      <c r="G170" s="21">
        <f t="shared" si="92"/>
        <v>535.125</v>
      </c>
      <c r="H170" s="21">
        <v>200</v>
      </c>
      <c r="I170" s="4">
        <f t="shared" si="93"/>
        <v>735.125</v>
      </c>
      <c r="J170" s="9">
        <f t="shared" si="94"/>
        <v>2100.3571428571431</v>
      </c>
      <c r="K170" s="20"/>
      <c r="L170" s="1"/>
      <c r="M170" s="1">
        <v>800</v>
      </c>
      <c r="N170" s="1">
        <v>2900</v>
      </c>
      <c r="O170" s="1">
        <v>1560</v>
      </c>
      <c r="P170" s="1">
        <f t="shared" si="89"/>
        <v>3405.2571428571428</v>
      </c>
      <c r="Q170" s="1">
        <f t="shared" si="105"/>
        <v>603.98999999999967</v>
      </c>
      <c r="R170" s="1">
        <f t="shared" si="95"/>
        <v>754.98749999999961</v>
      </c>
      <c r="S170" s="1">
        <v>205</v>
      </c>
      <c r="T170" s="1">
        <f t="shared" si="96"/>
        <v>959.98749999999961</v>
      </c>
      <c r="U170" s="22">
        <f t="shared" si="97"/>
        <v>2742.8214285714275</v>
      </c>
      <c r="V170" s="1"/>
      <c r="W170" s="1"/>
      <c r="X170" s="1">
        <v>800</v>
      </c>
      <c r="Y170" s="1">
        <v>2900</v>
      </c>
      <c r="Z170" s="1">
        <v>1880</v>
      </c>
      <c r="AA170" s="1">
        <f t="shared" si="108"/>
        <v>4103.7714285714283</v>
      </c>
      <c r="AB170" s="1">
        <f t="shared" si="106"/>
        <v>614.99999999999943</v>
      </c>
      <c r="AC170" s="1">
        <f t="shared" si="98"/>
        <v>768.74999999999932</v>
      </c>
      <c r="AD170" s="1">
        <v>215</v>
      </c>
      <c r="AE170" s="1">
        <f t="shared" si="99"/>
        <v>983.74999999999932</v>
      </c>
      <c r="AF170" s="22">
        <f t="shared" si="100"/>
        <v>2810.714285714284</v>
      </c>
      <c r="AG170" s="20"/>
      <c r="AH170" s="20"/>
      <c r="AI170" s="1">
        <v>800</v>
      </c>
      <c r="AJ170" s="1">
        <v>2900</v>
      </c>
      <c r="AK170" s="1">
        <v>2350</v>
      </c>
      <c r="AL170" s="1">
        <f t="shared" si="90"/>
        <v>5129.7142857142862</v>
      </c>
      <c r="AM170" s="1">
        <f t="shared" si="107"/>
        <v>779.46999999999957</v>
      </c>
      <c r="AN170" s="1">
        <f t="shared" si="101"/>
        <v>974.33749999999941</v>
      </c>
      <c r="AO170" s="1">
        <v>225</v>
      </c>
      <c r="AP170" s="1">
        <v>45</v>
      </c>
      <c r="AQ170" s="1">
        <f t="shared" si="102"/>
        <v>1244.3374999999994</v>
      </c>
      <c r="AR170" s="22">
        <f t="shared" si="103"/>
        <v>3555.2499999999986</v>
      </c>
    </row>
    <row r="171" spans="2:44" x14ac:dyDescent="0.35">
      <c r="B171" s="3">
        <v>800</v>
      </c>
      <c r="C171" s="21">
        <v>3000</v>
      </c>
      <c r="D171" s="4">
        <v>1255</v>
      </c>
      <c r="E171" s="6">
        <f t="shared" si="91"/>
        <v>2839.8857142857141</v>
      </c>
      <c r="F171" s="3">
        <f t="shared" si="104"/>
        <v>436.53999999999996</v>
      </c>
      <c r="G171" s="21">
        <f t="shared" si="92"/>
        <v>545.67499999999995</v>
      </c>
      <c r="H171" s="21">
        <v>200</v>
      </c>
      <c r="I171" s="4">
        <f t="shared" si="93"/>
        <v>745.67499999999995</v>
      </c>
      <c r="J171" s="9">
        <f t="shared" si="94"/>
        <v>2130.5</v>
      </c>
      <c r="K171" s="20"/>
      <c r="L171" s="1"/>
      <c r="M171" s="1">
        <v>800</v>
      </c>
      <c r="N171" s="1">
        <v>3000</v>
      </c>
      <c r="O171" s="1">
        <v>1560</v>
      </c>
      <c r="P171" s="1">
        <f t="shared" si="89"/>
        <v>3530.0571428571429</v>
      </c>
      <c r="Q171" s="1">
        <f t="shared" si="105"/>
        <v>616.66999999999962</v>
      </c>
      <c r="R171" s="1">
        <f t="shared" si="95"/>
        <v>770.83749999999952</v>
      </c>
      <c r="S171" s="1">
        <v>210</v>
      </c>
      <c r="T171" s="1">
        <f t="shared" si="96"/>
        <v>980.83749999999952</v>
      </c>
      <c r="U171" s="22">
        <f t="shared" si="97"/>
        <v>2802.392857142856</v>
      </c>
      <c r="V171" s="1"/>
      <c r="W171" s="1"/>
      <c r="X171" s="1">
        <v>800</v>
      </c>
      <c r="Y171" s="1">
        <v>3000</v>
      </c>
      <c r="Z171" s="1">
        <v>1880</v>
      </c>
      <c r="AA171" s="1">
        <f t="shared" si="108"/>
        <v>4254.1714285714279</v>
      </c>
      <c r="AB171" s="1">
        <f t="shared" si="106"/>
        <v>628.0299999999994</v>
      </c>
      <c r="AC171" s="1">
        <f t="shared" si="98"/>
        <v>785.03749999999923</v>
      </c>
      <c r="AD171" s="1">
        <v>215</v>
      </c>
      <c r="AE171" s="1">
        <f t="shared" si="99"/>
        <v>1000.0374999999992</v>
      </c>
      <c r="AF171" s="22">
        <f t="shared" si="100"/>
        <v>2857.2499999999982</v>
      </c>
      <c r="AG171" s="20"/>
      <c r="AH171" s="20"/>
      <c r="AI171" s="1">
        <v>800</v>
      </c>
      <c r="AJ171" s="1">
        <v>3000</v>
      </c>
      <c r="AK171" s="1">
        <v>2350</v>
      </c>
      <c r="AL171" s="1">
        <f t="shared" si="90"/>
        <v>5317.7142857142862</v>
      </c>
      <c r="AM171" s="1">
        <f t="shared" si="107"/>
        <v>796.36999999999955</v>
      </c>
      <c r="AN171" s="1">
        <f t="shared" si="101"/>
        <v>995.46249999999941</v>
      </c>
      <c r="AO171" s="1">
        <v>225</v>
      </c>
      <c r="AP171" s="1">
        <v>45</v>
      </c>
      <c r="AQ171" s="1">
        <f t="shared" si="102"/>
        <v>1265.4624999999994</v>
      </c>
      <c r="AR171" s="22">
        <f t="shared" si="103"/>
        <v>3615.6071428571413</v>
      </c>
    </row>
    <row r="172" spans="2:44" x14ac:dyDescent="0.35">
      <c r="B172" s="3">
        <v>800</v>
      </c>
      <c r="C172" s="21">
        <v>3100</v>
      </c>
      <c r="D172" s="4">
        <v>1255</v>
      </c>
      <c r="E172" s="6">
        <f t="shared" si="91"/>
        <v>2940.2857142857142</v>
      </c>
      <c r="F172" s="3">
        <f t="shared" si="104"/>
        <v>444.97999999999996</v>
      </c>
      <c r="G172" s="21">
        <f t="shared" si="92"/>
        <v>556.22499999999991</v>
      </c>
      <c r="H172" s="21">
        <v>200</v>
      </c>
      <c r="I172" s="4">
        <f t="shared" si="93"/>
        <v>756.22499999999991</v>
      </c>
      <c r="J172" s="9">
        <f t="shared" si="94"/>
        <v>2160.6428571428569</v>
      </c>
      <c r="K172" s="20"/>
      <c r="L172" s="1"/>
      <c r="M172" s="1">
        <v>800</v>
      </c>
      <c r="N172" s="1">
        <v>3100</v>
      </c>
      <c r="O172" s="1">
        <v>1560</v>
      </c>
      <c r="P172" s="1">
        <f t="shared" si="89"/>
        <v>3654.8571428571431</v>
      </c>
      <c r="Q172" s="1">
        <f t="shared" si="105"/>
        <v>629.34999999999957</v>
      </c>
      <c r="R172" s="1">
        <f t="shared" si="95"/>
        <v>786.68749999999943</v>
      </c>
      <c r="S172" s="1">
        <v>210</v>
      </c>
      <c r="T172" s="1">
        <f t="shared" si="96"/>
        <v>996.68749999999943</v>
      </c>
      <c r="U172" s="22">
        <f t="shared" si="97"/>
        <v>2847.6785714285702</v>
      </c>
      <c r="V172" s="1"/>
      <c r="W172" s="1"/>
      <c r="X172" s="1">
        <v>800</v>
      </c>
      <c r="Y172" s="1">
        <v>3100</v>
      </c>
      <c r="Z172" s="1">
        <v>1880</v>
      </c>
      <c r="AA172" s="1">
        <f t="shared" si="108"/>
        <v>4404.5714285714284</v>
      </c>
      <c r="AB172" s="1">
        <f t="shared" si="106"/>
        <v>641.05999999999938</v>
      </c>
      <c r="AC172" s="1">
        <f t="shared" si="98"/>
        <v>801.32499999999925</v>
      </c>
      <c r="AD172" s="1">
        <v>215</v>
      </c>
      <c r="AE172" s="1">
        <f t="shared" si="99"/>
        <v>1016.3249999999992</v>
      </c>
      <c r="AF172" s="22">
        <f t="shared" si="100"/>
        <v>2903.7857142857124</v>
      </c>
      <c r="AG172" s="20"/>
      <c r="AH172" s="20"/>
      <c r="AI172" s="1">
        <v>800</v>
      </c>
      <c r="AJ172" s="1">
        <v>3100</v>
      </c>
      <c r="AK172" s="1">
        <v>2350</v>
      </c>
      <c r="AL172" s="1">
        <f t="shared" si="90"/>
        <v>5505.7142857142862</v>
      </c>
      <c r="AM172" s="1">
        <f t="shared" si="107"/>
        <v>813.26999999999953</v>
      </c>
      <c r="AN172" s="1">
        <f t="shared" si="101"/>
        <v>1016.5874999999994</v>
      </c>
      <c r="AO172" s="1">
        <v>225</v>
      </c>
      <c r="AP172" s="1">
        <v>45</v>
      </c>
      <c r="AQ172" s="1">
        <f t="shared" si="102"/>
        <v>1286.5874999999994</v>
      </c>
      <c r="AR172" s="22">
        <f t="shared" si="103"/>
        <v>3675.9642857142844</v>
      </c>
    </row>
    <row r="173" spans="2:44" x14ac:dyDescent="0.35">
      <c r="B173" s="3">
        <v>800</v>
      </c>
      <c r="C173" s="21">
        <v>3200</v>
      </c>
      <c r="D173" s="4">
        <v>1255</v>
      </c>
      <c r="E173" s="6">
        <f t="shared" si="91"/>
        <v>3040.6857142857143</v>
      </c>
      <c r="F173" s="3">
        <f t="shared" si="104"/>
        <v>453.41999999999996</v>
      </c>
      <c r="G173" s="21">
        <f t="shared" si="92"/>
        <v>566.77499999999998</v>
      </c>
      <c r="H173" s="21">
        <v>205</v>
      </c>
      <c r="I173" s="4">
        <f t="shared" si="93"/>
        <v>771.77499999999998</v>
      </c>
      <c r="J173" s="9">
        <f t="shared" si="94"/>
        <v>2205.0714285714284</v>
      </c>
      <c r="K173" s="20"/>
      <c r="L173" s="1"/>
      <c r="M173" s="1">
        <v>800</v>
      </c>
      <c r="N173" s="1">
        <v>3200</v>
      </c>
      <c r="O173" s="1">
        <v>1560</v>
      </c>
      <c r="P173" s="1">
        <f t="shared" si="89"/>
        <v>3779.6571428571428</v>
      </c>
      <c r="Q173" s="1">
        <f t="shared" si="105"/>
        <v>642.02999999999952</v>
      </c>
      <c r="R173" s="1">
        <f t="shared" si="95"/>
        <v>802.53749999999945</v>
      </c>
      <c r="S173" s="1">
        <v>210</v>
      </c>
      <c r="T173" s="1">
        <f t="shared" si="96"/>
        <v>1012.5374999999995</v>
      </c>
      <c r="U173" s="22">
        <f t="shared" si="97"/>
        <v>2892.9642857142844</v>
      </c>
      <c r="V173" s="1"/>
      <c r="W173" s="1"/>
      <c r="X173" s="1">
        <v>800</v>
      </c>
      <c r="Y173" s="1">
        <v>3200</v>
      </c>
      <c r="Z173" s="1">
        <v>1880</v>
      </c>
      <c r="AA173" s="1">
        <f t="shared" si="108"/>
        <v>4554.9714285714281</v>
      </c>
      <c r="AB173" s="1">
        <f t="shared" si="106"/>
        <v>654.08999999999935</v>
      </c>
      <c r="AC173" s="1">
        <f t="shared" si="98"/>
        <v>817.61249999999916</v>
      </c>
      <c r="AD173" s="1">
        <v>220</v>
      </c>
      <c r="AE173" s="1">
        <f t="shared" si="99"/>
        <v>1037.6124999999993</v>
      </c>
      <c r="AF173" s="22">
        <f t="shared" si="100"/>
        <v>2964.6071428571408</v>
      </c>
      <c r="AG173" s="20"/>
      <c r="AH173" s="20"/>
      <c r="AI173" s="1">
        <v>800</v>
      </c>
      <c r="AJ173" s="1">
        <v>3200</v>
      </c>
      <c r="AK173" s="1">
        <v>2350</v>
      </c>
      <c r="AL173" s="1">
        <f t="shared" si="90"/>
        <v>5693.7142857142862</v>
      </c>
      <c r="AM173" s="1">
        <f t="shared" si="107"/>
        <v>830.1699999999995</v>
      </c>
      <c r="AN173" s="1">
        <f t="shared" si="101"/>
        <v>1037.7124999999994</v>
      </c>
      <c r="AO173" s="1">
        <v>225</v>
      </c>
      <c r="AP173" s="1">
        <v>45</v>
      </c>
      <c r="AQ173" s="1">
        <f t="shared" si="102"/>
        <v>1307.7124999999994</v>
      </c>
      <c r="AR173" s="22">
        <f t="shared" si="103"/>
        <v>3736.3214285714271</v>
      </c>
    </row>
    <row r="174" spans="2:44" x14ac:dyDescent="0.35">
      <c r="B174" s="3">
        <v>800</v>
      </c>
      <c r="C174" s="21">
        <v>3300</v>
      </c>
      <c r="D174" s="4">
        <v>1255</v>
      </c>
      <c r="E174" s="6">
        <f t="shared" si="91"/>
        <v>3141.0857142857139</v>
      </c>
      <c r="F174" s="3">
        <f t="shared" si="104"/>
        <v>461.85999999999996</v>
      </c>
      <c r="G174" s="21">
        <f t="shared" si="92"/>
        <v>577.32499999999993</v>
      </c>
      <c r="H174" s="21">
        <v>205</v>
      </c>
      <c r="I174" s="4">
        <f t="shared" si="93"/>
        <v>782.32499999999993</v>
      </c>
      <c r="J174" s="9">
        <f t="shared" si="94"/>
        <v>2235.2142857142858</v>
      </c>
      <c r="K174" s="20"/>
      <c r="L174" s="1"/>
      <c r="M174" s="1">
        <v>800</v>
      </c>
      <c r="N174" s="1">
        <v>3300</v>
      </c>
      <c r="O174" s="1">
        <v>1560</v>
      </c>
      <c r="P174" s="1">
        <f t="shared" si="89"/>
        <v>3904.457142857143</v>
      </c>
      <c r="Q174" s="1">
        <f t="shared" si="105"/>
        <v>654.70999999999947</v>
      </c>
      <c r="R174" s="1">
        <f t="shared" si="95"/>
        <v>818.38749999999936</v>
      </c>
      <c r="S174" s="1">
        <v>210</v>
      </c>
      <c r="T174" s="1">
        <f t="shared" si="96"/>
        <v>1028.3874999999994</v>
      </c>
      <c r="U174" s="22">
        <f t="shared" si="97"/>
        <v>2938.2499999999982</v>
      </c>
      <c r="V174" s="1"/>
      <c r="W174" s="1"/>
      <c r="X174" s="1">
        <v>800</v>
      </c>
      <c r="Y174" s="1">
        <v>3300</v>
      </c>
      <c r="Z174" s="1">
        <v>1880</v>
      </c>
      <c r="AA174" s="1">
        <f t="shared" si="108"/>
        <v>4705.3714285714286</v>
      </c>
      <c r="AB174" s="1">
        <f t="shared" si="106"/>
        <v>667.11999999999932</v>
      </c>
      <c r="AC174" s="1">
        <f t="shared" si="98"/>
        <v>833.89999999999918</v>
      </c>
      <c r="AD174" s="1">
        <v>220</v>
      </c>
      <c r="AE174" s="1">
        <f t="shared" si="99"/>
        <v>1053.8999999999992</v>
      </c>
      <c r="AF174" s="22">
        <f t="shared" si="100"/>
        <v>3011.1428571428551</v>
      </c>
      <c r="AG174" s="20"/>
      <c r="AH174" s="20"/>
      <c r="AI174" s="1">
        <v>800</v>
      </c>
      <c r="AJ174" s="1">
        <v>3300</v>
      </c>
      <c r="AK174" s="1">
        <v>2350</v>
      </c>
      <c r="AL174" s="1">
        <f t="shared" si="90"/>
        <v>5881.7142857142862</v>
      </c>
      <c r="AM174" s="1">
        <f t="shared" si="107"/>
        <v>847.06999999999948</v>
      </c>
      <c r="AN174" s="1">
        <f t="shared" si="101"/>
        <v>1058.8374999999994</v>
      </c>
      <c r="AO174" s="1">
        <v>225</v>
      </c>
      <c r="AP174" s="1">
        <v>45</v>
      </c>
      <c r="AQ174" s="1">
        <f t="shared" si="102"/>
        <v>1328.8374999999994</v>
      </c>
      <c r="AR174" s="22">
        <f t="shared" si="103"/>
        <v>3796.6785714285702</v>
      </c>
    </row>
    <row r="175" spans="2:44" x14ac:dyDescent="0.35">
      <c r="B175" s="3">
        <v>800</v>
      </c>
      <c r="C175" s="21">
        <v>3400</v>
      </c>
      <c r="D175" s="4">
        <v>1255</v>
      </c>
      <c r="E175" s="6">
        <f t="shared" si="91"/>
        <v>3241.485714285714</v>
      </c>
      <c r="F175" s="3">
        <f t="shared" si="104"/>
        <v>470.29999999999995</v>
      </c>
      <c r="G175" s="21">
        <f t="shared" si="92"/>
        <v>587.875</v>
      </c>
      <c r="H175" s="21">
        <v>205</v>
      </c>
      <c r="I175" s="4">
        <f t="shared" si="93"/>
        <v>792.875</v>
      </c>
      <c r="J175" s="9">
        <f t="shared" si="94"/>
        <v>2265.3571428571431</v>
      </c>
      <c r="K175" s="20"/>
      <c r="L175" s="1"/>
      <c r="M175" s="1">
        <v>800</v>
      </c>
      <c r="N175" s="1">
        <v>3400</v>
      </c>
      <c r="O175" s="1">
        <v>1560</v>
      </c>
      <c r="P175" s="1">
        <f t="shared" si="89"/>
        <v>4029.2571428571428</v>
      </c>
      <c r="Q175" s="1">
        <f t="shared" si="105"/>
        <v>667.38999999999942</v>
      </c>
      <c r="R175" s="1">
        <f t="shared" si="95"/>
        <v>834.23749999999927</v>
      </c>
      <c r="S175" s="1">
        <v>215</v>
      </c>
      <c r="T175" s="1">
        <f t="shared" si="96"/>
        <v>1049.2374999999993</v>
      </c>
      <c r="U175" s="22">
        <f t="shared" si="97"/>
        <v>2997.8214285714266</v>
      </c>
      <c r="V175" s="1"/>
      <c r="W175" s="1"/>
      <c r="X175" s="1">
        <v>800</v>
      </c>
      <c r="Y175" s="1">
        <v>3400</v>
      </c>
      <c r="Z175" s="1">
        <v>1880</v>
      </c>
      <c r="AA175" s="1">
        <f t="shared" si="108"/>
        <v>4855.7714285714283</v>
      </c>
      <c r="AB175" s="1">
        <f t="shared" si="106"/>
        <v>680.1499999999993</v>
      </c>
      <c r="AC175" s="1">
        <f t="shared" si="98"/>
        <v>850.18749999999909</v>
      </c>
      <c r="AD175" s="1">
        <v>220</v>
      </c>
      <c r="AE175" s="1">
        <f t="shared" si="99"/>
        <v>1070.1874999999991</v>
      </c>
      <c r="AF175" s="22">
        <f t="shared" si="100"/>
        <v>3057.6785714285688</v>
      </c>
      <c r="AG175" s="20"/>
      <c r="AH175" s="20"/>
      <c r="AI175" s="1">
        <v>800</v>
      </c>
      <c r="AJ175" s="1">
        <v>3400</v>
      </c>
      <c r="AK175" s="1">
        <v>2350</v>
      </c>
      <c r="AL175" s="1">
        <f t="shared" si="90"/>
        <v>6069.7142857142862</v>
      </c>
      <c r="AM175" s="1">
        <f t="shared" si="107"/>
        <v>863.96999999999946</v>
      </c>
      <c r="AN175" s="1">
        <f t="shared" si="101"/>
        <v>1079.9624999999994</v>
      </c>
      <c r="AO175" s="1">
        <v>230</v>
      </c>
      <c r="AP175" s="1">
        <v>45</v>
      </c>
      <c r="AQ175" s="1">
        <f t="shared" si="102"/>
        <v>1354.9624999999994</v>
      </c>
      <c r="AR175" s="22">
        <f t="shared" si="103"/>
        <v>3871.3214285714271</v>
      </c>
    </row>
    <row r="176" spans="2:44" x14ac:dyDescent="0.35">
      <c r="B176" s="3">
        <v>800</v>
      </c>
      <c r="C176" s="21">
        <v>3500</v>
      </c>
      <c r="D176" s="4">
        <v>1255</v>
      </c>
      <c r="E176" s="6">
        <f t="shared" si="91"/>
        <v>3341.8857142857141</v>
      </c>
      <c r="F176" s="3">
        <f t="shared" si="104"/>
        <v>478.73999999999995</v>
      </c>
      <c r="G176" s="21">
        <f t="shared" si="92"/>
        <v>598.42499999999995</v>
      </c>
      <c r="H176" s="21">
        <v>205</v>
      </c>
      <c r="I176" s="4">
        <f t="shared" si="93"/>
        <v>803.42499999999995</v>
      </c>
      <c r="J176" s="9">
        <f t="shared" si="94"/>
        <v>2295.5</v>
      </c>
      <c r="K176" s="20"/>
      <c r="L176" s="1"/>
      <c r="M176" s="1">
        <v>800</v>
      </c>
      <c r="N176" s="1">
        <v>3500</v>
      </c>
      <c r="O176" s="1">
        <v>1560</v>
      </c>
      <c r="P176" s="1">
        <f t="shared" si="89"/>
        <v>4154.0571428571429</v>
      </c>
      <c r="Q176" s="1">
        <f t="shared" si="105"/>
        <v>680.06999999999937</v>
      </c>
      <c r="R176" s="1">
        <f t="shared" si="95"/>
        <v>850.08749999999918</v>
      </c>
      <c r="S176" s="1">
        <v>215</v>
      </c>
      <c r="T176" s="1">
        <f t="shared" si="96"/>
        <v>1065.0874999999992</v>
      </c>
      <c r="U176" s="22">
        <f t="shared" si="97"/>
        <v>3043.1071428571408</v>
      </c>
      <c r="V176" s="1"/>
      <c r="W176" s="1"/>
      <c r="X176" s="1">
        <v>800</v>
      </c>
      <c r="Y176" s="1">
        <v>3500</v>
      </c>
      <c r="Z176" s="1">
        <v>1880</v>
      </c>
      <c r="AA176" s="1">
        <f t="shared" si="108"/>
        <v>5006.1714285714279</v>
      </c>
      <c r="AB176" s="1">
        <f t="shared" si="106"/>
        <v>693.17999999999927</v>
      </c>
      <c r="AC176" s="1">
        <f t="shared" si="98"/>
        <v>866.47499999999911</v>
      </c>
      <c r="AD176" s="1">
        <v>220</v>
      </c>
      <c r="AE176" s="1">
        <f t="shared" si="99"/>
        <v>1086.474999999999</v>
      </c>
      <c r="AF176" s="22">
        <f t="shared" si="100"/>
        <v>3104.2142857142831</v>
      </c>
      <c r="AG176" s="20"/>
      <c r="AH176" s="20"/>
      <c r="AI176" s="1">
        <v>800</v>
      </c>
      <c r="AJ176" s="1">
        <v>3500</v>
      </c>
      <c r="AK176" s="1">
        <v>2350</v>
      </c>
      <c r="AL176" s="1">
        <f t="shared" si="90"/>
        <v>6257.7142857142862</v>
      </c>
      <c r="AM176" s="1">
        <f t="shared" si="107"/>
        <v>880.86999999999944</v>
      </c>
      <c r="AN176" s="1">
        <f t="shared" si="101"/>
        <v>1101.0874999999992</v>
      </c>
      <c r="AO176" s="1">
        <v>230</v>
      </c>
      <c r="AP176" s="1">
        <v>45</v>
      </c>
      <c r="AQ176" s="1">
        <f t="shared" si="102"/>
        <v>1376.0874999999992</v>
      </c>
      <c r="AR176" s="22">
        <f t="shared" si="103"/>
        <v>3931.6785714285693</v>
      </c>
    </row>
    <row r="177" spans="2:44" x14ac:dyDescent="0.35">
      <c r="B177" s="3">
        <v>800</v>
      </c>
      <c r="C177" s="21">
        <v>3600</v>
      </c>
      <c r="D177" s="4">
        <v>1255</v>
      </c>
      <c r="E177" s="6">
        <f t="shared" si="91"/>
        <v>3442.2857142857142</v>
      </c>
      <c r="F177" s="3">
        <f t="shared" si="104"/>
        <v>487.17999999999995</v>
      </c>
      <c r="G177" s="21">
        <f t="shared" si="92"/>
        <v>608.97499999999991</v>
      </c>
      <c r="H177" s="21">
        <v>205</v>
      </c>
      <c r="I177" s="4">
        <f t="shared" si="93"/>
        <v>813.97499999999991</v>
      </c>
      <c r="J177" s="9">
        <f t="shared" si="94"/>
        <v>2325.6428571428569</v>
      </c>
      <c r="K177" s="20"/>
      <c r="L177" s="1"/>
      <c r="M177" s="1">
        <v>800</v>
      </c>
      <c r="N177" s="1">
        <v>3600</v>
      </c>
      <c r="O177" s="1">
        <v>1560</v>
      </c>
      <c r="P177" s="1">
        <f t="shared" si="89"/>
        <v>4278.8571428571431</v>
      </c>
      <c r="Q177" s="1">
        <f t="shared" si="105"/>
        <v>692.74999999999932</v>
      </c>
      <c r="R177" s="1">
        <f t="shared" si="95"/>
        <v>865.93749999999909</v>
      </c>
      <c r="S177" s="1">
        <v>215</v>
      </c>
      <c r="T177" s="1">
        <f t="shared" si="96"/>
        <v>1080.9374999999991</v>
      </c>
      <c r="U177" s="22">
        <f t="shared" si="97"/>
        <v>3088.3928571428546</v>
      </c>
      <c r="V177" s="1"/>
      <c r="W177" s="1"/>
      <c r="X177" s="1">
        <v>800</v>
      </c>
      <c r="Y177" s="1">
        <v>3600</v>
      </c>
      <c r="Z177" s="1">
        <v>1880</v>
      </c>
      <c r="AA177" s="1">
        <f t="shared" si="108"/>
        <v>5156.5714285714284</v>
      </c>
      <c r="AB177" s="1">
        <f t="shared" si="106"/>
        <v>706.20999999999924</v>
      </c>
      <c r="AC177" s="1">
        <f t="shared" si="98"/>
        <v>882.76249999999902</v>
      </c>
      <c r="AD177" s="1">
        <v>220</v>
      </c>
      <c r="AE177" s="1">
        <f t="shared" si="99"/>
        <v>1102.7624999999989</v>
      </c>
      <c r="AF177" s="22">
        <f t="shared" si="100"/>
        <v>3150.7499999999973</v>
      </c>
      <c r="AG177" s="20"/>
      <c r="AH177" s="20"/>
      <c r="AI177" s="1">
        <v>800</v>
      </c>
      <c r="AJ177" s="1">
        <v>3600</v>
      </c>
      <c r="AK177" s="1">
        <v>2350</v>
      </c>
      <c r="AL177" s="1">
        <f t="shared" si="90"/>
        <v>6445.7142857142862</v>
      </c>
      <c r="AM177" s="1">
        <f t="shared" si="107"/>
        <v>897.76999999999941</v>
      </c>
      <c r="AN177" s="1">
        <f t="shared" si="101"/>
        <v>1122.2124999999992</v>
      </c>
      <c r="AO177" s="1">
        <v>230</v>
      </c>
      <c r="AP177" s="1">
        <v>45</v>
      </c>
      <c r="AQ177" s="1">
        <f t="shared" si="102"/>
        <v>1397.2124999999992</v>
      </c>
      <c r="AR177" s="22">
        <f t="shared" si="103"/>
        <v>3992.0357142857124</v>
      </c>
    </row>
    <row r="178" spans="2:44" x14ac:dyDescent="0.35">
      <c r="B178" s="3">
        <v>800</v>
      </c>
      <c r="C178" s="21">
        <v>3700</v>
      </c>
      <c r="D178" s="4">
        <v>1255</v>
      </c>
      <c r="E178" s="6">
        <f t="shared" si="91"/>
        <v>3542.6857142857143</v>
      </c>
      <c r="F178" s="3">
        <f t="shared" si="104"/>
        <v>495.61999999999995</v>
      </c>
      <c r="G178" s="21">
        <f t="shared" si="92"/>
        <v>619.52499999999998</v>
      </c>
      <c r="H178" s="21">
        <v>210</v>
      </c>
      <c r="I178" s="4">
        <f t="shared" si="93"/>
        <v>829.52499999999998</v>
      </c>
      <c r="J178" s="9">
        <f t="shared" si="94"/>
        <v>2370.0714285714284</v>
      </c>
      <c r="K178" s="20"/>
      <c r="L178" s="1"/>
      <c r="M178" s="1">
        <v>800</v>
      </c>
      <c r="N178" s="1">
        <v>3700</v>
      </c>
      <c r="O178" s="1">
        <v>1560</v>
      </c>
      <c r="P178" s="1">
        <f t="shared" si="89"/>
        <v>4403.6571428571424</v>
      </c>
      <c r="Q178" s="1">
        <f t="shared" si="105"/>
        <v>705.42999999999927</v>
      </c>
      <c r="R178" s="1">
        <f t="shared" si="95"/>
        <v>881.78749999999911</v>
      </c>
      <c r="S178" s="1">
        <v>215</v>
      </c>
      <c r="T178" s="1">
        <f t="shared" si="96"/>
        <v>1096.787499999999</v>
      </c>
      <c r="U178" s="22">
        <f t="shared" si="97"/>
        <v>3133.6785714285688</v>
      </c>
      <c r="V178" s="1"/>
      <c r="W178" s="1"/>
      <c r="X178" s="1">
        <v>800</v>
      </c>
      <c r="Y178" s="1">
        <v>3700</v>
      </c>
      <c r="Z178" s="1">
        <v>1880</v>
      </c>
      <c r="AA178" s="1">
        <f t="shared" si="108"/>
        <v>5306.9714285714281</v>
      </c>
      <c r="AB178" s="1">
        <f t="shared" si="106"/>
        <v>719.23999999999921</v>
      </c>
      <c r="AC178" s="1">
        <f t="shared" si="98"/>
        <v>899.04999999999905</v>
      </c>
      <c r="AD178" s="1">
        <v>220</v>
      </c>
      <c r="AE178" s="1">
        <f t="shared" si="99"/>
        <v>1119.049999999999</v>
      </c>
      <c r="AF178" s="22">
        <f t="shared" si="100"/>
        <v>3197.2857142857119</v>
      </c>
      <c r="AG178" s="20"/>
      <c r="AH178" s="20"/>
      <c r="AI178" s="1">
        <v>800</v>
      </c>
      <c r="AJ178" s="1">
        <v>3700</v>
      </c>
      <c r="AK178" s="1">
        <v>2350</v>
      </c>
      <c r="AL178" s="1">
        <f t="shared" si="90"/>
        <v>6633.7142857142862</v>
      </c>
      <c r="AM178" s="1">
        <f t="shared" si="107"/>
        <v>914.66999999999939</v>
      </c>
      <c r="AN178" s="1">
        <f t="shared" si="101"/>
        <v>1143.3374999999992</v>
      </c>
      <c r="AO178" s="1">
        <v>235</v>
      </c>
      <c r="AP178" s="1">
        <v>45</v>
      </c>
      <c r="AQ178" s="1">
        <f t="shared" si="102"/>
        <v>1423.3374999999992</v>
      </c>
      <c r="AR178" s="22">
        <f t="shared" si="103"/>
        <v>4066.6785714285693</v>
      </c>
    </row>
    <row r="179" spans="2:44" x14ac:dyDescent="0.35">
      <c r="B179" s="3">
        <v>800</v>
      </c>
      <c r="C179" s="21">
        <v>3800</v>
      </c>
      <c r="D179" s="4">
        <v>1255</v>
      </c>
      <c r="E179" s="6">
        <f t="shared" si="91"/>
        <v>3643.0857142857139</v>
      </c>
      <c r="F179" s="3">
        <f t="shared" si="104"/>
        <v>504.05999999999995</v>
      </c>
      <c r="G179" s="21">
        <f t="shared" si="92"/>
        <v>630.07499999999993</v>
      </c>
      <c r="H179" s="21">
        <v>210</v>
      </c>
      <c r="I179" s="4">
        <f t="shared" si="93"/>
        <v>840.07499999999993</v>
      </c>
      <c r="J179" s="9">
        <f t="shared" si="94"/>
        <v>2400.2142857142858</v>
      </c>
      <c r="K179" s="20"/>
      <c r="L179" s="1"/>
      <c r="M179" s="1">
        <v>800</v>
      </c>
      <c r="N179" s="1">
        <v>3800</v>
      </c>
      <c r="O179" s="1">
        <v>1560</v>
      </c>
      <c r="P179" s="1">
        <f t="shared" si="89"/>
        <v>4528.4571428571426</v>
      </c>
      <c r="Q179" s="1">
        <f t="shared" si="105"/>
        <v>718.10999999999922</v>
      </c>
      <c r="R179" s="1">
        <f t="shared" si="95"/>
        <v>897.63749999999902</v>
      </c>
      <c r="S179" s="1">
        <v>220</v>
      </c>
      <c r="T179" s="1">
        <f t="shared" si="96"/>
        <v>1117.6374999999989</v>
      </c>
      <c r="U179" s="22">
        <f t="shared" si="97"/>
        <v>3193.2499999999973</v>
      </c>
      <c r="V179" s="1"/>
      <c r="W179" s="1"/>
      <c r="X179" s="1">
        <v>800</v>
      </c>
      <c r="Y179" s="1">
        <v>3800</v>
      </c>
      <c r="Z179" s="1">
        <v>1880</v>
      </c>
      <c r="AA179" s="1">
        <f t="shared" si="108"/>
        <v>5457.3714285714286</v>
      </c>
      <c r="AB179" s="1">
        <f t="shared" si="106"/>
        <v>732.26999999999919</v>
      </c>
      <c r="AC179" s="1">
        <f t="shared" si="98"/>
        <v>915.33749999999895</v>
      </c>
      <c r="AD179" s="1">
        <v>220</v>
      </c>
      <c r="AE179" s="1">
        <f t="shared" si="99"/>
        <v>1135.337499999999</v>
      </c>
      <c r="AF179" s="22">
        <f t="shared" si="100"/>
        <v>3243.8214285714257</v>
      </c>
      <c r="AG179" s="20"/>
      <c r="AH179" s="20"/>
      <c r="AI179" s="1">
        <v>800</v>
      </c>
      <c r="AJ179" s="1">
        <v>3800</v>
      </c>
      <c r="AK179" s="1">
        <v>2350</v>
      </c>
      <c r="AL179" s="1">
        <f t="shared" si="90"/>
        <v>6821.7142857142862</v>
      </c>
      <c r="AM179" s="1">
        <f t="shared" si="107"/>
        <v>931.56999999999937</v>
      </c>
      <c r="AN179" s="1">
        <f t="shared" si="101"/>
        <v>1164.4624999999992</v>
      </c>
      <c r="AO179" s="1">
        <v>235</v>
      </c>
      <c r="AP179" s="1">
        <v>45</v>
      </c>
      <c r="AQ179" s="1">
        <f t="shared" si="102"/>
        <v>1444.4624999999992</v>
      </c>
      <c r="AR179" s="22">
        <f t="shared" si="103"/>
        <v>4127.0357142857119</v>
      </c>
    </row>
    <row r="180" spans="2:44" x14ac:dyDescent="0.35">
      <c r="B180" s="3">
        <v>800</v>
      </c>
      <c r="C180" s="21">
        <v>3900</v>
      </c>
      <c r="D180" s="4">
        <v>1255</v>
      </c>
      <c r="E180" s="6">
        <f t="shared" si="91"/>
        <v>3743.485714285714</v>
      </c>
      <c r="F180" s="3">
        <f t="shared" si="104"/>
        <v>512.5</v>
      </c>
      <c r="G180" s="21">
        <f t="shared" si="92"/>
        <v>640.625</v>
      </c>
      <c r="H180" s="21">
        <v>210</v>
      </c>
      <c r="I180" s="4">
        <f t="shared" si="93"/>
        <v>850.625</v>
      </c>
      <c r="J180" s="9">
        <f t="shared" si="94"/>
        <v>2430.3571428571431</v>
      </c>
      <c r="K180" s="20"/>
      <c r="L180" s="1"/>
      <c r="M180" s="1">
        <v>800</v>
      </c>
      <c r="N180" s="1">
        <v>3900</v>
      </c>
      <c r="O180" s="1">
        <v>1560</v>
      </c>
      <c r="P180" s="1">
        <f t="shared" si="89"/>
        <v>4653.2571428571428</v>
      </c>
      <c r="Q180" s="1">
        <f t="shared" si="105"/>
        <v>730.78999999999917</v>
      </c>
      <c r="R180" s="1">
        <f t="shared" si="95"/>
        <v>913.48749999999893</v>
      </c>
      <c r="S180" s="1">
        <v>220</v>
      </c>
      <c r="T180" s="1">
        <f t="shared" si="96"/>
        <v>1133.4874999999988</v>
      </c>
      <c r="U180" s="22">
        <f t="shared" si="97"/>
        <v>3238.535714285711</v>
      </c>
      <c r="V180" s="1"/>
      <c r="W180" s="1"/>
      <c r="X180" s="1">
        <v>800</v>
      </c>
      <c r="Y180" s="1">
        <v>3900</v>
      </c>
      <c r="Z180" s="1">
        <v>1880</v>
      </c>
      <c r="AA180" s="1">
        <f t="shared" si="108"/>
        <v>5607.7714285714283</v>
      </c>
      <c r="AB180" s="1">
        <f t="shared" si="106"/>
        <v>745.29999999999916</v>
      </c>
      <c r="AC180" s="1">
        <f t="shared" si="98"/>
        <v>931.62499999999898</v>
      </c>
      <c r="AD180" s="1">
        <v>220</v>
      </c>
      <c r="AE180" s="1">
        <f t="shared" si="99"/>
        <v>1151.6249999999991</v>
      </c>
      <c r="AF180" s="22">
        <f t="shared" si="100"/>
        <v>3290.3571428571404</v>
      </c>
      <c r="AG180" s="20"/>
      <c r="AH180" s="20"/>
      <c r="AI180" s="1">
        <v>800</v>
      </c>
      <c r="AJ180" s="1">
        <v>3900</v>
      </c>
      <c r="AK180" s="1">
        <v>2350</v>
      </c>
      <c r="AL180" s="1">
        <f t="shared" si="90"/>
        <v>7009.7142857142862</v>
      </c>
      <c r="AM180" s="1">
        <f t="shared" si="107"/>
        <v>948.46999999999935</v>
      </c>
      <c r="AN180" s="1">
        <f t="shared" si="101"/>
        <v>1185.5874999999992</v>
      </c>
      <c r="AO180" s="1">
        <v>235</v>
      </c>
      <c r="AP180" s="1">
        <v>45</v>
      </c>
      <c r="AQ180" s="1">
        <f t="shared" si="102"/>
        <v>1465.5874999999992</v>
      </c>
      <c r="AR180" s="22">
        <f t="shared" si="103"/>
        <v>4187.3928571428551</v>
      </c>
    </row>
    <row r="181" spans="2:44" x14ac:dyDescent="0.35">
      <c r="B181" s="3">
        <v>800</v>
      </c>
      <c r="C181" s="21">
        <v>4000</v>
      </c>
      <c r="D181" s="4">
        <v>1255</v>
      </c>
      <c r="E181" s="6">
        <f t="shared" si="91"/>
        <v>3843.8857142857141</v>
      </c>
      <c r="F181" s="3">
        <f t="shared" si="104"/>
        <v>520.94000000000005</v>
      </c>
      <c r="G181" s="21">
        <f t="shared" si="92"/>
        <v>651.17500000000007</v>
      </c>
      <c r="H181" s="21">
        <v>210</v>
      </c>
      <c r="I181" s="4">
        <f t="shared" si="93"/>
        <v>861.17500000000007</v>
      </c>
      <c r="J181" s="9">
        <f t="shared" si="94"/>
        <v>2460.5000000000005</v>
      </c>
      <c r="K181" s="20"/>
      <c r="L181" s="1"/>
      <c r="M181" s="1">
        <v>800</v>
      </c>
      <c r="N181" s="1">
        <v>4000</v>
      </c>
      <c r="O181" s="1">
        <v>1560</v>
      </c>
      <c r="P181" s="1">
        <f t="shared" si="89"/>
        <v>4778.057142857142</v>
      </c>
      <c r="Q181" s="1">
        <f t="shared" si="105"/>
        <v>743.46999999999912</v>
      </c>
      <c r="R181" s="1">
        <f t="shared" si="95"/>
        <v>929.33749999999895</v>
      </c>
      <c r="S181" s="1">
        <v>220</v>
      </c>
      <c r="T181" s="1">
        <f t="shared" si="96"/>
        <v>1149.337499999999</v>
      </c>
      <c r="U181" s="22">
        <f t="shared" si="97"/>
        <v>3283.8214285714257</v>
      </c>
      <c r="V181" s="1"/>
      <c r="W181" s="1"/>
      <c r="X181" s="1">
        <v>800</v>
      </c>
      <c r="Y181" s="1">
        <v>4000</v>
      </c>
      <c r="Z181" s="1">
        <v>1880</v>
      </c>
      <c r="AA181" s="1">
        <f t="shared" si="108"/>
        <v>5758.1714285714279</v>
      </c>
      <c r="AB181" s="1">
        <f t="shared" si="106"/>
        <v>758.32999999999913</v>
      </c>
      <c r="AC181" s="1">
        <f t="shared" si="98"/>
        <v>947.91249999999889</v>
      </c>
      <c r="AD181" s="1">
        <v>220</v>
      </c>
      <c r="AE181" s="1">
        <f t="shared" si="99"/>
        <v>1167.912499999999</v>
      </c>
      <c r="AF181" s="22">
        <f t="shared" si="100"/>
        <v>3336.8928571428546</v>
      </c>
      <c r="AG181" s="20"/>
      <c r="AH181" s="20"/>
      <c r="AI181" s="1">
        <v>800</v>
      </c>
      <c r="AJ181" s="1">
        <v>4000</v>
      </c>
      <c r="AK181" s="1">
        <v>2350</v>
      </c>
      <c r="AL181" s="1">
        <f t="shared" si="90"/>
        <v>7197.7142857142862</v>
      </c>
      <c r="AM181" s="1">
        <f t="shared" si="107"/>
        <v>965.36999999999932</v>
      </c>
      <c r="AN181" s="1">
        <f t="shared" si="101"/>
        <v>1206.7124999999992</v>
      </c>
      <c r="AO181" s="1">
        <v>235</v>
      </c>
      <c r="AP181" s="1">
        <v>45</v>
      </c>
      <c r="AQ181" s="1">
        <f>SUM(AN181:AP181)</f>
        <v>1486.7124999999992</v>
      </c>
      <c r="AR181" s="22">
        <f t="shared" si="103"/>
        <v>4247.7499999999982</v>
      </c>
    </row>
    <row r="182" spans="2:44" x14ac:dyDescent="0.35">
      <c r="B182" s="3"/>
      <c r="C182" s="21"/>
      <c r="D182" s="4"/>
      <c r="E182" s="6"/>
      <c r="F182" s="3"/>
      <c r="G182" s="21"/>
      <c r="H182" s="21"/>
      <c r="I182" s="4"/>
      <c r="J182" s="23"/>
      <c r="K182" s="20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20"/>
      <c r="AH182" s="20"/>
      <c r="AI182" s="1"/>
      <c r="AJ182" s="1"/>
      <c r="AK182" s="1"/>
      <c r="AL182" s="1"/>
      <c r="AM182" s="1"/>
      <c r="AN182" s="1"/>
      <c r="AO182" s="1"/>
      <c r="AP182" s="1"/>
      <c r="AQ182" s="1"/>
      <c r="AR182" s="1"/>
    </row>
    <row r="183" spans="2:44" x14ac:dyDescent="0.35">
      <c r="B183" s="3"/>
      <c r="C183" s="21"/>
      <c r="D183" s="4"/>
      <c r="E183" s="6"/>
      <c r="F183" s="3"/>
      <c r="G183" s="21"/>
      <c r="H183" s="21"/>
      <c r="I183" s="4"/>
      <c r="J183" s="23"/>
      <c r="K183" s="20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20"/>
      <c r="AH183" s="20"/>
      <c r="AI183" s="1"/>
      <c r="AJ183" s="1"/>
      <c r="AK183" s="1"/>
      <c r="AL183" s="1"/>
      <c r="AM183" s="1"/>
      <c r="AN183" s="1"/>
      <c r="AO183" s="1"/>
      <c r="AP183" s="1"/>
      <c r="AQ183" s="1"/>
      <c r="AR183" s="1"/>
    </row>
    <row r="184" spans="2:44" x14ac:dyDescent="0.35">
      <c r="B184" s="3">
        <v>850</v>
      </c>
      <c r="C184" s="21">
        <v>800</v>
      </c>
      <c r="D184" s="4">
        <v>1255</v>
      </c>
      <c r="E184" s="6">
        <f t="shared" ref="E184:E216" si="109">(((22/7*(B184/2)^2)*D184)+((C184-B184)*D184*B184))/1000000</f>
        <v>659.09910714285706</v>
      </c>
      <c r="F184" s="3">
        <v>258.45999999999998</v>
      </c>
      <c r="G184" s="21">
        <f t="shared" ref="G184:G216" si="110">$G$4*F184</f>
        <v>323.07499999999999</v>
      </c>
      <c r="H184" s="21">
        <v>125</v>
      </c>
      <c r="I184" s="4">
        <f t="shared" ref="I184:I216" si="111">SUM(G184:H184)</f>
        <v>448.07499999999999</v>
      </c>
      <c r="J184" s="9">
        <f t="shared" ref="J184:J216" si="112">I184/(1-$C$2)</f>
        <v>1280.2142857142858</v>
      </c>
      <c r="K184" s="20"/>
      <c r="L184" s="1"/>
      <c r="M184" s="1">
        <v>850</v>
      </c>
      <c r="N184" s="1">
        <v>800</v>
      </c>
      <c r="O184" s="1">
        <v>1560</v>
      </c>
      <c r="P184" s="1">
        <f t="shared" si="89"/>
        <v>819.27857142857135</v>
      </c>
      <c r="Q184" s="1">
        <v>348.7</v>
      </c>
      <c r="R184" s="1">
        <f t="shared" ref="R184:R216" si="113">$R$4*Q184</f>
        <v>435.875</v>
      </c>
      <c r="S184" s="1">
        <v>125</v>
      </c>
      <c r="T184" s="1">
        <f t="shared" ref="T184:T216" si="114">SUM(R184:S184)</f>
        <v>560.875</v>
      </c>
      <c r="U184" s="22">
        <f t="shared" ref="U184:U216" si="115">T184/(1-$C$2)</f>
        <v>1602.5</v>
      </c>
      <c r="V184" s="1"/>
      <c r="W184" s="1"/>
      <c r="X184" s="1">
        <v>850</v>
      </c>
      <c r="Y184" s="1">
        <v>800</v>
      </c>
      <c r="Z184" s="1">
        <v>1880</v>
      </c>
      <c r="AA184" s="1">
        <f t="shared" si="108"/>
        <v>987.33571428571418</v>
      </c>
      <c r="AB184" s="1">
        <v>352.45</v>
      </c>
      <c r="AC184" s="1">
        <f t="shared" ref="AC184:AC216" si="116">$AC$4*AB184</f>
        <v>440.5625</v>
      </c>
      <c r="AD184" s="1">
        <v>125</v>
      </c>
      <c r="AE184" s="1">
        <f t="shared" ref="AE184:AE216" si="117">SUM(AC184:AD184)</f>
        <v>565.5625</v>
      </c>
      <c r="AF184" s="22">
        <f t="shared" ref="AF184:AF216" si="118">AE184/(1-$C$2)</f>
        <v>1615.8928571428573</v>
      </c>
      <c r="AG184" s="20"/>
      <c r="AH184" s="20"/>
      <c r="AI184" s="1">
        <v>850</v>
      </c>
      <c r="AJ184" s="1">
        <v>800</v>
      </c>
      <c r="AK184" s="1">
        <v>2350</v>
      </c>
      <c r="AL184" s="1">
        <f t="shared" si="90"/>
        <v>1234.1696428571427</v>
      </c>
      <c r="AM184" s="1">
        <v>438.93</v>
      </c>
      <c r="AN184" s="1">
        <f t="shared" ref="AN184:AN216" si="119">$AN$4*AM184</f>
        <v>548.66250000000002</v>
      </c>
      <c r="AO184" s="1">
        <v>145</v>
      </c>
      <c r="AP184" s="1">
        <v>30</v>
      </c>
      <c r="AQ184" s="1">
        <f t="shared" ref="AQ184:AQ216" si="120">SUM(AN184:AP184)</f>
        <v>723.66250000000002</v>
      </c>
      <c r="AR184" s="22">
        <f t="shared" ref="AR184:AR216" si="121">AQ184/(1-$C$2)</f>
        <v>2067.6071428571431</v>
      </c>
    </row>
    <row r="185" spans="2:44" x14ac:dyDescent="0.35">
      <c r="B185" s="3">
        <v>850</v>
      </c>
      <c r="C185" s="21">
        <v>900</v>
      </c>
      <c r="D185" s="4">
        <v>1255</v>
      </c>
      <c r="E185" s="6">
        <f t="shared" si="109"/>
        <v>765.77410714285702</v>
      </c>
      <c r="F185" s="3">
        <v>266.93</v>
      </c>
      <c r="G185" s="21">
        <f t="shared" si="110"/>
        <v>333.66250000000002</v>
      </c>
      <c r="H185" s="21">
        <v>125</v>
      </c>
      <c r="I185" s="4">
        <f t="shared" si="111"/>
        <v>458.66250000000002</v>
      </c>
      <c r="J185" s="9">
        <f t="shared" si="112"/>
        <v>1310.4642857142858</v>
      </c>
      <c r="K185" s="20"/>
      <c r="L185" s="1"/>
      <c r="M185" s="1">
        <v>850</v>
      </c>
      <c r="N185" s="1">
        <v>900</v>
      </c>
      <c r="O185" s="1">
        <v>1560</v>
      </c>
      <c r="P185" s="1">
        <f t="shared" si="89"/>
        <v>951.87857142857138</v>
      </c>
      <c r="Q185" s="1">
        <v>361.39</v>
      </c>
      <c r="R185" s="1">
        <f t="shared" si="113"/>
        <v>451.73749999999995</v>
      </c>
      <c r="S185" s="1">
        <v>125</v>
      </c>
      <c r="T185" s="1">
        <f t="shared" si="114"/>
        <v>576.73749999999995</v>
      </c>
      <c r="U185" s="22">
        <f t="shared" si="115"/>
        <v>1647.8214285714284</v>
      </c>
      <c r="V185" s="1"/>
      <c r="W185" s="1"/>
      <c r="X185" s="1">
        <v>850</v>
      </c>
      <c r="Y185" s="1">
        <v>900</v>
      </c>
      <c r="Z185" s="1">
        <v>1880</v>
      </c>
      <c r="AA185" s="1">
        <f t="shared" si="108"/>
        <v>1147.1357142857141</v>
      </c>
      <c r="AB185" s="1">
        <v>365.48</v>
      </c>
      <c r="AC185" s="1">
        <f t="shared" si="116"/>
        <v>456.85</v>
      </c>
      <c r="AD185" s="1">
        <v>145</v>
      </c>
      <c r="AE185" s="1">
        <f t="shared" si="117"/>
        <v>601.85</v>
      </c>
      <c r="AF185" s="22">
        <f t="shared" si="118"/>
        <v>1719.5714285714287</v>
      </c>
      <c r="AG185" s="20"/>
      <c r="AH185" s="20"/>
      <c r="AI185" s="1">
        <v>850</v>
      </c>
      <c r="AJ185" s="1">
        <v>900</v>
      </c>
      <c r="AK185" s="1">
        <v>2350</v>
      </c>
      <c r="AL185" s="1">
        <f t="shared" si="90"/>
        <v>1433.9196428571427</v>
      </c>
      <c r="AM185" s="1">
        <v>455.85</v>
      </c>
      <c r="AN185" s="1">
        <f t="shared" si="119"/>
        <v>569.8125</v>
      </c>
      <c r="AO185" s="1">
        <v>145</v>
      </c>
      <c r="AP185" s="1">
        <v>30</v>
      </c>
      <c r="AQ185" s="1">
        <f t="shared" si="120"/>
        <v>744.8125</v>
      </c>
      <c r="AR185" s="22">
        <f t="shared" si="121"/>
        <v>2128.0357142857142</v>
      </c>
    </row>
    <row r="186" spans="2:44" x14ac:dyDescent="0.35">
      <c r="B186" s="3">
        <v>850</v>
      </c>
      <c r="C186" s="21">
        <v>1000</v>
      </c>
      <c r="D186" s="4">
        <v>1255</v>
      </c>
      <c r="E186" s="6">
        <f t="shared" si="109"/>
        <v>872.44910714285709</v>
      </c>
      <c r="F186" s="3">
        <f>F185+8.47</f>
        <v>275.40000000000003</v>
      </c>
      <c r="G186" s="21">
        <f t="shared" si="110"/>
        <v>344.25000000000006</v>
      </c>
      <c r="H186" s="21">
        <v>125</v>
      </c>
      <c r="I186" s="4">
        <f t="shared" si="111"/>
        <v>469.25000000000006</v>
      </c>
      <c r="J186" s="9">
        <f t="shared" si="112"/>
        <v>1340.714285714286</v>
      </c>
      <c r="K186" s="20"/>
      <c r="L186" s="1"/>
      <c r="M186" s="1">
        <v>850</v>
      </c>
      <c r="N186" s="1">
        <v>1000</v>
      </c>
      <c r="O186" s="1">
        <v>1560</v>
      </c>
      <c r="P186" s="1">
        <f t="shared" si="89"/>
        <v>1084.4785714285713</v>
      </c>
      <c r="Q186" s="1">
        <f>Q185+12.69</f>
        <v>374.08</v>
      </c>
      <c r="R186" s="1">
        <f t="shared" si="113"/>
        <v>467.59999999999997</v>
      </c>
      <c r="S186" s="1">
        <v>145</v>
      </c>
      <c r="T186" s="1">
        <f t="shared" si="114"/>
        <v>612.59999999999991</v>
      </c>
      <c r="U186" s="22">
        <f t="shared" si="115"/>
        <v>1750.2857142857142</v>
      </c>
      <c r="V186" s="1"/>
      <c r="W186" s="1"/>
      <c r="X186" s="1">
        <v>850</v>
      </c>
      <c r="Y186" s="1">
        <v>1000</v>
      </c>
      <c r="Z186" s="1">
        <v>1880</v>
      </c>
      <c r="AA186" s="1">
        <f t="shared" si="108"/>
        <v>1306.9357142857141</v>
      </c>
      <c r="AB186" s="1">
        <f>AB185+13.03</f>
        <v>378.51</v>
      </c>
      <c r="AC186" s="1">
        <f t="shared" si="116"/>
        <v>473.13749999999999</v>
      </c>
      <c r="AD186" s="1">
        <v>145</v>
      </c>
      <c r="AE186" s="1">
        <f t="shared" si="117"/>
        <v>618.13750000000005</v>
      </c>
      <c r="AF186" s="22">
        <f t="shared" si="118"/>
        <v>1766.1071428571431</v>
      </c>
      <c r="AG186" s="20"/>
      <c r="AH186" s="20"/>
      <c r="AI186" s="1">
        <v>850</v>
      </c>
      <c r="AJ186" s="1">
        <v>1000</v>
      </c>
      <c r="AK186" s="1">
        <v>2350</v>
      </c>
      <c r="AL186" s="1">
        <f t="shared" si="90"/>
        <v>1633.6696428571427</v>
      </c>
      <c r="AM186" s="1">
        <f>AM185+16.92</f>
        <v>472.77000000000004</v>
      </c>
      <c r="AN186" s="1">
        <f t="shared" si="119"/>
        <v>590.96250000000009</v>
      </c>
      <c r="AO186" s="1">
        <v>165</v>
      </c>
      <c r="AP186" s="1">
        <v>30</v>
      </c>
      <c r="AQ186" s="1">
        <f t="shared" si="120"/>
        <v>785.96250000000009</v>
      </c>
      <c r="AR186" s="22">
        <f t="shared" si="121"/>
        <v>2245.6071428571431</v>
      </c>
    </row>
    <row r="187" spans="2:44" x14ac:dyDescent="0.35">
      <c r="B187" s="3">
        <v>850</v>
      </c>
      <c r="C187" s="21">
        <v>1100</v>
      </c>
      <c r="D187" s="4">
        <v>1255</v>
      </c>
      <c r="E187" s="6">
        <f t="shared" si="109"/>
        <v>979.12410714285704</v>
      </c>
      <c r="F187" s="3">
        <f t="shared" ref="F187:F216" si="122">F186+8.47</f>
        <v>283.87000000000006</v>
      </c>
      <c r="G187" s="21">
        <f t="shared" si="110"/>
        <v>354.83750000000009</v>
      </c>
      <c r="H187" s="21">
        <v>125</v>
      </c>
      <c r="I187" s="4">
        <f t="shared" si="111"/>
        <v>479.83750000000009</v>
      </c>
      <c r="J187" s="9">
        <f t="shared" si="112"/>
        <v>1370.964285714286</v>
      </c>
      <c r="K187" s="20"/>
      <c r="L187" s="1"/>
      <c r="M187" s="1">
        <v>850</v>
      </c>
      <c r="N187" s="1">
        <v>1100</v>
      </c>
      <c r="O187" s="1">
        <v>1560</v>
      </c>
      <c r="P187" s="1">
        <f t="shared" si="89"/>
        <v>1217.0785714285712</v>
      </c>
      <c r="Q187" s="1">
        <f t="shared" ref="Q187:Q216" si="123">Q186+12.69</f>
        <v>386.77</v>
      </c>
      <c r="R187" s="1">
        <f t="shared" si="113"/>
        <v>483.46249999999998</v>
      </c>
      <c r="S187" s="1">
        <v>145</v>
      </c>
      <c r="T187" s="1">
        <f t="shared" si="114"/>
        <v>628.46249999999998</v>
      </c>
      <c r="U187" s="22">
        <f t="shared" si="115"/>
        <v>1795.6071428571429</v>
      </c>
      <c r="V187" s="1"/>
      <c r="W187" s="1"/>
      <c r="X187" s="1">
        <v>850</v>
      </c>
      <c r="Y187" s="1">
        <v>1100</v>
      </c>
      <c r="Z187" s="1">
        <v>1880</v>
      </c>
      <c r="AA187" s="1">
        <f t="shared" si="108"/>
        <v>1466.735714285714</v>
      </c>
      <c r="AB187" s="1">
        <f t="shared" ref="AB187:AB216" si="124">AB186+13.03</f>
        <v>391.53999999999996</v>
      </c>
      <c r="AC187" s="1">
        <f t="shared" si="116"/>
        <v>489.42499999999995</v>
      </c>
      <c r="AD187" s="1">
        <v>145</v>
      </c>
      <c r="AE187" s="1">
        <f t="shared" si="117"/>
        <v>634.42499999999995</v>
      </c>
      <c r="AF187" s="22">
        <f t="shared" si="118"/>
        <v>1812.6428571428571</v>
      </c>
      <c r="AG187" s="20"/>
      <c r="AH187" s="20"/>
      <c r="AI187" s="1">
        <v>850</v>
      </c>
      <c r="AJ187" s="1">
        <v>1100</v>
      </c>
      <c r="AK187" s="1">
        <v>2350</v>
      </c>
      <c r="AL187" s="1">
        <f t="shared" si="90"/>
        <v>1833.4196428571427</v>
      </c>
      <c r="AM187" s="1">
        <f t="shared" ref="AM187:AM216" si="125">AM186+16.92</f>
        <v>489.69000000000005</v>
      </c>
      <c r="AN187" s="1">
        <f t="shared" si="119"/>
        <v>612.11250000000007</v>
      </c>
      <c r="AO187" s="1">
        <v>165</v>
      </c>
      <c r="AP187" s="1">
        <v>30</v>
      </c>
      <c r="AQ187" s="1">
        <f t="shared" si="120"/>
        <v>807.11250000000007</v>
      </c>
      <c r="AR187" s="22">
        <f t="shared" si="121"/>
        <v>2306.0357142857147</v>
      </c>
    </row>
    <row r="188" spans="2:44" x14ac:dyDescent="0.35">
      <c r="B188" s="3">
        <v>850</v>
      </c>
      <c r="C188" s="21">
        <v>1200</v>
      </c>
      <c r="D188" s="4">
        <v>1255</v>
      </c>
      <c r="E188" s="6">
        <f t="shared" si="109"/>
        <v>1085.7991071428571</v>
      </c>
      <c r="F188" s="3">
        <f t="shared" si="122"/>
        <v>292.34000000000009</v>
      </c>
      <c r="G188" s="21">
        <f t="shared" si="110"/>
        <v>365.42500000000013</v>
      </c>
      <c r="H188" s="21">
        <v>145</v>
      </c>
      <c r="I188" s="4">
        <f t="shared" si="111"/>
        <v>510.42500000000013</v>
      </c>
      <c r="J188" s="9">
        <f t="shared" si="112"/>
        <v>1458.3571428571433</v>
      </c>
      <c r="K188" s="20"/>
      <c r="L188" s="1"/>
      <c r="M188" s="1">
        <v>850</v>
      </c>
      <c r="N188" s="1">
        <v>1200</v>
      </c>
      <c r="O188" s="1">
        <v>1560</v>
      </c>
      <c r="P188" s="1">
        <f t="shared" si="89"/>
        <v>1349.6785714285713</v>
      </c>
      <c r="Q188" s="1">
        <f t="shared" si="123"/>
        <v>399.46</v>
      </c>
      <c r="R188" s="1">
        <f t="shared" si="113"/>
        <v>499.32499999999999</v>
      </c>
      <c r="S188" s="1">
        <v>145</v>
      </c>
      <c r="T188" s="1">
        <f t="shared" si="114"/>
        <v>644.32500000000005</v>
      </c>
      <c r="U188" s="22">
        <f t="shared" si="115"/>
        <v>1840.9285714285718</v>
      </c>
      <c r="V188" s="1"/>
      <c r="W188" s="1"/>
      <c r="X188" s="1">
        <v>850</v>
      </c>
      <c r="Y188" s="1">
        <v>1200</v>
      </c>
      <c r="Z188" s="1">
        <v>1880</v>
      </c>
      <c r="AA188" s="1">
        <f t="shared" si="108"/>
        <v>1626.5357142857142</v>
      </c>
      <c r="AB188" s="1">
        <f t="shared" si="124"/>
        <v>404.56999999999994</v>
      </c>
      <c r="AC188" s="1">
        <f t="shared" si="116"/>
        <v>505.71249999999992</v>
      </c>
      <c r="AD188" s="1">
        <v>165</v>
      </c>
      <c r="AE188" s="1">
        <f t="shared" si="117"/>
        <v>670.71249999999986</v>
      </c>
      <c r="AF188" s="22">
        <f t="shared" si="118"/>
        <v>1916.3214285714282</v>
      </c>
      <c r="AG188" s="20"/>
      <c r="AH188" s="20"/>
      <c r="AI188" s="1">
        <v>850</v>
      </c>
      <c r="AJ188" s="1">
        <v>1200</v>
      </c>
      <c r="AK188" s="1">
        <v>2350</v>
      </c>
      <c r="AL188" s="1">
        <f t="shared" si="90"/>
        <v>2033.1696428571427</v>
      </c>
      <c r="AM188" s="1">
        <f t="shared" si="125"/>
        <v>506.61000000000007</v>
      </c>
      <c r="AN188" s="1">
        <f t="shared" si="119"/>
        <v>633.26250000000005</v>
      </c>
      <c r="AO188" s="1">
        <v>185</v>
      </c>
      <c r="AP188" s="1">
        <v>30</v>
      </c>
      <c r="AQ188" s="1">
        <f t="shared" si="120"/>
        <v>848.26250000000005</v>
      </c>
      <c r="AR188" s="22">
        <f t="shared" si="121"/>
        <v>2423.6071428571431</v>
      </c>
    </row>
    <row r="189" spans="2:44" x14ac:dyDescent="0.35">
      <c r="B189" s="3">
        <v>850</v>
      </c>
      <c r="C189" s="21">
        <v>1300</v>
      </c>
      <c r="D189" s="4">
        <v>1255</v>
      </c>
      <c r="E189" s="6">
        <f t="shared" si="109"/>
        <v>1192.4741071428571</v>
      </c>
      <c r="F189" s="3">
        <f t="shared" si="122"/>
        <v>300.81000000000012</v>
      </c>
      <c r="G189" s="21">
        <f t="shared" si="110"/>
        <v>376.01250000000016</v>
      </c>
      <c r="H189" s="21">
        <v>145</v>
      </c>
      <c r="I189" s="4">
        <f t="shared" si="111"/>
        <v>521.01250000000016</v>
      </c>
      <c r="J189" s="9">
        <f t="shared" si="112"/>
        <v>1488.6071428571433</v>
      </c>
      <c r="K189" s="20"/>
      <c r="L189" s="1"/>
      <c r="M189" s="1">
        <v>850</v>
      </c>
      <c r="N189" s="1">
        <v>1300</v>
      </c>
      <c r="O189" s="1">
        <v>1560</v>
      </c>
      <c r="P189" s="1">
        <f t="shared" si="89"/>
        <v>1482.2785714285712</v>
      </c>
      <c r="Q189" s="1">
        <f t="shared" si="123"/>
        <v>412.15</v>
      </c>
      <c r="R189" s="1">
        <f t="shared" si="113"/>
        <v>515.1875</v>
      </c>
      <c r="S189" s="1">
        <v>145</v>
      </c>
      <c r="T189" s="1">
        <f t="shared" si="114"/>
        <v>660.1875</v>
      </c>
      <c r="U189" s="22">
        <f t="shared" si="115"/>
        <v>1886.2500000000002</v>
      </c>
      <c r="V189" s="1"/>
      <c r="W189" s="1"/>
      <c r="X189" s="1">
        <v>850</v>
      </c>
      <c r="Y189" s="1">
        <v>1300</v>
      </c>
      <c r="Z189" s="1">
        <v>1880</v>
      </c>
      <c r="AA189" s="1">
        <f t="shared" si="108"/>
        <v>1786.3357142857142</v>
      </c>
      <c r="AB189" s="1">
        <f t="shared" si="124"/>
        <v>417.59999999999991</v>
      </c>
      <c r="AC189" s="1">
        <f t="shared" si="116"/>
        <v>521.99999999999989</v>
      </c>
      <c r="AD189" s="1">
        <v>165</v>
      </c>
      <c r="AE189" s="1">
        <f t="shared" si="117"/>
        <v>686.99999999999989</v>
      </c>
      <c r="AF189" s="22">
        <f t="shared" si="118"/>
        <v>1962.8571428571427</v>
      </c>
      <c r="AG189" s="20"/>
      <c r="AH189" s="20"/>
      <c r="AI189" s="1">
        <v>850</v>
      </c>
      <c r="AJ189" s="1">
        <v>1300</v>
      </c>
      <c r="AK189" s="1">
        <v>2350</v>
      </c>
      <c r="AL189" s="1">
        <f t="shared" si="90"/>
        <v>2232.9196428571427</v>
      </c>
      <c r="AM189" s="1">
        <f t="shared" si="125"/>
        <v>523.53000000000009</v>
      </c>
      <c r="AN189" s="1">
        <f t="shared" si="119"/>
        <v>654.41250000000014</v>
      </c>
      <c r="AO189" s="1">
        <v>185</v>
      </c>
      <c r="AP189" s="1">
        <v>30</v>
      </c>
      <c r="AQ189" s="1">
        <f t="shared" si="120"/>
        <v>869.41250000000014</v>
      </c>
      <c r="AR189" s="22">
        <f t="shared" si="121"/>
        <v>2484.0357142857147</v>
      </c>
    </row>
    <row r="190" spans="2:44" x14ac:dyDescent="0.35">
      <c r="B190" s="3">
        <v>850</v>
      </c>
      <c r="C190" s="21">
        <v>1400</v>
      </c>
      <c r="D190" s="4">
        <v>1255</v>
      </c>
      <c r="E190" s="6">
        <f t="shared" si="109"/>
        <v>1299.149107142857</v>
      </c>
      <c r="F190" s="3">
        <f t="shared" si="122"/>
        <v>309.28000000000014</v>
      </c>
      <c r="G190" s="21">
        <f t="shared" si="110"/>
        <v>386.60000000000019</v>
      </c>
      <c r="H190" s="21">
        <v>145</v>
      </c>
      <c r="I190" s="4">
        <f t="shared" si="111"/>
        <v>531.60000000000014</v>
      </c>
      <c r="J190" s="9">
        <f t="shared" si="112"/>
        <v>1518.8571428571433</v>
      </c>
      <c r="K190" s="20"/>
      <c r="L190" s="1"/>
      <c r="M190" s="1">
        <v>850</v>
      </c>
      <c r="N190" s="1">
        <v>1400</v>
      </c>
      <c r="O190" s="1">
        <v>1560</v>
      </c>
      <c r="P190" s="1">
        <f t="shared" si="89"/>
        <v>1614.8785714285711</v>
      </c>
      <c r="Q190" s="1">
        <f t="shared" si="123"/>
        <v>424.84</v>
      </c>
      <c r="R190" s="1">
        <f t="shared" si="113"/>
        <v>531.04999999999995</v>
      </c>
      <c r="S190" s="1">
        <v>165</v>
      </c>
      <c r="T190" s="1">
        <f t="shared" si="114"/>
        <v>696.05</v>
      </c>
      <c r="U190" s="22">
        <f t="shared" si="115"/>
        <v>1988.7142857142858</v>
      </c>
      <c r="V190" s="1"/>
      <c r="W190" s="1"/>
      <c r="X190" s="1">
        <v>850</v>
      </c>
      <c r="Y190" s="1">
        <v>1400</v>
      </c>
      <c r="Z190" s="1">
        <v>1880</v>
      </c>
      <c r="AA190" s="1">
        <f t="shared" si="108"/>
        <v>1946.1357142857141</v>
      </c>
      <c r="AB190" s="1">
        <f t="shared" si="124"/>
        <v>430.62999999999988</v>
      </c>
      <c r="AC190" s="1">
        <f t="shared" si="116"/>
        <v>538.28749999999991</v>
      </c>
      <c r="AD190" s="1">
        <v>165</v>
      </c>
      <c r="AE190" s="1">
        <f t="shared" si="117"/>
        <v>703.28749999999991</v>
      </c>
      <c r="AF190" s="22">
        <f t="shared" si="118"/>
        <v>2009.3928571428571</v>
      </c>
      <c r="AG190" s="20"/>
      <c r="AH190" s="20"/>
      <c r="AI190" s="1">
        <v>850</v>
      </c>
      <c r="AJ190" s="1">
        <v>1400</v>
      </c>
      <c r="AK190" s="1">
        <v>2350</v>
      </c>
      <c r="AL190" s="1">
        <f t="shared" si="90"/>
        <v>2432.6696428571427</v>
      </c>
      <c r="AM190" s="1">
        <f t="shared" si="125"/>
        <v>540.45000000000005</v>
      </c>
      <c r="AN190" s="1">
        <f t="shared" si="119"/>
        <v>675.5625</v>
      </c>
      <c r="AO190" s="1">
        <v>185</v>
      </c>
      <c r="AP190" s="1">
        <v>30</v>
      </c>
      <c r="AQ190" s="1">
        <f t="shared" si="120"/>
        <v>890.5625</v>
      </c>
      <c r="AR190" s="22">
        <f t="shared" si="121"/>
        <v>2544.4642857142858</v>
      </c>
    </row>
    <row r="191" spans="2:44" x14ac:dyDescent="0.35">
      <c r="B191" s="3">
        <v>850</v>
      </c>
      <c r="C191" s="21">
        <v>1500</v>
      </c>
      <c r="D191" s="4">
        <v>1255</v>
      </c>
      <c r="E191" s="6">
        <f t="shared" si="109"/>
        <v>1405.824107142857</v>
      </c>
      <c r="F191" s="3">
        <f t="shared" si="122"/>
        <v>317.75000000000017</v>
      </c>
      <c r="G191" s="21">
        <f t="shared" si="110"/>
        <v>397.18750000000023</v>
      </c>
      <c r="H191" s="21">
        <v>145</v>
      </c>
      <c r="I191" s="4">
        <f t="shared" si="111"/>
        <v>542.18750000000023</v>
      </c>
      <c r="J191" s="9">
        <f t="shared" si="112"/>
        <v>1549.1071428571436</v>
      </c>
      <c r="K191" s="20"/>
      <c r="L191" s="1"/>
      <c r="M191" s="1">
        <v>850</v>
      </c>
      <c r="N191" s="1">
        <v>1500</v>
      </c>
      <c r="O191" s="1">
        <v>1560</v>
      </c>
      <c r="P191" s="1">
        <f t="shared" si="89"/>
        <v>1747.4785714285713</v>
      </c>
      <c r="Q191" s="1">
        <f t="shared" si="123"/>
        <v>437.53</v>
      </c>
      <c r="R191" s="1">
        <f t="shared" si="113"/>
        <v>546.91249999999991</v>
      </c>
      <c r="S191" s="1">
        <v>165</v>
      </c>
      <c r="T191" s="1">
        <f t="shared" si="114"/>
        <v>711.91249999999991</v>
      </c>
      <c r="U191" s="22">
        <f t="shared" si="115"/>
        <v>2034.0357142857142</v>
      </c>
      <c r="V191" s="1"/>
      <c r="W191" s="1"/>
      <c r="X191" s="1">
        <v>850</v>
      </c>
      <c r="Y191" s="1">
        <v>1500</v>
      </c>
      <c r="Z191" s="1">
        <v>1880</v>
      </c>
      <c r="AA191" s="1">
        <f t="shared" si="108"/>
        <v>2105.9357142857143</v>
      </c>
      <c r="AB191" s="1">
        <f t="shared" si="124"/>
        <v>443.65999999999985</v>
      </c>
      <c r="AC191" s="1">
        <f t="shared" si="116"/>
        <v>554.57499999999982</v>
      </c>
      <c r="AD191" s="1">
        <v>185</v>
      </c>
      <c r="AE191" s="1">
        <f t="shared" si="117"/>
        <v>739.57499999999982</v>
      </c>
      <c r="AF191" s="22">
        <f t="shared" si="118"/>
        <v>2113.071428571428</v>
      </c>
      <c r="AG191" s="20"/>
      <c r="AH191" s="20"/>
      <c r="AI191" s="1">
        <v>850</v>
      </c>
      <c r="AJ191" s="1">
        <v>1500</v>
      </c>
      <c r="AK191" s="1">
        <v>2350</v>
      </c>
      <c r="AL191" s="1">
        <f t="shared" si="90"/>
        <v>2632.4196428571427</v>
      </c>
      <c r="AM191" s="1">
        <f t="shared" si="125"/>
        <v>557.37</v>
      </c>
      <c r="AN191" s="1">
        <f t="shared" si="119"/>
        <v>696.71249999999998</v>
      </c>
      <c r="AO191" s="1">
        <v>200</v>
      </c>
      <c r="AP191" s="1">
        <v>30</v>
      </c>
      <c r="AQ191" s="1">
        <f t="shared" si="120"/>
        <v>926.71249999999998</v>
      </c>
      <c r="AR191" s="22">
        <f t="shared" si="121"/>
        <v>2647.75</v>
      </c>
    </row>
    <row r="192" spans="2:44" x14ac:dyDescent="0.35">
      <c r="B192" s="3">
        <v>850</v>
      </c>
      <c r="C192" s="21">
        <v>1600</v>
      </c>
      <c r="D192" s="4">
        <v>1255</v>
      </c>
      <c r="E192" s="6">
        <f t="shared" si="109"/>
        <v>1512.4991071428572</v>
      </c>
      <c r="F192" s="3">
        <f t="shared" si="122"/>
        <v>326.2200000000002</v>
      </c>
      <c r="G192" s="21">
        <f t="shared" si="110"/>
        <v>407.77500000000026</v>
      </c>
      <c r="H192" s="21">
        <v>165</v>
      </c>
      <c r="I192" s="4">
        <f t="shared" si="111"/>
        <v>572.77500000000032</v>
      </c>
      <c r="J192" s="9">
        <f t="shared" si="112"/>
        <v>1636.5000000000009</v>
      </c>
      <c r="K192" s="20"/>
      <c r="L192" s="1"/>
      <c r="M192" s="1">
        <v>850</v>
      </c>
      <c r="N192" s="1">
        <v>1600</v>
      </c>
      <c r="O192" s="1">
        <v>1560</v>
      </c>
      <c r="P192" s="1">
        <f t="shared" si="89"/>
        <v>1880.0785714285712</v>
      </c>
      <c r="Q192" s="1">
        <f t="shared" si="123"/>
        <v>450.21999999999997</v>
      </c>
      <c r="R192" s="1">
        <f t="shared" si="113"/>
        <v>562.77499999999998</v>
      </c>
      <c r="S192" s="1">
        <v>165</v>
      </c>
      <c r="T192" s="1">
        <f t="shared" si="114"/>
        <v>727.77499999999998</v>
      </c>
      <c r="U192" s="22">
        <f t="shared" si="115"/>
        <v>2079.3571428571431</v>
      </c>
      <c r="V192" s="1"/>
      <c r="W192" s="1"/>
      <c r="X192" s="1">
        <v>850</v>
      </c>
      <c r="Y192" s="1">
        <v>1600</v>
      </c>
      <c r="Z192" s="1">
        <v>1880</v>
      </c>
      <c r="AA192" s="1">
        <f t="shared" si="108"/>
        <v>2265.735714285714</v>
      </c>
      <c r="AB192" s="1">
        <f t="shared" si="124"/>
        <v>456.68999999999983</v>
      </c>
      <c r="AC192" s="1">
        <f t="shared" si="116"/>
        <v>570.86249999999973</v>
      </c>
      <c r="AD192" s="1">
        <v>185</v>
      </c>
      <c r="AE192" s="1">
        <f t="shared" si="117"/>
        <v>755.86249999999973</v>
      </c>
      <c r="AF192" s="22">
        <f t="shared" si="118"/>
        <v>2159.6071428571422</v>
      </c>
      <c r="AG192" s="20"/>
      <c r="AH192" s="20"/>
      <c r="AI192" s="1">
        <v>850</v>
      </c>
      <c r="AJ192" s="1">
        <v>1600</v>
      </c>
      <c r="AK192" s="1">
        <v>2350</v>
      </c>
      <c r="AL192" s="1">
        <f t="shared" si="90"/>
        <v>2832.1696428571427</v>
      </c>
      <c r="AM192" s="1">
        <f t="shared" si="125"/>
        <v>574.29</v>
      </c>
      <c r="AN192" s="1">
        <f t="shared" si="119"/>
        <v>717.86249999999995</v>
      </c>
      <c r="AO192" s="1">
        <v>200</v>
      </c>
      <c r="AP192" s="1">
        <v>30</v>
      </c>
      <c r="AQ192" s="1">
        <f t="shared" si="120"/>
        <v>947.86249999999995</v>
      </c>
      <c r="AR192" s="22">
        <f t="shared" si="121"/>
        <v>2708.1785714285716</v>
      </c>
    </row>
    <row r="193" spans="2:44" x14ac:dyDescent="0.35">
      <c r="B193" s="3">
        <v>850</v>
      </c>
      <c r="C193" s="21">
        <v>1700</v>
      </c>
      <c r="D193" s="4">
        <v>1255</v>
      </c>
      <c r="E193" s="6">
        <f t="shared" si="109"/>
        <v>1619.1741071428571</v>
      </c>
      <c r="F193" s="3">
        <f t="shared" si="122"/>
        <v>334.69000000000023</v>
      </c>
      <c r="G193" s="21">
        <f t="shared" si="110"/>
        <v>418.3625000000003</v>
      </c>
      <c r="H193" s="21">
        <v>165</v>
      </c>
      <c r="I193" s="4">
        <f t="shared" si="111"/>
        <v>583.3625000000003</v>
      </c>
      <c r="J193" s="9">
        <f t="shared" si="112"/>
        <v>1666.7500000000009</v>
      </c>
      <c r="K193" s="20"/>
      <c r="L193" s="1"/>
      <c r="M193" s="1">
        <v>850</v>
      </c>
      <c r="N193" s="1">
        <v>1700</v>
      </c>
      <c r="O193" s="1">
        <v>1560</v>
      </c>
      <c r="P193" s="1">
        <f t="shared" si="89"/>
        <v>2012.6785714285713</v>
      </c>
      <c r="Q193" s="1">
        <f t="shared" si="123"/>
        <v>462.90999999999997</v>
      </c>
      <c r="R193" s="1">
        <f t="shared" si="113"/>
        <v>578.63749999999993</v>
      </c>
      <c r="S193" s="1">
        <v>185</v>
      </c>
      <c r="T193" s="1">
        <f t="shared" si="114"/>
        <v>763.63749999999993</v>
      </c>
      <c r="U193" s="22">
        <f t="shared" si="115"/>
        <v>2181.8214285714284</v>
      </c>
      <c r="V193" s="1"/>
      <c r="W193" s="1"/>
      <c r="X193" s="1">
        <v>850</v>
      </c>
      <c r="Y193" s="1">
        <v>1700</v>
      </c>
      <c r="Z193" s="1">
        <v>1880</v>
      </c>
      <c r="AA193" s="1">
        <f t="shared" si="108"/>
        <v>2425.5357142857142</v>
      </c>
      <c r="AB193" s="1">
        <f t="shared" si="124"/>
        <v>469.7199999999998</v>
      </c>
      <c r="AC193" s="1">
        <f t="shared" si="116"/>
        <v>587.14999999999975</v>
      </c>
      <c r="AD193" s="1">
        <v>185</v>
      </c>
      <c r="AE193" s="1">
        <f t="shared" si="117"/>
        <v>772.14999999999975</v>
      </c>
      <c r="AF193" s="22">
        <f t="shared" si="118"/>
        <v>2206.1428571428564</v>
      </c>
      <c r="AG193" s="20"/>
      <c r="AH193" s="20"/>
      <c r="AI193" s="1">
        <v>850</v>
      </c>
      <c r="AJ193" s="1">
        <v>1700</v>
      </c>
      <c r="AK193" s="1">
        <v>2350</v>
      </c>
      <c r="AL193" s="1">
        <f t="shared" si="90"/>
        <v>3031.9196428571427</v>
      </c>
      <c r="AM193" s="1">
        <f t="shared" si="125"/>
        <v>591.20999999999992</v>
      </c>
      <c r="AN193" s="1">
        <f t="shared" si="119"/>
        <v>739.01249999999993</v>
      </c>
      <c r="AO193" s="1">
        <v>205</v>
      </c>
      <c r="AP193" s="1">
        <v>30</v>
      </c>
      <c r="AQ193" s="1">
        <f t="shared" si="120"/>
        <v>974.01249999999993</v>
      </c>
      <c r="AR193" s="22">
        <f t="shared" si="121"/>
        <v>2782.8928571428573</v>
      </c>
    </row>
    <row r="194" spans="2:44" x14ac:dyDescent="0.35">
      <c r="B194" s="3">
        <v>850</v>
      </c>
      <c r="C194" s="21">
        <v>1800</v>
      </c>
      <c r="D194" s="4">
        <v>1255</v>
      </c>
      <c r="E194" s="6">
        <f t="shared" si="109"/>
        <v>1725.8491071428571</v>
      </c>
      <c r="F194" s="3">
        <f t="shared" si="122"/>
        <v>343.16000000000025</v>
      </c>
      <c r="G194" s="21">
        <f t="shared" si="110"/>
        <v>428.95000000000033</v>
      </c>
      <c r="H194" s="21">
        <v>165</v>
      </c>
      <c r="I194" s="4">
        <f t="shared" si="111"/>
        <v>593.95000000000027</v>
      </c>
      <c r="J194" s="9">
        <f t="shared" si="112"/>
        <v>1697.0000000000009</v>
      </c>
      <c r="K194" s="20"/>
      <c r="L194" s="1"/>
      <c r="M194" s="1">
        <v>850</v>
      </c>
      <c r="N194" s="1">
        <v>1800</v>
      </c>
      <c r="O194" s="1">
        <v>1560</v>
      </c>
      <c r="P194" s="1">
        <f t="shared" si="89"/>
        <v>2145.278571428571</v>
      </c>
      <c r="Q194" s="1">
        <f t="shared" si="123"/>
        <v>475.59999999999997</v>
      </c>
      <c r="R194" s="1">
        <f t="shared" si="113"/>
        <v>594.5</v>
      </c>
      <c r="S194" s="1">
        <v>185</v>
      </c>
      <c r="T194" s="1">
        <f t="shared" si="114"/>
        <v>779.5</v>
      </c>
      <c r="U194" s="22">
        <f t="shared" si="115"/>
        <v>2227.1428571428573</v>
      </c>
      <c r="V194" s="1"/>
      <c r="W194" s="1"/>
      <c r="X194" s="1">
        <v>850</v>
      </c>
      <c r="Y194" s="1">
        <v>1800</v>
      </c>
      <c r="Z194" s="1">
        <v>1880</v>
      </c>
      <c r="AA194" s="1">
        <f t="shared" si="108"/>
        <v>2585.3357142857139</v>
      </c>
      <c r="AB194" s="1">
        <f t="shared" si="124"/>
        <v>482.74999999999977</v>
      </c>
      <c r="AC194" s="1">
        <f t="shared" si="116"/>
        <v>603.43749999999977</v>
      </c>
      <c r="AD194" s="1">
        <v>200</v>
      </c>
      <c r="AE194" s="1">
        <f t="shared" si="117"/>
        <v>803.43749999999977</v>
      </c>
      <c r="AF194" s="22">
        <f t="shared" si="118"/>
        <v>2295.5357142857138</v>
      </c>
      <c r="AG194" s="20"/>
      <c r="AH194" s="20"/>
      <c r="AI194" s="1">
        <v>850</v>
      </c>
      <c r="AJ194" s="1">
        <v>1800</v>
      </c>
      <c r="AK194" s="1">
        <v>2350</v>
      </c>
      <c r="AL194" s="1">
        <f t="shared" si="90"/>
        <v>3231.6696428571427</v>
      </c>
      <c r="AM194" s="1">
        <f t="shared" si="125"/>
        <v>608.12999999999988</v>
      </c>
      <c r="AN194" s="1">
        <f t="shared" si="119"/>
        <v>760.16249999999991</v>
      </c>
      <c r="AO194" s="1">
        <v>205</v>
      </c>
      <c r="AP194" s="1">
        <v>30</v>
      </c>
      <c r="AQ194" s="1">
        <f t="shared" si="120"/>
        <v>995.16249999999991</v>
      </c>
      <c r="AR194" s="22">
        <f t="shared" si="121"/>
        <v>2843.3214285714284</v>
      </c>
    </row>
    <row r="195" spans="2:44" x14ac:dyDescent="0.35">
      <c r="B195" s="3">
        <v>850</v>
      </c>
      <c r="C195" s="21">
        <v>1900</v>
      </c>
      <c r="D195" s="4">
        <v>1255</v>
      </c>
      <c r="E195" s="6">
        <f t="shared" si="109"/>
        <v>1832.524107142857</v>
      </c>
      <c r="F195" s="3">
        <f t="shared" si="122"/>
        <v>351.63000000000028</v>
      </c>
      <c r="G195" s="21">
        <f t="shared" si="110"/>
        <v>439.53750000000036</v>
      </c>
      <c r="H195" s="21">
        <v>165</v>
      </c>
      <c r="I195" s="4">
        <f t="shared" si="111"/>
        <v>604.53750000000036</v>
      </c>
      <c r="J195" s="9">
        <f t="shared" si="112"/>
        <v>1727.2500000000011</v>
      </c>
      <c r="K195" s="20"/>
      <c r="L195" s="1"/>
      <c r="M195" s="1">
        <v>850</v>
      </c>
      <c r="N195" s="1">
        <v>1900</v>
      </c>
      <c r="O195" s="1">
        <v>1560</v>
      </c>
      <c r="P195" s="1">
        <f t="shared" si="89"/>
        <v>2277.8785714285714</v>
      </c>
      <c r="Q195" s="1">
        <f t="shared" si="123"/>
        <v>488.28999999999996</v>
      </c>
      <c r="R195" s="1">
        <f t="shared" si="113"/>
        <v>610.36249999999995</v>
      </c>
      <c r="S195" s="1">
        <v>185</v>
      </c>
      <c r="T195" s="1">
        <f t="shared" si="114"/>
        <v>795.36249999999995</v>
      </c>
      <c r="U195" s="22">
        <f t="shared" si="115"/>
        <v>2272.4642857142858</v>
      </c>
      <c r="V195" s="1"/>
      <c r="W195" s="1"/>
      <c r="X195" s="1">
        <v>850</v>
      </c>
      <c r="Y195" s="1">
        <v>1900</v>
      </c>
      <c r="Z195" s="1">
        <v>1880</v>
      </c>
      <c r="AA195" s="1">
        <f t="shared" si="108"/>
        <v>2745.1357142857141</v>
      </c>
      <c r="AB195" s="1">
        <f t="shared" si="124"/>
        <v>495.77999999999975</v>
      </c>
      <c r="AC195" s="1">
        <f t="shared" si="116"/>
        <v>619.72499999999968</v>
      </c>
      <c r="AD195" s="1">
        <v>200</v>
      </c>
      <c r="AE195" s="1">
        <f t="shared" si="117"/>
        <v>819.72499999999968</v>
      </c>
      <c r="AF195" s="22">
        <f t="shared" si="118"/>
        <v>2342.071428571428</v>
      </c>
      <c r="AG195" s="20"/>
      <c r="AH195" s="20"/>
      <c r="AI195" s="1">
        <v>850</v>
      </c>
      <c r="AJ195" s="1">
        <v>1900</v>
      </c>
      <c r="AK195" s="1">
        <v>2350</v>
      </c>
      <c r="AL195" s="1">
        <f t="shared" si="90"/>
        <v>3431.4196428571427</v>
      </c>
      <c r="AM195" s="1">
        <f t="shared" si="125"/>
        <v>625.04999999999984</v>
      </c>
      <c r="AN195" s="1">
        <f t="shared" si="119"/>
        <v>781.31249999999977</v>
      </c>
      <c r="AO195" s="1">
        <v>205</v>
      </c>
      <c r="AP195" s="1">
        <v>30</v>
      </c>
      <c r="AQ195" s="1">
        <f t="shared" si="120"/>
        <v>1016.3124999999998</v>
      </c>
      <c r="AR195" s="22">
        <f t="shared" si="121"/>
        <v>2903.7499999999995</v>
      </c>
    </row>
    <row r="196" spans="2:44" x14ac:dyDescent="0.35">
      <c r="B196" s="3">
        <v>850</v>
      </c>
      <c r="C196" s="21">
        <v>2000</v>
      </c>
      <c r="D196" s="4">
        <v>1255</v>
      </c>
      <c r="E196" s="6">
        <f t="shared" si="109"/>
        <v>1939.199107142857</v>
      </c>
      <c r="F196" s="3">
        <f t="shared" si="122"/>
        <v>360.10000000000031</v>
      </c>
      <c r="G196" s="21">
        <f t="shared" si="110"/>
        <v>450.1250000000004</v>
      </c>
      <c r="H196" s="21">
        <v>165</v>
      </c>
      <c r="I196" s="4">
        <f t="shared" si="111"/>
        <v>615.12500000000045</v>
      </c>
      <c r="J196" s="9">
        <f t="shared" si="112"/>
        <v>1757.5000000000014</v>
      </c>
      <c r="K196" s="20"/>
      <c r="L196" s="1"/>
      <c r="M196" s="1">
        <v>850</v>
      </c>
      <c r="N196" s="1">
        <v>2000</v>
      </c>
      <c r="O196" s="1">
        <v>1560</v>
      </c>
      <c r="P196" s="1">
        <f t="shared" si="89"/>
        <v>2410.4785714285713</v>
      </c>
      <c r="Q196" s="1">
        <f t="shared" si="123"/>
        <v>500.97999999999996</v>
      </c>
      <c r="R196" s="1">
        <f t="shared" si="113"/>
        <v>626.22499999999991</v>
      </c>
      <c r="S196" s="1">
        <v>185</v>
      </c>
      <c r="T196" s="1">
        <f t="shared" si="114"/>
        <v>811.22499999999991</v>
      </c>
      <c r="U196" s="22">
        <f t="shared" si="115"/>
        <v>2317.7857142857142</v>
      </c>
      <c r="V196" s="1"/>
      <c r="W196" s="1"/>
      <c r="X196" s="1">
        <v>850</v>
      </c>
      <c r="Y196" s="1">
        <v>2000</v>
      </c>
      <c r="Z196" s="1">
        <v>1880</v>
      </c>
      <c r="AA196" s="1">
        <f t="shared" si="108"/>
        <v>2904.9357142857143</v>
      </c>
      <c r="AB196" s="1">
        <f t="shared" si="124"/>
        <v>508.80999999999972</v>
      </c>
      <c r="AC196" s="1">
        <f t="shared" si="116"/>
        <v>636.01249999999959</v>
      </c>
      <c r="AD196" s="1">
        <v>200</v>
      </c>
      <c r="AE196" s="1">
        <f t="shared" si="117"/>
        <v>836.01249999999959</v>
      </c>
      <c r="AF196" s="22">
        <f t="shared" si="118"/>
        <v>2388.6071428571418</v>
      </c>
      <c r="AG196" s="20"/>
      <c r="AH196" s="20"/>
      <c r="AI196" s="1">
        <v>850</v>
      </c>
      <c r="AJ196" s="1">
        <v>2000</v>
      </c>
      <c r="AK196" s="1">
        <v>2350</v>
      </c>
      <c r="AL196" s="1">
        <f t="shared" si="90"/>
        <v>3631.1696428571427</v>
      </c>
      <c r="AM196" s="1">
        <f t="shared" si="125"/>
        <v>641.9699999999998</v>
      </c>
      <c r="AN196" s="1">
        <f t="shared" si="119"/>
        <v>802.46249999999975</v>
      </c>
      <c r="AO196" s="1">
        <v>210</v>
      </c>
      <c r="AP196" s="1">
        <v>30</v>
      </c>
      <c r="AQ196" s="1">
        <f t="shared" si="120"/>
        <v>1042.4624999999996</v>
      </c>
      <c r="AR196" s="22">
        <f t="shared" si="121"/>
        <v>2978.4642857142849</v>
      </c>
    </row>
    <row r="197" spans="2:44" x14ac:dyDescent="0.35">
      <c r="B197" s="3">
        <v>850</v>
      </c>
      <c r="C197" s="21">
        <v>2100</v>
      </c>
      <c r="D197" s="4">
        <v>1255</v>
      </c>
      <c r="E197" s="6">
        <f t="shared" si="109"/>
        <v>2045.8741071428572</v>
      </c>
      <c r="F197" s="3">
        <f t="shared" si="122"/>
        <v>368.57000000000033</v>
      </c>
      <c r="G197" s="21">
        <f t="shared" si="110"/>
        <v>460.71250000000043</v>
      </c>
      <c r="H197" s="21">
        <v>185</v>
      </c>
      <c r="I197" s="4">
        <f t="shared" si="111"/>
        <v>645.71250000000043</v>
      </c>
      <c r="J197" s="9">
        <f t="shared" si="112"/>
        <v>1844.8928571428585</v>
      </c>
      <c r="K197" s="20"/>
      <c r="L197" s="1"/>
      <c r="M197" s="1">
        <v>850</v>
      </c>
      <c r="N197" s="1">
        <v>2100</v>
      </c>
      <c r="O197" s="1">
        <v>1560</v>
      </c>
      <c r="P197" s="1">
        <f t="shared" si="89"/>
        <v>2543.0785714285712</v>
      </c>
      <c r="Q197" s="1">
        <f t="shared" si="123"/>
        <v>513.66999999999996</v>
      </c>
      <c r="R197" s="1">
        <f t="shared" si="113"/>
        <v>642.08749999999998</v>
      </c>
      <c r="S197" s="1">
        <v>200</v>
      </c>
      <c r="T197" s="1">
        <f t="shared" si="114"/>
        <v>842.08749999999998</v>
      </c>
      <c r="U197" s="22">
        <f t="shared" si="115"/>
        <v>2405.9642857142858</v>
      </c>
      <c r="V197" s="1"/>
      <c r="W197" s="1"/>
      <c r="X197" s="1">
        <v>850</v>
      </c>
      <c r="Y197" s="1">
        <v>2100</v>
      </c>
      <c r="Z197" s="1">
        <v>1880</v>
      </c>
      <c r="AA197" s="1">
        <f t="shared" si="108"/>
        <v>3064.735714285714</v>
      </c>
      <c r="AB197" s="1">
        <f t="shared" si="124"/>
        <v>521.83999999999969</v>
      </c>
      <c r="AC197" s="1">
        <f t="shared" si="116"/>
        <v>652.29999999999961</v>
      </c>
      <c r="AD197" s="1">
        <v>205</v>
      </c>
      <c r="AE197" s="1">
        <f t="shared" si="117"/>
        <v>857.29999999999961</v>
      </c>
      <c r="AF197" s="22">
        <f t="shared" si="118"/>
        <v>2449.4285714285706</v>
      </c>
      <c r="AG197" s="20"/>
      <c r="AH197" s="20"/>
      <c r="AI197" s="1">
        <v>850</v>
      </c>
      <c r="AJ197" s="1">
        <v>2100</v>
      </c>
      <c r="AK197" s="1">
        <v>2350</v>
      </c>
      <c r="AL197" s="1">
        <f t="shared" si="90"/>
        <v>3830.9196428571427</v>
      </c>
      <c r="AM197" s="1">
        <f t="shared" si="125"/>
        <v>658.88999999999976</v>
      </c>
      <c r="AN197" s="1">
        <f t="shared" si="119"/>
        <v>823.61249999999973</v>
      </c>
      <c r="AO197" s="1">
        <v>210</v>
      </c>
      <c r="AP197" s="1">
        <v>30</v>
      </c>
      <c r="AQ197" s="1">
        <f t="shared" si="120"/>
        <v>1063.6124999999997</v>
      </c>
      <c r="AR197" s="22">
        <f t="shared" si="121"/>
        <v>3038.8928571428564</v>
      </c>
    </row>
    <row r="198" spans="2:44" x14ac:dyDescent="0.35">
      <c r="B198" s="3">
        <v>850</v>
      </c>
      <c r="C198" s="21">
        <v>2200</v>
      </c>
      <c r="D198" s="4">
        <v>1255</v>
      </c>
      <c r="E198" s="6">
        <f t="shared" si="109"/>
        <v>2152.5491071428569</v>
      </c>
      <c r="F198" s="3">
        <f t="shared" si="122"/>
        <v>377.04000000000036</v>
      </c>
      <c r="G198" s="21">
        <f t="shared" si="110"/>
        <v>471.30000000000047</v>
      </c>
      <c r="H198" s="21">
        <v>185</v>
      </c>
      <c r="I198" s="4">
        <f t="shared" si="111"/>
        <v>656.30000000000041</v>
      </c>
      <c r="J198" s="9">
        <f t="shared" si="112"/>
        <v>1875.1428571428585</v>
      </c>
      <c r="K198" s="20"/>
      <c r="L198" s="1"/>
      <c r="M198" s="1">
        <v>850</v>
      </c>
      <c r="N198" s="1">
        <v>2200</v>
      </c>
      <c r="O198" s="1">
        <v>1560</v>
      </c>
      <c r="P198" s="1">
        <f t="shared" ref="P198:P261" si="126">(((22/7*(M198/2)^2)*O198)+((N198-M198)*O198*M198))/1000000</f>
        <v>2675.6785714285711</v>
      </c>
      <c r="Q198" s="1">
        <f t="shared" si="123"/>
        <v>526.36</v>
      </c>
      <c r="R198" s="1">
        <f t="shared" si="113"/>
        <v>657.95</v>
      </c>
      <c r="S198" s="1">
        <v>200</v>
      </c>
      <c r="T198" s="1">
        <f t="shared" si="114"/>
        <v>857.95</v>
      </c>
      <c r="U198" s="22">
        <f t="shared" si="115"/>
        <v>2451.2857142857147</v>
      </c>
      <c r="V198" s="1"/>
      <c r="W198" s="1"/>
      <c r="X198" s="1">
        <v>850</v>
      </c>
      <c r="Y198" s="1">
        <v>2200</v>
      </c>
      <c r="Z198" s="1">
        <v>1880</v>
      </c>
      <c r="AA198" s="1">
        <f t="shared" si="108"/>
        <v>3224.5357142857142</v>
      </c>
      <c r="AB198" s="1">
        <f t="shared" si="124"/>
        <v>534.86999999999966</v>
      </c>
      <c r="AC198" s="1">
        <f t="shared" si="116"/>
        <v>668.58749999999964</v>
      </c>
      <c r="AD198" s="1">
        <v>205</v>
      </c>
      <c r="AE198" s="1">
        <f t="shared" si="117"/>
        <v>873.58749999999964</v>
      </c>
      <c r="AF198" s="22">
        <f t="shared" si="118"/>
        <v>2495.9642857142849</v>
      </c>
      <c r="AG198" s="20"/>
      <c r="AH198" s="20"/>
      <c r="AI198" s="1">
        <v>850</v>
      </c>
      <c r="AJ198" s="1">
        <v>2200</v>
      </c>
      <c r="AK198" s="1">
        <v>2350</v>
      </c>
      <c r="AL198" s="1">
        <f t="shared" si="90"/>
        <v>4030.6696428571427</v>
      </c>
      <c r="AM198" s="1">
        <f t="shared" si="125"/>
        <v>675.80999999999972</v>
      </c>
      <c r="AN198" s="1">
        <f t="shared" si="119"/>
        <v>844.76249999999959</v>
      </c>
      <c r="AO198" s="1">
        <v>215</v>
      </c>
      <c r="AP198" s="1">
        <v>30</v>
      </c>
      <c r="AQ198" s="1">
        <f t="shared" si="120"/>
        <v>1089.7624999999996</v>
      </c>
      <c r="AR198" s="22">
        <f t="shared" si="121"/>
        <v>3113.6071428571418</v>
      </c>
    </row>
    <row r="199" spans="2:44" x14ac:dyDescent="0.35">
      <c r="B199" s="3">
        <v>850</v>
      </c>
      <c r="C199" s="21">
        <v>2300</v>
      </c>
      <c r="D199" s="4">
        <v>1255</v>
      </c>
      <c r="E199" s="6">
        <f t="shared" si="109"/>
        <v>2259.2241071428571</v>
      </c>
      <c r="F199" s="3">
        <f t="shared" si="122"/>
        <v>385.51000000000039</v>
      </c>
      <c r="G199" s="21">
        <f t="shared" si="110"/>
        <v>481.8875000000005</v>
      </c>
      <c r="H199" s="21">
        <v>185</v>
      </c>
      <c r="I199" s="4">
        <f t="shared" si="111"/>
        <v>666.8875000000005</v>
      </c>
      <c r="J199" s="9">
        <f t="shared" si="112"/>
        <v>1905.3928571428587</v>
      </c>
      <c r="K199" s="20"/>
      <c r="L199" s="1"/>
      <c r="M199" s="1">
        <v>850</v>
      </c>
      <c r="N199" s="1">
        <v>2300</v>
      </c>
      <c r="O199" s="1">
        <v>1560</v>
      </c>
      <c r="P199" s="1">
        <f t="shared" si="126"/>
        <v>2808.278571428571</v>
      </c>
      <c r="Q199" s="1">
        <f t="shared" si="123"/>
        <v>539.05000000000007</v>
      </c>
      <c r="R199" s="1">
        <f t="shared" si="113"/>
        <v>673.81250000000011</v>
      </c>
      <c r="S199" s="1">
        <v>200</v>
      </c>
      <c r="T199" s="1">
        <f t="shared" si="114"/>
        <v>873.81250000000011</v>
      </c>
      <c r="U199" s="22">
        <f t="shared" si="115"/>
        <v>2496.6071428571431</v>
      </c>
      <c r="V199" s="1"/>
      <c r="W199" s="1"/>
      <c r="X199" s="1">
        <v>850</v>
      </c>
      <c r="Y199" s="1">
        <v>2300</v>
      </c>
      <c r="Z199" s="1">
        <v>1880</v>
      </c>
      <c r="AA199" s="1">
        <f t="shared" si="108"/>
        <v>3384.3357142857139</v>
      </c>
      <c r="AB199" s="1">
        <f t="shared" si="124"/>
        <v>547.89999999999964</v>
      </c>
      <c r="AC199" s="1">
        <f t="shared" si="116"/>
        <v>684.87499999999955</v>
      </c>
      <c r="AD199" s="1">
        <v>205</v>
      </c>
      <c r="AE199" s="1">
        <f t="shared" si="117"/>
        <v>889.87499999999955</v>
      </c>
      <c r="AF199" s="22">
        <f t="shared" si="118"/>
        <v>2542.4999999999986</v>
      </c>
      <c r="AG199" s="20"/>
      <c r="AH199" s="20"/>
      <c r="AI199" s="1">
        <v>850</v>
      </c>
      <c r="AJ199" s="1">
        <v>2300</v>
      </c>
      <c r="AK199" s="1">
        <v>2350</v>
      </c>
      <c r="AL199" s="1">
        <f t="shared" si="90"/>
        <v>4230.4196428571422</v>
      </c>
      <c r="AM199" s="1">
        <f t="shared" si="125"/>
        <v>692.72999999999968</v>
      </c>
      <c r="AN199" s="1">
        <f t="shared" si="119"/>
        <v>865.91249999999957</v>
      </c>
      <c r="AO199" s="1">
        <v>215</v>
      </c>
      <c r="AP199" s="1">
        <v>30</v>
      </c>
      <c r="AQ199" s="1">
        <f t="shared" si="120"/>
        <v>1110.9124999999995</v>
      </c>
      <c r="AR199" s="22">
        <f t="shared" si="121"/>
        <v>3174.0357142857129</v>
      </c>
    </row>
    <row r="200" spans="2:44" x14ac:dyDescent="0.35">
      <c r="B200" s="3">
        <v>850</v>
      </c>
      <c r="C200" s="21">
        <v>2400</v>
      </c>
      <c r="D200" s="4">
        <v>1255</v>
      </c>
      <c r="E200" s="6">
        <f t="shared" si="109"/>
        <v>2365.8991071428572</v>
      </c>
      <c r="F200" s="3">
        <f t="shared" si="122"/>
        <v>393.98000000000042</v>
      </c>
      <c r="G200" s="21">
        <f t="shared" si="110"/>
        <v>492.47500000000053</v>
      </c>
      <c r="H200" s="21">
        <v>185</v>
      </c>
      <c r="I200" s="4">
        <f t="shared" si="111"/>
        <v>677.47500000000059</v>
      </c>
      <c r="J200" s="9">
        <f t="shared" si="112"/>
        <v>1935.6428571428589</v>
      </c>
      <c r="K200" s="20"/>
      <c r="L200" s="1"/>
      <c r="M200" s="1">
        <v>850</v>
      </c>
      <c r="N200" s="1">
        <v>2400</v>
      </c>
      <c r="O200" s="1">
        <v>1560</v>
      </c>
      <c r="P200" s="1">
        <f t="shared" si="126"/>
        <v>2940.8785714285714</v>
      </c>
      <c r="Q200" s="1">
        <f t="shared" si="123"/>
        <v>551.74000000000012</v>
      </c>
      <c r="R200" s="1">
        <f t="shared" si="113"/>
        <v>689.67500000000018</v>
      </c>
      <c r="S200" s="1">
        <v>200</v>
      </c>
      <c r="T200" s="1">
        <f t="shared" si="114"/>
        <v>889.67500000000018</v>
      </c>
      <c r="U200" s="22">
        <f t="shared" si="115"/>
        <v>2541.928571428572</v>
      </c>
      <c r="V200" s="1"/>
      <c r="W200" s="1"/>
      <c r="X200" s="1">
        <v>850</v>
      </c>
      <c r="Y200" s="1">
        <v>2400</v>
      </c>
      <c r="Z200" s="1">
        <v>1880</v>
      </c>
      <c r="AA200" s="1">
        <f t="shared" si="108"/>
        <v>3544.1357142857141</v>
      </c>
      <c r="AB200" s="1">
        <f t="shared" si="124"/>
        <v>560.92999999999961</v>
      </c>
      <c r="AC200" s="1">
        <f t="shared" si="116"/>
        <v>701.16249999999945</v>
      </c>
      <c r="AD200" s="1">
        <v>210</v>
      </c>
      <c r="AE200" s="1">
        <f t="shared" si="117"/>
        <v>911.16249999999945</v>
      </c>
      <c r="AF200" s="22">
        <f t="shared" si="118"/>
        <v>2603.3214285714271</v>
      </c>
      <c r="AG200" s="20"/>
      <c r="AH200" s="20"/>
      <c r="AI200" s="1">
        <v>850</v>
      </c>
      <c r="AJ200" s="1">
        <v>2400</v>
      </c>
      <c r="AK200" s="1">
        <v>2350</v>
      </c>
      <c r="AL200" s="1">
        <f t="shared" si="90"/>
        <v>4430.1696428571422</v>
      </c>
      <c r="AM200" s="1">
        <f t="shared" si="125"/>
        <v>709.64999999999964</v>
      </c>
      <c r="AN200" s="1">
        <f t="shared" si="119"/>
        <v>887.06249999999955</v>
      </c>
      <c r="AO200" s="1">
        <v>215</v>
      </c>
      <c r="AP200" s="1">
        <v>30</v>
      </c>
      <c r="AQ200" s="1">
        <f t="shared" si="120"/>
        <v>1132.0624999999995</v>
      </c>
      <c r="AR200" s="22">
        <f t="shared" si="121"/>
        <v>3234.4642857142844</v>
      </c>
    </row>
    <row r="201" spans="2:44" x14ac:dyDescent="0.35">
      <c r="B201" s="3">
        <v>850</v>
      </c>
      <c r="C201" s="21">
        <v>2500</v>
      </c>
      <c r="D201" s="4">
        <v>1255</v>
      </c>
      <c r="E201" s="6">
        <f t="shared" si="109"/>
        <v>2472.574107142857</v>
      </c>
      <c r="F201" s="3">
        <f t="shared" si="122"/>
        <v>402.45000000000044</v>
      </c>
      <c r="G201" s="21">
        <f t="shared" si="110"/>
        <v>503.06250000000057</v>
      </c>
      <c r="H201" s="21">
        <v>185</v>
      </c>
      <c r="I201" s="4">
        <f t="shared" si="111"/>
        <v>688.06250000000057</v>
      </c>
      <c r="J201" s="9">
        <f t="shared" si="112"/>
        <v>1965.8928571428589</v>
      </c>
      <c r="K201" s="20"/>
      <c r="L201" s="1"/>
      <c r="M201" s="1">
        <v>850</v>
      </c>
      <c r="N201" s="1">
        <v>2500</v>
      </c>
      <c r="O201" s="1">
        <v>1560</v>
      </c>
      <c r="P201" s="1">
        <f t="shared" si="126"/>
        <v>3073.4785714285713</v>
      </c>
      <c r="Q201" s="1">
        <f t="shared" si="123"/>
        <v>564.43000000000018</v>
      </c>
      <c r="R201" s="1">
        <f t="shared" si="113"/>
        <v>705.53750000000025</v>
      </c>
      <c r="S201" s="1">
        <v>205</v>
      </c>
      <c r="T201" s="1">
        <f t="shared" si="114"/>
        <v>910.53750000000025</v>
      </c>
      <c r="U201" s="22">
        <f t="shared" si="115"/>
        <v>2601.5357142857151</v>
      </c>
      <c r="V201" s="1"/>
      <c r="W201" s="1"/>
      <c r="X201" s="1">
        <v>850</v>
      </c>
      <c r="Y201" s="1">
        <v>2500</v>
      </c>
      <c r="Z201" s="1">
        <v>1880</v>
      </c>
      <c r="AA201" s="1">
        <f t="shared" si="108"/>
        <v>3703.9357142857143</v>
      </c>
      <c r="AB201" s="1">
        <f t="shared" si="124"/>
        <v>573.95999999999958</v>
      </c>
      <c r="AC201" s="1">
        <f t="shared" si="116"/>
        <v>717.44999999999948</v>
      </c>
      <c r="AD201" s="1">
        <v>210</v>
      </c>
      <c r="AE201" s="1">
        <f t="shared" si="117"/>
        <v>927.44999999999948</v>
      </c>
      <c r="AF201" s="22">
        <f t="shared" si="118"/>
        <v>2649.8571428571418</v>
      </c>
      <c r="AG201" s="20"/>
      <c r="AH201" s="20"/>
      <c r="AI201" s="1">
        <v>850</v>
      </c>
      <c r="AJ201" s="1">
        <v>2500</v>
      </c>
      <c r="AK201" s="1">
        <v>2350</v>
      </c>
      <c r="AL201" s="1">
        <f t="shared" si="90"/>
        <v>4629.9196428571422</v>
      </c>
      <c r="AM201" s="1">
        <f t="shared" si="125"/>
        <v>726.5699999999996</v>
      </c>
      <c r="AN201" s="1">
        <f t="shared" si="119"/>
        <v>908.21249999999952</v>
      </c>
      <c r="AO201" s="1">
        <v>220</v>
      </c>
      <c r="AP201" s="1">
        <v>30</v>
      </c>
      <c r="AQ201" s="1">
        <f t="shared" si="120"/>
        <v>1158.2124999999996</v>
      </c>
      <c r="AR201" s="22">
        <f t="shared" si="121"/>
        <v>3309.1785714285706</v>
      </c>
    </row>
    <row r="202" spans="2:44" x14ac:dyDescent="0.35">
      <c r="B202" s="3">
        <v>850</v>
      </c>
      <c r="C202" s="21">
        <v>2600</v>
      </c>
      <c r="D202" s="4">
        <v>1255</v>
      </c>
      <c r="E202" s="6">
        <f t="shared" si="109"/>
        <v>2579.2491071428572</v>
      </c>
      <c r="F202" s="3">
        <f t="shared" si="122"/>
        <v>410.92000000000047</v>
      </c>
      <c r="G202" s="21">
        <f t="shared" si="110"/>
        <v>513.65000000000055</v>
      </c>
      <c r="H202" s="21">
        <v>200</v>
      </c>
      <c r="I202" s="4">
        <f t="shared" si="111"/>
        <v>713.65000000000055</v>
      </c>
      <c r="J202" s="9">
        <f t="shared" si="112"/>
        <v>2039.0000000000016</v>
      </c>
      <c r="K202" s="20"/>
      <c r="L202" s="1"/>
      <c r="M202" s="1">
        <v>850</v>
      </c>
      <c r="N202" s="1">
        <v>2600</v>
      </c>
      <c r="O202" s="1">
        <v>1560</v>
      </c>
      <c r="P202" s="1">
        <f t="shared" si="126"/>
        <v>3206.0785714285712</v>
      </c>
      <c r="Q202" s="1">
        <f t="shared" si="123"/>
        <v>577.12000000000023</v>
      </c>
      <c r="R202" s="1">
        <f t="shared" si="113"/>
        <v>721.40000000000032</v>
      </c>
      <c r="S202" s="1">
        <v>205</v>
      </c>
      <c r="T202" s="1">
        <f t="shared" si="114"/>
        <v>926.40000000000032</v>
      </c>
      <c r="U202" s="22">
        <f t="shared" si="115"/>
        <v>2646.857142857144</v>
      </c>
      <c r="V202" s="1"/>
      <c r="W202" s="1"/>
      <c r="X202" s="1">
        <v>850</v>
      </c>
      <c r="Y202" s="1">
        <v>2600</v>
      </c>
      <c r="Z202" s="1">
        <v>1880</v>
      </c>
      <c r="AA202" s="1">
        <f t="shared" si="108"/>
        <v>3863.735714285714</v>
      </c>
      <c r="AB202" s="1">
        <f t="shared" si="124"/>
        <v>586.98999999999955</v>
      </c>
      <c r="AC202" s="1">
        <f t="shared" si="116"/>
        <v>733.7374999999995</v>
      </c>
      <c r="AD202" s="1">
        <v>210</v>
      </c>
      <c r="AE202" s="1">
        <f t="shared" si="117"/>
        <v>943.7374999999995</v>
      </c>
      <c r="AF202" s="22">
        <f t="shared" si="118"/>
        <v>2696.392857142856</v>
      </c>
      <c r="AG202" s="20"/>
      <c r="AH202" s="20"/>
      <c r="AI202" s="1">
        <v>850</v>
      </c>
      <c r="AJ202" s="1">
        <v>2600</v>
      </c>
      <c r="AK202" s="1">
        <v>2350</v>
      </c>
      <c r="AL202" s="1">
        <f t="shared" si="90"/>
        <v>4829.6696428571422</v>
      </c>
      <c r="AM202" s="1">
        <f t="shared" si="125"/>
        <v>743.48999999999955</v>
      </c>
      <c r="AN202" s="1">
        <f t="shared" si="119"/>
        <v>929.3624999999995</v>
      </c>
      <c r="AO202" s="1">
        <v>220</v>
      </c>
      <c r="AP202" s="1">
        <v>30</v>
      </c>
      <c r="AQ202" s="1">
        <f t="shared" si="120"/>
        <v>1179.3624999999995</v>
      </c>
      <c r="AR202" s="22">
        <f t="shared" si="121"/>
        <v>3369.6071428571418</v>
      </c>
    </row>
    <row r="203" spans="2:44" x14ac:dyDescent="0.35">
      <c r="B203" s="3">
        <v>850</v>
      </c>
      <c r="C203" s="21">
        <v>2700</v>
      </c>
      <c r="D203" s="4">
        <v>1255</v>
      </c>
      <c r="E203" s="6">
        <f t="shared" si="109"/>
        <v>2685.9241071428569</v>
      </c>
      <c r="F203" s="3">
        <f t="shared" si="122"/>
        <v>419.3900000000005</v>
      </c>
      <c r="G203" s="21">
        <f t="shared" si="110"/>
        <v>524.23750000000064</v>
      </c>
      <c r="H203" s="21">
        <v>200</v>
      </c>
      <c r="I203" s="4">
        <f t="shared" si="111"/>
        <v>724.23750000000064</v>
      </c>
      <c r="J203" s="9">
        <f t="shared" si="112"/>
        <v>2069.2500000000018</v>
      </c>
      <c r="K203" s="20"/>
      <c r="L203" s="1"/>
      <c r="M203" s="1">
        <v>850</v>
      </c>
      <c r="N203" s="1">
        <v>2700</v>
      </c>
      <c r="O203" s="1">
        <v>1560</v>
      </c>
      <c r="P203" s="1">
        <f t="shared" si="126"/>
        <v>3338.6785714285711</v>
      </c>
      <c r="Q203" s="1">
        <f t="shared" si="123"/>
        <v>589.81000000000029</v>
      </c>
      <c r="R203" s="1">
        <f t="shared" si="113"/>
        <v>737.26250000000039</v>
      </c>
      <c r="S203" s="1">
        <v>205</v>
      </c>
      <c r="T203" s="1">
        <f t="shared" si="114"/>
        <v>942.26250000000039</v>
      </c>
      <c r="U203" s="22">
        <f t="shared" si="115"/>
        <v>2692.1785714285729</v>
      </c>
      <c r="V203" s="1"/>
      <c r="W203" s="1"/>
      <c r="X203" s="1">
        <v>850</v>
      </c>
      <c r="Y203" s="1">
        <v>2700</v>
      </c>
      <c r="Z203" s="1">
        <v>1880</v>
      </c>
      <c r="AA203" s="1">
        <f t="shared" si="108"/>
        <v>4023.5357142857142</v>
      </c>
      <c r="AB203" s="1">
        <f t="shared" si="124"/>
        <v>600.01999999999953</v>
      </c>
      <c r="AC203" s="1">
        <f t="shared" si="116"/>
        <v>750.02499999999941</v>
      </c>
      <c r="AD203" s="1">
        <v>215</v>
      </c>
      <c r="AE203" s="1">
        <f t="shared" si="117"/>
        <v>965.02499999999941</v>
      </c>
      <c r="AF203" s="22">
        <f t="shared" si="118"/>
        <v>2757.2142857142844</v>
      </c>
      <c r="AG203" s="20"/>
      <c r="AH203" s="20"/>
      <c r="AI203" s="1">
        <v>850</v>
      </c>
      <c r="AJ203" s="1">
        <v>2700</v>
      </c>
      <c r="AK203" s="1">
        <v>2350</v>
      </c>
      <c r="AL203" s="1">
        <f t="shared" si="90"/>
        <v>5029.4196428571422</v>
      </c>
      <c r="AM203" s="1">
        <f t="shared" si="125"/>
        <v>760.40999999999951</v>
      </c>
      <c r="AN203" s="1">
        <f t="shared" si="119"/>
        <v>950.51249999999936</v>
      </c>
      <c r="AO203" s="1">
        <v>225</v>
      </c>
      <c r="AP203" s="1">
        <v>45</v>
      </c>
      <c r="AQ203" s="1">
        <f t="shared" si="120"/>
        <v>1220.5124999999994</v>
      </c>
      <c r="AR203" s="22">
        <f t="shared" si="121"/>
        <v>3487.1785714285697</v>
      </c>
    </row>
    <row r="204" spans="2:44" x14ac:dyDescent="0.35">
      <c r="B204" s="3">
        <v>850</v>
      </c>
      <c r="C204" s="21">
        <v>2800</v>
      </c>
      <c r="D204" s="4">
        <v>1255</v>
      </c>
      <c r="E204" s="6">
        <f t="shared" si="109"/>
        <v>2792.5991071428571</v>
      </c>
      <c r="F204" s="3">
        <f t="shared" si="122"/>
        <v>427.86000000000053</v>
      </c>
      <c r="G204" s="21">
        <f t="shared" si="110"/>
        <v>534.82500000000061</v>
      </c>
      <c r="H204" s="21">
        <v>200</v>
      </c>
      <c r="I204" s="4">
        <f t="shared" si="111"/>
        <v>734.82500000000061</v>
      </c>
      <c r="J204" s="9">
        <f t="shared" si="112"/>
        <v>2099.5000000000018</v>
      </c>
      <c r="K204" s="20"/>
      <c r="L204" s="1"/>
      <c r="M204" s="1">
        <v>850</v>
      </c>
      <c r="N204" s="1">
        <v>2800</v>
      </c>
      <c r="O204" s="1">
        <v>1560</v>
      </c>
      <c r="P204" s="1">
        <f t="shared" si="126"/>
        <v>3471.278571428571</v>
      </c>
      <c r="Q204" s="1">
        <f t="shared" si="123"/>
        <v>602.50000000000034</v>
      </c>
      <c r="R204" s="1">
        <f t="shared" si="113"/>
        <v>753.12500000000045</v>
      </c>
      <c r="S204" s="1">
        <v>205</v>
      </c>
      <c r="T204" s="1">
        <f t="shared" si="114"/>
        <v>958.12500000000045</v>
      </c>
      <c r="U204" s="22">
        <f t="shared" si="115"/>
        <v>2737.5000000000014</v>
      </c>
      <c r="V204" s="1"/>
      <c r="W204" s="1"/>
      <c r="X204" s="1">
        <v>850</v>
      </c>
      <c r="Y204" s="1">
        <v>2800</v>
      </c>
      <c r="Z204" s="1">
        <v>1880</v>
      </c>
      <c r="AA204" s="1">
        <f t="shared" si="108"/>
        <v>4183.3357142857139</v>
      </c>
      <c r="AB204" s="1">
        <f t="shared" si="124"/>
        <v>613.0499999999995</v>
      </c>
      <c r="AC204" s="1">
        <f t="shared" si="116"/>
        <v>766.31249999999932</v>
      </c>
      <c r="AD204" s="1">
        <v>215</v>
      </c>
      <c r="AE204" s="1">
        <f t="shared" si="117"/>
        <v>981.31249999999932</v>
      </c>
      <c r="AF204" s="22">
        <f t="shared" si="118"/>
        <v>2803.7499999999982</v>
      </c>
      <c r="AG204" s="20"/>
      <c r="AH204" s="20"/>
      <c r="AI204" s="1">
        <v>850</v>
      </c>
      <c r="AJ204" s="1">
        <v>2800</v>
      </c>
      <c r="AK204" s="1">
        <v>2350</v>
      </c>
      <c r="AL204" s="1">
        <f t="shared" si="90"/>
        <v>5229.1696428571422</v>
      </c>
      <c r="AM204" s="1">
        <f t="shared" si="125"/>
        <v>777.32999999999947</v>
      </c>
      <c r="AN204" s="1">
        <f t="shared" si="119"/>
        <v>971.66249999999934</v>
      </c>
      <c r="AO204" s="1">
        <v>225</v>
      </c>
      <c r="AP204" s="1">
        <v>45</v>
      </c>
      <c r="AQ204" s="1">
        <f t="shared" si="120"/>
        <v>1241.6624999999995</v>
      </c>
      <c r="AR204" s="22">
        <f t="shared" si="121"/>
        <v>3547.6071428571413</v>
      </c>
    </row>
    <row r="205" spans="2:44" x14ac:dyDescent="0.35">
      <c r="B205" s="3">
        <v>850</v>
      </c>
      <c r="C205" s="21">
        <v>2900</v>
      </c>
      <c r="D205" s="4">
        <v>1255</v>
      </c>
      <c r="E205" s="6">
        <f t="shared" si="109"/>
        <v>2899.2741071428572</v>
      </c>
      <c r="F205" s="3">
        <f t="shared" si="122"/>
        <v>436.33000000000055</v>
      </c>
      <c r="G205" s="21">
        <f t="shared" si="110"/>
        <v>545.4125000000007</v>
      </c>
      <c r="H205" s="21">
        <v>200</v>
      </c>
      <c r="I205" s="4">
        <f t="shared" si="111"/>
        <v>745.4125000000007</v>
      </c>
      <c r="J205" s="9">
        <f t="shared" si="112"/>
        <v>2129.7500000000023</v>
      </c>
      <c r="K205" s="20"/>
      <c r="L205" s="1"/>
      <c r="M205" s="1">
        <v>850</v>
      </c>
      <c r="N205" s="1">
        <v>2900</v>
      </c>
      <c r="O205" s="1">
        <v>1560</v>
      </c>
      <c r="P205" s="1">
        <f t="shared" si="126"/>
        <v>3603.8785714285714</v>
      </c>
      <c r="Q205" s="1">
        <f t="shared" si="123"/>
        <v>615.1900000000004</v>
      </c>
      <c r="R205" s="1">
        <f t="shared" si="113"/>
        <v>768.98750000000052</v>
      </c>
      <c r="S205" s="1">
        <v>210</v>
      </c>
      <c r="T205" s="1">
        <f t="shared" si="114"/>
        <v>978.98750000000052</v>
      </c>
      <c r="U205" s="22">
        <f t="shared" si="115"/>
        <v>2797.1071428571445</v>
      </c>
      <c r="V205" s="1"/>
      <c r="W205" s="1"/>
      <c r="X205" s="1">
        <v>850</v>
      </c>
      <c r="Y205" s="1">
        <v>2900</v>
      </c>
      <c r="Z205" s="1">
        <v>1880</v>
      </c>
      <c r="AA205" s="1">
        <f t="shared" si="108"/>
        <v>4343.1357142857141</v>
      </c>
      <c r="AB205" s="1">
        <f t="shared" si="124"/>
        <v>626.07999999999947</v>
      </c>
      <c r="AC205" s="1">
        <f t="shared" si="116"/>
        <v>782.59999999999934</v>
      </c>
      <c r="AD205" s="1">
        <v>215</v>
      </c>
      <c r="AE205" s="1">
        <f t="shared" si="117"/>
        <v>997.59999999999934</v>
      </c>
      <c r="AF205" s="22">
        <f t="shared" si="118"/>
        <v>2850.2857142857124</v>
      </c>
      <c r="AG205" s="20"/>
      <c r="AH205" s="20"/>
      <c r="AI205" s="1">
        <v>850</v>
      </c>
      <c r="AJ205" s="1">
        <v>2900</v>
      </c>
      <c r="AK205" s="1">
        <v>2350</v>
      </c>
      <c r="AL205" s="1">
        <f t="shared" si="90"/>
        <v>5428.9196428571422</v>
      </c>
      <c r="AM205" s="1">
        <f t="shared" si="125"/>
        <v>794.24999999999943</v>
      </c>
      <c r="AN205" s="1">
        <f t="shared" si="119"/>
        <v>992.81249999999932</v>
      </c>
      <c r="AO205" s="1">
        <v>225</v>
      </c>
      <c r="AP205" s="1">
        <v>45</v>
      </c>
      <c r="AQ205" s="1">
        <f t="shared" si="120"/>
        <v>1262.8124999999993</v>
      </c>
      <c r="AR205" s="22">
        <f t="shared" si="121"/>
        <v>3608.0357142857124</v>
      </c>
    </row>
    <row r="206" spans="2:44" x14ac:dyDescent="0.35">
      <c r="B206" s="3">
        <v>850</v>
      </c>
      <c r="C206" s="21">
        <v>3000</v>
      </c>
      <c r="D206" s="4">
        <v>1255</v>
      </c>
      <c r="E206" s="6">
        <f t="shared" si="109"/>
        <v>3005.949107142857</v>
      </c>
      <c r="F206" s="3">
        <f t="shared" si="122"/>
        <v>444.80000000000058</v>
      </c>
      <c r="G206" s="21">
        <f t="shared" si="110"/>
        <v>556.00000000000068</v>
      </c>
      <c r="H206" s="21">
        <v>205</v>
      </c>
      <c r="I206" s="4">
        <f t="shared" si="111"/>
        <v>761.00000000000068</v>
      </c>
      <c r="J206" s="9">
        <f t="shared" si="112"/>
        <v>2174.2857142857165</v>
      </c>
      <c r="K206" s="20"/>
      <c r="L206" s="1"/>
      <c r="M206" s="1">
        <v>850</v>
      </c>
      <c r="N206" s="1">
        <v>3000</v>
      </c>
      <c r="O206" s="1">
        <v>1560</v>
      </c>
      <c r="P206" s="1">
        <f t="shared" si="126"/>
        <v>3736.4785714285713</v>
      </c>
      <c r="Q206" s="1">
        <f t="shared" si="123"/>
        <v>627.88000000000045</v>
      </c>
      <c r="R206" s="1">
        <f t="shared" si="113"/>
        <v>784.85000000000059</v>
      </c>
      <c r="S206" s="1">
        <v>210</v>
      </c>
      <c r="T206" s="1">
        <f t="shared" si="114"/>
        <v>994.85000000000059</v>
      </c>
      <c r="U206" s="22">
        <f t="shared" si="115"/>
        <v>2842.4285714285734</v>
      </c>
      <c r="V206" s="1"/>
      <c r="W206" s="1"/>
      <c r="X206" s="1">
        <v>850</v>
      </c>
      <c r="Y206" s="1">
        <v>3000</v>
      </c>
      <c r="Z206" s="1">
        <v>1880</v>
      </c>
      <c r="AA206" s="1">
        <f t="shared" si="108"/>
        <v>4502.9357142857143</v>
      </c>
      <c r="AB206" s="1">
        <f t="shared" si="124"/>
        <v>639.10999999999945</v>
      </c>
      <c r="AC206" s="1">
        <f t="shared" si="116"/>
        <v>798.88749999999936</v>
      </c>
      <c r="AD206" s="1">
        <v>220</v>
      </c>
      <c r="AE206" s="1">
        <f t="shared" si="117"/>
        <v>1018.8874999999994</v>
      </c>
      <c r="AF206" s="22">
        <f t="shared" si="118"/>
        <v>2911.1071428571413</v>
      </c>
      <c r="AG206" s="20"/>
      <c r="AH206" s="20"/>
      <c r="AI206" s="1">
        <v>850</v>
      </c>
      <c r="AJ206" s="1">
        <v>3000</v>
      </c>
      <c r="AK206" s="1">
        <v>2350</v>
      </c>
      <c r="AL206" s="1">
        <f t="shared" si="90"/>
        <v>5628.6696428571422</v>
      </c>
      <c r="AM206" s="1">
        <f t="shared" si="125"/>
        <v>811.16999999999939</v>
      </c>
      <c r="AN206" s="1">
        <f t="shared" si="119"/>
        <v>1013.9624999999992</v>
      </c>
      <c r="AO206" s="1">
        <v>225</v>
      </c>
      <c r="AP206" s="1">
        <v>45</v>
      </c>
      <c r="AQ206" s="1">
        <f t="shared" si="120"/>
        <v>1283.9624999999992</v>
      </c>
      <c r="AR206" s="22">
        <f t="shared" si="121"/>
        <v>3668.4642857142835</v>
      </c>
    </row>
    <row r="207" spans="2:44" x14ac:dyDescent="0.35">
      <c r="B207" s="3">
        <v>850</v>
      </c>
      <c r="C207" s="21">
        <v>3100</v>
      </c>
      <c r="D207" s="4">
        <v>1255</v>
      </c>
      <c r="E207" s="6">
        <f t="shared" si="109"/>
        <v>3112.6241071428572</v>
      </c>
      <c r="F207" s="3">
        <f t="shared" si="122"/>
        <v>453.27000000000061</v>
      </c>
      <c r="G207" s="21">
        <f t="shared" si="110"/>
        <v>566.58750000000077</v>
      </c>
      <c r="H207" s="21">
        <v>205</v>
      </c>
      <c r="I207" s="4">
        <f t="shared" si="111"/>
        <v>771.58750000000077</v>
      </c>
      <c r="J207" s="9">
        <f t="shared" si="112"/>
        <v>2204.5357142857165</v>
      </c>
      <c r="K207" s="20"/>
      <c r="L207" s="1"/>
      <c r="M207" s="1">
        <v>850</v>
      </c>
      <c r="N207" s="1">
        <v>3100</v>
      </c>
      <c r="O207" s="1">
        <v>1560</v>
      </c>
      <c r="P207" s="1">
        <f t="shared" si="126"/>
        <v>3869.0785714285712</v>
      </c>
      <c r="Q207" s="1">
        <f t="shared" si="123"/>
        <v>640.5700000000005</v>
      </c>
      <c r="R207" s="1">
        <f t="shared" si="113"/>
        <v>800.71250000000066</v>
      </c>
      <c r="S207" s="1">
        <v>210</v>
      </c>
      <c r="T207" s="1">
        <f t="shared" si="114"/>
        <v>1010.7125000000007</v>
      </c>
      <c r="U207" s="22">
        <f t="shared" si="115"/>
        <v>2887.7500000000023</v>
      </c>
      <c r="V207" s="1"/>
      <c r="W207" s="1"/>
      <c r="X207" s="1">
        <v>850</v>
      </c>
      <c r="Y207" s="1">
        <v>3100</v>
      </c>
      <c r="Z207" s="1">
        <v>1880</v>
      </c>
      <c r="AA207" s="1">
        <f t="shared" si="108"/>
        <v>4662.7357142857145</v>
      </c>
      <c r="AB207" s="1">
        <f t="shared" si="124"/>
        <v>652.13999999999942</v>
      </c>
      <c r="AC207" s="1">
        <f t="shared" si="116"/>
        <v>815.17499999999927</v>
      </c>
      <c r="AD207" s="1">
        <v>220</v>
      </c>
      <c r="AE207" s="1">
        <f t="shared" si="117"/>
        <v>1035.1749999999993</v>
      </c>
      <c r="AF207" s="22">
        <f t="shared" si="118"/>
        <v>2957.6428571428551</v>
      </c>
      <c r="AG207" s="20"/>
      <c r="AH207" s="20"/>
      <c r="AI207" s="1">
        <v>850</v>
      </c>
      <c r="AJ207" s="1">
        <v>3100</v>
      </c>
      <c r="AK207" s="1">
        <v>2350</v>
      </c>
      <c r="AL207" s="1">
        <f t="shared" ref="AL207:AL270" si="127">(((22/7*(AI207/2)^2)*AK207)+((AJ207-AI207)*AK207*AI207))/1000000</f>
        <v>5828.4196428571422</v>
      </c>
      <c r="AM207" s="1">
        <f t="shared" si="125"/>
        <v>828.08999999999935</v>
      </c>
      <c r="AN207" s="1">
        <f t="shared" si="119"/>
        <v>1035.1124999999993</v>
      </c>
      <c r="AO207" s="1">
        <v>225</v>
      </c>
      <c r="AP207" s="1">
        <v>45</v>
      </c>
      <c r="AQ207" s="1">
        <f t="shared" si="120"/>
        <v>1305.1124999999993</v>
      </c>
      <c r="AR207" s="22">
        <f t="shared" si="121"/>
        <v>3728.8928571428555</v>
      </c>
    </row>
    <row r="208" spans="2:44" x14ac:dyDescent="0.35">
      <c r="B208" s="3">
        <v>850</v>
      </c>
      <c r="C208" s="21">
        <v>3200</v>
      </c>
      <c r="D208" s="4">
        <v>1255</v>
      </c>
      <c r="E208" s="6">
        <f t="shared" si="109"/>
        <v>3219.2991071428569</v>
      </c>
      <c r="F208" s="3">
        <f t="shared" si="122"/>
        <v>461.74000000000063</v>
      </c>
      <c r="G208" s="21">
        <f t="shared" si="110"/>
        <v>577.17500000000075</v>
      </c>
      <c r="H208" s="21">
        <v>205</v>
      </c>
      <c r="I208" s="4">
        <f t="shared" si="111"/>
        <v>782.17500000000075</v>
      </c>
      <c r="J208" s="9">
        <f t="shared" si="112"/>
        <v>2234.7857142857165</v>
      </c>
      <c r="K208" s="20"/>
      <c r="L208" s="1"/>
      <c r="M208" s="1">
        <v>850</v>
      </c>
      <c r="N208" s="1">
        <v>3200</v>
      </c>
      <c r="O208" s="1">
        <v>1560</v>
      </c>
      <c r="P208" s="1">
        <f t="shared" si="126"/>
        <v>4001.6785714285711</v>
      </c>
      <c r="Q208" s="1">
        <f t="shared" si="123"/>
        <v>653.26000000000056</v>
      </c>
      <c r="R208" s="1">
        <f t="shared" si="113"/>
        <v>816.57500000000073</v>
      </c>
      <c r="S208" s="1">
        <v>215</v>
      </c>
      <c r="T208" s="1">
        <f t="shared" si="114"/>
        <v>1031.5750000000007</v>
      </c>
      <c r="U208" s="22">
        <f t="shared" si="115"/>
        <v>2947.3571428571449</v>
      </c>
      <c r="V208" s="1"/>
      <c r="W208" s="1"/>
      <c r="X208" s="1">
        <v>850</v>
      </c>
      <c r="Y208" s="1">
        <v>3200</v>
      </c>
      <c r="Z208" s="1">
        <v>1880</v>
      </c>
      <c r="AA208" s="1">
        <f t="shared" si="108"/>
        <v>4822.5357142857138</v>
      </c>
      <c r="AB208" s="1">
        <f t="shared" si="124"/>
        <v>665.16999999999939</v>
      </c>
      <c r="AC208" s="1">
        <f t="shared" si="116"/>
        <v>831.46249999999918</v>
      </c>
      <c r="AD208" s="1">
        <v>220</v>
      </c>
      <c r="AE208" s="1">
        <f t="shared" si="117"/>
        <v>1051.4624999999992</v>
      </c>
      <c r="AF208" s="22">
        <f t="shared" si="118"/>
        <v>3004.1785714285693</v>
      </c>
      <c r="AG208" s="20"/>
      <c r="AH208" s="20"/>
      <c r="AI208" s="1">
        <v>850</v>
      </c>
      <c r="AJ208" s="1">
        <v>3200</v>
      </c>
      <c r="AK208" s="1">
        <v>2350</v>
      </c>
      <c r="AL208" s="1">
        <f t="shared" si="127"/>
        <v>6028.1696428571422</v>
      </c>
      <c r="AM208" s="1">
        <f t="shared" si="125"/>
        <v>845.00999999999931</v>
      </c>
      <c r="AN208" s="1">
        <f t="shared" si="119"/>
        <v>1056.2624999999991</v>
      </c>
      <c r="AO208" s="1">
        <v>230</v>
      </c>
      <c r="AP208" s="1">
        <v>45</v>
      </c>
      <c r="AQ208" s="1">
        <f t="shared" si="120"/>
        <v>1331.2624999999991</v>
      </c>
      <c r="AR208" s="22">
        <f t="shared" si="121"/>
        <v>3803.6071428571408</v>
      </c>
    </row>
    <row r="209" spans="2:44" x14ac:dyDescent="0.35">
      <c r="B209" s="3">
        <v>850</v>
      </c>
      <c r="C209" s="21">
        <v>3300</v>
      </c>
      <c r="D209" s="4">
        <v>1255</v>
      </c>
      <c r="E209" s="6">
        <f t="shared" si="109"/>
        <v>3325.9741071428571</v>
      </c>
      <c r="F209" s="3">
        <f t="shared" si="122"/>
        <v>470.21000000000066</v>
      </c>
      <c r="G209" s="21">
        <f t="shared" si="110"/>
        <v>587.76250000000084</v>
      </c>
      <c r="H209" s="21">
        <v>205</v>
      </c>
      <c r="I209" s="4">
        <f t="shared" si="111"/>
        <v>792.76250000000084</v>
      </c>
      <c r="J209" s="9">
        <f t="shared" si="112"/>
        <v>2265.0357142857169</v>
      </c>
      <c r="K209" s="20"/>
      <c r="L209" s="1"/>
      <c r="M209" s="1">
        <v>850</v>
      </c>
      <c r="N209" s="1">
        <v>3300</v>
      </c>
      <c r="O209" s="1">
        <v>1560</v>
      </c>
      <c r="P209" s="1">
        <f t="shared" si="126"/>
        <v>4134.278571428571</v>
      </c>
      <c r="Q209" s="1">
        <f t="shared" si="123"/>
        <v>665.95000000000061</v>
      </c>
      <c r="R209" s="1">
        <f t="shared" si="113"/>
        <v>832.4375000000008</v>
      </c>
      <c r="S209" s="1">
        <v>215</v>
      </c>
      <c r="T209" s="1">
        <f t="shared" si="114"/>
        <v>1047.4375000000009</v>
      </c>
      <c r="U209" s="22">
        <f t="shared" si="115"/>
        <v>2992.6785714285743</v>
      </c>
      <c r="V209" s="1"/>
      <c r="W209" s="1"/>
      <c r="X209" s="1">
        <v>850</v>
      </c>
      <c r="Y209" s="1">
        <v>3300</v>
      </c>
      <c r="Z209" s="1">
        <v>1880</v>
      </c>
      <c r="AA209" s="1">
        <f t="shared" si="108"/>
        <v>4982.3357142857139</v>
      </c>
      <c r="AB209" s="1">
        <f t="shared" si="124"/>
        <v>678.19999999999936</v>
      </c>
      <c r="AC209" s="1">
        <f t="shared" si="116"/>
        <v>847.7499999999992</v>
      </c>
      <c r="AD209" s="1">
        <v>220</v>
      </c>
      <c r="AE209" s="1">
        <f t="shared" si="117"/>
        <v>1067.7499999999991</v>
      </c>
      <c r="AF209" s="22">
        <f t="shared" si="118"/>
        <v>3050.7142857142835</v>
      </c>
      <c r="AG209" s="20"/>
      <c r="AH209" s="20"/>
      <c r="AI209" s="1">
        <v>850</v>
      </c>
      <c r="AJ209" s="1">
        <v>3300</v>
      </c>
      <c r="AK209" s="1">
        <v>2350</v>
      </c>
      <c r="AL209" s="1">
        <f t="shared" si="127"/>
        <v>6227.9196428571422</v>
      </c>
      <c r="AM209" s="1">
        <f t="shared" si="125"/>
        <v>861.92999999999927</v>
      </c>
      <c r="AN209" s="1">
        <f t="shared" si="119"/>
        <v>1077.412499999999</v>
      </c>
      <c r="AO209" s="1">
        <v>230</v>
      </c>
      <c r="AP209" s="1">
        <v>45</v>
      </c>
      <c r="AQ209" s="1">
        <f t="shared" si="120"/>
        <v>1352.412499999999</v>
      </c>
      <c r="AR209" s="22">
        <f t="shared" si="121"/>
        <v>3864.0357142857115</v>
      </c>
    </row>
    <row r="210" spans="2:44" x14ac:dyDescent="0.35">
      <c r="B210" s="3">
        <v>850</v>
      </c>
      <c r="C210" s="21">
        <v>3400</v>
      </c>
      <c r="D210" s="4">
        <v>1255</v>
      </c>
      <c r="E210" s="6">
        <f t="shared" si="109"/>
        <v>3432.6491071428572</v>
      </c>
      <c r="F210" s="3">
        <f t="shared" si="122"/>
        <v>478.68000000000069</v>
      </c>
      <c r="G210" s="21">
        <f t="shared" si="110"/>
        <v>598.35000000000082</v>
      </c>
      <c r="H210" s="21">
        <v>205</v>
      </c>
      <c r="I210" s="4">
        <f t="shared" si="111"/>
        <v>803.35000000000082</v>
      </c>
      <c r="J210" s="9">
        <f t="shared" si="112"/>
        <v>2295.2857142857169</v>
      </c>
      <c r="K210" s="20"/>
      <c r="L210" s="1"/>
      <c r="M210" s="1">
        <v>850</v>
      </c>
      <c r="N210" s="1">
        <v>3400</v>
      </c>
      <c r="O210" s="1">
        <v>1560</v>
      </c>
      <c r="P210" s="1">
        <f t="shared" si="126"/>
        <v>4266.8785714285714</v>
      </c>
      <c r="Q210" s="1">
        <f t="shared" si="123"/>
        <v>678.64000000000067</v>
      </c>
      <c r="R210" s="1">
        <f t="shared" si="113"/>
        <v>848.30000000000086</v>
      </c>
      <c r="S210" s="1">
        <v>215</v>
      </c>
      <c r="T210" s="1">
        <f t="shared" si="114"/>
        <v>1063.3000000000009</v>
      </c>
      <c r="U210" s="22">
        <f t="shared" si="115"/>
        <v>3038.0000000000027</v>
      </c>
      <c r="V210" s="1"/>
      <c r="W210" s="1"/>
      <c r="X210" s="1">
        <v>850</v>
      </c>
      <c r="Y210" s="1">
        <v>3400</v>
      </c>
      <c r="Z210" s="1">
        <v>1880</v>
      </c>
      <c r="AA210" s="1">
        <f t="shared" si="108"/>
        <v>5142.1357142857141</v>
      </c>
      <c r="AB210" s="1">
        <f t="shared" si="124"/>
        <v>691.22999999999934</v>
      </c>
      <c r="AC210" s="1">
        <f t="shared" si="116"/>
        <v>864.03749999999923</v>
      </c>
      <c r="AD210" s="1">
        <v>220</v>
      </c>
      <c r="AE210" s="1">
        <f t="shared" si="117"/>
        <v>1084.0374999999992</v>
      </c>
      <c r="AF210" s="22">
        <f t="shared" si="118"/>
        <v>3097.2499999999982</v>
      </c>
      <c r="AG210" s="20"/>
      <c r="AH210" s="20"/>
      <c r="AI210" s="1">
        <v>850</v>
      </c>
      <c r="AJ210" s="1">
        <v>3400</v>
      </c>
      <c r="AK210" s="1">
        <v>2350</v>
      </c>
      <c r="AL210" s="1">
        <f t="shared" si="127"/>
        <v>6427.6696428571422</v>
      </c>
      <c r="AM210" s="1">
        <f t="shared" si="125"/>
        <v>878.84999999999923</v>
      </c>
      <c r="AN210" s="1">
        <f t="shared" si="119"/>
        <v>1098.5624999999991</v>
      </c>
      <c r="AO210" s="1">
        <v>230</v>
      </c>
      <c r="AP210" s="1">
        <v>45</v>
      </c>
      <c r="AQ210" s="1">
        <f t="shared" si="120"/>
        <v>1373.5624999999991</v>
      </c>
      <c r="AR210" s="22">
        <f t="shared" si="121"/>
        <v>3924.4642857142835</v>
      </c>
    </row>
    <row r="211" spans="2:44" x14ac:dyDescent="0.35">
      <c r="B211" s="3">
        <v>850</v>
      </c>
      <c r="C211" s="21">
        <v>3500</v>
      </c>
      <c r="D211" s="4">
        <v>1255</v>
      </c>
      <c r="E211" s="6">
        <f t="shared" si="109"/>
        <v>3539.324107142857</v>
      </c>
      <c r="F211" s="3">
        <f t="shared" si="122"/>
        <v>487.15000000000072</v>
      </c>
      <c r="G211" s="21">
        <f t="shared" si="110"/>
        <v>608.93750000000091</v>
      </c>
      <c r="H211" s="21">
        <v>210</v>
      </c>
      <c r="I211" s="4">
        <f t="shared" si="111"/>
        <v>818.93750000000091</v>
      </c>
      <c r="J211" s="9">
        <f t="shared" si="112"/>
        <v>2339.8214285714312</v>
      </c>
      <c r="K211" s="20"/>
      <c r="L211" s="1"/>
      <c r="M211" s="1">
        <v>850</v>
      </c>
      <c r="N211" s="1">
        <v>3500</v>
      </c>
      <c r="O211" s="1">
        <v>1560</v>
      </c>
      <c r="P211" s="1">
        <f t="shared" si="126"/>
        <v>4399.4785714285717</v>
      </c>
      <c r="Q211" s="1">
        <f t="shared" si="123"/>
        <v>691.33000000000072</v>
      </c>
      <c r="R211" s="1">
        <f t="shared" si="113"/>
        <v>864.16250000000093</v>
      </c>
      <c r="S211" s="1">
        <v>215</v>
      </c>
      <c r="T211" s="1">
        <f t="shared" si="114"/>
        <v>1079.1625000000008</v>
      </c>
      <c r="U211" s="22">
        <f t="shared" si="115"/>
        <v>3083.3214285714312</v>
      </c>
      <c r="V211" s="1"/>
      <c r="W211" s="1"/>
      <c r="X211" s="1">
        <v>850</v>
      </c>
      <c r="Y211" s="1">
        <v>3500</v>
      </c>
      <c r="Z211" s="1">
        <v>1880</v>
      </c>
      <c r="AA211" s="1">
        <f t="shared" si="108"/>
        <v>5301.9357142857143</v>
      </c>
      <c r="AB211" s="1">
        <f t="shared" si="124"/>
        <v>704.25999999999931</v>
      </c>
      <c r="AC211" s="1">
        <f t="shared" si="116"/>
        <v>880.32499999999914</v>
      </c>
      <c r="AD211" s="1">
        <v>220</v>
      </c>
      <c r="AE211" s="1">
        <f t="shared" si="117"/>
        <v>1100.3249999999991</v>
      </c>
      <c r="AF211" s="22">
        <f t="shared" si="118"/>
        <v>3143.7857142857119</v>
      </c>
      <c r="AG211" s="20"/>
      <c r="AH211" s="20"/>
      <c r="AI211" s="1">
        <v>850</v>
      </c>
      <c r="AJ211" s="1">
        <v>3500</v>
      </c>
      <c r="AK211" s="1">
        <v>2350</v>
      </c>
      <c r="AL211" s="1">
        <f t="shared" si="127"/>
        <v>6627.4196428571422</v>
      </c>
      <c r="AM211" s="1">
        <f t="shared" si="125"/>
        <v>895.76999999999919</v>
      </c>
      <c r="AN211" s="1">
        <f t="shared" si="119"/>
        <v>1119.712499999999</v>
      </c>
      <c r="AO211" s="1">
        <v>235</v>
      </c>
      <c r="AP211" s="1">
        <v>45</v>
      </c>
      <c r="AQ211" s="1">
        <f t="shared" si="120"/>
        <v>1399.712499999999</v>
      </c>
      <c r="AR211" s="22">
        <f t="shared" si="121"/>
        <v>3999.1785714285688</v>
      </c>
    </row>
    <row r="212" spans="2:44" x14ac:dyDescent="0.35">
      <c r="B212" s="3">
        <v>850</v>
      </c>
      <c r="C212" s="21">
        <v>3600</v>
      </c>
      <c r="D212" s="4">
        <v>1255</v>
      </c>
      <c r="E212" s="6">
        <f t="shared" si="109"/>
        <v>3645.9991071428572</v>
      </c>
      <c r="F212" s="3">
        <f t="shared" si="122"/>
        <v>495.62000000000074</v>
      </c>
      <c r="G212" s="21">
        <f t="shared" si="110"/>
        <v>619.52500000000089</v>
      </c>
      <c r="H212" s="21">
        <v>210</v>
      </c>
      <c r="I212" s="4">
        <f t="shared" si="111"/>
        <v>829.52500000000089</v>
      </c>
      <c r="J212" s="9">
        <f t="shared" si="112"/>
        <v>2370.0714285714312</v>
      </c>
      <c r="K212" s="20"/>
      <c r="L212" s="1"/>
      <c r="M212" s="1">
        <v>850</v>
      </c>
      <c r="N212" s="1">
        <v>3600</v>
      </c>
      <c r="O212" s="1">
        <v>1560</v>
      </c>
      <c r="P212" s="1">
        <f t="shared" si="126"/>
        <v>4532.0785714285721</v>
      </c>
      <c r="Q212" s="1">
        <f t="shared" si="123"/>
        <v>704.02000000000078</v>
      </c>
      <c r="R212" s="1">
        <f t="shared" si="113"/>
        <v>880.025000000001</v>
      </c>
      <c r="S212" s="1">
        <v>220</v>
      </c>
      <c r="T212" s="1">
        <f t="shared" si="114"/>
        <v>1100.025000000001</v>
      </c>
      <c r="U212" s="22">
        <f t="shared" si="115"/>
        <v>3142.9285714285743</v>
      </c>
      <c r="V212" s="1"/>
      <c r="W212" s="1"/>
      <c r="X212" s="1">
        <v>850</v>
      </c>
      <c r="Y212" s="1">
        <v>3600</v>
      </c>
      <c r="Z212" s="1">
        <v>1880</v>
      </c>
      <c r="AA212" s="1">
        <f t="shared" si="108"/>
        <v>5461.7357142857145</v>
      </c>
      <c r="AB212" s="1">
        <f t="shared" si="124"/>
        <v>717.28999999999928</v>
      </c>
      <c r="AC212" s="1">
        <f t="shared" si="116"/>
        <v>896.61249999999905</v>
      </c>
      <c r="AD212" s="1">
        <v>220</v>
      </c>
      <c r="AE212" s="1">
        <f t="shared" si="117"/>
        <v>1116.612499999999</v>
      </c>
      <c r="AF212" s="22">
        <f t="shared" si="118"/>
        <v>3190.3214285714262</v>
      </c>
      <c r="AG212" s="20"/>
      <c r="AH212" s="20"/>
      <c r="AI212" s="1">
        <v>850</v>
      </c>
      <c r="AJ212" s="1">
        <v>3600</v>
      </c>
      <c r="AK212" s="1">
        <v>2350</v>
      </c>
      <c r="AL212" s="1">
        <f t="shared" si="127"/>
        <v>6827.1696428571422</v>
      </c>
      <c r="AM212" s="1">
        <f t="shared" si="125"/>
        <v>912.68999999999915</v>
      </c>
      <c r="AN212" s="1">
        <f t="shared" si="119"/>
        <v>1140.8624999999988</v>
      </c>
      <c r="AO212" s="1">
        <v>235</v>
      </c>
      <c r="AP212" s="1">
        <v>45</v>
      </c>
      <c r="AQ212" s="1">
        <f t="shared" si="120"/>
        <v>1420.8624999999988</v>
      </c>
      <c r="AR212" s="22">
        <f t="shared" si="121"/>
        <v>4059.6071428571399</v>
      </c>
    </row>
    <row r="213" spans="2:44" x14ac:dyDescent="0.35">
      <c r="B213" s="3">
        <v>850</v>
      </c>
      <c r="C213" s="21">
        <v>3700</v>
      </c>
      <c r="D213" s="4">
        <v>1255</v>
      </c>
      <c r="E213" s="6">
        <f t="shared" si="109"/>
        <v>3752.6741071428569</v>
      </c>
      <c r="F213" s="3">
        <f t="shared" si="122"/>
        <v>504.09000000000077</v>
      </c>
      <c r="G213" s="21">
        <f t="shared" si="110"/>
        <v>630.11250000000098</v>
      </c>
      <c r="H213" s="21">
        <v>210</v>
      </c>
      <c r="I213" s="4">
        <f t="shared" si="111"/>
        <v>840.11250000000098</v>
      </c>
      <c r="J213" s="9">
        <f t="shared" si="112"/>
        <v>2400.3214285714316</v>
      </c>
      <c r="K213" s="20"/>
      <c r="L213" s="1"/>
      <c r="M213" s="1">
        <v>850</v>
      </c>
      <c r="N213" s="1">
        <v>3700</v>
      </c>
      <c r="O213" s="1">
        <v>1560</v>
      </c>
      <c r="P213" s="1">
        <f t="shared" si="126"/>
        <v>4664.6785714285716</v>
      </c>
      <c r="Q213" s="1">
        <f t="shared" si="123"/>
        <v>716.71000000000083</v>
      </c>
      <c r="R213" s="1">
        <f t="shared" si="113"/>
        <v>895.88750000000107</v>
      </c>
      <c r="S213" s="1">
        <v>220</v>
      </c>
      <c r="T213" s="1">
        <f t="shared" si="114"/>
        <v>1115.8875000000012</v>
      </c>
      <c r="U213" s="22">
        <f t="shared" si="115"/>
        <v>3188.2500000000036</v>
      </c>
      <c r="V213" s="1"/>
      <c r="W213" s="1"/>
      <c r="X213" s="1">
        <v>850</v>
      </c>
      <c r="Y213" s="1">
        <v>3700</v>
      </c>
      <c r="Z213" s="1">
        <v>1880</v>
      </c>
      <c r="AA213" s="1">
        <f t="shared" si="108"/>
        <v>5621.5357142857138</v>
      </c>
      <c r="AB213" s="1">
        <f t="shared" si="124"/>
        <v>730.31999999999925</v>
      </c>
      <c r="AC213" s="1">
        <f t="shared" si="116"/>
        <v>912.89999999999907</v>
      </c>
      <c r="AD213" s="1">
        <v>220</v>
      </c>
      <c r="AE213" s="1">
        <f t="shared" si="117"/>
        <v>1132.8999999999992</v>
      </c>
      <c r="AF213" s="22">
        <f t="shared" si="118"/>
        <v>3236.8571428571408</v>
      </c>
      <c r="AG213" s="20"/>
      <c r="AH213" s="20"/>
      <c r="AI213" s="1">
        <v>850</v>
      </c>
      <c r="AJ213" s="1">
        <v>3700</v>
      </c>
      <c r="AK213" s="1">
        <v>2350</v>
      </c>
      <c r="AL213" s="1">
        <f t="shared" si="127"/>
        <v>7026.9196428571422</v>
      </c>
      <c r="AM213" s="1">
        <f t="shared" si="125"/>
        <v>929.6099999999991</v>
      </c>
      <c r="AN213" s="1">
        <f t="shared" si="119"/>
        <v>1162.0124999999989</v>
      </c>
      <c r="AO213" s="1">
        <v>235</v>
      </c>
      <c r="AP213" s="1">
        <v>45</v>
      </c>
      <c r="AQ213" s="1">
        <f t="shared" si="120"/>
        <v>1442.0124999999989</v>
      </c>
      <c r="AR213" s="22">
        <f t="shared" si="121"/>
        <v>4120.035714285711</v>
      </c>
    </row>
    <row r="214" spans="2:44" x14ac:dyDescent="0.35">
      <c r="B214" s="3">
        <v>850</v>
      </c>
      <c r="C214" s="21">
        <v>3800</v>
      </c>
      <c r="D214" s="4">
        <v>1255</v>
      </c>
      <c r="E214" s="6">
        <f t="shared" si="109"/>
        <v>3859.3491071428571</v>
      </c>
      <c r="F214" s="3">
        <f t="shared" si="122"/>
        <v>512.56000000000074</v>
      </c>
      <c r="G214" s="21">
        <f t="shared" si="110"/>
        <v>640.70000000000095</v>
      </c>
      <c r="H214" s="21">
        <v>210</v>
      </c>
      <c r="I214" s="4">
        <f t="shared" si="111"/>
        <v>850.70000000000095</v>
      </c>
      <c r="J214" s="9">
        <f t="shared" si="112"/>
        <v>2430.5714285714316</v>
      </c>
      <c r="K214" s="20"/>
      <c r="L214" s="1"/>
      <c r="M214" s="1">
        <v>850</v>
      </c>
      <c r="N214" s="1">
        <v>3800</v>
      </c>
      <c r="O214" s="1">
        <v>1560</v>
      </c>
      <c r="P214" s="1">
        <f t="shared" si="126"/>
        <v>4797.2785714285719</v>
      </c>
      <c r="Q214" s="1">
        <f t="shared" si="123"/>
        <v>729.40000000000089</v>
      </c>
      <c r="R214" s="1">
        <f t="shared" si="113"/>
        <v>911.75000000000114</v>
      </c>
      <c r="S214" s="1">
        <v>220</v>
      </c>
      <c r="T214" s="1">
        <f t="shared" si="114"/>
        <v>1131.7500000000011</v>
      </c>
      <c r="U214" s="22">
        <f t="shared" si="115"/>
        <v>3233.5714285714321</v>
      </c>
      <c r="V214" s="1"/>
      <c r="W214" s="1"/>
      <c r="X214" s="1">
        <v>850</v>
      </c>
      <c r="Y214" s="1">
        <v>3800</v>
      </c>
      <c r="Z214" s="1">
        <v>1880</v>
      </c>
      <c r="AA214" s="1">
        <f t="shared" si="108"/>
        <v>5781.3357142857139</v>
      </c>
      <c r="AB214" s="1">
        <f t="shared" si="124"/>
        <v>743.34999999999923</v>
      </c>
      <c r="AC214" s="1">
        <f t="shared" si="116"/>
        <v>929.18749999999909</v>
      </c>
      <c r="AD214" s="1">
        <v>220</v>
      </c>
      <c r="AE214" s="1">
        <f t="shared" si="117"/>
        <v>1149.1874999999991</v>
      </c>
      <c r="AF214" s="22">
        <f t="shared" si="118"/>
        <v>3283.3928571428546</v>
      </c>
      <c r="AG214" s="20"/>
      <c r="AH214" s="20"/>
      <c r="AI214" s="1">
        <v>850</v>
      </c>
      <c r="AJ214" s="1">
        <v>3800</v>
      </c>
      <c r="AK214" s="1">
        <v>2350</v>
      </c>
      <c r="AL214" s="1">
        <f t="shared" si="127"/>
        <v>7226.6696428571422</v>
      </c>
      <c r="AM214" s="1">
        <f t="shared" si="125"/>
        <v>946.52999999999906</v>
      </c>
      <c r="AN214" s="1">
        <f t="shared" si="119"/>
        <v>1183.1624999999988</v>
      </c>
      <c r="AO214" s="1">
        <v>235</v>
      </c>
      <c r="AP214" s="1">
        <v>45</v>
      </c>
      <c r="AQ214" s="1">
        <f t="shared" si="120"/>
        <v>1463.1624999999988</v>
      </c>
      <c r="AR214" s="22">
        <f t="shared" si="121"/>
        <v>4180.4642857142826</v>
      </c>
    </row>
    <row r="215" spans="2:44" x14ac:dyDescent="0.35">
      <c r="B215" s="3">
        <v>850</v>
      </c>
      <c r="C215" s="21">
        <v>3900</v>
      </c>
      <c r="D215" s="4">
        <v>1255</v>
      </c>
      <c r="E215" s="6">
        <f t="shared" si="109"/>
        <v>3966.0241071428572</v>
      </c>
      <c r="F215" s="3">
        <f t="shared" si="122"/>
        <v>521.03000000000077</v>
      </c>
      <c r="G215" s="21">
        <f t="shared" si="110"/>
        <v>651.28750000000093</v>
      </c>
      <c r="H215" s="21">
        <v>210</v>
      </c>
      <c r="I215" s="4">
        <f t="shared" si="111"/>
        <v>861.28750000000093</v>
      </c>
      <c r="J215" s="9">
        <f t="shared" si="112"/>
        <v>2460.8214285714312</v>
      </c>
      <c r="K215" s="20"/>
      <c r="L215" s="1"/>
      <c r="M215" s="1">
        <v>850</v>
      </c>
      <c r="N215" s="1">
        <v>3900</v>
      </c>
      <c r="O215" s="1">
        <v>1560</v>
      </c>
      <c r="P215" s="1">
        <f t="shared" si="126"/>
        <v>4929.8785714285714</v>
      </c>
      <c r="Q215" s="1">
        <f t="shared" si="123"/>
        <v>742.09000000000094</v>
      </c>
      <c r="R215" s="1">
        <f t="shared" si="113"/>
        <v>927.61250000000121</v>
      </c>
      <c r="S215" s="1">
        <v>220</v>
      </c>
      <c r="T215" s="1">
        <f t="shared" si="114"/>
        <v>1147.6125000000011</v>
      </c>
      <c r="U215" s="22">
        <f t="shared" si="115"/>
        <v>3278.8928571428605</v>
      </c>
      <c r="V215" s="1"/>
      <c r="W215" s="1"/>
      <c r="X215" s="1">
        <v>850</v>
      </c>
      <c r="Y215" s="1">
        <v>3900</v>
      </c>
      <c r="Z215" s="1">
        <v>1880</v>
      </c>
      <c r="AA215" s="1">
        <f t="shared" si="108"/>
        <v>5941.1357142857141</v>
      </c>
      <c r="AB215" s="1">
        <f t="shared" si="124"/>
        <v>756.3799999999992</v>
      </c>
      <c r="AC215" s="1">
        <f t="shared" si="116"/>
        <v>945.474999999999</v>
      </c>
      <c r="AD215" s="1">
        <v>220</v>
      </c>
      <c r="AE215" s="1">
        <f t="shared" si="117"/>
        <v>1165.474999999999</v>
      </c>
      <c r="AF215" s="22">
        <f t="shared" si="118"/>
        <v>3329.9285714285688</v>
      </c>
      <c r="AG215" s="20"/>
      <c r="AH215" s="20"/>
      <c r="AI215" s="1">
        <v>850</v>
      </c>
      <c r="AJ215" s="1">
        <v>3900</v>
      </c>
      <c r="AK215" s="1">
        <v>2350</v>
      </c>
      <c r="AL215" s="1">
        <f t="shared" si="127"/>
        <v>7426.4196428571422</v>
      </c>
      <c r="AM215" s="1">
        <f t="shared" si="125"/>
        <v>963.44999999999902</v>
      </c>
      <c r="AN215" s="1">
        <f t="shared" si="119"/>
        <v>1204.3124999999989</v>
      </c>
      <c r="AO215" s="1">
        <v>235</v>
      </c>
      <c r="AP215" s="1">
        <v>45</v>
      </c>
      <c r="AQ215" s="1">
        <f t="shared" si="120"/>
        <v>1484.3124999999989</v>
      </c>
      <c r="AR215" s="22">
        <f t="shared" si="121"/>
        <v>4240.8928571428542</v>
      </c>
    </row>
    <row r="216" spans="2:44" x14ac:dyDescent="0.35">
      <c r="B216" s="3">
        <v>850</v>
      </c>
      <c r="C216" s="21">
        <v>4000</v>
      </c>
      <c r="D216" s="4">
        <v>1255</v>
      </c>
      <c r="E216" s="6">
        <f t="shared" si="109"/>
        <v>4072.699107142857</v>
      </c>
      <c r="F216" s="3">
        <f t="shared" si="122"/>
        <v>529.5000000000008</v>
      </c>
      <c r="G216" s="21">
        <f t="shared" si="110"/>
        <v>661.87500000000102</v>
      </c>
      <c r="H216" s="21">
        <v>215</v>
      </c>
      <c r="I216" s="4">
        <f t="shared" si="111"/>
        <v>876.87500000000102</v>
      </c>
      <c r="J216" s="9">
        <f t="shared" si="112"/>
        <v>2505.3571428571458</v>
      </c>
      <c r="K216" s="20"/>
      <c r="L216" s="1"/>
      <c r="M216" s="1">
        <v>850</v>
      </c>
      <c r="N216" s="1">
        <v>4000</v>
      </c>
      <c r="O216" s="1">
        <v>1560</v>
      </c>
      <c r="P216" s="1">
        <f t="shared" si="126"/>
        <v>5062.4785714285717</v>
      </c>
      <c r="Q216" s="1">
        <f t="shared" si="123"/>
        <v>754.780000000001</v>
      </c>
      <c r="R216" s="1">
        <f t="shared" si="113"/>
        <v>943.47500000000127</v>
      </c>
      <c r="S216" s="1">
        <v>220</v>
      </c>
      <c r="T216" s="1">
        <f t="shared" si="114"/>
        <v>1163.4750000000013</v>
      </c>
      <c r="U216" s="22">
        <f t="shared" si="115"/>
        <v>3324.2142857142894</v>
      </c>
      <c r="V216" s="1"/>
      <c r="W216" s="1"/>
      <c r="X216" s="1">
        <v>850</v>
      </c>
      <c r="Y216" s="1">
        <v>4000</v>
      </c>
      <c r="Z216" s="1">
        <v>1880</v>
      </c>
      <c r="AA216" s="1">
        <f t="shared" si="108"/>
        <v>6100.9357142857143</v>
      </c>
      <c r="AB216" s="1">
        <f t="shared" si="124"/>
        <v>769.40999999999917</v>
      </c>
      <c r="AC216" s="1">
        <f t="shared" si="116"/>
        <v>961.76249999999891</v>
      </c>
      <c r="AD216" s="1">
        <v>225</v>
      </c>
      <c r="AE216" s="1">
        <f t="shared" si="117"/>
        <v>1186.7624999999989</v>
      </c>
      <c r="AF216" s="22">
        <f t="shared" si="118"/>
        <v>3390.7499999999973</v>
      </c>
      <c r="AG216" s="20"/>
      <c r="AH216" s="20"/>
      <c r="AI216" s="1">
        <v>850</v>
      </c>
      <c r="AJ216" s="1">
        <v>4000</v>
      </c>
      <c r="AK216" s="1">
        <v>2350</v>
      </c>
      <c r="AL216" s="1">
        <f t="shared" si="127"/>
        <v>7626.1696428571422</v>
      </c>
      <c r="AM216" s="1">
        <f t="shared" si="125"/>
        <v>980.36999999999898</v>
      </c>
      <c r="AN216" s="1">
        <f t="shared" si="119"/>
        <v>1225.4624999999987</v>
      </c>
      <c r="AO216" s="1">
        <v>240</v>
      </c>
      <c r="AP216" s="1">
        <v>45</v>
      </c>
      <c r="AQ216" s="1">
        <f t="shared" si="120"/>
        <v>1510.4624999999987</v>
      </c>
      <c r="AR216" s="22">
        <f t="shared" si="121"/>
        <v>4315.6071428571395</v>
      </c>
    </row>
    <row r="217" spans="2:44" x14ac:dyDescent="0.35">
      <c r="B217" s="3"/>
      <c r="C217" s="21"/>
      <c r="D217" s="4"/>
      <c r="E217" s="6"/>
      <c r="F217" s="3"/>
      <c r="G217" s="21"/>
      <c r="H217" s="21"/>
      <c r="I217" s="4"/>
      <c r="J217" s="23"/>
      <c r="K217" s="20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20"/>
      <c r="AH217" s="20"/>
      <c r="AI217" s="1"/>
      <c r="AJ217" s="1"/>
      <c r="AK217" s="1"/>
      <c r="AL217" s="1"/>
      <c r="AM217" s="1"/>
      <c r="AN217" s="1"/>
      <c r="AO217" s="1"/>
      <c r="AP217" s="1"/>
      <c r="AQ217" s="1"/>
      <c r="AR217" s="1"/>
    </row>
    <row r="218" spans="2:44" x14ac:dyDescent="0.35">
      <c r="B218" s="3"/>
      <c r="C218" s="21"/>
      <c r="D218" s="4"/>
      <c r="E218" s="6"/>
      <c r="F218" s="3"/>
      <c r="G218" s="21"/>
      <c r="H218" s="21"/>
      <c r="I218" s="4"/>
      <c r="J218" s="23"/>
      <c r="K218" s="20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20"/>
      <c r="AH218" s="20"/>
      <c r="AI218" s="1"/>
      <c r="AJ218" s="1"/>
      <c r="AK218" s="1"/>
      <c r="AL218" s="1"/>
      <c r="AM218" s="1"/>
      <c r="AN218" s="1"/>
      <c r="AO218" s="1"/>
      <c r="AP218" s="1"/>
      <c r="AQ218" s="1"/>
      <c r="AR218" s="1"/>
    </row>
    <row r="219" spans="2:44" x14ac:dyDescent="0.35">
      <c r="B219" s="3">
        <v>900</v>
      </c>
      <c r="C219" s="21">
        <v>800</v>
      </c>
      <c r="D219" s="4">
        <v>1255</v>
      </c>
      <c r="E219" s="6">
        <f t="shared" ref="E219:E251" si="128">(((22/7*(B219/2)^2)*D219)+((C219-B219)*D219*B219))/1000000</f>
        <v>685.76785714285711</v>
      </c>
      <c r="F219" s="3">
        <v>375.96</v>
      </c>
      <c r="G219" s="21">
        <f t="shared" ref="G219:G251" si="129">$G$4*F219</f>
        <v>469.95</v>
      </c>
      <c r="H219" s="21">
        <v>125</v>
      </c>
      <c r="I219" s="4">
        <f t="shared" ref="I219:I251" si="130">SUM(G219:H219)</f>
        <v>594.95000000000005</v>
      </c>
      <c r="J219" s="9">
        <f t="shared" ref="J219:J251" si="131">I219/(1-$C$2)</f>
        <v>1699.8571428571431</v>
      </c>
      <c r="K219" s="20"/>
      <c r="L219" s="1"/>
      <c r="M219" s="1">
        <v>900</v>
      </c>
      <c r="N219" s="1">
        <v>800</v>
      </c>
      <c r="O219" s="1">
        <v>1560</v>
      </c>
      <c r="P219" s="1">
        <f t="shared" si="126"/>
        <v>852.42857142857133</v>
      </c>
      <c r="Q219" s="1">
        <v>469.58</v>
      </c>
      <c r="R219" s="1">
        <f t="shared" ref="R219:R251" si="132">$R$4*Q219</f>
        <v>586.97500000000002</v>
      </c>
      <c r="S219" s="1">
        <v>125</v>
      </c>
      <c r="T219" s="1">
        <f t="shared" ref="T219:T251" si="133">SUM(R219:S219)</f>
        <v>711.97500000000002</v>
      </c>
      <c r="U219" s="22">
        <f t="shared" ref="U219:U251" si="134">T219/(1-$C$2)</f>
        <v>2034.214285714286</v>
      </c>
      <c r="V219" s="1"/>
      <c r="W219" s="1"/>
      <c r="X219" s="1">
        <v>900</v>
      </c>
      <c r="Y219" s="1">
        <v>800</v>
      </c>
      <c r="Z219" s="1">
        <v>1880</v>
      </c>
      <c r="AA219" s="1">
        <f t="shared" si="108"/>
        <v>1027.2857142857142</v>
      </c>
      <c r="AB219" s="1">
        <v>448.23</v>
      </c>
      <c r="AC219" s="1">
        <f t="shared" ref="AC219:AC251" si="135">$AC$4*AB219</f>
        <v>560.28750000000002</v>
      </c>
      <c r="AD219" s="1">
        <v>145</v>
      </c>
      <c r="AE219" s="1">
        <f t="shared" ref="AE219:AE251" si="136">SUM(AC219:AD219)</f>
        <v>705.28750000000002</v>
      </c>
      <c r="AF219" s="22">
        <f t="shared" ref="AF219:AF251" si="137">AE219/(1-$C$2)</f>
        <v>2015.1071428571431</v>
      </c>
      <c r="AG219" s="20"/>
      <c r="AH219" s="20"/>
      <c r="AI219" s="1">
        <v>900</v>
      </c>
      <c r="AJ219" s="1">
        <v>800</v>
      </c>
      <c r="AK219" s="1">
        <v>2350</v>
      </c>
      <c r="AL219" s="1">
        <f t="shared" si="127"/>
        <v>1284.1071428571427</v>
      </c>
      <c r="AM219" s="1">
        <v>563.20000000000005</v>
      </c>
      <c r="AN219" s="1">
        <f t="shared" ref="AN219:AN251" si="138">$AN$4*AM219</f>
        <v>704</v>
      </c>
      <c r="AO219" s="1">
        <v>145</v>
      </c>
      <c r="AP219" s="1">
        <v>30</v>
      </c>
      <c r="AQ219" s="1">
        <f t="shared" ref="AQ219:AQ251" si="139">SUM(AN219:AP219)</f>
        <v>879</v>
      </c>
      <c r="AR219" s="22">
        <f t="shared" ref="AR219:AR251" si="140">AQ219/(1-$C$2)</f>
        <v>2511.4285714285716</v>
      </c>
    </row>
    <row r="220" spans="2:44" x14ac:dyDescent="0.35">
      <c r="B220" s="3">
        <v>900</v>
      </c>
      <c r="C220" s="21">
        <v>900</v>
      </c>
      <c r="D220" s="4">
        <v>1255</v>
      </c>
      <c r="E220" s="6">
        <f t="shared" si="128"/>
        <v>798.71785714285704</v>
      </c>
      <c r="F220" s="3">
        <v>388.65</v>
      </c>
      <c r="G220" s="21">
        <f t="shared" si="129"/>
        <v>485.8125</v>
      </c>
      <c r="H220" s="21">
        <v>125</v>
      </c>
      <c r="I220" s="4">
        <f t="shared" si="130"/>
        <v>610.8125</v>
      </c>
      <c r="J220" s="9">
        <f t="shared" si="131"/>
        <v>1745.1785714285716</v>
      </c>
      <c r="K220" s="20"/>
      <c r="L220" s="1"/>
      <c r="M220" s="1">
        <v>900</v>
      </c>
      <c r="N220" s="1">
        <v>900</v>
      </c>
      <c r="O220" s="1">
        <v>1560</v>
      </c>
      <c r="P220" s="1">
        <f t="shared" si="126"/>
        <v>992.82857142857131</v>
      </c>
      <c r="Q220" s="1">
        <v>486.49</v>
      </c>
      <c r="R220" s="1">
        <f t="shared" si="132"/>
        <v>608.11249999999995</v>
      </c>
      <c r="S220" s="1">
        <v>125</v>
      </c>
      <c r="T220" s="1">
        <f t="shared" si="133"/>
        <v>733.11249999999995</v>
      </c>
      <c r="U220" s="22">
        <f t="shared" si="134"/>
        <v>2094.6071428571427</v>
      </c>
      <c r="V220" s="1"/>
      <c r="W220" s="1"/>
      <c r="X220" s="1">
        <v>900</v>
      </c>
      <c r="Y220" s="1">
        <v>900</v>
      </c>
      <c r="Z220" s="1">
        <v>1880</v>
      </c>
      <c r="AA220" s="1">
        <f t="shared" si="108"/>
        <v>1196.485714285714</v>
      </c>
      <c r="AB220" s="1">
        <v>464.52</v>
      </c>
      <c r="AC220" s="1">
        <f t="shared" si="135"/>
        <v>580.65</v>
      </c>
      <c r="AD220" s="1">
        <v>145</v>
      </c>
      <c r="AE220" s="1">
        <f t="shared" si="136"/>
        <v>725.65</v>
      </c>
      <c r="AF220" s="22">
        <f t="shared" si="137"/>
        <v>2073.2857142857142</v>
      </c>
      <c r="AG220" s="20"/>
      <c r="AH220" s="20"/>
      <c r="AI220" s="1">
        <v>900</v>
      </c>
      <c r="AJ220" s="1">
        <v>900</v>
      </c>
      <c r="AK220" s="1">
        <v>2350</v>
      </c>
      <c r="AL220" s="1">
        <f t="shared" si="127"/>
        <v>1495.6071428571427</v>
      </c>
      <c r="AM220" s="1">
        <v>584.34</v>
      </c>
      <c r="AN220" s="1">
        <f t="shared" si="138"/>
        <v>730.42500000000007</v>
      </c>
      <c r="AO220" s="1">
        <v>145</v>
      </c>
      <c r="AP220" s="1">
        <v>30</v>
      </c>
      <c r="AQ220" s="1">
        <f t="shared" si="139"/>
        <v>905.42500000000007</v>
      </c>
      <c r="AR220" s="22">
        <f t="shared" si="140"/>
        <v>2586.928571428572</v>
      </c>
    </row>
    <row r="221" spans="2:44" x14ac:dyDescent="0.35">
      <c r="B221" s="3">
        <v>900</v>
      </c>
      <c r="C221" s="21">
        <v>1000</v>
      </c>
      <c r="D221" s="4">
        <v>1255</v>
      </c>
      <c r="E221" s="6">
        <f t="shared" si="128"/>
        <v>911.66785714285709</v>
      </c>
      <c r="F221" s="3">
        <f>F220+12.69</f>
        <v>401.34</v>
      </c>
      <c r="G221" s="21">
        <f t="shared" si="129"/>
        <v>501.67499999999995</v>
      </c>
      <c r="H221" s="21">
        <v>125</v>
      </c>
      <c r="I221" s="4">
        <f t="shared" si="130"/>
        <v>626.67499999999995</v>
      </c>
      <c r="J221" s="9">
        <f t="shared" si="131"/>
        <v>1790.5</v>
      </c>
      <c r="K221" s="20"/>
      <c r="L221" s="1"/>
      <c r="M221" s="1">
        <v>900</v>
      </c>
      <c r="N221" s="1">
        <v>1000</v>
      </c>
      <c r="O221" s="1">
        <v>1560</v>
      </c>
      <c r="P221" s="1">
        <f t="shared" si="126"/>
        <v>1133.2285714285713</v>
      </c>
      <c r="Q221" s="1">
        <f>Q220+16.91</f>
        <v>503.40000000000003</v>
      </c>
      <c r="R221" s="1">
        <f t="shared" si="132"/>
        <v>629.25</v>
      </c>
      <c r="S221" s="1">
        <v>145</v>
      </c>
      <c r="T221" s="1">
        <f t="shared" si="133"/>
        <v>774.25</v>
      </c>
      <c r="U221" s="22">
        <f t="shared" si="134"/>
        <v>2212.1428571428573</v>
      </c>
      <c r="V221" s="1"/>
      <c r="W221" s="1"/>
      <c r="X221" s="1">
        <v>900</v>
      </c>
      <c r="Y221" s="1">
        <v>1000</v>
      </c>
      <c r="Z221" s="1">
        <v>1880</v>
      </c>
      <c r="AA221" s="1">
        <f t="shared" ref="AA221:AA284" si="141">(((22/7*(X221/2)^2)*Z221)+((Y221-X221)*Z221*X221))/1000000</f>
        <v>1365.6857142857141</v>
      </c>
      <c r="AB221" s="1">
        <f>AB220+16.29</f>
        <v>480.81</v>
      </c>
      <c r="AC221" s="1">
        <f t="shared" si="135"/>
        <v>601.01250000000005</v>
      </c>
      <c r="AD221" s="1">
        <v>145</v>
      </c>
      <c r="AE221" s="1">
        <f t="shared" si="136"/>
        <v>746.01250000000005</v>
      </c>
      <c r="AF221" s="22">
        <f t="shared" si="137"/>
        <v>2131.4642857142858</v>
      </c>
      <c r="AG221" s="20"/>
      <c r="AH221" s="20"/>
      <c r="AI221" s="1">
        <v>900</v>
      </c>
      <c r="AJ221" s="1">
        <v>1000</v>
      </c>
      <c r="AK221" s="1">
        <v>2350</v>
      </c>
      <c r="AL221" s="1">
        <f t="shared" si="127"/>
        <v>1707.1071428571427</v>
      </c>
      <c r="AM221" s="1">
        <f>AM220+21.14</f>
        <v>605.48</v>
      </c>
      <c r="AN221" s="1">
        <f t="shared" si="138"/>
        <v>756.85</v>
      </c>
      <c r="AO221" s="1">
        <v>165</v>
      </c>
      <c r="AP221" s="1">
        <v>30</v>
      </c>
      <c r="AQ221" s="1">
        <f t="shared" si="139"/>
        <v>951.85</v>
      </c>
      <c r="AR221" s="22">
        <f t="shared" si="140"/>
        <v>2719.5714285714289</v>
      </c>
    </row>
    <row r="222" spans="2:44" x14ac:dyDescent="0.35">
      <c r="B222" s="3">
        <v>900</v>
      </c>
      <c r="C222" s="21">
        <v>1100</v>
      </c>
      <c r="D222" s="4">
        <v>1255</v>
      </c>
      <c r="E222" s="6">
        <f t="shared" si="128"/>
        <v>1024.617857142857</v>
      </c>
      <c r="F222" s="3">
        <f t="shared" ref="F222:F251" si="142">F221+12.69</f>
        <v>414.03</v>
      </c>
      <c r="G222" s="21">
        <f t="shared" si="129"/>
        <v>517.53749999999991</v>
      </c>
      <c r="H222" s="21">
        <v>145</v>
      </c>
      <c r="I222" s="4">
        <f t="shared" si="130"/>
        <v>662.53749999999991</v>
      </c>
      <c r="J222" s="9">
        <f t="shared" si="131"/>
        <v>1892.9642857142856</v>
      </c>
      <c r="K222" s="20"/>
      <c r="L222" s="1"/>
      <c r="M222" s="1">
        <v>900</v>
      </c>
      <c r="N222" s="1">
        <v>1100</v>
      </c>
      <c r="O222" s="1">
        <v>1560</v>
      </c>
      <c r="P222" s="1">
        <f t="shared" si="126"/>
        <v>1273.6285714285711</v>
      </c>
      <c r="Q222" s="1">
        <f t="shared" ref="Q222:Q251" si="143">Q221+16.91</f>
        <v>520.31000000000006</v>
      </c>
      <c r="R222" s="1">
        <f t="shared" si="132"/>
        <v>650.38750000000005</v>
      </c>
      <c r="S222" s="1">
        <v>145</v>
      </c>
      <c r="T222" s="1">
        <f t="shared" si="133"/>
        <v>795.38750000000005</v>
      </c>
      <c r="U222" s="22">
        <f t="shared" si="134"/>
        <v>2272.5357142857147</v>
      </c>
      <c r="V222" s="1"/>
      <c r="W222" s="1"/>
      <c r="X222" s="1">
        <v>900</v>
      </c>
      <c r="Y222" s="1">
        <v>1100</v>
      </c>
      <c r="Z222" s="1">
        <v>1880</v>
      </c>
      <c r="AA222" s="1">
        <f t="shared" si="141"/>
        <v>1534.8857142857141</v>
      </c>
      <c r="AB222" s="1">
        <f t="shared" ref="AB222:AB251" si="144">AB221+16.29</f>
        <v>497.1</v>
      </c>
      <c r="AC222" s="1">
        <f t="shared" si="135"/>
        <v>621.375</v>
      </c>
      <c r="AD222" s="1">
        <v>165</v>
      </c>
      <c r="AE222" s="1">
        <f t="shared" si="136"/>
        <v>786.375</v>
      </c>
      <c r="AF222" s="22">
        <f t="shared" si="137"/>
        <v>2246.7857142857142</v>
      </c>
      <c r="AG222" s="20"/>
      <c r="AH222" s="20"/>
      <c r="AI222" s="1">
        <v>900</v>
      </c>
      <c r="AJ222" s="1">
        <v>1100</v>
      </c>
      <c r="AK222" s="1">
        <v>2350</v>
      </c>
      <c r="AL222" s="1">
        <f t="shared" si="127"/>
        <v>1918.6071428571427</v>
      </c>
      <c r="AM222" s="1">
        <f t="shared" ref="AM222:AM251" si="145">AM221+21.14</f>
        <v>626.62</v>
      </c>
      <c r="AN222" s="1">
        <f t="shared" si="138"/>
        <v>783.27499999999998</v>
      </c>
      <c r="AO222" s="1">
        <v>165</v>
      </c>
      <c r="AP222" s="1">
        <v>30</v>
      </c>
      <c r="AQ222" s="1">
        <f t="shared" si="139"/>
        <v>978.27499999999998</v>
      </c>
      <c r="AR222" s="22">
        <f t="shared" si="140"/>
        <v>2795.0714285714289</v>
      </c>
    </row>
    <row r="223" spans="2:44" x14ac:dyDescent="0.35">
      <c r="B223" s="3">
        <v>900</v>
      </c>
      <c r="C223" s="21">
        <v>1200</v>
      </c>
      <c r="D223" s="4">
        <v>1255</v>
      </c>
      <c r="E223" s="6">
        <f t="shared" si="128"/>
        <v>1137.5678571428571</v>
      </c>
      <c r="F223" s="3">
        <f t="shared" si="142"/>
        <v>426.71999999999997</v>
      </c>
      <c r="G223" s="21">
        <f t="shared" si="129"/>
        <v>533.4</v>
      </c>
      <c r="H223" s="21">
        <v>145</v>
      </c>
      <c r="I223" s="4">
        <f t="shared" si="130"/>
        <v>678.4</v>
      </c>
      <c r="J223" s="9">
        <f t="shared" si="131"/>
        <v>1938.2857142857144</v>
      </c>
      <c r="K223" s="20"/>
      <c r="L223" s="1"/>
      <c r="M223" s="1">
        <v>900</v>
      </c>
      <c r="N223" s="1">
        <v>1200</v>
      </c>
      <c r="O223" s="1">
        <v>1560</v>
      </c>
      <c r="P223" s="1">
        <f t="shared" si="126"/>
        <v>1414.0285714285712</v>
      </c>
      <c r="Q223" s="1">
        <f t="shared" si="143"/>
        <v>537.22</v>
      </c>
      <c r="R223" s="1">
        <f t="shared" si="132"/>
        <v>671.52500000000009</v>
      </c>
      <c r="S223" s="1">
        <v>145</v>
      </c>
      <c r="T223" s="1">
        <f t="shared" si="133"/>
        <v>816.52500000000009</v>
      </c>
      <c r="U223" s="22">
        <f t="shared" si="134"/>
        <v>2332.928571428572</v>
      </c>
      <c r="V223" s="1"/>
      <c r="W223" s="1"/>
      <c r="X223" s="1">
        <v>900</v>
      </c>
      <c r="Y223" s="1">
        <v>1200</v>
      </c>
      <c r="Z223" s="1">
        <v>1880</v>
      </c>
      <c r="AA223" s="1">
        <f t="shared" si="141"/>
        <v>1704.0857142857142</v>
      </c>
      <c r="AB223" s="1">
        <f t="shared" si="144"/>
        <v>513.39</v>
      </c>
      <c r="AC223" s="1">
        <f t="shared" si="135"/>
        <v>641.73749999999995</v>
      </c>
      <c r="AD223" s="1">
        <v>165</v>
      </c>
      <c r="AE223" s="1">
        <f t="shared" si="136"/>
        <v>806.73749999999995</v>
      </c>
      <c r="AF223" s="22">
        <f t="shared" si="137"/>
        <v>2304.9642857142858</v>
      </c>
      <c r="AG223" s="20"/>
      <c r="AH223" s="20"/>
      <c r="AI223" s="1">
        <v>900</v>
      </c>
      <c r="AJ223" s="1">
        <v>1200</v>
      </c>
      <c r="AK223" s="1">
        <v>2350</v>
      </c>
      <c r="AL223" s="1">
        <f t="shared" si="127"/>
        <v>2130.1071428571427</v>
      </c>
      <c r="AM223" s="1">
        <f t="shared" si="145"/>
        <v>647.76</v>
      </c>
      <c r="AN223" s="1">
        <f t="shared" si="138"/>
        <v>809.7</v>
      </c>
      <c r="AO223" s="1">
        <v>185</v>
      </c>
      <c r="AP223" s="1">
        <v>30</v>
      </c>
      <c r="AQ223" s="1">
        <f t="shared" si="139"/>
        <v>1024.7</v>
      </c>
      <c r="AR223" s="22">
        <f t="shared" si="140"/>
        <v>2927.7142857142862</v>
      </c>
    </row>
    <row r="224" spans="2:44" x14ac:dyDescent="0.35">
      <c r="B224" s="3">
        <v>900</v>
      </c>
      <c r="C224" s="21">
        <v>1300</v>
      </c>
      <c r="D224" s="4">
        <v>1255</v>
      </c>
      <c r="E224" s="6">
        <f t="shared" si="128"/>
        <v>1250.5178571428571</v>
      </c>
      <c r="F224" s="3">
        <f t="shared" si="142"/>
        <v>439.40999999999997</v>
      </c>
      <c r="G224" s="21">
        <f t="shared" si="129"/>
        <v>549.26249999999993</v>
      </c>
      <c r="H224" s="21">
        <v>145</v>
      </c>
      <c r="I224" s="4">
        <f t="shared" si="130"/>
        <v>694.26249999999993</v>
      </c>
      <c r="J224" s="9">
        <f t="shared" si="131"/>
        <v>1983.6071428571429</v>
      </c>
      <c r="K224" s="20"/>
      <c r="L224" s="1"/>
      <c r="M224" s="1">
        <v>900</v>
      </c>
      <c r="N224" s="1">
        <v>1300</v>
      </c>
      <c r="O224" s="1">
        <v>1560</v>
      </c>
      <c r="P224" s="1">
        <f t="shared" si="126"/>
        <v>1554.4285714285713</v>
      </c>
      <c r="Q224" s="1">
        <f t="shared" si="143"/>
        <v>554.13</v>
      </c>
      <c r="R224" s="1">
        <f t="shared" si="132"/>
        <v>692.66250000000002</v>
      </c>
      <c r="S224" s="1">
        <v>165</v>
      </c>
      <c r="T224" s="1">
        <f t="shared" si="133"/>
        <v>857.66250000000002</v>
      </c>
      <c r="U224" s="22">
        <f t="shared" si="134"/>
        <v>2450.4642857142858</v>
      </c>
      <c r="V224" s="1"/>
      <c r="W224" s="1"/>
      <c r="X224" s="1">
        <v>900</v>
      </c>
      <c r="Y224" s="1">
        <v>1300</v>
      </c>
      <c r="Z224" s="1">
        <v>1880</v>
      </c>
      <c r="AA224" s="1">
        <f t="shared" si="141"/>
        <v>1873.2857142857142</v>
      </c>
      <c r="AB224" s="1">
        <f t="shared" si="144"/>
        <v>529.67999999999995</v>
      </c>
      <c r="AC224" s="1">
        <f t="shared" si="135"/>
        <v>662.09999999999991</v>
      </c>
      <c r="AD224" s="1">
        <v>165</v>
      </c>
      <c r="AE224" s="1">
        <f t="shared" si="136"/>
        <v>827.09999999999991</v>
      </c>
      <c r="AF224" s="22">
        <f t="shared" si="137"/>
        <v>2363.1428571428569</v>
      </c>
      <c r="AG224" s="20"/>
      <c r="AH224" s="20"/>
      <c r="AI224" s="1">
        <v>900</v>
      </c>
      <c r="AJ224" s="1">
        <v>1300</v>
      </c>
      <c r="AK224" s="1">
        <v>2350</v>
      </c>
      <c r="AL224" s="1">
        <f t="shared" si="127"/>
        <v>2341.6071428571427</v>
      </c>
      <c r="AM224" s="1">
        <f t="shared" si="145"/>
        <v>668.9</v>
      </c>
      <c r="AN224" s="1">
        <f t="shared" si="138"/>
        <v>836.125</v>
      </c>
      <c r="AO224" s="1">
        <v>185</v>
      </c>
      <c r="AP224" s="1">
        <v>30</v>
      </c>
      <c r="AQ224" s="1">
        <f t="shared" si="139"/>
        <v>1051.125</v>
      </c>
      <c r="AR224" s="22">
        <f t="shared" si="140"/>
        <v>3003.2142857142858</v>
      </c>
    </row>
    <row r="225" spans="2:44" x14ac:dyDescent="0.35">
      <c r="B225" s="3">
        <v>900</v>
      </c>
      <c r="C225" s="21">
        <v>1400</v>
      </c>
      <c r="D225" s="4">
        <v>1255</v>
      </c>
      <c r="E225" s="6">
        <f t="shared" si="128"/>
        <v>1363.4678571428572</v>
      </c>
      <c r="F225" s="3">
        <f t="shared" si="142"/>
        <v>452.09999999999997</v>
      </c>
      <c r="G225" s="21">
        <f t="shared" si="129"/>
        <v>565.125</v>
      </c>
      <c r="H225" s="21">
        <v>145</v>
      </c>
      <c r="I225" s="4">
        <f t="shared" si="130"/>
        <v>710.125</v>
      </c>
      <c r="J225" s="9">
        <f t="shared" si="131"/>
        <v>2028.9285714285716</v>
      </c>
      <c r="K225" s="20"/>
      <c r="L225" s="1"/>
      <c r="M225" s="1">
        <v>900</v>
      </c>
      <c r="N225" s="1">
        <v>1400</v>
      </c>
      <c r="O225" s="1">
        <v>1560</v>
      </c>
      <c r="P225" s="1">
        <f t="shared" si="126"/>
        <v>1694.8285714285712</v>
      </c>
      <c r="Q225" s="1">
        <f t="shared" si="143"/>
        <v>571.04</v>
      </c>
      <c r="R225" s="1">
        <f t="shared" si="132"/>
        <v>713.8</v>
      </c>
      <c r="S225" s="1">
        <v>165</v>
      </c>
      <c r="T225" s="1">
        <f t="shared" si="133"/>
        <v>878.8</v>
      </c>
      <c r="U225" s="22">
        <f t="shared" si="134"/>
        <v>2510.8571428571427</v>
      </c>
      <c r="V225" s="1"/>
      <c r="W225" s="1"/>
      <c r="X225" s="1">
        <v>900</v>
      </c>
      <c r="Y225" s="1">
        <v>1400</v>
      </c>
      <c r="Z225" s="1">
        <v>1880</v>
      </c>
      <c r="AA225" s="1">
        <f t="shared" si="141"/>
        <v>2042.485714285714</v>
      </c>
      <c r="AB225" s="1">
        <f t="shared" si="144"/>
        <v>545.96999999999991</v>
      </c>
      <c r="AC225" s="1">
        <f t="shared" si="135"/>
        <v>682.46249999999986</v>
      </c>
      <c r="AD225" s="1">
        <v>185</v>
      </c>
      <c r="AE225" s="1">
        <f t="shared" si="136"/>
        <v>867.46249999999986</v>
      </c>
      <c r="AF225" s="22">
        <f t="shared" si="137"/>
        <v>2478.4642857142853</v>
      </c>
      <c r="AG225" s="20"/>
      <c r="AH225" s="20"/>
      <c r="AI225" s="1">
        <v>900</v>
      </c>
      <c r="AJ225" s="1">
        <v>1400</v>
      </c>
      <c r="AK225" s="1">
        <v>2350</v>
      </c>
      <c r="AL225" s="1">
        <f t="shared" si="127"/>
        <v>2553.1071428571427</v>
      </c>
      <c r="AM225" s="1">
        <f t="shared" si="145"/>
        <v>690.04</v>
      </c>
      <c r="AN225" s="1">
        <f t="shared" si="138"/>
        <v>862.55</v>
      </c>
      <c r="AO225" s="1">
        <v>200</v>
      </c>
      <c r="AP225" s="1">
        <v>30</v>
      </c>
      <c r="AQ225" s="1">
        <f t="shared" si="139"/>
        <v>1092.55</v>
      </c>
      <c r="AR225" s="22">
        <f t="shared" si="140"/>
        <v>3121.5714285714284</v>
      </c>
    </row>
    <row r="226" spans="2:44" x14ac:dyDescent="0.35">
      <c r="B226" s="3">
        <v>900</v>
      </c>
      <c r="C226" s="21">
        <v>1500</v>
      </c>
      <c r="D226" s="4">
        <v>1255</v>
      </c>
      <c r="E226" s="6">
        <f t="shared" si="128"/>
        <v>1476.417857142857</v>
      </c>
      <c r="F226" s="3">
        <f t="shared" si="142"/>
        <v>464.78999999999996</v>
      </c>
      <c r="G226" s="21">
        <f t="shared" si="129"/>
        <v>580.98749999999995</v>
      </c>
      <c r="H226" s="21">
        <v>145</v>
      </c>
      <c r="I226" s="4">
        <f t="shared" si="130"/>
        <v>725.98749999999995</v>
      </c>
      <c r="J226" s="9">
        <f t="shared" si="131"/>
        <v>2074.25</v>
      </c>
      <c r="K226" s="20"/>
      <c r="L226" s="1"/>
      <c r="M226" s="1">
        <v>900</v>
      </c>
      <c r="N226" s="1">
        <v>1500</v>
      </c>
      <c r="O226" s="1">
        <v>1560</v>
      </c>
      <c r="P226" s="1">
        <f t="shared" si="126"/>
        <v>1835.2285714285713</v>
      </c>
      <c r="Q226" s="1">
        <f t="shared" si="143"/>
        <v>587.94999999999993</v>
      </c>
      <c r="R226" s="1">
        <f t="shared" si="132"/>
        <v>734.93749999999989</v>
      </c>
      <c r="S226" s="1">
        <v>165</v>
      </c>
      <c r="T226" s="1">
        <f t="shared" si="133"/>
        <v>899.93749999999989</v>
      </c>
      <c r="U226" s="22">
        <f t="shared" si="134"/>
        <v>2571.25</v>
      </c>
      <c r="V226" s="1"/>
      <c r="W226" s="1"/>
      <c r="X226" s="1">
        <v>900</v>
      </c>
      <c r="Y226" s="1">
        <v>1500</v>
      </c>
      <c r="Z226" s="1">
        <v>1880</v>
      </c>
      <c r="AA226" s="1">
        <f t="shared" si="141"/>
        <v>2211.6857142857143</v>
      </c>
      <c r="AB226" s="1">
        <f t="shared" si="144"/>
        <v>562.25999999999988</v>
      </c>
      <c r="AC226" s="1">
        <f t="shared" si="135"/>
        <v>702.82499999999982</v>
      </c>
      <c r="AD226" s="1">
        <v>185</v>
      </c>
      <c r="AE226" s="1">
        <f t="shared" si="136"/>
        <v>887.82499999999982</v>
      </c>
      <c r="AF226" s="22">
        <f t="shared" si="137"/>
        <v>2536.6428571428569</v>
      </c>
      <c r="AG226" s="20"/>
      <c r="AH226" s="20"/>
      <c r="AI226" s="1">
        <v>900</v>
      </c>
      <c r="AJ226" s="1">
        <v>1500</v>
      </c>
      <c r="AK226" s="1">
        <v>2350</v>
      </c>
      <c r="AL226" s="1">
        <f t="shared" si="127"/>
        <v>2764.6071428571427</v>
      </c>
      <c r="AM226" s="1">
        <f t="shared" si="145"/>
        <v>711.18</v>
      </c>
      <c r="AN226" s="1">
        <f t="shared" si="138"/>
        <v>888.97499999999991</v>
      </c>
      <c r="AO226" s="1">
        <v>200</v>
      </c>
      <c r="AP226" s="1">
        <v>30</v>
      </c>
      <c r="AQ226" s="1">
        <f t="shared" si="139"/>
        <v>1118.9749999999999</v>
      </c>
      <c r="AR226" s="22">
        <f t="shared" si="140"/>
        <v>3197.0714285714284</v>
      </c>
    </row>
    <row r="227" spans="2:44" x14ac:dyDescent="0.35">
      <c r="B227" s="3">
        <v>900</v>
      </c>
      <c r="C227" s="21">
        <v>1600</v>
      </c>
      <c r="D227" s="4">
        <v>1255</v>
      </c>
      <c r="E227" s="6">
        <f t="shared" si="128"/>
        <v>1589.367857142857</v>
      </c>
      <c r="F227" s="3">
        <f t="shared" si="142"/>
        <v>477.47999999999996</v>
      </c>
      <c r="G227" s="21">
        <f t="shared" si="129"/>
        <v>596.84999999999991</v>
      </c>
      <c r="H227" s="21">
        <v>165</v>
      </c>
      <c r="I227" s="4">
        <f t="shared" si="130"/>
        <v>761.84999999999991</v>
      </c>
      <c r="J227" s="9">
        <f t="shared" si="131"/>
        <v>2176.7142857142858</v>
      </c>
      <c r="K227" s="20"/>
      <c r="L227" s="1"/>
      <c r="M227" s="1">
        <v>900</v>
      </c>
      <c r="N227" s="1">
        <v>1600</v>
      </c>
      <c r="O227" s="1">
        <v>1560</v>
      </c>
      <c r="P227" s="1">
        <f t="shared" si="126"/>
        <v>1975.6285714285711</v>
      </c>
      <c r="Q227" s="1">
        <f t="shared" si="143"/>
        <v>604.8599999999999</v>
      </c>
      <c r="R227" s="1">
        <f t="shared" si="132"/>
        <v>756.07499999999982</v>
      </c>
      <c r="S227" s="1">
        <v>165</v>
      </c>
      <c r="T227" s="1">
        <f t="shared" si="133"/>
        <v>921.07499999999982</v>
      </c>
      <c r="U227" s="22">
        <f t="shared" si="134"/>
        <v>2631.6428571428569</v>
      </c>
      <c r="V227" s="1"/>
      <c r="W227" s="1"/>
      <c r="X227" s="1">
        <v>900</v>
      </c>
      <c r="Y227" s="1">
        <v>1600</v>
      </c>
      <c r="Z227" s="1">
        <v>1880</v>
      </c>
      <c r="AA227" s="1">
        <f t="shared" si="141"/>
        <v>2380.8857142857141</v>
      </c>
      <c r="AB227" s="1">
        <f t="shared" si="144"/>
        <v>578.54999999999984</v>
      </c>
      <c r="AC227" s="1">
        <f t="shared" si="135"/>
        <v>723.18749999999977</v>
      </c>
      <c r="AD227" s="1">
        <v>185</v>
      </c>
      <c r="AE227" s="1">
        <f t="shared" si="136"/>
        <v>908.18749999999977</v>
      </c>
      <c r="AF227" s="22">
        <f t="shared" si="137"/>
        <v>2594.821428571428</v>
      </c>
      <c r="AG227" s="20"/>
      <c r="AH227" s="20"/>
      <c r="AI227" s="1">
        <v>900</v>
      </c>
      <c r="AJ227" s="1">
        <v>1600</v>
      </c>
      <c r="AK227" s="1">
        <v>2350</v>
      </c>
      <c r="AL227" s="1">
        <f t="shared" si="127"/>
        <v>2976.1071428571427</v>
      </c>
      <c r="AM227" s="1">
        <f t="shared" si="145"/>
        <v>732.31999999999994</v>
      </c>
      <c r="AN227" s="1">
        <f t="shared" si="138"/>
        <v>915.39999999999986</v>
      </c>
      <c r="AO227" s="1">
        <v>200</v>
      </c>
      <c r="AP227" s="1">
        <v>30</v>
      </c>
      <c r="AQ227" s="1">
        <f t="shared" si="139"/>
        <v>1145.3999999999999</v>
      </c>
      <c r="AR227" s="22">
        <f t="shared" si="140"/>
        <v>3272.5714285714284</v>
      </c>
    </row>
    <row r="228" spans="2:44" x14ac:dyDescent="0.35">
      <c r="B228" s="3">
        <v>900</v>
      </c>
      <c r="C228" s="21">
        <v>1700</v>
      </c>
      <c r="D228" s="4">
        <v>1255</v>
      </c>
      <c r="E228" s="6">
        <f t="shared" si="128"/>
        <v>1702.3178571428571</v>
      </c>
      <c r="F228" s="3">
        <f t="shared" si="142"/>
        <v>490.16999999999996</v>
      </c>
      <c r="G228" s="21">
        <f t="shared" si="129"/>
        <v>612.71249999999998</v>
      </c>
      <c r="H228" s="21">
        <v>165</v>
      </c>
      <c r="I228" s="4">
        <f t="shared" si="130"/>
        <v>777.71249999999998</v>
      </c>
      <c r="J228" s="9">
        <f t="shared" si="131"/>
        <v>2222.0357142857142</v>
      </c>
      <c r="K228" s="20"/>
      <c r="L228" s="1"/>
      <c r="M228" s="1">
        <v>900</v>
      </c>
      <c r="N228" s="1">
        <v>1700</v>
      </c>
      <c r="O228" s="1">
        <v>1560</v>
      </c>
      <c r="P228" s="1">
        <f t="shared" si="126"/>
        <v>2116.028571428571</v>
      </c>
      <c r="Q228" s="1">
        <f t="shared" si="143"/>
        <v>621.76999999999987</v>
      </c>
      <c r="R228" s="1">
        <f t="shared" si="132"/>
        <v>777.21249999999986</v>
      </c>
      <c r="S228" s="1">
        <v>185</v>
      </c>
      <c r="T228" s="1">
        <f t="shared" si="133"/>
        <v>962.21249999999986</v>
      </c>
      <c r="U228" s="22">
        <f t="shared" si="134"/>
        <v>2749.1785714285711</v>
      </c>
      <c r="V228" s="1"/>
      <c r="W228" s="1"/>
      <c r="X228" s="1">
        <v>900</v>
      </c>
      <c r="Y228" s="1">
        <v>1700</v>
      </c>
      <c r="Z228" s="1">
        <v>1880</v>
      </c>
      <c r="AA228" s="1">
        <f t="shared" si="141"/>
        <v>2550.0857142857139</v>
      </c>
      <c r="AB228" s="1">
        <f t="shared" si="144"/>
        <v>594.8399999999998</v>
      </c>
      <c r="AC228" s="1">
        <f t="shared" si="135"/>
        <v>743.54999999999973</v>
      </c>
      <c r="AD228" s="1">
        <v>200</v>
      </c>
      <c r="AE228" s="1">
        <f t="shared" si="136"/>
        <v>943.54999999999973</v>
      </c>
      <c r="AF228" s="22">
        <f t="shared" si="137"/>
        <v>2695.8571428571422</v>
      </c>
      <c r="AG228" s="20"/>
      <c r="AH228" s="20"/>
      <c r="AI228" s="1">
        <v>900</v>
      </c>
      <c r="AJ228" s="1">
        <v>1700</v>
      </c>
      <c r="AK228" s="1">
        <v>2350</v>
      </c>
      <c r="AL228" s="1">
        <f t="shared" si="127"/>
        <v>3187.6071428571427</v>
      </c>
      <c r="AM228" s="1">
        <f t="shared" si="145"/>
        <v>753.45999999999992</v>
      </c>
      <c r="AN228" s="1">
        <f t="shared" si="138"/>
        <v>941.82499999999993</v>
      </c>
      <c r="AO228" s="1">
        <v>205</v>
      </c>
      <c r="AP228" s="1">
        <v>30</v>
      </c>
      <c r="AQ228" s="1">
        <f t="shared" si="139"/>
        <v>1176.8249999999998</v>
      </c>
      <c r="AR228" s="22">
        <f t="shared" si="140"/>
        <v>3362.3571428571427</v>
      </c>
    </row>
    <row r="229" spans="2:44" x14ac:dyDescent="0.35">
      <c r="B229" s="3">
        <v>900</v>
      </c>
      <c r="C229" s="21">
        <v>1800</v>
      </c>
      <c r="D229" s="4">
        <v>1255</v>
      </c>
      <c r="E229" s="6">
        <f t="shared" si="128"/>
        <v>1815.2678571428571</v>
      </c>
      <c r="F229" s="3">
        <f t="shared" si="142"/>
        <v>502.85999999999996</v>
      </c>
      <c r="G229" s="21">
        <f t="shared" si="129"/>
        <v>628.57499999999993</v>
      </c>
      <c r="H229" s="21">
        <v>165</v>
      </c>
      <c r="I229" s="4">
        <f t="shared" si="130"/>
        <v>793.57499999999993</v>
      </c>
      <c r="J229" s="9">
        <f t="shared" si="131"/>
        <v>2267.3571428571427</v>
      </c>
      <c r="K229" s="20"/>
      <c r="L229" s="1"/>
      <c r="M229" s="1">
        <v>900</v>
      </c>
      <c r="N229" s="1">
        <v>1800</v>
      </c>
      <c r="O229" s="1">
        <v>1560</v>
      </c>
      <c r="P229" s="1">
        <f t="shared" si="126"/>
        <v>2256.4285714285711</v>
      </c>
      <c r="Q229" s="1">
        <f t="shared" si="143"/>
        <v>638.67999999999984</v>
      </c>
      <c r="R229" s="1">
        <f t="shared" si="132"/>
        <v>798.3499999999998</v>
      </c>
      <c r="S229" s="1">
        <v>185</v>
      </c>
      <c r="T229" s="1">
        <f t="shared" si="133"/>
        <v>983.3499999999998</v>
      </c>
      <c r="U229" s="22">
        <f t="shared" si="134"/>
        <v>2809.571428571428</v>
      </c>
      <c r="V229" s="1"/>
      <c r="W229" s="1"/>
      <c r="X229" s="1">
        <v>900</v>
      </c>
      <c r="Y229" s="1">
        <v>1800</v>
      </c>
      <c r="Z229" s="1">
        <v>1880</v>
      </c>
      <c r="AA229" s="1">
        <f t="shared" si="141"/>
        <v>2719.2857142857142</v>
      </c>
      <c r="AB229" s="1">
        <f t="shared" si="144"/>
        <v>611.12999999999977</v>
      </c>
      <c r="AC229" s="1">
        <f t="shared" si="135"/>
        <v>763.91249999999968</v>
      </c>
      <c r="AD229" s="1">
        <v>200</v>
      </c>
      <c r="AE229" s="1">
        <f t="shared" si="136"/>
        <v>963.91249999999968</v>
      </c>
      <c r="AF229" s="22">
        <f t="shared" si="137"/>
        <v>2754.0357142857138</v>
      </c>
      <c r="AG229" s="20"/>
      <c r="AH229" s="20"/>
      <c r="AI229" s="1">
        <v>900</v>
      </c>
      <c r="AJ229" s="1">
        <v>1800</v>
      </c>
      <c r="AK229" s="1">
        <v>2350</v>
      </c>
      <c r="AL229" s="1">
        <f t="shared" si="127"/>
        <v>3399.1071428571427</v>
      </c>
      <c r="AM229" s="1">
        <f t="shared" si="145"/>
        <v>774.59999999999991</v>
      </c>
      <c r="AN229" s="1">
        <f t="shared" si="138"/>
        <v>968.24999999999989</v>
      </c>
      <c r="AO229" s="1">
        <v>205</v>
      </c>
      <c r="AP229" s="1">
        <v>30</v>
      </c>
      <c r="AQ229" s="1">
        <f t="shared" si="139"/>
        <v>1203.25</v>
      </c>
      <c r="AR229" s="22">
        <f t="shared" si="140"/>
        <v>3437.8571428571431</v>
      </c>
    </row>
    <row r="230" spans="2:44" x14ac:dyDescent="0.35">
      <c r="B230" s="3">
        <v>900</v>
      </c>
      <c r="C230" s="21">
        <v>1900</v>
      </c>
      <c r="D230" s="4">
        <v>1255</v>
      </c>
      <c r="E230" s="6">
        <f t="shared" si="128"/>
        <v>1928.2178571428572</v>
      </c>
      <c r="F230" s="3">
        <f t="shared" si="142"/>
        <v>515.54999999999995</v>
      </c>
      <c r="G230" s="21">
        <f t="shared" si="129"/>
        <v>644.4375</v>
      </c>
      <c r="H230" s="21">
        <v>165</v>
      </c>
      <c r="I230" s="4">
        <f t="shared" si="130"/>
        <v>809.4375</v>
      </c>
      <c r="J230" s="9">
        <f t="shared" si="131"/>
        <v>2312.6785714285716</v>
      </c>
      <c r="K230" s="20"/>
      <c r="L230" s="1"/>
      <c r="M230" s="1">
        <v>900</v>
      </c>
      <c r="N230" s="1">
        <v>1900</v>
      </c>
      <c r="O230" s="1">
        <v>1560</v>
      </c>
      <c r="P230" s="1">
        <f t="shared" si="126"/>
        <v>2396.8285714285712</v>
      </c>
      <c r="Q230" s="1">
        <f t="shared" si="143"/>
        <v>655.5899999999998</v>
      </c>
      <c r="R230" s="1">
        <f t="shared" si="132"/>
        <v>819.48749999999973</v>
      </c>
      <c r="S230" s="1">
        <v>185</v>
      </c>
      <c r="T230" s="1">
        <f t="shared" si="133"/>
        <v>1004.4874999999997</v>
      </c>
      <c r="U230" s="22">
        <f t="shared" si="134"/>
        <v>2869.9642857142853</v>
      </c>
      <c r="V230" s="1"/>
      <c r="W230" s="1"/>
      <c r="X230" s="1">
        <v>900</v>
      </c>
      <c r="Y230" s="1">
        <v>1900</v>
      </c>
      <c r="Z230" s="1">
        <v>1880</v>
      </c>
      <c r="AA230" s="1">
        <f t="shared" si="141"/>
        <v>2888.485714285714</v>
      </c>
      <c r="AB230" s="1">
        <f t="shared" si="144"/>
        <v>627.41999999999973</v>
      </c>
      <c r="AC230" s="1">
        <f t="shared" si="135"/>
        <v>784.27499999999964</v>
      </c>
      <c r="AD230" s="1">
        <v>200</v>
      </c>
      <c r="AE230" s="1">
        <f t="shared" si="136"/>
        <v>984.27499999999964</v>
      </c>
      <c r="AF230" s="22">
        <f t="shared" si="137"/>
        <v>2812.2142857142849</v>
      </c>
      <c r="AG230" s="20"/>
      <c r="AH230" s="20"/>
      <c r="AI230" s="1">
        <v>900</v>
      </c>
      <c r="AJ230" s="1">
        <v>1900</v>
      </c>
      <c r="AK230" s="1">
        <v>2350</v>
      </c>
      <c r="AL230" s="1">
        <f t="shared" si="127"/>
        <v>3610.6071428571427</v>
      </c>
      <c r="AM230" s="1">
        <f t="shared" si="145"/>
        <v>795.7399999999999</v>
      </c>
      <c r="AN230" s="1">
        <f t="shared" si="138"/>
        <v>994.67499999999984</v>
      </c>
      <c r="AO230" s="1">
        <v>210</v>
      </c>
      <c r="AP230" s="1">
        <v>30</v>
      </c>
      <c r="AQ230" s="1">
        <f t="shared" si="139"/>
        <v>1234.6749999999997</v>
      </c>
      <c r="AR230" s="22">
        <f t="shared" si="140"/>
        <v>3527.6428571428564</v>
      </c>
    </row>
    <row r="231" spans="2:44" x14ac:dyDescent="0.35">
      <c r="B231" s="3">
        <v>900</v>
      </c>
      <c r="C231" s="21">
        <v>2000</v>
      </c>
      <c r="D231" s="4">
        <v>1255</v>
      </c>
      <c r="E231" s="6">
        <f t="shared" si="128"/>
        <v>2041.167857142857</v>
      </c>
      <c r="F231" s="3">
        <f t="shared" si="142"/>
        <v>528.24</v>
      </c>
      <c r="G231" s="21">
        <f t="shared" si="129"/>
        <v>660.3</v>
      </c>
      <c r="H231" s="21">
        <v>185</v>
      </c>
      <c r="I231" s="4">
        <f t="shared" si="130"/>
        <v>845.3</v>
      </c>
      <c r="J231" s="9">
        <f t="shared" si="131"/>
        <v>2415.1428571428573</v>
      </c>
      <c r="K231" s="20"/>
      <c r="L231" s="1"/>
      <c r="M231" s="1">
        <v>900</v>
      </c>
      <c r="N231" s="1">
        <v>2000</v>
      </c>
      <c r="O231" s="1">
        <v>1560</v>
      </c>
      <c r="P231" s="1">
        <f t="shared" si="126"/>
        <v>2537.2285714285713</v>
      </c>
      <c r="Q231" s="1">
        <f t="shared" si="143"/>
        <v>672.49999999999977</v>
      </c>
      <c r="R231" s="1">
        <f t="shared" si="132"/>
        <v>840.62499999999977</v>
      </c>
      <c r="S231" s="1">
        <v>200</v>
      </c>
      <c r="T231" s="1">
        <f t="shared" si="133"/>
        <v>1040.6249999999998</v>
      </c>
      <c r="U231" s="22">
        <f t="shared" si="134"/>
        <v>2973.2142857142853</v>
      </c>
      <c r="V231" s="1"/>
      <c r="W231" s="1"/>
      <c r="X231" s="1">
        <v>900</v>
      </c>
      <c r="Y231" s="1">
        <v>2000</v>
      </c>
      <c r="Z231" s="1">
        <v>1880</v>
      </c>
      <c r="AA231" s="1">
        <f t="shared" si="141"/>
        <v>3057.6857142857143</v>
      </c>
      <c r="AB231" s="1">
        <f t="shared" si="144"/>
        <v>643.7099999999997</v>
      </c>
      <c r="AC231" s="1">
        <f t="shared" si="135"/>
        <v>804.63749999999959</v>
      </c>
      <c r="AD231" s="1">
        <v>205</v>
      </c>
      <c r="AE231" s="1">
        <f t="shared" si="136"/>
        <v>1009.6374999999996</v>
      </c>
      <c r="AF231" s="22">
        <f t="shared" si="137"/>
        <v>2884.6785714285706</v>
      </c>
      <c r="AG231" s="20"/>
      <c r="AH231" s="20"/>
      <c r="AI231" s="1">
        <v>900</v>
      </c>
      <c r="AJ231" s="1">
        <v>2000</v>
      </c>
      <c r="AK231" s="1">
        <v>2350</v>
      </c>
      <c r="AL231" s="1">
        <f t="shared" si="127"/>
        <v>3822.1071428571427</v>
      </c>
      <c r="AM231" s="1">
        <f t="shared" si="145"/>
        <v>816.87999999999988</v>
      </c>
      <c r="AN231" s="1">
        <f t="shared" si="138"/>
        <v>1021.0999999999999</v>
      </c>
      <c r="AO231" s="1">
        <v>210</v>
      </c>
      <c r="AP231" s="1">
        <v>30</v>
      </c>
      <c r="AQ231" s="1">
        <f t="shared" si="139"/>
        <v>1261.0999999999999</v>
      </c>
      <c r="AR231" s="22">
        <f t="shared" si="140"/>
        <v>3603.1428571428573</v>
      </c>
    </row>
    <row r="232" spans="2:44" x14ac:dyDescent="0.35">
      <c r="B232" s="3">
        <v>900</v>
      </c>
      <c r="C232" s="21">
        <v>2100</v>
      </c>
      <c r="D232" s="4">
        <v>1255</v>
      </c>
      <c r="E232" s="6">
        <f t="shared" si="128"/>
        <v>2154.1178571428572</v>
      </c>
      <c r="F232" s="3">
        <f t="shared" si="142"/>
        <v>540.93000000000006</v>
      </c>
      <c r="G232" s="21">
        <f t="shared" si="129"/>
        <v>676.16250000000014</v>
      </c>
      <c r="H232" s="21">
        <v>185</v>
      </c>
      <c r="I232" s="4">
        <f t="shared" si="130"/>
        <v>861.16250000000014</v>
      </c>
      <c r="J232" s="9">
        <f t="shared" si="131"/>
        <v>2460.4642857142862</v>
      </c>
      <c r="K232" s="20"/>
      <c r="L232" s="1"/>
      <c r="M232" s="1">
        <v>900</v>
      </c>
      <c r="N232" s="1">
        <v>2100</v>
      </c>
      <c r="O232" s="1">
        <v>1560</v>
      </c>
      <c r="P232" s="1">
        <f t="shared" si="126"/>
        <v>2677.6285714285714</v>
      </c>
      <c r="Q232" s="1">
        <f t="shared" si="143"/>
        <v>689.40999999999974</v>
      </c>
      <c r="R232" s="1">
        <f t="shared" si="132"/>
        <v>861.7624999999997</v>
      </c>
      <c r="S232" s="1">
        <v>200</v>
      </c>
      <c r="T232" s="1">
        <f t="shared" si="133"/>
        <v>1061.7624999999998</v>
      </c>
      <c r="U232" s="22">
        <f t="shared" si="134"/>
        <v>3033.6071428571427</v>
      </c>
      <c r="V232" s="1"/>
      <c r="W232" s="1"/>
      <c r="X232" s="1">
        <v>900</v>
      </c>
      <c r="Y232" s="1">
        <v>2100</v>
      </c>
      <c r="Z232" s="1">
        <v>1880</v>
      </c>
      <c r="AA232" s="1">
        <f t="shared" si="141"/>
        <v>3226.8857142857141</v>
      </c>
      <c r="AB232" s="1">
        <f t="shared" si="144"/>
        <v>659.99999999999966</v>
      </c>
      <c r="AC232" s="1">
        <f t="shared" si="135"/>
        <v>824.99999999999955</v>
      </c>
      <c r="AD232" s="1">
        <v>205</v>
      </c>
      <c r="AE232" s="1">
        <f t="shared" si="136"/>
        <v>1029.9999999999995</v>
      </c>
      <c r="AF232" s="22">
        <f t="shared" si="137"/>
        <v>2942.8571428571418</v>
      </c>
      <c r="AG232" s="20"/>
      <c r="AH232" s="20"/>
      <c r="AI232" s="1">
        <v>900</v>
      </c>
      <c r="AJ232" s="1">
        <v>2100</v>
      </c>
      <c r="AK232" s="1">
        <v>2350</v>
      </c>
      <c r="AL232" s="1">
        <f t="shared" si="127"/>
        <v>4033.6071428571427</v>
      </c>
      <c r="AM232" s="1">
        <f t="shared" si="145"/>
        <v>838.01999999999987</v>
      </c>
      <c r="AN232" s="1">
        <f t="shared" si="138"/>
        <v>1047.5249999999999</v>
      </c>
      <c r="AO232" s="1">
        <v>215</v>
      </c>
      <c r="AP232" s="1">
        <v>30</v>
      </c>
      <c r="AQ232" s="1">
        <f t="shared" si="139"/>
        <v>1292.5249999999999</v>
      </c>
      <c r="AR232" s="22">
        <f t="shared" si="140"/>
        <v>3692.9285714285711</v>
      </c>
    </row>
    <row r="233" spans="2:44" x14ac:dyDescent="0.35">
      <c r="B233" s="3">
        <v>900</v>
      </c>
      <c r="C233" s="21">
        <v>2200</v>
      </c>
      <c r="D233" s="4">
        <v>1255</v>
      </c>
      <c r="E233" s="6">
        <f t="shared" si="128"/>
        <v>2267.0678571428571</v>
      </c>
      <c r="F233" s="3">
        <f t="shared" si="142"/>
        <v>553.62000000000012</v>
      </c>
      <c r="G233" s="21">
        <f t="shared" si="129"/>
        <v>692.02500000000009</v>
      </c>
      <c r="H233" s="21">
        <v>185</v>
      </c>
      <c r="I233" s="4">
        <f t="shared" si="130"/>
        <v>877.02500000000009</v>
      </c>
      <c r="J233" s="9">
        <f t="shared" si="131"/>
        <v>2505.7857142857147</v>
      </c>
      <c r="K233" s="20"/>
      <c r="L233" s="1"/>
      <c r="M233" s="1">
        <v>900</v>
      </c>
      <c r="N233" s="1">
        <v>2200</v>
      </c>
      <c r="O233" s="1">
        <v>1560</v>
      </c>
      <c r="P233" s="1">
        <f t="shared" si="126"/>
        <v>2818.028571428571</v>
      </c>
      <c r="Q233" s="1">
        <f t="shared" si="143"/>
        <v>706.31999999999971</v>
      </c>
      <c r="R233" s="1">
        <f t="shared" si="132"/>
        <v>882.89999999999964</v>
      </c>
      <c r="S233" s="1">
        <v>200</v>
      </c>
      <c r="T233" s="1">
        <f t="shared" si="133"/>
        <v>1082.8999999999996</v>
      </c>
      <c r="U233" s="22">
        <f t="shared" si="134"/>
        <v>3093.9999999999991</v>
      </c>
      <c r="V233" s="1"/>
      <c r="W233" s="1"/>
      <c r="X233" s="1">
        <v>900</v>
      </c>
      <c r="Y233" s="1">
        <v>2200</v>
      </c>
      <c r="Z233" s="1">
        <v>1880</v>
      </c>
      <c r="AA233" s="1">
        <f t="shared" si="141"/>
        <v>3396.0857142857139</v>
      </c>
      <c r="AB233" s="1">
        <f t="shared" si="144"/>
        <v>676.28999999999962</v>
      </c>
      <c r="AC233" s="1">
        <f t="shared" si="135"/>
        <v>845.3624999999995</v>
      </c>
      <c r="AD233" s="1">
        <v>205</v>
      </c>
      <c r="AE233" s="1">
        <f t="shared" si="136"/>
        <v>1050.3624999999995</v>
      </c>
      <c r="AF233" s="22">
        <f t="shared" si="137"/>
        <v>3001.0357142857129</v>
      </c>
      <c r="AG233" s="20"/>
      <c r="AH233" s="20"/>
      <c r="AI233" s="1">
        <v>900</v>
      </c>
      <c r="AJ233" s="1">
        <v>2200</v>
      </c>
      <c r="AK233" s="1">
        <v>2350</v>
      </c>
      <c r="AL233" s="1">
        <f t="shared" si="127"/>
        <v>4245.1071428571422</v>
      </c>
      <c r="AM233" s="1">
        <f t="shared" si="145"/>
        <v>859.15999999999985</v>
      </c>
      <c r="AN233" s="1">
        <f t="shared" si="138"/>
        <v>1073.9499999999998</v>
      </c>
      <c r="AO233" s="1">
        <v>215</v>
      </c>
      <c r="AP233" s="1">
        <v>30</v>
      </c>
      <c r="AQ233" s="1">
        <f t="shared" si="139"/>
        <v>1318.9499999999998</v>
      </c>
      <c r="AR233" s="22">
        <f t="shared" si="140"/>
        <v>3768.4285714285711</v>
      </c>
    </row>
    <row r="234" spans="2:44" x14ac:dyDescent="0.35">
      <c r="B234" s="3">
        <v>900</v>
      </c>
      <c r="C234" s="21">
        <v>2300</v>
      </c>
      <c r="D234" s="4">
        <v>1255</v>
      </c>
      <c r="E234" s="6">
        <f t="shared" si="128"/>
        <v>2380.0178571428569</v>
      </c>
      <c r="F234" s="3">
        <f t="shared" si="142"/>
        <v>566.31000000000017</v>
      </c>
      <c r="G234" s="21">
        <f t="shared" si="129"/>
        <v>707.88750000000027</v>
      </c>
      <c r="H234" s="21">
        <v>185</v>
      </c>
      <c r="I234" s="4">
        <f t="shared" si="130"/>
        <v>892.88750000000027</v>
      </c>
      <c r="J234" s="9">
        <f t="shared" si="131"/>
        <v>2551.1071428571436</v>
      </c>
      <c r="K234" s="20"/>
      <c r="L234" s="1"/>
      <c r="M234" s="1">
        <v>900</v>
      </c>
      <c r="N234" s="1">
        <v>2300</v>
      </c>
      <c r="O234" s="1">
        <v>1560</v>
      </c>
      <c r="P234" s="1">
        <f t="shared" si="126"/>
        <v>2958.4285714285711</v>
      </c>
      <c r="Q234" s="1">
        <f t="shared" si="143"/>
        <v>723.22999999999968</v>
      </c>
      <c r="R234" s="1">
        <f t="shared" si="132"/>
        <v>904.03749999999957</v>
      </c>
      <c r="S234" s="1">
        <v>200</v>
      </c>
      <c r="T234" s="1">
        <f t="shared" si="133"/>
        <v>1104.0374999999995</v>
      </c>
      <c r="U234" s="22">
        <f t="shared" si="134"/>
        <v>3154.392857142856</v>
      </c>
      <c r="V234" s="1"/>
      <c r="W234" s="1"/>
      <c r="X234" s="1">
        <v>900</v>
      </c>
      <c r="Y234" s="1">
        <v>2300</v>
      </c>
      <c r="Z234" s="1">
        <v>1880</v>
      </c>
      <c r="AA234" s="1">
        <f t="shared" si="141"/>
        <v>3565.2857142857142</v>
      </c>
      <c r="AB234" s="1">
        <f t="shared" si="144"/>
        <v>692.57999999999959</v>
      </c>
      <c r="AC234" s="1">
        <f t="shared" si="135"/>
        <v>865.72499999999945</v>
      </c>
      <c r="AD234" s="1">
        <v>210</v>
      </c>
      <c r="AE234" s="1">
        <f t="shared" si="136"/>
        <v>1075.7249999999995</v>
      </c>
      <c r="AF234" s="22">
        <f t="shared" si="137"/>
        <v>3073.4999999999986</v>
      </c>
      <c r="AG234" s="20"/>
      <c r="AH234" s="20"/>
      <c r="AI234" s="1">
        <v>900</v>
      </c>
      <c r="AJ234" s="1">
        <v>2300</v>
      </c>
      <c r="AK234" s="1">
        <v>2350</v>
      </c>
      <c r="AL234" s="1">
        <f t="shared" si="127"/>
        <v>4456.6071428571422</v>
      </c>
      <c r="AM234" s="1">
        <f t="shared" si="145"/>
        <v>880.29999999999984</v>
      </c>
      <c r="AN234" s="1">
        <f t="shared" si="138"/>
        <v>1100.3749999999998</v>
      </c>
      <c r="AO234" s="1">
        <v>215</v>
      </c>
      <c r="AP234" s="1">
        <v>30</v>
      </c>
      <c r="AQ234" s="1">
        <f t="shared" si="139"/>
        <v>1345.3749999999998</v>
      </c>
      <c r="AR234" s="22">
        <f t="shared" si="140"/>
        <v>3843.9285714285711</v>
      </c>
    </row>
    <row r="235" spans="2:44" x14ac:dyDescent="0.35">
      <c r="B235" s="3">
        <v>900</v>
      </c>
      <c r="C235" s="21">
        <v>2400</v>
      </c>
      <c r="D235" s="4">
        <v>1255</v>
      </c>
      <c r="E235" s="6">
        <f t="shared" si="128"/>
        <v>2492.9678571428572</v>
      </c>
      <c r="F235" s="3">
        <f t="shared" si="142"/>
        <v>579.00000000000023</v>
      </c>
      <c r="G235" s="21">
        <f t="shared" si="129"/>
        <v>723.75000000000023</v>
      </c>
      <c r="H235" s="21">
        <v>185</v>
      </c>
      <c r="I235" s="4">
        <f t="shared" si="130"/>
        <v>908.75000000000023</v>
      </c>
      <c r="J235" s="9">
        <f t="shared" si="131"/>
        <v>2596.4285714285725</v>
      </c>
      <c r="K235" s="20"/>
      <c r="L235" s="1"/>
      <c r="M235" s="1">
        <v>900</v>
      </c>
      <c r="N235" s="1">
        <v>2400</v>
      </c>
      <c r="O235" s="1">
        <v>1560</v>
      </c>
      <c r="P235" s="1">
        <f t="shared" si="126"/>
        <v>3098.8285714285712</v>
      </c>
      <c r="Q235" s="1">
        <f t="shared" si="143"/>
        <v>740.13999999999965</v>
      </c>
      <c r="R235" s="1">
        <f t="shared" si="132"/>
        <v>925.1749999999995</v>
      </c>
      <c r="S235" s="1">
        <v>205</v>
      </c>
      <c r="T235" s="1">
        <f t="shared" si="133"/>
        <v>1130.1749999999995</v>
      </c>
      <c r="U235" s="22">
        <f t="shared" si="134"/>
        <v>3229.0714285714275</v>
      </c>
      <c r="V235" s="1"/>
      <c r="W235" s="1"/>
      <c r="X235" s="1">
        <v>900</v>
      </c>
      <c r="Y235" s="1">
        <v>2400</v>
      </c>
      <c r="Z235" s="1">
        <v>1880</v>
      </c>
      <c r="AA235" s="1">
        <f t="shared" si="141"/>
        <v>3734.485714285714</v>
      </c>
      <c r="AB235" s="1">
        <f t="shared" si="144"/>
        <v>708.86999999999955</v>
      </c>
      <c r="AC235" s="1">
        <f t="shared" si="135"/>
        <v>886.08749999999941</v>
      </c>
      <c r="AD235" s="1">
        <v>210</v>
      </c>
      <c r="AE235" s="1">
        <f t="shared" si="136"/>
        <v>1096.0874999999994</v>
      </c>
      <c r="AF235" s="22">
        <f t="shared" si="137"/>
        <v>3131.6785714285697</v>
      </c>
      <c r="AG235" s="20"/>
      <c r="AH235" s="20"/>
      <c r="AI235" s="1">
        <v>900</v>
      </c>
      <c r="AJ235" s="1">
        <v>2400</v>
      </c>
      <c r="AK235" s="1">
        <v>2350</v>
      </c>
      <c r="AL235" s="1">
        <f t="shared" si="127"/>
        <v>4668.1071428571422</v>
      </c>
      <c r="AM235" s="1">
        <f t="shared" si="145"/>
        <v>901.43999999999983</v>
      </c>
      <c r="AN235" s="1">
        <f t="shared" si="138"/>
        <v>1126.7999999999997</v>
      </c>
      <c r="AO235" s="1">
        <v>220</v>
      </c>
      <c r="AP235" s="1">
        <v>30</v>
      </c>
      <c r="AQ235" s="1">
        <f t="shared" si="139"/>
        <v>1376.7999999999997</v>
      </c>
      <c r="AR235" s="22">
        <f t="shared" si="140"/>
        <v>3933.7142857142853</v>
      </c>
    </row>
    <row r="236" spans="2:44" x14ac:dyDescent="0.35">
      <c r="B236" s="3">
        <v>900</v>
      </c>
      <c r="C236" s="21">
        <v>2500</v>
      </c>
      <c r="D236" s="4">
        <v>1255</v>
      </c>
      <c r="E236" s="6">
        <f t="shared" si="128"/>
        <v>2605.917857142857</v>
      </c>
      <c r="F236" s="3">
        <f t="shared" si="142"/>
        <v>591.69000000000028</v>
      </c>
      <c r="G236" s="21">
        <f t="shared" si="129"/>
        <v>739.61250000000041</v>
      </c>
      <c r="H236" s="21">
        <v>200</v>
      </c>
      <c r="I236" s="4">
        <f t="shared" si="130"/>
        <v>939.61250000000041</v>
      </c>
      <c r="J236" s="9">
        <f t="shared" si="131"/>
        <v>2684.607142857144</v>
      </c>
      <c r="K236" s="20"/>
      <c r="L236" s="1"/>
      <c r="M236" s="1">
        <v>900</v>
      </c>
      <c r="N236" s="1">
        <v>2500</v>
      </c>
      <c r="O236" s="1">
        <v>1560</v>
      </c>
      <c r="P236" s="1">
        <f t="shared" si="126"/>
        <v>3239.2285714285713</v>
      </c>
      <c r="Q236" s="1">
        <f t="shared" si="143"/>
        <v>757.04999999999961</v>
      </c>
      <c r="R236" s="1">
        <f t="shared" si="132"/>
        <v>946.31249999999955</v>
      </c>
      <c r="S236" s="1">
        <v>205</v>
      </c>
      <c r="T236" s="1">
        <f t="shared" si="133"/>
        <v>1151.3124999999995</v>
      </c>
      <c r="U236" s="22">
        <f t="shared" si="134"/>
        <v>3289.4642857142844</v>
      </c>
      <c r="V236" s="1"/>
      <c r="W236" s="1"/>
      <c r="X236" s="1">
        <v>900</v>
      </c>
      <c r="Y236" s="1">
        <v>2500</v>
      </c>
      <c r="Z236" s="1">
        <v>1880</v>
      </c>
      <c r="AA236" s="1">
        <f t="shared" si="141"/>
        <v>3903.6857142857143</v>
      </c>
      <c r="AB236" s="1">
        <f t="shared" si="144"/>
        <v>725.15999999999951</v>
      </c>
      <c r="AC236" s="1">
        <f t="shared" si="135"/>
        <v>906.44999999999936</v>
      </c>
      <c r="AD236" s="1">
        <v>210</v>
      </c>
      <c r="AE236" s="1">
        <f t="shared" si="136"/>
        <v>1116.4499999999994</v>
      </c>
      <c r="AF236" s="22">
        <f t="shared" si="137"/>
        <v>3189.8571428571413</v>
      </c>
      <c r="AG236" s="20"/>
      <c r="AH236" s="20"/>
      <c r="AI236" s="1">
        <v>900</v>
      </c>
      <c r="AJ236" s="1">
        <v>2500</v>
      </c>
      <c r="AK236" s="1">
        <v>2350</v>
      </c>
      <c r="AL236" s="1">
        <f t="shared" si="127"/>
        <v>4879.6071428571422</v>
      </c>
      <c r="AM236" s="1">
        <f t="shared" si="145"/>
        <v>922.57999999999981</v>
      </c>
      <c r="AN236" s="1">
        <f t="shared" si="138"/>
        <v>1153.2249999999997</v>
      </c>
      <c r="AO236" s="1">
        <v>220</v>
      </c>
      <c r="AP236" s="1">
        <v>30</v>
      </c>
      <c r="AQ236" s="1">
        <f t="shared" si="139"/>
        <v>1403.2249999999997</v>
      </c>
      <c r="AR236" s="22">
        <f t="shared" si="140"/>
        <v>4009.2142857142849</v>
      </c>
    </row>
    <row r="237" spans="2:44" x14ac:dyDescent="0.35">
      <c r="B237" s="3">
        <v>900</v>
      </c>
      <c r="C237" s="21">
        <v>2600</v>
      </c>
      <c r="D237" s="4">
        <v>1255</v>
      </c>
      <c r="E237" s="6">
        <f t="shared" si="128"/>
        <v>2718.8678571428572</v>
      </c>
      <c r="F237" s="3">
        <f t="shared" si="142"/>
        <v>604.38000000000034</v>
      </c>
      <c r="G237" s="21">
        <f t="shared" si="129"/>
        <v>755.47500000000036</v>
      </c>
      <c r="H237" s="21">
        <v>200</v>
      </c>
      <c r="I237" s="4">
        <f t="shared" si="130"/>
        <v>955.47500000000036</v>
      </c>
      <c r="J237" s="9">
        <f t="shared" si="131"/>
        <v>2729.9285714285725</v>
      </c>
      <c r="K237" s="20"/>
      <c r="L237" s="1"/>
      <c r="M237" s="1">
        <v>900</v>
      </c>
      <c r="N237" s="1">
        <v>2600</v>
      </c>
      <c r="O237" s="1">
        <v>1560</v>
      </c>
      <c r="P237" s="1">
        <f t="shared" si="126"/>
        <v>3379.6285714285714</v>
      </c>
      <c r="Q237" s="1">
        <f t="shared" si="143"/>
        <v>773.95999999999958</v>
      </c>
      <c r="R237" s="1">
        <f t="shared" si="132"/>
        <v>967.44999999999948</v>
      </c>
      <c r="S237" s="1">
        <v>205</v>
      </c>
      <c r="T237" s="1">
        <f t="shared" si="133"/>
        <v>1172.4499999999994</v>
      </c>
      <c r="U237" s="22">
        <f t="shared" si="134"/>
        <v>3349.8571428571413</v>
      </c>
      <c r="V237" s="1"/>
      <c r="W237" s="1"/>
      <c r="X237" s="1">
        <v>900</v>
      </c>
      <c r="Y237" s="1">
        <v>2600</v>
      </c>
      <c r="Z237" s="1">
        <v>1880</v>
      </c>
      <c r="AA237" s="1">
        <f t="shared" si="141"/>
        <v>4072.8857142857141</v>
      </c>
      <c r="AB237" s="1">
        <f t="shared" si="144"/>
        <v>741.44999999999948</v>
      </c>
      <c r="AC237" s="1">
        <f t="shared" si="135"/>
        <v>926.81249999999932</v>
      </c>
      <c r="AD237" s="1">
        <v>215</v>
      </c>
      <c r="AE237" s="1">
        <f t="shared" si="136"/>
        <v>1141.8124999999993</v>
      </c>
      <c r="AF237" s="22">
        <f t="shared" si="137"/>
        <v>3262.3214285714266</v>
      </c>
      <c r="AG237" s="20"/>
      <c r="AH237" s="20"/>
      <c r="AI237" s="1">
        <v>900</v>
      </c>
      <c r="AJ237" s="1">
        <v>2600</v>
      </c>
      <c r="AK237" s="1">
        <v>2350</v>
      </c>
      <c r="AL237" s="1">
        <f t="shared" si="127"/>
        <v>5091.1071428571422</v>
      </c>
      <c r="AM237" s="1">
        <f t="shared" si="145"/>
        <v>943.7199999999998</v>
      </c>
      <c r="AN237" s="1">
        <f t="shared" si="138"/>
        <v>1179.6499999999996</v>
      </c>
      <c r="AO237" s="1">
        <v>225</v>
      </c>
      <c r="AP237" s="1">
        <v>45</v>
      </c>
      <c r="AQ237" s="1">
        <f t="shared" si="139"/>
        <v>1449.6499999999996</v>
      </c>
      <c r="AR237" s="22">
        <f t="shared" si="140"/>
        <v>4141.8571428571422</v>
      </c>
    </row>
    <row r="238" spans="2:44" x14ac:dyDescent="0.35">
      <c r="B238" s="3">
        <v>900</v>
      </c>
      <c r="C238" s="21">
        <v>2700</v>
      </c>
      <c r="D238" s="4">
        <v>1255</v>
      </c>
      <c r="E238" s="6">
        <f t="shared" si="128"/>
        <v>2831.8178571428571</v>
      </c>
      <c r="F238" s="3">
        <f t="shared" si="142"/>
        <v>617.07000000000039</v>
      </c>
      <c r="G238" s="21">
        <f t="shared" si="129"/>
        <v>771.33750000000055</v>
      </c>
      <c r="H238" s="21">
        <v>200</v>
      </c>
      <c r="I238" s="4">
        <f t="shared" si="130"/>
        <v>971.33750000000055</v>
      </c>
      <c r="J238" s="9">
        <f t="shared" si="131"/>
        <v>2775.2500000000018</v>
      </c>
      <c r="K238" s="20"/>
      <c r="L238" s="1"/>
      <c r="M238" s="1">
        <v>900</v>
      </c>
      <c r="N238" s="1">
        <v>2700</v>
      </c>
      <c r="O238" s="1">
        <v>1560</v>
      </c>
      <c r="P238" s="1">
        <f t="shared" si="126"/>
        <v>3520.028571428571</v>
      </c>
      <c r="Q238" s="1">
        <f t="shared" si="143"/>
        <v>790.86999999999955</v>
      </c>
      <c r="R238" s="1">
        <f t="shared" si="132"/>
        <v>988.58749999999941</v>
      </c>
      <c r="S238" s="1">
        <v>210</v>
      </c>
      <c r="T238" s="1">
        <f t="shared" si="133"/>
        <v>1198.5874999999994</v>
      </c>
      <c r="U238" s="22">
        <f t="shared" si="134"/>
        <v>3424.5357142857129</v>
      </c>
      <c r="V238" s="1"/>
      <c r="W238" s="1"/>
      <c r="X238" s="1">
        <v>900</v>
      </c>
      <c r="Y238" s="1">
        <v>2700</v>
      </c>
      <c r="Z238" s="1">
        <v>1880</v>
      </c>
      <c r="AA238" s="1">
        <f t="shared" si="141"/>
        <v>4242.0857142857139</v>
      </c>
      <c r="AB238" s="1">
        <f t="shared" si="144"/>
        <v>757.73999999999944</v>
      </c>
      <c r="AC238" s="1">
        <f t="shared" si="135"/>
        <v>947.17499999999927</v>
      </c>
      <c r="AD238" s="1">
        <v>215</v>
      </c>
      <c r="AE238" s="1">
        <f t="shared" si="136"/>
        <v>1162.1749999999993</v>
      </c>
      <c r="AF238" s="22">
        <f t="shared" si="137"/>
        <v>3320.4999999999982</v>
      </c>
      <c r="AG238" s="20"/>
      <c r="AH238" s="20"/>
      <c r="AI238" s="1">
        <v>900</v>
      </c>
      <c r="AJ238" s="1">
        <v>2700</v>
      </c>
      <c r="AK238" s="1">
        <v>2350</v>
      </c>
      <c r="AL238" s="1">
        <f t="shared" si="127"/>
        <v>5302.6071428571422</v>
      </c>
      <c r="AM238" s="1">
        <f t="shared" si="145"/>
        <v>964.85999999999979</v>
      </c>
      <c r="AN238" s="1">
        <f t="shared" si="138"/>
        <v>1206.0749999999998</v>
      </c>
      <c r="AO238" s="1">
        <v>225</v>
      </c>
      <c r="AP238" s="1">
        <v>45</v>
      </c>
      <c r="AQ238" s="1">
        <f t="shared" si="139"/>
        <v>1476.0749999999998</v>
      </c>
      <c r="AR238" s="22">
        <f t="shared" si="140"/>
        <v>4217.3571428571422</v>
      </c>
    </row>
    <row r="239" spans="2:44" x14ac:dyDescent="0.35">
      <c r="B239" s="3">
        <v>900</v>
      </c>
      <c r="C239" s="21">
        <v>2800</v>
      </c>
      <c r="D239" s="4">
        <v>1255</v>
      </c>
      <c r="E239" s="6">
        <f t="shared" si="128"/>
        <v>2944.7678571428569</v>
      </c>
      <c r="F239" s="3">
        <f t="shared" si="142"/>
        <v>629.76000000000045</v>
      </c>
      <c r="G239" s="21">
        <f t="shared" si="129"/>
        <v>787.2000000000005</v>
      </c>
      <c r="H239" s="21">
        <v>200</v>
      </c>
      <c r="I239" s="4">
        <f t="shared" si="130"/>
        <v>987.2000000000005</v>
      </c>
      <c r="J239" s="9">
        <f t="shared" si="131"/>
        <v>2820.5714285714303</v>
      </c>
      <c r="K239" s="20"/>
      <c r="L239" s="1"/>
      <c r="M239" s="1">
        <v>900</v>
      </c>
      <c r="N239" s="1">
        <v>2800</v>
      </c>
      <c r="O239" s="1">
        <v>1560</v>
      </c>
      <c r="P239" s="1">
        <f t="shared" si="126"/>
        <v>3660.4285714285711</v>
      </c>
      <c r="Q239" s="1">
        <f t="shared" si="143"/>
        <v>807.77999999999952</v>
      </c>
      <c r="R239" s="1">
        <f t="shared" si="132"/>
        <v>1009.7249999999995</v>
      </c>
      <c r="S239" s="1">
        <v>210</v>
      </c>
      <c r="T239" s="1">
        <f t="shared" si="133"/>
        <v>1219.7249999999995</v>
      </c>
      <c r="U239" s="22">
        <f t="shared" si="134"/>
        <v>3484.9285714285702</v>
      </c>
      <c r="V239" s="1"/>
      <c r="W239" s="1"/>
      <c r="X239" s="1">
        <v>900</v>
      </c>
      <c r="Y239" s="1">
        <v>2800</v>
      </c>
      <c r="Z239" s="1">
        <v>1880</v>
      </c>
      <c r="AA239" s="1">
        <f t="shared" si="141"/>
        <v>4411.2857142857138</v>
      </c>
      <c r="AB239" s="1">
        <f t="shared" si="144"/>
        <v>774.0299999999994</v>
      </c>
      <c r="AC239" s="1">
        <f t="shared" si="135"/>
        <v>967.53749999999923</v>
      </c>
      <c r="AD239" s="1">
        <v>215</v>
      </c>
      <c r="AE239" s="1">
        <f t="shared" si="136"/>
        <v>1182.5374999999992</v>
      </c>
      <c r="AF239" s="22">
        <f t="shared" si="137"/>
        <v>3378.6785714285693</v>
      </c>
      <c r="AG239" s="20"/>
      <c r="AH239" s="20"/>
      <c r="AI239" s="1">
        <v>900</v>
      </c>
      <c r="AJ239" s="1">
        <v>2800</v>
      </c>
      <c r="AK239" s="1">
        <v>2350</v>
      </c>
      <c r="AL239" s="1">
        <f t="shared" si="127"/>
        <v>5514.1071428571422</v>
      </c>
      <c r="AM239" s="1">
        <f t="shared" si="145"/>
        <v>985.99999999999977</v>
      </c>
      <c r="AN239" s="1">
        <f t="shared" si="138"/>
        <v>1232.4999999999998</v>
      </c>
      <c r="AO239" s="1">
        <v>225</v>
      </c>
      <c r="AP239" s="1">
        <v>45</v>
      </c>
      <c r="AQ239" s="1">
        <f t="shared" si="139"/>
        <v>1502.4999999999998</v>
      </c>
      <c r="AR239" s="22">
        <f t="shared" si="140"/>
        <v>4292.8571428571422</v>
      </c>
    </row>
    <row r="240" spans="2:44" x14ac:dyDescent="0.35">
      <c r="B240" s="3">
        <v>900</v>
      </c>
      <c r="C240" s="21">
        <v>2900</v>
      </c>
      <c r="D240" s="4">
        <v>1255</v>
      </c>
      <c r="E240" s="6">
        <f t="shared" si="128"/>
        <v>3057.7178571428572</v>
      </c>
      <c r="F240" s="3">
        <f t="shared" si="142"/>
        <v>642.4500000000005</v>
      </c>
      <c r="G240" s="21">
        <f t="shared" si="129"/>
        <v>803.06250000000068</v>
      </c>
      <c r="H240" s="21">
        <v>205</v>
      </c>
      <c r="I240" s="4">
        <f t="shared" si="130"/>
        <v>1008.0625000000007</v>
      </c>
      <c r="J240" s="9">
        <f t="shared" si="131"/>
        <v>2880.1785714285734</v>
      </c>
      <c r="K240" s="20"/>
      <c r="L240" s="1"/>
      <c r="M240" s="1">
        <v>900</v>
      </c>
      <c r="N240" s="1">
        <v>2900</v>
      </c>
      <c r="O240" s="1">
        <v>1560</v>
      </c>
      <c r="P240" s="1">
        <f t="shared" si="126"/>
        <v>3800.8285714285712</v>
      </c>
      <c r="Q240" s="1">
        <f t="shared" si="143"/>
        <v>824.68999999999949</v>
      </c>
      <c r="R240" s="1">
        <f t="shared" si="132"/>
        <v>1030.8624999999993</v>
      </c>
      <c r="S240" s="1">
        <v>210</v>
      </c>
      <c r="T240" s="1">
        <f t="shared" si="133"/>
        <v>1240.8624999999993</v>
      </c>
      <c r="U240" s="22">
        <f t="shared" si="134"/>
        <v>3545.3214285714266</v>
      </c>
      <c r="V240" s="1"/>
      <c r="W240" s="1"/>
      <c r="X240" s="1">
        <v>900</v>
      </c>
      <c r="Y240" s="1">
        <v>2900</v>
      </c>
      <c r="Z240" s="1">
        <v>1880</v>
      </c>
      <c r="AA240" s="1">
        <f t="shared" si="141"/>
        <v>4580.4857142857145</v>
      </c>
      <c r="AB240" s="1">
        <f t="shared" si="144"/>
        <v>790.31999999999937</v>
      </c>
      <c r="AC240" s="1">
        <f t="shared" si="135"/>
        <v>987.89999999999918</v>
      </c>
      <c r="AD240" s="1">
        <v>220</v>
      </c>
      <c r="AE240" s="1">
        <f t="shared" si="136"/>
        <v>1207.8999999999992</v>
      </c>
      <c r="AF240" s="22">
        <f t="shared" si="137"/>
        <v>3451.1428571428551</v>
      </c>
      <c r="AG240" s="20"/>
      <c r="AH240" s="20"/>
      <c r="AI240" s="1">
        <v>900</v>
      </c>
      <c r="AJ240" s="1">
        <v>2900</v>
      </c>
      <c r="AK240" s="1">
        <v>2350</v>
      </c>
      <c r="AL240" s="1">
        <f t="shared" si="127"/>
        <v>5725.6071428571422</v>
      </c>
      <c r="AM240" s="1">
        <f t="shared" si="145"/>
        <v>1007.1399999999998</v>
      </c>
      <c r="AN240" s="1">
        <f t="shared" si="138"/>
        <v>1258.9249999999997</v>
      </c>
      <c r="AO240" s="1">
        <v>225</v>
      </c>
      <c r="AP240" s="1">
        <v>45</v>
      </c>
      <c r="AQ240" s="1">
        <f t="shared" si="139"/>
        <v>1528.9249999999997</v>
      </c>
      <c r="AR240" s="22">
        <f t="shared" si="140"/>
        <v>4368.3571428571422</v>
      </c>
    </row>
    <row r="241" spans="2:44" x14ac:dyDescent="0.35">
      <c r="B241" s="3">
        <v>900</v>
      </c>
      <c r="C241" s="21">
        <v>3000</v>
      </c>
      <c r="D241" s="4">
        <v>1255</v>
      </c>
      <c r="E241" s="6">
        <f t="shared" si="128"/>
        <v>3170.667857142857</v>
      </c>
      <c r="F241" s="3">
        <f t="shared" si="142"/>
        <v>655.14000000000055</v>
      </c>
      <c r="G241" s="21">
        <f t="shared" si="129"/>
        <v>818.92500000000064</v>
      </c>
      <c r="H241" s="21">
        <v>205</v>
      </c>
      <c r="I241" s="4">
        <f t="shared" si="130"/>
        <v>1023.9250000000006</v>
      </c>
      <c r="J241" s="9">
        <f t="shared" si="131"/>
        <v>2925.5000000000018</v>
      </c>
      <c r="K241" s="20"/>
      <c r="L241" s="1"/>
      <c r="M241" s="1">
        <v>900</v>
      </c>
      <c r="N241" s="1">
        <v>3000</v>
      </c>
      <c r="O241" s="1">
        <v>1560</v>
      </c>
      <c r="P241" s="1">
        <f t="shared" si="126"/>
        <v>3941.2285714285713</v>
      </c>
      <c r="Q241" s="1">
        <f t="shared" si="143"/>
        <v>841.59999999999945</v>
      </c>
      <c r="R241" s="1">
        <f t="shared" si="132"/>
        <v>1051.9999999999993</v>
      </c>
      <c r="S241" s="1">
        <v>210</v>
      </c>
      <c r="T241" s="1">
        <f t="shared" si="133"/>
        <v>1261.9999999999993</v>
      </c>
      <c r="U241" s="22">
        <f t="shared" si="134"/>
        <v>3605.714285714284</v>
      </c>
      <c r="V241" s="1"/>
      <c r="W241" s="1"/>
      <c r="X241" s="1">
        <v>900</v>
      </c>
      <c r="Y241" s="1">
        <v>3000</v>
      </c>
      <c r="Z241" s="1">
        <v>1880</v>
      </c>
      <c r="AA241" s="1">
        <f t="shared" si="141"/>
        <v>4749.6857142857143</v>
      </c>
      <c r="AB241" s="1">
        <f t="shared" si="144"/>
        <v>806.60999999999933</v>
      </c>
      <c r="AC241" s="1">
        <f t="shared" si="135"/>
        <v>1008.2624999999991</v>
      </c>
      <c r="AD241" s="1">
        <v>220</v>
      </c>
      <c r="AE241" s="1">
        <f t="shared" si="136"/>
        <v>1228.2624999999991</v>
      </c>
      <c r="AF241" s="22">
        <f t="shared" si="137"/>
        <v>3509.3214285714262</v>
      </c>
      <c r="AG241" s="20"/>
      <c r="AH241" s="20"/>
      <c r="AI241" s="1">
        <v>900</v>
      </c>
      <c r="AJ241" s="1">
        <v>3000</v>
      </c>
      <c r="AK241" s="1">
        <v>2350</v>
      </c>
      <c r="AL241" s="1">
        <f t="shared" si="127"/>
        <v>5937.1071428571422</v>
      </c>
      <c r="AM241" s="1">
        <f t="shared" si="145"/>
        <v>1028.2799999999997</v>
      </c>
      <c r="AN241" s="1">
        <f t="shared" si="138"/>
        <v>1285.3499999999997</v>
      </c>
      <c r="AO241" s="1">
        <v>225</v>
      </c>
      <c r="AP241" s="1">
        <v>45</v>
      </c>
      <c r="AQ241" s="1">
        <f t="shared" si="139"/>
        <v>1555.3499999999997</v>
      </c>
      <c r="AR241" s="22">
        <f t="shared" si="140"/>
        <v>4443.8571428571422</v>
      </c>
    </row>
    <row r="242" spans="2:44" x14ac:dyDescent="0.35">
      <c r="B242" s="3">
        <v>900</v>
      </c>
      <c r="C242" s="21">
        <v>3100</v>
      </c>
      <c r="D242" s="4">
        <v>1255</v>
      </c>
      <c r="E242" s="6">
        <f t="shared" si="128"/>
        <v>3283.6178571428572</v>
      </c>
      <c r="F242" s="3">
        <f t="shared" si="142"/>
        <v>667.83000000000061</v>
      </c>
      <c r="G242" s="21">
        <f t="shared" si="129"/>
        <v>834.78750000000082</v>
      </c>
      <c r="H242" s="21">
        <v>205</v>
      </c>
      <c r="I242" s="4">
        <f t="shared" si="130"/>
        <v>1039.7875000000008</v>
      </c>
      <c r="J242" s="9">
        <f t="shared" si="131"/>
        <v>2970.8214285714312</v>
      </c>
      <c r="K242" s="20"/>
      <c r="L242" s="1"/>
      <c r="M242" s="1">
        <v>900</v>
      </c>
      <c r="N242" s="1">
        <v>3100</v>
      </c>
      <c r="O242" s="1">
        <v>1560</v>
      </c>
      <c r="P242" s="1">
        <f t="shared" si="126"/>
        <v>4081.6285714285714</v>
      </c>
      <c r="Q242" s="1">
        <f t="shared" si="143"/>
        <v>858.50999999999942</v>
      </c>
      <c r="R242" s="1">
        <f t="shared" si="132"/>
        <v>1073.1374999999994</v>
      </c>
      <c r="S242" s="1">
        <v>215</v>
      </c>
      <c r="T242" s="1">
        <f t="shared" si="133"/>
        <v>1288.1374999999994</v>
      </c>
      <c r="U242" s="22">
        <f t="shared" si="134"/>
        <v>3680.3928571428555</v>
      </c>
      <c r="V242" s="1"/>
      <c r="W242" s="1"/>
      <c r="X242" s="1">
        <v>900</v>
      </c>
      <c r="Y242" s="1">
        <v>3100</v>
      </c>
      <c r="Z242" s="1">
        <v>1880</v>
      </c>
      <c r="AA242" s="1">
        <f t="shared" si="141"/>
        <v>4918.8857142857141</v>
      </c>
      <c r="AB242" s="1">
        <f t="shared" si="144"/>
        <v>822.8999999999993</v>
      </c>
      <c r="AC242" s="1">
        <f t="shared" si="135"/>
        <v>1028.6249999999991</v>
      </c>
      <c r="AD242" s="1">
        <v>220</v>
      </c>
      <c r="AE242" s="1">
        <f t="shared" si="136"/>
        <v>1248.6249999999991</v>
      </c>
      <c r="AF242" s="22">
        <f t="shared" si="137"/>
        <v>3567.4999999999977</v>
      </c>
      <c r="AG242" s="20"/>
      <c r="AH242" s="20"/>
      <c r="AI242" s="1">
        <v>900</v>
      </c>
      <c r="AJ242" s="1">
        <v>3100</v>
      </c>
      <c r="AK242" s="1">
        <v>2350</v>
      </c>
      <c r="AL242" s="1">
        <f t="shared" si="127"/>
        <v>6148.6071428571422</v>
      </c>
      <c r="AM242" s="1">
        <f t="shared" si="145"/>
        <v>1049.4199999999998</v>
      </c>
      <c r="AN242" s="1">
        <f t="shared" si="138"/>
        <v>1311.7749999999999</v>
      </c>
      <c r="AO242" s="1">
        <v>230</v>
      </c>
      <c r="AP242" s="1">
        <v>45</v>
      </c>
      <c r="AQ242" s="1">
        <f t="shared" si="139"/>
        <v>1586.7749999999999</v>
      </c>
      <c r="AR242" s="22">
        <f t="shared" si="140"/>
        <v>4533.6428571428569</v>
      </c>
    </row>
    <row r="243" spans="2:44" x14ac:dyDescent="0.35">
      <c r="B243" s="3">
        <v>900</v>
      </c>
      <c r="C243" s="21">
        <v>3200</v>
      </c>
      <c r="D243" s="4">
        <v>1255</v>
      </c>
      <c r="E243" s="6">
        <f t="shared" si="128"/>
        <v>3396.5678571428571</v>
      </c>
      <c r="F243" s="3">
        <f t="shared" si="142"/>
        <v>680.52000000000066</v>
      </c>
      <c r="G243" s="21">
        <f t="shared" si="129"/>
        <v>850.65000000000077</v>
      </c>
      <c r="H243" s="21">
        <v>205</v>
      </c>
      <c r="I243" s="4">
        <f t="shared" si="130"/>
        <v>1055.6500000000008</v>
      </c>
      <c r="J243" s="9">
        <f t="shared" si="131"/>
        <v>3016.1428571428596</v>
      </c>
      <c r="K243" s="20"/>
      <c r="L243" s="1"/>
      <c r="M243" s="1">
        <v>900</v>
      </c>
      <c r="N243" s="1">
        <v>3200</v>
      </c>
      <c r="O243" s="1">
        <v>1560</v>
      </c>
      <c r="P243" s="1">
        <f t="shared" si="126"/>
        <v>4222.028571428571</v>
      </c>
      <c r="Q243" s="1">
        <f t="shared" si="143"/>
        <v>875.41999999999939</v>
      </c>
      <c r="R243" s="1">
        <f t="shared" si="132"/>
        <v>1094.2749999999992</v>
      </c>
      <c r="S243" s="1">
        <v>215</v>
      </c>
      <c r="T243" s="1">
        <f t="shared" si="133"/>
        <v>1309.2749999999992</v>
      </c>
      <c r="U243" s="22">
        <f t="shared" si="134"/>
        <v>3740.7857142857124</v>
      </c>
      <c r="V243" s="1"/>
      <c r="W243" s="1"/>
      <c r="X243" s="1">
        <v>900</v>
      </c>
      <c r="Y243" s="1">
        <v>3200</v>
      </c>
      <c r="Z243" s="1">
        <v>1880</v>
      </c>
      <c r="AA243" s="1">
        <f t="shared" si="141"/>
        <v>5088.0857142857139</v>
      </c>
      <c r="AB243" s="1">
        <f t="shared" si="144"/>
        <v>839.18999999999926</v>
      </c>
      <c r="AC243" s="1">
        <f t="shared" si="135"/>
        <v>1048.987499999999</v>
      </c>
      <c r="AD243" s="1">
        <v>220</v>
      </c>
      <c r="AE243" s="1">
        <f t="shared" si="136"/>
        <v>1268.987499999999</v>
      </c>
      <c r="AF243" s="22">
        <f t="shared" si="137"/>
        <v>3625.6785714285688</v>
      </c>
      <c r="AG243" s="20"/>
      <c r="AH243" s="20"/>
      <c r="AI243" s="1">
        <v>900</v>
      </c>
      <c r="AJ243" s="1">
        <v>3200</v>
      </c>
      <c r="AK243" s="1">
        <v>2350</v>
      </c>
      <c r="AL243" s="1">
        <f t="shared" si="127"/>
        <v>6360.1071428571422</v>
      </c>
      <c r="AM243" s="1">
        <f t="shared" si="145"/>
        <v>1070.56</v>
      </c>
      <c r="AN243" s="1">
        <f t="shared" si="138"/>
        <v>1338.1999999999998</v>
      </c>
      <c r="AO243" s="1">
        <v>230</v>
      </c>
      <c r="AP243" s="1">
        <v>45</v>
      </c>
      <c r="AQ243" s="1">
        <f t="shared" si="139"/>
        <v>1613.1999999999998</v>
      </c>
      <c r="AR243" s="22">
        <f t="shared" si="140"/>
        <v>4609.1428571428569</v>
      </c>
    </row>
    <row r="244" spans="2:44" x14ac:dyDescent="0.35">
      <c r="B244" s="3">
        <v>900</v>
      </c>
      <c r="C244" s="21">
        <v>3300</v>
      </c>
      <c r="D244" s="4">
        <v>1255</v>
      </c>
      <c r="E244" s="6">
        <f t="shared" si="128"/>
        <v>3509.5178571428569</v>
      </c>
      <c r="F244" s="3">
        <f t="shared" si="142"/>
        <v>693.21000000000072</v>
      </c>
      <c r="G244" s="21">
        <f t="shared" si="129"/>
        <v>866.51250000000095</v>
      </c>
      <c r="H244" s="21">
        <v>210</v>
      </c>
      <c r="I244" s="4">
        <f t="shared" si="130"/>
        <v>1076.512500000001</v>
      </c>
      <c r="J244" s="9">
        <f t="shared" si="131"/>
        <v>3075.7500000000027</v>
      </c>
      <c r="K244" s="20"/>
      <c r="L244" s="1"/>
      <c r="M244" s="1">
        <v>900</v>
      </c>
      <c r="N244" s="1">
        <v>3300</v>
      </c>
      <c r="O244" s="1">
        <v>1560</v>
      </c>
      <c r="P244" s="1">
        <f t="shared" si="126"/>
        <v>4362.4285714285716</v>
      </c>
      <c r="Q244" s="1">
        <f t="shared" si="143"/>
        <v>892.32999999999936</v>
      </c>
      <c r="R244" s="1">
        <f t="shared" si="132"/>
        <v>1115.4124999999992</v>
      </c>
      <c r="S244" s="1">
        <v>215</v>
      </c>
      <c r="T244" s="1">
        <f t="shared" si="133"/>
        <v>1330.4124999999992</v>
      </c>
      <c r="U244" s="22">
        <f t="shared" si="134"/>
        <v>3801.1785714285693</v>
      </c>
      <c r="V244" s="1"/>
      <c r="W244" s="1"/>
      <c r="X244" s="1">
        <v>900</v>
      </c>
      <c r="Y244" s="1">
        <v>3300</v>
      </c>
      <c r="Z244" s="1">
        <v>1880</v>
      </c>
      <c r="AA244" s="1">
        <f t="shared" si="141"/>
        <v>5257.2857142857138</v>
      </c>
      <c r="AB244" s="1">
        <f t="shared" si="144"/>
        <v>855.47999999999922</v>
      </c>
      <c r="AC244" s="1">
        <f t="shared" si="135"/>
        <v>1069.349999999999</v>
      </c>
      <c r="AD244" s="1">
        <v>220</v>
      </c>
      <c r="AE244" s="1">
        <f t="shared" si="136"/>
        <v>1289.349999999999</v>
      </c>
      <c r="AF244" s="22">
        <f t="shared" si="137"/>
        <v>3683.8571428571404</v>
      </c>
      <c r="AG244" s="20"/>
      <c r="AH244" s="20"/>
      <c r="AI244" s="1">
        <v>900</v>
      </c>
      <c r="AJ244" s="1">
        <v>3300</v>
      </c>
      <c r="AK244" s="1">
        <v>2350</v>
      </c>
      <c r="AL244" s="1">
        <f t="shared" si="127"/>
        <v>6571.6071428571422</v>
      </c>
      <c r="AM244" s="1">
        <f t="shared" si="145"/>
        <v>1091.7</v>
      </c>
      <c r="AN244" s="1">
        <f t="shared" si="138"/>
        <v>1364.625</v>
      </c>
      <c r="AO244" s="1">
        <v>235</v>
      </c>
      <c r="AP244" s="1">
        <v>45</v>
      </c>
      <c r="AQ244" s="1">
        <f t="shared" si="139"/>
        <v>1644.625</v>
      </c>
      <c r="AR244" s="22">
        <f t="shared" si="140"/>
        <v>4698.9285714285716</v>
      </c>
    </row>
    <row r="245" spans="2:44" x14ac:dyDescent="0.35">
      <c r="B245" s="3">
        <v>900</v>
      </c>
      <c r="C245" s="21">
        <v>3400</v>
      </c>
      <c r="D245" s="4">
        <v>1255</v>
      </c>
      <c r="E245" s="6">
        <f t="shared" si="128"/>
        <v>3622.4678571428572</v>
      </c>
      <c r="F245" s="3">
        <f t="shared" si="142"/>
        <v>705.90000000000077</v>
      </c>
      <c r="G245" s="21">
        <f t="shared" si="129"/>
        <v>882.37500000000091</v>
      </c>
      <c r="H245" s="21">
        <v>210</v>
      </c>
      <c r="I245" s="4">
        <f t="shared" si="130"/>
        <v>1092.3750000000009</v>
      </c>
      <c r="J245" s="9">
        <f t="shared" si="131"/>
        <v>3121.0714285714312</v>
      </c>
      <c r="K245" s="20"/>
      <c r="L245" s="1"/>
      <c r="M245" s="1">
        <v>900</v>
      </c>
      <c r="N245" s="1">
        <v>3400</v>
      </c>
      <c r="O245" s="1">
        <v>1560</v>
      </c>
      <c r="P245" s="1">
        <f t="shared" si="126"/>
        <v>4502.8285714285721</v>
      </c>
      <c r="Q245" s="1">
        <f t="shared" si="143"/>
        <v>909.23999999999933</v>
      </c>
      <c r="R245" s="1">
        <f t="shared" si="132"/>
        <v>1136.5499999999993</v>
      </c>
      <c r="S245" s="1">
        <v>220</v>
      </c>
      <c r="T245" s="1">
        <f t="shared" si="133"/>
        <v>1356.5499999999993</v>
      </c>
      <c r="U245" s="22">
        <f t="shared" si="134"/>
        <v>3875.8571428571408</v>
      </c>
      <c r="V245" s="1"/>
      <c r="W245" s="1"/>
      <c r="X245" s="1">
        <v>900</v>
      </c>
      <c r="Y245" s="1">
        <v>3400</v>
      </c>
      <c r="Z245" s="1">
        <v>1880</v>
      </c>
      <c r="AA245" s="1">
        <f t="shared" si="141"/>
        <v>5426.4857142857145</v>
      </c>
      <c r="AB245" s="1">
        <f t="shared" si="144"/>
        <v>871.76999999999919</v>
      </c>
      <c r="AC245" s="1">
        <f t="shared" si="135"/>
        <v>1089.712499999999</v>
      </c>
      <c r="AD245" s="1">
        <v>220</v>
      </c>
      <c r="AE245" s="1">
        <f t="shared" si="136"/>
        <v>1309.712499999999</v>
      </c>
      <c r="AF245" s="22">
        <f t="shared" si="137"/>
        <v>3742.0357142857115</v>
      </c>
      <c r="AG245" s="20"/>
      <c r="AH245" s="20"/>
      <c r="AI245" s="1">
        <v>900</v>
      </c>
      <c r="AJ245" s="1">
        <v>3400</v>
      </c>
      <c r="AK245" s="1">
        <v>2350</v>
      </c>
      <c r="AL245" s="1">
        <f t="shared" si="127"/>
        <v>6783.1071428571422</v>
      </c>
      <c r="AM245" s="1">
        <f t="shared" si="145"/>
        <v>1112.8400000000001</v>
      </c>
      <c r="AN245" s="1">
        <f t="shared" si="138"/>
        <v>1391.0500000000002</v>
      </c>
      <c r="AO245" s="1">
        <v>235</v>
      </c>
      <c r="AP245" s="1">
        <v>45</v>
      </c>
      <c r="AQ245" s="1">
        <f t="shared" si="139"/>
        <v>1671.0500000000002</v>
      </c>
      <c r="AR245" s="22">
        <f t="shared" si="140"/>
        <v>4774.4285714285725</v>
      </c>
    </row>
    <row r="246" spans="2:44" x14ac:dyDescent="0.35">
      <c r="B246" s="3">
        <v>900</v>
      </c>
      <c r="C246" s="21">
        <v>3500</v>
      </c>
      <c r="D246" s="4">
        <v>1255</v>
      </c>
      <c r="E246" s="6">
        <f t="shared" si="128"/>
        <v>3735.417857142857</v>
      </c>
      <c r="F246" s="3">
        <f t="shared" si="142"/>
        <v>718.59000000000083</v>
      </c>
      <c r="G246" s="21">
        <f t="shared" si="129"/>
        <v>898.23750000000109</v>
      </c>
      <c r="H246" s="21">
        <v>210</v>
      </c>
      <c r="I246" s="4">
        <f t="shared" si="130"/>
        <v>1108.2375000000011</v>
      </c>
      <c r="J246" s="9">
        <f t="shared" si="131"/>
        <v>3166.3928571428605</v>
      </c>
      <c r="K246" s="20"/>
      <c r="L246" s="1"/>
      <c r="M246" s="1">
        <v>900</v>
      </c>
      <c r="N246" s="1">
        <v>3500</v>
      </c>
      <c r="O246" s="1">
        <v>1560</v>
      </c>
      <c r="P246" s="1">
        <f t="shared" si="126"/>
        <v>4643.2285714285717</v>
      </c>
      <c r="Q246" s="1">
        <f t="shared" si="143"/>
        <v>926.1499999999993</v>
      </c>
      <c r="R246" s="1">
        <f t="shared" si="132"/>
        <v>1157.6874999999991</v>
      </c>
      <c r="S246" s="1">
        <v>220</v>
      </c>
      <c r="T246" s="1">
        <f t="shared" si="133"/>
        <v>1377.6874999999991</v>
      </c>
      <c r="U246" s="22">
        <f t="shared" si="134"/>
        <v>3936.2499999999977</v>
      </c>
      <c r="V246" s="1"/>
      <c r="W246" s="1"/>
      <c r="X246" s="1">
        <v>900</v>
      </c>
      <c r="Y246" s="1">
        <v>3500</v>
      </c>
      <c r="Z246" s="1">
        <v>1880</v>
      </c>
      <c r="AA246" s="1">
        <f t="shared" si="141"/>
        <v>5595.6857142857143</v>
      </c>
      <c r="AB246" s="1">
        <f t="shared" si="144"/>
        <v>888.05999999999915</v>
      </c>
      <c r="AC246" s="1">
        <f t="shared" si="135"/>
        <v>1110.0749999999989</v>
      </c>
      <c r="AD246" s="1">
        <v>220</v>
      </c>
      <c r="AE246" s="1">
        <f t="shared" si="136"/>
        <v>1330.0749999999989</v>
      </c>
      <c r="AF246" s="22">
        <f t="shared" si="137"/>
        <v>3800.2142857142831</v>
      </c>
      <c r="AG246" s="20"/>
      <c r="AH246" s="20"/>
      <c r="AI246" s="1">
        <v>900</v>
      </c>
      <c r="AJ246" s="1">
        <v>3500</v>
      </c>
      <c r="AK246" s="1">
        <v>2350</v>
      </c>
      <c r="AL246" s="1">
        <f t="shared" si="127"/>
        <v>6994.6071428571422</v>
      </c>
      <c r="AM246" s="1">
        <f t="shared" si="145"/>
        <v>1133.9800000000002</v>
      </c>
      <c r="AN246" s="1">
        <f t="shared" si="138"/>
        <v>1417.4750000000004</v>
      </c>
      <c r="AO246" s="1">
        <v>235</v>
      </c>
      <c r="AP246" s="1">
        <v>45</v>
      </c>
      <c r="AQ246" s="1">
        <f t="shared" si="139"/>
        <v>1697.4750000000004</v>
      </c>
      <c r="AR246" s="22">
        <f t="shared" si="140"/>
        <v>4849.9285714285725</v>
      </c>
    </row>
    <row r="247" spans="2:44" x14ac:dyDescent="0.35">
      <c r="B247" s="3">
        <v>900</v>
      </c>
      <c r="C247" s="21">
        <v>3600</v>
      </c>
      <c r="D247" s="4">
        <v>1255</v>
      </c>
      <c r="E247" s="6">
        <f t="shared" si="128"/>
        <v>3848.3678571428572</v>
      </c>
      <c r="F247" s="3">
        <f t="shared" si="142"/>
        <v>731.28000000000088</v>
      </c>
      <c r="G247" s="21">
        <f t="shared" si="129"/>
        <v>914.10000000000105</v>
      </c>
      <c r="H247" s="21">
        <v>210</v>
      </c>
      <c r="I247" s="4">
        <f t="shared" si="130"/>
        <v>1124.100000000001</v>
      </c>
      <c r="J247" s="9">
        <f t="shared" si="131"/>
        <v>3211.714285714289</v>
      </c>
      <c r="K247" s="20"/>
      <c r="L247" s="1"/>
      <c r="M247" s="1">
        <v>900</v>
      </c>
      <c r="N247" s="1">
        <v>3600</v>
      </c>
      <c r="O247" s="1">
        <v>1560</v>
      </c>
      <c r="P247" s="1">
        <f t="shared" si="126"/>
        <v>4783.6285714285714</v>
      </c>
      <c r="Q247" s="1">
        <f t="shared" si="143"/>
        <v>943.05999999999926</v>
      </c>
      <c r="R247" s="1">
        <f t="shared" si="132"/>
        <v>1178.8249999999991</v>
      </c>
      <c r="S247" s="1">
        <v>220</v>
      </c>
      <c r="T247" s="1">
        <f t="shared" si="133"/>
        <v>1398.8249999999991</v>
      </c>
      <c r="U247" s="22">
        <f t="shared" si="134"/>
        <v>3996.6428571428551</v>
      </c>
      <c r="V247" s="1"/>
      <c r="W247" s="1"/>
      <c r="X247" s="1">
        <v>900</v>
      </c>
      <c r="Y247" s="1">
        <v>3600</v>
      </c>
      <c r="Z247" s="1">
        <v>1880</v>
      </c>
      <c r="AA247" s="1">
        <f t="shared" si="141"/>
        <v>5764.8857142857141</v>
      </c>
      <c r="AB247" s="1">
        <f t="shared" si="144"/>
        <v>904.34999999999911</v>
      </c>
      <c r="AC247" s="1">
        <f t="shared" si="135"/>
        <v>1130.4374999999989</v>
      </c>
      <c r="AD247" s="1">
        <v>220</v>
      </c>
      <c r="AE247" s="1">
        <f t="shared" si="136"/>
        <v>1350.4374999999989</v>
      </c>
      <c r="AF247" s="22">
        <f t="shared" si="137"/>
        <v>3858.3928571428542</v>
      </c>
      <c r="AG247" s="20"/>
      <c r="AH247" s="20"/>
      <c r="AI247" s="1">
        <v>900</v>
      </c>
      <c r="AJ247" s="1">
        <v>3600</v>
      </c>
      <c r="AK247" s="1">
        <v>2350</v>
      </c>
      <c r="AL247" s="1">
        <f t="shared" si="127"/>
        <v>7206.1071428571422</v>
      </c>
      <c r="AM247" s="1">
        <f t="shared" si="145"/>
        <v>1155.1200000000003</v>
      </c>
      <c r="AN247" s="1">
        <f t="shared" si="138"/>
        <v>1443.9000000000005</v>
      </c>
      <c r="AO247" s="1">
        <v>235</v>
      </c>
      <c r="AP247" s="1">
        <v>45</v>
      </c>
      <c r="AQ247" s="1">
        <f t="shared" si="139"/>
        <v>1723.9000000000005</v>
      </c>
      <c r="AR247" s="22">
        <f t="shared" si="140"/>
        <v>4925.4285714285734</v>
      </c>
    </row>
    <row r="248" spans="2:44" x14ac:dyDescent="0.35">
      <c r="B248" s="3">
        <v>900</v>
      </c>
      <c r="C248" s="21">
        <v>3700</v>
      </c>
      <c r="D248" s="4">
        <v>1255</v>
      </c>
      <c r="E248" s="6">
        <f t="shared" si="128"/>
        <v>3961.3178571428571</v>
      </c>
      <c r="F248" s="3">
        <f t="shared" si="142"/>
        <v>743.97000000000094</v>
      </c>
      <c r="G248" s="21">
        <f t="shared" si="129"/>
        <v>929.96250000000123</v>
      </c>
      <c r="H248" s="21">
        <v>210</v>
      </c>
      <c r="I248" s="4">
        <f t="shared" si="130"/>
        <v>1139.9625000000012</v>
      </c>
      <c r="J248" s="9">
        <f t="shared" si="131"/>
        <v>3257.0357142857179</v>
      </c>
      <c r="K248" s="20"/>
      <c r="L248" s="1"/>
      <c r="M248" s="1">
        <v>900</v>
      </c>
      <c r="N248" s="1">
        <v>3700</v>
      </c>
      <c r="O248" s="1">
        <v>1560</v>
      </c>
      <c r="P248" s="1">
        <f t="shared" si="126"/>
        <v>4924.0285714285719</v>
      </c>
      <c r="Q248" s="1">
        <f t="shared" si="143"/>
        <v>959.96999999999923</v>
      </c>
      <c r="R248" s="1">
        <f t="shared" si="132"/>
        <v>1199.962499999999</v>
      </c>
      <c r="S248" s="1">
        <v>220</v>
      </c>
      <c r="T248" s="1">
        <f t="shared" si="133"/>
        <v>1419.962499999999</v>
      </c>
      <c r="U248" s="22">
        <f t="shared" si="134"/>
        <v>4057.0357142857115</v>
      </c>
      <c r="V248" s="1"/>
      <c r="W248" s="1"/>
      <c r="X248" s="1">
        <v>900</v>
      </c>
      <c r="Y248" s="1">
        <v>3700</v>
      </c>
      <c r="Z248" s="1">
        <v>1880</v>
      </c>
      <c r="AA248" s="1">
        <f t="shared" si="141"/>
        <v>5934.0857142857139</v>
      </c>
      <c r="AB248" s="1">
        <f t="shared" si="144"/>
        <v>920.63999999999908</v>
      </c>
      <c r="AC248" s="1">
        <f t="shared" si="135"/>
        <v>1150.7999999999988</v>
      </c>
      <c r="AD248" s="1">
        <v>220</v>
      </c>
      <c r="AE248" s="1">
        <f t="shared" si="136"/>
        <v>1370.7999999999988</v>
      </c>
      <c r="AF248" s="22">
        <f t="shared" si="137"/>
        <v>3916.5714285714253</v>
      </c>
      <c r="AG248" s="20"/>
      <c r="AH248" s="20"/>
      <c r="AI248" s="1">
        <v>900</v>
      </c>
      <c r="AJ248" s="1">
        <v>3700</v>
      </c>
      <c r="AK248" s="1">
        <v>2350</v>
      </c>
      <c r="AL248" s="1">
        <f t="shared" si="127"/>
        <v>7417.6071428571422</v>
      </c>
      <c r="AM248" s="1">
        <f t="shared" si="145"/>
        <v>1176.2600000000004</v>
      </c>
      <c r="AN248" s="1">
        <f t="shared" si="138"/>
        <v>1470.3250000000005</v>
      </c>
      <c r="AO248" s="1">
        <v>235</v>
      </c>
      <c r="AP248" s="1">
        <v>45</v>
      </c>
      <c r="AQ248" s="1">
        <f t="shared" si="139"/>
        <v>1750.3250000000005</v>
      </c>
      <c r="AR248" s="22">
        <f t="shared" si="140"/>
        <v>5000.9285714285734</v>
      </c>
    </row>
    <row r="249" spans="2:44" x14ac:dyDescent="0.35">
      <c r="B249" s="3">
        <v>900</v>
      </c>
      <c r="C249" s="21">
        <v>3800</v>
      </c>
      <c r="D249" s="4">
        <v>1255</v>
      </c>
      <c r="E249" s="6">
        <f t="shared" si="128"/>
        <v>4074.2678571428569</v>
      </c>
      <c r="F249" s="3">
        <f t="shared" si="142"/>
        <v>756.66000000000099</v>
      </c>
      <c r="G249" s="21">
        <f t="shared" si="129"/>
        <v>945.82500000000118</v>
      </c>
      <c r="H249" s="21">
        <v>215</v>
      </c>
      <c r="I249" s="4">
        <f t="shared" si="130"/>
        <v>1160.8250000000012</v>
      </c>
      <c r="J249" s="9">
        <f t="shared" si="131"/>
        <v>3316.6428571428605</v>
      </c>
      <c r="K249" s="20"/>
      <c r="L249" s="1"/>
      <c r="M249" s="1">
        <v>900</v>
      </c>
      <c r="N249" s="1">
        <v>3800</v>
      </c>
      <c r="O249" s="1">
        <v>1560</v>
      </c>
      <c r="P249" s="1">
        <f t="shared" si="126"/>
        <v>5064.4285714285716</v>
      </c>
      <c r="Q249" s="1">
        <f t="shared" si="143"/>
        <v>976.8799999999992</v>
      </c>
      <c r="R249" s="1">
        <f t="shared" si="132"/>
        <v>1221.099999999999</v>
      </c>
      <c r="S249" s="1">
        <v>220</v>
      </c>
      <c r="T249" s="1">
        <f t="shared" si="133"/>
        <v>1441.099999999999</v>
      </c>
      <c r="U249" s="22">
        <f t="shared" si="134"/>
        <v>4117.4285714285688</v>
      </c>
      <c r="V249" s="1"/>
      <c r="W249" s="1"/>
      <c r="X249" s="1">
        <v>900</v>
      </c>
      <c r="Y249" s="1">
        <v>3800</v>
      </c>
      <c r="Z249" s="1">
        <v>1880</v>
      </c>
      <c r="AA249" s="1">
        <f t="shared" si="141"/>
        <v>6103.2857142857138</v>
      </c>
      <c r="AB249" s="1">
        <f t="shared" si="144"/>
        <v>936.92999999999904</v>
      </c>
      <c r="AC249" s="1">
        <f t="shared" si="135"/>
        <v>1171.1624999999988</v>
      </c>
      <c r="AD249" s="1">
        <v>225</v>
      </c>
      <c r="AE249" s="1">
        <f t="shared" si="136"/>
        <v>1396.1624999999988</v>
      </c>
      <c r="AF249" s="22">
        <f t="shared" si="137"/>
        <v>3989.035714285711</v>
      </c>
      <c r="AG249" s="20"/>
      <c r="AH249" s="20"/>
      <c r="AI249" s="1">
        <v>900</v>
      </c>
      <c r="AJ249" s="1">
        <v>3800</v>
      </c>
      <c r="AK249" s="1">
        <v>2350</v>
      </c>
      <c r="AL249" s="1">
        <f t="shared" si="127"/>
        <v>7629.1071428571422</v>
      </c>
      <c r="AM249" s="1">
        <f t="shared" si="145"/>
        <v>1197.4000000000005</v>
      </c>
      <c r="AN249" s="1">
        <f t="shared" si="138"/>
        <v>1496.7500000000007</v>
      </c>
      <c r="AO249" s="1">
        <v>240</v>
      </c>
      <c r="AP249" s="1">
        <v>45</v>
      </c>
      <c r="AQ249" s="1">
        <f t="shared" si="139"/>
        <v>1781.7500000000007</v>
      </c>
      <c r="AR249" s="22">
        <f t="shared" si="140"/>
        <v>5090.7142857142881</v>
      </c>
    </row>
    <row r="250" spans="2:44" x14ac:dyDescent="0.35">
      <c r="B250" s="3">
        <v>900</v>
      </c>
      <c r="C250" s="21">
        <v>3900</v>
      </c>
      <c r="D250" s="4">
        <v>1255</v>
      </c>
      <c r="E250" s="6">
        <f t="shared" si="128"/>
        <v>4187.2178571428567</v>
      </c>
      <c r="F250" s="3">
        <f t="shared" si="142"/>
        <v>769.35000000000105</v>
      </c>
      <c r="G250" s="21">
        <f t="shared" si="129"/>
        <v>961.68750000000136</v>
      </c>
      <c r="H250" s="21">
        <v>215</v>
      </c>
      <c r="I250" s="4">
        <f t="shared" si="130"/>
        <v>1176.6875000000014</v>
      </c>
      <c r="J250" s="9">
        <f t="shared" si="131"/>
        <v>3361.9642857142899</v>
      </c>
      <c r="K250" s="20"/>
      <c r="L250" s="1"/>
      <c r="M250" s="1">
        <v>900</v>
      </c>
      <c r="N250" s="1">
        <v>3900</v>
      </c>
      <c r="O250" s="1">
        <v>1560</v>
      </c>
      <c r="P250" s="1">
        <f t="shared" si="126"/>
        <v>5204.8285714285721</v>
      </c>
      <c r="Q250" s="1">
        <f t="shared" si="143"/>
        <v>993.78999999999917</v>
      </c>
      <c r="R250" s="1">
        <f t="shared" si="132"/>
        <v>1242.237499999999</v>
      </c>
      <c r="S250" s="1">
        <v>220</v>
      </c>
      <c r="T250" s="1">
        <f t="shared" si="133"/>
        <v>1462.237499999999</v>
      </c>
      <c r="U250" s="22">
        <f t="shared" si="134"/>
        <v>4177.8214285714257</v>
      </c>
      <c r="V250" s="1"/>
      <c r="W250" s="1"/>
      <c r="X250" s="1">
        <v>900</v>
      </c>
      <c r="Y250" s="1">
        <v>3900</v>
      </c>
      <c r="Z250" s="1">
        <v>1880</v>
      </c>
      <c r="AA250" s="1">
        <f t="shared" si="141"/>
        <v>6272.4857142857145</v>
      </c>
      <c r="AB250" s="1">
        <f t="shared" si="144"/>
        <v>953.219999999999</v>
      </c>
      <c r="AC250" s="1">
        <f t="shared" si="135"/>
        <v>1191.5249999999987</v>
      </c>
      <c r="AD250" s="1">
        <v>225</v>
      </c>
      <c r="AE250" s="1">
        <f t="shared" si="136"/>
        <v>1416.5249999999987</v>
      </c>
      <c r="AF250" s="22">
        <f t="shared" si="137"/>
        <v>4047.2142857142821</v>
      </c>
      <c r="AG250" s="20"/>
      <c r="AH250" s="20"/>
      <c r="AI250" s="1">
        <v>900</v>
      </c>
      <c r="AJ250" s="1">
        <v>3900</v>
      </c>
      <c r="AK250" s="1">
        <v>2350</v>
      </c>
      <c r="AL250" s="1">
        <f t="shared" si="127"/>
        <v>7840.6071428571422</v>
      </c>
      <c r="AM250" s="1">
        <f t="shared" si="145"/>
        <v>1218.5400000000006</v>
      </c>
      <c r="AN250" s="1">
        <f t="shared" si="138"/>
        <v>1523.1750000000009</v>
      </c>
      <c r="AO250" s="1">
        <v>240</v>
      </c>
      <c r="AP250" s="1">
        <v>45</v>
      </c>
      <c r="AQ250" s="1">
        <f t="shared" si="139"/>
        <v>1808.1750000000009</v>
      </c>
      <c r="AR250" s="22">
        <f t="shared" si="140"/>
        <v>5166.214285714289</v>
      </c>
    </row>
    <row r="251" spans="2:44" x14ac:dyDescent="0.35">
      <c r="B251" s="3">
        <v>900</v>
      </c>
      <c r="C251" s="21">
        <v>4000</v>
      </c>
      <c r="D251" s="4">
        <v>1255</v>
      </c>
      <c r="E251" s="6">
        <f t="shared" si="128"/>
        <v>4300.1678571428565</v>
      </c>
      <c r="F251" s="3">
        <f t="shared" si="142"/>
        <v>782.0400000000011</v>
      </c>
      <c r="G251" s="21">
        <f t="shared" si="129"/>
        <v>977.55000000000132</v>
      </c>
      <c r="H251" s="21">
        <v>215</v>
      </c>
      <c r="I251" s="4">
        <f t="shared" si="130"/>
        <v>1192.5500000000013</v>
      </c>
      <c r="J251" s="9">
        <f t="shared" si="131"/>
        <v>3407.2857142857183</v>
      </c>
      <c r="K251" s="20"/>
      <c r="L251" s="1"/>
      <c r="M251" s="1">
        <v>900</v>
      </c>
      <c r="N251" s="1">
        <v>4000</v>
      </c>
      <c r="O251" s="1">
        <v>1560</v>
      </c>
      <c r="P251" s="1">
        <f t="shared" si="126"/>
        <v>5345.2285714285717</v>
      </c>
      <c r="Q251" s="1">
        <f t="shared" si="143"/>
        <v>1010.6999999999991</v>
      </c>
      <c r="R251" s="1">
        <f t="shared" si="132"/>
        <v>1263.3749999999989</v>
      </c>
      <c r="S251" s="1">
        <v>220</v>
      </c>
      <c r="T251" s="1">
        <f t="shared" si="133"/>
        <v>1483.3749999999989</v>
      </c>
      <c r="U251" s="22">
        <f t="shared" si="134"/>
        <v>4238.2142857142826</v>
      </c>
      <c r="V251" s="1"/>
      <c r="W251" s="1"/>
      <c r="X251" s="1">
        <v>900</v>
      </c>
      <c r="Y251" s="1">
        <v>4000</v>
      </c>
      <c r="Z251" s="1">
        <v>1880</v>
      </c>
      <c r="AA251" s="1">
        <f t="shared" si="141"/>
        <v>6441.6857142857143</v>
      </c>
      <c r="AB251" s="1">
        <f t="shared" si="144"/>
        <v>969.50999999999897</v>
      </c>
      <c r="AC251" s="1">
        <f t="shared" si="135"/>
        <v>1211.8874999999987</v>
      </c>
      <c r="AD251" s="1">
        <v>225</v>
      </c>
      <c r="AE251" s="1">
        <f t="shared" si="136"/>
        <v>1436.8874999999987</v>
      </c>
      <c r="AF251" s="22">
        <f t="shared" si="137"/>
        <v>4105.3928571428532</v>
      </c>
      <c r="AG251" s="20"/>
      <c r="AH251" s="20"/>
      <c r="AI251" s="1">
        <v>900</v>
      </c>
      <c r="AJ251" s="1">
        <v>4000</v>
      </c>
      <c r="AK251" s="1">
        <v>2350</v>
      </c>
      <c r="AL251" s="1">
        <f t="shared" si="127"/>
        <v>8052.1071428571422</v>
      </c>
      <c r="AM251" s="1">
        <f t="shared" si="145"/>
        <v>1239.6800000000007</v>
      </c>
      <c r="AN251" s="1">
        <f t="shared" si="138"/>
        <v>1549.6000000000008</v>
      </c>
      <c r="AO251" s="1">
        <v>270</v>
      </c>
      <c r="AP251" s="1">
        <v>45</v>
      </c>
      <c r="AQ251" s="1">
        <f t="shared" si="139"/>
        <v>1864.6000000000008</v>
      </c>
      <c r="AR251" s="22">
        <f t="shared" si="140"/>
        <v>5327.4285714285743</v>
      </c>
    </row>
    <row r="252" spans="2:44" x14ac:dyDescent="0.35">
      <c r="B252" s="3"/>
      <c r="C252" s="21"/>
      <c r="D252" s="4"/>
      <c r="E252" s="6"/>
      <c r="F252" s="3"/>
      <c r="G252" s="21"/>
      <c r="H252" s="21"/>
      <c r="I252" s="4"/>
      <c r="J252" s="23"/>
      <c r="K252" s="20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20"/>
      <c r="AH252" s="20"/>
      <c r="AI252" s="1"/>
      <c r="AJ252" s="1"/>
      <c r="AK252" s="1"/>
      <c r="AL252" s="1"/>
      <c r="AM252" s="1"/>
      <c r="AN252" s="1"/>
      <c r="AO252" s="1"/>
      <c r="AP252" s="1"/>
      <c r="AQ252" s="1"/>
      <c r="AR252" s="1"/>
    </row>
    <row r="253" spans="2:44" x14ac:dyDescent="0.35">
      <c r="B253" s="3"/>
      <c r="C253" s="21"/>
      <c r="D253" s="4"/>
      <c r="E253" s="6"/>
      <c r="F253" s="3"/>
      <c r="G253" s="21"/>
      <c r="H253" s="21"/>
      <c r="I253" s="4"/>
      <c r="J253" s="23"/>
      <c r="K253" s="20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20"/>
      <c r="AH253" s="20"/>
      <c r="AI253" s="1"/>
      <c r="AJ253" s="1"/>
      <c r="AK253" s="1"/>
      <c r="AL253" s="1"/>
      <c r="AM253" s="1"/>
      <c r="AN253" s="1"/>
      <c r="AO253" s="1"/>
      <c r="AP253" s="1"/>
      <c r="AQ253" s="1"/>
      <c r="AR253" s="1"/>
    </row>
    <row r="254" spans="2:44" x14ac:dyDescent="0.35">
      <c r="B254" s="3">
        <v>950</v>
      </c>
      <c r="C254" s="21">
        <v>800</v>
      </c>
      <c r="D254" s="4">
        <v>1255</v>
      </c>
      <c r="E254" s="6">
        <f t="shared" ref="E254:E286" si="146">(((22/7*(B254/2)^2)*D254)+((C254-B254)*D254*B254))/1000000</f>
        <v>711.09196428571431</v>
      </c>
      <c r="F254" s="3">
        <v>387.8</v>
      </c>
      <c r="G254" s="21">
        <f t="shared" ref="G254:G286" si="147">$G$4*F254</f>
        <v>484.75</v>
      </c>
      <c r="H254" s="21">
        <v>125</v>
      </c>
      <c r="I254" s="4">
        <f t="shared" ref="I254:I286" si="148">SUM(G254:H254)</f>
        <v>609.75</v>
      </c>
      <c r="J254" s="9">
        <f t="shared" ref="J254:J286" si="149">I254/(1-$C$2)</f>
        <v>1742.1428571428573</v>
      </c>
      <c r="K254" s="20"/>
      <c r="L254" s="1"/>
      <c r="M254" s="1">
        <v>950</v>
      </c>
      <c r="N254" s="1">
        <v>800</v>
      </c>
      <c r="O254" s="1">
        <v>1560</v>
      </c>
      <c r="P254" s="1">
        <f t="shared" si="126"/>
        <v>883.90714285714296</v>
      </c>
      <c r="Q254" s="1">
        <v>484.8</v>
      </c>
      <c r="R254" s="1">
        <f t="shared" ref="R254:R286" si="150">$R$4*Q254</f>
        <v>606</v>
      </c>
      <c r="S254" s="1">
        <v>125</v>
      </c>
      <c r="T254" s="1">
        <f t="shared" ref="T254:T286" si="151">SUM(R254:S254)</f>
        <v>731</v>
      </c>
      <c r="U254" s="22">
        <f t="shared" ref="U254:U286" si="152">T254/(1-$C$2)</f>
        <v>2088.5714285714289</v>
      </c>
      <c r="V254" s="1"/>
      <c r="W254" s="1"/>
      <c r="X254" s="1">
        <v>950</v>
      </c>
      <c r="Y254" s="1">
        <v>800</v>
      </c>
      <c r="Z254" s="1">
        <v>1880</v>
      </c>
      <c r="AA254" s="1">
        <f t="shared" si="141"/>
        <v>1065.2214285714285</v>
      </c>
      <c r="AB254" s="1">
        <v>462.57</v>
      </c>
      <c r="AC254" s="1">
        <f t="shared" ref="AC254:AC286" si="153">$AC$4*AB254</f>
        <v>578.21249999999998</v>
      </c>
      <c r="AD254" s="1">
        <v>145</v>
      </c>
      <c r="AE254" s="1">
        <f t="shared" ref="AE254:AE286" si="154">SUM(AC254:AD254)</f>
        <v>723.21249999999998</v>
      </c>
      <c r="AF254" s="22">
        <f t="shared" ref="AF254:AF286" si="155">AE254/(1-$C$2)</f>
        <v>2066.3214285714284</v>
      </c>
      <c r="AG254" s="20"/>
      <c r="AH254" s="20"/>
      <c r="AI254" s="1">
        <v>950</v>
      </c>
      <c r="AJ254" s="1">
        <v>800</v>
      </c>
      <c r="AK254" s="1">
        <v>2350</v>
      </c>
      <c r="AL254" s="1">
        <f t="shared" si="127"/>
        <v>1331.5267857142856</v>
      </c>
      <c r="AM254" s="1">
        <v>581.79999999999995</v>
      </c>
      <c r="AN254" s="1">
        <f t="shared" ref="AN254:AN286" si="156">$AN$4*AM254</f>
        <v>727.25</v>
      </c>
      <c r="AO254" s="1">
        <v>145</v>
      </c>
      <c r="AP254" s="1">
        <v>30</v>
      </c>
      <c r="AQ254" s="1">
        <f t="shared" ref="AQ254:AQ286" si="157">SUM(AN254:AP254)</f>
        <v>902.25</v>
      </c>
      <c r="AR254" s="22">
        <f t="shared" ref="AR254:AR286" si="158">AQ254/(1-$C$2)</f>
        <v>2577.8571428571431</v>
      </c>
    </row>
    <row r="255" spans="2:44" x14ac:dyDescent="0.35">
      <c r="B255" s="3">
        <v>950</v>
      </c>
      <c r="C255" s="21">
        <v>900</v>
      </c>
      <c r="D255" s="4">
        <v>1255</v>
      </c>
      <c r="E255" s="6">
        <f t="shared" si="146"/>
        <v>830.31696428571422</v>
      </c>
      <c r="F255" s="3">
        <v>400.47</v>
      </c>
      <c r="G255" s="21">
        <f t="shared" si="147"/>
        <v>500.58750000000003</v>
      </c>
      <c r="H255" s="21">
        <v>125</v>
      </c>
      <c r="I255" s="4">
        <f t="shared" si="148"/>
        <v>625.58750000000009</v>
      </c>
      <c r="J255" s="9">
        <f t="shared" si="149"/>
        <v>1787.3928571428576</v>
      </c>
      <c r="K255" s="20"/>
      <c r="L255" s="1"/>
      <c r="M255" s="1">
        <v>950</v>
      </c>
      <c r="N255" s="1">
        <v>900</v>
      </c>
      <c r="O255" s="1">
        <v>1560</v>
      </c>
      <c r="P255" s="1">
        <f t="shared" si="126"/>
        <v>1032.1071428571429</v>
      </c>
      <c r="Q255" s="1">
        <v>501.69</v>
      </c>
      <c r="R255" s="1">
        <f t="shared" si="150"/>
        <v>627.11249999999995</v>
      </c>
      <c r="S255" s="1">
        <v>145</v>
      </c>
      <c r="T255" s="1">
        <f t="shared" si="151"/>
        <v>772.11249999999995</v>
      </c>
      <c r="U255" s="22">
        <f t="shared" si="152"/>
        <v>2206.0357142857142</v>
      </c>
      <c r="V255" s="1"/>
      <c r="W255" s="1"/>
      <c r="X255" s="1">
        <v>950</v>
      </c>
      <c r="Y255" s="1">
        <v>900</v>
      </c>
      <c r="Z255" s="1">
        <v>1880</v>
      </c>
      <c r="AA255" s="1">
        <f t="shared" si="141"/>
        <v>1243.8214285714284</v>
      </c>
      <c r="AB255" s="1">
        <v>478.86</v>
      </c>
      <c r="AC255" s="1">
        <f t="shared" si="153"/>
        <v>598.57500000000005</v>
      </c>
      <c r="AD255" s="1">
        <v>145</v>
      </c>
      <c r="AE255" s="1">
        <f t="shared" si="154"/>
        <v>743.57500000000005</v>
      </c>
      <c r="AF255" s="22">
        <f t="shared" si="155"/>
        <v>2124.5000000000005</v>
      </c>
      <c r="AG255" s="20"/>
      <c r="AH255" s="20"/>
      <c r="AI255" s="1">
        <v>950</v>
      </c>
      <c r="AJ255" s="1">
        <v>900</v>
      </c>
      <c r="AK255" s="1">
        <v>2350</v>
      </c>
      <c r="AL255" s="1">
        <f t="shared" si="127"/>
        <v>1554.7767857142856</v>
      </c>
      <c r="AM255" s="1">
        <v>602.91999999999996</v>
      </c>
      <c r="AN255" s="1">
        <f t="shared" si="156"/>
        <v>753.65</v>
      </c>
      <c r="AO255" s="1">
        <v>165</v>
      </c>
      <c r="AP255" s="1">
        <v>30</v>
      </c>
      <c r="AQ255" s="1">
        <f t="shared" si="157"/>
        <v>948.65</v>
      </c>
      <c r="AR255" s="22">
        <f t="shared" si="158"/>
        <v>2710.4285714285716</v>
      </c>
    </row>
    <row r="256" spans="2:44" x14ac:dyDescent="0.35">
      <c r="B256" s="3">
        <v>950</v>
      </c>
      <c r="C256" s="21">
        <v>1000</v>
      </c>
      <c r="D256" s="4">
        <v>1255</v>
      </c>
      <c r="E256" s="6">
        <f t="shared" si="146"/>
        <v>949.54196428571424</v>
      </c>
      <c r="F256" s="3">
        <f>F255+12.67</f>
        <v>413.14000000000004</v>
      </c>
      <c r="G256" s="21">
        <f t="shared" si="147"/>
        <v>516.42500000000007</v>
      </c>
      <c r="H256" s="21">
        <v>125</v>
      </c>
      <c r="I256" s="4">
        <f t="shared" si="148"/>
        <v>641.42500000000007</v>
      </c>
      <c r="J256" s="9">
        <f t="shared" si="149"/>
        <v>1832.6428571428576</v>
      </c>
      <c r="K256" s="20"/>
      <c r="L256" s="1"/>
      <c r="M256" s="1">
        <v>950</v>
      </c>
      <c r="N256" s="1">
        <v>1000</v>
      </c>
      <c r="O256" s="1">
        <v>1560</v>
      </c>
      <c r="P256" s="1">
        <f t="shared" si="126"/>
        <v>1180.3071428571429</v>
      </c>
      <c r="Q256" s="1">
        <f>Q255+16.89</f>
        <v>518.58000000000004</v>
      </c>
      <c r="R256" s="1">
        <f t="shared" si="150"/>
        <v>648.22500000000002</v>
      </c>
      <c r="S256" s="1">
        <v>145</v>
      </c>
      <c r="T256" s="1">
        <f t="shared" si="151"/>
        <v>793.22500000000002</v>
      </c>
      <c r="U256" s="22">
        <f t="shared" si="152"/>
        <v>2266.3571428571431</v>
      </c>
      <c r="V256" s="1"/>
      <c r="W256" s="1"/>
      <c r="X256" s="1">
        <v>950</v>
      </c>
      <c r="Y256" s="1">
        <v>1000</v>
      </c>
      <c r="Z256" s="1">
        <v>1880</v>
      </c>
      <c r="AA256" s="1">
        <f t="shared" si="141"/>
        <v>1422.4214285714286</v>
      </c>
      <c r="AB256" s="1">
        <f>AB255+16.29</f>
        <v>495.15000000000003</v>
      </c>
      <c r="AC256" s="1">
        <f t="shared" si="153"/>
        <v>618.9375</v>
      </c>
      <c r="AD256" s="1">
        <v>145</v>
      </c>
      <c r="AE256" s="1">
        <f t="shared" si="154"/>
        <v>763.9375</v>
      </c>
      <c r="AF256" s="22">
        <f t="shared" si="155"/>
        <v>2182.6785714285716</v>
      </c>
      <c r="AG256" s="20"/>
      <c r="AH256" s="20"/>
      <c r="AI256" s="1">
        <v>950</v>
      </c>
      <c r="AJ256" s="1">
        <v>1000</v>
      </c>
      <c r="AK256" s="1">
        <v>2350</v>
      </c>
      <c r="AL256" s="1">
        <f t="shared" si="127"/>
        <v>1778.0267857142856</v>
      </c>
      <c r="AM256" s="1">
        <f>AM255+21.12</f>
        <v>624.04</v>
      </c>
      <c r="AN256" s="1">
        <f t="shared" si="156"/>
        <v>780.05</v>
      </c>
      <c r="AO256" s="1">
        <v>165</v>
      </c>
      <c r="AP256" s="1">
        <v>30</v>
      </c>
      <c r="AQ256" s="1">
        <f t="shared" si="157"/>
        <v>975.05</v>
      </c>
      <c r="AR256" s="22">
        <f t="shared" si="158"/>
        <v>2785.8571428571431</v>
      </c>
    </row>
    <row r="257" spans="2:44" x14ac:dyDescent="0.35">
      <c r="B257" s="3">
        <v>950</v>
      </c>
      <c r="C257" s="21">
        <v>1100</v>
      </c>
      <c r="D257" s="4">
        <v>1255</v>
      </c>
      <c r="E257" s="6">
        <f t="shared" si="146"/>
        <v>1068.7669642857143</v>
      </c>
      <c r="F257" s="3">
        <f t="shared" ref="F257:F286" si="159">F256+12.67</f>
        <v>425.81000000000006</v>
      </c>
      <c r="G257" s="21">
        <f t="shared" si="147"/>
        <v>532.26250000000005</v>
      </c>
      <c r="H257" s="21">
        <v>145</v>
      </c>
      <c r="I257" s="4">
        <f t="shared" si="148"/>
        <v>677.26250000000005</v>
      </c>
      <c r="J257" s="9">
        <f t="shared" si="149"/>
        <v>1935.0357142857144</v>
      </c>
      <c r="K257" s="20"/>
      <c r="L257" s="1"/>
      <c r="M257" s="1">
        <v>950</v>
      </c>
      <c r="N257" s="1">
        <v>1100</v>
      </c>
      <c r="O257" s="1">
        <v>1560</v>
      </c>
      <c r="P257" s="1">
        <f t="shared" si="126"/>
        <v>1328.507142857143</v>
      </c>
      <c r="Q257" s="1">
        <f t="shared" ref="Q257:Q286" si="160">Q256+16.89</f>
        <v>535.47</v>
      </c>
      <c r="R257" s="1">
        <f t="shared" si="150"/>
        <v>669.33750000000009</v>
      </c>
      <c r="S257" s="1">
        <v>145</v>
      </c>
      <c r="T257" s="1">
        <f t="shared" si="151"/>
        <v>814.33750000000009</v>
      </c>
      <c r="U257" s="22">
        <f t="shared" si="152"/>
        <v>2326.678571428572</v>
      </c>
      <c r="V257" s="1"/>
      <c r="W257" s="1"/>
      <c r="X257" s="1">
        <v>950</v>
      </c>
      <c r="Y257" s="1">
        <v>1100</v>
      </c>
      <c r="Z257" s="1">
        <v>1880</v>
      </c>
      <c r="AA257" s="1">
        <f t="shared" si="141"/>
        <v>1601.0214285714285</v>
      </c>
      <c r="AB257" s="1">
        <f t="shared" ref="AB257:AB286" si="161">AB256+16.29</f>
        <v>511.44000000000005</v>
      </c>
      <c r="AC257" s="1">
        <f t="shared" si="153"/>
        <v>639.30000000000007</v>
      </c>
      <c r="AD257" s="1">
        <v>165</v>
      </c>
      <c r="AE257" s="1">
        <f t="shared" si="154"/>
        <v>804.30000000000007</v>
      </c>
      <c r="AF257" s="22">
        <f t="shared" si="155"/>
        <v>2298.0000000000005</v>
      </c>
      <c r="AG257" s="20"/>
      <c r="AH257" s="20"/>
      <c r="AI257" s="1">
        <v>950</v>
      </c>
      <c r="AJ257" s="1">
        <v>1100</v>
      </c>
      <c r="AK257" s="1">
        <v>2350</v>
      </c>
      <c r="AL257" s="1">
        <f t="shared" si="127"/>
        <v>2001.2767857142856</v>
      </c>
      <c r="AM257" s="1">
        <f t="shared" ref="AM257:AM286" si="162">AM256+21.12</f>
        <v>645.16</v>
      </c>
      <c r="AN257" s="1">
        <f t="shared" si="156"/>
        <v>806.44999999999993</v>
      </c>
      <c r="AO257" s="1">
        <v>185</v>
      </c>
      <c r="AP257" s="1">
        <v>30</v>
      </c>
      <c r="AQ257" s="1">
        <f t="shared" si="157"/>
        <v>1021.4499999999999</v>
      </c>
      <c r="AR257" s="22">
        <f t="shared" si="158"/>
        <v>2918.4285714285716</v>
      </c>
    </row>
    <row r="258" spans="2:44" x14ac:dyDescent="0.35">
      <c r="B258" s="3">
        <v>950</v>
      </c>
      <c r="C258" s="21">
        <v>1200</v>
      </c>
      <c r="D258" s="4">
        <v>1255</v>
      </c>
      <c r="E258" s="6">
        <f t="shared" si="146"/>
        <v>1187.9919642857142</v>
      </c>
      <c r="F258" s="3">
        <f t="shared" si="159"/>
        <v>438.48000000000008</v>
      </c>
      <c r="G258" s="21">
        <f t="shared" si="147"/>
        <v>548.10000000000014</v>
      </c>
      <c r="H258" s="21">
        <v>145</v>
      </c>
      <c r="I258" s="4">
        <f t="shared" si="148"/>
        <v>693.10000000000014</v>
      </c>
      <c r="J258" s="9">
        <f t="shared" si="149"/>
        <v>1980.2857142857149</v>
      </c>
      <c r="K258" s="20"/>
      <c r="L258" s="1"/>
      <c r="M258" s="1">
        <v>950</v>
      </c>
      <c r="N258" s="1">
        <v>1200</v>
      </c>
      <c r="O258" s="1">
        <v>1560</v>
      </c>
      <c r="P258" s="1">
        <f t="shared" si="126"/>
        <v>1476.707142857143</v>
      </c>
      <c r="Q258" s="1">
        <f t="shared" si="160"/>
        <v>552.36</v>
      </c>
      <c r="R258" s="1">
        <f t="shared" si="150"/>
        <v>690.45</v>
      </c>
      <c r="S258" s="1">
        <v>145</v>
      </c>
      <c r="T258" s="1">
        <f t="shared" si="151"/>
        <v>835.45</v>
      </c>
      <c r="U258" s="22">
        <f t="shared" si="152"/>
        <v>2387.0000000000005</v>
      </c>
      <c r="V258" s="1"/>
      <c r="W258" s="1"/>
      <c r="X258" s="1">
        <v>950</v>
      </c>
      <c r="Y258" s="1">
        <v>1200</v>
      </c>
      <c r="Z258" s="1">
        <v>1880</v>
      </c>
      <c r="AA258" s="1">
        <f t="shared" si="141"/>
        <v>1779.6214285714286</v>
      </c>
      <c r="AB258" s="1">
        <f t="shared" si="161"/>
        <v>527.73</v>
      </c>
      <c r="AC258" s="1">
        <f t="shared" si="153"/>
        <v>659.66250000000002</v>
      </c>
      <c r="AD258" s="1">
        <v>165</v>
      </c>
      <c r="AE258" s="1">
        <f t="shared" si="154"/>
        <v>824.66250000000002</v>
      </c>
      <c r="AF258" s="22">
        <f t="shared" si="155"/>
        <v>2356.1785714285716</v>
      </c>
      <c r="AG258" s="20"/>
      <c r="AH258" s="20"/>
      <c r="AI258" s="1">
        <v>950</v>
      </c>
      <c r="AJ258" s="1">
        <v>1200</v>
      </c>
      <c r="AK258" s="1">
        <v>2350</v>
      </c>
      <c r="AL258" s="1">
        <f t="shared" si="127"/>
        <v>2224.5267857142858</v>
      </c>
      <c r="AM258" s="1">
        <f t="shared" si="162"/>
        <v>666.28</v>
      </c>
      <c r="AN258" s="1">
        <f t="shared" si="156"/>
        <v>832.84999999999991</v>
      </c>
      <c r="AO258" s="1">
        <v>185</v>
      </c>
      <c r="AP258" s="1">
        <v>30</v>
      </c>
      <c r="AQ258" s="1">
        <f t="shared" si="157"/>
        <v>1047.8499999999999</v>
      </c>
      <c r="AR258" s="22">
        <f t="shared" si="158"/>
        <v>2993.8571428571427</v>
      </c>
    </row>
    <row r="259" spans="2:44" x14ac:dyDescent="0.35">
      <c r="B259" s="3">
        <v>950</v>
      </c>
      <c r="C259" s="21">
        <v>1300</v>
      </c>
      <c r="D259" s="4">
        <v>1255</v>
      </c>
      <c r="E259" s="6">
        <f t="shared" si="146"/>
        <v>1307.2169642857141</v>
      </c>
      <c r="F259" s="3">
        <f t="shared" si="159"/>
        <v>451.15000000000009</v>
      </c>
      <c r="G259" s="21">
        <f t="shared" si="147"/>
        <v>563.93750000000011</v>
      </c>
      <c r="H259" s="21">
        <v>145</v>
      </c>
      <c r="I259" s="4">
        <f t="shared" si="148"/>
        <v>708.93750000000011</v>
      </c>
      <c r="J259" s="9">
        <f t="shared" si="149"/>
        <v>2025.5357142857147</v>
      </c>
      <c r="K259" s="20"/>
      <c r="L259" s="1"/>
      <c r="M259" s="1">
        <v>950</v>
      </c>
      <c r="N259" s="1">
        <v>1300</v>
      </c>
      <c r="O259" s="1">
        <v>1560</v>
      </c>
      <c r="P259" s="1">
        <f t="shared" si="126"/>
        <v>1624.9071428571428</v>
      </c>
      <c r="Q259" s="1">
        <f t="shared" si="160"/>
        <v>569.25</v>
      </c>
      <c r="R259" s="1">
        <f t="shared" si="150"/>
        <v>711.5625</v>
      </c>
      <c r="S259" s="1">
        <v>165</v>
      </c>
      <c r="T259" s="1">
        <f t="shared" si="151"/>
        <v>876.5625</v>
      </c>
      <c r="U259" s="22">
        <f t="shared" si="152"/>
        <v>2504.4642857142858</v>
      </c>
      <c r="V259" s="1"/>
      <c r="W259" s="1"/>
      <c r="X259" s="1">
        <v>950</v>
      </c>
      <c r="Y259" s="1">
        <v>1300</v>
      </c>
      <c r="Z259" s="1">
        <v>1880</v>
      </c>
      <c r="AA259" s="1">
        <f t="shared" si="141"/>
        <v>1958.2214285714285</v>
      </c>
      <c r="AB259" s="1">
        <f t="shared" si="161"/>
        <v>544.02</v>
      </c>
      <c r="AC259" s="1">
        <f t="shared" si="153"/>
        <v>680.02499999999998</v>
      </c>
      <c r="AD259" s="1">
        <v>165</v>
      </c>
      <c r="AE259" s="1">
        <f t="shared" si="154"/>
        <v>845.02499999999998</v>
      </c>
      <c r="AF259" s="22">
        <f t="shared" si="155"/>
        <v>2414.3571428571431</v>
      </c>
      <c r="AG259" s="20"/>
      <c r="AH259" s="20"/>
      <c r="AI259" s="1">
        <v>950</v>
      </c>
      <c r="AJ259" s="1">
        <v>1300</v>
      </c>
      <c r="AK259" s="1">
        <v>2350</v>
      </c>
      <c r="AL259" s="1">
        <f t="shared" si="127"/>
        <v>2447.7767857142858</v>
      </c>
      <c r="AM259" s="1">
        <f t="shared" si="162"/>
        <v>687.4</v>
      </c>
      <c r="AN259" s="1">
        <f t="shared" si="156"/>
        <v>859.25</v>
      </c>
      <c r="AO259" s="1">
        <v>185</v>
      </c>
      <c r="AP259" s="1">
        <v>30</v>
      </c>
      <c r="AQ259" s="1">
        <f t="shared" si="157"/>
        <v>1074.25</v>
      </c>
      <c r="AR259" s="22">
        <f t="shared" si="158"/>
        <v>3069.2857142857147</v>
      </c>
    </row>
    <row r="260" spans="2:44" x14ac:dyDescent="0.35">
      <c r="B260" s="3">
        <v>950</v>
      </c>
      <c r="C260" s="21">
        <v>1400</v>
      </c>
      <c r="D260" s="4">
        <v>1255</v>
      </c>
      <c r="E260" s="6">
        <f t="shared" si="146"/>
        <v>1426.4419642857142</v>
      </c>
      <c r="F260" s="3">
        <f t="shared" si="159"/>
        <v>463.82000000000011</v>
      </c>
      <c r="G260" s="21">
        <f t="shared" si="147"/>
        <v>579.77500000000009</v>
      </c>
      <c r="H260" s="21">
        <v>145</v>
      </c>
      <c r="I260" s="4">
        <f t="shared" si="148"/>
        <v>724.77500000000009</v>
      </c>
      <c r="J260" s="9">
        <f t="shared" si="149"/>
        <v>2070.7857142857147</v>
      </c>
      <c r="K260" s="20"/>
      <c r="L260" s="1"/>
      <c r="M260" s="1">
        <v>950</v>
      </c>
      <c r="N260" s="1">
        <v>1400</v>
      </c>
      <c r="O260" s="1">
        <v>1560</v>
      </c>
      <c r="P260" s="1">
        <f t="shared" si="126"/>
        <v>1773.1071428571429</v>
      </c>
      <c r="Q260" s="1">
        <f t="shared" si="160"/>
        <v>586.14</v>
      </c>
      <c r="R260" s="1">
        <f t="shared" si="150"/>
        <v>732.67499999999995</v>
      </c>
      <c r="S260" s="1">
        <v>165</v>
      </c>
      <c r="T260" s="1">
        <f t="shared" si="151"/>
        <v>897.67499999999995</v>
      </c>
      <c r="U260" s="22">
        <f t="shared" si="152"/>
        <v>2564.7857142857142</v>
      </c>
      <c r="V260" s="1"/>
      <c r="W260" s="1"/>
      <c r="X260" s="1">
        <v>950</v>
      </c>
      <c r="Y260" s="1">
        <v>1400</v>
      </c>
      <c r="Z260" s="1">
        <v>1880</v>
      </c>
      <c r="AA260" s="1">
        <f t="shared" si="141"/>
        <v>2136.8214285714284</v>
      </c>
      <c r="AB260" s="1">
        <f t="shared" si="161"/>
        <v>560.30999999999995</v>
      </c>
      <c r="AC260" s="1">
        <f t="shared" si="153"/>
        <v>700.38749999999993</v>
      </c>
      <c r="AD260" s="1">
        <v>185</v>
      </c>
      <c r="AE260" s="1">
        <f t="shared" si="154"/>
        <v>885.38749999999993</v>
      </c>
      <c r="AF260" s="22">
        <f t="shared" si="155"/>
        <v>2529.6785714285716</v>
      </c>
      <c r="AG260" s="20"/>
      <c r="AH260" s="20"/>
      <c r="AI260" s="1">
        <v>950</v>
      </c>
      <c r="AJ260" s="1">
        <v>1400</v>
      </c>
      <c r="AK260" s="1">
        <v>2350</v>
      </c>
      <c r="AL260" s="1">
        <f t="shared" si="127"/>
        <v>2671.0267857142858</v>
      </c>
      <c r="AM260" s="1">
        <f t="shared" si="162"/>
        <v>708.52</v>
      </c>
      <c r="AN260" s="1">
        <f t="shared" si="156"/>
        <v>885.65</v>
      </c>
      <c r="AO260" s="1">
        <v>200</v>
      </c>
      <c r="AP260" s="1">
        <v>30</v>
      </c>
      <c r="AQ260" s="1">
        <f t="shared" si="157"/>
        <v>1115.6500000000001</v>
      </c>
      <c r="AR260" s="22">
        <f t="shared" si="158"/>
        <v>3187.5714285714289</v>
      </c>
    </row>
    <row r="261" spans="2:44" x14ac:dyDescent="0.35">
      <c r="B261" s="3">
        <v>950</v>
      </c>
      <c r="C261" s="21">
        <v>1500</v>
      </c>
      <c r="D261" s="4">
        <v>1255</v>
      </c>
      <c r="E261" s="6">
        <f t="shared" si="146"/>
        <v>1545.6669642857141</v>
      </c>
      <c r="F261" s="3">
        <f t="shared" si="159"/>
        <v>476.49000000000012</v>
      </c>
      <c r="G261" s="21">
        <f t="shared" si="147"/>
        <v>595.61250000000018</v>
      </c>
      <c r="H261" s="21">
        <v>165</v>
      </c>
      <c r="I261" s="4">
        <f t="shared" si="148"/>
        <v>760.61250000000018</v>
      </c>
      <c r="J261" s="9">
        <f t="shared" si="149"/>
        <v>2173.178571428572</v>
      </c>
      <c r="K261" s="20"/>
      <c r="L261" s="1"/>
      <c r="M261" s="1">
        <v>950</v>
      </c>
      <c r="N261" s="1">
        <v>1500</v>
      </c>
      <c r="O261" s="1">
        <v>1560</v>
      </c>
      <c r="P261" s="1">
        <f t="shared" si="126"/>
        <v>1921.3071428571429</v>
      </c>
      <c r="Q261" s="1">
        <f t="shared" si="160"/>
        <v>603.03</v>
      </c>
      <c r="R261" s="1">
        <f t="shared" si="150"/>
        <v>753.78749999999991</v>
      </c>
      <c r="S261" s="1">
        <v>165</v>
      </c>
      <c r="T261" s="1">
        <f t="shared" si="151"/>
        <v>918.78749999999991</v>
      </c>
      <c r="U261" s="22">
        <f t="shared" si="152"/>
        <v>2625.1071428571427</v>
      </c>
      <c r="V261" s="1"/>
      <c r="W261" s="1"/>
      <c r="X261" s="1">
        <v>950</v>
      </c>
      <c r="Y261" s="1">
        <v>1500</v>
      </c>
      <c r="Z261" s="1">
        <v>1880</v>
      </c>
      <c r="AA261" s="1">
        <f t="shared" si="141"/>
        <v>2315.4214285714284</v>
      </c>
      <c r="AB261" s="1">
        <f t="shared" si="161"/>
        <v>576.59999999999991</v>
      </c>
      <c r="AC261" s="1">
        <f t="shared" si="153"/>
        <v>720.74999999999989</v>
      </c>
      <c r="AD261" s="1">
        <v>185</v>
      </c>
      <c r="AE261" s="1">
        <f t="shared" si="154"/>
        <v>905.74999999999989</v>
      </c>
      <c r="AF261" s="22">
        <f t="shared" si="155"/>
        <v>2587.8571428571427</v>
      </c>
      <c r="AG261" s="20"/>
      <c r="AH261" s="20"/>
      <c r="AI261" s="1">
        <v>950</v>
      </c>
      <c r="AJ261" s="1">
        <v>1500</v>
      </c>
      <c r="AK261" s="1">
        <v>2350</v>
      </c>
      <c r="AL261" s="1">
        <f t="shared" si="127"/>
        <v>2894.2767857142858</v>
      </c>
      <c r="AM261" s="1">
        <f t="shared" si="162"/>
        <v>729.64</v>
      </c>
      <c r="AN261" s="1">
        <f t="shared" si="156"/>
        <v>912.05</v>
      </c>
      <c r="AO261" s="1">
        <v>200</v>
      </c>
      <c r="AP261" s="1">
        <v>30</v>
      </c>
      <c r="AQ261" s="1">
        <f t="shared" si="157"/>
        <v>1142.05</v>
      </c>
      <c r="AR261" s="22">
        <f t="shared" si="158"/>
        <v>3263</v>
      </c>
    </row>
    <row r="262" spans="2:44" x14ac:dyDescent="0.35">
      <c r="B262" s="3">
        <v>950</v>
      </c>
      <c r="C262" s="21">
        <v>1600</v>
      </c>
      <c r="D262" s="4">
        <v>1255</v>
      </c>
      <c r="E262" s="6">
        <f t="shared" si="146"/>
        <v>1664.891964285714</v>
      </c>
      <c r="F262" s="3">
        <f t="shared" si="159"/>
        <v>489.16000000000014</v>
      </c>
      <c r="G262" s="21">
        <f t="shared" si="147"/>
        <v>611.45000000000016</v>
      </c>
      <c r="H262" s="21">
        <v>165</v>
      </c>
      <c r="I262" s="4">
        <f t="shared" si="148"/>
        <v>776.45000000000016</v>
      </c>
      <c r="J262" s="9">
        <f t="shared" si="149"/>
        <v>2218.428571428572</v>
      </c>
      <c r="K262" s="20"/>
      <c r="L262" s="1"/>
      <c r="M262" s="1">
        <v>950</v>
      </c>
      <c r="N262" s="1">
        <v>1600</v>
      </c>
      <c r="O262" s="1">
        <v>1560</v>
      </c>
      <c r="P262" s="1">
        <f t="shared" ref="P262:P325" si="163">(((22/7*(M262/2)^2)*O262)+((N262-M262)*O262*M262))/1000000</f>
        <v>2069.5071428571428</v>
      </c>
      <c r="Q262" s="1">
        <f t="shared" si="160"/>
        <v>619.91999999999996</v>
      </c>
      <c r="R262" s="1">
        <f t="shared" si="150"/>
        <v>774.9</v>
      </c>
      <c r="S262" s="1">
        <v>185</v>
      </c>
      <c r="T262" s="1">
        <f t="shared" si="151"/>
        <v>959.9</v>
      </c>
      <c r="U262" s="22">
        <f t="shared" si="152"/>
        <v>2742.5714285714289</v>
      </c>
      <c r="V262" s="1"/>
      <c r="W262" s="1"/>
      <c r="X262" s="1">
        <v>950</v>
      </c>
      <c r="Y262" s="1">
        <v>1600</v>
      </c>
      <c r="Z262" s="1">
        <v>1880</v>
      </c>
      <c r="AA262" s="1">
        <f t="shared" si="141"/>
        <v>2494.0214285714283</v>
      </c>
      <c r="AB262" s="1">
        <f t="shared" si="161"/>
        <v>592.88999999999987</v>
      </c>
      <c r="AC262" s="1">
        <f t="shared" si="153"/>
        <v>741.11249999999984</v>
      </c>
      <c r="AD262" s="1">
        <v>185</v>
      </c>
      <c r="AE262" s="1">
        <f t="shared" si="154"/>
        <v>926.11249999999984</v>
      </c>
      <c r="AF262" s="22">
        <f t="shared" si="155"/>
        <v>2646.0357142857142</v>
      </c>
      <c r="AG262" s="20"/>
      <c r="AH262" s="20"/>
      <c r="AI262" s="1">
        <v>950</v>
      </c>
      <c r="AJ262" s="1">
        <v>1600</v>
      </c>
      <c r="AK262" s="1">
        <v>2350</v>
      </c>
      <c r="AL262" s="1">
        <f t="shared" si="127"/>
        <v>3117.5267857142858</v>
      </c>
      <c r="AM262" s="1">
        <f t="shared" si="162"/>
        <v>750.76</v>
      </c>
      <c r="AN262" s="1">
        <f t="shared" si="156"/>
        <v>938.45</v>
      </c>
      <c r="AO262" s="1">
        <v>205</v>
      </c>
      <c r="AP262" s="1">
        <v>30</v>
      </c>
      <c r="AQ262" s="1">
        <f t="shared" si="157"/>
        <v>1173.45</v>
      </c>
      <c r="AR262" s="22">
        <f t="shared" si="158"/>
        <v>3352.7142857142862</v>
      </c>
    </row>
    <row r="263" spans="2:44" x14ac:dyDescent="0.35">
      <c r="B263" s="3">
        <v>950</v>
      </c>
      <c r="C263" s="21">
        <v>1700</v>
      </c>
      <c r="D263" s="4">
        <v>1255</v>
      </c>
      <c r="E263" s="6">
        <f t="shared" si="146"/>
        <v>1784.1169642857142</v>
      </c>
      <c r="F263" s="3">
        <f t="shared" si="159"/>
        <v>501.83000000000015</v>
      </c>
      <c r="G263" s="21">
        <f t="shared" si="147"/>
        <v>627.28750000000014</v>
      </c>
      <c r="H263" s="21">
        <v>165</v>
      </c>
      <c r="I263" s="4">
        <f t="shared" si="148"/>
        <v>792.28750000000014</v>
      </c>
      <c r="J263" s="9">
        <f t="shared" si="149"/>
        <v>2263.678571428572</v>
      </c>
      <c r="K263" s="20"/>
      <c r="L263" s="1"/>
      <c r="M263" s="1">
        <v>950</v>
      </c>
      <c r="N263" s="1">
        <v>1700</v>
      </c>
      <c r="O263" s="1">
        <v>1560</v>
      </c>
      <c r="P263" s="1">
        <f t="shared" si="163"/>
        <v>2217.707142857143</v>
      </c>
      <c r="Q263" s="1">
        <f t="shared" si="160"/>
        <v>636.80999999999995</v>
      </c>
      <c r="R263" s="1">
        <f t="shared" si="150"/>
        <v>796.01249999999993</v>
      </c>
      <c r="S263" s="1">
        <v>185</v>
      </c>
      <c r="T263" s="1">
        <f t="shared" si="151"/>
        <v>981.01249999999993</v>
      </c>
      <c r="U263" s="22">
        <f t="shared" si="152"/>
        <v>2802.8928571428573</v>
      </c>
      <c r="V263" s="1"/>
      <c r="W263" s="1"/>
      <c r="X263" s="1">
        <v>950</v>
      </c>
      <c r="Y263" s="1">
        <v>1700</v>
      </c>
      <c r="Z263" s="1">
        <v>1880</v>
      </c>
      <c r="AA263" s="1">
        <f t="shared" si="141"/>
        <v>2672.6214285714282</v>
      </c>
      <c r="AB263" s="1">
        <f t="shared" si="161"/>
        <v>609.17999999999984</v>
      </c>
      <c r="AC263" s="1">
        <f t="shared" si="153"/>
        <v>761.4749999999998</v>
      </c>
      <c r="AD263" s="1">
        <v>200</v>
      </c>
      <c r="AE263" s="1">
        <f t="shared" si="154"/>
        <v>961.4749999999998</v>
      </c>
      <c r="AF263" s="22">
        <f t="shared" si="155"/>
        <v>2747.071428571428</v>
      </c>
      <c r="AG263" s="20"/>
      <c r="AH263" s="20"/>
      <c r="AI263" s="1">
        <v>950</v>
      </c>
      <c r="AJ263" s="1">
        <v>1700</v>
      </c>
      <c r="AK263" s="1">
        <v>2350</v>
      </c>
      <c r="AL263" s="1">
        <f t="shared" si="127"/>
        <v>3340.7767857142858</v>
      </c>
      <c r="AM263" s="1">
        <f t="shared" si="162"/>
        <v>771.88</v>
      </c>
      <c r="AN263" s="1">
        <f t="shared" si="156"/>
        <v>964.85</v>
      </c>
      <c r="AO263" s="1">
        <v>205</v>
      </c>
      <c r="AP263" s="1">
        <v>30</v>
      </c>
      <c r="AQ263" s="1">
        <f t="shared" si="157"/>
        <v>1199.8499999999999</v>
      </c>
      <c r="AR263" s="22">
        <f t="shared" si="158"/>
        <v>3428.1428571428569</v>
      </c>
    </row>
    <row r="264" spans="2:44" x14ac:dyDescent="0.35">
      <c r="B264" s="3">
        <v>950</v>
      </c>
      <c r="C264" s="21">
        <v>1800</v>
      </c>
      <c r="D264" s="4">
        <v>1255</v>
      </c>
      <c r="E264" s="6">
        <f t="shared" si="146"/>
        <v>1903.3419642857141</v>
      </c>
      <c r="F264" s="3">
        <f t="shared" si="159"/>
        <v>514.50000000000011</v>
      </c>
      <c r="G264" s="21">
        <f t="shared" si="147"/>
        <v>643.12500000000011</v>
      </c>
      <c r="H264" s="21">
        <v>165</v>
      </c>
      <c r="I264" s="4">
        <f t="shared" si="148"/>
        <v>808.12500000000011</v>
      </c>
      <c r="J264" s="9">
        <f t="shared" si="149"/>
        <v>2308.928571428572</v>
      </c>
      <c r="K264" s="20"/>
      <c r="L264" s="1"/>
      <c r="M264" s="1">
        <v>950</v>
      </c>
      <c r="N264" s="1">
        <v>1800</v>
      </c>
      <c r="O264" s="1">
        <v>1560</v>
      </c>
      <c r="P264" s="1">
        <f t="shared" si="163"/>
        <v>2365.9071428571428</v>
      </c>
      <c r="Q264" s="1">
        <f t="shared" si="160"/>
        <v>653.69999999999993</v>
      </c>
      <c r="R264" s="1">
        <f t="shared" si="150"/>
        <v>817.12499999999989</v>
      </c>
      <c r="S264" s="1">
        <v>185</v>
      </c>
      <c r="T264" s="1">
        <f t="shared" si="151"/>
        <v>1002.1249999999999</v>
      </c>
      <c r="U264" s="22">
        <f t="shared" si="152"/>
        <v>2863.2142857142858</v>
      </c>
      <c r="V264" s="1"/>
      <c r="W264" s="1"/>
      <c r="X264" s="1">
        <v>950</v>
      </c>
      <c r="Y264" s="1">
        <v>1800</v>
      </c>
      <c r="Z264" s="1">
        <v>1880</v>
      </c>
      <c r="AA264" s="1">
        <f t="shared" si="141"/>
        <v>2851.2214285714281</v>
      </c>
      <c r="AB264" s="1">
        <f t="shared" si="161"/>
        <v>625.4699999999998</v>
      </c>
      <c r="AC264" s="1">
        <f t="shared" si="153"/>
        <v>781.83749999999975</v>
      </c>
      <c r="AD264" s="1">
        <v>200</v>
      </c>
      <c r="AE264" s="1">
        <f t="shared" si="154"/>
        <v>981.83749999999975</v>
      </c>
      <c r="AF264" s="22">
        <f t="shared" si="155"/>
        <v>2805.2499999999995</v>
      </c>
      <c r="AG264" s="20"/>
      <c r="AH264" s="20"/>
      <c r="AI264" s="1">
        <v>950</v>
      </c>
      <c r="AJ264" s="1">
        <v>1800</v>
      </c>
      <c r="AK264" s="1">
        <v>2350</v>
      </c>
      <c r="AL264" s="1">
        <f t="shared" si="127"/>
        <v>3564.0267857142858</v>
      </c>
      <c r="AM264" s="1">
        <f t="shared" si="162"/>
        <v>793</v>
      </c>
      <c r="AN264" s="1">
        <f t="shared" si="156"/>
        <v>991.25</v>
      </c>
      <c r="AO264" s="1">
        <v>210</v>
      </c>
      <c r="AP264" s="1">
        <v>30</v>
      </c>
      <c r="AQ264" s="1">
        <f t="shared" si="157"/>
        <v>1231.25</v>
      </c>
      <c r="AR264" s="22">
        <f t="shared" si="158"/>
        <v>3517.8571428571431</v>
      </c>
    </row>
    <row r="265" spans="2:44" x14ac:dyDescent="0.35">
      <c r="B265" s="3">
        <v>950</v>
      </c>
      <c r="C265" s="21">
        <v>1900</v>
      </c>
      <c r="D265" s="4">
        <v>1255</v>
      </c>
      <c r="E265" s="6">
        <f t="shared" si="146"/>
        <v>2022.5669642857142</v>
      </c>
      <c r="F265" s="3">
        <f t="shared" si="159"/>
        <v>527.17000000000007</v>
      </c>
      <c r="G265" s="21">
        <f t="shared" si="147"/>
        <v>658.96250000000009</v>
      </c>
      <c r="H265" s="21">
        <v>185</v>
      </c>
      <c r="I265" s="4">
        <f t="shared" si="148"/>
        <v>843.96250000000009</v>
      </c>
      <c r="J265" s="9">
        <f t="shared" si="149"/>
        <v>2411.3214285714289</v>
      </c>
      <c r="K265" s="20"/>
      <c r="L265" s="1"/>
      <c r="M265" s="1">
        <v>950</v>
      </c>
      <c r="N265" s="1">
        <v>1900</v>
      </c>
      <c r="O265" s="1">
        <v>1560</v>
      </c>
      <c r="P265" s="1">
        <f t="shared" si="163"/>
        <v>2514.1071428571431</v>
      </c>
      <c r="Q265" s="1">
        <f t="shared" si="160"/>
        <v>670.58999999999992</v>
      </c>
      <c r="R265" s="1">
        <f t="shared" si="150"/>
        <v>838.23749999999995</v>
      </c>
      <c r="S265" s="1">
        <v>200</v>
      </c>
      <c r="T265" s="1">
        <f t="shared" si="151"/>
        <v>1038.2375</v>
      </c>
      <c r="U265" s="22">
        <f t="shared" si="152"/>
        <v>2966.3928571428573</v>
      </c>
      <c r="V265" s="1"/>
      <c r="W265" s="1"/>
      <c r="X265" s="1">
        <v>950</v>
      </c>
      <c r="Y265" s="1">
        <v>1900</v>
      </c>
      <c r="Z265" s="1">
        <v>1880</v>
      </c>
      <c r="AA265" s="1">
        <f t="shared" si="141"/>
        <v>3029.8214285714284</v>
      </c>
      <c r="AB265" s="1">
        <f t="shared" si="161"/>
        <v>641.75999999999976</v>
      </c>
      <c r="AC265" s="1">
        <f t="shared" si="153"/>
        <v>802.1999999999997</v>
      </c>
      <c r="AD265" s="1">
        <v>205</v>
      </c>
      <c r="AE265" s="1">
        <f t="shared" si="154"/>
        <v>1007.1999999999997</v>
      </c>
      <c r="AF265" s="22">
        <f t="shared" si="155"/>
        <v>2877.7142857142849</v>
      </c>
      <c r="AG265" s="20"/>
      <c r="AH265" s="20"/>
      <c r="AI265" s="1">
        <v>950</v>
      </c>
      <c r="AJ265" s="1">
        <v>1900</v>
      </c>
      <c r="AK265" s="1">
        <v>2350</v>
      </c>
      <c r="AL265" s="1">
        <f t="shared" si="127"/>
        <v>3787.2767857142858</v>
      </c>
      <c r="AM265" s="1">
        <f t="shared" si="162"/>
        <v>814.12</v>
      </c>
      <c r="AN265" s="1">
        <f t="shared" si="156"/>
        <v>1017.65</v>
      </c>
      <c r="AO265" s="1">
        <v>210</v>
      </c>
      <c r="AP265" s="1">
        <v>30</v>
      </c>
      <c r="AQ265" s="1">
        <f t="shared" si="157"/>
        <v>1257.6500000000001</v>
      </c>
      <c r="AR265" s="22">
        <f t="shared" si="158"/>
        <v>3593.2857142857147</v>
      </c>
    </row>
    <row r="266" spans="2:44" x14ac:dyDescent="0.35">
      <c r="B266" s="3">
        <v>950</v>
      </c>
      <c r="C266" s="21">
        <v>2000</v>
      </c>
      <c r="D266" s="4">
        <v>1255</v>
      </c>
      <c r="E266" s="6">
        <f t="shared" si="146"/>
        <v>2141.7919642857141</v>
      </c>
      <c r="F266" s="3">
        <f t="shared" si="159"/>
        <v>539.84</v>
      </c>
      <c r="G266" s="21">
        <f t="shared" si="147"/>
        <v>674.80000000000007</v>
      </c>
      <c r="H266" s="21">
        <v>185</v>
      </c>
      <c r="I266" s="4">
        <f t="shared" si="148"/>
        <v>859.80000000000007</v>
      </c>
      <c r="J266" s="9">
        <f t="shared" si="149"/>
        <v>2456.5714285714289</v>
      </c>
      <c r="K266" s="20"/>
      <c r="L266" s="1"/>
      <c r="M266" s="1">
        <v>950</v>
      </c>
      <c r="N266" s="1">
        <v>2000</v>
      </c>
      <c r="O266" s="1">
        <v>1560</v>
      </c>
      <c r="P266" s="1">
        <f t="shared" si="163"/>
        <v>2662.3071428571429</v>
      </c>
      <c r="Q266" s="1">
        <f t="shared" si="160"/>
        <v>687.4799999999999</v>
      </c>
      <c r="R266" s="1">
        <f t="shared" si="150"/>
        <v>859.34999999999991</v>
      </c>
      <c r="S266" s="1">
        <v>200</v>
      </c>
      <c r="T266" s="1">
        <f t="shared" si="151"/>
        <v>1059.3499999999999</v>
      </c>
      <c r="U266" s="22">
        <f t="shared" si="152"/>
        <v>3026.7142857142858</v>
      </c>
      <c r="V266" s="1"/>
      <c r="W266" s="1"/>
      <c r="X266" s="1">
        <v>950</v>
      </c>
      <c r="Y266" s="1">
        <v>2000</v>
      </c>
      <c r="Z266" s="1">
        <v>1880</v>
      </c>
      <c r="AA266" s="1">
        <f t="shared" si="141"/>
        <v>3208.4214285714284</v>
      </c>
      <c r="AB266" s="1">
        <f t="shared" si="161"/>
        <v>658.04999999999973</v>
      </c>
      <c r="AC266" s="1">
        <f t="shared" si="153"/>
        <v>822.56249999999966</v>
      </c>
      <c r="AD266" s="1">
        <v>205</v>
      </c>
      <c r="AE266" s="1">
        <f t="shared" si="154"/>
        <v>1027.5624999999995</v>
      </c>
      <c r="AF266" s="22">
        <f t="shared" si="155"/>
        <v>2935.892857142856</v>
      </c>
      <c r="AG266" s="20"/>
      <c r="AH266" s="20"/>
      <c r="AI266" s="1">
        <v>950</v>
      </c>
      <c r="AJ266" s="1">
        <v>2000</v>
      </c>
      <c r="AK266" s="1">
        <v>2350</v>
      </c>
      <c r="AL266" s="1">
        <f t="shared" si="127"/>
        <v>4010.5267857142858</v>
      </c>
      <c r="AM266" s="1">
        <f t="shared" si="162"/>
        <v>835.24</v>
      </c>
      <c r="AN266" s="1">
        <f t="shared" si="156"/>
        <v>1044.05</v>
      </c>
      <c r="AO266" s="1">
        <v>215</v>
      </c>
      <c r="AP266" s="1">
        <v>30</v>
      </c>
      <c r="AQ266" s="1">
        <f t="shared" si="157"/>
        <v>1289.05</v>
      </c>
      <c r="AR266" s="22">
        <f t="shared" si="158"/>
        <v>3683</v>
      </c>
    </row>
    <row r="267" spans="2:44" x14ac:dyDescent="0.35">
      <c r="B267" s="3">
        <v>950</v>
      </c>
      <c r="C267" s="21">
        <v>2100</v>
      </c>
      <c r="D267" s="4">
        <v>1255</v>
      </c>
      <c r="E267" s="6">
        <f t="shared" si="146"/>
        <v>2261.016964285714</v>
      </c>
      <c r="F267" s="3">
        <f t="shared" si="159"/>
        <v>552.51</v>
      </c>
      <c r="G267" s="21">
        <f t="shared" si="147"/>
        <v>690.63750000000005</v>
      </c>
      <c r="H267" s="21">
        <v>185</v>
      </c>
      <c r="I267" s="4">
        <f t="shared" si="148"/>
        <v>875.63750000000005</v>
      </c>
      <c r="J267" s="9">
        <f t="shared" si="149"/>
        <v>2501.8214285714289</v>
      </c>
      <c r="K267" s="20"/>
      <c r="L267" s="1"/>
      <c r="M267" s="1">
        <v>950</v>
      </c>
      <c r="N267" s="1">
        <v>2100</v>
      </c>
      <c r="O267" s="1">
        <v>1560</v>
      </c>
      <c r="P267" s="1">
        <f t="shared" si="163"/>
        <v>2810.5071428571428</v>
      </c>
      <c r="Q267" s="1">
        <f t="shared" si="160"/>
        <v>704.36999999999989</v>
      </c>
      <c r="R267" s="1">
        <f t="shared" si="150"/>
        <v>880.46249999999986</v>
      </c>
      <c r="S267" s="1">
        <v>200</v>
      </c>
      <c r="T267" s="1">
        <f t="shared" si="151"/>
        <v>1080.4624999999999</v>
      </c>
      <c r="U267" s="22">
        <f t="shared" si="152"/>
        <v>3087.0357142857142</v>
      </c>
      <c r="V267" s="1"/>
      <c r="W267" s="1"/>
      <c r="X267" s="1">
        <v>950</v>
      </c>
      <c r="Y267" s="1">
        <v>2100</v>
      </c>
      <c r="Z267" s="1">
        <v>1880</v>
      </c>
      <c r="AA267" s="1">
        <f t="shared" si="141"/>
        <v>3387.0214285714283</v>
      </c>
      <c r="AB267" s="1">
        <f t="shared" si="161"/>
        <v>674.33999999999969</v>
      </c>
      <c r="AC267" s="1">
        <f t="shared" si="153"/>
        <v>842.92499999999961</v>
      </c>
      <c r="AD267" s="1">
        <v>205</v>
      </c>
      <c r="AE267" s="1">
        <f t="shared" si="154"/>
        <v>1047.9249999999997</v>
      </c>
      <c r="AF267" s="22">
        <f t="shared" si="155"/>
        <v>2994.071428571428</v>
      </c>
      <c r="AG267" s="20"/>
      <c r="AH267" s="20"/>
      <c r="AI267" s="1">
        <v>950</v>
      </c>
      <c r="AJ267" s="1">
        <v>2100</v>
      </c>
      <c r="AK267" s="1">
        <v>2350</v>
      </c>
      <c r="AL267" s="1">
        <f t="shared" si="127"/>
        <v>4233.7767857142862</v>
      </c>
      <c r="AM267" s="1">
        <f t="shared" si="162"/>
        <v>856.36</v>
      </c>
      <c r="AN267" s="1">
        <f t="shared" si="156"/>
        <v>1070.45</v>
      </c>
      <c r="AO267" s="1">
        <v>215</v>
      </c>
      <c r="AP267" s="1">
        <v>30</v>
      </c>
      <c r="AQ267" s="1">
        <f t="shared" si="157"/>
        <v>1315.45</v>
      </c>
      <c r="AR267" s="22">
        <f t="shared" si="158"/>
        <v>3758.428571428572</v>
      </c>
    </row>
    <row r="268" spans="2:44" x14ac:dyDescent="0.35">
      <c r="B268" s="3">
        <v>950</v>
      </c>
      <c r="C268" s="21">
        <v>2200</v>
      </c>
      <c r="D268" s="4">
        <v>1255</v>
      </c>
      <c r="E268" s="6">
        <f t="shared" si="146"/>
        <v>2380.2419642857139</v>
      </c>
      <c r="F268" s="3">
        <f t="shared" si="159"/>
        <v>565.17999999999995</v>
      </c>
      <c r="G268" s="21">
        <f t="shared" si="147"/>
        <v>706.47499999999991</v>
      </c>
      <c r="H268" s="21">
        <v>185</v>
      </c>
      <c r="I268" s="4">
        <f t="shared" si="148"/>
        <v>891.47499999999991</v>
      </c>
      <c r="J268" s="9">
        <f t="shared" si="149"/>
        <v>2547.0714285714284</v>
      </c>
      <c r="K268" s="20"/>
      <c r="L268" s="1"/>
      <c r="M268" s="1">
        <v>950</v>
      </c>
      <c r="N268" s="1">
        <v>2200</v>
      </c>
      <c r="O268" s="1">
        <v>1560</v>
      </c>
      <c r="P268" s="1">
        <f t="shared" si="163"/>
        <v>2958.707142857143</v>
      </c>
      <c r="Q268" s="1">
        <f t="shared" si="160"/>
        <v>721.25999999999988</v>
      </c>
      <c r="R268" s="1">
        <f t="shared" si="150"/>
        <v>901.57499999999982</v>
      </c>
      <c r="S268" s="1">
        <v>200</v>
      </c>
      <c r="T268" s="1">
        <f t="shared" si="151"/>
        <v>1101.5749999999998</v>
      </c>
      <c r="U268" s="22">
        <f t="shared" si="152"/>
        <v>3147.3571428571427</v>
      </c>
      <c r="V268" s="1"/>
      <c r="W268" s="1"/>
      <c r="X268" s="1">
        <v>950</v>
      </c>
      <c r="Y268" s="1">
        <v>2200</v>
      </c>
      <c r="Z268" s="1">
        <v>1880</v>
      </c>
      <c r="AA268" s="1">
        <f t="shared" si="141"/>
        <v>3565.6214285714282</v>
      </c>
      <c r="AB268" s="1">
        <f t="shared" si="161"/>
        <v>690.62999999999965</v>
      </c>
      <c r="AC268" s="1">
        <f t="shared" si="153"/>
        <v>863.28749999999957</v>
      </c>
      <c r="AD268" s="1">
        <v>210</v>
      </c>
      <c r="AE268" s="1">
        <f t="shared" si="154"/>
        <v>1073.2874999999995</v>
      </c>
      <c r="AF268" s="22">
        <f t="shared" si="155"/>
        <v>3066.5357142857129</v>
      </c>
      <c r="AG268" s="20"/>
      <c r="AH268" s="20"/>
      <c r="AI268" s="1">
        <v>950</v>
      </c>
      <c r="AJ268" s="1">
        <v>2200</v>
      </c>
      <c r="AK268" s="1">
        <v>2350</v>
      </c>
      <c r="AL268" s="1">
        <f t="shared" si="127"/>
        <v>4457.0267857142862</v>
      </c>
      <c r="AM268" s="1">
        <f t="shared" si="162"/>
        <v>877.48</v>
      </c>
      <c r="AN268" s="1">
        <f t="shared" si="156"/>
        <v>1096.8499999999999</v>
      </c>
      <c r="AO268" s="1">
        <v>215</v>
      </c>
      <c r="AP268" s="1">
        <v>30</v>
      </c>
      <c r="AQ268" s="1">
        <f t="shared" si="157"/>
        <v>1341.85</v>
      </c>
      <c r="AR268" s="22">
        <f t="shared" si="158"/>
        <v>3833.8571428571427</v>
      </c>
    </row>
    <row r="269" spans="2:44" x14ac:dyDescent="0.35">
      <c r="B269" s="3">
        <v>950</v>
      </c>
      <c r="C269" s="21">
        <v>2300</v>
      </c>
      <c r="D269" s="4">
        <v>1255</v>
      </c>
      <c r="E269" s="6">
        <f t="shared" si="146"/>
        <v>2499.4669642857143</v>
      </c>
      <c r="F269" s="3">
        <f t="shared" si="159"/>
        <v>577.84999999999991</v>
      </c>
      <c r="G269" s="21">
        <f t="shared" si="147"/>
        <v>722.31249999999989</v>
      </c>
      <c r="H269" s="21">
        <v>185</v>
      </c>
      <c r="I269" s="4">
        <f t="shared" si="148"/>
        <v>907.31249999999989</v>
      </c>
      <c r="J269" s="9">
        <f t="shared" si="149"/>
        <v>2592.3214285714284</v>
      </c>
      <c r="K269" s="20"/>
      <c r="L269" s="1"/>
      <c r="M269" s="1">
        <v>950</v>
      </c>
      <c r="N269" s="1">
        <v>2300</v>
      </c>
      <c r="O269" s="1">
        <v>1560</v>
      </c>
      <c r="P269" s="1">
        <f t="shared" si="163"/>
        <v>3106.9071428571428</v>
      </c>
      <c r="Q269" s="1">
        <f t="shared" si="160"/>
        <v>738.14999999999986</v>
      </c>
      <c r="R269" s="1">
        <f t="shared" si="150"/>
        <v>922.68749999999977</v>
      </c>
      <c r="S269" s="1">
        <v>205</v>
      </c>
      <c r="T269" s="1">
        <f t="shared" si="151"/>
        <v>1127.6874999999998</v>
      </c>
      <c r="U269" s="22">
        <f t="shared" si="152"/>
        <v>3221.9642857142853</v>
      </c>
      <c r="V269" s="1"/>
      <c r="W269" s="1"/>
      <c r="X269" s="1">
        <v>950</v>
      </c>
      <c r="Y269" s="1">
        <v>2300</v>
      </c>
      <c r="Z269" s="1">
        <v>1880</v>
      </c>
      <c r="AA269" s="1">
        <f t="shared" si="141"/>
        <v>3744.2214285714281</v>
      </c>
      <c r="AB269" s="1">
        <f t="shared" si="161"/>
        <v>706.91999999999962</v>
      </c>
      <c r="AC269" s="1">
        <f t="shared" si="153"/>
        <v>883.64999999999952</v>
      </c>
      <c r="AD269" s="1">
        <v>210</v>
      </c>
      <c r="AE269" s="1">
        <f t="shared" si="154"/>
        <v>1093.6499999999996</v>
      </c>
      <c r="AF269" s="22">
        <f t="shared" si="155"/>
        <v>3124.7142857142849</v>
      </c>
      <c r="AG269" s="20"/>
      <c r="AH269" s="20"/>
      <c r="AI269" s="1">
        <v>950</v>
      </c>
      <c r="AJ269" s="1">
        <v>2300</v>
      </c>
      <c r="AK269" s="1">
        <v>2350</v>
      </c>
      <c r="AL269" s="1">
        <f t="shared" si="127"/>
        <v>4680.2767857142862</v>
      </c>
      <c r="AM269" s="1">
        <f t="shared" si="162"/>
        <v>898.6</v>
      </c>
      <c r="AN269" s="1">
        <f t="shared" si="156"/>
        <v>1123.25</v>
      </c>
      <c r="AO269" s="1">
        <v>220</v>
      </c>
      <c r="AP269" s="1">
        <v>30</v>
      </c>
      <c r="AQ269" s="1">
        <f t="shared" si="157"/>
        <v>1373.25</v>
      </c>
      <c r="AR269" s="22">
        <f t="shared" si="158"/>
        <v>3923.5714285714289</v>
      </c>
    </row>
    <row r="270" spans="2:44" x14ac:dyDescent="0.35">
      <c r="B270" s="3">
        <v>950</v>
      </c>
      <c r="C270" s="21">
        <v>2400</v>
      </c>
      <c r="D270" s="4">
        <v>1255</v>
      </c>
      <c r="E270" s="6">
        <f t="shared" si="146"/>
        <v>2618.6919642857142</v>
      </c>
      <c r="F270" s="3">
        <f t="shared" si="159"/>
        <v>590.51999999999987</v>
      </c>
      <c r="G270" s="21">
        <f t="shared" si="147"/>
        <v>738.14999999999986</v>
      </c>
      <c r="H270" s="21">
        <v>200</v>
      </c>
      <c r="I270" s="4">
        <f t="shared" si="148"/>
        <v>938.14999999999986</v>
      </c>
      <c r="J270" s="9">
        <f t="shared" si="149"/>
        <v>2680.4285714285711</v>
      </c>
      <c r="K270" s="20"/>
      <c r="L270" s="1"/>
      <c r="M270" s="1">
        <v>950</v>
      </c>
      <c r="N270" s="1">
        <v>2400</v>
      </c>
      <c r="O270" s="1">
        <v>1560</v>
      </c>
      <c r="P270" s="1">
        <f t="shared" si="163"/>
        <v>3255.1071428571431</v>
      </c>
      <c r="Q270" s="1">
        <f t="shared" si="160"/>
        <v>755.03999999999985</v>
      </c>
      <c r="R270" s="1">
        <f t="shared" si="150"/>
        <v>943.79999999999984</v>
      </c>
      <c r="S270" s="1">
        <v>205</v>
      </c>
      <c r="T270" s="1">
        <f t="shared" si="151"/>
        <v>1148.7999999999997</v>
      </c>
      <c r="U270" s="22">
        <f t="shared" si="152"/>
        <v>3282.2857142857138</v>
      </c>
      <c r="V270" s="1"/>
      <c r="W270" s="1"/>
      <c r="X270" s="1">
        <v>950</v>
      </c>
      <c r="Y270" s="1">
        <v>2400</v>
      </c>
      <c r="Z270" s="1">
        <v>1880</v>
      </c>
      <c r="AA270" s="1">
        <f t="shared" si="141"/>
        <v>3922.8214285714284</v>
      </c>
      <c r="AB270" s="1">
        <f t="shared" si="161"/>
        <v>723.20999999999958</v>
      </c>
      <c r="AC270" s="1">
        <f t="shared" si="153"/>
        <v>904.01249999999948</v>
      </c>
      <c r="AD270" s="1">
        <v>210</v>
      </c>
      <c r="AE270" s="1">
        <f t="shared" si="154"/>
        <v>1114.0124999999994</v>
      </c>
      <c r="AF270" s="22">
        <f t="shared" si="155"/>
        <v>3182.8928571428555</v>
      </c>
      <c r="AG270" s="20"/>
      <c r="AH270" s="20"/>
      <c r="AI270" s="1">
        <v>950</v>
      </c>
      <c r="AJ270" s="1">
        <v>2400</v>
      </c>
      <c r="AK270" s="1">
        <v>2350</v>
      </c>
      <c r="AL270" s="1">
        <f t="shared" si="127"/>
        <v>4903.5267857142862</v>
      </c>
      <c r="AM270" s="1">
        <f t="shared" si="162"/>
        <v>919.72</v>
      </c>
      <c r="AN270" s="1">
        <f t="shared" si="156"/>
        <v>1149.6500000000001</v>
      </c>
      <c r="AO270" s="1">
        <v>220</v>
      </c>
      <c r="AP270" s="1">
        <v>30</v>
      </c>
      <c r="AQ270" s="1">
        <f t="shared" si="157"/>
        <v>1399.65</v>
      </c>
      <c r="AR270" s="22">
        <f t="shared" si="158"/>
        <v>3999.0000000000005</v>
      </c>
    </row>
    <row r="271" spans="2:44" x14ac:dyDescent="0.35">
      <c r="B271" s="3">
        <v>950</v>
      </c>
      <c r="C271" s="21">
        <v>2500</v>
      </c>
      <c r="D271" s="4">
        <v>1255</v>
      </c>
      <c r="E271" s="6">
        <f t="shared" si="146"/>
        <v>2737.9169642857141</v>
      </c>
      <c r="F271" s="3">
        <f t="shared" si="159"/>
        <v>603.18999999999983</v>
      </c>
      <c r="G271" s="21">
        <f t="shared" si="147"/>
        <v>753.98749999999973</v>
      </c>
      <c r="H271" s="21">
        <v>200</v>
      </c>
      <c r="I271" s="4">
        <f t="shared" si="148"/>
        <v>953.98749999999973</v>
      </c>
      <c r="J271" s="9">
        <f t="shared" si="149"/>
        <v>2725.6785714285706</v>
      </c>
      <c r="K271" s="20"/>
      <c r="L271" s="1"/>
      <c r="M271" s="1">
        <v>950</v>
      </c>
      <c r="N271" s="1">
        <v>2500</v>
      </c>
      <c r="O271" s="1">
        <v>1560</v>
      </c>
      <c r="P271" s="1">
        <f t="shared" si="163"/>
        <v>3403.3071428571429</v>
      </c>
      <c r="Q271" s="1">
        <f t="shared" si="160"/>
        <v>771.92999999999984</v>
      </c>
      <c r="R271" s="1">
        <f t="shared" si="150"/>
        <v>964.9124999999998</v>
      </c>
      <c r="S271" s="1">
        <v>205</v>
      </c>
      <c r="T271" s="1">
        <f t="shared" si="151"/>
        <v>1169.9124999999999</v>
      </c>
      <c r="U271" s="22">
        <f t="shared" si="152"/>
        <v>3342.6071428571427</v>
      </c>
      <c r="V271" s="1"/>
      <c r="W271" s="1"/>
      <c r="X271" s="1">
        <v>950</v>
      </c>
      <c r="Y271" s="1">
        <v>2500</v>
      </c>
      <c r="Z271" s="1">
        <v>1880</v>
      </c>
      <c r="AA271" s="1">
        <f t="shared" si="141"/>
        <v>4101.4214285714279</v>
      </c>
      <c r="AB271" s="1">
        <f t="shared" si="161"/>
        <v>739.49999999999955</v>
      </c>
      <c r="AC271" s="1">
        <f t="shared" si="153"/>
        <v>924.37499999999943</v>
      </c>
      <c r="AD271" s="1">
        <v>215</v>
      </c>
      <c r="AE271" s="1">
        <f t="shared" si="154"/>
        <v>1139.3749999999995</v>
      </c>
      <c r="AF271" s="22">
        <f t="shared" si="155"/>
        <v>3255.3571428571418</v>
      </c>
      <c r="AG271" s="20"/>
      <c r="AH271" s="20"/>
      <c r="AI271" s="1">
        <v>950</v>
      </c>
      <c r="AJ271" s="1">
        <v>2500</v>
      </c>
      <c r="AK271" s="1">
        <v>2350</v>
      </c>
      <c r="AL271" s="1">
        <f t="shared" ref="AL271:AL334" si="164">(((22/7*(AI271/2)^2)*AK271)+((AJ271-AI271)*AK271*AI271))/1000000</f>
        <v>5126.7767857142862</v>
      </c>
      <c r="AM271" s="1">
        <f t="shared" si="162"/>
        <v>940.84</v>
      </c>
      <c r="AN271" s="1">
        <f t="shared" si="156"/>
        <v>1176.05</v>
      </c>
      <c r="AO271" s="1">
        <v>225</v>
      </c>
      <c r="AP271" s="1">
        <v>45</v>
      </c>
      <c r="AQ271" s="1">
        <f t="shared" si="157"/>
        <v>1446.05</v>
      </c>
      <c r="AR271" s="22">
        <f t="shared" si="158"/>
        <v>4131.5714285714284</v>
      </c>
    </row>
    <row r="272" spans="2:44" x14ac:dyDescent="0.35">
      <c r="B272" s="3">
        <v>950</v>
      </c>
      <c r="C272" s="21">
        <v>2600</v>
      </c>
      <c r="D272" s="4">
        <v>1255</v>
      </c>
      <c r="E272" s="6">
        <f t="shared" si="146"/>
        <v>2857.141964285714</v>
      </c>
      <c r="F272" s="3">
        <f t="shared" si="159"/>
        <v>615.85999999999979</v>
      </c>
      <c r="G272" s="21">
        <f t="shared" si="147"/>
        <v>769.8249999999997</v>
      </c>
      <c r="H272" s="21">
        <v>200</v>
      </c>
      <c r="I272" s="4">
        <f t="shared" si="148"/>
        <v>969.8249999999997</v>
      </c>
      <c r="J272" s="9">
        <f t="shared" si="149"/>
        <v>2770.9285714285706</v>
      </c>
      <c r="K272" s="20"/>
      <c r="L272" s="1"/>
      <c r="M272" s="1">
        <v>950</v>
      </c>
      <c r="N272" s="1">
        <v>2600</v>
      </c>
      <c r="O272" s="1">
        <v>1560</v>
      </c>
      <c r="P272" s="1">
        <f t="shared" si="163"/>
        <v>3551.5071428571428</v>
      </c>
      <c r="Q272" s="1">
        <f t="shared" si="160"/>
        <v>788.81999999999982</v>
      </c>
      <c r="R272" s="1">
        <f t="shared" si="150"/>
        <v>986.02499999999975</v>
      </c>
      <c r="S272" s="1">
        <v>210</v>
      </c>
      <c r="T272" s="1">
        <f t="shared" si="151"/>
        <v>1196.0249999999996</v>
      </c>
      <c r="U272" s="22">
        <f t="shared" si="152"/>
        <v>3417.2142857142849</v>
      </c>
      <c r="V272" s="1"/>
      <c r="W272" s="1"/>
      <c r="X272" s="1">
        <v>950</v>
      </c>
      <c r="Y272" s="1">
        <v>2600</v>
      </c>
      <c r="Z272" s="1">
        <v>1880</v>
      </c>
      <c r="AA272" s="1">
        <f t="shared" si="141"/>
        <v>4280.0214285714283</v>
      </c>
      <c r="AB272" s="1">
        <f t="shared" si="161"/>
        <v>755.78999999999951</v>
      </c>
      <c r="AC272" s="1">
        <f t="shared" si="153"/>
        <v>944.73749999999939</v>
      </c>
      <c r="AD272" s="1">
        <v>215</v>
      </c>
      <c r="AE272" s="1">
        <f t="shared" si="154"/>
        <v>1159.7374999999993</v>
      </c>
      <c r="AF272" s="22">
        <f t="shared" si="155"/>
        <v>3313.5357142857124</v>
      </c>
      <c r="AG272" s="20"/>
      <c r="AH272" s="20"/>
      <c r="AI272" s="1">
        <v>950</v>
      </c>
      <c r="AJ272" s="1">
        <v>2600</v>
      </c>
      <c r="AK272" s="1">
        <v>2350</v>
      </c>
      <c r="AL272" s="1">
        <f t="shared" si="164"/>
        <v>5350.0267857142862</v>
      </c>
      <c r="AM272" s="1">
        <f t="shared" si="162"/>
        <v>961.96</v>
      </c>
      <c r="AN272" s="1">
        <f t="shared" si="156"/>
        <v>1202.45</v>
      </c>
      <c r="AO272" s="1">
        <v>225</v>
      </c>
      <c r="AP272" s="1">
        <v>45</v>
      </c>
      <c r="AQ272" s="1">
        <f t="shared" si="157"/>
        <v>1472.45</v>
      </c>
      <c r="AR272" s="22">
        <f t="shared" si="158"/>
        <v>4207</v>
      </c>
    </row>
    <row r="273" spans="2:44" x14ac:dyDescent="0.35">
      <c r="B273" s="3">
        <v>950</v>
      </c>
      <c r="C273" s="21">
        <v>2700</v>
      </c>
      <c r="D273" s="4">
        <v>1255</v>
      </c>
      <c r="E273" s="6">
        <f t="shared" si="146"/>
        <v>2976.3669642857139</v>
      </c>
      <c r="F273" s="3">
        <f t="shared" si="159"/>
        <v>628.52999999999975</v>
      </c>
      <c r="G273" s="21">
        <f t="shared" si="147"/>
        <v>785.66249999999968</v>
      </c>
      <c r="H273" s="21">
        <v>200</v>
      </c>
      <c r="I273" s="4">
        <f t="shared" si="148"/>
        <v>985.66249999999968</v>
      </c>
      <c r="J273" s="9">
        <f t="shared" si="149"/>
        <v>2816.1785714285706</v>
      </c>
      <c r="K273" s="20"/>
      <c r="L273" s="1"/>
      <c r="M273" s="1">
        <v>950</v>
      </c>
      <c r="N273" s="1">
        <v>2700</v>
      </c>
      <c r="O273" s="1">
        <v>1560</v>
      </c>
      <c r="P273" s="1">
        <f t="shared" si="163"/>
        <v>3699.707142857143</v>
      </c>
      <c r="Q273" s="1">
        <f t="shared" si="160"/>
        <v>805.70999999999981</v>
      </c>
      <c r="R273" s="1">
        <f t="shared" si="150"/>
        <v>1007.1374999999998</v>
      </c>
      <c r="S273" s="1">
        <v>210</v>
      </c>
      <c r="T273" s="1">
        <f t="shared" si="151"/>
        <v>1217.1374999999998</v>
      </c>
      <c r="U273" s="22">
        <f t="shared" si="152"/>
        <v>3477.5357142857138</v>
      </c>
      <c r="V273" s="1"/>
      <c r="W273" s="1"/>
      <c r="X273" s="1">
        <v>950</v>
      </c>
      <c r="Y273" s="1">
        <v>2700</v>
      </c>
      <c r="Z273" s="1">
        <v>1880</v>
      </c>
      <c r="AA273" s="1">
        <f t="shared" si="141"/>
        <v>4458.6214285714286</v>
      </c>
      <c r="AB273" s="1">
        <f t="shared" si="161"/>
        <v>772.07999999999947</v>
      </c>
      <c r="AC273" s="1">
        <f t="shared" si="153"/>
        <v>965.09999999999934</v>
      </c>
      <c r="AD273" s="1">
        <v>215</v>
      </c>
      <c r="AE273" s="1">
        <f t="shared" si="154"/>
        <v>1180.0999999999995</v>
      </c>
      <c r="AF273" s="22">
        <f t="shared" si="155"/>
        <v>3371.7142857142844</v>
      </c>
      <c r="AG273" s="20"/>
      <c r="AH273" s="20"/>
      <c r="AI273" s="1">
        <v>950</v>
      </c>
      <c r="AJ273" s="1">
        <v>2700</v>
      </c>
      <c r="AK273" s="1">
        <v>2350</v>
      </c>
      <c r="AL273" s="1">
        <f t="shared" si="164"/>
        <v>5573.2767857142862</v>
      </c>
      <c r="AM273" s="1">
        <f t="shared" si="162"/>
        <v>983.08</v>
      </c>
      <c r="AN273" s="1">
        <f t="shared" si="156"/>
        <v>1228.8500000000001</v>
      </c>
      <c r="AO273" s="1">
        <v>225</v>
      </c>
      <c r="AP273" s="1">
        <v>45</v>
      </c>
      <c r="AQ273" s="1">
        <f t="shared" si="157"/>
        <v>1498.8500000000001</v>
      </c>
      <c r="AR273" s="22">
        <f t="shared" si="158"/>
        <v>4282.4285714285725</v>
      </c>
    </row>
    <row r="274" spans="2:44" x14ac:dyDescent="0.35">
      <c r="B274" s="3">
        <v>950</v>
      </c>
      <c r="C274" s="21">
        <v>2800</v>
      </c>
      <c r="D274" s="4">
        <v>1255</v>
      </c>
      <c r="E274" s="6">
        <f t="shared" si="146"/>
        <v>3095.5919642857143</v>
      </c>
      <c r="F274" s="3">
        <f t="shared" si="159"/>
        <v>641.1999999999997</v>
      </c>
      <c r="G274" s="21">
        <f t="shared" si="147"/>
        <v>801.49999999999966</v>
      </c>
      <c r="H274" s="21">
        <v>205</v>
      </c>
      <c r="I274" s="4">
        <f t="shared" si="148"/>
        <v>1006.4999999999997</v>
      </c>
      <c r="J274" s="9">
        <f t="shared" si="149"/>
        <v>2875.7142857142849</v>
      </c>
      <c r="K274" s="20"/>
      <c r="L274" s="1"/>
      <c r="M274" s="1">
        <v>950</v>
      </c>
      <c r="N274" s="1">
        <v>2800</v>
      </c>
      <c r="O274" s="1">
        <v>1560</v>
      </c>
      <c r="P274" s="1">
        <f t="shared" si="163"/>
        <v>3847.9071428571428</v>
      </c>
      <c r="Q274" s="1">
        <f t="shared" si="160"/>
        <v>822.5999999999998</v>
      </c>
      <c r="R274" s="1">
        <f t="shared" si="150"/>
        <v>1028.2499999999998</v>
      </c>
      <c r="S274" s="1">
        <v>210</v>
      </c>
      <c r="T274" s="1">
        <f t="shared" si="151"/>
        <v>1238.2499999999998</v>
      </c>
      <c r="U274" s="22">
        <f t="shared" si="152"/>
        <v>3537.8571428571422</v>
      </c>
      <c r="V274" s="1"/>
      <c r="W274" s="1"/>
      <c r="X274" s="1">
        <v>950</v>
      </c>
      <c r="Y274" s="1">
        <v>2800</v>
      </c>
      <c r="Z274" s="1">
        <v>1880</v>
      </c>
      <c r="AA274" s="1">
        <f t="shared" si="141"/>
        <v>4637.2214285714281</v>
      </c>
      <c r="AB274" s="1">
        <f t="shared" si="161"/>
        <v>788.36999999999944</v>
      </c>
      <c r="AC274" s="1">
        <f t="shared" si="153"/>
        <v>985.4624999999993</v>
      </c>
      <c r="AD274" s="1">
        <v>220</v>
      </c>
      <c r="AE274" s="1">
        <f t="shared" si="154"/>
        <v>1205.4624999999992</v>
      </c>
      <c r="AF274" s="22">
        <f t="shared" si="155"/>
        <v>3444.1785714285693</v>
      </c>
      <c r="AG274" s="20"/>
      <c r="AH274" s="20"/>
      <c r="AI274" s="1">
        <v>950</v>
      </c>
      <c r="AJ274" s="1">
        <v>2800</v>
      </c>
      <c r="AK274" s="1">
        <v>2350</v>
      </c>
      <c r="AL274" s="1">
        <f t="shared" si="164"/>
        <v>5796.5267857142862</v>
      </c>
      <c r="AM274" s="1">
        <f t="shared" si="162"/>
        <v>1004.2</v>
      </c>
      <c r="AN274" s="1">
        <f t="shared" si="156"/>
        <v>1255.25</v>
      </c>
      <c r="AO274" s="1">
        <v>225</v>
      </c>
      <c r="AP274" s="1">
        <v>45</v>
      </c>
      <c r="AQ274" s="1">
        <f t="shared" si="157"/>
        <v>1525.25</v>
      </c>
      <c r="AR274" s="22">
        <f t="shared" si="158"/>
        <v>4357.8571428571431</v>
      </c>
    </row>
    <row r="275" spans="2:44" x14ac:dyDescent="0.35">
      <c r="B275" s="3">
        <v>950</v>
      </c>
      <c r="C275" s="21">
        <v>2900</v>
      </c>
      <c r="D275" s="4">
        <v>1255</v>
      </c>
      <c r="E275" s="6">
        <f t="shared" si="146"/>
        <v>3214.8169642857142</v>
      </c>
      <c r="F275" s="3">
        <f t="shared" si="159"/>
        <v>653.86999999999966</v>
      </c>
      <c r="G275" s="21">
        <f t="shared" si="147"/>
        <v>817.33749999999964</v>
      </c>
      <c r="H275" s="21">
        <v>205</v>
      </c>
      <c r="I275" s="4">
        <f t="shared" si="148"/>
        <v>1022.3374999999996</v>
      </c>
      <c r="J275" s="9">
        <f t="shared" si="149"/>
        <v>2920.9642857142849</v>
      </c>
      <c r="K275" s="20"/>
      <c r="L275" s="1"/>
      <c r="M275" s="1">
        <v>950</v>
      </c>
      <c r="N275" s="1">
        <v>2900</v>
      </c>
      <c r="O275" s="1">
        <v>1560</v>
      </c>
      <c r="P275" s="1">
        <f t="shared" si="163"/>
        <v>3996.1071428571431</v>
      </c>
      <c r="Q275" s="1">
        <f t="shared" si="160"/>
        <v>839.48999999999978</v>
      </c>
      <c r="R275" s="1">
        <f t="shared" si="150"/>
        <v>1049.3624999999997</v>
      </c>
      <c r="S275" s="1">
        <v>210</v>
      </c>
      <c r="T275" s="1">
        <f t="shared" si="151"/>
        <v>1259.3624999999997</v>
      </c>
      <c r="U275" s="22">
        <f t="shared" si="152"/>
        <v>3598.1785714285711</v>
      </c>
      <c r="V275" s="1"/>
      <c r="W275" s="1"/>
      <c r="X275" s="1">
        <v>950</v>
      </c>
      <c r="Y275" s="1">
        <v>2900</v>
      </c>
      <c r="Z275" s="1">
        <v>1880</v>
      </c>
      <c r="AA275" s="1">
        <f t="shared" si="141"/>
        <v>4815.8214285714284</v>
      </c>
      <c r="AB275" s="1">
        <f t="shared" si="161"/>
        <v>804.6599999999994</v>
      </c>
      <c r="AC275" s="1">
        <f t="shared" si="153"/>
        <v>1005.8249999999992</v>
      </c>
      <c r="AD275" s="1">
        <v>220</v>
      </c>
      <c r="AE275" s="1">
        <f t="shared" si="154"/>
        <v>1225.8249999999994</v>
      </c>
      <c r="AF275" s="22">
        <f t="shared" si="155"/>
        <v>3502.3571428571413</v>
      </c>
      <c r="AG275" s="20"/>
      <c r="AH275" s="20"/>
      <c r="AI275" s="1">
        <v>950</v>
      </c>
      <c r="AJ275" s="1">
        <v>2900</v>
      </c>
      <c r="AK275" s="1">
        <v>2350</v>
      </c>
      <c r="AL275" s="1">
        <f t="shared" si="164"/>
        <v>6019.7767857142862</v>
      </c>
      <c r="AM275" s="1">
        <f t="shared" si="162"/>
        <v>1025.32</v>
      </c>
      <c r="AN275" s="1">
        <f t="shared" si="156"/>
        <v>1281.6499999999999</v>
      </c>
      <c r="AO275" s="1">
        <v>230</v>
      </c>
      <c r="AP275" s="1">
        <v>45</v>
      </c>
      <c r="AQ275" s="1">
        <f t="shared" si="157"/>
        <v>1556.6499999999999</v>
      </c>
      <c r="AR275" s="22">
        <f t="shared" si="158"/>
        <v>4447.5714285714284</v>
      </c>
    </row>
    <row r="276" spans="2:44" x14ac:dyDescent="0.35">
      <c r="B276" s="3">
        <v>950</v>
      </c>
      <c r="C276" s="21">
        <v>3000</v>
      </c>
      <c r="D276" s="4">
        <v>1255</v>
      </c>
      <c r="E276" s="6">
        <f t="shared" si="146"/>
        <v>3334.0419642857141</v>
      </c>
      <c r="F276" s="3">
        <f t="shared" si="159"/>
        <v>666.53999999999962</v>
      </c>
      <c r="G276" s="21">
        <f t="shared" si="147"/>
        <v>833.1749999999995</v>
      </c>
      <c r="H276" s="21">
        <v>205</v>
      </c>
      <c r="I276" s="4">
        <f t="shared" si="148"/>
        <v>1038.1749999999995</v>
      </c>
      <c r="J276" s="9">
        <f t="shared" si="149"/>
        <v>2966.2142857142844</v>
      </c>
      <c r="K276" s="20"/>
      <c r="L276" s="1"/>
      <c r="M276" s="1">
        <v>950</v>
      </c>
      <c r="N276" s="1">
        <v>3000</v>
      </c>
      <c r="O276" s="1">
        <v>1560</v>
      </c>
      <c r="P276" s="1">
        <f t="shared" si="163"/>
        <v>4144.3071428571429</v>
      </c>
      <c r="Q276" s="1">
        <f t="shared" si="160"/>
        <v>856.37999999999977</v>
      </c>
      <c r="R276" s="1">
        <f t="shared" si="150"/>
        <v>1070.4749999999997</v>
      </c>
      <c r="S276" s="1">
        <v>215</v>
      </c>
      <c r="T276" s="1">
        <f t="shared" si="151"/>
        <v>1285.4749999999997</v>
      </c>
      <c r="U276" s="22">
        <f t="shared" si="152"/>
        <v>3672.7857142857138</v>
      </c>
      <c r="V276" s="1"/>
      <c r="W276" s="1"/>
      <c r="X276" s="1">
        <v>950</v>
      </c>
      <c r="Y276" s="1">
        <v>3000</v>
      </c>
      <c r="Z276" s="1">
        <v>1880</v>
      </c>
      <c r="AA276" s="1">
        <f t="shared" si="141"/>
        <v>4994.4214285714279</v>
      </c>
      <c r="AB276" s="1">
        <f t="shared" si="161"/>
        <v>820.94999999999936</v>
      </c>
      <c r="AC276" s="1">
        <f t="shared" si="153"/>
        <v>1026.1874999999991</v>
      </c>
      <c r="AD276" s="1">
        <v>220</v>
      </c>
      <c r="AE276" s="1">
        <f t="shared" si="154"/>
        <v>1246.1874999999991</v>
      </c>
      <c r="AF276" s="22">
        <f t="shared" si="155"/>
        <v>3560.5357142857119</v>
      </c>
      <c r="AG276" s="20"/>
      <c r="AH276" s="20"/>
      <c r="AI276" s="1">
        <v>950</v>
      </c>
      <c r="AJ276" s="1">
        <v>3000</v>
      </c>
      <c r="AK276" s="1">
        <v>2350</v>
      </c>
      <c r="AL276" s="1">
        <f t="shared" si="164"/>
        <v>6243.0267857142862</v>
      </c>
      <c r="AM276" s="1">
        <f t="shared" si="162"/>
        <v>1046.4399999999998</v>
      </c>
      <c r="AN276" s="1">
        <f t="shared" si="156"/>
        <v>1308.0499999999997</v>
      </c>
      <c r="AO276" s="1">
        <v>230</v>
      </c>
      <c r="AP276" s="1">
        <v>45</v>
      </c>
      <c r="AQ276" s="1">
        <f t="shared" si="157"/>
        <v>1583.0499999999997</v>
      </c>
      <c r="AR276" s="22">
        <f t="shared" si="158"/>
        <v>4522.9999999999991</v>
      </c>
    </row>
    <row r="277" spans="2:44" x14ac:dyDescent="0.35">
      <c r="B277" s="3">
        <v>950</v>
      </c>
      <c r="C277" s="21">
        <v>3100</v>
      </c>
      <c r="D277" s="4">
        <v>1255</v>
      </c>
      <c r="E277" s="6">
        <f t="shared" si="146"/>
        <v>3453.266964285714</v>
      </c>
      <c r="F277" s="3">
        <f t="shared" si="159"/>
        <v>679.20999999999958</v>
      </c>
      <c r="G277" s="21">
        <f t="shared" si="147"/>
        <v>849.01249999999948</v>
      </c>
      <c r="H277" s="21">
        <v>205</v>
      </c>
      <c r="I277" s="4">
        <f t="shared" si="148"/>
        <v>1054.0124999999994</v>
      </c>
      <c r="J277" s="9">
        <f t="shared" si="149"/>
        <v>3011.464285714284</v>
      </c>
      <c r="K277" s="20"/>
      <c r="L277" s="1"/>
      <c r="M277" s="1">
        <v>950</v>
      </c>
      <c r="N277" s="1">
        <v>3100</v>
      </c>
      <c r="O277" s="1">
        <v>1560</v>
      </c>
      <c r="P277" s="1">
        <f t="shared" si="163"/>
        <v>4292.5071428571428</v>
      </c>
      <c r="Q277" s="1">
        <f t="shared" si="160"/>
        <v>873.26999999999975</v>
      </c>
      <c r="R277" s="1">
        <f t="shared" si="150"/>
        <v>1091.5874999999996</v>
      </c>
      <c r="S277" s="1">
        <v>215</v>
      </c>
      <c r="T277" s="1">
        <f t="shared" si="151"/>
        <v>1306.5874999999996</v>
      </c>
      <c r="U277" s="22">
        <f t="shared" si="152"/>
        <v>3733.1071428571422</v>
      </c>
      <c r="V277" s="1"/>
      <c r="W277" s="1"/>
      <c r="X277" s="1">
        <v>950</v>
      </c>
      <c r="Y277" s="1">
        <v>3100</v>
      </c>
      <c r="Z277" s="1">
        <v>1880</v>
      </c>
      <c r="AA277" s="1">
        <f t="shared" si="141"/>
        <v>5173.0214285714283</v>
      </c>
      <c r="AB277" s="1">
        <f t="shared" si="161"/>
        <v>837.23999999999933</v>
      </c>
      <c r="AC277" s="1">
        <f t="shared" si="153"/>
        <v>1046.5499999999993</v>
      </c>
      <c r="AD277" s="1">
        <v>220</v>
      </c>
      <c r="AE277" s="1">
        <f t="shared" si="154"/>
        <v>1266.5499999999993</v>
      </c>
      <c r="AF277" s="22">
        <f t="shared" si="155"/>
        <v>3618.714285714284</v>
      </c>
      <c r="AG277" s="20"/>
      <c r="AH277" s="20"/>
      <c r="AI277" s="1">
        <v>950</v>
      </c>
      <c r="AJ277" s="1">
        <v>3100</v>
      </c>
      <c r="AK277" s="1">
        <v>2350</v>
      </c>
      <c r="AL277" s="1">
        <f t="shared" si="164"/>
        <v>6466.2767857142862</v>
      </c>
      <c r="AM277" s="1">
        <f t="shared" si="162"/>
        <v>1067.5599999999997</v>
      </c>
      <c r="AN277" s="1">
        <f t="shared" si="156"/>
        <v>1334.4499999999996</v>
      </c>
      <c r="AO277" s="1">
        <v>230</v>
      </c>
      <c r="AP277" s="1">
        <v>45</v>
      </c>
      <c r="AQ277" s="1">
        <f t="shared" si="157"/>
        <v>1609.4499999999996</v>
      </c>
      <c r="AR277" s="22">
        <f t="shared" si="158"/>
        <v>4598.4285714285706</v>
      </c>
    </row>
    <row r="278" spans="2:44" x14ac:dyDescent="0.35">
      <c r="B278" s="3">
        <v>950</v>
      </c>
      <c r="C278" s="21">
        <v>3200</v>
      </c>
      <c r="D278" s="4">
        <v>1255</v>
      </c>
      <c r="E278" s="6">
        <f t="shared" si="146"/>
        <v>3572.4919642857139</v>
      </c>
      <c r="F278" s="3">
        <f t="shared" si="159"/>
        <v>691.87999999999954</v>
      </c>
      <c r="G278" s="21">
        <f t="shared" si="147"/>
        <v>864.84999999999945</v>
      </c>
      <c r="H278" s="21">
        <v>210</v>
      </c>
      <c r="I278" s="4">
        <f t="shared" si="148"/>
        <v>1074.8499999999995</v>
      </c>
      <c r="J278" s="9">
        <f t="shared" si="149"/>
        <v>3070.9999999999986</v>
      </c>
      <c r="K278" s="20"/>
      <c r="L278" s="1"/>
      <c r="M278" s="1">
        <v>950</v>
      </c>
      <c r="N278" s="1">
        <v>3200</v>
      </c>
      <c r="O278" s="1">
        <v>1560</v>
      </c>
      <c r="P278" s="1">
        <f t="shared" si="163"/>
        <v>4440.7071428571435</v>
      </c>
      <c r="Q278" s="1">
        <f t="shared" si="160"/>
        <v>890.15999999999974</v>
      </c>
      <c r="R278" s="1">
        <f t="shared" si="150"/>
        <v>1112.6999999999996</v>
      </c>
      <c r="S278" s="1">
        <v>215</v>
      </c>
      <c r="T278" s="1">
        <f t="shared" si="151"/>
        <v>1327.6999999999996</v>
      </c>
      <c r="U278" s="22">
        <f t="shared" si="152"/>
        <v>3793.4285714285706</v>
      </c>
      <c r="V278" s="1"/>
      <c r="W278" s="1"/>
      <c r="X278" s="1">
        <v>950</v>
      </c>
      <c r="Y278" s="1">
        <v>3200</v>
      </c>
      <c r="Z278" s="1">
        <v>1880</v>
      </c>
      <c r="AA278" s="1">
        <f t="shared" si="141"/>
        <v>5351.6214285714286</v>
      </c>
      <c r="AB278" s="1">
        <f t="shared" si="161"/>
        <v>853.52999999999929</v>
      </c>
      <c r="AC278" s="1">
        <f t="shared" si="153"/>
        <v>1066.912499999999</v>
      </c>
      <c r="AD278" s="1">
        <v>220</v>
      </c>
      <c r="AE278" s="1">
        <f t="shared" si="154"/>
        <v>1286.912499999999</v>
      </c>
      <c r="AF278" s="22">
        <f t="shared" si="155"/>
        <v>3676.8928571428546</v>
      </c>
      <c r="AG278" s="20"/>
      <c r="AH278" s="20"/>
      <c r="AI278" s="1">
        <v>950</v>
      </c>
      <c r="AJ278" s="1">
        <v>3200</v>
      </c>
      <c r="AK278" s="1">
        <v>2350</v>
      </c>
      <c r="AL278" s="1">
        <f t="shared" si="164"/>
        <v>6689.5267857142862</v>
      </c>
      <c r="AM278" s="1">
        <f t="shared" si="162"/>
        <v>1088.6799999999996</v>
      </c>
      <c r="AN278" s="1">
        <f t="shared" si="156"/>
        <v>1360.8499999999995</v>
      </c>
      <c r="AO278" s="1">
        <v>235</v>
      </c>
      <c r="AP278" s="1">
        <v>45</v>
      </c>
      <c r="AQ278" s="1">
        <f t="shared" si="157"/>
        <v>1640.8499999999995</v>
      </c>
      <c r="AR278" s="22">
        <f t="shared" si="158"/>
        <v>4688.142857142856</v>
      </c>
    </row>
    <row r="279" spans="2:44" x14ac:dyDescent="0.35">
      <c r="B279" s="3">
        <v>950</v>
      </c>
      <c r="C279" s="21">
        <v>3300</v>
      </c>
      <c r="D279" s="4">
        <v>1255</v>
      </c>
      <c r="E279" s="6">
        <f t="shared" si="146"/>
        <v>3691.7169642857143</v>
      </c>
      <c r="F279" s="3">
        <f t="shared" si="159"/>
        <v>704.5499999999995</v>
      </c>
      <c r="G279" s="21">
        <f t="shared" si="147"/>
        <v>880.68749999999932</v>
      </c>
      <c r="H279" s="21">
        <v>210</v>
      </c>
      <c r="I279" s="4">
        <f t="shared" si="148"/>
        <v>1090.6874999999993</v>
      </c>
      <c r="J279" s="9">
        <f t="shared" si="149"/>
        <v>3116.2499999999982</v>
      </c>
      <c r="K279" s="20"/>
      <c r="L279" s="1"/>
      <c r="M279" s="1">
        <v>950</v>
      </c>
      <c r="N279" s="1">
        <v>3300</v>
      </c>
      <c r="O279" s="1">
        <v>1560</v>
      </c>
      <c r="P279" s="1">
        <f t="shared" si="163"/>
        <v>4588.9071428571433</v>
      </c>
      <c r="Q279" s="1">
        <f t="shared" si="160"/>
        <v>907.04999999999973</v>
      </c>
      <c r="R279" s="1">
        <f t="shared" si="150"/>
        <v>1133.8124999999995</v>
      </c>
      <c r="S279" s="1">
        <v>220</v>
      </c>
      <c r="T279" s="1">
        <f t="shared" si="151"/>
        <v>1353.8124999999995</v>
      </c>
      <c r="U279" s="22">
        <f t="shared" si="152"/>
        <v>3868.0357142857133</v>
      </c>
      <c r="V279" s="1"/>
      <c r="W279" s="1"/>
      <c r="X279" s="1">
        <v>950</v>
      </c>
      <c r="Y279" s="1">
        <v>3300</v>
      </c>
      <c r="Z279" s="1">
        <v>1880</v>
      </c>
      <c r="AA279" s="1">
        <f t="shared" si="141"/>
        <v>5530.2214285714281</v>
      </c>
      <c r="AB279" s="1">
        <f t="shared" si="161"/>
        <v>869.81999999999925</v>
      </c>
      <c r="AC279" s="1">
        <f t="shared" si="153"/>
        <v>1087.2749999999992</v>
      </c>
      <c r="AD279" s="1">
        <v>220</v>
      </c>
      <c r="AE279" s="1">
        <f t="shared" si="154"/>
        <v>1307.2749999999992</v>
      </c>
      <c r="AF279" s="22">
        <f t="shared" si="155"/>
        <v>3735.0714285714266</v>
      </c>
      <c r="AG279" s="20"/>
      <c r="AH279" s="20"/>
      <c r="AI279" s="1">
        <v>950</v>
      </c>
      <c r="AJ279" s="1">
        <v>3300</v>
      </c>
      <c r="AK279" s="1">
        <v>2350</v>
      </c>
      <c r="AL279" s="1">
        <f t="shared" si="164"/>
        <v>6912.7767857142862</v>
      </c>
      <c r="AM279" s="1">
        <f t="shared" si="162"/>
        <v>1109.7999999999995</v>
      </c>
      <c r="AN279" s="1">
        <f t="shared" si="156"/>
        <v>1387.2499999999993</v>
      </c>
      <c r="AO279" s="1">
        <v>235</v>
      </c>
      <c r="AP279" s="1">
        <v>45</v>
      </c>
      <c r="AQ279" s="1">
        <f t="shared" si="157"/>
        <v>1667.2499999999993</v>
      </c>
      <c r="AR279" s="22">
        <f t="shared" si="158"/>
        <v>4763.5714285714266</v>
      </c>
    </row>
    <row r="280" spans="2:44" x14ac:dyDescent="0.35">
      <c r="B280" s="3">
        <v>950</v>
      </c>
      <c r="C280" s="21">
        <v>3400</v>
      </c>
      <c r="D280" s="4">
        <v>1255</v>
      </c>
      <c r="E280" s="6">
        <f t="shared" si="146"/>
        <v>3810.9419642857142</v>
      </c>
      <c r="F280" s="3">
        <f t="shared" si="159"/>
        <v>717.21999999999946</v>
      </c>
      <c r="G280" s="21">
        <f t="shared" si="147"/>
        <v>896.5249999999993</v>
      </c>
      <c r="H280" s="21">
        <v>210</v>
      </c>
      <c r="I280" s="4">
        <f t="shared" si="148"/>
        <v>1106.5249999999992</v>
      </c>
      <c r="J280" s="9">
        <f t="shared" si="149"/>
        <v>3161.4999999999977</v>
      </c>
      <c r="K280" s="20"/>
      <c r="L280" s="1"/>
      <c r="M280" s="1">
        <v>950</v>
      </c>
      <c r="N280" s="1">
        <v>3400</v>
      </c>
      <c r="O280" s="1">
        <v>1560</v>
      </c>
      <c r="P280" s="1">
        <f t="shared" si="163"/>
        <v>4737.1071428571431</v>
      </c>
      <c r="Q280" s="1">
        <f t="shared" si="160"/>
        <v>923.93999999999971</v>
      </c>
      <c r="R280" s="1">
        <f t="shared" si="150"/>
        <v>1154.9249999999997</v>
      </c>
      <c r="S280" s="1">
        <v>220</v>
      </c>
      <c r="T280" s="1">
        <f t="shared" si="151"/>
        <v>1374.9249999999997</v>
      </c>
      <c r="U280" s="22">
        <f t="shared" si="152"/>
        <v>3928.3571428571422</v>
      </c>
      <c r="V280" s="1"/>
      <c r="W280" s="1"/>
      <c r="X280" s="1">
        <v>950</v>
      </c>
      <c r="Y280" s="1">
        <v>3400</v>
      </c>
      <c r="Z280" s="1">
        <v>1880</v>
      </c>
      <c r="AA280" s="1">
        <f t="shared" si="141"/>
        <v>5708.8214285714284</v>
      </c>
      <c r="AB280" s="1">
        <f t="shared" si="161"/>
        <v>886.10999999999922</v>
      </c>
      <c r="AC280" s="1">
        <f t="shared" si="153"/>
        <v>1107.6374999999989</v>
      </c>
      <c r="AD280" s="1">
        <v>220</v>
      </c>
      <c r="AE280" s="1">
        <f t="shared" si="154"/>
        <v>1327.6374999999989</v>
      </c>
      <c r="AF280" s="22">
        <f t="shared" si="155"/>
        <v>3793.2499999999973</v>
      </c>
      <c r="AG280" s="20"/>
      <c r="AH280" s="20"/>
      <c r="AI280" s="1">
        <v>950</v>
      </c>
      <c r="AJ280" s="1">
        <v>3400</v>
      </c>
      <c r="AK280" s="1">
        <v>2350</v>
      </c>
      <c r="AL280" s="1">
        <f t="shared" si="164"/>
        <v>7136.0267857142862</v>
      </c>
      <c r="AM280" s="1">
        <f t="shared" si="162"/>
        <v>1130.9199999999994</v>
      </c>
      <c r="AN280" s="1">
        <f t="shared" si="156"/>
        <v>1413.6499999999992</v>
      </c>
      <c r="AO280" s="1">
        <v>235</v>
      </c>
      <c r="AP280" s="1">
        <v>45</v>
      </c>
      <c r="AQ280" s="1">
        <f t="shared" si="157"/>
        <v>1693.6499999999992</v>
      </c>
      <c r="AR280" s="22">
        <f t="shared" si="158"/>
        <v>4838.9999999999982</v>
      </c>
    </row>
    <row r="281" spans="2:44" x14ac:dyDescent="0.35">
      <c r="B281" s="3">
        <v>950</v>
      </c>
      <c r="C281" s="21">
        <v>3500</v>
      </c>
      <c r="D281" s="4">
        <v>1255</v>
      </c>
      <c r="E281" s="6">
        <f t="shared" si="146"/>
        <v>3930.1669642857141</v>
      </c>
      <c r="F281" s="3">
        <f t="shared" si="159"/>
        <v>729.88999999999942</v>
      </c>
      <c r="G281" s="21">
        <f t="shared" si="147"/>
        <v>912.36249999999927</v>
      </c>
      <c r="H281" s="21">
        <v>210</v>
      </c>
      <c r="I281" s="4">
        <f t="shared" si="148"/>
        <v>1122.3624999999993</v>
      </c>
      <c r="J281" s="9">
        <f t="shared" si="149"/>
        <v>3206.7499999999982</v>
      </c>
      <c r="K281" s="20"/>
      <c r="L281" s="1"/>
      <c r="M281" s="1">
        <v>950</v>
      </c>
      <c r="N281" s="1">
        <v>3500</v>
      </c>
      <c r="O281" s="1">
        <v>1560</v>
      </c>
      <c r="P281" s="1">
        <f t="shared" si="163"/>
        <v>4885.3071428571438</v>
      </c>
      <c r="Q281" s="1">
        <f t="shared" si="160"/>
        <v>940.8299999999997</v>
      </c>
      <c r="R281" s="1">
        <f t="shared" si="150"/>
        <v>1176.0374999999997</v>
      </c>
      <c r="S281" s="1">
        <v>220</v>
      </c>
      <c r="T281" s="1">
        <f t="shared" si="151"/>
        <v>1396.0374999999997</v>
      </c>
      <c r="U281" s="22">
        <f t="shared" si="152"/>
        <v>3988.6785714285706</v>
      </c>
      <c r="V281" s="1"/>
      <c r="W281" s="1"/>
      <c r="X281" s="1">
        <v>950</v>
      </c>
      <c r="Y281" s="1">
        <v>3500</v>
      </c>
      <c r="Z281" s="1">
        <v>1880</v>
      </c>
      <c r="AA281" s="1">
        <f t="shared" si="141"/>
        <v>5887.4214285714279</v>
      </c>
      <c r="AB281" s="1">
        <f t="shared" si="161"/>
        <v>902.39999999999918</v>
      </c>
      <c r="AC281" s="1">
        <f t="shared" si="153"/>
        <v>1127.9999999999991</v>
      </c>
      <c r="AD281" s="1">
        <v>220</v>
      </c>
      <c r="AE281" s="1">
        <f t="shared" si="154"/>
        <v>1347.9999999999991</v>
      </c>
      <c r="AF281" s="22">
        <f t="shared" si="155"/>
        <v>3851.4285714285693</v>
      </c>
      <c r="AG281" s="20"/>
      <c r="AH281" s="20"/>
      <c r="AI281" s="1">
        <v>950</v>
      </c>
      <c r="AJ281" s="1">
        <v>3500</v>
      </c>
      <c r="AK281" s="1">
        <v>2350</v>
      </c>
      <c r="AL281" s="1">
        <f t="shared" si="164"/>
        <v>7359.2767857142862</v>
      </c>
      <c r="AM281" s="1">
        <f t="shared" si="162"/>
        <v>1152.0399999999993</v>
      </c>
      <c r="AN281" s="1">
        <f t="shared" si="156"/>
        <v>1440.049999999999</v>
      </c>
      <c r="AO281" s="1">
        <v>235</v>
      </c>
      <c r="AP281" s="1">
        <v>45</v>
      </c>
      <c r="AQ281" s="1">
        <f t="shared" si="157"/>
        <v>1720.049999999999</v>
      </c>
      <c r="AR281" s="22">
        <f t="shared" si="158"/>
        <v>4914.4285714285688</v>
      </c>
    </row>
    <row r="282" spans="2:44" x14ac:dyDescent="0.35">
      <c r="B282" s="3">
        <v>950</v>
      </c>
      <c r="C282" s="21">
        <v>3600</v>
      </c>
      <c r="D282" s="4">
        <v>1255</v>
      </c>
      <c r="E282" s="6">
        <f t="shared" si="146"/>
        <v>4049.391964285714</v>
      </c>
      <c r="F282" s="3">
        <f t="shared" si="159"/>
        <v>742.55999999999938</v>
      </c>
      <c r="G282" s="21">
        <f t="shared" si="147"/>
        <v>928.19999999999925</v>
      </c>
      <c r="H282" s="21">
        <v>215</v>
      </c>
      <c r="I282" s="4">
        <f t="shared" si="148"/>
        <v>1143.1999999999994</v>
      </c>
      <c r="J282" s="9">
        <f t="shared" si="149"/>
        <v>3266.2857142857129</v>
      </c>
      <c r="K282" s="20"/>
      <c r="L282" s="1"/>
      <c r="M282" s="1">
        <v>950</v>
      </c>
      <c r="N282" s="1">
        <v>3600</v>
      </c>
      <c r="O282" s="1">
        <v>1560</v>
      </c>
      <c r="P282" s="1">
        <f t="shared" si="163"/>
        <v>5033.5071428571437</v>
      </c>
      <c r="Q282" s="1">
        <f t="shared" si="160"/>
        <v>957.71999999999969</v>
      </c>
      <c r="R282" s="1">
        <f t="shared" si="150"/>
        <v>1197.1499999999996</v>
      </c>
      <c r="S282" s="1">
        <v>220</v>
      </c>
      <c r="T282" s="1">
        <f t="shared" si="151"/>
        <v>1417.1499999999996</v>
      </c>
      <c r="U282" s="22">
        <f t="shared" si="152"/>
        <v>4048.9999999999991</v>
      </c>
      <c r="V282" s="1"/>
      <c r="W282" s="1"/>
      <c r="X282" s="1">
        <v>950</v>
      </c>
      <c r="Y282" s="1">
        <v>3600</v>
      </c>
      <c r="Z282" s="1">
        <v>1880</v>
      </c>
      <c r="AA282" s="1">
        <f t="shared" si="141"/>
        <v>6066.0214285714283</v>
      </c>
      <c r="AB282" s="1">
        <f t="shared" si="161"/>
        <v>918.68999999999915</v>
      </c>
      <c r="AC282" s="1">
        <f t="shared" si="153"/>
        <v>1148.3624999999988</v>
      </c>
      <c r="AD282" s="1">
        <v>225</v>
      </c>
      <c r="AE282" s="1">
        <f t="shared" si="154"/>
        <v>1373.3624999999988</v>
      </c>
      <c r="AF282" s="22">
        <f t="shared" si="155"/>
        <v>3923.8928571428542</v>
      </c>
      <c r="AG282" s="20"/>
      <c r="AH282" s="20"/>
      <c r="AI282" s="1">
        <v>950</v>
      </c>
      <c r="AJ282" s="1">
        <v>3600</v>
      </c>
      <c r="AK282" s="1">
        <v>2350</v>
      </c>
      <c r="AL282" s="1">
        <f t="shared" si="164"/>
        <v>7582.5267857142862</v>
      </c>
      <c r="AM282" s="1">
        <f t="shared" si="162"/>
        <v>1173.1599999999992</v>
      </c>
      <c r="AN282" s="1">
        <f t="shared" si="156"/>
        <v>1466.4499999999989</v>
      </c>
      <c r="AO282" s="1">
        <v>240</v>
      </c>
      <c r="AP282" s="1">
        <v>45</v>
      </c>
      <c r="AQ282" s="1">
        <f t="shared" si="157"/>
        <v>1751.4499999999989</v>
      </c>
      <c r="AR282" s="22">
        <f t="shared" si="158"/>
        <v>5004.1428571428542</v>
      </c>
    </row>
    <row r="283" spans="2:44" x14ac:dyDescent="0.35">
      <c r="B283" s="3">
        <v>950</v>
      </c>
      <c r="C283" s="21">
        <v>3700</v>
      </c>
      <c r="D283" s="4">
        <v>1255</v>
      </c>
      <c r="E283" s="6">
        <f t="shared" si="146"/>
        <v>4168.6169642857139</v>
      </c>
      <c r="F283" s="3">
        <f t="shared" si="159"/>
        <v>755.22999999999934</v>
      </c>
      <c r="G283" s="21">
        <f t="shared" si="147"/>
        <v>944.03749999999923</v>
      </c>
      <c r="H283" s="21">
        <v>215</v>
      </c>
      <c r="I283" s="4">
        <f t="shared" si="148"/>
        <v>1159.0374999999992</v>
      </c>
      <c r="J283" s="9">
        <f t="shared" si="149"/>
        <v>3311.5357142857124</v>
      </c>
      <c r="K283" s="20"/>
      <c r="L283" s="1"/>
      <c r="M283" s="1">
        <v>950</v>
      </c>
      <c r="N283" s="1">
        <v>3700</v>
      </c>
      <c r="O283" s="1">
        <v>1560</v>
      </c>
      <c r="P283" s="1">
        <f t="shared" si="163"/>
        <v>5181.7071428571435</v>
      </c>
      <c r="Q283" s="1">
        <f t="shared" si="160"/>
        <v>974.60999999999967</v>
      </c>
      <c r="R283" s="1">
        <f t="shared" si="150"/>
        <v>1218.2624999999996</v>
      </c>
      <c r="S283" s="1">
        <v>220</v>
      </c>
      <c r="T283" s="1">
        <f t="shared" si="151"/>
        <v>1438.2624999999996</v>
      </c>
      <c r="U283" s="22">
        <f t="shared" si="152"/>
        <v>4109.3214285714275</v>
      </c>
      <c r="V283" s="1"/>
      <c r="W283" s="1"/>
      <c r="X283" s="1">
        <v>950</v>
      </c>
      <c r="Y283" s="1">
        <v>3700</v>
      </c>
      <c r="Z283" s="1">
        <v>1880</v>
      </c>
      <c r="AA283" s="1">
        <f t="shared" si="141"/>
        <v>6244.6214285714286</v>
      </c>
      <c r="AB283" s="1">
        <f t="shared" si="161"/>
        <v>934.97999999999911</v>
      </c>
      <c r="AC283" s="1">
        <f t="shared" si="153"/>
        <v>1168.724999999999</v>
      </c>
      <c r="AD283" s="1">
        <v>225</v>
      </c>
      <c r="AE283" s="1">
        <f t="shared" si="154"/>
        <v>1393.724999999999</v>
      </c>
      <c r="AF283" s="22">
        <f t="shared" si="155"/>
        <v>3982.0714285714262</v>
      </c>
      <c r="AG283" s="20"/>
      <c r="AH283" s="20"/>
      <c r="AI283" s="1">
        <v>950</v>
      </c>
      <c r="AJ283" s="1">
        <v>3700</v>
      </c>
      <c r="AK283" s="1">
        <v>2350</v>
      </c>
      <c r="AL283" s="1">
        <f t="shared" si="164"/>
        <v>7805.7767857142862</v>
      </c>
      <c r="AM283" s="1">
        <f t="shared" si="162"/>
        <v>1194.2799999999991</v>
      </c>
      <c r="AN283" s="1">
        <f t="shared" si="156"/>
        <v>1492.8499999999988</v>
      </c>
      <c r="AO283" s="1">
        <v>240</v>
      </c>
      <c r="AP283" s="1">
        <v>45</v>
      </c>
      <c r="AQ283" s="1">
        <f t="shared" si="157"/>
        <v>1777.8499999999988</v>
      </c>
      <c r="AR283" s="22">
        <f t="shared" si="158"/>
        <v>5079.5714285714257</v>
      </c>
    </row>
    <row r="284" spans="2:44" x14ac:dyDescent="0.35">
      <c r="B284" s="3">
        <v>950</v>
      </c>
      <c r="C284" s="21">
        <v>3800</v>
      </c>
      <c r="D284" s="4">
        <v>1255</v>
      </c>
      <c r="E284" s="6">
        <f t="shared" si="146"/>
        <v>4287.8419642857143</v>
      </c>
      <c r="F284" s="3">
        <f t="shared" si="159"/>
        <v>767.8999999999993</v>
      </c>
      <c r="G284" s="21">
        <f t="shared" si="147"/>
        <v>959.87499999999909</v>
      </c>
      <c r="H284" s="21">
        <v>215</v>
      </c>
      <c r="I284" s="4">
        <f t="shared" si="148"/>
        <v>1174.8749999999991</v>
      </c>
      <c r="J284" s="9">
        <f t="shared" si="149"/>
        <v>3356.7857142857119</v>
      </c>
      <c r="K284" s="20"/>
      <c r="L284" s="1"/>
      <c r="M284" s="1">
        <v>950</v>
      </c>
      <c r="N284" s="1">
        <v>3800</v>
      </c>
      <c r="O284" s="1">
        <v>1560</v>
      </c>
      <c r="P284" s="1">
        <f t="shared" si="163"/>
        <v>5329.9071428571433</v>
      </c>
      <c r="Q284" s="1">
        <f t="shared" si="160"/>
        <v>991.49999999999966</v>
      </c>
      <c r="R284" s="1">
        <f t="shared" si="150"/>
        <v>1239.3749999999995</v>
      </c>
      <c r="S284" s="1">
        <v>220</v>
      </c>
      <c r="T284" s="1">
        <f t="shared" si="151"/>
        <v>1459.3749999999995</v>
      </c>
      <c r="U284" s="22">
        <f t="shared" si="152"/>
        <v>4169.642857142856</v>
      </c>
      <c r="V284" s="1"/>
      <c r="W284" s="1"/>
      <c r="X284" s="1">
        <v>950</v>
      </c>
      <c r="Y284" s="1">
        <v>3800</v>
      </c>
      <c r="Z284" s="1">
        <v>1880</v>
      </c>
      <c r="AA284" s="1">
        <f t="shared" si="141"/>
        <v>6423.2214285714281</v>
      </c>
      <c r="AB284" s="1">
        <f t="shared" si="161"/>
        <v>951.26999999999907</v>
      </c>
      <c r="AC284" s="1">
        <f t="shared" si="153"/>
        <v>1189.0874999999987</v>
      </c>
      <c r="AD284" s="1">
        <v>225</v>
      </c>
      <c r="AE284" s="1">
        <f t="shared" si="154"/>
        <v>1414.0874999999987</v>
      </c>
      <c r="AF284" s="22">
        <f t="shared" si="155"/>
        <v>4040.2499999999968</v>
      </c>
      <c r="AG284" s="20"/>
      <c r="AH284" s="20"/>
      <c r="AI284" s="1">
        <v>950</v>
      </c>
      <c r="AJ284" s="1">
        <v>3800</v>
      </c>
      <c r="AK284" s="1">
        <v>2350</v>
      </c>
      <c r="AL284" s="1">
        <f t="shared" si="164"/>
        <v>8029.0267857142862</v>
      </c>
      <c r="AM284" s="1">
        <f t="shared" si="162"/>
        <v>1215.399999999999</v>
      </c>
      <c r="AN284" s="1">
        <f t="shared" si="156"/>
        <v>1519.2499999999986</v>
      </c>
      <c r="AO284" s="1">
        <v>270</v>
      </c>
      <c r="AP284" s="1">
        <v>45</v>
      </c>
      <c r="AQ284" s="1">
        <f t="shared" si="157"/>
        <v>1834.2499999999986</v>
      </c>
      <c r="AR284" s="22">
        <f t="shared" si="158"/>
        <v>5240.7142857142826</v>
      </c>
    </row>
    <row r="285" spans="2:44" x14ac:dyDescent="0.35">
      <c r="B285" s="3">
        <v>950</v>
      </c>
      <c r="C285" s="21">
        <v>3900</v>
      </c>
      <c r="D285" s="4">
        <v>1255</v>
      </c>
      <c r="E285" s="6">
        <f t="shared" si="146"/>
        <v>4407.0669642857138</v>
      </c>
      <c r="F285" s="3">
        <f t="shared" si="159"/>
        <v>780.56999999999925</v>
      </c>
      <c r="G285" s="21">
        <f t="shared" si="147"/>
        <v>975.71249999999907</v>
      </c>
      <c r="H285" s="21">
        <v>215</v>
      </c>
      <c r="I285" s="4">
        <f t="shared" si="148"/>
        <v>1190.7124999999992</v>
      </c>
      <c r="J285" s="9">
        <f t="shared" si="149"/>
        <v>3402.0357142857119</v>
      </c>
      <c r="K285" s="20"/>
      <c r="L285" s="1"/>
      <c r="M285" s="1">
        <v>950</v>
      </c>
      <c r="N285" s="1">
        <v>3900</v>
      </c>
      <c r="O285" s="1">
        <v>1560</v>
      </c>
      <c r="P285" s="1">
        <f t="shared" si="163"/>
        <v>5478.1071428571431</v>
      </c>
      <c r="Q285" s="1">
        <f t="shared" si="160"/>
        <v>1008.3899999999996</v>
      </c>
      <c r="R285" s="1">
        <f t="shared" si="150"/>
        <v>1260.4874999999995</v>
      </c>
      <c r="S285" s="1">
        <v>220</v>
      </c>
      <c r="T285" s="1">
        <f t="shared" si="151"/>
        <v>1480.4874999999995</v>
      </c>
      <c r="U285" s="22">
        <f t="shared" si="152"/>
        <v>4229.9642857142844</v>
      </c>
      <c r="V285" s="1"/>
      <c r="W285" s="1"/>
      <c r="X285" s="1">
        <v>950</v>
      </c>
      <c r="Y285" s="1">
        <v>3900</v>
      </c>
      <c r="Z285" s="1">
        <v>1880</v>
      </c>
      <c r="AA285" s="1">
        <f t="shared" ref="AA285:AA348" si="165">(((22/7*(X285/2)^2)*Z285)+((Y285-X285)*Z285*X285))/1000000</f>
        <v>6601.8214285714284</v>
      </c>
      <c r="AB285" s="1">
        <f t="shared" si="161"/>
        <v>967.55999999999904</v>
      </c>
      <c r="AC285" s="1">
        <f t="shared" si="153"/>
        <v>1209.4499999999989</v>
      </c>
      <c r="AD285" s="1">
        <v>230</v>
      </c>
      <c r="AE285" s="1">
        <f t="shared" si="154"/>
        <v>1439.4499999999989</v>
      </c>
      <c r="AF285" s="22">
        <f t="shared" si="155"/>
        <v>4112.7142857142826</v>
      </c>
      <c r="AG285" s="20"/>
      <c r="AH285" s="20"/>
      <c r="AI285" s="1">
        <v>950</v>
      </c>
      <c r="AJ285" s="1">
        <v>3900</v>
      </c>
      <c r="AK285" s="1">
        <v>2350</v>
      </c>
      <c r="AL285" s="1">
        <f t="shared" si="164"/>
        <v>8252.2767857142862</v>
      </c>
      <c r="AM285" s="1">
        <f t="shared" si="162"/>
        <v>1236.5199999999988</v>
      </c>
      <c r="AN285" s="1">
        <f t="shared" si="156"/>
        <v>1545.6499999999985</v>
      </c>
      <c r="AO285" s="1">
        <v>270</v>
      </c>
      <c r="AP285" s="1">
        <v>45</v>
      </c>
      <c r="AQ285" s="1">
        <f t="shared" si="157"/>
        <v>1860.6499999999985</v>
      </c>
      <c r="AR285" s="22">
        <f t="shared" si="158"/>
        <v>5316.1428571428532</v>
      </c>
    </row>
    <row r="286" spans="2:44" x14ac:dyDescent="0.35">
      <c r="B286" s="3">
        <v>950</v>
      </c>
      <c r="C286" s="21">
        <v>4000</v>
      </c>
      <c r="D286" s="4">
        <v>1255</v>
      </c>
      <c r="E286" s="6">
        <f t="shared" si="146"/>
        <v>4526.2919642857141</v>
      </c>
      <c r="F286" s="3">
        <f t="shared" si="159"/>
        <v>793.23999999999921</v>
      </c>
      <c r="G286" s="21">
        <f t="shared" si="147"/>
        <v>991.54999999999905</v>
      </c>
      <c r="H286" s="21">
        <v>220</v>
      </c>
      <c r="I286" s="4">
        <f t="shared" si="148"/>
        <v>1211.549999999999</v>
      </c>
      <c r="J286" s="9">
        <f t="shared" si="149"/>
        <v>3461.5714285714262</v>
      </c>
      <c r="K286" s="20"/>
      <c r="L286" s="1"/>
      <c r="M286" s="1">
        <v>950</v>
      </c>
      <c r="N286" s="1">
        <v>4000</v>
      </c>
      <c r="O286" s="1">
        <v>1560</v>
      </c>
      <c r="P286" s="1">
        <f t="shared" si="163"/>
        <v>5626.3071428571438</v>
      </c>
      <c r="Q286" s="1">
        <f t="shared" si="160"/>
        <v>1025.2799999999997</v>
      </c>
      <c r="R286" s="1">
        <f t="shared" si="150"/>
        <v>1281.5999999999997</v>
      </c>
      <c r="S286" s="1">
        <v>220</v>
      </c>
      <c r="T286" s="1">
        <f t="shared" si="151"/>
        <v>1501.5999999999997</v>
      </c>
      <c r="U286" s="22">
        <f t="shared" si="152"/>
        <v>4290.2857142857138</v>
      </c>
      <c r="V286" s="1"/>
      <c r="W286" s="1"/>
      <c r="X286" s="1">
        <v>950</v>
      </c>
      <c r="Y286" s="1">
        <v>4000</v>
      </c>
      <c r="Z286" s="1">
        <v>1880</v>
      </c>
      <c r="AA286" s="1">
        <f t="shared" si="165"/>
        <v>6780.4214285714279</v>
      </c>
      <c r="AB286" s="1">
        <f t="shared" si="161"/>
        <v>983.849999999999</v>
      </c>
      <c r="AC286" s="1">
        <f t="shared" si="153"/>
        <v>1229.8124999999986</v>
      </c>
      <c r="AD286" s="1">
        <v>230</v>
      </c>
      <c r="AE286" s="1">
        <f t="shared" si="154"/>
        <v>1459.8124999999986</v>
      </c>
      <c r="AF286" s="22">
        <f t="shared" si="155"/>
        <v>4170.8928571428532</v>
      </c>
      <c r="AG286" s="20"/>
      <c r="AH286" s="20"/>
      <c r="AI286" s="1">
        <v>950</v>
      </c>
      <c r="AJ286" s="1">
        <v>4000</v>
      </c>
      <c r="AK286" s="1">
        <v>2350</v>
      </c>
      <c r="AL286" s="1">
        <f t="shared" si="164"/>
        <v>8475.5267857142862</v>
      </c>
      <c r="AM286" s="1">
        <f t="shared" si="162"/>
        <v>1257.6399999999987</v>
      </c>
      <c r="AN286" s="1">
        <f t="shared" si="156"/>
        <v>1572.0499999999984</v>
      </c>
      <c r="AO286" s="1">
        <v>270</v>
      </c>
      <c r="AP286" s="1">
        <v>45</v>
      </c>
      <c r="AQ286" s="1">
        <f t="shared" si="157"/>
        <v>1887.0499999999984</v>
      </c>
      <c r="AR286" s="22">
        <f t="shared" si="158"/>
        <v>5391.5714285714239</v>
      </c>
    </row>
    <row r="287" spans="2:44" x14ac:dyDescent="0.35">
      <c r="B287" s="3"/>
      <c r="C287" s="21"/>
      <c r="D287" s="4"/>
      <c r="E287" s="6"/>
      <c r="F287" s="3"/>
      <c r="G287" s="21"/>
      <c r="H287" s="21"/>
      <c r="I287" s="4"/>
      <c r="J287" s="23"/>
      <c r="K287" s="20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20"/>
      <c r="AH287" s="20"/>
      <c r="AI287" s="1"/>
      <c r="AJ287" s="1"/>
      <c r="AK287" s="1"/>
      <c r="AL287" s="1"/>
      <c r="AM287" s="1"/>
      <c r="AN287" s="1"/>
      <c r="AO287" s="1"/>
      <c r="AP287" s="1"/>
      <c r="AQ287" s="1"/>
      <c r="AR287" s="1"/>
    </row>
    <row r="288" spans="2:44" x14ac:dyDescent="0.35">
      <c r="B288" s="3"/>
      <c r="C288" s="21"/>
      <c r="D288" s="4"/>
      <c r="E288" s="6"/>
      <c r="F288" s="3"/>
      <c r="G288" s="21"/>
      <c r="H288" s="21"/>
      <c r="I288" s="4"/>
      <c r="J288" s="23"/>
      <c r="K288" s="20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20"/>
      <c r="AH288" s="20"/>
      <c r="AI288" s="1"/>
      <c r="AJ288" s="1"/>
      <c r="AK288" s="1"/>
      <c r="AL288" s="1"/>
      <c r="AM288" s="1"/>
      <c r="AN288" s="1"/>
      <c r="AO288" s="1"/>
      <c r="AP288" s="1"/>
      <c r="AQ288" s="1"/>
      <c r="AR288" s="1"/>
    </row>
    <row r="289" spans="2:44" x14ac:dyDescent="0.35">
      <c r="B289" s="3">
        <v>1000</v>
      </c>
      <c r="C289" s="21">
        <v>800</v>
      </c>
      <c r="D289" s="4">
        <v>1255</v>
      </c>
      <c r="E289" s="6">
        <f t="shared" ref="E289:E321" si="166">(((22/7*(B289/2)^2)*D289)+((C289-B289)*D289*B289))/1000000</f>
        <v>735.07142857142856</v>
      </c>
      <c r="F289" s="3">
        <v>399.41</v>
      </c>
      <c r="G289" s="21">
        <f t="shared" ref="G289:G321" si="167">$G$4*F289</f>
        <v>499.26250000000005</v>
      </c>
      <c r="H289" s="21">
        <v>125</v>
      </c>
      <c r="I289" s="4">
        <f t="shared" ref="I289:I321" si="168">SUM(G289:H289)</f>
        <v>624.26250000000005</v>
      </c>
      <c r="J289" s="9">
        <f t="shared" ref="J289:J321" si="169">I289/(1-$C$2)</f>
        <v>1783.6071428571431</v>
      </c>
      <c r="K289" s="20"/>
      <c r="L289" s="1"/>
      <c r="M289" s="1">
        <v>1000</v>
      </c>
      <c r="N289" s="1">
        <v>800</v>
      </c>
      <c r="O289" s="1">
        <v>1560</v>
      </c>
      <c r="P289" s="1">
        <f t="shared" si="163"/>
        <v>913.71428571428567</v>
      </c>
      <c r="Q289" s="1">
        <v>499.58</v>
      </c>
      <c r="R289" s="1">
        <f t="shared" ref="R289:R321" si="170">$R$4*Q289</f>
        <v>624.47500000000002</v>
      </c>
      <c r="S289" s="1">
        <v>125</v>
      </c>
      <c r="T289" s="1">
        <f t="shared" ref="T289:T320" si="171">SUM(R289:S289)</f>
        <v>749.47500000000002</v>
      </c>
      <c r="U289" s="22">
        <f t="shared" ref="U289:U321" si="172">T289/(1-$C$2)</f>
        <v>2141.3571428571431</v>
      </c>
      <c r="V289" s="1"/>
      <c r="W289" s="1"/>
      <c r="X289" s="1">
        <v>1000</v>
      </c>
      <c r="Y289" s="1">
        <v>800</v>
      </c>
      <c r="Z289" s="1">
        <v>1880</v>
      </c>
      <c r="AA289" s="1">
        <f t="shared" si="165"/>
        <v>1101.1428571428571</v>
      </c>
      <c r="AB289" s="1">
        <v>476.42</v>
      </c>
      <c r="AC289" s="1">
        <f t="shared" ref="AC289:AC321" si="173">$AC$4*AB289</f>
        <v>595.52499999999998</v>
      </c>
      <c r="AD289" s="1">
        <v>145</v>
      </c>
      <c r="AE289" s="1">
        <f t="shared" ref="AE289:AE321" si="174">SUM(AC289:AD289)</f>
        <v>740.52499999999998</v>
      </c>
      <c r="AF289" s="22">
        <f t="shared" ref="AF289:AF321" si="175">AE289/(1-$C$2)</f>
        <v>2115.7857142857142</v>
      </c>
      <c r="AG289" s="20"/>
      <c r="AH289" s="20"/>
      <c r="AI289" s="1">
        <v>1000</v>
      </c>
      <c r="AJ289" s="1">
        <v>800</v>
      </c>
      <c r="AK289" s="1">
        <v>2350</v>
      </c>
      <c r="AL289" s="1">
        <f t="shared" si="164"/>
        <v>1376.4285714285716</v>
      </c>
      <c r="AM289" s="1">
        <v>599.75</v>
      </c>
      <c r="AN289" s="1">
        <f t="shared" ref="AN289:AN321" si="176">$AN$4*AM289</f>
        <v>749.6875</v>
      </c>
      <c r="AO289" s="1">
        <v>145</v>
      </c>
      <c r="AP289" s="1">
        <v>30</v>
      </c>
      <c r="AQ289" s="1">
        <f t="shared" ref="AQ289:AQ321" si="177">SUM(AN289:AP289)</f>
        <v>924.6875</v>
      </c>
      <c r="AR289" s="22">
        <f t="shared" ref="AR289:AR321" si="178">AQ289/(1-$C$2)</f>
        <v>2641.9642857142858</v>
      </c>
    </row>
    <row r="290" spans="2:44" x14ac:dyDescent="0.35">
      <c r="B290" s="3">
        <v>1000</v>
      </c>
      <c r="C290" s="21">
        <v>900</v>
      </c>
      <c r="D290" s="4">
        <v>1255</v>
      </c>
      <c r="E290" s="6">
        <f t="shared" si="166"/>
        <v>860.57142857142856</v>
      </c>
      <c r="F290" s="3">
        <v>412.1</v>
      </c>
      <c r="G290" s="21">
        <f t="shared" si="167"/>
        <v>515.125</v>
      </c>
      <c r="H290" s="21">
        <v>125</v>
      </c>
      <c r="I290" s="4">
        <f t="shared" si="168"/>
        <v>640.125</v>
      </c>
      <c r="J290" s="9">
        <f t="shared" si="169"/>
        <v>1828.9285714285716</v>
      </c>
      <c r="K290" s="20"/>
      <c r="L290" s="1"/>
      <c r="M290" s="1">
        <v>1000</v>
      </c>
      <c r="N290" s="1">
        <v>900</v>
      </c>
      <c r="O290" s="1">
        <v>1560</v>
      </c>
      <c r="P290" s="1">
        <f t="shared" si="163"/>
        <v>1069.7142857142856</v>
      </c>
      <c r="Q290" s="1">
        <v>516.49</v>
      </c>
      <c r="R290" s="1">
        <f t="shared" si="170"/>
        <v>645.61249999999995</v>
      </c>
      <c r="S290" s="1">
        <v>145</v>
      </c>
      <c r="T290" s="1">
        <f t="shared" si="171"/>
        <v>790.61249999999995</v>
      </c>
      <c r="U290" s="22">
        <f t="shared" si="172"/>
        <v>2258.8928571428573</v>
      </c>
      <c r="V290" s="1"/>
      <c r="W290" s="1"/>
      <c r="X290" s="1">
        <v>1000</v>
      </c>
      <c r="Y290" s="1">
        <v>900</v>
      </c>
      <c r="Z290" s="1">
        <v>1880</v>
      </c>
      <c r="AA290" s="1">
        <f t="shared" si="165"/>
        <v>1289.1428571428571</v>
      </c>
      <c r="AB290" s="1">
        <v>492.71</v>
      </c>
      <c r="AC290" s="1">
        <f t="shared" si="173"/>
        <v>615.88749999999993</v>
      </c>
      <c r="AD290" s="1">
        <v>145</v>
      </c>
      <c r="AE290" s="1">
        <f t="shared" si="174"/>
        <v>760.88749999999993</v>
      </c>
      <c r="AF290" s="22">
        <f t="shared" si="175"/>
        <v>2173.9642857142858</v>
      </c>
      <c r="AG290" s="20"/>
      <c r="AH290" s="20"/>
      <c r="AI290" s="1">
        <v>1000</v>
      </c>
      <c r="AJ290" s="1">
        <v>900</v>
      </c>
      <c r="AK290" s="1">
        <v>2350</v>
      </c>
      <c r="AL290" s="1">
        <f t="shared" si="164"/>
        <v>1611.4285714285716</v>
      </c>
      <c r="AM290" s="1">
        <v>620.89</v>
      </c>
      <c r="AN290" s="1">
        <f t="shared" si="176"/>
        <v>776.11249999999995</v>
      </c>
      <c r="AO290" s="1">
        <v>165</v>
      </c>
      <c r="AP290" s="1">
        <v>30</v>
      </c>
      <c r="AQ290" s="1">
        <f t="shared" si="177"/>
        <v>971.11249999999995</v>
      </c>
      <c r="AR290" s="22">
        <f t="shared" si="178"/>
        <v>2774.6071428571431</v>
      </c>
    </row>
    <row r="291" spans="2:44" x14ac:dyDescent="0.35">
      <c r="B291" s="3">
        <v>1000</v>
      </c>
      <c r="C291" s="21">
        <v>1000</v>
      </c>
      <c r="D291" s="4">
        <v>1255</v>
      </c>
      <c r="E291" s="6">
        <f t="shared" si="166"/>
        <v>986.07142857142856</v>
      </c>
      <c r="F291" s="3">
        <f>F290+12.69</f>
        <v>424.79</v>
      </c>
      <c r="G291" s="21">
        <f t="shared" si="167"/>
        <v>530.98750000000007</v>
      </c>
      <c r="H291" s="21">
        <v>125</v>
      </c>
      <c r="I291" s="4">
        <f t="shared" si="168"/>
        <v>655.98750000000007</v>
      </c>
      <c r="J291" s="9">
        <f t="shared" si="169"/>
        <v>1874.2500000000002</v>
      </c>
      <c r="K291" s="20"/>
      <c r="L291" s="1"/>
      <c r="M291" s="1">
        <v>1000</v>
      </c>
      <c r="N291" s="1">
        <v>1000</v>
      </c>
      <c r="O291" s="1">
        <v>1560</v>
      </c>
      <c r="P291" s="1">
        <f t="shared" si="163"/>
        <v>1225.7142857142856</v>
      </c>
      <c r="Q291" s="1">
        <f>Q290+16.91</f>
        <v>533.4</v>
      </c>
      <c r="R291" s="1">
        <f t="shared" si="170"/>
        <v>666.75</v>
      </c>
      <c r="S291" s="1">
        <v>145</v>
      </c>
      <c r="T291" s="1">
        <f t="shared" si="171"/>
        <v>811.75</v>
      </c>
      <c r="U291" s="22">
        <f t="shared" si="172"/>
        <v>2319.2857142857142</v>
      </c>
      <c r="V291" s="1"/>
      <c r="W291" s="1"/>
      <c r="X291" s="1">
        <v>1000</v>
      </c>
      <c r="Y291" s="1">
        <v>1000</v>
      </c>
      <c r="Z291" s="1">
        <v>1880</v>
      </c>
      <c r="AA291" s="1">
        <f t="shared" si="165"/>
        <v>1477.1428571428571</v>
      </c>
      <c r="AB291" s="1">
        <f>AB290+16.29</f>
        <v>509</v>
      </c>
      <c r="AC291" s="1">
        <f t="shared" si="173"/>
        <v>636.25</v>
      </c>
      <c r="AD291" s="1">
        <v>145</v>
      </c>
      <c r="AE291" s="1">
        <f t="shared" si="174"/>
        <v>781.25</v>
      </c>
      <c r="AF291" s="22">
        <f t="shared" si="175"/>
        <v>2232.1428571428573</v>
      </c>
      <c r="AG291" s="20"/>
      <c r="AH291" s="20"/>
      <c r="AI291" s="1">
        <v>1000</v>
      </c>
      <c r="AJ291" s="1">
        <v>1000</v>
      </c>
      <c r="AK291" s="1">
        <v>2350</v>
      </c>
      <c r="AL291" s="1">
        <f t="shared" si="164"/>
        <v>1846.4285714285716</v>
      </c>
      <c r="AM291" s="1">
        <f>AM290+21.14</f>
        <v>642.03</v>
      </c>
      <c r="AN291" s="1">
        <f t="shared" si="176"/>
        <v>802.53749999999991</v>
      </c>
      <c r="AO291" s="1">
        <v>165</v>
      </c>
      <c r="AP291" s="1">
        <v>30</v>
      </c>
      <c r="AQ291" s="1">
        <f t="shared" si="177"/>
        <v>997.53749999999991</v>
      </c>
      <c r="AR291" s="22">
        <f t="shared" si="178"/>
        <v>2850.1071428571427</v>
      </c>
    </row>
    <row r="292" spans="2:44" x14ac:dyDescent="0.35">
      <c r="B292" s="3">
        <v>1000</v>
      </c>
      <c r="C292" s="21">
        <v>1100</v>
      </c>
      <c r="D292" s="4">
        <v>1255</v>
      </c>
      <c r="E292" s="6">
        <f t="shared" si="166"/>
        <v>1111.5714285714284</v>
      </c>
      <c r="F292" s="3">
        <f t="shared" ref="F292:F321" si="179">F291+12.69</f>
        <v>437.48</v>
      </c>
      <c r="G292" s="21">
        <f t="shared" si="167"/>
        <v>546.85</v>
      </c>
      <c r="H292" s="21">
        <v>145</v>
      </c>
      <c r="I292" s="4">
        <f t="shared" si="168"/>
        <v>691.85</v>
      </c>
      <c r="J292" s="9">
        <f t="shared" si="169"/>
        <v>1976.714285714286</v>
      </c>
      <c r="K292" s="20"/>
      <c r="L292" s="1"/>
      <c r="M292" s="1">
        <v>1000</v>
      </c>
      <c r="N292" s="1">
        <v>1100</v>
      </c>
      <c r="O292" s="1">
        <v>1560</v>
      </c>
      <c r="P292" s="1">
        <f t="shared" si="163"/>
        <v>1381.7142857142856</v>
      </c>
      <c r="Q292" s="1">
        <f t="shared" ref="Q292:Q321" si="180">Q291+16.91</f>
        <v>550.30999999999995</v>
      </c>
      <c r="R292" s="1">
        <f t="shared" si="170"/>
        <v>687.88749999999993</v>
      </c>
      <c r="S292" s="1">
        <v>145</v>
      </c>
      <c r="T292" s="1">
        <f t="shared" si="171"/>
        <v>832.88749999999993</v>
      </c>
      <c r="U292" s="22">
        <f t="shared" si="172"/>
        <v>2379.6785714285716</v>
      </c>
      <c r="V292" s="1"/>
      <c r="W292" s="1"/>
      <c r="X292" s="1">
        <v>1000</v>
      </c>
      <c r="Y292" s="1">
        <v>1100</v>
      </c>
      <c r="Z292" s="1">
        <v>1880</v>
      </c>
      <c r="AA292" s="1">
        <f t="shared" si="165"/>
        <v>1665.1428571428571</v>
      </c>
      <c r="AB292" s="1">
        <f t="shared" ref="AB292:AB321" si="181">AB291+16.29</f>
        <v>525.29</v>
      </c>
      <c r="AC292" s="1">
        <f t="shared" si="173"/>
        <v>656.61249999999995</v>
      </c>
      <c r="AD292" s="1">
        <v>165</v>
      </c>
      <c r="AE292" s="1">
        <f t="shared" si="174"/>
        <v>821.61249999999995</v>
      </c>
      <c r="AF292" s="22">
        <f t="shared" si="175"/>
        <v>2347.4642857142858</v>
      </c>
      <c r="AG292" s="20"/>
      <c r="AH292" s="20"/>
      <c r="AI292" s="1">
        <v>1000</v>
      </c>
      <c r="AJ292" s="1">
        <v>1100</v>
      </c>
      <c r="AK292" s="1">
        <v>2350</v>
      </c>
      <c r="AL292" s="1">
        <f t="shared" si="164"/>
        <v>2081.4285714285716</v>
      </c>
      <c r="AM292" s="1">
        <f t="shared" ref="AM292:AM321" si="182">AM291+21.14</f>
        <v>663.17</v>
      </c>
      <c r="AN292" s="1">
        <f t="shared" si="176"/>
        <v>828.96249999999998</v>
      </c>
      <c r="AO292" s="1">
        <v>185</v>
      </c>
      <c r="AP292" s="1">
        <v>30</v>
      </c>
      <c r="AQ292" s="1">
        <f t="shared" si="177"/>
        <v>1043.9625000000001</v>
      </c>
      <c r="AR292" s="22">
        <f t="shared" si="178"/>
        <v>2982.7500000000005</v>
      </c>
    </row>
    <row r="293" spans="2:44" x14ac:dyDescent="0.35">
      <c r="B293" s="3">
        <v>1000</v>
      </c>
      <c r="C293" s="21">
        <v>1200</v>
      </c>
      <c r="D293" s="4">
        <v>1255</v>
      </c>
      <c r="E293" s="6">
        <f t="shared" si="166"/>
        <v>1237.0714285714284</v>
      </c>
      <c r="F293" s="3">
        <f t="shared" si="179"/>
        <v>450.17</v>
      </c>
      <c r="G293" s="21">
        <f t="shared" si="167"/>
        <v>562.71249999999998</v>
      </c>
      <c r="H293" s="21">
        <v>145</v>
      </c>
      <c r="I293" s="4">
        <f t="shared" si="168"/>
        <v>707.71249999999998</v>
      </c>
      <c r="J293" s="9">
        <f t="shared" si="169"/>
        <v>2022.0357142857144</v>
      </c>
      <c r="K293" s="20"/>
      <c r="L293" s="1"/>
      <c r="M293" s="1">
        <v>1000</v>
      </c>
      <c r="N293" s="1">
        <v>1200</v>
      </c>
      <c r="O293" s="1">
        <v>1560</v>
      </c>
      <c r="P293" s="1">
        <f t="shared" si="163"/>
        <v>1537.7142857142856</v>
      </c>
      <c r="Q293" s="1">
        <f t="shared" si="180"/>
        <v>567.21999999999991</v>
      </c>
      <c r="R293" s="1">
        <f t="shared" si="170"/>
        <v>709.02499999999986</v>
      </c>
      <c r="S293" s="1">
        <v>165</v>
      </c>
      <c r="T293" s="1">
        <f t="shared" si="171"/>
        <v>874.02499999999986</v>
      </c>
      <c r="U293" s="22">
        <f t="shared" si="172"/>
        <v>2497.2142857142853</v>
      </c>
      <c r="V293" s="1"/>
      <c r="W293" s="1"/>
      <c r="X293" s="1">
        <v>1000</v>
      </c>
      <c r="Y293" s="1">
        <v>1200</v>
      </c>
      <c r="Z293" s="1">
        <v>1880</v>
      </c>
      <c r="AA293" s="1">
        <f t="shared" si="165"/>
        <v>1853.1428571428571</v>
      </c>
      <c r="AB293" s="1">
        <f t="shared" si="181"/>
        <v>541.57999999999993</v>
      </c>
      <c r="AC293" s="1">
        <f t="shared" si="173"/>
        <v>676.97499999999991</v>
      </c>
      <c r="AD293" s="1">
        <v>165</v>
      </c>
      <c r="AE293" s="1">
        <f t="shared" si="174"/>
        <v>841.97499999999991</v>
      </c>
      <c r="AF293" s="22">
        <f t="shared" si="175"/>
        <v>2405.6428571428569</v>
      </c>
      <c r="AG293" s="20"/>
      <c r="AH293" s="20"/>
      <c r="AI293" s="1">
        <v>1000</v>
      </c>
      <c r="AJ293" s="1">
        <v>1200</v>
      </c>
      <c r="AK293" s="1">
        <v>2350</v>
      </c>
      <c r="AL293" s="1">
        <f t="shared" si="164"/>
        <v>2316.4285714285716</v>
      </c>
      <c r="AM293" s="1">
        <f t="shared" si="182"/>
        <v>684.31</v>
      </c>
      <c r="AN293" s="1">
        <f t="shared" si="176"/>
        <v>855.38749999999993</v>
      </c>
      <c r="AO293" s="1">
        <v>185</v>
      </c>
      <c r="AP293" s="1">
        <v>30</v>
      </c>
      <c r="AQ293" s="1">
        <f t="shared" si="177"/>
        <v>1070.3874999999998</v>
      </c>
      <c r="AR293" s="22">
        <f t="shared" si="178"/>
        <v>3058.2499999999995</v>
      </c>
    </row>
    <row r="294" spans="2:44" x14ac:dyDescent="0.35">
      <c r="B294" s="3">
        <v>1000</v>
      </c>
      <c r="C294" s="21">
        <v>1300</v>
      </c>
      <c r="D294" s="4">
        <v>1255</v>
      </c>
      <c r="E294" s="6">
        <f t="shared" si="166"/>
        <v>1362.5714285714284</v>
      </c>
      <c r="F294" s="3">
        <f t="shared" si="179"/>
        <v>462.86</v>
      </c>
      <c r="G294" s="21">
        <f t="shared" si="167"/>
        <v>578.57500000000005</v>
      </c>
      <c r="H294" s="21">
        <v>145</v>
      </c>
      <c r="I294" s="4">
        <f t="shared" si="168"/>
        <v>723.57500000000005</v>
      </c>
      <c r="J294" s="9">
        <f t="shared" si="169"/>
        <v>2067.3571428571431</v>
      </c>
      <c r="K294" s="20"/>
      <c r="L294" s="1"/>
      <c r="M294" s="1">
        <v>1000</v>
      </c>
      <c r="N294" s="1">
        <v>1300</v>
      </c>
      <c r="O294" s="1">
        <v>1560</v>
      </c>
      <c r="P294" s="1">
        <f t="shared" si="163"/>
        <v>1693.7142857142856</v>
      </c>
      <c r="Q294" s="1">
        <f t="shared" si="180"/>
        <v>584.12999999999988</v>
      </c>
      <c r="R294" s="1">
        <f t="shared" si="170"/>
        <v>730.16249999999991</v>
      </c>
      <c r="S294" s="1">
        <v>165</v>
      </c>
      <c r="T294" s="1">
        <f t="shared" si="171"/>
        <v>895.16249999999991</v>
      </c>
      <c r="U294" s="22">
        <f t="shared" si="172"/>
        <v>2557.6071428571427</v>
      </c>
      <c r="V294" s="1"/>
      <c r="W294" s="1"/>
      <c r="X294" s="1">
        <v>1000</v>
      </c>
      <c r="Y294" s="1">
        <v>1300</v>
      </c>
      <c r="Z294" s="1">
        <v>1880</v>
      </c>
      <c r="AA294" s="1">
        <f t="shared" si="165"/>
        <v>2041.1428571428571</v>
      </c>
      <c r="AB294" s="1">
        <f t="shared" si="181"/>
        <v>557.86999999999989</v>
      </c>
      <c r="AC294" s="1">
        <f t="shared" si="173"/>
        <v>697.33749999999986</v>
      </c>
      <c r="AD294" s="1">
        <v>185</v>
      </c>
      <c r="AE294" s="1">
        <f t="shared" si="174"/>
        <v>882.33749999999986</v>
      </c>
      <c r="AF294" s="22">
        <f t="shared" si="175"/>
        <v>2520.9642857142853</v>
      </c>
      <c r="AG294" s="20"/>
      <c r="AH294" s="20"/>
      <c r="AI294" s="1">
        <v>1000</v>
      </c>
      <c r="AJ294" s="1">
        <v>1300</v>
      </c>
      <c r="AK294" s="1">
        <v>2350</v>
      </c>
      <c r="AL294" s="1">
        <f t="shared" si="164"/>
        <v>2551.4285714285716</v>
      </c>
      <c r="AM294" s="1">
        <f t="shared" si="182"/>
        <v>705.44999999999993</v>
      </c>
      <c r="AN294" s="1">
        <f t="shared" si="176"/>
        <v>881.81249999999989</v>
      </c>
      <c r="AO294" s="1">
        <v>200</v>
      </c>
      <c r="AP294" s="1">
        <v>30</v>
      </c>
      <c r="AQ294" s="1">
        <f t="shared" si="177"/>
        <v>1111.8125</v>
      </c>
      <c r="AR294" s="22">
        <f t="shared" si="178"/>
        <v>3176.6071428571431</v>
      </c>
    </row>
    <row r="295" spans="2:44" x14ac:dyDescent="0.35">
      <c r="B295" s="3">
        <v>1000</v>
      </c>
      <c r="C295" s="21">
        <v>1400</v>
      </c>
      <c r="D295" s="4">
        <v>1255</v>
      </c>
      <c r="E295" s="6">
        <f t="shared" si="166"/>
        <v>1488.0714285714284</v>
      </c>
      <c r="F295" s="3">
        <f t="shared" si="179"/>
        <v>475.55</v>
      </c>
      <c r="G295" s="21">
        <f t="shared" si="167"/>
        <v>594.4375</v>
      </c>
      <c r="H295" s="21">
        <v>145</v>
      </c>
      <c r="I295" s="4">
        <f t="shared" si="168"/>
        <v>739.4375</v>
      </c>
      <c r="J295" s="9">
        <f t="shared" si="169"/>
        <v>2112.6785714285716</v>
      </c>
      <c r="K295" s="20"/>
      <c r="L295" s="1"/>
      <c r="M295" s="1">
        <v>1000</v>
      </c>
      <c r="N295" s="1">
        <v>1400</v>
      </c>
      <c r="O295" s="1">
        <v>1560</v>
      </c>
      <c r="P295" s="1">
        <f t="shared" si="163"/>
        <v>1849.7142857142856</v>
      </c>
      <c r="Q295" s="1">
        <f t="shared" si="180"/>
        <v>601.03999999999985</v>
      </c>
      <c r="R295" s="1">
        <f t="shared" si="170"/>
        <v>751.29999999999984</v>
      </c>
      <c r="S295" s="1">
        <v>165</v>
      </c>
      <c r="T295" s="1">
        <f t="shared" si="171"/>
        <v>916.29999999999984</v>
      </c>
      <c r="U295" s="22">
        <f t="shared" si="172"/>
        <v>2617.9999999999995</v>
      </c>
      <c r="V295" s="1"/>
      <c r="W295" s="1"/>
      <c r="X295" s="1">
        <v>1000</v>
      </c>
      <c r="Y295" s="1">
        <v>1400</v>
      </c>
      <c r="Z295" s="1">
        <v>1880</v>
      </c>
      <c r="AA295" s="1">
        <f t="shared" si="165"/>
        <v>2229.1428571428569</v>
      </c>
      <c r="AB295" s="1">
        <f t="shared" si="181"/>
        <v>574.15999999999985</v>
      </c>
      <c r="AC295" s="1">
        <f t="shared" si="173"/>
        <v>717.69999999999982</v>
      </c>
      <c r="AD295" s="1">
        <v>185</v>
      </c>
      <c r="AE295" s="1">
        <f t="shared" si="174"/>
        <v>902.69999999999982</v>
      </c>
      <c r="AF295" s="22">
        <f t="shared" si="175"/>
        <v>2579.1428571428569</v>
      </c>
      <c r="AG295" s="20"/>
      <c r="AH295" s="20"/>
      <c r="AI295" s="1">
        <v>1000</v>
      </c>
      <c r="AJ295" s="1">
        <v>1400</v>
      </c>
      <c r="AK295" s="1">
        <v>2350</v>
      </c>
      <c r="AL295" s="1">
        <f t="shared" si="164"/>
        <v>2786.4285714285716</v>
      </c>
      <c r="AM295" s="1">
        <f t="shared" si="182"/>
        <v>726.58999999999992</v>
      </c>
      <c r="AN295" s="1">
        <f t="shared" si="176"/>
        <v>908.23749999999995</v>
      </c>
      <c r="AO295" s="1">
        <v>200</v>
      </c>
      <c r="AP295" s="1">
        <v>30</v>
      </c>
      <c r="AQ295" s="1">
        <f t="shared" si="177"/>
        <v>1138.2375</v>
      </c>
      <c r="AR295" s="22">
        <f t="shared" si="178"/>
        <v>3252.1071428571431</v>
      </c>
    </row>
    <row r="296" spans="2:44" x14ac:dyDescent="0.35">
      <c r="B296" s="3">
        <v>1000</v>
      </c>
      <c r="C296" s="21">
        <v>1500</v>
      </c>
      <c r="D296" s="4">
        <v>1255</v>
      </c>
      <c r="E296" s="6">
        <f t="shared" si="166"/>
        <v>1613.5714285714284</v>
      </c>
      <c r="F296" s="3">
        <f t="shared" si="179"/>
        <v>488.24</v>
      </c>
      <c r="G296" s="21">
        <f t="shared" si="167"/>
        <v>610.29999999999995</v>
      </c>
      <c r="H296" s="21">
        <v>165</v>
      </c>
      <c r="I296" s="4">
        <f t="shared" si="168"/>
        <v>775.3</v>
      </c>
      <c r="J296" s="9">
        <f t="shared" si="169"/>
        <v>2215.1428571428573</v>
      </c>
      <c r="K296" s="20"/>
      <c r="L296" s="1"/>
      <c r="M296" s="1">
        <v>1000</v>
      </c>
      <c r="N296" s="1">
        <v>1500</v>
      </c>
      <c r="O296" s="1">
        <v>1560</v>
      </c>
      <c r="P296" s="1">
        <f t="shared" si="163"/>
        <v>2005.7142857142856</v>
      </c>
      <c r="Q296" s="1">
        <f t="shared" si="180"/>
        <v>617.94999999999982</v>
      </c>
      <c r="R296" s="1">
        <f t="shared" si="170"/>
        <v>772.43749999999977</v>
      </c>
      <c r="S296" s="1">
        <v>185</v>
      </c>
      <c r="T296" s="1">
        <f t="shared" si="171"/>
        <v>957.43749999999977</v>
      </c>
      <c r="U296" s="22">
        <f t="shared" si="172"/>
        <v>2735.5357142857138</v>
      </c>
      <c r="V296" s="1"/>
      <c r="W296" s="1"/>
      <c r="X296" s="1">
        <v>1000</v>
      </c>
      <c r="Y296" s="1">
        <v>1500</v>
      </c>
      <c r="Z296" s="1">
        <v>1880</v>
      </c>
      <c r="AA296" s="1">
        <f t="shared" si="165"/>
        <v>2417.1428571428569</v>
      </c>
      <c r="AB296" s="1">
        <f t="shared" si="181"/>
        <v>590.44999999999982</v>
      </c>
      <c r="AC296" s="1">
        <f t="shared" si="173"/>
        <v>738.06249999999977</v>
      </c>
      <c r="AD296" s="1">
        <v>185</v>
      </c>
      <c r="AE296" s="1">
        <f t="shared" si="174"/>
        <v>923.06249999999977</v>
      </c>
      <c r="AF296" s="22">
        <f t="shared" si="175"/>
        <v>2637.321428571428</v>
      </c>
      <c r="AG296" s="20"/>
      <c r="AH296" s="20"/>
      <c r="AI296" s="1">
        <v>1000</v>
      </c>
      <c r="AJ296" s="1">
        <v>1500</v>
      </c>
      <c r="AK296" s="1">
        <v>2350</v>
      </c>
      <c r="AL296" s="1">
        <f t="shared" si="164"/>
        <v>3021.4285714285716</v>
      </c>
      <c r="AM296" s="1">
        <f t="shared" si="182"/>
        <v>747.7299999999999</v>
      </c>
      <c r="AN296" s="1">
        <f t="shared" si="176"/>
        <v>934.66249999999991</v>
      </c>
      <c r="AO296" s="1">
        <v>205</v>
      </c>
      <c r="AP296" s="1">
        <v>30</v>
      </c>
      <c r="AQ296" s="1">
        <f t="shared" si="177"/>
        <v>1169.6624999999999</v>
      </c>
      <c r="AR296" s="22">
        <f t="shared" si="178"/>
        <v>3341.8928571428569</v>
      </c>
    </row>
    <row r="297" spans="2:44" x14ac:dyDescent="0.35">
      <c r="B297" s="3">
        <v>1000</v>
      </c>
      <c r="C297" s="21">
        <v>1600</v>
      </c>
      <c r="D297" s="4">
        <v>1255</v>
      </c>
      <c r="E297" s="6">
        <f t="shared" si="166"/>
        <v>1739.0714285714284</v>
      </c>
      <c r="F297" s="3">
        <f t="shared" si="179"/>
        <v>500.93</v>
      </c>
      <c r="G297" s="21">
        <f t="shared" si="167"/>
        <v>626.16250000000002</v>
      </c>
      <c r="H297" s="21">
        <v>165</v>
      </c>
      <c r="I297" s="4">
        <f t="shared" si="168"/>
        <v>791.16250000000002</v>
      </c>
      <c r="J297" s="9">
        <f t="shared" si="169"/>
        <v>2260.4642857142858</v>
      </c>
      <c r="K297" s="20"/>
      <c r="L297" s="1"/>
      <c r="M297" s="1">
        <v>1000</v>
      </c>
      <c r="N297" s="1">
        <v>1600</v>
      </c>
      <c r="O297" s="1">
        <v>1560</v>
      </c>
      <c r="P297" s="1">
        <f t="shared" si="163"/>
        <v>2161.7142857142858</v>
      </c>
      <c r="Q297" s="1">
        <f t="shared" si="180"/>
        <v>634.85999999999979</v>
      </c>
      <c r="R297" s="1">
        <f t="shared" si="170"/>
        <v>793.5749999999997</v>
      </c>
      <c r="S297" s="1">
        <v>185</v>
      </c>
      <c r="T297" s="1">
        <f t="shared" si="171"/>
        <v>978.5749999999997</v>
      </c>
      <c r="U297" s="22">
        <f t="shared" si="172"/>
        <v>2795.9285714285706</v>
      </c>
      <c r="V297" s="1"/>
      <c r="W297" s="1"/>
      <c r="X297" s="1">
        <v>1000</v>
      </c>
      <c r="Y297" s="1">
        <v>1600</v>
      </c>
      <c r="Z297" s="1">
        <v>1880</v>
      </c>
      <c r="AA297" s="1">
        <f t="shared" si="165"/>
        <v>2605.1428571428569</v>
      </c>
      <c r="AB297" s="1">
        <f t="shared" si="181"/>
        <v>606.73999999999978</v>
      </c>
      <c r="AC297" s="1">
        <f t="shared" si="173"/>
        <v>758.42499999999973</v>
      </c>
      <c r="AD297" s="1">
        <v>200</v>
      </c>
      <c r="AE297" s="1">
        <f t="shared" si="174"/>
        <v>958.42499999999973</v>
      </c>
      <c r="AF297" s="22">
        <f t="shared" si="175"/>
        <v>2738.3571428571422</v>
      </c>
      <c r="AG297" s="20"/>
      <c r="AH297" s="20"/>
      <c r="AI297" s="1">
        <v>1000</v>
      </c>
      <c r="AJ297" s="1">
        <v>1600</v>
      </c>
      <c r="AK297" s="1">
        <v>2350</v>
      </c>
      <c r="AL297" s="1">
        <f t="shared" si="164"/>
        <v>3256.4285714285716</v>
      </c>
      <c r="AM297" s="1">
        <f t="shared" si="182"/>
        <v>768.86999999999989</v>
      </c>
      <c r="AN297" s="1">
        <f t="shared" si="176"/>
        <v>961.08749999999986</v>
      </c>
      <c r="AO297" s="1">
        <v>205</v>
      </c>
      <c r="AP297" s="1">
        <v>30</v>
      </c>
      <c r="AQ297" s="1">
        <f t="shared" si="177"/>
        <v>1196.0874999999999</v>
      </c>
      <c r="AR297" s="22">
        <f t="shared" si="178"/>
        <v>3417.3928571428569</v>
      </c>
    </row>
    <row r="298" spans="2:44" x14ac:dyDescent="0.35">
      <c r="B298" s="3">
        <v>1000</v>
      </c>
      <c r="C298" s="21">
        <v>1700</v>
      </c>
      <c r="D298" s="4">
        <v>1255</v>
      </c>
      <c r="E298" s="6">
        <f t="shared" si="166"/>
        <v>1864.5714285714284</v>
      </c>
      <c r="F298" s="3">
        <f t="shared" si="179"/>
        <v>513.62</v>
      </c>
      <c r="G298" s="21">
        <f t="shared" si="167"/>
        <v>642.02499999999998</v>
      </c>
      <c r="H298" s="21">
        <v>165</v>
      </c>
      <c r="I298" s="4">
        <f t="shared" si="168"/>
        <v>807.02499999999998</v>
      </c>
      <c r="J298" s="9">
        <f t="shared" si="169"/>
        <v>2305.7857142857142</v>
      </c>
      <c r="K298" s="20"/>
      <c r="L298" s="1"/>
      <c r="M298" s="1">
        <v>1000</v>
      </c>
      <c r="N298" s="1">
        <v>1700</v>
      </c>
      <c r="O298" s="1">
        <v>1560</v>
      </c>
      <c r="P298" s="1">
        <f t="shared" si="163"/>
        <v>2317.7142857142858</v>
      </c>
      <c r="Q298" s="1">
        <f t="shared" si="180"/>
        <v>651.76999999999975</v>
      </c>
      <c r="R298" s="1">
        <f t="shared" si="170"/>
        <v>814.71249999999964</v>
      </c>
      <c r="S298" s="1">
        <v>185</v>
      </c>
      <c r="T298" s="1">
        <f t="shared" si="171"/>
        <v>999.71249999999964</v>
      </c>
      <c r="U298" s="22">
        <f t="shared" si="172"/>
        <v>2856.3214285714275</v>
      </c>
      <c r="V298" s="1"/>
      <c r="W298" s="1"/>
      <c r="X298" s="1">
        <v>1000</v>
      </c>
      <c r="Y298" s="1">
        <v>1700</v>
      </c>
      <c r="Z298" s="1">
        <v>1880</v>
      </c>
      <c r="AA298" s="1">
        <f t="shared" si="165"/>
        <v>2793.1428571428569</v>
      </c>
      <c r="AB298" s="1">
        <f t="shared" si="181"/>
        <v>623.02999999999975</v>
      </c>
      <c r="AC298" s="1">
        <f t="shared" si="173"/>
        <v>778.78749999999968</v>
      </c>
      <c r="AD298" s="1">
        <v>200</v>
      </c>
      <c r="AE298" s="1">
        <f t="shared" si="174"/>
        <v>978.78749999999968</v>
      </c>
      <c r="AF298" s="22">
        <f t="shared" si="175"/>
        <v>2796.5357142857138</v>
      </c>
      <c r="AG298" s="20"/>
      <c r="AH298" s="20"/>
      <c r="AI298" s="1">
        <v>1000</v>
      </c>
      <c r="AJ298" s="1">
        <v>1700</v>
      </c>
      <c r="AK298" s="1">
        <v>2350</v>
      </c>
      <c r="AL298" s="1">
        <f t="shared" si="164"/>
        <v>3491.4285714285716</v>
      </c>
      <c r="AM298" s="1">
        <f t="shared" si="182"/>
        <v>790.00999999999988</v>
      </c>
      <c r="AN298" s="1">
        <f t="shared" si="176"/>
        <v>987.51249999999982</v>
      </c>
      <c r="AO298" s="1">
        <v>205</v>
      </c>
      <c r="AP298" s="1">
        <v>30</v>
      </c>
      <c r="AQ298" s="1">
        <f t="shared" si="177"/>
        <v>1222.5124999999998</v>
      </c>
      <c r="AR298" s="22">
        <f t="shared" si="178"/>
        <v>3492.8928571428569</v>
      </c>
    </row>
    <row r="299" spans="2:44" x14ac:dyDescent="0.35">
      <c r="B299" s="3">
        <v>1000</v>
      </c>
      <c r="C299" s="21">
        <v>1800</v>
      </c>
      <c r="D299" s="4">
        <v>1255</v>
      </c>
      <c r="E299" s="6">
        <f t="shared" si="166"/>
        <v>1990.0714285714284</v>
      </c>
      <c r="F299" s="3">
        <f t="shared" si="179"/>
        <v>526.31000000000006</v>
      </c>
      <c r="G299" s="21">
        <f t="shared" si="167"/>
        <v>657.88750000000005</v>
      </c>
      <c r="H299" s="21">
        <v>165</v>
      </c>
      <c r="I299" s="4">
        <f t="shared" si="168"/>
        <v>822.88750000000005</v>
      </c>
      <c r="J299" s="9">
        <f t="shared" si="169"/>
        <v>2351.1071428571431</v>
      </c>
      <c r="K299" s="20"/>
      <c r="L299" s="1"/>
      <c r="M299" s="1">
        <v>1000</v>
      </c>
      <c r="N299" s="1">
        <v>1800</v>
      </c>
      <c r="O299" s="1">
        <v>1560</v>
      </c>
      <c r="P299" s="1">
        <f t="shared" si="163"/>
        <v>2473.7142857142858</v>
      </c>
      <c r="Q299" s="1">
        <f t="shared" si="180"/>
        <v>668.67999999999972</v>
      </c>
      <c r="R299" s="1">
        <f t="shared" si="170"/>
        <v>835.84999999999968</v>
      </c>
      <c r="S299" s="1">
        <v>185</v>
      </c>
      <c r="T299" s="1">
        <f t="shared" si="171"/>
        <v>1020.8499999999997</v>
      </c>
      <c r="U299" s="22">
        <f t="shared" si="172"/>
        <v>2916.7142857142849</v>
      </c>
      <c r="V299" s="1"/>
      <c r="W299" s="1"/>
      <c r="X299" s="1">
        <v>1000</v>
      </c>
      <c r="Y299" s="1">
        <v>1800</v>
      </c>
      <c r="Z299" s="1">
        <v>1880</v>
      </c>
      <c r="AA299" s="1">
        <f t="shared" si="165"/>
        <v>2981.1428571428569</v>
      </c>
      <c r="AB299" s="1">
        <f t="shared" si="181"/>
        <v>639.31999999999971</v>
      </c>
      <c r="AC299" s="1">
        <f t="shared" si="173"/>
        <v>799.14999999999964</v>
      </c>
      <c r="AD299" s="1">
        <v>200</v>
      </c>
      <c r="AE299" s="1">
        <f t="shared" si="174"/>
        <v>999.14999999999964</v>
      </c>
      <c r="AF299" s="22">
        <f t="shared" si="175"/>
        <v>2854.7142857142849</v>
      </c>
      <c r="AG299" s="20"/>
      <c r="AH299" s="20"/>
      <c r="AI299" s="1">
        <v>1000</v>
      </c>
      <c r="AJ299" s="1">
        <v>1800</v>
      </c>
      <c r="AK299" s="1">
        <v>2350</v>
      </c>
      <c r="AL299" s="1">
        <f t="shared" si="164"/>
        <v>3726.4285714285716</v>
      </c>
      <c r="AM299" s="1">
        <f t="shared" si="182"/>
        <v>811.14999999999986</v>
      </c>
      <c r="AN299" s="1">
        <f t="shared" si="176"/>
        <v>1013.9374999999998</v>
      </c>
      <c r="AO299" s="1">
        <v>210</v>
      </c>
      <c r="AP299" s="1">
        <v>30</v>
      </c>
      <c r="AQ299" s="1">
        <f t="shared" si="177"/>
        <v>1253.9374999999998</v>
      </c>
      <c r="AR299" s="22">
        <f t="shared" si="178"/>
        <v>3582.6785714285711</v>
      </c>
    </row>
    <row r="300" spans="2:44" x14ac:dyDescent="0.35">
      <c r="B300" s="3">
        <v>1000</v>
      </c>
      <c r="C300" s="21">
        <v>1900</v>
      </c>
      <c r="D300" s="4">
        <v>1255</v>
      </c>
      <c r="E300" s="6">
        <f t="shared" si="166"/>
        <v>2115.5714285714284</v>
      </c>
      <c r="F300" s="3">
        <f t="shared" si="179"/>
        <v>539.00000000000011</v>
      </c>
      <c r="G300" s="21">
        <f t="shared" si="167"/>
        <v>673.75000000000011</v>
      </c>
      <c r="H300" s="21">
        <v>185</v>
      </c>
      <c r="I300" s="4">
        <f t="shared" si="168"/>
        <v>858.75000000000011</v>
      </c>
      <c r="J300" s="9">
        <f t="shared" si="169"/>
        <v>2453.5714285714289</v>
      </c>
      <c r="K300" s="20"/>
      <c r="L300" s="1"/>
      <c r="M300" s="1">
        <v>1000</v>
      </c>
      <c r="N300" s="1">
        <v>1900</v>
      </c>
      <c r="O300" s="1">
        <v>1560</v>
      </c>
      <c r="P300" s="1">
        <f t="shared" si="163"/>
        <v>2629.7142857142858</v>
      </c>
      <c r="Q300" s="1">
        <f t="shared" si="180"/>
        <v>685.58999999999969</v>
      </c>
      <c r="R300" s="1">
        <f t="shared" si="170"/>
        <v>856.98749999999961</v>
      </c>
      <c r="S300" s="1">
        <v>200</v>
      </c>
      <c r="T300" s="1">
        <f t="shared" si="171"/>
        <v>1056.9874999999997</v>
      </c>
      <c r="U300" s="22">
        <f t="shared" si="172"/>
        <v>3019.9642857142853</v>
      </c>
      <c r="V300" s="1"/>
      <c r="W300" s="1"/>
      <c r="X300" s="1">
        <v>1000</v>
      </c>
      <c r="Y300" s="1">
        <v>1900</v>
      </c>
      <c r="Z300" s="1">
        <v>1880</v>
      </c>
      <c r="AA300" s="1">
        <f t="shared" si="165"/>
        <v>3169.1428571428569</v>
      </c>
      <c r="AB300" s="1">
        <f t="shared" si="181"/>
        <v>655.60999999999967</v>
      </c>
      <c r="AC300" s="1">
        <f t="shared" si="173"/>
        <v>819.51249999999959</v>
      </c>
      <c r="AD300" s="1">
        <v>205</v>
      </c>
      <c r="AE300" s="1">
        <f t="shared" si="174"/>
        <v>1024.5124999999996</v>
      </c>
      <c r="AF300" s="22">
        <f t="shared" si="175"/>
        <v>2927.1785714285706</v>
      </c>
      <c r="AG300" s="20"/>
      <c r="AH300" s="20"/>
      <c r="AI300" s="1">
        <v>1000</v>
      </c>
      <c r="AJ300" s="1">
        <v>1900</v>
      </c>
      <c r="AK300" s="1">
        <v>2350</v>
      </c>
      <c r="AL300" s="1">
        <f t="shared" si="164"/>
        <v>3961.4285714285716</v>
      </c>
      <c r="AM300" s="1">
        <f t="shared" si="182"/>
        <v>832.28999999999985</v>
      </c>
      <c r="AN300" s="1">
        <f t="shared" si="176"/>
        <v>1040.3624999999997</v>
      </c>
      <c r="AO300" s="1">
        <v>210</v>
      </c>
      <c r="AP300" s="1">
        <v>30</v>
      </c>
      <c r="AQ300" s="1">
        <f t="shared" si="177"/>
        <v>1280.3624999999997</v>
      </c>
      <c r="AR300" s="22">
        <f t="shared" si="178"/>
        <v>3658.1785714285711</v>
      </c>
    </row>
    <row r="301" spans="2:44" x14ac:dyDescent="0.35">
      <c r="B301" s="3">
        <v>1000</v>
      </c>
      <c r="C301" s="21">
        <v>2000</v>
      </c>
      <c r="D301" s="4">
        <v>1255</v>
      </c>
      <c r="E301" s="6">
        <f t="shared" si="166"/>
        <v>2241.0714285714284</v>
      </c>
      <c r="F301" s="3">
        <f t="shared" si="179"/>
        <v>551.69000000000017</v>
      </c>
      <c r="G301" s="21">
        <f t="shared" si="167"/>
        <v>689.61250000000018</v>
      </c>
      <c r="H301" s="21">
        <v>185</v>
      </c>
      <c r="I301" s="4">
        <f t="shared" si="168"/>
        <v>874.61250000000018</v>
      </c>
      <c r="J301" s="9">
        <f t="shared" si="169"/>
        <v>2498.8928571428578</v>
      </c>
      <c r="K301" s="20"/>
      <c r="L301" s="1"/>
      <c r="M301" s="1">
        <v>1000</v>
      </c>
      <c r="N301" s="1">
        <v>2000</v>
      </c>
      <c r="O301" s="1">
        <v>1560</v>
      </c>
      <c r="P301" s="1">
        <f t="shared" si="163"/>
        <v>2785.7142857142858</v>
      </c>
      <c r="Q301" s="1">
        <f t="shared" si="180"/>
        <v>702.49999999999966</v>
      </c>
      <c r="R301" s="1">
        <f t="shared" si="170"/>
        <v>878.12499999999955</v>
      </c>
      <c r="S301" s="1">
        <v>200</v>
      </c>
      <c r="T301" s="1">
        <f t="shared" si="171"/>
        <v>1078.1249999999995</v>
      </c>
      <c r="U301" s="22">
        <f t="shared" si="172"/>
        <v>3080.3571428571418</v>
      </c>
      <c r="V301" s="1"/>
      <c r="W301" s="1"/>
      <c r="X301" s="1">
        <v>1000</v>
      </c>
      <c r="Y301" s="1">
        <v>2000</v>
      </c>
      <c r="Z301" s="1">
        <v>1880</v>
      </c>
      <c r="AA301" s="1">
        <f t="shared" si="165"/>
        <v>3357.1428571428569</v>
      </c>
      <c r="AB301" s="1">
        <f t="shared" si="181"/>
        <v>671.89999999999964</v>
      </c>
      <c r="AC301" s="1">
        <f t="shared" si="173"/>
        <v>839.87499999999955</v>
      </c>
      <c r="AD301" s="1">
        <v>205</v>
      </c>
      <c r="AE301" s="1">
        <f t="shared" si="174"/>
        <v>1044.8749999999995</v>
      </c>
      <c r="AF301" s="22">
        <f t="shared" si="175"/>
        <v>2985.3571428571418</v>
      </c>
      <c r="AG301" s="20"/>
      <c r="AH301" s="20"/>
      <c r="AI301" s="1">
        <v>1000</v>
      </c>
      <c r="AJ301" s="1">
        <v>2000</v>
      </c>
      <c r="AK301" s="1">
        <v>2350</v>
      </c>
      <c r="AL301" s="1">
        <f t="shared" si="164"/>
        <v>4196.4285714285716</v>
      </c>
      <c r="AM301" s="1">
        <f t="shared" si="182"/>
        <v>853.42999999999984</v>
      </c>
      <c r="AN301" s="1">
        <f t="shared" si="176"/>
        <v>1066.7874999999999</v>
      </c>
      <c r="AO301" s="1">
        <v>215</v>
      </c>
      <c r="AP301" s="1">
        <v>30</v>
      </c>
      <c r="AQ301" s="1">
        <f t="shared" si="177"/>
        <v>1311.7874999999999</v>
      </c>
      <c r="AR301" s="22">
        <f t="shared" si="178"/>
        <v>3747.9642857142858</v>
      </c>
    </row>
    <row r="302" spans="2:44" x14ac:dyDescent="0.35">
      <c r="B302" s="3">
        <v>1000</v>
      </c>
      <c r="C302" s="21">
        <v>2100</v>
      </c>
      <c r="D302" s="4">
        <v>1255</v>
      </c>
      <c r="E302" s="6">
        <f t="shared" si="166"/>
        <v>2366.5714285714284</v>
      </c>
      <c r="F302" s="3">
        <f t="shared" si="179"/>
        <v>564.38000000000022</v>
      </c>
      <c r="G302" s="21">
        <f t="shared" si="167"/>
        <v>705.47500000000025</v>
      </c>
      <c r="H302" s="21">
        <v>185</v>
      </c>
      <c r="I302" s="4">
        <f t="shared" si="168"/>
        <v>890.47500000000025</v>
      </c>
      <c r="J302" s="9">
        <f t="shared" si="169"/>
        <v>2544.2142857142867</v>
      </c>
      <c r="K302" s="20"/>
      <c r="L302" s="1"/>
      <c r="M302" s="1">
        <v>1000</v>
      </c>
      <c r="N302" s="1">
        <v>2100</v>
      </c>
      <c r="O302" s="1">
        <v>1560</v>
      </c>
      <c r="P302" s="1">
        <f t="shared" si="163"/>
        <v>2941.7142857142858</v>
      </c>
      <c r="Q302" s="1">
        <f t="shared" si="180"/>
        <v>719.40999999999963</v>
      </c>
      <c r="R302" s="1">
        <f t="shared" si="170"/>
        <v>899.26249999999959</v>
      </c>
      <c r="S302" s="1">
        <v>200</v>
      </c>
      <c r="T302" s="1">
        <f t="shared" si="171"/>
        <v>1099.2624999999996</v>
      </c>
      <c r="U302" s="22">
        <f t="shared" si="172"/>
        <v>3140.7499999999991</v>
      </c>
      <c r="V302" s="1"/>
      <c r="W302" s="1"/>
      <c r="X302" s="1">
        <v>1000</v>
      </c>
      <c r="Y302" s="1">
        <v>2100</v>
      </c>
      <c r="Z302" s="1">
        <v>1880</v>
      </c>
      <c r="AA302" s="1">
        <f t="shared" si="165"/>
        <v>3545.1428571428569</v>
      </c>
      <c r="AB302" s="1">
        <f t="shared" si="181"/>
        <v>688.1899999999996</v>
      </c>
      <c r="AC302" s="1">
        <f t="shared" si="173"/>
        <v>860.2374999999995</v>
      </c>
      <c r="AD302" s="1">
        <v>210</v>
      </c>
      <c r="AE302" s="1">
        <f t="shared" si="174"/>
        <v>1070.2374999999995</v>
      </c>
      <c r="AF302" s="22">
        <f t="shared" si="175"/>
        <v>3057.8214285714275</v>
      </c>
      <c r="AG302" s="20"/>
      <c r="AH302" s="20"/>
      <c r="AI302" s="1">
        <v>1000</v>
      </c>
      <c r="AJ302" s="1">
        <v>2100</v>
      </c>
      <c r="AK302" s="1">
        <v>2350</v>
      </c>
      <c r="AL302" s="1">
        <f t="shared" si="164"/>
        <v>4431.4285714285716</v>
      </c>
      <c r="AM302" s="1">
        <f t="shared" si="182"/>
        <v>874.56999999999982</v>
      </c>
      <c r="AN302" s="1">
        <f t="shared" si="176"/>
        <v>1093.2124999999999</v>
      </c>
      <c r="AO302" s="1">
        <v>215</v>
      </c>
      <c r="AP302" s="1">
        <v>30</v>
      </c>
      <c r="AQ302" s="1">
        <f t="shared" si="177"/>
        <v>1338.2124999999999</v>
      </c>
      <c r="AR302" s="22">
        <f t="shared" si="178"/>
        <v>3823.4642857142858</v>
      </c>
    </row>
    <row r="303" spans="2:44" x14ac:dyDescent="0.35">
      <c r="B303" s="3">
        <v>1000</v>
      </c>
      <c r="C303" s="21">
        <v>2200</v>
      </c>
      <c r="D303" s="4">
        <v>1255</v>
      </c>
      <c r="E303" s="6">
        <f t="shared" si="166"/>
        <v>2492.0714285714284</v>
      </c>
      <c r="F303" s="3">
        <f t="shared" si="179"/>
        <v>577.07000000000028</v>
      </c>
      <c r="G303" s="21">
        <f t="shared" si="167"/>
        <v>721.33750000000032</v>
      </c>
      <c r="H303" s="21">
        <v>185</v>
      </c>
      <c r="I303" s="4">
        <f t="shared" si="168"/>
        <v>906.33750000000032</v>
      </c>
      <c r="J303" s="9">
        <f t="shared" si="169"/>
        <v>2589.5357142857156</v>
      </c>
      <c r="K303" s="20"/>
      <c r="L303" s="1"/>
      <c r="M303" s="1">
        <v>1000</v>
      </c>
      <c r="N303" s="1">
        <v>2200</v>
      </c>
      <c r="O303" s="1">
        <v>1560</v>
      </c>
      <c r="P303" s="1">
        <f t="shared" si="163"/>
        <v>3097.7142857142858</v>
      </c>
      <c r="Q303" s="1">
        <f t="shared" si="180"/>
        <v>736.3199999999996</v>
      </c>
      <c r="R303" s="1">
        <f t="shared" si="170"/>
        <v>920.39999999999952</v>
      </c>
      <c r="S303" s="1">
        <v>205</v>
      </c>
      <c r="T303" s="1">
        <f t="shared" si="171"/>
        <v>1125.3999999999996</v>
      </c>
      <c r="U303" s="22">
        <f t="shared" si="172"/>
        <v>3215.4285714285706</v>
      </c>
      <c r="V303" s="1"/>
      <c r="W303" s="1"/>
      <c r="X303" s="1">
        <v>1000</v>
      </c>
      <c r="Y303" s="1">
        <v>2200</v>
      </c>
      <c r="Z303" s="1">
        <v>1880</v>
      </c>
      <c r="AA303" s="1">
        <f t="shared" si="165"/>
        <v>3733.1428571428569</v>
      </c>
      <c r="AB303" s="1">
        <f t="shared" si="181"/>
        <v>704.47999999999956</v>
      </c>
      <c r="AC303" s="1">
        <f t="shared" si="173"/>
        <v>880.59999999999945</v>
      </c>
      <c r="AD303" s="1">
        <v>210</v>
      </c>
      <c r="AE303" s="1">
        <f t="shared" si="174"/>
        <v>1090.5999999999995</v>
      </c>
      <c r="AF303" s="22">
        <f t="shared" si="175"/>
        <v>3115.9999999999986</v>
      </c>
      <c r="AG303" s="20"/>
      <c r="AH303" s="20"/>
      <c r="AI303" s="1">
        <v>1000</v>
      </c>
      <c r="AJ303" s="1">
        <v>2200</v>
      </c>
      <c r="AK303" s="1">
        <v>2350</v>
      </c>
      <c r="AL303" s="1">
        <f t="shared" si="164"/>
        <v>4666.4285714285716</v>
      </c>
      <c r="AM303" s="1">
        <f t="shared" si="182"/>
        <v>895.70999999999981</v>
      </c>
      <c r="AN303" s="1">
        <f t="shared" si="176"/>
        <v>1119.6374999999998</v>
      </c>
      <c r="AO303" s="1">
        <v>220</v>
      </c>
      <c r="AP303" s="1">
        <v>30</v>
      </c>
      <c r="AQ303" s="1">
        <f t="shared" si="177"/>
        <v>1369.6374999999998</v>
      </c>
      <c r="AR303" s="22">
        <f t="shared" si="178"/>
        <v>3913.2499999999995</v>
      </c>
    </row>
    <row r="304" spans="2:44" x14ac:dyDescent="0.35">
      <c r="B304" s="3">
        <v>1000</v>
      </c>
      <c r="C304" s="21">
        <v>2300</v>
      </c>
      <c r="D304" s="4">
        <v>1255</v>
      </c>
      <c r="E304" s="6">
        <f t="shared" si="166"/>
        <v>2617.5714285714284</v>
      </c>
      <c r="F304" s="3">
        <f t="shared" si="179"/>
        <v>589.76000000000033</v>
      </c>
      <c r="G304" s="21">
        <f t="shared" si="167"/>
        <v>737.20000000000039</v>
      </c>
      <c r="H304" s="21">
        <v>200</v>
      </c>
      <c r="I304" s="4">
        <f t="shared" si="168"/>
        <v>937.20000000000039</v>
      </c>
      <c r="J304" s="9">
        <f t="shared" si="169"/>
        <v>2677.7142857142871</v>
      </c>
      <c r="K304" s="20"/>
      <c r="L304" s="1"/>
      <c r="M304" s="1">
        <v>1000</v>
      </c>
      <c r="N304" s="1">
        <v>2300</v>
      </c>
      <c r="O304" s="1">
        <v>1560</v>
      </c>
      <c r="P304" s="1">
        <f t="shared" si="163"/>
        <v>3253.7142857142858</v>
      </c>
      <c r="Q304" s="1">
        <f t="shared" si="180"/>
        <v>753.22999999999956</v>
      </c>
      <c r="R304" s="1">
        <f t="shared" si="170"/>
        <v>941.53749999999945</v>
      </c>
      <c r="S304" s="1">
        <v>205</v>
      </c>
      <c r="T304" s="1">
        <f t="shared" si="171"/>
        <v>1146.5374999999995</v>
      </c>
      <c r="U304" s="22">
        <f t="shared" si="172"/>
        <v>3275.8214285714271</v>
      </c>
      <c r="V304" s="1"/>
      <c r="W304" s="1"/>
      <c r="X304" s="1">
        <v>1000</v>
      </c>
      <c r="Y304" s="1">
        <v>2300</v>
      </c>
      <c r="Z304" s="1">
        <v>1880</v>
      </c>
      <c r="AA304" s="1">
        <f t="shared" si="165"/>
        <v>3921.1428571428569</v>
      </c>
      <c r="AB304" s="1">
        <f t="shared" si="181"/>
        <v>720.76999999999953</v>
      </c>
      <c r="AC304" s="1">
        <f t="shared" si="173"/>
        <v>900.96249999999941</v>
      </c>
      <c r="AD304" s="1">
        <v>210</v>
      </c>
      <c r="AE304" s="1">
        <f t="shared" si="174"/>
        <v>1110.9624999999994</v>
      </c>
      <c r="AF304" s="22">
        <f t="shared" si="175"/>
        <v>3174.1785714285697</v>
      </c>
      <c r="AG304" s="20"/>
      <c r="AH304" s="20"/>
      <c r="AI304" s="1">
        <v>1000</v>
      </c>
      <c r="AJ304" s="1">
        <v>2300</v>
      </c>
      <c r="AK304" s="1">
        <v>2350</v>
      </c>
      <c r="AL304" s="1">
        <f t="shared" si="164"/>
        <v>4901.4285714285716</v>
      </c>
      <c r="AM304" s="1">
        <f t="shared" si="182"/>
        <v>916.8499999999998</v>
      </c>
      <c r="AN304" s="1">
        <f t="shared" si="176"/>
        <v>1146.0624999999998</v>
      </c>
      <c r="AO304" s="1">
        <v>220</v>
      </c>
      <c r="AP304" s="1">
        <v>45</v>
      </c>
      <c r="AQ304" s="1">
        <f t="shared" si="177"/>
        <v>1411.0624999999998</v>
      </c>
      <c r="AR304" s="22">
        <f t="shared" si="178"/>
        <v>4031.6071428571427</v>
      </c>
    </row>
    <row r="305" spans="2:44" x14ac:dyDescent="0.35">
      <c r="B305" s="3">
        <v>1000</v>
      </c>
      <c r="C305" s="21">
        <v>2400</v>
      </c>
      <c r="D305" s="4">
        <v>1255</v>
      </c>
      <c r="E305" s="6">
        <f t="shared" si="166"/>
        <v>2743.0714285714284</v>
      </c>
      <c r="F305" s="3">
        <f t="shared" si="179"/>
        <v>602.45000000000039</v>
      </c>
      <c r="G305" s="21">
        <f t="shared" si="167"/>
        <v>753.06250000000045</v>
      </c>
      <c r="H305" s="21">
        <v>200</v>
      </c>
      <c r="I305" s="4">
        <f t="shared" si="168"/>
        <v>953.06250000000045</v>
      </c>
      <c r="J305" s="9">
        <f t="shared" si="169"/>
        <v>2723.0357142857156</v>
      </c>
      <c r="K305" s="20"/>
      <c r="L305" s="1"/>
      <c r="M305" s="1">
        <v>1000</v>
      </c>
      <c r="N305" s="1">
        <v>2400</v>
      </c>
      <c r="O305" s="1">
        <v>1560</v>
      </c>
      <c r="P305" s="1">
        <f t="shared" si="163"/>
        <v>3409.7142857142858</v>
      </c>
      <c r="Q305" s="1">
        <f t="shared" si="180"/>
        <v>770.13999999999953</v>
      </c>
      <c r="R305" s="1">
        <f t="shared" si="170"/>
        <v>962.67499999999939</v>
      </c>
      <c r="S305" s="1">
        <v>205</v>
      </c>
      <c r="T305" s="1">
        <f t="shared" si="171"/>
        <v>1167.6749999999993</v>
      </c>
      <c r="U305" s="22">
        <f t="shared" si="172"/>
        <v>3336.214285714284</v>
      </c>
      <c r="V305" s="1"/>
      <c r="W305" s="1"/>
      <c r="X305" s="1">
        <v>1000</v>
      </c>
      <c r="Y305" s="1">
        <v>2400</v>
      </c>
      <c r="Z305" s="1">
        <v>1880</v>
      </c>
      <c r="AA305" s="1">
        <f t="shared" si="165"/>
        <v>4109.1428571428569</v>
      </c>
      <c r="AB305" s="1">
        <f t="shared" si="181"/>
        <v>737.05999999999949</v>
      </c>
      <c r="AC305" s="1">
        <f t="shared" si="173"/>
        <v>921.32499999999936</v>
      </c>
      <c r="AD305" s="1">
        <v>215</v>
      </c>
      <c r="AE305" s="1">
        <f t="shared" si="174"/>
        <v>1136.3249999999994</v>
      </c>
      <c r="AF305" s="22">
        <f t="shared" si="175"/>
        <v>3246.6428571428555</v>
      </c>
      <c r="AG305" s="20"/>
      <c r="AH305" s="20"/>
      <c r="AI305" s="1">
        <v>1000</v>
      </c>
      <c r="AJ305" s="1">
        <v>2400</v>
      </c>
      <c r="AK305" s="1">
        <v>2350</v>
      </c>
      <c r="AL305" s="1">
        <f t="shared" si="164"/>
        <v>5136.4285714285716</v>
      </c>
      <c r="AM305" s="1">
        <f t="shared" si="182"/>
        <v>937.98999999999978</v>
      </c>
      <c r="AN305" s="1">
        <f t="shared" si="176"/>
        <v>1172.4874999999997</v>
      </c>
      <c r="AO305" s="1">
        <v>225</v>
      </c>
      <c r="AP305" s="1">
        <v>45</v>
      </c>
      <c r="AQ305" s="1">
        <f t="shared" si="177"/>
        <v>1442.4874999999997</v>
      </c>
      <c r="AR305" s="22">
        <f t="shared" si="178"/>
        <v>4121.3928571428569</v>
      </c>
    </row>
    <row r="306" spans="2:44" x14ac:dyDescent="0.35">
      <c r="B306" s="3">
        <v>1000</v>
      </c>
      <c r="C306" s="21">
        <v>2500</v>
      </c>
      <c r="D306" s="4">
        <v>1255</v>
      </c>
      <c r="E306" s="6">
        <f t="shared" si="166"/>
        <v>2868.5714285714284</v>
      </c>
      <c r="F306" s="3">
        <f t="shared" si="179"/>
        <v>615.14000000000044</v>
      </c>
      <c r="G306" s="21">
        <f t="shared" si="167"/>
        <v>768.92500000000052</v>
      </c>
      <c r="H306" s="21">
        <v>200</v>
      </c>
      <c r="I306" s="4">
        <f t="shared" si="168"/>
        <v>968.92500000000052</v>
      </c>
      <c r="J306" s="9">
        <f t="shared" si="169"/>
        <v>2768.3571428571445</v>
      </c>
      <c r="K306" s="20"/>
      <c r="L306" s="1"/>
      <c r="M306" s="1">
        <v>1000</v>
      </c>
      <c r="N306" s="1">
        <v>2500</v>
      </c>
      <c r="O306" s="1">
        <v>1560</v>
      </c>
      <c r="P306" s="1">
        <f t="shared" si="163"/>
        <v>3565.7142857142858</v>
      </c>
      <c r="Q306" s="1">
        <f t="shared" si="180"/>
        <v>787.0499999999995</v>
      </c>
      <c r="R306" s="1">
        <f t="shared" si="170"/>
        <v>983.81249999999932</v>
      </c>
      <c r="S306" s="1">
        <v>210</v>
      </c>
      <c r="T306" s="1">
        <f t="shared" si="171"/>
        <v>1193.8124999999993</v>
      </c>
      <c r="U306" s="22">
        <f t="shared" si="172"/>
        <v>3410.8928571428555</v>
      </c>
      <c r="V306" s="1"/>
      <c r="W306" s="1"/>
      <c r="X306" s="1">
        <v>1000</v>
      </c>
      <c r="Y306" s="1">
        <v>2500</v>
      </c>
      <c r="Z306" s="1">
        <v>1880</v>
      </c>
      <c r="AA306" s="1">
        <f t="shared" si="165"/>
        <v>4297.1428571428569</v>
      </c>
      <c r="AB306" s="1">
        <f t="shared" si="181"/>
        <v>753.34999999999945</v>
      </c>
      <c r="AC306" s="1">
        <f t="shared" si="173"/>
        <v>941.68749999999932</v>
      </c>
      <c r="AD306" s="1">
        <v>215</v>
      </c>
      <c r="AE306" s="1">
        <f t="shared" si="174"/>
        <v>1156.6874999999993</v>
      </c>
      <c r="AF306" s="22">
        <f t="shared" si="175"/>
        <v>3304.8214285714266</v>
      </c>
      <c r="AG306" s="20"/>
      <c r="AH306" s="20"/>
      <c r="AI306" s="1">
        <v>1000</v>
      </c>
      <c r="AJ306" s="1">
        <v>2500</v>
      </c>
      <c r="AK306" s="1">
        <v>2350</v>
      </c>
      <c r="AL306" s="1">
        <f t="shared" si="164"/>
        <v>5371.4285714285716</v>
      </c>
      <c r="AM306" s="1">
        <f t="shared" si="182"/>
        <v>959.12999999999977</v>
      </c>
      <c r="AN306" s="1">
        <f t="shared" si="176"/>
        <v>1198.9124999999997</v>
      </c>
      <c r="AO306" s="1">
        <v>225</v>
      </c>
      <c r="AP306" s="1">
        <v>45</v>
      </c>
      <c r="AQ306" s="1">
        <f t="shared" si="177"/>
        <v>1468.9124999999997</v>
      </c>
      <c r="AR306" s="22">
        <f t="shared" si="178"/>
        <v>4196.8928571428569</v>
      </c>
    </row>
    <row r="307" spans="2:44" x14ac:dyDescent="0.35">
      <c r="B307" s="3">
        <v>1000</v>
      </c>
      <c r="C307" s="21">
        <v>2600</v>
      </c>
      <c r="D307" s="4">
        <v>1255</v>
      </c>
      <c r="E307" s="6">
        <f t="shared" si="166"/>
        <v>2994.0714285714284</v>
      </c>
      <c r="F307" s="3">
        <f t="shared" si="179"/>
        <v>627.8300000000005</v>
      </c>
      <c r="G307" s="21">
        <f t="shared" si="167"/>
        <v>784.78750000000059</v>
      </c>
      <c r="H307" s="21">
        <v>200</v>
      </c>
      <c r="I307" s="4">
        <f t="shared" si="168"/>
        <v>984.78750000000059</v>
      </c>
      <c r="J307" s="9">
        <f t="shared" si="169"/>
        <v>2813.6785714285734</v>
      </c>
      <c r="K307" s="20"/>
      <c r="L307" s="1"/>
      <c r="M307" s="1">
        <v>1000</v>
      </c>
      <c r="N307" s="1">
        <v>2600</v>
      </c>
      <c r="O307" s="1">
        <v>1560</v>
      </c>
      <c r="P307" s="1">
        <f t="shared" si="163"/>
        <v>3721.7142857142858</v>
      </c>
      <c r="Q307" s="1">
        <f t="shared" si="180"/>
        <v>803.95999999999947</v>
      </c>
      <c r="R307" s="1">
        <f t="shared" si="170"/>
        <v>1004.9499999999994</v>
      </c>
      <c r="S307" s="1">
        <v>210</v>
      </c>
      <c r="T307" s="1">
        <f t="shared" si="171"/>
        <v>1214.9499999999994</v>
      </c>
      <c r="U307" s="22">
        <f t="shared" si="172"/>
        <v>3471.2857142857129</v>
      </c>
      <c r="V307" s="1"/>
      <c r="W307" s="1"/>
      <c r="X307" s="1">
        <v>1000</v>
      </c>
      <c r="Y307" s="1">
        <v>2600</v>
      </c>
      <c r="Z307" s="1">
        <v>1880</v>
      </c>
      <c r="AA307" s="1">
        <f t="shared" si="165"/>
        <v>4485.1428571428569</v>
      </c>
      <c r="AB307" s="1">
        <f t="shared" si="181"/>
        <v>769.63999999999942</v>
      </c>
      <c r="AC307" s="1">
        <f t="shared" si="173"/>
        <v>962.04999999999927</v>
      </c>
      <c r="AD307" s="1">
        <v>215</v>
      </c>
      <c r="AE307" s="1">
        <f t="shared" si="174"/>
        <v>1177.0499999999993</v>
      </c>
      <c r="AF307" s="22">
        <f t="shared" si="175"/>
        <v>3362.9999999999982</v>
      </c>
      <c r="AG307" s="20"/>
      <c r="AH307" s="20"/>
      <c r="AI307" s="1">
        <v>1000</v>
      </c>
      <c r="AJ307" s="1">
        <v>2600</v>
      </c>
      <c r="AK307" s="1">
        <v>2350</v>
      </c>
      <c r="AL307" s="1">
        <f t="shared" si="164"/>
        <v>5606.4285714285716</v>
      </c>
      <c r="AM307" s="1">
        <f t="shared" si="182"/>
        <v>980.26999999999975</v>
      </c>
      <c r="AN307" s="1">
        <f t="shared" si="176"/>
        <v>1225.3374999999996</v>
      </c>
      <c r="AO307" s="1">
        <v>225</v>
      </c>
      <c r="AP307" s="1">
        <v>45</v>
      </c>
      <c r="AQ307" s="1">
        <f t="shared" si="177"/>
        <v>1495.3374999999996</v>
      </c>
      <c r="AR307" s="22">
        <f t="shared" si="178"/>
        <v>4272.392857142856</v>
      </c>
    </row>
    <row r="308" spans="2:44" x14ac:dyDescent="0.35">
      <c r="B308" s="3">
        <v>1000</v>
      </c>
      <c r="C308" s="21">
        <v>2700</v>
      </c>
      <c r="D308" s="4">
        <v>1255</v>
      </c>
      <c r="E308" s="6">
        <f t="shared" si="166"/>
        <v>3119.5714285714284</v>
      </c>
      <c r="F308" s="3">
        <f t="shared" si="179"/>
        <v>640.52000000000055</v>
      </c>
      <c r="G308" s="21">
        <f t="shared" si="167"/>
        <v>800.65000000000066</v>
      </c>
      <c r="H308" s="21">
        <v>205</v>
      </c>
      <c r="I308" s="4">
        <f t="shared" si="168"/>
        <v>1005.6500000000007</v>
      </c>
      <c r="J308" s="9">
        <f t="shared" si="169"/>
        <v>2873.2857142857165</v>
      </c>
      <c r="K308" s="20"/>
      <c r="L308" s="1"/>
      <c r="M308" s="1">
        <v>1000</v>
      </c>
      <c r="N308" s="1">
        <v>2700</v>
      </c>
      <c r="O308" s="1">
        <v>1560</v>
      </c>
      <c r="P308" s="1">
        <f t="shared" si="163"/>
        <v>3877.7142857142858</v>
      </c>
      <c r="Q308" s="1">
        <f t="shared" si="180"/>
        <v>820.86999999999944</v>
      </c>
      <c r="R308" s="1">
        <f t="shared" si="170"/>
        <v>1026.0874999999992</v>
      </c>
      <c r="S308" s="1">
        <v>210</v>
      </c>
      <c r="T308" s="1">
        <f t="shared" si="171"/>
        <v>1236.0874999999992</v>
      </c>
      <c r="U308" s="22">
        <f t="shared" si="172"/>
        <v>3531.6785714285693</v>
      </c>
      <c r="V308" s="1"/>
      <c r="W308" s="1"/>
      <c r="X308" s="1">
        <v>1000</v>
      </c>
      <c r="Y308" s="1">
        <v>2700</v>
      </c>
      <c r="Z308" s="1">
        <v>1880</v>
      </c>
      <c r="AA308" s="1">
        <f t="shared" si="165"/>
        <v>4673.1428571428569</v>
      </c>
      <c r="AB308" s="1">
        <f t="shared" si="181"/>
        <v>785.92999999999938</v>
      </c>
      <c r="AC308" s="1">
        <f t="shared" si="173"/>
        <v>982.41249999999923</v>
      </c>
      <c r="AD308" s="1">
        <v>220</v>
      </c>
      <c r="AE308" s="1">
        <f t="shared" si="174"/>
        <v>1202.4124999999992</v>
      </c>
      <c r="AF308" s="22">
        <f t="shared" si="175"/>
        <v>3435.4642857142835</v>
      </c>
      <c r="AG308" s="20"/>
      <c r="AH308" s="20"/>
      <c r="AI308" s="1">
        <v>1000</v>
      </c>
      <c r="AJ308" s="1">
        <v>2700</v>
      </c>
      <c r="AK308" s="1">
        <v>2350</v>
      </c>
      <c r="AL308" s="1">
        <f t="shared" si="164"/>
        <v>5841.4285714285716</v>
      </c>
      <c r="AM308" s="1">
        <f t="shared" si="182"/>
        <v>1001.4099999999997</v>
      </c>
      <c r="AN308" s="1">
        <f t="shared" si="176"/>
        <v>1251.7624999999996</v>
      </c>
      <c r="AO308" s="1">
        <v>225</v>
      </c>
      <c r="AP308" s="1">
        <v>45</v>
      </c>
      <c r="AQ308" s="1">
        <f t="shared" si="177"/>
        <v>1521.7624999999996</v>
      </c>
      <c r="AR308" s="22">
        <f t="shared" si="178"/>
        <v>4347.892857142856</v>
      </c>
    </row>
    <row r="309" spans="2:44" x14ac:dyDescent="0.35">
      <c r="B309" s="3">
        <v>1000</v>
      </c>
      <c r="C309" s="21">
        <v>2800</v>
      </c>
      <c r="D309" s="4">
        <v>1255</v>
      </c>
      <c r="E309" s="6">
        <f t="shared" si="166"/>
        <v>3245.0714285714284</v>
      </c>
      <c r="F309" s="3">
        <f t="shared" si="179"/>
        <v>653.2100000000006</v>
      </c>
      <c r="G309" s="21">
        <f t="shared" si="167"/>
        <v>816.51250000000073</v>
      </c>
      <c r="H309" s="21">
        <v>205</v>
      </c>
      <c r="I309" s="4">
        <f t="shared" si="168"/>
        <v>1021.5125000000007</v>
      </c>
      <c r="J309" s="9">
        <f t="shared" si="169"/>
        <v>2918.6071428571449</v>
      </c>
      <c r="K309" s="20"/>
      <c r="L309" s="1"/>
      <c r="M309" s="1">
        <v>1000</v>
      </c>
      <c r="N309" s="1">
        <v>2800</v>
      </c>
      <c r="O309" s="1">
        <v>1560</v>
      </c>
      <c r="P309" s="1">
        <f t="shared" si="163"/>
        <v>4033.7142857142858</v>
      </c>
      <c r="Q309" s="1">
        <f t="shared" si="180"/>
        <v>837.7799999999994</v>
      </c>
      <c r="R309" s="1">
        <f t="shared" si="170"/>
        <v>1047.2249999999992</v>
      </c>
      <c r="S309" s="1">
        <v>215</v>
      </c>
      <c r="T309" s="1">
        <f t="shared" si="171"/>
        <v>1262.2249999999992</v>
      </c>
      <c r="U309" s="22">
        <f t="shared" si="172"/>
        <v>3606.3571428571408</v>
      </c>
      <c r="V309" s="1"/>
      <c r="W309" s="1"/>
      <c r="X309" s="1">
        <v>1000</v>
      </c>
      <c r="Y309" s="1">
        <v>2800</v>
      </c>
      <c r="Z309" s="1">
        <v>1880</v>
      </c>
      <c r="AA309" s="1">
        <f t="shared" si="165"/>
        <v>4861.1428571428569</v>
      </c>
      <c r="AB309" s="1">
        <f t="shared" si="181"/>
        <v>802.21999999999935</v>
      </c>
      <c r="AC309" s="1">
        <f t="shared" si="173"/>
        <v>1002.7749999999992</v>
      </c>
      <c r="AD309" s="1">
        <v>220</v>
      </c>
      <c r="AE309" s="1">
        <f t="shared" si="174"/>
        <v>1222.7749999999992</v>
      </c>
      <c r="AF309" s="22">
        <f t="shared" si="175"/>
        <v>3493.6428571428551</v>
      </c>
      <c r="AG309" s="20"/>
      <c r="AH309" s="20"/>
      <c r="AI309" s="1">
        <v>1000</v>
      </c>
      <c r="AJ309" s="1">
        <v>2800</v>
      </c>
      <c r="AK309" s="1">
        <v>2350</v>
      </c>
      <c r="AL309" s="1">
        <f t="shared" si="164"/>
        <v>6076.4285714285716</v>
      </c>
      <c r="AM309" s="1">
        <f t="shared" si="182"/>
        <v>1022.5499999999997</v>
      </c>
      <c r="AN309" s="1">
        <f t="shared" si="176"/>
        <v>1278.1874999999995</v>
      </c>
      <c r="AO309" s="1">
        <v>230</v>
      </c>
      <c r="AP309" s="1">
        <v>45</v>
      </c>
      <c r="AQ309" s="1">
        <f t="shared" si="177"/>
        <v>1553.1874999999995</v>
      </c>
      <c r="AR309" s="22">
        <f t="shared" si="178"/>
        <v>4437.6785714285706</v>
      </c>
    </row>
    <row r="310" spans="2:44" x14ac:dyDescent="0.35">
      <c r="B310" s="3">
        <v>1000</v>
      </c>
      <c r="C310" s="21">
        <v>2900</v>
      </c>
      <c r="D310" s="4">
        <v>1255</v>
      </c>
      <c r="E310" s="6">
        <f t="shared" si="166"/>
        <v>3370.5714285714284</v>
      </c>
      <c r="F310" s="3">
        <f t="shared" si="179"/>
        <v>665.90000000000066</v>
      </c>
      <c r="G310" s="21">
        <f t="shared" si="167"/>
        <v>832.3750000000008</v>
      </c>
      <c r="H310" s="21">
        <v>205</v>
      </c>
      <c r="I310" s="4">
        <f t="shared" si="168"/>
        <v>1037.3750000000009</v>
      </c>
      <c r="J310" s="9">
        <f t="shared" si="169"/>
        <v>2963.9285714285743</v>
      </c>
      <c r="K310" s="20"/>
      <c r="L310" s="1"/>
      <c r="M310" s="1">
        <v>1000</v>
      </c>
      <c r="N310" s="1">
        <v>2900</v>
      </c>
      <c r="O310" s="1">
        <v>1560</v>
      </c>
      <c r="P310" s="1">
        <f t="shared" si="163"/>
        <v>4189.7142857142862</v>
      </c>
      <c r="Q310" s="1">
        <f t="shared" si="180"/>
        <v>854.68999999999937</v>
      </c>
      <c r="R310" s="1">
        <f t="shared" si="170"/>
        <v>1068.3624999999993</v>
      </c>
      <c r="S310" s="1">
        <v>215</v>
      </c>
      <c r="T310" s="1">
        <f t="shared" si="171"/>
        <v>1283.3624999999993</v>
      </c>
      <c r="U310" s="22">
        <f t="shared" si="172"/>
        <v>3666.7499999999982</v>
      </c>
      <c r="V310" s="1"/>
      <c r="W310" s="1"/>
      <c r="X310" s="1">
        <v>1000</v>
      </c>
      <c r="Y310" s="1">
        <v>2900</v>
      </c>
      <c r="Z310" s="1">
        <v>1880</v>
      </c>
      <c r="AA310" s="1">
        <f t="shared" si="165"/>
        <v>5049.1428571428569</v>
      </c>
      <c r="AB310" s="1">
        <f t="shared" si="181"/>
        <v>818.50999999999931</v>
      </c>
      <c r="AC310" s="1">
        <f t="shared" si="173"/>
        <v>1023.1374999999991</v>
      </c>
      <c r="AD310" s="1">
        <v>220</v>
      </c>
      <c r="AE310" s="1">
        <f t="shared" si="174"/>
        <v>1243.1374999999991</v>
      </c>
      <c r="AF310" s="22">
        <f t="shared" si="175"/>
        <v>3551.8214285714262</v>
      </c>
      <c r="AG310" s="20"/>
      <c r="AH310" s="20"/>
      <c r="AI310" s="1">
        <v>1000</v>
      </c>
      <c r="AJ310" s="1">
        <v>2900</v>
      </c>
      <c r="AK310" s="1">
        <v>2350</v>
      </c>
      <c r="AL310" s="1">
        <f t="shared" si="164"/>
        <v>6311.4285714285716</v>
      </c>
      <c r="AM310" s="1">
        <f t="shared" si="182"/>
        <v>1043.6899999999998</v>
      </c>
      <c r="AN310" s="1">
        <f t="shared" si="176"/>
        <v>1304.6124999999997</v>
      </c>
      <c r="AO310" s="1">
        <v>230</v>
      </c>
      <c r="AP310" s="1">
        <v>45</v>
      </c>
      <c r="AQ310" s="1">
        <f t="shared" si="177"/>
        <v>1579.6124999999997</v>
      </c>
      <c r="AR310" s="22">
        <f t="shared" si="178"/>
        <v>4513.1785714285706</v>
      </c>
    </row>
    <row r="311" spans="2:44" x14ac:dyDescent="0.35">
      <c r="B311" s="3">
        <v>1000</v>
      </c>
      <c r="C311" s="21">
        <v>3000</v>
      </c>
      <c r="D311" s="4">
        <v>1255</v>
      </c>
      <c r="E311" s="6">
        <f t="shared" si="166"/>
        <v>3496.0714285714284</v>
      </c>
      <c r="F311" s="3">
        <f t="shared" si="179"/>
        <v>678.59000000000071</v>
      </c>
      <c r="G311" s="21">
        <f t="shared" si="167"/>
        <v>848.23750000000086</v>
      </c>
      <c r="H311" s="21">
        <v>205</v>
      </c>
      <c r="I311" s="4">
        <f t="shared" si="168"/>
        <v>1053.2375000000009</v>
      </c>
      <c r="J311" s="9">
        <f t="shared" si="169"/>
        <v>3009.2500000000027</v>
      </c>
      <c r="K311" s="20"/>
      <c r="L311" s="1"/>
      <c r="M311" s="1">
        <v>1000</v>
      </c>
      <c r="N311" s="1">
        <v>3000</v>
      </c>
      <c r="O311" s="1">
        <v>1560</v>
      </c>
      <c r="P311" s="1">
        <f t="shared" si="163"/>
        <v>4345.7142857142862</v>
      </c>
      <c r="Q311" s="1">
        <f t="shared" si="180"/>
        <v>871.59999999999934</v>
      </c>
      <c r="R311" s="1">
        <f t="shared" si="170"/>
        <v>1089.4999999999991</v>
      </c>
      <c r="S311" s="1">
        <v>215</v>
      </c>
      <c r="T311" s="1">
        <f t="shared" si="171"/>
        <v>1304.4999999999991</v>
      </c>
      <c r="U311" s="22">
        <f t="shared" si="172"/>
        <v>3727.1428571428546</v>
      </c>
      <c r="V311" s="1"/>
      <c r="W311" s="1"/>
      <c r="X311" s="1">
        <v>1000</v>
      </c>
      <c r="Y311" s="1">
        <v>3000</v>
      </c>
      <c r="Z311" s="1">
        <v>1880</v>
      </c>
      <c r="AA311" s="1">
        <f t="shared" si="165"/>
        <v>5237.1428571428569</v>
      </c>
      <c r="AB311" s="1">
        <f t="shared" si="181"/>
        <v>834.79999999999927</v>
      </c>
      <c r="AC311" s="1">
        <f t="shared" si="173"/>
        <v>1043.4999999999991</v>
      </c>
      <c r="AD311" s="1">
        <v>220</v>
      </c>
      <c r="AE311" s="1">
        <f t="shared" si="174"/>
        <v>1263.4999999999991</v>
      </c>
      <c r="AF311" s="22">
        <f t="shared" si="175"/>
        <v>3609.9999999999977</v>
      </c>
      <c r="AG311" s="20"/>
      <c r="AH311" s="20"/>
      <c r="AI311" s="1">
        <v>1000</v>
      </c>
      <c r="AJ311" s="1">
        <v>3000</v>
      </c>
      <c r="AK311" s="1">
        <v>2350</v>
      </c>
      <c r="AL311" s="1">
        <f t="shared" si="164"/>
        <v>6546.4285714285716</v>
      </c>
      <c r="AM311" s="1">
        <f t="shared" si="182"/>
        <v>1064.83</v>
      </c>
      <c r="AN311" s="1">
        <f t="shared" si="176"/>
        <v>1331.0374999999999</v>
      </c>
      <c r="AO311" s="1">
        <v>235</v>
      </c>
      <c r="AP311" s="1">
        <v>45</v>
      </c>
      <c r="AQ311" s="1">
        <f t="shared" si="177"/>
        <v>1611.0374999999999</v>
      </c>
      <c r="AR311" s="22">
        <f t="shared" si="178"/>
        <v>4602.9642857142853</v>
      </c>
    </row>
    <row r="312" spans="2:44" x14ac:dyDescent="0.35">
      <c r="B312" s="3">
        <v>1000</v>
      </c>
      <c r="C312" s="21">
        <v>3100</v>
      </c>
      <c r="D312" s="4">
        <v>1255</v>
      </c>
      <c r="E312" s="6">
        <f t="shared" si="166"/>
        <v>3621.5714285714284</v>
      </c>
      <c r="F312" s="3">
        <f t="shared" si="179"/>
        <v>691.28000000000077</v>
      </c>
      <c r="G312" s="21">
        <f t="shared" si="167"/>
        <v>864.10000000000093</v>
      </c>
      <c r="H312" s="21">
        <v>210</v>
      </c>
      <c r="I312" s="4">
        <f t="shared" si="168"/>
        <v>1074.1000000000008</v>
      </c>
      <c r="J312" s="9">
        <f t="shared" si="169"/>
        <v>3068.8571428571454</v>
      </c>
      <c r="K312" s="20"/>
      <c r="L312" s="1"/>
      <c r="M312" s="1">
        <v>1000</v>
      </c>
      <c r="N312" s="1">
        <v>3100</v>
      </c>
      <c r="O312" s="1">
        <v>1560</v>
      </c>
      <c r="P312" s="1">
        <f t="shared" si="163"/>
        <v>4501.7142857142862</v>
      </c>
      <c r="Q312" s="1">
        <f t="shared" si="180"/>
        <v>888.50999999999931</v>
      </c>
      <c r="R312" s="1">
        <f t="shared" si="170"/>
        <v>1110.6374999999991</v>
      </c>
      <c r="S312" s="1">
        <v>220</v>
      </c>
      <c r="T312" s="1">
        <f t="shared" si="171"/>
        <v>1330.6374999999991</v>
      </c>
      <c r="U312" s="22">
        <f t="shared" si="172"/>
        <v>3801.8214285714262</v>
      </c>
      <c r="V312" s="1"/>
      <c r="W312" s="1"/>
      <c r="X312" s="1">
        <v>1000</v>
      </c>
      <c r="Y312" s="1">
        <v>3100</v>
      </c>
      <c r="Z312" s="1">
        <v>1880</v>
      </c>
      <c r="AA312" s="1">
        <f t="shared" si="165"/>
        <v>5425.1428571428569</v>
      </c>
      <c r="AB312" s="1">
        <f t="shared" si="181"/>
        <v>851.08999999999924</v>
      </c>
      <c r="AC312" s="1">
        <f t="shared" si="173"/>
        <v>1063.862499999999</v>
      </c>
      <c r="AD312" s="1">
        <v>220</v>
      </c>
      <c r="AE312" s="1">
        <f t="shared" si="174"/>
        <v>1283.862499999999</v>
      </c>
      <c r="AF312" s="22">
        <f t="shared" si="175"/>
        <v>3668.1785714285688</v>
      </c>
      <c r="AG312" s="20"/>
      <c r="AH312" s="20"/>
      <c r="AI312" s="1">
        <v>1000</v>
      </c>
      <c r="AJ312" s="1">
        <v>3100</v>
      </c>
      <c r="AK312" s="1">
        <v>2350</v>
      </c>
      <c r="AL312" s="1">
        <f t="shared" si="164"/>
        <v>6781.4285714285716</v>
      </c>
      <c r="AM312" s="1">
        <f t="shared" si="182"/>
        <v>1085.97</v>
      </c>
      <c r="AN312" s="1">
        <f t="shared" si="176"/>
        <v>1357.4625000000001</v>
      </c>
      <c r="AO312" s="1">
        <v>235</v>
      </c>
      <c r="AP312" s="1">
        <v>45</v>
      </c>
      <c r="AQ312" s="1">
        <f t="shared" si="177"/>
        <v>1637.4625000000001</v>
      </c>
      <c r="AR312" s="22">
        <f t="shared" si="178"/>
        <v>4678.4642857142862</v>
      </c>
    </row>
    <row r="313" spans="2:44" x14ac:dyDescent="0.35">
      <c r="B313" s="3">
        <v>1000</v>
      </c>
      <c r="C313" s="21">
        <v>3200</v>
      </c>
      <c r="D313" s="4">
        <v>1255</v>
      </c>
      <c r="E313" s="6">
        <f t="shared" si="166"/>
        <v>3747.0714285714284</v>
      </c>
      <c r="F313" s="3">
        <f t="shared" si="179"/>
        <v>703.97000000000082</v>
      </c>
      <c r="G313" s="21">
        <f t="shared" si="167"/>
        <v>879.962500000001</v>
      </c>
      <c r="H313" s="21">
        <v>210</v>
      </c>
      <c r="I313" s="4">
        <f t="shared" si="168"/>
        <v>1089.962500000001</v>
      </c>
      <c r="J313" s="9">
        <f t="shared" si="169"/>
        <v>3114.1785714285743</v>
      </c>
      <c r="K313" s="20"/>
      <c r="L313" s="1"/>
      <c r="M313" s="1">
        <v>1000</v>
      </c>
      <c r="N313" s="1">
        <v>3200</v>
      </c>
      <c r="O313" s="1">
        <v>1560</v>
      </c>
      <c r="P313" s="1">
        <f t="shared" si="163"/>
        <v>4657.7142857142862</v>
      </c>
      <c r="Q313" s="1">
        <f t="shared" si="180"/>
        <v>905.41999999999928</v>
      </c>
      <c r="R313" s="1">
        <f t="shared" si="170"/>
        <v>1131.7749999999992</v>
      </c>
      <c r="S313" s="1">
        <v>220</v>
      </c>
      <c r="T313" s="1">
        <f t="shared" si="171"/>
        <v>1351.7749999999992</v>
      </c>
      <c r="U313" s="22">
        <f t="shared" si="172"/>
        <v>3862.2142857142835</v>
      </c>
      <c r="V313" s="1"/>
      <c r="W313" s="1"/>
      <c r="X313" s="1">
        <v>1000</v>
      </c>
      <c r="Y313" s="1">
        <v>3200</v>
      </c>
      <c r="Z313" s="1">
        <v>1880</v>
      </c>
      <c r="AA313" s="1">
        <f t="shared" si="165"/>
        <v>5613.1428571428569</v>
      </c>
      <c r="AB313" s="1">
        <f t="shared" si="181"/>
        <v>867.3799999999992</v>
      </c>
      <c r="AC313" s="1">
        <f t="shared" si="173"/>
        <v>1084.224999999999</v>
      </c>
      <c r="AD313" s="1">
        <v>220</v>
      </c>
      <c r="AE313" s="1">
        <f t="shared" si="174"/>
        <v>1304.224999999999</v>
      </c>
      <c r="AF313" s="22">
        <f t="shared" si="175"/>
        <v>3726.3571428571404</v>
      </c>
      <c r="AG313" s="20"/>
      <c r="AH313" s="20"/>
      <c r="AI313" s="1">
        <v>1000</v>
      </c>
      <c r="AJ313" s="1">
        <v>3200</v>
      </c>
      <c r="AK313" s="1">
        <v>2350</v>
      </c>
      <c r="AL313" s="1">
        <f t="shared" si="164"/>
        <v>7016.4285714285716</v>
      </c>
      <c r="AM313" s="1">
        <f t="shared" si="182"/>
        <v>1107.1100000000001</v>
      </c>
      <c r="AN313" s="1">
        <f t="shared" si="176"/>
        <v>1383.8875000000003</v>
      </c>
      <c r="AO313" s="1">
        <v>235</v>
      </c>
      <c r="AP313" s="1">
        <v>45</v>
      </c>
      <c r="AQ313" s="1">
        <f t="shared" si="177"/>
        <v>1663.8875000000003</v>
      </c>
      <c r="AR313" s="22">
        <f t="shared" si="178"/>
        <v>4753.9642857142871</v>
      </c>
    </row>
    <row r="314" spans="2:44" x14ac:dyDescent="0.35">
      <c r="B314" s="3">
        <v>1000</v>
      </c>
      <c r="C314" s="21">
        <v>3300</v>
      </c>
      <c r="D314" s="4">
        <v>1255</v>
      </c>
      <c r="E314" s="6">
        <f t="shared" si="166"/>
        <v>3872.5714285714284</v>
      </c>
      <c r="F314" s="3">
        <f t="shared" si="179"/>
        <v>716.66000000000088</v>
      </c>
      <c r="G314" s="21">
        <f t="shared" si="167"/>
        <v>895.82500000000107</v>
      </c>
      <c r="H314" s="21">
        <v>210</v>
      </c>
      <c r="I314" s="4">
        <f t="shared" si="168"/>
        <v>1105.8250000000012</v>
      </c>
      <c r="J314" s="9">
        <f t="shared" si="169"/>
        <v>3159.5000000000036</v>
      </c>
      <c r="K314" s="20"/>
      <c r="L314" s="1"/>
      <c r="M314" s="1">
        <v>1000</v>
      </c>
      <c r="N314" s="1">
        <v>3300</v>
      </c>
      <c r="O314" s="1">
        <v>1560</v>
      </c>
      <c r="P314" s="1">
        <f t="shared" si="163"/>
        <v>4813.7142857142862</v>
      </c>
      <c r="Q314" s="1">
        <f t="shared" si="180"/>
        <v>922.32999999999925</v>
      </c>
      <c r="R314" s="1">
        <f t="shared" si="170"/>
        <v>1152.912499999999</v>
      </c>
      <c r="S314" s="1">
        <v>220</v>
      </c>
      <c r="T314" s="1">
        <f t="shared" si="171"/>
        <v>1372.912499999999</v>
      </c>
      <c r="U314" s="22">
        <f t="shared" si="172"/>
        <v>3922.6071428571404</v>
      </c>
      <c r="V314" s="1"/>
      <c r="W314" s="1"/>
      <c r="X314" s="1">
        <v>1000</v>
      </c>
      <c r="Y314" s="1">
        <v>3300</v>
      </c>
      <c r="Z314" s="1">
        <v>1880</v>
      </c>
      <c r="AA314" s="1">
        <f t="shared" si="165"/>
        <v>5801.1428571428569</v>
      </c>
      <c r="AB314" s="1">
        <f t="shared" si="181"/>
        <v>883.66999999999916</v>
      </c>
      <c r="AC314" s="1">
        <f t="shared" si="173"/>
        <v>1104.587499999999</v>
      </c>
      <c r="AD314" s="1">
        <v>220</v>
      </c>
      <c r="AE314" s="1">
        <f t="shared" si="174"/>
        <v>1324.587499999999</v>
      </c>
      <c r="AF314" s="22">
        <f t="shared" si="175"/>
        <v>3784.5357142857115</v>
      </c>
      <c r="AG314" s="20"/>
      <c r="AH314" s="20"/>
      <c r="AI314" s="1">
        <v>1000</v>
      </c>
      <c r="AJ314" s="1">
        <v>3300</v>
      </c>
      <c r="AK314" s="1">
        <v>2350</v>
      </c>
      <c r="AL314" s="1">
        <f t="shared" si="164"/>
        <v>7251.4285714285716</v>
      </c>
      <c r="AM314" s="1">
        <f t="shared" si="182"/>
        <v>1128.2500000000002</v>
      </c>
      <c r="AN314" s="1">
        <f t="shared" si="176"/>
        <v>1410.3125000000002</v>
      </c>
      <c r="AO314" s="1">
        <v>235</v>
      </c>
      <c r="AP314" s="1">
        <v>45</v>
      </c>
      <c r="AQ314" s="1">
        <f t="shared" si="177"/>
        <v>1690.3125000000002</v>
      </c>
      <c r="AR314" s="22">
        <f t="shared" si="178"/>
        <v>4829.4642857142862</v>
      </c>
    </row>
    <row r="315" spans="2:44" x14ac:dyDescent="0.35">
      <c r="B315" s="3">
        <v>1000</v>
      </c>
      <c r="C315" s="21">
        <v>3400</v>
      </c>
      <c r="D315" s="4">
        <v>1255</v>
      </c>
      <c r="E315" s="6">
        <f t="shared" si="166"/>
        <v>3998.0714285714284</v>
      </c>
      <c r="F315" s="3">
        <f t="shared" si="179"/>
        <v>729.35000000000093</v>
      </c>
      <c r="G315" s="21">
        <f t="shared" si="167"/>
        <v>911.68750000000114</v>
      </c>
      <c r="H315" s="21">
        <v>210</v>
      </c>
      <c r="I315" s="4">
        <f t="shared" si="168"/>
        <v>1121.6875000000011</v>
      </c>
      <c r="J315" s="9">
        <f t="shared" si="169"/>
        <v>3204.8214285714321</v>
      </c>
      <c r="K315" s="20"/>
      <c r="L315" s="1"/>
      <c r="M315" s="1">
        <v>1000</v>
      </c>
      <c r="N315" s="1">
        <v>3400</v>
      </c>
      <c r="O315" s="1">
        <v>1560</v>
      </c>
      <c r="P315" s="1">
        <f t="shared" si="163"/>
        <v>4969.7142857142862</v>
      </c>
      <c r="Q315" s="1">
        <f t="shared" si="180"/>
        <v>939.23999999999921</v>
      </c>
      <c r="R315" s="1">
        <f t="shared" si="170"/>
        <v>1174.049999999999</v>
      </c>
      <c r="S315" s="1">
        <v>220</v>
      </c>
      <c r="T315" s="1">
        <f t="shared" si="171"/>
        <v>1394.049999999999</v>
      </c>
      <c r="U315" s="22">
        <f t="shared" si="172"/>
        <v>3982.9999999999977</v>
      </c>
      <c r="V315" s="1"/>
      <c r="W315" s="1"/>
      <c r="X315" s="1">
        <v>1000</v>
      </c>
      <c r="Y315" s="1">
        <v>3400</v>
      </c>
      <c r="Z315" s="1">
        <v>1880</v>
      </c>
      <c r="AA315" s="1">
        <f t="shared" si="165"/>
        <v>5989.1428571428569</v>
      </c>
      <c r="AB315" s="1">
        <f t="shared" si="181"/>
        <v>899.95999999999913</v>
      </c>
      <c r="AC315" s="1">
        <f t="shared" si="173"/>
        <v>1124.9499999999989</v>
      </c>
      <c r="AD315" s="1">
        <v>220</v>
      </c>
      <c r="AE315" s="1">
        <f t="shared" si="174"/>
        <v>1344.9499999999989</v>
      </c>
      <c r="AF315" s="22">
        <f t="shared" si="175"/>
        <v>3842.7142857142831</v>
      </c>
      <c r="AG315" s="20"/>
      <c r="AH315" s="20"/>
      <c r="AI315" s="1">
        <v>1000</v>
      </c>
      <c r="AJ315" s="1">
        <v>3400</v>
      </c>
      <c r="AK315" s="1">
        <v>2350</v>
      </c>
      <c r="AL315" s="1">
        <f t="shared" si="164"/>
        <v>7486.4285714285716</v>
      </c>
      <c r="AM315" s="1">
        <f t="shared" si="182"/>
        <v>1149.3900000000003</v>
      </c>
      <c r="AN315" s="1">
        <f t="shared" si="176"/>
        <v>1436.7375000000004</v>
      </c>
      <c r="AO315" s="1">
        <v>235</v>
      </c>
      <c r="AP315" s="1">
        <v>45</v>
      </c>
      <c r="AQ315" s="1">
        <f t="shared" si="177"/>
        <v>1716.7375000000004</v>
      </c>
      <c r="AR315" s="22">
        <f t="shared" si="178"/>
        <v>4904.9642857142871</v>
      </c>
    </row>
    <row r="316" spans="2:44" x14ac:dyDescent="0.35">
      <c r="B316" s="3">
        <v>1000</v>
      </c>
      <c r="C316" s="21">
        <v>3500</v>
      </c>
      <c r="D316" s="4">
        <v>1255</v>
      </c>
      <c r="E316" s="6">
        <f t="shared" si="166"/>
        <v>4123.5714285714284</v>
      </c>
      <c r="F316" s="3">
        <f t="shared" si="179"/>
        <v>742.04000000000099</v>
      </c>
      <c r="G316" s="21">
        <f t="shared" si="167"/>
        <v>927.55000000000121</v>
      </c>
      <c r="H316" s="21">
        <v>215</v>
      </c>
      <c r="I316" s="4">
        <f t="shared" si="168"/>
        <v>1142.5500000000011</v>
      </c>
      <c r="J316" s="9">
        <f t="shared" si="169"/>
        <v>3264.4285714285747</v>
      </c>
      <c r="K316" s="20"/>
      <c r="L316" s="1"/>
      <c r="M316" s="1">
        <v>1000</v>
      </c>
      <c r="N316" s="1">
        <v>3500</v>
      </c>
      <c r="O316" s="1">
        <v>1560</v>
      </c>
      <c r="P316" s="1">
        <f t="shared" si="163"/>
        <v>5125.7142857142862</v>
      </c>
      <c r="Q316" s="1">
        <f t="shared" si="180"/>
        <v>956.14999999999918</v>
      </c>
      <c r="R316" s="1">
        <f t="shared" si="170"/>
        <v>1195.1874999999991</v>
      </c>
      <c r="S316" s="1">
        <v>220</v>
      </c>
      <c r="T316" s="1">
        <f t="shared" si="171"/>
        <v>1415.1874999999991</v>
      </c>
      <c r="U316" s="22">
        <f t="shared" si="172"/>
        <v>4043.3928571428546</v>
      </c>
      <c r="V316" s="1"/>
      <c r="W316" s="1"/>
      <c r="X316" s="1">
        <v>1000</v>
      </c>
      <c r="Y316" s="1">
        <v>3500</v>
      </c>
      <c r="Z316" s="1">
        <v>1880</v>
      </c>
      <c r="AA316" s="1">
        <f t="shared" si="165"/>
        <v>6177.1428571428569</v>
      </c>
      <c r="AB316" s="1">
        <f t="shared" si="181"/>
        <v>916.24999999999909</v>
      </c>
      <c r="AC316" s="1">
        <f t="shared" si="173"/>
        <v>1145.3124999999989</v>
      </c>
      <c r="AD316" s="1">
        <v>225</v>
      </c>
      <c r="AE316" s="1">
        <f t="shared" si="174"/>
        <v>1370.3124999999989</v>
      </c>
      <c r="AF316" s="22">
        <f t="shared" si="175"/>
        <v>3915.1785714285684</v>
      </c>
      <c r="AG316" s="20"/>
      <c r="AH316" s="20"/>
      <c r="AI316" s="1">
        <v>1000</v>
      </c>
      <c r="AJ316" s="1">
        <v>3500</v>
      </c>
      <c r="AK316" s="1">
        <v>2350</v>
      </c>
      <c r="AL316" s="1">
        <f t="shared" si="164"/>
        <v>7721.4285714285716</v>
      </c>
      <c r="AM316" s="1">
        <f t="shared" si="182"/>
        <v>1170.5300000000004</v>
      </c>
      <c r="AN316" s="1">
        <f t="shared" si="176"/>
        <v>1463.1625000000006</v>
      </c>
      <c r="AO316" s="1">
        <v>240</v>
      </c>
      <c r="AP316" s="1">
        <v>45</v>
      </c>
      <c r="AQ316" s="1">
        <f t="shared" si="177"/>
        <v>1748.1625000000006</v>
      </c>
      <c r="AR316" s="22">
        <f t="shared" si="178"/>
        <v>4994.7500000000018</v>
      </c>
    </row>
    <row r="317" spans="2:44" x14ac:dyDescent="0.35">
      <c r="B317" s="3">
        <v>1000</v>
      </c>
      <c r="C317" s="21">
        <v>3600</v>
      </c>
      <c r="D317" s="4">
        <v>1255</v>
      </c>
      <c r="E317" s="6">
        <f t="shared" si="166"/>
        <v>4249.0714285714284</v>
      </c>
      <c r="F317" s="3">
        <f t="shared" si="179"/>
        <v>754.73000000000104</v>
      </c>
      <c r="G317" s="21">
        <f t="shared" si="167"/>
        <v>943.41250000000127</v>
      </c>
      <c r="H317" s="21">
        <v>215</v>
      </c>
      <c r="I317" s="4">
        <f t="shared" si="168"/>
        <v>1158.4125000000013</v>
      </c>
      <c r="J317" s="9">
        <f t="shared" si="169"/>
        <v>3309.7500000000036</v>
      </c>
      <c r="K317" s="20"/>
      <c r="L317" s="1"/>
      <c r="M317" s="1">
        <v>1000</v>
      </c>
      <c r="N317" s="1">
        <v>3600</v>
      </c>
      <c r="O317" s="1">
        <v>1560</v>
      </c>
      <c r="P317" s="1">
        <f t="shared" si="163"/>
        <v>5281.7142857142862</v>
      </c>
      <c r="Q317" s="1">
        <f t="shared" si="180"/>
        <v>973.05999999999915</v>
      </c>
      <c r="R317" s="1">
        <f t="shared" si="170"/>
        <v>1216.3249999999989</v>
      </c>
      <c r="S317" s="1">
        <v>220</v>
      </c>
      <c r="T317" s="1">
        <f t="shared" si="171"/>
        <v>1436.3249999999989</v>
      </c>
      <c r="U317" s="22">
        <f t="shared" si="172"/>
        <v>4103.785714285711</v>
      </c>
      <c r="V317" s="1"/>
      <c r="W317" s="1"/>
      <c r="X317" s="1">
        <v>1000</v>
      </c>
      <c r="Y317" s="1">
        <v>3600</v>
      </c>
      <c r="Z317" s="1">
        <v>1880</v>
      </c>
      <c r="AA317" s="1">
        <f t="shared" si="165"/>
        <v>6365.1428571428569</v>
      </c>
      <c r="AB317" s="1">
        <f t="shared" si="181"/>
        <v>932.53999999999905</v>
      </c>
      <c r="AC317" s="1">
        <f t="shared" si="173"/>
        <v>1165.6749999999988</v>
      </c>
      <c r="AD317" s="1">
        <v>225</v>
      </c>
      <c r="AE317" s="1">
        <f t="shared" si="174"/>
        <v>1390.6749999999988</v>
      </c>
      <c r="AF317" s="22">
        <f t="shared" si="175"/>
        <v>3973.3571428571399</v>
      </c>
      <c r="AG317" s="20"/>
      <c r="AH317" s="20"/>
      <c r="AI317" s="1">
        <v>1000</v>
      </c>
      <c r="AJ317" s="1">
        <v>3600</v>
      </c>
      <c r="AK317" s="1">
        <v>2350</v>
      </c>
      <c r="AL317" s="1">
        <f t="shared" si="164"/>
        <v>7956.4285714285716</v>
      </c>
      <c r="AM317" s="1">
        <f t="shared" si="182"/>
        <v>1191.6700000000005</v>
      </c>
      <c r="AN317" s="1">
        <f t="shared" si="176"/>
        <v>1489.5875000000005</v>
      </c>
      <c r="AO317" s="1">
        <v>240</v>
      </c>
      <c r="AP317" s="1">
        <v>45</v>
      </c>
      <c r="AQ317" s="1">
        <f t="shared" si="177"/>
        <v>1774.5875000000005</v>
      </c>
      <c r="AR317" s="22">
        <f t="shared" si="178"/>
        <v>5070.2500000000018</v>
      </c>
    </row>
    <row r="318" spans="2:44" x14ac:dyDescent="0.35">
      <c r="B318" s="3">
        <v>1000</v>
      </c>
      <c r="C318" s="21">
        <v>3700</v>
      </c>
      <c r="D318" s="4">
        <v>1255</v>
      </c>
      <c r="E318" s="6">
        <f t="shared" si="166"/>
        <v>4374.5714285714284</v>
      </c>
      <c r="F318" s="3">
        <f t="shared" si="179"/>
        <v>767.4200000000011</v>
      </c>
      <c r="G318" s="21">
        <f t="shared" si="167"/>
        <v>959.27500000000134</v>
      </c>
      <c r="H318" s="21">
        <v>215</v>
      </c>
      <c r="I318" s="4">
        <f t="shared" si="168"/>
        <v>1174.2750000000015</v>
      </c>
      <c r="J318" s="9">
        <f t="shared" si="169"/>
        <v>3355.071428571433</v>
      </c>
      <c r="K318" s="20"/>
      <c r="L318" s="1"/>
      <c r="M318" s="1">
        <v>1000</v>
      </c>
      <c r="N318" s="1">
        <v>3700</v>
      </c>
      <c r="O318" s="1">
        <v>1560</v>
      </c>
      <c r="P318" s="1">
        <f t="shared" si="163"/>
        <v>5437.7142857142862</v>
      </c>
      <c r="Q318" s="1">
        <f t="shared" si="180"/>
        <v>989.96999999999912</v>
      </c>
      <c r="R318" s="1">
        <f t="shared" si="170"/>
        <v>1237.462499999999</v>
      </c>
      <c r="S318" s="1">
        <v>220</v>
      </c>
      <c r="T318" s="1">
        <f t="shared" si="171"/>
        <v>1457.462499999999</v>
      </c>
      <c r="U318" s="22">
        <f t="shared" si="172"/>
        <v>4164.1785714285688</v>
      </c>
      <c r="V318" s="1"/>
      <c r="W318" s="1"/>
      <c r="X318" s="1">
        <v>1000</v>
      </c>
      <c r="Y318" s="1">
        <v>3700</v>
      </c>
      <c r="Z318" s="1">
        <v>1880</v>
      </c>
      <c r="AA318" s="1">
        <f t="shared" si="165"/>
        <v>6553.1428571428569</v>
      </c>
      <c r="AB318" s="1">
        <f t="shared" si="181"/>
        <v>948.82999999999902</v>
      </c>
      <c r="AC318" s="1">
        <f t="shared" si="173"/>
        <v>1186.0374999999988</v>
      </c>
      <c r="AD318" s="1">
        <v>230</v>
      </c>
      <c r="AE318" s="1">
        <f t="shared" si="174"/>
        <v>1416.0374999999988</v>
      </c>
      <c r="AF318" s="22">
        <f t="shared" si="175"/>
        <v>4045.8214285714253</v>
      </c>
      <c r="AG318" s="20"/>
      <c r="AH318" s="20"/>
      <c r="AI318" s="1">
        <v>1000</v>
      </c>
      <c r="AJ318" s="1">
        <v>3700</v>
      </c>
      <c r="AK318" s="1">
        <v>2350</v>
      </c>
      <c r="AL318" s="1">
        <f t="shared" si="164"/>
        <v>8191.4285714285716</v>
      </c>
      <c r="AM318" s="1">
        <f t="shared" si="182"/>
        <v>1212.8100000000006</v>
      </c>
      <c r="AN318" s="1">
        <f t="shared" si="176"/>
        <v>1516.0125000000007</v>
      </c>
      <c r="AO318" s="1">
        <v>270</v>
      </c>
      <c r="AP318" s="1">
        <v>45</v>
      </c>
      <c r="AQ318" s="1">
        <f t="shared" si="177"/>
        <v>1831.0125000000007</v>
      </c>
      <c r="AR318" s="22">
        <f t="shared" si="178"/>
        <v>5231.4642857142881</v>
      </c>
    </row>
    <row r="319" spans="2:44" x14ac:dyDescent="0.35">
      <c r="B319" s="3">
        <v>1000</v>
      </c>
      <c r="C319" s="21">
        <v>3800</v>
      </c>
      <c r="D319" s="4">
        <v>1255</v>
      </c>
      <c r="E319" s="6">
        <f t="shared" si="166"/>
        <v>4500.0714285714284</v>
      </c>
      <c r="F319" s="3">
        <f t="shared" si="179"/>
        <v>780.11000000000115</v>
      </c>
      <c r="G319" s="21">
        <f t="shared" si="167"/>
        <v>975.13750000000141</v>
      </c>
      <c r="H319" s="21">
        <v>220</v>
      </c>
      <c r="I319" s="4">
        <f t="shared" si="168"/>
        <v>1195.1375000000014</v>
      </c>
      <c r="J319" s="9">
        <f t="shared" si="169"/>
        <v>3414.6785714285757</v>
      </c>
      <c r="K319" s="20"/>
      <c r="L319" s="1"/>
      <c r="M319" s="1">
        <v>1000</v>
      </c>
      <c r="N319" s="1">
        <v>3800</v>
      </c>
      <c r="O319" s="1">
        <v>1560</v>
      </c>
      <c r="P319" s="1">
        <f t="shared" si="163"/>
        <v>5593.7142857142862</v>
      </c>
      <c r="Q319" s="1">
        <f t="shared" si="180"/>
        <v>1006.8799999999991</v>
      </c>
      <c r="R319" s="1">
        <f t="shared" si="170"/>
        <v>1258.5999999999988</v>
      </c>
      <c r="S319" s="1">
        <v>220</v>
      </c>
      <c r="T319" s="1">
        <f t="shared" si="171"/>
        <v>1478.5999999999988</v>
      </c>
      <c r="U319" s="22">
        <f t="shared" si="172"/>
        <v>4224.5714285714257</v>
      </c>
      <c r="V319" s="1"/>
      <c r="W319" s="1"/>
      <c r="X319" s="1">
        <v>1000</v>
      </c>
      <c r="Y319" s="1">
        <v>3800</v>
      </c>
      <c r="Z319" s="1">
        <v>1880</v>
      </c>
      <c r="AA319" s="1">
        <f t="shared" si="165"/>
        <v>6741.1428571428569</v>
      </c>
      <c r="AB319" s="1">
        <f t="shared" si="181"/>
        <v>965.11999999999898</v>
      </c>
      <c r="AC319" s="1">
        <f t="shared" si="173"/>
        <v>1206.3999999999987</v>
      </c>
      <c r="AD319" s="1">
        <v>230</v>
      </c>
      <c r="AE319" s="1">
        <f t="shared" si="174"/>
        <v>1436.3999999999987</v>
      </c>
      <c r="AF319" s="22">
        <f t="shared" si="175"/>
        <v>4103.9999999999964</v>
      </c>
      <c r="AG319" s="20"/>
      <c r="AH319" s="20"/>
      <c r="AI319" s="1">
        <v>1000</v>
      </c>
      <c r="AJ319" s="1">
        <v>3800</v>
      </c>
      <c r="AK319" s="1">
        <v>2350</v>
      </c>
      <c r="AL319" s="1">
        <f t="shared" si="164"/>
        <v>8426.4285714285725</v>
      </c>
      <c r="AM319" s="1">
        <f t="shared" si="182"/>
        <v>1233.9500000000007</v>
      </c>
      <c r="AN319" s="1">
        <f t="shared" si="176"/>
        <v>1542.4375000000009</v>
      </c>
      <c r="AO319" s="1">
        <v>270</v>
      </c>
      <c r="AP319" s="1">
        <v>45</v>
      </c>
      <c r="AQ319" s="1">
        <f t="shared" si="177"/>
        <v>1857.4375000000009</v>
      </c>
      <c r="AR319" s="22">
        <f t="shared" si="178"/>
        <v>5306.964285714289</v>
      </c>
    </row>
    <row r="320" spans="2:44" x14ac:dyDescent="0.35">
      <c r="B320" s="3">
        <v>1000</v>
      </c>
      <c r="C320" s="21">
        <v>3900</v>
      </c>
      <c r="D320" s="4">
        <v>1255</v>
      </c>
      <c r="E320" s="6">
        <f t="shared" si="166"/>
        <v>4625.5714285714284</v>
      </c>
      <c r="F320" s="3">
        <f t="shared" si="179"/>
        <v>792.80000000000121</v>
      </c>
      <c r="G320" s="21">
        <f t="shared" si="167"/>
        <v>991.00000000000148</v>
      </c>
      <c r="H320" s="21">
        <v>220</v>
      </c>
      <c r="I320" s="4">
        <f t="shared" si="168"/>
        <v>1211.0000000000014</v>
      </c>
      <c r="J320" s="9">
        <f t="shared" si="169"/>
        <v>3460.0000000000041</v>
      </c>
      <c r="K320" s="20"/>
      <c r="L320" s="1"/>
      <c r="M320" s="1">
        <v>1000</v>
      </c>
      <c r="N320" s="1">
        <v>3900</v>
      </c>
      <c r="O320" s="1">
        <v>1560</v>
      </c>
      <c r="P320" s="1">
        <f t="shared" si="163"/>
        <v>5749.7142857142862</v>
      </c>
      <c r="Q320" s="1">
        <f t="shared" si="180"/>
        <v>1023.7899999999991</v>
      </c>
      <c r="R320" s="1">
        <f t="shared" si="170"/>
        <v>1279.7374999999988</v>
      </c>
      <c r="S320" s="1">
        <v>220</v>
      </c>
      <c r="T320" s="1">
        <f t="shared" si="171"/>
        <v>1499.7374999999988</v>
      </c>
      <c r="U320" s="22">
        <f t="shared" si="172"/>
        <v>4284.9642857142826</v>
      </c>
      <c r="V320" s="1"/>
      <c r="W320" s="1"/>
      <c r="X320" s="1">
        <v>1000</v>
      </c>
      <c r="Y320" s="1">
        <v>3900</v>
      </c>
      <c r="Z320" s="1">
        <v>1880</v>
      </c>
      <c r="AA320" s="1">
        <f t="shared" si="165"/>
        <v>6929.1428571428569</v>
      </c>
      <c r="AB320" s="1">
        <f t="shared" si="181"/>
        <v>981.40999999999894</v>
      </c>
      <c r="AC320" s="1">
        <f t="shared" si="173"/>
        <v>1226.7624999999987</v>
      </c>
      <c r="AD320" s="1">
        <v>230</v>
      </c>
      <c r="AE320" s="1">
        <f t="shared" si="174"/>
        <v>1456.7624999999987</v>
      </c>
      <c r="AF320" s="22">
        <f t="shared" si="175"/>
        <v>4162.1785714285679</v>
      </c>
      <c r="AG320" s="20"/>
      <c r="AH320" s="20"/>
      <c r="AI320" s="1">
        <v>1000</v>
      </c>
      <c r="AJ320" s="1">
        <v>3900</v>
      </c>
      <c r="AK320" s="1">
        <v>2350</v>
      </c>
      <c r="AL320" s="1">
        <f t="shared" si="164"/>
        <v>8661.4285714285725</v>
      </c>
      <c r="AM320" s="1">
        <f t="shared" si="182"/>
        <v>1255.0900000000008</v>
      </c>
      <c r="AN320" s="1">
        <f t="shared" si="176"/>
        <v>1568.8625000000011</v>
      </c>
      <c r="AO320" s="1">
        <v>280</v>
      </c>
      <c r="AP320" s="1">
        <v>45</v>
      </c>
      <c r="AQ320" s="1">
        <f t="shared" si="177"/>
        <v>1893.8625000000011</v>
      </c>
      <c r="AR320" s="22">
        <f t="shared" si="178"/>
        <v>5411.0357142857174</v>
      </c>
    </row>
    <row r="321" spans="2:44" x14ac:dyDescent="0.35">
      <c r="B321" s="3">
        <v>1000</v>
      </c>
      <c r="C321" s="21">
        <v>4000</v>
      </c>
      <c r="D321" s="4">
        <v>1255</v>
      </c>
      <c r="E321" s="6">
        <f t="shared" si="166"/>
        <v>4751.0714285714284</v>
      </c>
      <c r="F321" s="3">
        <f t="shared" si="179"/>
        <v>805.49000000000126</v>
      </c>
      <c r="G321" s="21">
        <f t="shared" si="167"/>
        <v>1006.8625000000015</v>
      </c>
      <c r="H321" s="21">
        <v>220</v>
      </c>
      <c r="I321" s="4">
        <f t="shared" si="168"/>
        <v>1226.8625000000015</v>
      </c>
      <c r="J321" s="9">
        <f t="shared" si="169"/>
        <v>3505.321428571433</v>
      </c>
      <c r="K321" s="20"/>
      <c r="L321" s="1"/>
      <c r="M321" s="1">
        <v>1000</v>
      </c>
      <c r="N321" s="1">
        <v>4000</v>
      </c>
      <c r="O321" s="1">
        <v>1560</v>
      </c>
      <c r="P321" s="1">
        <f t="shared" si="163"/>
        <v>5905.7142857142862</v>
      </c>
      <c r="Q321" s="1">
        <f t="shared" si="180"/>
        <v>1040.6999999999991</v>
      </c>
      <c r="R321" s="1">
        <f t="shared" si="170"/>
        <v>1300.8749999999989</v>
      </c>
      <c r="S321" s="1">
        <v>220</v>
      </c>
      <c r="T321" s="1">
        <f>SUM(R321:S321)</f>
        <v>1520.8749999999989</v>
      </c>
      <c r="U321" s="22">
        <f t="shared" si="172"/>
        <v>4345.3571428571395</v>
      </c>
      <c r="V321" s="1"/>
      <c r="W321" s="1"/>
      <c r="X321" s="1">
        <v>1000</v>
      </c>
      <c r="Y321" s="1">
        <v>4000</v>
      </c>
      <c r="Z321" s="1">
        <v>1880</v>
      </c>
      <c r="AA321" s="1">
        <f t="shared" si="165"/>
        <v>7117.1428571428569</v>
      </c>
      <c r="AB321" s="1">
        <f t="shared" si="181"/>
        <v>997.69999999999891</v>
      </c>
      <c r="AC321" s="1">
        <f t="shared" si="173"/>
        <v>1247.1249999999986</v>
      </c>
      <c r="AD321" s="1">
        <v>235</v>
      </c>
      <c r="AE321" s="1">
        <f t="shared" si="174"/>
        <v>1482.1249999999986</v>
      </c>
      <c r="AF321" s="22">
        <f t="shared" si="175"/>
        <v>4234.6428571428532</v>
      </c>
      <c r="AG321" s="20"/>
      <c r="AH321" s="20"/>
      <c r="AI321" s="1">
        <v>1000</v>
      </c>
      <c r="AJ321" s="1">
        <v>4000</v>
      </c>
      <c r="AK321" s="1">
        <v>2350</v>
      </c>
      <c r="AL321" s="1">
        <f t="shared" si="164"/>
        <v>8896.4285714285725</v>
      </c>
      <c r="AM321" s="1">
        <f t="shared" si="182"/>
        <v>1276.2300000000009</v>
      </c>
      <c r="AN321" s="1">
        <f t="shared" si="176"/>
        <v>1595.2875000000013</v>
      </c>
      <c r="AO321" s="1">
        <v>280</v>
      </c>
      <c r="AP321" s="1">
        <v>45</v>
      </c>
      <c r="AQ321" s="1">
        <f t="shared" si="177"/>
        <v>1920.2875000000013</v>
      </c>
      <c r="AR321" s="22">
        <f t="shared" si="178"/>
        <v>5486.5357142857183</v>
      </c>
    </row>
    <row r="322" spans="2:44" x14ac:dyDescent="0.35">
      <c r="B322" s="3"/>
      <c r="C322" s="21"/>
      <c r="D322" s="4"/>
      <c r="E322" s="6"/>
      <c r="F322" s="3"/>
      <c r="G322" s="21"/>
      <c r="H322" s="21"/>
      <c r="I322" s="4"/>
      <c r="J322" s="23"/>
      <c r="K322" s="20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20"/>
      <c r="AH322" s="20"/>
      <c r="AI322" s="1"/>
      <c r="AJ322" s="1"/>
      <c r="AK322" s="1"/>
      <c r="AL322" s="1"/>
      <c r="AM322" s="1"/>
      <c r="AN322" s="1"/>
      <c r="AO322" s="1"/>
      <c r="AP322" s="1"/>
      <c r="AQ322" s="24"/>
      <c r="AR322" s="24"/>
    </row>
    <row r="323" spans="2:44" x14ac:dyDescent="0.35">
      <c r="B323" s="3"/>
      <c r="C323" s="21"/>
      <c r="D323" s="4"/>
      <c r="E323" s="6"/>
      <c r="F323" s="3"/>
      <c r="G323" s="21"/>
      <c r="H323" s="21"/>
      <c r="I323" s="4"/>
      <c r="J323" s="23"/>
      <c r="K323" s="20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20"/>
      <c r="AH323" s="20"/>
      <c r="AI323" s="1"/>
      <c r="AJ323" s="1"/>
      <c r="AK323" s="1"/>
      <c r="AL323" s="1"/>
      <c r="AM323" s="1"/>
      <c r="AN323" s="1"/>
      <c r="AO323" s="1"/>
      <c r="AP323" s="1"/>
      <c r="AQ323" s="24"/>
      <c r="AR323" s="24"/>
    </row>
    <row r="324" spans="2:44" x14ac:dyDescent="0.35">
      <c r="B324" s="3">
        <v>1050</v>
      </c>
      <c r="C324" s="21">
        <v>800</v>
      </c>
      <c r="D324" s="4">
        <v>1255</v>
      </c>
      <c r="E324" s="6">
        <f t="shared" ref="E324:E388" si="183">(((22/7*(B324/2)^2)*D324)+((C324-B324)*D324*B324))/1000000</f>
        <v>757.70624999999995</v>
      </c>
      <c r="F324" s="3">
        <v>411.25</v>
      </c>
      <c r="G324" s="21">
        <f t="shared" ref="G324:G356" si="184">$G$4*F324</f>
        <v>514.0625</v>
      </c>
      <c r="H324" s="21">
        <v>125</v>
      </c>
      <c r="I324" s="4">
        <f t="shared" ref="I324:I356" si="185">SUM(G324:H324)</f>
        <v>639.0625</v>
      </c>
      <c r="J324" s="9">
        <f t="shared" ref="J324:J356" si="186">I324/(1-$C$2)</f>
        <v>1825.8928571428573</v>
      </c>
      <c r="K324" s="20"/>
      <c r="L324" s="1"/>
      <c r="M324" s="1">
        <v>1050</v>
      </c>
      <c r="N324" s="1">
        <v>800</v>
      </c>
      <c r="O324" s="1">
        <v>1560</v>
      </c>
      <c r="P324" s="1">
        <f t="shared" si="163"/>
        <v>941.85</v>
      </c>
      <c r="Q324" s="1">
        <v>514.79999999999995</v>
      </c>
      <c r="R324" s="1">
        <f t="shared" ref="R324:R356" si="187">$R$4*Q324</f>
        <v>643.5</v>
      </c>
      <c r="S324" s="1">
        <v>125</v>
      </c>
      <c r="T324" s="1">
        <f t="shared" ref="T324:T356" si="188">SUM(R324:S324)</f>
        <v>768.5</v>
      </c>
      <c r="U324" s="22">
        <f t="shared" ref="U324:U356" si="189">T324/(1-$C$2)</f>
        <v>2195.7142857142858</v>
      </c>
      <c r="V324" s="1"/>
      <c r="W324" s="1"/>
      <c r="X324" s="1">
        <v>1050</v>
      </c>
      <c r="Y324" s="1">
        <v>800</v>
      </c>
      <c r="Z324" s="1">
        <v>1880</v>
      </c>
      <c r="AA324" s="1">
        <f t="shared" si="165"/>
        <v>1135.05</v>
      </c>
      <c r="AB324" s="1">
        <v>490.76</v>
      </c>
      <c r="AC324" s="1">
        <f t="shared" ref="AC324:AC356" si="190">$AC$4*AB324</f>
        <v>613.45000000000005</v>
      </c>
      <c r="AD324" s="1">
        <v>145</v>
      </c>
      <c r="AE324" s="1">
        <f t="shared" ref="AE324:AE356" si="191">SUM(AC324:AD324)</f>
        <v>758.45</v>
      </c>
      <c r="AF324" s="22">
        <f t="shared" ref="AF324:AF356" si="192">AE324/(1-$C$2)</f>
        <v>2167.0000000000005</v>
      </c>
      <c r="AG324" s="20"/>
      <c r="AH324" s="20"/>
      <c r="AI324" s="1">
        <v>1050</v>
      </c>
      <c r="AJ324" s="1">
        <v>800</v>
      </c>
      <c r="AK324" s="1">
        <v>2350</v>
      </c>
      <c r="AL324" s="1">
        <f t="shared" si="164"/>
        <v>1418.8125</v>
      </c>
      <c r="AM324" s="1">
        <v>618.35</v>
      </c>
      <c r="AN324" s="1">
        <f t="shared" ref="AN324:AN356" si="193">$AN$4*AM324</f>
        <v>772.9375</v>
      </c>
      <c r="AO324" s="1">
        <v>145</v>
      </c>
      <c r="AP324" s="1">
        <v>30</v>
      </c>
      <c r="AQ324" s="1">
        <f t="shared" ref="AQ324:AQ356" si="194">SUM(AN324:AP324)</f>
        <v>947.9375</v>
      </c>
      <c r="AR324" s="22">
        <f t="shared" ref="AR324:AR356" si="195">AQ324/(1-$C$2)</f>
        <v>2708.3928571428573</v>
      </c>
    </row>
    <row r="325" spans="2:44" x14ac:dyDescent="0.35">
      <c r="B325" s="3">
        <v>1050</v>
      </c>
      <c r="C325" s="21">
        <v>900</v>
      </c>
      <c r="D325" s="4">
        <v>1255</v>
      </c>
      <c r="E325" s="6">
        <f t="shared" si="183"/>
        <v>889.48125000000005</v>
      </c>
      <c r="F325" s="3">
        <v>423.94</v>
      </c>
      <c r="G325" s="21">
        <f t="shared" si="184"/>
        <v>529.92499999999995</v>
      </c>
      <c r="H325" s="21">
        <v>125</v>
      </c>
      <c r="I325" s="4">
        <f t="shared" si="185"/>
        <v>654.92499999999995</v>
      </c>
      <c r="J325" s="9">
        <f t="shared" si="186"/>
        <v>1871.2142857142858</v>
      </c>
      <c r="K325" s="20"/>
      <c r="L325" s="1"/>
      <c r="M325" s="1">
        <v>1050</v>
      </c>
      <c r="N325" s="1">
        <v>900</v>
      </c>
      <c r="O325" s="1">
        <v>1560</v>
      </c>
      <c r="P325" s="1">
        <f t="shared" si="163"/>
        <v>1105.6500000000001</v>
      </c>
      <c r="Q325" s="1">
        <v>531.72</v>
      </c>
      <c r="R325" s="1">
        <f t="shared" si="187"/>
        <v>664.65000000000009</v>
      </c>
      <c r="S325" s="1">
        <v>145</v>
      </c>
      <c r="T325" s="1">
        <f t="shared" si="188"/>
        <v>809.65000000000009</v>
      </c>
      <c r="U325" s="22">
        <f t="shared" si="189"/>
        <v>2313.2857142857147</v>
      </c>
      <c r="V325" s="1"/>
      <c r="W325" s="1"/>
      <c r="X325" s="1">
        <v>1050</v>
      </c>
      <c r="Y325" s="1">
        <v>900</v>
      </c>
      <c r="Z325" s="1">
        <v>1880</v>
      </c>
      <c r="AA325" s="1">
        <f t="shared" si="165"/>
        <v>1332.45</v>
      </c>
      <c r="AB325" s="1">
        <v>507.05</v>
      </c>
      <c r="AC325" s="1">
        <f t="shared" si="190"/>
        <v>633.8125</v>
      </c>
      <c r="AD325" s="1">
        <v>145</v>
      </c>
      <c r="AE325" s="1">
        <f t="shared" si="191"/>
        <v>778.8125</v>
      </c>
      <c r="AF325" s="22">
        <f t="shared" si="192"/>
        <v>2225.1785714285716</v>
      </c>
      <c r="AG325" s="20"/>
      <c r="AH325" s="20"/>
      <c r="AI325" s="1">
        <v>1050</v>
      </c>
      <c r="AJ325" s="1">
        <v>900</v>
      </c>
      <c r="AK325" s="1">
        <v>2350</v>
      </c>
      <c r="AL325" s="1">
        <f t="shared" si="164"/>
        <v>1665.5625</v>
      </c>
      <c r="AM325" s="1">
        <v>639.49</v>
      </c>
      <c r="AN325" s="1">
        <f t="shared" si="193"/>
        <v>799.36249999999995</v>
      </c>
      <c r="AO325" s="1">
        <v>165</v>
      </c>
      <c r="AP325" s="1">
        <v>30</v>
      </c>
      <c r="AQ325" s="1">
        <f t="shared" si="194"/>
        <v>994.36249999999995</v>
      </c>
      <c r="AR325" s="22">
        <f t="shared" si="195"/>
        <v>2841.0357142857142</v>
      </c>
    </row>
    <row r="326" spans="2:44" x14ac:dyDescent="0.35">
      <c r="B326" s="3">
        <v>1050</v>
      </c>
      <c r="C326" s="21">
        <v>1000</v>
      </c>
      <c r="D326" s="4">
        <v>1255</v>
      </c>
      <c r="E326" s="6">
        <f t="shared" si="183"/>
        <v>1021.25625</v>
      </c>
      <c r="F326" s="3">
        <f>F325+12.69</f>
        <v>436.63</v>
      </c>
      <c r="G326" s="21">
        <f t="shared" si="184"/>
        <v>545.78750000000002</v>
      </c>
      <c r="H326" s="21">
        <v>145</v>
      </c>
      <c r="I326" s="4">
        <f t="shared" si="185"/>
        <v>690.78750000000002</v>
      </c>
      <c r="J326" s="9">
        <f t="shared" si="186"/>
        <v>1973.6785714285716</v>
      </c>
      <c r="K326" s="20"/>
      <c r="L326" s="1"/>
      <c r="M326" s="1">
        <v>1050</v>
      </c>
      <c r="N326" s="1">
        <v>1000</v>
      </c>
      <c r="O326" s="1">
        <v>1560</v>
      </c>
      <c r="P326" s="1">
        <f t="shared" ref="P326:P389" si="196">(((22/7*(M326/2)^2)*O326)+((N326-M326)*O326*M326))/1000000</f>
        <v>1269.45</v>
      </c>
      <c r="Q326" s="1">
        <f>Q325+16.92</f>
        <v>548.64</v>
      </c>
      <c r="R326" s="1">
        <f t="shared" si="187"/>
        <v>685.8</v>
      </c>
      <c r="S326" s="1">
        <v>145</v>
      </c>
      <c r="T326" s="1">
        <f t="shared" si="188"/>
        <v>830.8</v>
      </c>
      <c r="U326" s="22">
        <f t="shared" si="189"/>
        <v>2373.7142857142858</v>
      </c>
      <c r="V326" s="1"/>
      <c r="W326" s="1"/>
      <c r="X326" s="1">
        <v>1050</v>
      </c>
      <c r="Y326" s="1">
        <v>1000</v>
      </c>
      <c r="Z326" s="1">
        <v>1880</v>
      </c>
      <c r="AA326" s="1">
        <f t="shared" si="165"/>
        <v>1529.85</v>
      </c>
      <c r="AB326" s="1">
        <f>AB325+16.29</f>
        <v>523.34</v>
      </c>
      <c r="AC326" s="1">
        <f t="shared" si="190"/>
        <v>654.17500000000007</v>
      </c>
      <c r="AD326" s="1">
        <v>165</v>
      </c>
      <c r="AE326" s="1">
        <f t="shared" si="191"/>
        <v>819.17500000000007</v>
      </c>
      <c r="AF326" s="22">
        <f t="shared" si="192"/>
        <v>2340.5000000000005</v>
      </c>
      <c r="AG326" s="20"/>
      <c r="AH326" s="20"/>
      <c r="AI326" s="1">
        <v>1050</v>
      </c>
      <c r="AJ326" s="1">
        <v>1000</v>
      </c>
      <c r="AK326" s="1">
        <v>2350</v>
      </c>
      <c r="AL326" s="1">
        <f t="shared" si="164"/>
        <v>1912.3125</v>
      </c>
      <c r="AM326" s="1">
        <f>AM325+21.14</f>
        <v>660.63</v>
      </c>
      <c r="AN326" s="1">
        <f t="shared" si="193"/>
        <v>825.78750000000002</v>
      </c>
      <c r="AO326" s="1">
        <v>165</v>
      </c>
      <c r="AP326" s="1">
        <v>30</v>
      </c>
      <c r="AQ326" s="1">
        <f t="shared" si="194"/>
        <v>1020.7875</v>
      </c>
      <c r="AR326" s="22">
        <f t="shared" si="195"/>
        <v>2916.5357142857147</v>
      </c>
    </row>
    <row r="327" spans="2:44" x14ac:dyDescent="0.35">
      <c r="B327" s="3">
        <v>1050</v>
      </c>
      <c r="C327" s="21">
        <v>1100</v>
      </c>
      <c r="D327" s="4">
        <v>1255</v>
      </c>
      <c r="E327" s="6">
        <f t="shared" si="183"/>
        <v>1153.03125</v>
      </c>
      <c r="F327" s="3">
        <f t="shared" ref="F327:F356" si="197">F326+12.69</f>
        <v>449.32</v>
      </c>
      <c r="G327" s="21">
        <f t="shared" si="184"/>
        <v>561.65</v>
      </c>
      <c r="H327" s="21">
        <v>145</v>
      </c>
      <c r="I327" s="4">
        <f t="shared" si="185"/>
        <v>706.65</v>
      </c>
      <c r="J327" s="9">
        <f t="shared" si="186"/>
        <v>2019</v>
      </c>
      <c r="K327" s="20"/>
      <c r="L327" s="1"/>
      <c r="M327" s="1">
        <v>1050</v>
      </c>
      <c r="N327" s="1">
        <v>1100</v>
      </c>
      <c r="O327" s="1">
        <v>1560</v>
      </c>
      <c r="P327" s="1">
        <f t="shared" si="196"/>
        <v>1433.25</v>
      </c>
      <c r="Q327" s="1">
        <f t="shared" ref="Q327:Q356" si="198">Q326+16.92</f>
        <v>565.55999999999995</v>
      </c>
      <c r="R327" s="1">
        <f t="shared" si="187"/>
        <v>706.94999999999993</v>
      </c>
      <c r="S327" s="1">
        <v>145</v>
      </c>
      <c r="T327" s="1">
        <f t="shared" si="188"/>
        <v>851.94999999999993</v>
      </c>
      <c r="U327" s="22">
        <f t="shared" si="189"/>
        <v>2434.1428571428569</v>
      </c>
      <c r="V327" s="1"/>
      <c r="W327" s="1"/>
      <c r="X327" s="1">
        <v>1050</v>
      </c>
      <c r="Y327" s="1">
        <v>1100</v>
      </c>
      <c r="Z327" s="1">
        <v>1880</v>
      </c>
      <c r="AA327" s="1">
        <f t="shared" si="165"/>
        <v>1727.25</v>
      </c>
      <c r="AB327" s="1">
        <f t="shared" ref="AB327:AB356" si="199">AB326+16.29</f>
        <v>539.63</v>
      </c>
      <c r="AC327" s="1">
        <f t="shared" si="190"/>
        <v>674.53750000000002</v>
      </c>
      <c r="AD327" s="1">
        <v>165</v>
      </c>
      <c r="AE327" s="1">
        <f t="shared" si="191"/>
        <v>839.53750000000002</v>
      </c>
      <c r="AF327" s="22">
        <f t="shared" si="192"/>
        <v>2398.6785714285716</v>
      </c>
      <c r="AG327" s="20"/>
      <c r="AH327" s="20"/>
      <c r="AI327" s="1">
        <v>1050</v>
      </c>
      <c r="AJ327" s="1">
        <v>1100</v>
      </c>
      <c r="AK327" s="1">
        <v>2350</v>
      </c>
      <c r="AL327" s="1">
        <f t="shared" si="164"/>
        <v>2159.0625</v>
      </c>
      <c r="AM327" s="1">
        <f t="shared" ref="AM327:AM356" si="200">AM326+21.14</f>
        <v>681.77</v>
      </c>
      <c r="AN327" s="1">
        <f t="shared" si="193"/>
        <v>852.21249999999998</v>
      </c>
      <c r="AO327" s="1">
        <v>185</v>
      </c>
      <c r="AP327" s="1">
        <v>30</v>
      </c>
      <c r="AQ327" s="1">
        <f t="shared" si="194"/>
        <v>1067.2125000000001</v>
      </c>
      <c r="AR327" s="22">
        <f t="shared" si="195"/>
        <v>3049.178571428572</v>
      </c>
    </row>
    <row r="328" spans="2:44" x14ac:dyDescent="0.35">
      <c r="B328" s="3">
        <v>1050</v>
      </c>
      <c r="C328" s="21">
        <v>1200</v>
      </c>
      <c r="D328" s="4">
        <v>1255</v>
      </c>
      <c r="E328" s="6">
        <f t="shared" si="183"/>
        <v>1284.8062500000001</v>
      </c>
      <c r="F328" s="3">
        <f t="shared" si="197"/>
        <v>462.01</v>
      </c>
      <c r="G328" s="21">
        <f t="shared" si="184"/>
        <v>577.51250000000005</v>
      </c>
      <c r="H328" s="21">
        <v>145</v>
      </c>
      <c r="I328" s="4">
        <f t="shared" si="185"/>
        <v>722.51250000000005</v>
      </c>
      <c r="J328" s="9">
        <f t="shared" si="186"/>
        <v>2064.3214285714289</v>
      </c>
      <c r="K328" s="20"/>
      <c r="L328" s="1"/>
      <c r="M328" s="1">
        <v>1050</v>
      </c>
      <c r="N328" s="1">
        <v>1200</v>
      </c>
      <c r="O328" s="1">
        <v>1560</v>
      </c>
      <c r="P328" s="1">
        <f t="shared" si="196"/>
        <v>1597.05</v>
      </c>
      <c r="Q328" s="1">
        <f t="shared" si="198"/>
        <v>582.4799999999999</v>
      </c>
      <c r="R328" s="1">
        <f t="shared" si="187"/>
        <v>728.09999999999991</v>
      </c>
      <c r="S328" s="1">
        <v>165</v>
      </c>
      <c r="T328" s="1">
        <f t="shared" si="188"/>
        <v>893.09999999999991</v>
      </c>
      <c r="U328" s="22">
        <f t="shared" si="189"/>
        <v>2551.7142857142858</v>
      </c>
      <c r="V328" s="1"/>
      <c r="W328" s="1"/>
      <c r="X328" s="1">
        <v>1050</v>
      </c>
      <c r="Y328" s="1">
        <v>1200</v>
      </c>
      <c r="Z328" s="1">
        <v>1880</v>
      </c>
      <c r="AA328" s="1">
        <f t="shared" si="165"/>
        <v>1924.65</v>
      </c>
      <c r="AB328" s="1">
        <f t="shared" si="199"/>
        <v>555.91999999999996</v>
      </c>
      <c r="AC328" s="1">
        <f t="shared" si="190"/>
        <v>694.9</v>
      </c>
      <c r="AD328" s="1">
        <v>165</v>
      </c>
      <c r="AE328" s="1">
        <f t="shared" si="191"/>
        <v>859.9</v>
      </c>
      <c r="AF328" s="22">
        <f t="shared" si="192"/>
        <v>2456.8571428571431</v>
      </c>
      <c r="AG328" s="20"/>
      <c r="AH328" s="20"/>
      <c r="AI328" s="1">
        <v>1050</v>
      </c>
      <c r="AJ328" s="1">
        <v>1200</v>
      </c>
      <c r="AK328" s="1">
        <v>2350</v>
      </c>
      <c r="AL328" s="1">
        <f t="shared" si="164"/>
        <v>2405.8125</v>
      </c>
      <c r="AM328" s="1">
        <f t="shared" si="200"/>
        <v>702.91</v>
      </c>
      <c r="AN328" s="1">
        <f t="shared" si="193"/>
        <v>878.63749999999993</v>
      </c>
      <c r="AO328" s="1">
        <v>185</v>
      </c>
      <c r="AP328" s="1">
        <v>30</v>
      </c>
      <c r="AQ328" s="1">
        <f t="shared" si="194"/>
        <v>1093.6374999999998</v>
      </c>
      <c r="AR328" s="22">
        <f t="shared" si="195"/>
        <v>3124.6785714285711</v>
      </c>
    </row>
    <row r="329" spans="2:44" x14ac:dyDescent="0.35">
      <c r="B329" s="3">
        <v>1050</v>
      </c>
      <c r="C329" s="21">
        <v>1300</v>
      </c>
      <c r="D329" s="4">
        <v>1255</v>
      </c>
      <c r="E329" s="6">
        <f t="shared" si="183"/>
        <v>1416.58125</v>
      </c>
      <c r="F329" s="3">
        <f t="shared" si="197"/>
        <v>474.7</v>
      </c>
      <c r="G329" s="21">
        <f t="shared" si="184"/>
        <v>593.375</v>
      </c>
      <c r="H329" s="21">
        <v>145</v>
      </c>
      <c r="I329" s="4">
        <f t="shared" si="185"/>
        <v>738.375</v>
      </c>
      <c r="J329" s="9">
        <f t="shared" si="186"/>
        <v>2109.6428571428573</v>
      </c>
      <c r="K329" s="20"/>
      <c r="L329" s="1"/>
      <c r="M329" s="1">
        <v>1050</v>
      </c>
      <c r="N329" s="1">
        <v>1300</v>
      </c>
      <c r="O329" s="1">
        <v>1560</v>
      </c>
      <c r="P329" s="1">
        <f t="shared" si="196"/>
        <v>1760.85</v>
      </c>
      <c r="Q329" s="1">
        <f t="shared" si="198"/>
        <v>599.39999999999986</v>
      </c>
      <c r="R329" s="1">
        <f t="shared" si="187"/>
        <v>749.24999999999977</v>
      </c>
      <c r="S329" s="1">
        <v>165</v>
      </c>
      <c r="T329" s="1">
        <f t="shared" si="188"/>
        <v>914.24999999999977</v>
      </c>
      <c r="U329" s="22">
        <f t="shared" si="189"/>
        <v>2612.1428571428569</v>
      </c>
      <c r="V329" s="1"/>
      <c r="W329" s="1"/>
      <c r="X329" s="1">
        <v>1050</v>
      </c>
      <c r="Y329" s="1">
        <v>1300</v>
      </c>
      <c r="Z329" s="1">
        <v>1880</v>
      </c>
      <c r="AA329" s="1">
        <f t="shared" si="165"/>
        <v>2122.0500000000002</v>
      </c>
      <c r="AB329" s="1">
        <f t="shared" si="199"/>
        <v>572.20999999999992</v>
      </c>
      <c r="AC329" s="1">
        <f t="shared" si="190"/>
        <v>715.26249999999993</v>
      </c>
      <c r="AD329" s="1">
        <v>185</v>
      </c>
      <c r="AE329" s="1">
        <f t="shared" si="191"/>
        <v>900.26249999999993</v>
      </c>
      <c r="AF329" s="22">
        <f t="shared" si="192"/>
        <v>2572.1785714285716</v>
      </c>
      <c r="AG329" s="20"/>
      <c r="AH329" s="20"/>
      <c r="AI329" s="1">
        <v>1050</v>
      </c>
      <c r="AJ329" s="1">
        <v>1300</v>
      </c>
      <c r="AK329" s="1">
        <v>2350</v>
      </c>
      <c r="AL329" s="1">
        <f t="shared" si="164"/>
        <v>2652.5625</v>
      </c>
      <c r="AM329" s="1">
        <f t="shared" si="200"/>
        <v>724.05</v>
      </c>
      <c r="AN329" s="1">
        <f t="shared" si="193"/>
        <v>905.0625</v>
      </c>
      <c r="AO329" s="1">
        <v>200</v>
      </c>
      <c r="AP329" s="1">
        <v>30</v>
      </c>
      <c r="AQ329" s="1">
        <f t="shared" si="194"/>
        <v>1135.0625</v>
      </c>
      <c r="AR329" s="22">
        <f t="shared" si="195"/>
        <v>3243.0357142857147</v>
      </c>
    </row>
    <row r="330" spans="2:44" x14ac:dyDescent="0.35">
      <c r="B330" s="3">
        <v>1050</v>
      </c>
      <c r="C330" s="21">
        <v>1400</v>
      </c>
      <c r="D330" s="4">
        <v>1255</v>
      </c>
      <c r="E330" s="6">
        <f t="shared" si="183"/>
        <v>1548.35625</v>
      </c>
      <c r="F330" s="3">
        <f t="shared" si="197"/>
        <v>487.39</v>
      </c>
      <c r="G330" s="21">
        <f t="shared" si="184"/>
        <v>609.23749999999995</v>
      </c>
      <c r="H330" s="21">
        <v>165</v>
      </c>
      <c r="I330" s="4">
        <f t="shared" si="185"/>
        <v>774.23749999999995</v>
      </c>
      <c r="J330" s="9">
        <f t="shared" si="186"/>
        <v>2212.1071428571427</v>
      </c>
      <c r="K330" s="20"/>
      <c r="L330" s="1"/>
      <c r="M330" s="1">
        <v>1050</v>
      </c>
      <c r="N330" s="1">
        <v>1400</v>
      </c>
      <c r="O330" s="1">
        <v>1560</v>
      </c>
      <c r="P330" s="1">
        <f t="shared" si="196"/>
        <v>1924.65</v>
      </c>
      <c r="Q330" s="1">
        <f t="shared" si="198"/>
        <v>616.31999999999982</v>
      </c>
      <c r="R330" s="1">
        <f t="shared" si="187"/>
        <v>770.39999999999975</v>
      </c>
      <c r="S330" s="1">
        <v>165</v>
      </c>
      <c r="T330" s="1">
        <f t="shared" si="188"/>
        <v>935.39999999999975</v>
      </c>
      <c r="U330" s="22">
        <f t="shared" si="189"/>
        <v>2672.571428571428</v>
      </c>
      <c r="V330" s="1"/>
      <c r="W330" s="1"/>
      <c r="X330" s="1">
        <v>1050</v>
      </c>
      <c r="Y330" s="1">
        <v>1400</v>
      </c>
      <c r="Z330" s="1">
        <v>1880</v>
      </c>
      <c r="AA330" s="1">
        <f t="shared" si="165"/>
        <v>2319.4499999999998</v>
      </c>
      <c r="AB330" s="1">
        <f t="shared" si="199"/>
        <v>588.49999999999989</v>
      </c>
      <c r="AC330" s="1">
        <f t="shared" si="190"/>
        <v>735.62499999999989</v>
      </c>
      <c r="AD330" s="1">
        <v>185</v>
      </c>
      <c r="AE330" s="1">
        <f t="shared" si="191"/>
        <v>920.62499999999989</v>
      </c>
      <c r="AF330" s="22">
        <f t="shared" si="192"/>
        <v>2630.3571428571427</v>
      </c>
      <c r="AG330" s="20"/>
      <c r="AH330" s="20"/>
      <c r="AI330" s="1">
        <v>1050</v>
      </c>
      <c r="AJ330" s="1">
        <v>1400</v>
      </c>
      <c r="AK330" s="1">
        <v>2350</v>
      </c>
      <c r="AL330" s="1">
        <f t="shared" si="164"/>
        <v>2899.3125</v>
      </c>
      <c r="AM330" s="1">
        <f t="shared" si="200"/>
        <v>745.18999999999994</v>
      </c>
      <c r="AN330" s="1">
        <f t="shared" si="193"/>
        <v>931.48749999999995</v>
      </c>
      <c r="AO330" s="1">
        <v>200</v>
      </c>
      <c r="AP330" s="1">
        <v>30</v>
      </c>
      <c r="AQ330" s="1">
        <f t="shared" si="194"/>
        <v>1161.4875</v>
      </c>
      <c r="AR330" s="22">
        <f t="shared" si="195"/>
        <v>3318.5357142857142</v>
      </c>
    </row>
    <row r="331" spans="2:44" x14ac:dyDescent="0.35">
      <c r="B331" s="3">
        <v>1050</v>
      </c>
      <c r="C331" s="21">
        <v>1500</v>
      </c>
      <c r="D331" s="4">
        <v>1255</v>
      </c>
      <c r="E331" s="6">
        <f t="shared" si="183"/>
        <v>1680.1312499999999</v>
      </c>
      <c r="F331" s="3">
        <f t="shared" si="197"/>
        <v>500.08</v>
      </c>
      <c r="G331" s="21">
        <f t="shared" si="184"/>
        <v>625.1</v>
      </c>
      <c r="H331" s="21">
        <v>165</v>
      </c>
      <c r="I331" s="4">
        <f t="shared" si="185"/>
        <v>790.1</v>
      </c>
      <c r="J331" s="9">
        <f t="shared" si="186"/>
        <v>2257.4285714285716</v>
      </c>
      <c r="K331" s="20"/>
      <c r="L331" s="1"/>
      <c r="M331" s="1">
        <v>1050</v>
      </c>
      <c r="N331" s="1">
        <v>1500</v>
      </c>
      <c r="O331" s="1">
        <v>1560</v>
      </c>
      <c r="P331" s="1">
        <f t="shared" si="196"/>
        <v>2088.4499999999998</v>
      </c>
      <c r="Q331" s="1">
        <f t="shared" si="198"/>
        <v>633.23999999999978</v>
      </c>
      <c r="R331" s="1">
        <f t="shared" si="187"/>
        <v>791.54999999999973</v>
      </c>
      <c r="S331" s="1">
        <v>185</v>
      </c>
      <c r="T331" s="1">
        <f t="shared" si="188"/>
        <v>976.54999999999973</v>
      </c>
      <c r="U331" s="22">
        <f t="shared" si="189"/>
        <v>2790.1428571428564</v>
      </c>
      <c r="V331" s="1"/>
      <c r="W331" s="1"/>
      <c r="X331" s="1">
        <v>1050</v>
      </c>
      <c r="Y331" s="1">
        <v>1500</v>
      </c>
      <c r="Z331" s="1">
        <v>1880</v>
      </c>
      <c r="AA331" s="1">
        <f t="shared" si="165"/>
        <v>2516.85</v>
      </c>
      <c r="AB331" s="1">
        <f t="shared" si="199"/>
        <v>604.78999999999985</v>
      </c>
      <c r="AC331" s="1">
        <f t="shared" si="190"/>
        <v>755.98749999999984</v>
      </c>
      <c r="AD331" s="1">
        <v>200</v>
      </c>
      <c r="AE331" s="1">
        <f t="shared" si="191"/>
        <v>955.98749999999984</v>
      </c>
      <c r="AF331" s="22">
        <f t="shared" si="192"/>
        <v>2731.3928571428569</v>
      </c>
      <c r="AG331" s="20"/>
      <c r="AH331" s="20"/>
      <c r="AI331" s="1">
        <v>1050</v>
      </c>
      <c r="AJ331" s="1">
        <v>1500</v>
      </c>
      <c r="AK331" s="1">
        <v>2350</v>
      </c>
      <c r="AL331" s="1">
        <f t="shared" si="164"/>
        <v>3146.0625</v>
      </c>
      <c r="AM331" s="1">
        <f t="shared" si="200"/>
        <v>766.32999999999993</v>
      </c>
      <c r="AN331" s="1">
        <f t="shared" si="193"/>
        <v>957.91249999999991</v>
      </c>
      <c r="AO331" s="1">
        <v>205</v>
      </c>
      <c r="AP331" s="1">
        <v>30</v>
      </c>
      <c r="AQ331" s="1">
        <f t="shared" si="194"/>
        <v>1192.9124999999999</v>
      </c>
      <c r="AR331" s="22">
        <f t="shared" si="195"/>
        <v>3408.3214285714284</v>
      </c>
    </row>
    <row r="332" spans="2:44" x14ac:dyDescent="0.35">
      <c r="B332" s="3">
        <v>1050</v>
      </c>
      <c r="C332" s="21">
        <v>1600</v>
      </c>
      <c r="D332" s="4">
        <v>1255</v>
      </c>
      <c r="E332" s="6">
        <f t="shared" si="183"/>
        <v>1811.90625</v>
      </c>
      <c r="F332" s="3">
        <f t="shared" si="197"/>
        <v>512.77</v>
      </c>
      <c r="G332" s="21">
        <f t="shared" si="184"/>
        <v>640.96249999999998</v>
      </c>
      <c r="H332" s="21">
        <v>165</v>
      </c>
      <c r="I332" s="4">
        <f t="shared" si="185"/>
        <v>805.96249999999998</v>
      </c>
      <c r="J332" s="9">
        <f t="shared" si="186"/>
        <v>2302.75</v>
      </c>
      <c r="K332" s="20"/>
      <c r="L332" s="1"/>
      <c r="M332" s="1">
        <v>1050</v>
      </c>
      <c r="N332" s="1">
        <v>1600</v>
      </c>
      <c r="O332" s="1">
        <v>1560</v>
      </c>
      <c r="P332" s="1">
        <f t="shared" si="196"/>
        <v>2252.25</v>
      </c>
      <c r="Q332" s="1">
        <f t="shared" si="198"/>
        <v>650.15999999999974</v>
      </c>
      <c r="R332" s="1">
        <f t="shared" si="187"/>
        <v>812.6999999999997</v>
      </c>
      <c r="S332" s="1">
        <v>185</v>
      </c>
      <c r="T332" s="1">
        <f t="shared" si="188"/>
        <v>997.6999999999997</v>
      </c>
      <c r="U332" s="22">
        <f t="shared" si="189"/>
        <v>2850.571428571428</v>
      </c>
      <c r="V332" s="1"/>
      <c r="W332" s="1"/>
      <c r="X332" s="1">
        <v>1050</v>
      </c>
      <c r="Y332" s="1">
        <v>1600</v>
      </c>
      <c r="Z332" s="1">
        <v>1880</v>
      </c>
      <c r="AA332" s="1">
        <f t="shared" si="165"/>
        <v>2714.25</v>
      </c>
      <c r="AB332" s="1">
        <f t="shared" si="199"/>
        <v>621.07999999999981</v>
      </c>
      <c r="AC332" s="1">
        <f t="shared" si="190"/>
        <v>776.3499999999998</v>
      </c>
      <c r="AD332" s="1">
        <v>200</v>
      </c>
      <c r="AE332" s="1">
        <f t="shared" si="191"/>
        <v>976.3499999999998</v>
      </c>
      <c r="AF332" s="22">
        <f t="shared" si="192"/>
        <v>2789.571428571428</v>
      </c>
      <c r="AG332" s="20"/>
      <c r="AH332" s="20"/>
      <c r="AI332" s="1">
        <v>1050</v>
      </c>
      <c r="AJ332" s="1">
        <v>1600</v>
      </c>
      <c r="AK332" s="1">
        <v>2350</v>
      </c>
      <c r="AL332" s="1">
        <f t="shared" si="164"/>
        <v>3392.8125</v>
      </c>
      <c r="AM332" s="1">
        <f t="shared" si="200"/>
        <v>787.46999999999991</v>
      </c>
      <c r="AN332" s="1">
        <f t="shared" si="193"/>
        <v>984.33749999999986</v>
      </c>
      <c r="AO332" s="1">
        <v>205</v>
      </c>
      <c r="AP332" s="1">
        <v>30</v>
      </c>
      <c r="AQ332" s="1">
        <f t="shared" si="194"/>
        <v>1219.3374999999999</v>
      </c>
      <c r="AR332" s="22">
        <f t="shared" si="195"/>
        <v>3483.8214285714284</v>
      </c>
    </row>
    <row r="333" spans="2:44" x14ac:dyDescent="0.35">
      <c r="B333" s="3">
        <v>1050</v>
      </c>
      <c r="C333" s="21">
        <v>1700</v>
      </c>
      <c r="D333" s="4">
        <v>1255</v>
      </c>
      <c r="E333" s="6">
        <f t="shared" si="183"/>
        <v>1943.6812500000001</v>
      </c>
      <c r="F333" s="3">
        <f t="shared" si="197"/>
        <v>525.46</v>
      </c>
      <c r="G333" s="21">
        <f t="shared" si="184"/>
        <v>656.82500000000005</v>
      </c>
      <c r="H333" s="21">
        <v>165</v>
      </c>
      <c r="I333" s="4">
        <f t="shared" si="185"/>
        <v>821.82500000000005</v>
      </c>
      <c r="J333" s="9">
        <f t="shared" si="186"/>
        <v>2348.0714285714289</v>
      </c>
      <c r="K333" s="20"/>
      <c r="L333" s="1"/>
      <c r="M333" s="1">
        <v>1050</v>
      </c>
      <c r="N333" s="1">
        <v>1700</v>
      </c>
      <c r="O333" s="1">
        <v>1560</v>
      </c>
      <c r="P333" s="1">
        <f t="shared" si="196"/>
        <v>2416.0500000000002</v>
      </c>
      <c r="Q333" s="1">
        <f t="shared" si="198"/>
        <v>667.0799999999997</v>
      </c>
      <c r="R333" s="1">
        <f t="shared" si="187"/>
        <v>833.84999999999968</v>
      </c>
      <c r="S333" s="1">
        <v>185</v>
      </c>
      <c r="T333" s="1">
        <f t="shared" si="188"/>
        <v>1018.8499999999997</v>
      </c>
      <c r="U333" s="22">
        <f t="shared" si="189"/>
        <v>2910.9999999999991</v>
      </c>
      <c r="V333" s="1"/>
      <c r="W333" s="1"/>
      <c r="X333" s="1">
        <v>1050</v>
      </c>
      <c r="Y333" s="1">
        <v>1700</v>
      </c>
      <c r="Z333" s="1">
        <v>1880</v>
      </c>
      <c r="AA333" s="1">
        <f t="shared" si="165"/>
        <v>2911.65</v>
      </c>
      <c r="AB333" s="1">
        <f t="shared" si="199"/>
        <v>637.36999999999978</v>
      </c>
      <c r="AC333" s="1">
        <f t="shared" si="190"/>
        <v>796.71249999999975</v>
      </c>
      <c r="AD333" s="1">
        <v>200</v>
      </c>
      <c r="AE333" s="1">
        <f t="shared" si="191"/>
        <v>996.71249999999975</v>
      </c>
      <c r="AF333" s="22">
        <f t="shared" si="192"/>
        <v>2847.7499999999995</v>
      </c>
      <c r="AG333" s="20"/>
      <c r="AH333" s="20"/>
      <c r="AI333" s="1">
        <v>1050</v>
      </c>
      <c r="AJ333" s="1">
        <v>1700</v>
      </c>
      <c r="AK333" s="1">
        <v>2350</v>
      </c>
      <c r="AL333" s="1">
        <f t="shared" si="164"/>
        <v>3639.5625</v>
      </c>
      <c r="AM333" s="1">
        <f t="shared" si="200"/>
        <v>808.6099999999999</v>
      </c>
      <c r="AN333" s="1">
        <f t="shared" si="193"/>
        <v>1010.7624999999998</v>
      </c>
      <c r="AO333" s="1">
        <v>210</v>
      </c>
      <c r="AP333" s="1">
        <v>30</v>
      </c>
      <c r="AQ333" s="1">
        <f t="shared" si="194"/>
        <v>1250.7624999999998</v>
      </c>
      <c r="AR333" s="22">
        <f t="shared" si="195"/>
        <v>3573.6071428571427</v>
      </c>
    </row>
    <row r="334" spans="2:44" x14ac:dyDescent="0.35">
      <c r="B334" s="3">
        <v>1050</v>
      </c>
      <c r="C334" s="21">
        <v>1800</v>
      </c>
      <c r="D334" s="4">
        <v>1255</v>
      </c>
      <c r="E334" s="6">
        <f t="shared" si="183"/>
        <v>2075.4562500000002</v>
      </c>
      <c r="F334" s="3">
        <f t="shared" si="197"/>
        <v>538.15000000000009</v>
      </c>
      <c r="G334" s="21">
        <f t="shared" si="184"/>
        <v>672.68750000000011</v>
      </c>
      <c r="H334" s="21">
        <v>185</v>
      </c>
      <c r="I334" s="4">
        <f t="shared" si="185"/>
        <v>857.68750000000011</v>
      </c>
      <c r="J334" s="9">
        <f t="shared" si="186"/>
        <v>2450.5357142857147</v>
      </c>
      <c r="K334" s="20"/>
      <c r="L334" s="1"/>
      <c r="M334" s="1">
        <v>1050</v>
      </c>
      <c r="N334" s="1">
        <v>1800</v>
      </c>
      <c r="O334" s="1">
        <v>1560</v>
      </c>
      <c r="P334" s="1">
        <f t="shared" si="196"/>
        <v>2579.85</v>
      </c>
      <c r="Q334" s="1">
        <f t="shared" si="198"/>
        <v>683.99999999999966</v>
      </c>
      <c r="R334" s="1">
        <f t="shared" si="187"/>
        <v>854.99999999999955</v>
      </c>
      <c r="S334" s="1">
        <v>200</v>
      </c>
      <c r="T334" s="1">
        <f t="shared" si="188"/>
        <v>1054.9999999999995</v>
      </c>
      <c r="U334" s="22">
        <f t="shared" si="189"/>
        <v>3014.2857142857133</v>
      </c>
      <c r="V334" s="1"/>
      <c r="W334" s="1"/>
      <c r="X334" s="1">
        <v>1050</v>
      </c>
      <c r="Y334" s="1">
        <v>1800</v>
      </c>
      <c r="Z334" s="1">
        <v>1880</v>
      </c>
      <c r="AA334" s="1">
        <f t="shared" si="165"/>
        <v>3109.05</v>
      </c>
      <c r="AB334" s="1">
        <f t="shared" si="199"/>
        <v>653.65999999999974</v>
      </c>
      <c r="AC334" s="1">
        <f t="shared" si="190"/>
        <v>817.0749999999997</v>
      </c>
      <c r="AD334" s="1">
        <v>205</v>
      </c>
      <c r="AE334" s="1">
        <f t="shared" si="191"/>
        <v>1022.0749999999997</v>
      </c>
      <c r="AF334" s="22">
        <f t="shared" si="192"/>
        <v>2920.2142857142849</v>
      </c>
      <c r="AG334" s="20"/>
      <c r="AH334" s="20"/>
      <c r="AI334" s="1">
        <v>1050</v>
      </c>
      <c r="AJ334" s="1">
        <v>1800</v>
      </c>
      <c r="AK334" s="1">
        <v>2350</v>
      </c>
      <c r="AL334" s="1">
        <f t="shared" si="164"/>
        <v>3886.3125</v>
      </c>
      <c r="AM334" s="1">
        <f t="shared" si="200"/>
        <v>829.74999999999989</v>
      </c>
      <c r="AN334" s="1">
        <f t="shared" si="193"/>
        <v>1037.1874999999998</v>
      </c>
      <c r="AO334" s="1">
        <v>210</v>
      </c>
      <c r="AP334" s="1">
        <v>30</v>
      </c>
      <c r="AQ334" s="1">
        <f t="shared" si="194"/>
        <v>1277.1874999999998</v>
      </c>
      <c r="AR334" s="22">
        <f t="shared" si="195"/>
        <v>3649.1071428571427</v>
      </c>
    </row>
    <row r="335" spans="2:44" x14ac:dyDescent="0.35">
      <c r="B335" s="3">
        <v>1050</v>
      </c>
      <c r="C335" s="21">
        <v>1900</v>
      </c>
      <c r="D335" s="4">
        <v>1255</v>
      </c>
      <c r="E335" s="6">
        <f t="shared" si="183"/>
        <v>2207.2312499999998</v>
      </c>
      <c r="F335" s="3">
        <f t="shared" si="197"/>
        <v>550.84000000000015</v>
      </c>
      <c r="G335" s="21">
        <f t="shared" si="184"/>
        <v>688.55000000000018</v>
      </c>
      <c r="H335" s="21">
        <v>185</v>
      </c>
      <c r="I335" s="4">
        <f t="shared" si="185"/>
        <v>873.55000000000018</v>
      </c>
      <c r="J335" s="9">
        <f t="shared" si="186"/>
        <v>2495.8571428571436</v>
      </c>
      <c r="K335" s="20"/>
      <c r="L335" s="1"/>
      <c r="M335" s="1">
        <v>1050</v>
      </c>
      <c r="N335" s="1">
        <v>1900</v>
      </c>
      <c r="O335" s="1">
        <v>1560</v>
      </c>
      <c r="P335" s="1">
        <f t="shared" si="196"/>
        <v>2743.65</v>
      </c>
      <c r="Q335" s="1">
        <f t="shared" si="198"/>
        <v>700.91999999999962</v>
      </c>
      <c r="R335" s="1">
        <f t="shared" si="187"/>
        <v>876.14999999999952</v>
      </c>
      <c r="S335" s="1">
        <v>200</v>
      </c>
      <c r="T335" s="1">
        <f t="shared" si="188"/>
        <v>1076.1499999999996</v>
      </c>
      <c r="U335" s="22">
        <f t="shared" si="189"/>
        <v>3074.7142857142849</v>
      </c>
      <c r="V335" s="1"/>
      <c r="W335" s="1"/>
      <c r="X335" s="1">
        <v>1050</v>
      </c>
      <c r="Y335" s="1">
        <v>1900</v>
      </c>
      <c r="Z335" s="1">
        <v>1880</v>
      </c>
      <c r="AA335" s="1">
        <f t="shared" si="165"/>
        <v>3306.45</v>
      </c>
      <c r="AB335" s="1">
        <f t="shared" si="199"/>
        <v>669.9499999999997</v>
      </c>
      <c r="AC335" s="1">
        <f t="shared" si="190"/>
        <v>837.43749999999966</v>
      </c>
      <c r="AD335" s="1">
        <v>205</v>
      </c>
      <c r="AE335" s="1">
        <f t="shared" si="191"/>
        <v>1042.4374999999995</v>
      </c>
      <c r="AF335" s="22">
        <f t="shared" si="192"/>
        <v>2978.392857142856</v>
      </c>
      <c r="AG335" s="20"/>
      <c r="AH335" s="20"/>
      <c r="AI335" s="1">
        <v>1050</v>
      </c>
      <c r="AJ335" s="1">
        <v>1900</v>
      </c>
      <c r="AK335" s="1">
        <v>2350</v>
      </c>
      <c r="AL335" s="1">
        <f t="shared" ref="AL335:AL398" si="201">(((22/7*(AI335/2)^2)*AK335)+((AJ335-AI335)*AK335*AI335))/1000000</f>
        <v>4133.0625</v>
      </c>
      <c r="AM335" s="1">
        <f t="shared" si="200"/>
        <v>850.88999999999987</v>
      </c>
      <c r="AN335" s="1">
        <f t="shared" si="193"/>
        <v>1063.6124999999997</v>
      </c>
      <c r="AO335" s="1">
        <v>215</v>
      </c>
      <c r="AP335" s="1">
        <v>30</v>
      </c>
      <c r="AQ335" s="1">
        <f t="shared" si="194"/>
        <v>1308.6124999999997</v>
      </c>
      <c r="AR335" s="22">
        <f t="shared" si="195"/>
        <v>3738.8928571428564</v>
      </c>
    </row>
    <row r="336" spans="2:44" x14ac:dyDescent="0.35">
      <c r="B336" s="3">
        <v>1050</v>
      </c>
      <c r="C336" s="21">
        <v>2000</v>
      </c>
      <c r="D336" s="4">
        <v>1255</v>
      </c>
      <c r="E336" s="6">
        <f t="shared" si="183"/>
        <v>2339.0062499999999</v>
      </c>
      <c r="F336" s="3">
        <f t="shared" si="197"/>
        <v>563.5300000000002</v>
      </c>
      <c r="G336" s="21">
        <f t="shared" si="184"/>
        <v>704.41250000000025</v>
      </c>
      <c r="H336" s="21">
        <v>185</v>
      </c>
      <c r="I336" s="4">
        <f t="shared" si="185"/>
        <v>889.41250000000025</v>
      </c>
      <c r="J336" s="9">
        <f t="shared" si="186"/>
        <v>2541.1785714285725</v>
      </c>
      <c r="K336" s="20"/>
      <c r="L336" s="1"/>
      <c r="M336" s="1">
        <v>1050</v>
      </c>
      <c r="N336" s="1">
        <v>2000</v>
      </c>
      <c r="O336" s="1">
        <v>1560</v>
      </c>
      <c r="P336" s="1">
        <f t="shared" si="196"/>
        <v>2907.45</v>
      </c>
      <c r="Q336" s="1">
        <f t="shared" si="198"/>
        <v>717.83999999999958</v>
      </c>
      <c r="R336" s="1">
        <f t="shared" si="187"/>
        <v>897.2999999999995</v>
      </c>
      <c r="S336" s="1">
        <v>200</v>
      </c>
      <c r="T336" s="1">
        <f t="shared" si="188"/>
        <v>1097.2999999999995</v>
      </c>
      <c r="U336" s="22">
        <f t="shared" si="189"/>
        <v>3135.142857142856</v>
      </c>
      <c r="V336" s="1"/>
      <c r="W336" s="1"/>
      <c r="X336" s="1">
        <v>1050</v>
      </c>
      <c r="Y336" s="1">
        <v>2000</v>
      </c>
      <c r="Z336" s="1">
        <v>1880</v>
      </c>
      <c r="AA336" s="1">
        <f t="shared" si="165"/>
        <v>3503.85</v>
      </c>
      <c r="AB336" s="1">
        <f t="shared" si="199"/>
        <v>686.23999999999967</v>
      </c>
      <c r="AC336" s="1">
        <f t="shared" si="190"/>
        <v>857.79999999999961</v>
      </c>
      <c r="AD336" s="1">
        <v>210</v>
      </c>
      <c r="AE336" s="1">
        <f t="shared" si="191"/>
        <v>1067.7999999999997</v>
      </c>
      <c r="AF336" s="22">
        <f t="shared" si="192"/>
        <v>3050.8571428571422</v>
      </c>
      <c r="AG336" s="20"/>
      <c r="AH336" s="20"/>
      <c r="AI336" s="1">
        <v>1050</v>
      </c>
      <c r="AJ336" s="1">
        <v>2000</v>
      </c>
      <c r="AK336" s="1">
        <v>2350</v>
      </c>
      <c r="AL336" s="1">
        <f t="shared" si="201"/>
        <v>4379.8125</v>
      </c>
      <c r="AM336" s="1">
        <f t="shared" si="200"/>
        <v>872.02999999999986</v>
      </c>
      <c r="AN336" s="1">
        <f t="shared" si="193"/>
        <v>1090.0374999999999</v>
      </c>
      <c r="AO336" s="1">
        <v>215</v>
      </c>
      <c r="AP336" s="1">
        <v>30</v>
      </c>
      <c r="AQ336" s="1">
        <f t="shared" si="194"/>
        <v>1335.0374999999999</v>
      </c>
      <c r="AR336" s="22">
        <f t="shared" si="195"/>
        <v>3814.3928571428573</v>
      </c>
    </row>
    <row r="337" spans="2:44" x14ac:dyDescent="0.35">
      <c r="B337" s="3">
        <v>1050</v>
      </c>
      <c r="C337" s="21">
        <v>2100</v>
      </c>
      <c r="D337" s="4">
        <v>1255</v>
      </c>
      <c r="E337" s="6">
        <f t="shared" si="183"/>
        <v>2470.78125</v>
      </c>
      <c r="F337" s="3">
        <f t="shared" si="197"/>
        <v>576.22000000000025</v>
      </c>
      <c r="G337" s="21">
        <f t="shared" si="184"/>
        <v>720.27500000000032</v>
      </c>
      <c r="H337" s="21">
        <v>185</v>
      </c>
      <c r="I337" s="4">
        <f t="shared" si="185"/>
        <v>905.27500000000032</v>
      </c>
      <c r="J337" s="9">
        <f t="shared" si="186"/>
        <v>2586.5000000000009</v>
      </c>
      <c r="K337" s="20"/>
      <c r="L337" s="1"/>
      <c r="M337" s="1">
        <v>1050</v>
      </c>
      <c r="N337" s="1">
        <v>2100</v>
      </c>
      <c r="O337" s="1">
        <v>1560</v>
      </c>
      <c r="P337" s="1">
        <f t="shared" si="196"/>
        <v>3071.25</v>
      </c>
      <c r="Q337" s="1">
        <f t="shared" si="198"/>
        <v>734.75999999999954</v>
      </c>
      <c r="R337" s="1">
        <f t="shared" si="187"/>
        <v>918.44999999999936</v>
      </c>
      <c r="S337" s="1">
        <v>205</v>
      </c>
      <c r="T337" s="1">
        <f t="shared" si="188"/>
        <v>1123.4499999999994</v>
      </c>
      <c r="U337" s="22">
        <f t="shared" si="189"/>
        <v>3209.8571428571413</v>
      </c>
      <c r="V337" s="1"/>
      <c r="W337" s="1"/>
      <c r="X337" s="1">
        <v>1050</v>
      </c>
      <c r="Y337" s="1">
        <v>2100</v>
      </c>
      <c r="Z337" s="1">
        <v>1880</v>
      </c>
      <c r="AA337" s="1">
        <f t="shared" si="165"/>
        <v>3701.25</v>
      </c>
      <c r="AB337" s="1">
        <f t="shared" si="199"/>
        <v>702.52999999999963</v>
      </c>
      <c r="AC337" s="1">
        <f t="shared" si="190"/>
        <v>878.16249999999957</v>
      </c>
      <c r="AD337" s="1">
        <v>210</v>
      </c>
      <c r="AE337" s="1">
        <f t="shared" si="191"/>
        <v>1088.1624999999995</v>
      </c>
      <c r="AF337" s="22">
        <f t="shared" si="192"/>
        <v>3109.0357142857129</v>
      </c>
      <c r="AG337" s="20"/>
      <c r="AH337" s="20"/>
      <c r="AI337" s="1">
        <v>1050</v>
      </c>
      <c r="AJ337" s="1">
        <v>2100</v>
      </c>
      <c r="AK337" s="1">
        <v>2350</v>
      </c>
      <c r="AL337" s="1">
        <f t="shared" si="201"/>
        <v>4626.5625</v>
      </c>
      <c r="AM337" s="1">
        <f t="shared" si="200"/>
        <v>893.16999999999985</v>
      </c>
      <c r="AN337" s="1">
        <f t="shared" si="193"/>
        <v>1116.4624999999999</v>
      </c>
      <c r="AO337" s="1">
        <v>220</v>
      </c>
      <c r="AP337" s="1">
        <v>30</v>
      </c>
      <c r="AQ337" s="1">
        <f t="shared" si="194"/>
        <v>1366.4624999999999</v>
      </c>
      <c r="AR337" s="22">
        <f t="shared" si="195"/>
        <v>3904.1785714285711</v>
      </c>
    </row>
    <row r="338" spans="2:44" x14ac:dyDescent="0.35">
      <c r="B338" s="3">
        <v>1050</v>
      </c>
      <c r="C338" s="21">
        <v>2200</v>
      </c>
      <c r="D338" s="4">
        <v>1255</v>
      </c>
      <c r="E338" s="6">
        <f t="shared" si="183"/>
        <v>2602.5562500000001</v>
      </c>
      <c r="F338" s="3">
        <f t="shared" si="197"/>
        <v>588.91000000000031</v>
      </c>
      <c r="G338" s="21">
        <f t="shared" si="184"/>
        <v>736.13750000000039</v>
      </c>
      <c r="H338" s="21">
        <v>200</v>
      </c>
      <c r="I338" s="4">
        <f t="shared" si="185"/>
        <v>936.13750000000039</v>
      </c>
      <c r="J338" s="9">
        <f t="shared" si="186"/>
        <v>2674.6785714285729</v>
      </c>
      <c r="K338" s="20"/>
      <c r="L338" s="1"/>
      <c r="M338" s="1">
        <v>1050</v>
      </c>
      <c r="N338" s="1">
        <v>2200</v>
      </c>
      <c r="O338" s="1">
        <v>1560</v>
      </c>
      <c r="P338" s="1">
        <f t="shared" si="196"/>
        <v>3235.05</v>
      </c>
      <c r="Q338" s="1">
        <f t="shared" si="198"/>
        <v>751.6799999999995</v>
      </c>
      <c r="R338" s="1">
        <f t="shared" si="187"/>
        <v>939.59999999999934</v>
      </c>
      <c r="S338" s="1">
        <v>205</v>
      </c>
      <c r="T338" s="1">
        <f t="shared" si="188"/>
        <v>1144.5999999999995</v>
      </c>
      <c r="U338" s="22">
        <f t="shared" si="189"/>
        <v>3270.2857142857129</v>
      </c>
      <c r="V338" s="1"/>
      <c r="W338" s="1"/>
      <c r="X338" s="1">
        <v>1050</v>
      </c>
      <c r="Y338" s="1">
        <v>2200</v>
      </c>
      <c r="Z338" s="1">
        <v>1880</v>
      </c>
      <c r="AA338" s="1">
        <f t="shared" si="165"/>
        <v>3898.65</v>
      </c>
      <c r="AB338" s="1">
        <f t="shared" si="199"/>
        <v>718.8199999999996</v>
      </c>
      <c r="AC338" s="1">
        <f t="shared" si="190"/>
        <v>898.52499999999952</v>
      </c>
      <c r="AD338" s="1">
        <v>210</v>
      </c>
      <c r="AE338" s="1">
        <f t="shared" si="191"/>
        <v>1108.5249999999996</v>
      </c>
      <c r="AF338" s="22">
        <f t="shared" si="192"/>
        <v>3167.2142857142849</v>
      </c>
      <c r="AG338" s="20"/>
      <c r="AH338" s="20"/>
      <c r="AI338" s="1">
        <v>1050</v>
      </c>
      <c r="AJ338" s="1">
        <v>2200</v>
      </c>
      <c r="AK338" s="1">
        <v>2350</v>
      </c>
      <c r="AL338" s="1">
        <f t="shared" si="201"/>
        <v>4873.3125</v>
      </c>
      <c r="AM338" s="1">
        <f t="shared" si="200"/>
        <v>914.30999999999983</v>
      </c>
      <c r="AN338" s="1">
        <f t="shared" si="193"/>
        <v>1142.8874999999998</v>
      </c>
      <c r="AO338" s="1">
        <v>220</v>
      </c>
      <c r="AP338" s="1">
        <v>30</v>
      </c>
      <c r="AQ338" s="1">
        <f t="shared" si="194"/>
        <v>1392.8874999999998</v>
      </c>
      <c r="AR338" s="22">
        <f t="shared" si="195"/>
        <v>3979.6785714285711</v>
      </c>
    </row>
    <row r="339" spans="2:44" x14ac:dyDescent="0.35">
      <c r="B339" s="3">
        <v>1050</v>
      </c>
      <c r="C339" s="21">
        <v>2300</v>
      </c>
      <c r="D339" s="4">
        <v>1255</v>
      </c>
      <c r="E339" s="6">
        <f t="shared" si="183"/>
        <v>2734.3312500000002</v>
      </c>
      <c r="F339" s="3">
        <f t="shared" si="197"/>
        <v>601.60000000000036</v>
      </c>
      <c r="G339" s="21">
        <f t="shared" si="184"/>
        <v>752.00000000000045</v>
      </c>
      <c r="H339" s="21">
        <v>200</v>
      </c>
      <c r="I339" s="4">
        <f t="shared" si="185"/>
        <v>952.00000000000045</v>
      </c>
      <c r="J339" s="9">
        <f t="shared" si="186"/>
        <v>2720.0000000000014</v>
      </c>
      <c r="K339" s="20"/>
      <c r="L339" s="1"/>
      <c r="M339" s="1">
        <v>1050</v>
      </c>
      <c r="N339" s="1">
        <v>2300</v>
      </c>
      <c r="O339" s="1">
        <v>1560</v>
      </c>
      <c r="P339" s="1">
        <f t="shared" si="196"/>
        <v>3398.85</v>
      </c>
      <c r="Q339" s="1">
        <f t="shared" si="198"/>
        <v>768.59999999999945</v>
      </c>
      <c r="R339" s="1">
        <f t="shared" si="187"/>
        <v>960.74999999999932</v>
      </c>
      <c r="S339" s="1">
        <v>205</v>
      </c>
      <c r="T339" s="1">
        <f t="shared" si="188"/>
        <v>1165.7499999999993</v>
      </c>
      <c r="U339" s="22">
        <f t="shared" si="189"/>
        <v>3330.714285714284</v>
      </c>
      <c r="V339" s="1"/>
      <c r="W339" s="1"/>
      <c r="X339" s="1">
        <v>1050</v>
      </c>
      <c r="Y339" s="1">
        <v>2300</v>
      </c>
      <c r="Z339" s="1">
        <v>1880</v>
      </c>
      <c r="AA339" s="1">
        <f t="shared" si="165"/>
        <v>4096.05</v>
      </c>
      <c r="AB339" s="1">
        <f t="shared" si="199"/>
        <v>735.10999999999956</v>
      </c>
      <c r="AC339" s="1">
        <f t="shared" si="190"/>
        <v>918.88749999999948</v>
      </c>
      <c r="AD339" s="1">
        <v>215</v>
      </c>
      <c r="AE339" s="1">
        <f t="shared" si="191"/>
        <v>1133.8874999999994</v>
      </c>
      <c r="AF339" s="22">
        <f t="shared" si="192"/>
        <v>3239.6785714285697</v>
      </c>
      <c r="AG339" s="20"/>
      <c r="AH339" s="20"/>
      <c r="AI339" s="1">
        <v>1050</v>
      </c>
      <c r="AJ339" s="1">
        <v>2300</v>
      </c>
      <c r="AK339" s="1">
        <v>2350</v>
      </c>
      <c r="AL339" s="1">
        <f t="shared" si="201"/>
        <v>5120.0625</v>
      </c>
      <c r="AM339" s="1">
        <f t="shared" si="200"/>
        <v>935.44999999999982</v>
      </c>
      <c r="AN339" s="1">
        <f t="shared" si="193"/>
        <v>1169.3124999999998</v>
      </c>
      <c r="AO339" s="1">
        <v>225</v>
      </c>
      <c r="AP339" s="1">
        <v>45</v>
      </c>
      <c r="AQ339" s="1">
        <f t="shared" si="194"/>
        <v>1439.3124999999998</v>
      </c>
      <c r="AR339" s="22">
        <f t="shared" si="195"/>
        <v>4112.3214285714284</v>
      </c>
    </row>
    <row r="340" spans="2:44" x14ac:dyDescent="0.35">
      <c r="B340" s="3">
        <v>1050</v>
      </c>
      <c r="C340" s="21">
        <v>2400</v>
      </c>
      <c r="D340" s="4">
        <v>1255</v>
      </c>
      <c r="E340" s="6">
        <f t="shared" si="183"/>
        <v>2866.1062499999998</v>
      </c>
      <c r="F340" s="3">
        <f t="shared" si="197"/>
        <v>614.29000000000042</v>
      </c>
      <c r="G340" s="21">
        <f t="shared" si="184"/>
        <v>767.86250000000052</v>
      </c>
      <c r="H340" s="21">
        <v>200</v>
      </c>
      <c r="I340" s="4">
        <f t="shared" si="185"/>
        <v>967.86250000000052</v>
      </c>
      <c r="J340" s="9">
        <f t="shared" si="186"/>
        <v>2765.3214285714303</v>
      </c>
      <c r="K340" s="20"/>
      <c r="L340" s="1"/>
      <c r="M340" s="1">
        <v>1050</v>
      </c>
      <c r="N340" s="1">
        <v>2400</v>
      </c>
      <c r="O340" s="1">
        <v>1560</v>
      </c>
      <c r="P340" s="1">
        <f t="shared" si="196"/>
        <v>3562.65</v>
      </c>
      <c r="Q340" s="1">
        <f t="shared" si="198"/>
        <v>785.51999999999941</v>
      </c>
      <c r="R340" s="1">
        <f t="shared" si="187"/>
        <v>981.8999999999993</v>
      </c>
      <c r="S340" s="1">
        <v>210</v>
      </c>
      <c r="T340" s="1">
        <f t="shared" si="188"/>
        <v>1191.8999999999992</v>
      </c>
      <c r="U340" s="22">
        <f t="shared" si="189"/>
        <v>3405.4285714285693</v>
      </c>
      <c r="V340" s="1"/>
      <c r="W340" s="1"/>
      <c r="X340" s="1">
        <v>1050</v>
      </c>
      <c r="Y340" s="1">
        <v>2400</v>
      </c>
      <c r="Z340" s="1">
        <v>1880</v>
      </c>
      <c r="AA340" s="1">
        <f t="shared" si="165"/>
        <v>4293.45</v>
      </c>
      <c r="AB340" s="1">
        <f t="shared" si="199"/>
        <v>751.39999999999952</v>
      </c>
      <c r="AC340" s="1">
        <f t="shared" si="190"/>
        <v>939.24999999999943</v>
      </c>
      <c r="AD340" s="1">
        <v>215</v>
      </c>
      <c r="AE340" s="1">
        <f t="shared" si="191"/>
        <v>1154.2499999999995</v>
      </c>
      <c r="AF340" s="22">
        <f t="shared" si="192"/>
        <v>3297.8571428571418</v>
      </c>
      <c r="AG340" s="20"/>
      <c r="AH340" s="20"/>
      <c r="AI340" s="1">
        <v>1050</v>
      </c>
      <c r="AJ340" s="1">
        <v>2400</v>
      </c>
      <c r="AK340" s="1">
        <v>2350</v>
      </c>
      <c r="AL340" s="1">
        <f t="shared" si="201"/>
        <v>5366.8125</v>
      </c>
      <c r="AM340" s="1">
        <f t="shared" si="200"/>
        <v>956.5899999999998</v>
      </c>
      <c r="AN340" s="1">
        <f t="shared" si="193"/>
        <v>1195.7374999999997</v>
      </c>
      <c r="AO340" s="1">
        <v>225</v>
      </c>
      <c r="AP340" s="1">
        <v>45</v>
      </c>
      <c r="AQ340" s="1">
        <f t="shared" si="194"/>
        <v>1465.7374999999997</v>
      </c>
      <c r="AR340" s="22">
        <f t="shared" si="195"/>
        <v>4187.8214285714284</v>
      </c>
    </row>
    <row r="341" spans="2:44" x14ac:dyDescent="0.35">
      <c r="B341" s="3">
        <v>1050</v>
      </c>
      <c r="C341" s="21">
        <v>2500</v>
      </c>
      <c r="D341" s="4">
        <v>1255</v>
      </c>
      <c r="E341" s="6">
        <f t="shared" si="183"/>
        <v>2997.8812499999999</v>
      </c>
      <c r="F341" s="3">
        <f t="shared" si="197"/>
        <v>626.98000000000047</v>
      </c>
      <c r="G341" s="21">
        <f t="shared" si="184"/>
        <v>783.72500000000059</v>
      </c>
      <c r="H341" s="21">
        <v>200</v>
      </c>
      <c r="I341" s="4">
        <f t="shared" si="185"/>
        <v>983.72500000000059</v>
      </c>
      <c r="J341" s="9">
        <f t="shared" si="186"/>
        <v>2810.6428571428592</v>
      </c>
      <c r="K341" s="20"/>
      <c r="L341" s="1"/>
      <c r="M341" s="1">
        <v>1050</v>
      </c>
      <c r="N341" s="1">
        <v>2500</v>
      </c>
      <c r="O341" s="1">
        <v>1560</v>
      </c>
      <c r="P341" s="1">
        <f t="shared" si="196"/>
        <v>3726.45</v>
      </c>
      <c r="Q341" s="1">
        <f t="shared" si="198"/>
        <v>802.43999999999937</v>
      </c>
      <c r="R341" s="1">
        <f t="shared" si="187"/>
        <v>1003.0499999999993</v>
      </c>
      <c r="S341" s="1">
        <v>210</v>
      </c>
      <c r="T341" s="1">
        <f t="shared" si="188"/>
        <v>1213.0499999999993</v>
      </c>
      <c r="U341" s="22">
        <f t="shared" si="189"/>
        <v>3465.8571428571408</v>
      </c>
      <c r="V341" s="1"/>
      <c r="W341" s="1"/>
      <c r="X341" s="1">
        <v>1050</v>
      </c>
      <c r="Y341" s="1">
        <v>2500</v>
      </c>
      <c r="Z341" s="1">
        <v>1880</v>
      </c>
      <c r="AA341" s="1">
        <f t="shared" si="165"/>
        <v>4490.8500000000004</v>
      </c>
      <c r="AB341" s="1">
        <f t="shared" si="199"/>
        <v>767.68999999999949</v>
      </c>
      <c r="AC341" s="1">
        <f t="shared" si="190"/>
        <v>959.61249999999939</v>
      </c>
      <c r="AD341" s="1">
        <v>215</v>
      </c>
      <c r="AE341" s="1">
        <f t="shared" si="191"/>
        <v>1174.6124999999993</v>
      </c>
      <c r="AF341" s="22">
        <f t="shared" si="192"/>
        <v>3356.0357142857124</v>
      </c>
      <c r="AG341" s="20"/>
      <c r="AH341" s="20"/>
      <c r="AI341" s="1">
        <v>1050</v>
      </c>
      <c r="AJ341" s="1">
        <v>2500</v>
      </c>
      <c r="AK341" s="1">
        <v>2350</v>
      </c>
      <c r="AL341" s="1">
        <f t="shared" si="201"/>
        <v>5613.5625</v>
      </c>
      <c r="AM341" s="1">
        <f t="shared" si="200"/>
        <v>977.72999999999979</v>
      </c>
      <c r="AN341" s="1">
        <f t="shared" si="193"/>
        <v>1222.1624999999997</v>
      </c>
      <c r="AO341" s="1">
        <v>225</v>
      </c>
      <c r="AP341" s="1">
        <v>45</v>
      </c>
      <c r="AQ341" s="1">
        <f t="shared" si="194"/>
        <v>1492.1624999999997</v>
      </c>
      <c r="AR341" s="22">
        <f t="shared" si="195"/>
        <v>4263.3214285714275</v>
      </c>
    </row>
    <row r="342" spans="2:44" x14ac:dyDescent="0.35">
      <c r="B342" s="3">
        <v>1050</v>
      </c>
      <c r="C342" s="21">
        <v>2600</v>
      </c>
      <c r="D342" s="4">
        <v>1255</v>
      </c>
      <c r="E342" s="6">
        <f t="shared" si="183"/>
        <v>3129.65625</v>
      </c>
      <c r="F342" s="3">
        <f t="shared" si="197"/>
        <v>639.67000000000053</v>
      </c>
      <c r="G342" s="21">
        <f t="shared" si="184"/>
        <v>799.58750000000066</v>
      </c>
      <c r="H342" s="21">
        <v>205</v>
      </c>
      <c r="I342" s="4">
        <f t="shared" si="185"/>
        <v>1004.5875000000007</v>
      </c>
      <c r="J342" s="9">
        <f t="shared" si="186"/>
        <v>2870.2500000000023</v>
      </c>
      <c r="K342" s="20"/>
      <c r="L342" s="1"/>
      <c r="M342" s="1">
        <v>1050</v>
      </c>
      <c r="N342" s="1">
        <v>2600</v>
      </c>
      <c r="O342" s="1">
        <v>1560</v>
      </c>
      <c r="P342" s="1">
        <f t="shared" si="196"/>
        <v>3890.25</v>
      </c>
      <c r="Q342" s="1">
        <f t="shared" si="198"/>
        <v>819.35999999999933</v>
      </c>
      <c r="R342" s="1">
        <f t="shared" si="187"/>
        <v>1024.1999999999991</v>
      </c>
      <c r="S342" s="1">
        <v>210</v>
      </c>
      <c r="T342" s="1">
        <f t="shared" si="188"/>
        <v>1234.1999999999991</v>
      </c>
      <c r="U342" s="22">
        <f t="shared" si="189"/>
        <v>3526.2857142857119</v>
      </c>
      <c r="V342" s="1"/>
      <c r="W342" s="1"/>
      <c r="X342" s="1">
        <v>1050</v>
      </c>
      <c r="Y342" s="1">
        <v>2600</v>
      </c>
      <c r="Z342" s="1">
        <v>1880</v>
      </c>
      <c r="AA342" s="1">
        <f t="shared" si="165"/>
        <v>4688.25</v>
      </c>
      <c r="AB342" s="1">
        <f t="shared" si="199"/>
        <v>783.97999999999945</v>
      </c>
      <c r="AC342" s="1">
        <f t="shared" si="190"/>
        <v>979.97499999999934</v>
      </c>
      <c r="AD342" s="1">
        <v>220</v>
      </c>
      <c r="AE342" s="1">
        <f t="shared" si="191"/>
        <v>1199.9749999999995</v>
      </c>
      <c r="AF342" s="22">
        <f t="shared" si="192"/>
        <v>3428.4999999999986</v>
      </c>
      <c r="AG342" s="20"/>
      <c r="AH342" s="20"/>
      <c r="AI342" s="1">
        <v>1050</v>
      </c>
      <c r="AJ342" s="1">
        <v>2600</v>
      </c>
      <c r="AK342" s="1">
        <v>2350</v>
      </c>
      <c r="AL342" s="1">
        <f t="shared" si="201"/>
        <v>5860.3125</v>
      </c>
      <c r="AM342" s="1">
        <f t="shared" si="200"/>
        <v>998.86999999999978</v>
      </c>
      <c r="AN342" s="1">
        <f t="shared" si="193"/>
        <v>1248.5874999999996</v>
      </c>
      <c r="AO342" s="1">
        <v>225</v>
      </c>
      <c r="AP342" s="1">
        <v>45</v>
      </c>
      <c r="AQ342" s="1">
        <f t="shared" si="194"/>
        <v>1518.5874999999996</v>
      </c>
      <c r="AR342" s="22">
        <f t="shared" si="195"/>
        <v>4338.8214285714275</v>
      </c>
    </row>
    <row r="343" spans="2:44" x14ac:dyDescent="0.35">
      <c r="B343" s="3">
        <v>1050</v>
      </c>
      <c r="C343" s="21">
        <v>2700</v>
      </c>
      <c r="D343" s="4">
        <v>1255</v>
      </c>
      <c r="E343" s="6">
        <f t="shared" si="183"/>
        <v>3261.4312500000001</v>
      </c>
      <c r="F343" s="3">
        <f t="shared" si="197"/>
        <v>652.36000000000058</v>
      </c>
      <c r="G343" s="21">
        <f t="shared" si="184"/>
        <v>815.45000000000073</v>
      </c>
      <c r="H343" s="21">
        <v>205</v>
      </c>
      <c r="I343" s="4">
        <f t="shared" si="185"/>
        <v>1020.4500000000007</v>
      </c>
      <c r="J343" s="9">
        <f t="shared" si="186"/>
        <v>2915.5714285714307</v>
      </c>
      <c r="K343" s="20"/>
      <c r="L343" s="1"/>
      <c r="M343" s="1">
        <v>1050</v>
      </c>
      <c r="N343" s="1">
        <v>2700</v>
      </c>
      <c r="O343" s="1">
        <v>1560</v>
      </c>
      <c r="P343" s="1">
        <f t="shared" si="196"/>
        <v>4054.05</v>
      </c>
      <c r="Q343" s="1">
        <f t="shared" si="198"/>
        <v>836.27999999999929</v>
      </c>
      <c r="R343" s="1">
        <f t="shared" si="187"/>
        <v>1045.349999999999</v>
      </c>
      <c r="S343" s="1">
        <v>215</v>
      </c>
      <c r="T343" s="1">
        <f t="shared" si="188"/>
        <v>1260.349999999999</v>
      </c>
      <c r="U343" s="22">
        <f t="shared" si="189"/>
        <v>3600.9999999999973</v>
      </c>
      <c r="V343" s="1"/>
      <c r="W343" s="1"/>
      <c r="X343" s="1">
        <v>1050</v>
      </c>
      <c r="Y343" s="1">
        <v>2700</v>
      </c>
      <c r="Z343" s="1">
        <v>1880</v>
      </c>
      <c r="AA343" s="1">
        <f t="shared" si="165"/>
        <v>4885.6499999999996</v>
      </c>
      <c r="AB343" s="1">
        <f t="shared" si="199"/>
        <v>800.26999999999941</v>
      </c>
      <c r="AC343" s="1">
        <f t="shared" si="190"/>
        <v>1000.3374999999993</v>
      </c>
      <c r="AD343" s="1">
        <v>220</v>
      </c>
      <c r="AE343" s="1">
        <f t="shared" si="191"/>
        <v>1220.3374999999992</v>
      </c>
      <c r="AF343" s="22">
        <f t="shared" si="192"/>
        <v>3486.6785714285693</v>
      </c>
      <c r="AG343" s="20"/>
      <c r="AH343" s="20"/>
      <c r="AI343" s="1">
        <v>1050</v>
      </c>
      <c r="AJ343" s="1">
        <v>2700</v>
      </c>
      <c r="AK343" s="1">
        <v>2350</v>
      </c>
      <c r="AL343" s="1">
        <f t="shared" si="201"/>
        <v>6107.0625</v>
      </c>
      <c r="AM343" s="1">
        <f t="shared" si="200"/>
        <v>1020.0099999999998</v>
      </c>
      <c r="AN343" s="1">
        <f t="shared" si="193"/>
        <v>1275.0124999999998</v>
      </c>
      <c r="AO343" s="1">
        <v>230</v>
      </c>
      <c r="AP343" s="1">
        <v>45</v>
      </c>
      <c r="AQ343" s="1">
        <f t="shared" si="194"/>
        <v>1550.0124999999998</v>
      </c>
      <c r="AR343" s="22">
        <f t="shared" si="195"/>
        <v>4428.6071428571422</v>
      </c>
    </row>
    <row r="344" spans="2:44" x14ac:dyDescent="0.35">
      <c r="B344" s="3">
        <v>1050</v>
      </c>
      <c r="C344" s="21">
        <v>2800</v>
      </c>
      <c r="D344" s="4">
        <v>1255</v>
      </c>
      <c r="E344" s="6">
        <f t="shared" si="183"/>
        <v>3393.2062500000002</v>
      </c>
      <c r="F344" s="3">
        <f t="shared" si="197"/>
        <v>665.05000000000064</v>
      </c>
      <c r="G344" s="21">
        <f t="shared" si="184"/>
        <v>831.3125000000008</v>
      </c>
      <c r="H344" s="21">
        <v>205</v>
      </c>
      <c r="I344" s="4">
        <f t="shared" si="185"/>
        <v>1036.3125000000009</v>
      </c>
      <c r="J344" s="9">
        <f t="shared" si="186"/>
        <v>2960.8928571428601</v>
      </c>
      <c r="K344" s="20"/>
      <c r="L344" s="1"/>
      <c r="M344" s="1">
        <v>1050</v>
      </c>
      <c r="N344" s="1">
        <v>2800</v>
      </c>
      <c r="O344" s="1">
        <v>1560</v>
      </c>
      <c r="P344" s="1">
        <f t="shared" si="196"/>
        <v>4217.8500000000004</v>
      </c>
      <c r="Q344" s="1">
        <f t="shared" si="198"/>
        <v>853.19999999999925</v>
      </c>
      <c r="R344" s="1">
        <f t="shared" si="187"/>
        <v>1066.4999999999991</v>
      </c>
      <c r="S344" s="1">
        <v>215</v>
      </c>
      <c r="T344" s="1">
        <f t="shared" si="188"/>
        <v>1281.4999999999991</v>
      </c>
      <c r="U344" s="22">
        <f t="shared" si="189"/>
        <v>3661.4285714285693</v>
      </c>
      <c r="V344" s="1"/>
      <c r="W344" s="1"/>
      <c r="X344" s="1">
        <v>1050</v>
      </c>
      <c r="Y344" s="1">
        <v>2800</v>
      </c>
      <c r="Z344" s="1">
        <v>1880</v>
      </c>
      <c r="AA344" s="1">
        <f t="shared" si="165"/>
        <v>5083.05</v>
      </c>
      <c r="AB344" s="1">
        <f t="shared" si="199"/>
        <v>816.55999999999938</v>
      </c>
      <c r="AC344" s="1">
        <f t="shared" si="190"/>
        <v>1020.6999999999992</v>
      </c>
      <c r="AD344" s="1">
        <v>220</v>
      </c>
      <c r="AE344" s="1">
        <f t="shared" si="191"/>
        <v>1240.6999999999994</v>
      </c>
      <c r="AF344" s="22">
        <f t="shared" si="192"/>
        <v>3544.8571428571413</v>
      </c>
      <c r="AG344" s="20"/>
      <c r="AH344" s="20"/>
      <c r="AI344" s="1">
        <v>1050</v>
      </c>
      <c r="AJ344" s="1">
        <v>2800</v>
      </c>
      <c r="AK344" s="1">
        <v>2350</v>
      </c>
      <c r="AL344" s="1">
        <f t="shared" si="201"/>
        <v>6353.8125</v>
      </c>
      <c r="AM344" s="1">
        <f t="shared" si="200"/>
        <v>1041.1499999999999</v>
      </c>
      <c r="AN344" s="1">
        <f t="shared" si="193"/>
        <v>1301.4374999999998</v>
      </c>
      <c r="AO344" s="1">
        <v>230</v>
      </c>
      <c r="AP344" s="1">
        <v>45</v>
      </c>
      <c r="AQ344" s="1">
        <f t="shared" si="194"/>
        <v>1576.4374999999998</v>
      </c>
      <c r="AR344" s="22">
        <f t="shared" si="195"/>
        <v>4504.1071428571422</v>
      </c>
    </row>
    <row r="345" spans="2:44" x14ac:dyDescent="0.35">
      <c r="B345" s="3">
        <v>1050</v>
      </c>
      <c r="C345" s="21">
        <v>2900</v>
      </c>
      <c r="D345" s="4">
        <v>1255</v>
      </c>
      <c r="E345" s="6">
        <f t="shared" si="183"/>
        <v>3524.9812499999998</v>
      </c>
      <c r="F345" s="3">
        <f t="shared" si="197"/>
        <v>677.74000000000069</v>
      </c>
      <c r="G345" s="21">
        <f t="shared" si="184"/>
        <v>847.17500000000086</v>
      </c>
      <c r="H345" s="21">
        <v>210</v>
      </c>
      <c r="I345" s="4">
        <f t="shared" si="185"/>
        <v>1057.1750000000009</v>
      </c>
      <c r="J345" s="9">
        <f t="shared" si="186"/>
        <v>3020.5000000000027</v>
      </c>
      <c r="K345" s="20"/>
      <c r="L345" s="1"/>
      <c r="M345" s="1">
        <v>1050</v>
      </c>
      <c r="N345" s="1">
        <v>2900</v>
      </c>
      <c r="O345" s="1">
        <v>1560</v>
      </c>
      <c r="P345" s="1">
        <f t="shared" si="196"/>
        <v>4381.6499999999996</v>
      </c>
      <c r="Q345" s="1">
        <f t="shared" si="198"/>
        <v>870.11999999999921</v>
      </c>
      <c r="R345" s="1">
        <f t="shared" si="187"/>
        <v>1087.649999999999</v>
      </c>
      <c r="S345" s="1">
        <v>215</v>
      </c>
      <c r="T345" s="1">
        <f t="shared" si="188"/>
        <v>1302.649999999999</v>
      </c>
      <c r="U345" s="22">
        <f t="shared" si="189"/>
        <v>3721.8571428571399</v>
      </c>
      <c r="V345" s="1"/>
      <c r="W345" s="1"/>
      <c r="X345" s="1">
        <v>1050</v>
      </c>
      <c r="Y345" s="1">
        <v>2900</v>
      </c>
      <c r="Z345" s="1">
        <v>1880</v>
      </c>
      <c r="AA345" s="1">
        <f t="shared" si="165"/>
        <v>5280.45</v>
      </c>
      <c r="AB345" s="1">
        <f t="shared" si="199"/>
        <v>832.84999999999934</v>
      </c>
      <c r="AC345" s="1">
        <f t="shared" si="190"/>
        <v>1041.0624999999991</v>
      </c>
      <c r="AD345" s="1">
        <v>220</v>
      </c>
      <c r="AE345" s="1">
        <f t="shared" si="191"/>
        <v>1261.0624999999991</v>
      </c>
      <c r="AF345" s="22">
        <f t="shared" si="192"/>
        <v>3603.0357142857119</v>
      </c>
      <c r="AG345" s="20"/>
      <c r="AH345" s="20"/>
      <c r="AI345" s="1">
        <v>1050</v>
      </c>
      <c r="AJ345" s="1">
        <v>2900</v>
      </c>
      <c r="AK345" s="1">
        <v>2350</v>
      </c>
      <c r="AL345" s="1">
        <f t="shared" si="201"/>
        <v>6600.5625</v>
      </c>
      <c r="AM345" s="1">
        <f t="shared" si="200"/>
        <v>1062.29</v>
      </c>
      <c r="AN345" s="1">
        <f t="shared" si="193"/>
        <v>1327.8625</v>
      </c>
      <c r="AO345" s="1">
        <v>235</v>
      </c>
      <c r="AP345" s="1">
        <v>45</v>
      </c>
      <c r="AQ345" s="1">
        <f t="shared" si="194"/>
        <v>1607.8625</v>
      </c>
      <c r="AR345" s="22">
        <f t="shared" si="195"/>
        <v>4593.8928571428569</v>
      </c>
    </row>
    <row r="346" spans="2:44" x14ac:dyDescent="0.35">
      <c r="B346" s="3">
        <v>1050</v>
      </c>
      <c r="C346" s="21">
        <v>3000</v>
      </c>
      <c r="D346" s="4">
        <v>1255</v>
      </c>
      <c r="E346" s="6">
        <f t="shared" si="183"/>
        <v>3656.7562499999999</v>
      </c>
      <c r="F346" s="3">
        <f t="shared" si="197"/>
        <v>690.43000000000075</v>
      </c>
      <c r="G346" s="21">
        <f t="shared" si="184"/>
        <v>863.03750000000093</v>
      </c>
      <c r="H346" s="21">
        <v>210</v>
      </c>
      <c r="I346" s="4">
        <f t="shared" si="185"/>
        <v>1073.0375000000008</v>
      </c>
      <c r="J346" s="9">
        <f t="shared" si="186"/>
        <v>3065.8214285714312</v>
      </c>
      <c r="K346" s="20"/>
      <c r="L346" s="1"/>
      <c r="M346" s="1">
        <v>1050</v>
      </c>
      <c r="N346" s="1">
        <v>3000</v>
      </c>
      <c r="O346" s="1">
        <v>1560</v>
      </c>
      <c r="P346" s="1">
        <f t="shared" si="196"/>
        <v>4545.45</v>
      </c>
      <c r="Q346" s="1">
        <f t="shared" si="198"/>
        <v>887.03999999999917</v>
      </c>
      <c r="R346" s="1">
        <f t="shared" si="187"/>
        <v>1108.799999999999</v>
      </c>
      <c r="S346" s="1">
        <v>220</v>
      </c>
      <c r="T346" s="1">
        <f t="shared" si="188"/>
        <v>1328.799999999999</v>
      </c>
      <c r="U346" s="22">
        <f t="shared" si="189"/>
        <v>3796.5714285714262</v>
      </c>
      <c r="V346" s="1"/>
      <c r="W346" s="1"/>
      <c r="X346" s="1">
        <v>1050</v>
      </c>
      <c r="Y346" s="1">
        <v>3000</v>
      </c>
      <c r="Z346" s="1">
        <v>1880</v>
      </c>
      <c r="AA346" s="1">
        <f t="shared" si="165"/>
        <v>5477.85</v>
      </c>
      <c r="AB346" s="1">
        <f t="shared" si="199"/>
        <v>849.1399999999993</v>
      </c>
      <c r="AC346" s="1">
        <f t="shared" si="190"/>
        <v>1061.424999999999</v>
      </c>
      <c r="AD346" s="1">
        <v>220</v>
      </c>
      <c r="AE346" s="1">
        <f t="shared" si="191"/>
        <v>1281.424999999999</v>
      </c>
      <c r="AF346" s="22">
        <f t="shared" si="192"/>
        <v>3661.2142857142831</v>
      </c>
      <c r="AG346" s="20"/>
      <c r="AH346" s="20"/>
      <c r="AI346" s="1">
        <v>1050</v>
      </c>
      <c r="AJ346" s="1">
        <v>3000</v>
      </c>
      <c r="AK346" s="1">
        <v>2350</v>
      </c>
      <c r="AL346" s="1">
        <f t="shared" si="201"/>
        <v>6847.3125</v>
      </c>
      <c r="AM346" s="1">
        <f t="shared" si="200"/>
        <v>1083.43</v>
      </c>
      <c r="AN346" s="1">
        <f t="shared" si="193"/>
        <v>1354.2875000000001</v>
      </c>
      <c r="AO346" s="1">
        <v>235</v>
      </c>
      <c r="AP346" s="1">
        <v>45</v>
      </c>
      <c r="AQ346" s="1">
        <f t="shared" si="194"/>
        <v>1634.2875000000001</v>
      </c>
      <c r="AR346" s="22">
        <f t="shared" si="195"/>
        <v>4669.3928571428578</v>
      </c>
    </row>
    <row r="347" spans="2:44" x14ac:dyDescent="0.35">
      <c r="B347" s="3">
        <v>1050</v>
      </c>
      <c r="C347" s="21">
        <v>3100</v>
      </c>
      <c r="D347" s="4">
        <v>1255</v>
      </c>
      <c r="E347" s="6">
        <f t="shared" si="183"/>
        <v>3788.53125</v>
      </c>
      <c r="F347" s="3">
        <f t="shared" si="197"/>
        <v>703.1200000000008</v>
      </c>
      <c r="G347" s="21">
        <f t="shared" si="184"/>
        <v>878.900000000001</v>
      </c>
      <c r="H347" s="21">
        <v>210</v>
      </c>
      <c r="I347" s="4">
        <f t="shared" si="185"/>
        <v>1088.900000000001</v>
      </c>
      <c r="J347" s="9">
        <f t="shared" si="186"/>
        <v>3111.1428571428601</v>
      </c>
      <c r="K347" s="20"/>
      <c r="L347" s="1"/>
      <c r="M347" s="1">
        <v>1050</v>
      </c>
      <c r="N347" s="1">
        <v>3100</v>
      </c>
      <c r="O347" s="1">
        <v>1560</v>
      </c>
      <c r="P347" s="1">
        <f t="shared" si="196"/>
        <v>4709.25</v>
      </c>
      <c r="Q347" s="1">
        <f t="shared" si="198"/>
        <v>903.95999999999913</v>
      </c>
      <c r="R347" s="1">
        <f t="shared" si="187"/>
        <v>1129.9499999999989</v>
      </c>
      <c r="S347" s="1">
        <v>220</v>
      </c>
      <c r="T347" s="1">
        <f t="shared" si="188"/>
        <v>1349.9499999999989</v>
      </c>
      <c r="U347" s="22">
        <f t="shared" si="189"/>
        <v>3856.9999999999973</v>
      </c>
      <c r="V347" s="1"/>
      <c r="W347" s="1"/>
      <c r="X347" s="1">
        <v>1050</v>
      </c>
      <c r="Y347" s="1">
        <v>3100</v>
      </c>
      <c r="Z347" s="1">
        <v>1880</v>
      </c>
      <c r="AA347" s="1">
        <f t="shared" si="165"/>
        <v>5675.25</v>
      </c>
      <c r="AB347" s="1">
        <f t="shared" si="199"/>
        <v>865.42999999999927</v>
      </c>
      <c r="AC347" s="1">
        <f t="shared" si="190"/>
        <v>1081.787499999999</v>
      </c>
      <c r="AD347" s="1">
        <v>220</v>
      </c>
      <c r="AE347" s="1">
        <f t="shared" si="191"/>
        <v>1301.787499999999</v>
      </c>
      <c r="AF347" s="22">
        <f t="shared" si="192"/>
        <v>3719.3928571428546</v>
      </c>
      <c r="AG347" s="20"/>
      <c r="AH347" s="20"/>
      <c r="AI347" s="1">
        <v>1050</v>
      </c>
      <c r="AJ347" s="1">
        <v>3100</v>
      </c>
      <c r="AK347" s="1">
        <v>2350</v>
      </c>
      <c r="AL347" s="1">
        <f t="shared" si="201"/>
        <v>7094.0625</v>
      </c>
      <c r="AM347" s="1">
        <f t="shared" si="200"/>
        <v>1104.5700000000002</v>
      </c>
      <c r="AN347" s="1">
        <f t="shared" si="193"/>
        <v>1380.7125000000001</v>
      </c>
      <c r="AO347" s="1">
        <v>235</v>
      </c>
      <c r="AP347" s="1">
        <v>45</v>
      </c>
      <c r="AQ347" s="1">
        <f t="shared" si="194"/>
        <v>1660.7125000000001</v>
      </c>
      <c r="AR347" s="22">
        <f t="shared" si="195"/>
        <v>4744.8928571428578</v>
      </c>
    </row>
    <row r="348" spans="2:44" x14ac:dyDescent="0.35">
      <c r="B348" s="3">
        <v>1050</v>
      </c>
      <c r="C348" s="21">
        <v>3200</v>
      </c>
      <c r="D348" s="4">
        <v>1255</v>
      </c>
      <c r="E348" s="6">
        <f t="shared" si="183"/>
        <v>3920.3062500000001</v>
      </c>
      <c r="F348" s="3">
        <f t="shared" si="197"/>
        <v>715.81000000000085</v>
      </c>
      <c r="G348" s="21">
        <f t="shared" si="184"/>
        <v>894.76250000000107</v>
      </c>
      <c r="H348" s="21">
        <v>210</v>
      </c>
      <c r="I348" s="4">
        <f t="shared" si="185"/>
        <v>1104.7625000000012</v>
      </c>
      <c r="J348" s="9">
        <f t="shared" si="186"/>
        <v>3156.4642857142894</v>
      </c>
      <c r="K348" s="20"/>
      <c r="L348" s="1"/>
      <c r="M348" s="1">
        <v>1050</v>
      </c>
      <c r="N348" s="1">
        <v>3200</v>
      </c>
      <c r="O348" s="1">
        <v>1560</v>
      </c>
      <c r="P348" s="1">
        <f t="shared" si="196"/>
        <v>4873.05</v>
      </c>
      <c r="Q348" s="1">
        <f t="shared" si="198"/>
        <v>920.87999999999909</v>
      </c>
      <c r="R348" s="1">
        <f t="shared" si="187"/>
        <v>1151.0999999999988</v>
      </c>
      <c r="S348" s="1">
        <v>220</v>
      </c>
      <c r="T348" s="1">
        <f t="shared" si="188"/>
        <v>1371.0999999999988</v>
      </c>
      <c r="U348" s="22">
        <f t="shared" si="189"/>
        <v>3917.4285714285684</v>
      </c>
      <c r="V348" s="1"/>
      <c r="W348" s="1"/>
      <c r="X348" s="1">
        <v>1050</v>
      </c>
      <c r="Y348" s="1">
        <v>3200</v>
      </c>
      <c r="Z348" s="1">
        <v>1880</v>
      </c>
      <c r="AA348" s="1">
        <f t="shared" si="165"/>
        <v>5872.65</v>
      </c>
      <c r="AB348" s="1">
        <f t="shared" si="199"/>
        <v>881.71999999999923</v>
      </c>
      <c r="AC348" s="1">
        <f t="shared" si="190"/>
        <v>1102.149999999999</v>
      </c>
      <c r="AD348" s="1">
        <v>220</v>
      </c>
      <c r="AE348" s="1">
        <f t="shared" si="191"/>
        <v>1322.149999999999</v>
      </c>
      <c r="AF348" s="22">
        <f t="shared" si="192"/>
        <v>3777.5714285714257</v>
      </c>
      <c r="AG348" s="20"/>
      <c r="AH348" s="20"/>
      <c r="AI348" s="1">
        <v>1050</v>
      </c>
      <c r="AJ348" s="1">
        <v>3200</v>
      </c>
      <c r="AK348" s="1">
        <v>2350</v>
      </c>
      <c r="AL348" s="1">
        <f t="shared" si="201"/>
        <v>7340.8125</v>
      </c>
      <c r="AM348" s="1">
        <f t="shared" si="200"/>
        <v>1125.7100000000003</v>
      </c>
      <c r="AN348" s="1">
        <f t="shared" si="193"/>
        <v>1407.1375000000003</v>
      </c>
      <c r="AO348" s="1">
        <v>235</v>
      </c>
      <c r="AP348" s="1">
        <v>45</v>
      </c>
      <c r="AQ348" s="1">
        <f t="shared" si="194"/>
        <v>1687.1375000000003</v>
      </c>
      <c r="AR348" s="22">
        <f t="shared" si="195"/>
        <v>4820.3928571428578</v>
      </c>
    </row>
    <row r="349" spans="2:44" x14ac:dyDescent="0.35">
      <c r="B349" s="3">
        <v>1050</v>
      </c>
      <c r="C349" s="21">
        <v>3300</v>
      </c>
      <c r="D349" s="4">
        <v>1255</v>
      </c>
      <c r="E349" s="6">
        <f t="shared" si="183"/>
        <v>4052.0812500000002</v>
      </c>
      <c r="F349" s="3">
        <f t="shared" si="197"/>
        <v>728.50000000000091</v>
      </c>
      <c r="G349" s="21">
        <f t="shared" si="184"/>
        <v>910.62500000000114</v>
      </c>
      <c r="H349" s="21">
        <v>215</v>
      </c>
      <c r="I349" s="4">
        <f t="shared" si="185"/>
        <v>1125.6250000000011</v>
      </c>
      <c r="J349" s="9">
        <f t="shared" si="186"/>
        <v>3216.0714285714321</v>
      </c>
      <c r="K349" s="20"/>
      <c r="L349" s="1"/>
      <c r="M349" s="1">
        <v>1050</v>
      </c>
      <c r="N349" s="1">
        <v>3300</v>
      </c>
      <c r="O349" s="1">
        <v>1560</v>
      </c>
      <c r="P349" s="1">
        <f t="shared" si="196"/>
        <v>5036.8500000000004</v>
      </c>
      <c r="Q349" s="1">
        <f t="shared" si="198"/>
        <v>937.79999999999905</v>
      </c>
      <c r="R349" s="1">
        <f t="shared" si="187"/>
        <v>1172.2499999999989</v>
      </c>
      <c r="S349" s="1">
        <v>220</v>
      </c>
      <c r="T349" s="1">
        <f t="shared" si="188"/>
        <v>1392.2499999999989</v>
      </c>
      <c r="U349" s="22">
        <f t="shared" si="189"/>
        <v>3977.8571428571399</v>
      </c>
      <c r="V349" s="1"/>
      <c r="W349" s="1"/>
      <c r="X349" s="1">
        <v>1050</v>
      </c>
      <c r="Y349" s="1">
        <v>3300</v>
      </c>
      <c r="Z349" s="1">
        <v>1880</v>
      </c>
      <c r="AA349" s="1">
        <f t="shared" ref="AA349:AA412" si="202">(((22/7*(X349/2)^2)*Z349)+((Y349-X349)*Z349*X349))/1000000</f>
        <v>6070.05</v>
      </c>
      <c r="AB349" s="1">
        <f t="shared" si="199"/>
        <v>898.0099999999992</v>
      </c>
      <c r="AC349" s="1">
        <f t="shared" si="190"/>
        <v>1122.5124999999989</v>
      </c>
      <c r="AD349" s="1">
        <v>225</v>
      </c>
      <c r="AE349" s="1">
        <f t="shared" si="191"/>
        <v>1347.5124999999989</v>
      </c>
      <c r="AF349" s="22">
        <f t="shared" si="192"/>
        <v>3850.0357142857115</v>
      </c>
      <c r="AG349" s="20"/>
      <c r="AH349" s="20"/>
      <c r="AI349" s="1">
        <v>1050</v>
      </c>
      <c r="AJ349" s="1">
        <v>3300</v>
      </c>
      <c r="AK349" s="1">
        <v>2350</v>
      </c>
      <c r="AL349" s="1">
        <f t="shared" si="201"/>
        <v>7587.5625</v>
      </c>
      <c r="AM349" s="1">
        <f t="shared" si="200"/>
        <v>1146.8500000000004</v>
      </c>
      <c r="AN349" s="1">
        <f t="shared" si="193"/>
        <v>1433.5625000000005</v>
      </c>
      <c r="AO349" s="1">
        <v>240</v>
      </c>
      <c r="AP349" s="1">
        <v>45</v>
      </c>
      <c r="AQ349" s="1">
        <f t="shared" si="194"/>
        <v>1718.5625000000005</v>
      </c>
      <c r="AR349" s="22">
        <f t="shared" si="195"/>
        <v>4910.1785714285734</v>
      </c>
    </row>
    <row r="350" spans="2:44" x14ac:dyDescent="0.35">
      <c r="B350" s="3">
        <v>1050</v>
      </c>
      <c r="C350" s="21">
        <v>3400</v>
      </c>
      <c r="D350" s="4">
        <v>1255</v>
      </c>
      <c r="E350" s="6">
        <f t="shared" si="183"/>
        <v>4183.8562499999998</v>
      </c>
      <c r="F350" s="3">
        <f t="shared" si="197"/>
        <v>741.19000000000096</v>
      </c>
      <c r="G350" s="21">
        <f t="shared" si="184"/>
        <v>926.48750000000121</v>
      </c>
      <c r="H350" s="21">
        <v>215</v>
      </c>
      <c r="I350" s="4">
        <f t="shared" si="185"/>
        <v>1141.4875000000011</v>
      </c>
      <c r="J350" s="9">
        <f t="shared" si="186"/>
        <v>3261.3928571428605</v>
      </c>
      <c r="K350" s="20"/>
      <c r="L350" s="1"/>
      <c r="M350" s="1">
        <v>1050</v>
      </c>
      <c r="N350" s="1">
        <v>3400</v>
      </c>
      <c r="O350" s="1">
        <v>1560</v>
      </c>
      <c r="P350" s="1">
        <f t="shared" si="196"/>
        <v>5200.6499999999996</v>
      </c>
      <c r="Q350" s="1">
        <f t="shared" si="198"/>
        <v>954.719999999999</v>
      </c>
      <c r="R350" s="1">
        <f t="shared" si="187"/>
        <v>1193.3999999999987</v>
      </c>
      <c r="S350" s="1">
        <v>220</v>
      </c>
      <c r="T350" s="1">
        <f t="shared" si="188"/>
        <v>1413.3999999999987</v>
      </c>
      <c r="U350" s="22">
        <f t="shared" si="189"/>
        <v>4038.285714285711</v>
      </c>
      <c r="V350" s="1"/>
      <c r="W350" s="1"/>
      <c r="X350" s="1">
        <v>1050</v>
      </c>
      <c r="Y350" s="1">
        <v>3400</v>
      </c>
      <c r="Z350" s="1">
        <v>1880</v>
      </c>
      <c r="AA350" s="1">
        <f t="shared" si="202"/>
        <v>6267.45</v>
      </c>
      <c r="AB350" s="1">
        <f t="shared" si="199"/>
        <v>914.29999999999916</v>
      </c>
      <c r="AC350" s="1">
        <f t="shared" si="190"/>
        <v>1142.8749999999989</v>
      </c>
      <c r="AD350" s="1">
        <v>225</v>
      </c>
      <c r="AE350" s="1">
        <f t="shared" si="191"/>
        <v>1367.8749999999989</v>
      </c>
      <c r="AF350" s="22">
        <f t="shared" si="192"/>
        <v>3908.2142857142826</v>
      </c>
      <c r="AG350" s="20"/>
      <c r="AH350" s="20"/>
      <c r="AI350" s="1">
        <v>1050</v>
      </c>
      <c r="AJ350" s="1">
        <v>3400</v>
      </c>
      <c r="AK350" s="1">
        <v>2350</v>
      </c>
      <c r="AL350" s="1">
        <f t="shared" si="201"/>
        <v>7834.3125</v>
      </c>
      <c r="AM350" s="1">
        <f t="shared" si="200"/>
        <v>1167.9900000000005</v>
      </c>
      <c r="AN350" s="1">
        <f t="shared" si="193"/>
        <v>1459.9875000000006</v>
      </c>
      <c r="AO350" s="1">
        <v>240</v>
      </c>
      <c r="AP350" s="1">
        <v>45</v>
      </c>
      <c r="AQ350" s="1">
        <f t="shared" si="194"/>
        <v>1744.9875000000006</v>
      </c>
      <c r="AR350" s="22">
        <f t="shared" si="195"/>
        <v>4985.6785714285734</v>
      </c>
    </row>
    <row r="351" spans="2:44" x14ac:dyDescent="0.35">
      <c r="B351" s="3">
        <v>1050</v>
      </c>
      <c r="C351" s="21">
        <v>3500</v>
      </c>
      <c r="D351" s="4">
        <v>1255</v>
      </c>
      <c r="E351" s="6">
        <f t="shared" si="183"/>
        <v>4315.6312500000004</v>
      </c>
      <c r="F351" s="3">
        <f t="shared" si="197"/>
        <v>753.88000000000102</v>
      </c>
      <c r="G351" s="21">
        <f t="shared" si="184"/>
        <v>942.35000000000127</v>
      </c>
      <c r="H351" s="21">
        <v>215</v>
      </c>
      <c r="I351" s="4">
        <f t="shared" si="185"/>
        <v>1157.3500000000013</v>
      </c>
      <c r="J351" s="9">
        <f t="shared" si="186"/>
        <v>3306.7142857142894</v>
      </c>
      <c r="K351" s="20"/>
      <c r="L351" s="1"/>
      <c r="M351" s="1">
        <v>1050</v>
      </c>
      <c r="N351" s="1">
        <v>3500</v>
      </c>
      <c r="O351" s="1">
        <v>1560</v>
      </c>
      <c r="P351" s="1">
        <f t="shared" si="196"/>
        <v>5364.45</v>
      </c>
      <c r="Q351" s="1">
        <f t="shared" si="198"/>
        <v>971.63999999999896</v>
      </c>
      <c r="R351" s="1">
        <f t="shared" si="187"/>
        <v>1214.5499999999988</v>
      </c>
      <c r="S351" s="1">
        <v>220</v>
      </c>
      <c r="T351" s="1">
        <f t="shared" si="188"/>
        <v>1434.5499999999988</v>
      </c>
      <c r="U351" s="22">
        <f t="shared" si="189"/>
        <v>4098.7142857142826</v>
      </c>
      <c r="V351" s="1"/>
      <c r="W351" s="1"/>
      <c r="X351" s="1">
        <v>1050</v>
      </c>
      <c r="Y351" s="1">
        <v>3500</v>
      </c>
      <c r="Z351" s="1">
        <v>1880</v>
      </c>
      <c r="AA351" s="1">
        <f t="shared" si="202"/>
        <v>6464.85</v>
      </c>
      <c r="AB351" s="1">
        <f t="shared" si="199"/>
        <v>930.58999999999912</v>
      </c>
      <c r="AC351" s="1">
        <f t="shared" si="190"/>
        <v>1163.2374999999988</v>
      </c>
      <c r="AD351" s="1">
        <v>225</v>
      </c>
      <c r="AE351" s="1">
        <f t="shared" si="191"/>
        <v>1388.2374999999988</v>
      </c>
      <c r="AF351" s="22">
        <f t="shared" si="192"/>
        <v>3966.3928571428542</v>
      </c>
      <c r="AG351" s="20"/>
      <c r="AH351" s="20"/>
      <c r="AI351" s="1">
        <v>1050</v>
      </c>
      <c r="AJ351" s="1">
        <v>3500</v>
      </c>
      <c r="AK351" s="1">
        <v>2350</v>
      </c>
      <c r="AL351" s="1">
        <f t="shared" si="201"/>
        <v>8081.0625</v>
      </c>
      <c r="AM351" s="1">
        <f t="shared" si="200"/>
        <v>1189.1300000000006</v>
      </c>
      <c r="AN351" s="1">
        <f t="shared" si="193"/>
        <v>1486.4125000000008</v>
      </c>
      <c r="AO351" s="1">
        <v>270</v>
      </c>
      <c r="AP351" s="1">
        <v>45</v>
      </c>
      <c r="AQ351" s="1">
        <f t="shared" si="194"/>
        <v>1801.4125000000008</v>
      </c>
      <c r="AR351" s="22">
        <f t="shared" si="195"/>
        <v>5146.8928571428596</v>
      </c>
    </row>
    <row r="352" spans="2:44" x14ac:dyDescent="0.35">
      <c r="B352" s="3">
        <v>1050</v>
      </c>
      <c r="C352" s="21">
        <v>3600</v>
      </c>
      <c r="D352" s="4">
        <v>1255</v>
      </c>
      <c r="E352" s="6">
        <f t="shared" si="183"/>
        <v>4447.40625</v>
      </c>
      <c r="F352" s="3">
        <f t="shared" si="197"/>
        <v>766.57000000000107</v>
      </c>
      <c r="G352" s="21">
        <f t="shared" si="184"/>
        <v>958.21250000000134</v>
      </c>
      <c r="H352" s="21">
        <v>215</v>
      </c>
      <c r="I352" s="4">
        <f t="shared" si="185"/>
        <v>1173.2125000000015</v>
      </c>
      <c r="J352" s="9">
        <f t="shared" si="186"/>
        <v>3352.0357142857188</v>
      </c>
      <c r="K352" s="20"/>
      <c r="L352" s="1"/>
      <c r="M352" s="1">
        <v>1050</v>
      </c>
      <c r="N352" s="1">
        <v>3600</v>
      </c>
      <c r="O352" s="1">
        <v>1560</v>
      </c>
      <c r="P352" s="1">
        <f t="shared" si="196"/>
        <v>5528.25</v>
      </c>
      <c r="Q352" s="1">
        <f t="shared" si="198"/>
        <v>988.55999999999892</v>
      </c>
      <c r="R352" s="1">
        <f t="shared" si="187"/>
        <v>1235.6999999999987</v>
      </c>
      <c r="S352" s="1">
        <v>220</v>
      </c>
      <c r="T352" s="1">
        <f t="shared" si="188"/>
        <v>1455.6999999999987</v>
      </c>
      <c r="U352" s="22">
        <f t="shared" si="189"/>
        <v>4159.1428571428532</v>
      </c>
      <c r="V352" s="1"/>
      <c r="W352" s="1"/>
      <c r="X352" s="1">
        <v>1050</v>
      </c>
      <c r="Y352" s="1">
        <v>3600</v>
      </c>
      <c r="Z352" s="1">
        <v>1880</v>
      </c>
      <c r="AA352" s="1">
        <f t="shared" si="202"/>
        <v>6662.25</v>
      </c>
      <c r="AB352" s="1">
        <f t="shared" si="199"/>
        <v>946.87999999999909</v>
      </c>
      <c r="AC352" s="1">
        <f t="shared" si="190"/>
        <v>1183.5999999999988</v>
      </c>
      <c r="AD352" s="1">
        <v>230</v>
      </c>
      <c r="AE352" s="1">
        <f t="shared" si="191"/>
        <v>1413.5999999999988</v>
      </c>
      <c r="AF352" s="22">
        <f t="shared" si="192"/>
        <v>4038.8571428571395</v>
      </c>
      <c r="AG352" s="20"/>
      <c r="AH352" s="20"/>
      <c r="AI352" s="1">
        <v>1050</v>
      </c>
      <c r="AJ352" s="1">
        <v>3600</v>
      </c>
      <c r="AK352" s="1">
        <v>2350</v>
      </c>
      <c r="AL352" s="1">
        <f t="shared" si="201"/>
        <v>8327.8125</v>
      </c>
      <c r="AM352" s="1">
        <f t="shared" si="200"/>
        <v>1210.2700000000007</v>
      </c>
      <c r="AN352" s="1">
        <f t="shared" si="193"/>
        <v>1512.8375000000008</v>
      </c>
      <c r="AO352" s="1">
        <v>270</v>
      </c>
      <c r="AP352" s="1">
        <v>45</v>
      </c>
      <c r="AQ352" s="1">
        <f t="shared" si="194"/>
        <v>1827.8375000000008</v>
      </c>
      <c r="AR352" s="22">
        <f t="shared" si="195"/>
        <v>5222.3928571428596</v>
      </c>
    </row>
    <row r="353" spans="2:44" x14ac:dyDescent="0.35">
      <c r="B353" s="3">
        <v>1050</v>
      </c>
      <c r="C353" s="21">
        <v>3700</v>
      </c>
      <c r="D353" s="4">
        <v>1255</v>
      </c>
      <c r="E353" s="6">
        <f t="shared" si="183"/>
        <v>4579.1812499999996</v>
      </c>
      <c r="F353" s="3">
        <f t="shared" si="197"/>
        <v>779.26000000000113</v>
      </c>
      <c r="G353" s="21">
        <f t="shared" si="184"/>
        <v>974.07500000000141</v>
      </c>
      <c r="H353" s="21">
        <v>220</v>
      </c>
      <c r="I353" s="4">
        <f t="shared" si="185"/>
        <v>1194.0750000000014</v>
      </c>
      <c r="J353" s="9">
        <f t="shared" si="186"/>
        <v>3411.6428571428614</v>
      </c>
      <c r="K353" s="20"/>
      <c r="L353" s="1"/>
      <c r="M353" s="1">
        <v>1050</v>
      </c>
      <c r="N353" s="1">
        <v>3700</v>
      </c>
      <c r="O353" s="1">
        <v>1560</v>
      </c>
      <c r="P353" s="1">
        <f t="shared" si="196"/>
        <v>5692.05</v>
      </c>
      <c r="Q353" s="1">
        <f t="shared" si="198"/>
        <v>1005.4799999999989</v>
      </c>
      <c r="R353" s="1">
        <f t="shared" si="187"/>
        <v>1256.8499999999985</v>
      </c>
      <c r="S353" s="1">
        <v>220</v>
      </c>
      <c r="T353" s="1">
        <f t="shared" si="188"/>
        <v>1476.8499999999985</v>
      </c>
      <c r="U353" s="22">
        <f t="shared" si="189"/>
        <v>4219.5714285714248</v>
      </c>
      <c r="V353" s="1"/>
      <c r="W353" s="1"/>
      <c r="X353" s="1">
        <v>1050</v>
      </c>
      <c r="Y353" s="1">
        <v>3700</v>
      </c>
      <c r="Z353" s="1">
        <v>1880</v>
      </c>
      <c r="AA353" s="1">
        <f t="shared" si="202"/>
        <v>6859.65</v>
      </c>
      <c r="AB353" s="1">
        <f t="shared" si="199"/>
        <v>963.16999999999905</v>
      </c>
      <c r="AC353" s="1">
        <f t="shared" si="190"/>
        <v>1203.9624999999987</v>
      </c>
      <c r="AD353" s="1">
        <v>230</v>
      </c>
      <c r="AE353" s="1">
        <f t="shared" si="191"/>
        <v>1433.9624999999987</v>
      </c>
      <c r="AF353" s="22">
        <f t="shared" si="192"/>
        <v>4097.035714285711</v>
      </c>
      <c r="AG353" s="20"/>
      <c r="AH353" s="20"/>
      <c r="AI353" s="1">
        <v>1050</v>
      </c>
      <c r="AJ353" s="1">
        <v>3700</v>
      </c>
      <c r="AK353" s="1">
        <v>2350</v>
      </c>
      <c r="AL353" s="1">
        <f t="shared" si="201"/>
        <v>8574.5625</v>
      </c>
      <c r="AM353" s="1">
        <f t="shared" si="200"/>
        <v>1231.4100000000008</v>
      </c>
      <c r="AN353" s="1">
        <f t="shared" si="193"/>
        <v>1539.262500000001</v>
      </c>
      <c r="AO353" s="1">
        <v>280</v>
      </c>
      <c r="AP353" s="1">
        <v>45</v>
      </c>
      <c r="AQ353" s="1">
        <f t="shared" si="194"/>
        <v>1864.262500000001</v>
      </c>
      <c r="AR353" s="22">
        <f t="shared" si="195"/>
        <v>5326.464285714289</v>
      </c>
    </row>
    <row r="354" spans="2:44" x14ac:dyDescent="0.35">
      <c r="B354" s="3">
        <v>1050</v>
      </c>
      <c r="C354" s="21">
        <v>3800</v>
      </c>
      <c r="D354" s="4">
        <v>1255</v>
      </c>
      <c r="E354" s="6">
        <f t="shared" si="183"/>
        <v>4710.9562500000002</v>
      </c>
      <c r="F354" s="3">
        <f t="shared" si="197"/>
        <v>791.95000000000118</v>
      </c>
      <c r="G354" s="21">
        <f t="shared" si="184"/>
        <v>989.93750000000148</v>
      </c>
      <c r="H354" s="21">
        <v>220</v>
      </c>
      <c r="I354" s="4">
        <f t="shared" si="185"/>
        <v>1209.9375000000014</v>
      </c>
      <c r="J354" s="9">
        <f t="shared" si="186"/>
        <v>3456.9642857142899</v>
      </c>
      <c r="K354" s="20"/>
      <c r="L354" s="1"/>
      <c r="M354" s="1">
        <v>1050</v>
      </c>
      <c r="N354" s="1">
        <v>3800</v>
      </c>
      <c r="O354" s="1">
        <v>1560</v>
      </c>
      <c r="P354" s="1">
        <f t="shared" si="196"/>
        <v>5855.85</v>
      </c>
      <c r="Q354" s="1">
        <f t="shared" si="198"/>
        <v>1022.3999999999988</v>
      </c>
      <c r="R354" s="1">
        <f t="shared" si="187"/>
        <v>1277.9999999999986</v>
      </c>
      <c r="S354" s="1">
        <v>220</v>
      </c>
      <c r="T354" s="1">
        <f t="shared" si="188"/>
        <v>1497.9999999999986</v>
      </c>
      <c r="U354" s="22">
        <f t="shared" si="189"/>
        <v>4279.9999999999964</v>
      </c>
      <c r="V354" s="1"/>
      <c r="W354" s="1"/>
      <c r="X354" s="1">
        <v>1050</v>
      </c>
      <c r="Y354" s="1">
        <v>3800</v>
      </c>
      <c r="Z354" s="1">
        <v>1880</v>
      </c>
      <c r="AA354" s="1">
        <f t="shared" si="202"/>
        <v>7057.05</v>
      </c>
      <c r="AB354" s="1">
        <f t="shared" si="199"/>
        <v>979.45999999999901</v>
      </c>
      <c r="AC354" s="1">
        <f t="shared" si="190"/>
        <v>1224.3249999999987</v>
      </c>
      <c r="AD354" s="1">
        <v>235</v>
      </c>
      <c r="AE354" s="1">
        <f t="shared" si="191"/>
        <v>1459.3249999999987</v>
      </c>
      <c r="AF354" s="22">
        <f t="shared" si="192"/>
        <v>4169.4999999999964</v>
      </c>
      <c r="AG354" s="20"/>
      <c r="AH354" s="20"/>
      <c r="AI354" s="1">
        <v>1050</v>
      </c>
      <c r="AJ354" s="1">
        <v>3800</v>
      </c>
      <c r="AK354" s="1">
        <v>2350</v>
      </c>
      <c r="AL354" s="1">
        <f t="shared" si="201"/>
        <v>8821.3125</v>
      </c>
      <c r="AM354" s="1">
        <f t="shared" si="200"/>
        <v>1252.5500000000009</v>
      </c>
      <c r="AN354" s="1">
        <f t="shared" si="193"/>
        <v>1565.6875000000011</v>
      </c>
      <c r="AO354" s="1">
        <v>280</v>
      </c>
      <c r="AP354" s="1">
        <v>45</v>
      </c>
      <c r="AQ354" s="1">
        <f t="shared" si="194"/>
        <v>1890.6875000000011</v>
      </c>
      <c r="AR354" s="22">
        <f t="shared" si="195"/>
        <v>5401.964285714289</v>
      </c>
    </row>
    <row r="355" spans="2:44" x14ac:dyDescent="0.35">
      <c r="B355" s="3">
        <v>1050</v>
      </c>
      <c r="C355" s="21">
        <v>3900</v>
      </c>
      <c r="D355" s="4">
        <v>1255</v>
      </c>
      <c r="E355" s="6">
        <f t="shared" si="183"/>
        <v>4842.7312499999998</v>
      </c>
      <c r="F355" s="3">
        <f t="shared" si="197"/>
        <v>804.64000000000124</v>
      </c>
      <c r="G355" s="21">
        <f t="shared" si="184"/>
        <v>1005.8000000000015</v>
      </c>
      <c r="H355" s="21">
        <v>220</v>
      </c>
      <c r="I355" s="4">
        <f t="shared" si="185"/>
        <v>1225.8000000000015</v>
      </c>
      <c r="J355" s="9">
        <f t="shared" si="186"/>
        <v>3502.2857142857188</v>
      </c>
      <c r="K355" s="20"/>
      <c r="L355" s="1"/>
      <c r="M355" s="1">
        <v>1050</v>
      </c>
      <c r="N355" s="1">
        <v>3900</v>
      </c>
      <c r="O355" s="1">
        <v>1560</v>
      </c>
      <c r="P355" s="1">
        <f t="shared" si="196"/>
        <v>6019.65</v>
      </c>
      <c r="Q355" s="1">
        <f t="shared" si="198"/>
        <v>1039.3199999999988</v>
      </c>
      <c r="R355" s="1">
        <f t="shared" si="187"/>
        <v>1299.1499999999985</v>
      </c>
      <c r="S355" s="1">
        <v>220</v>
      </c>
      <c r="T355" s="1">
        <f t="shared" si="188"/>
        <v>1519.1499999999985</v>
      </c>
      <c r="U355" s="22">
        <f t="shared" si="189"/>
        <v>4340.428571428567</v>
      </c>
      <c r="V355" s="1"/>
      <c r="W355" s="1"/>
      <c r="X355" s="1">
        <v>1050</v>
      </c>
      <c r="Y355" s="1">
        <v>3900</v>
      </c>
      <c r="Z355" s="1">
        <v>1880</v>
      </c>
      <c r="AA355" s="1">
        <f t="shared" si="202"/>
        <v>7254.45</v>
      </c>
      <c r="AB355" s="1">
        <f t="shared" si="199"/>
        <v>995.74999999999898</v>
      </c>
      <c r="AC355" s="1">
        <f t="shared" si="190"/>
        <v>1244.6874999999986</v>
      </c>
      <c r="AD355" s="1">
        <v>235</v>
      </c>
      <c r="AE355" s="1">
        <f t="shared" si="191"/>
        <v>1479.6874999999986</v>
      </c>
      <c r="AF355" s="22">
        <f t="shared" si="192"/>
        <v>4227.6785714285679</v>
      </c>
      <c r="AG355" s="20"/>
      <c r="AH355" s="20"/>
      <c r="AI355" s="1">
        <v>1050</v>
      </c>
      <c r="AJ355" s="1">
        <v>3900</v>
      </c>
      <c r="AK355" s="1">
        <v>2350</v>
      </c>
      <c r="AL355" s="1">
        <f t="shared" si="201"/>
        <v>9068.0625</v>
      </c>
      <c r="AM355" s="1">
        <f t="shared" si="200"/>
        <v>1273.690000000001</v>
      </c>
      <c r="AN355" s="1">
        <f t="shared" si="193"/>
        <v>1592.1125000000011</v>
      </c>
      <c r="AO355" s="1">
        <v>290</v>
      </c>
      <c r="AP355" s="1">
        <v>45</v>
      </c>
      <c r="AQ355" s="1">
        <f t="shared" si="194"/>
        <v>1927.1125000000011</v>
      </c>
      <c r="AR355" s="22">
        <f t="shared" si="195"/>
        <v>5506.0357142857174</v>
      </c>
    </row>
    <row r="356" spans="2:44" x14ac:dyDescent="0.35">
      <c r="B356" s="3">
        <v>1050</v>
      </c>
      <c r="C356" s="21">
        <v>4000</v>
      </c>
      <c r="D356" s="4">
        <v>1255</v>
      </c>
      <c r="E356" s="6">
        <f t="shared" si="183"/>
        <v>4974.5062500000004</v>
      </c>
      <c r="F356" s="3">
        <f t="shared" si="197"/>
        <v>817.33000000000129</v>
      </c>
      <c r="G356" s="21">
        <f t="shared" si="184"/>
        <v>1021.6625000000016</v>
      </c>
      <c r="H356" s="21">
        <v>220</v>
      </c>
      <c r="I356" s="4">
        <f t="shared" si="185"/>
        <v>1241.6625000000017</v>
      </c>
      <c r="J356" s="9">
        <f t="shared" si="186"/>
        <v>3547.6071428571481</v>
      </c>
      <c r="K356" s="20"/>
      <c r="L356" s="1"/>
      <c r="M356" s="1">
        <v>1050</v>
      </c>
      <c r="N356" s="1">
        <v>4000</v>
      </c>
      <c r="O356" s="1">
        <v>1560</v>
      </c>
      <c r="P356" s="1">
        <f t="shared" si="196"/>
        <v>6183.45</v>
      </c>
      <c r="Q356" s="1">
        <f t="shared" si="198"/>
        <v>1056.2399999999989</v>
      </c>
      <c r="R356" s="1">
        <f t="shared" si="187"/>
        <v>1320.2999999999986</v>
      </c>
      <c r="S356" s="1">
        <v>220</v>
      </c>
      <c r="T356" s="1">
        <f t="shared" si="188"/>
        <v>1540.2999999999986</v>
      </c>
      <c r="U356" s="22">
        <f t="shared" si="189"/>
        <v>4400.8571428571395</v>
      </c>
      <c r="V356" s="1"/>
      <c r="W356" s="1"/>
      <c r="X356" s="1">
        <v>1050</v>
      </c>
      <c r="Y356" s="1">
        <v>4000</v>
      </c>
      <c r="Z356" s="1">
        <v>1880</v>
      </c>
      <c r="AA356" s="1">
        <f t="shared" si="202"/>
        <v>7451.85</v>
      </c>
      <c r="AB356" s="1">
        <f t="shared" si="199"/>
        <v>1012.0399999999989</v>
      </c>
      <c r="AC356" s="1">
        <f t="shared" si="190"/>
        <v>1265.0499999999986</v>
      </c>
      <c r="AD356" s="1">
        <v>235</v>
      </c>
      <c r="AE356" s="1">
        <f t="shared" si="191"/>
        <v>1500.0499999999986</v>
      </c>
      <c r="AF356" s="22">
        <f t="shared" si="192"/>
        <v>4285.8571428571395</v>
      </c>
      <c r="AG356" s="20"/>
      <c r="AH356" s="20"/>
      <c r="AI356" s="1">
        <v>1050</v>
      </c>
      <c r="AJ356" s="1">
        <v>4000</v>
      </c>
      <c r="AK356" s="1">
        <v>2350</v>
      </c>
      <c r="AL356" s="1">
        <f t="shared" si="201"/>
        <v>9314.8125</v>
      </c>
      <c r="AM356" s="1">
        <f t="shared" si="200"/>
        <v>1294.8300000000011</v>
      </c>
      <c r="AN356" s="1">
        <f t="shared" si="193"/>
        <v>1618.5375000000013</v>
      </c>
      <c r="AO356" s="1">
        <v>290</v>
      </c>
      <c r="AP356" s="1">
        <v>45</v>
      </c>
      <c r="AQ356" s="1">
        <f t="shared" si="194"/>
        <v>1953.5375000000013</v>
      </c>
      <c r="AR356" s="22">
        <f t="shared" si="195"/>
        <v>5581.5357142857183</v>
      </c>
    </row>
    <row r="357" spans="2:44" x14ac:dyDescent="0.35">
      <c r="B357" s="3"/>
      <c r="C357" s="21"/>
      <c r="D357" s="4"/>
      <c r="E357" s="6"/>
      <c r="F357" s="3"/>
      <c r="G357" s="21"/>
      <c r="H357" s="21"/>
      <c r="I357" s="4"/>
      <c r="J357" s="23"/>
      <c r="K357" s="20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20"/>
      <c r="AH357" s="20"/>
      <c r="AI357" s="1"/>
      <c r="AJ357" s="1"/>
      <c r="AK357" s="1"/>
      <c r="AL357" s="1"/>
      <c r="AM357" s="1"/>
      <c r="AN357" s="1"/>
      <c r="AO357" s="1"/>
      <c r="AP357" s="1"/>
      <c r="AQ357" s="24"/>
      <c r="AR357" s="24"/>
    </row>
    <row r="358" spans="2:44" x14ac:dyDescent="0.35">
      <c r="B358" s="3"/>
      <c r="C358" s="21"/>
      <c r="D358" s="4"/>
      <c r="E358" s="6"/>
      <c r="F358" s="3"/>
      <c r="G358" s="21"/>
      <c r="H358" s="21"/>
      <c r="I358" s="4"/>
      <c r="J358" s="23"/>
      <c r="K358" s="20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20"/>
      <c r="AH358" s="20"/>
      <c r="AI358" s="1"/>
      <c r="AJ358" s="1"/>
      <c r="AK358" s="1"/>
      <c r="AL358" s="1"/>
      <c r="AM358" s="1"/>
      <c r="AN358" s="1"/>
      <c r="AO358" s="1"/>
      <c r="AP358" s="1"/>
      <c r="AQ358" s="24"/>
      <c r="AR358" s="24"/>
    </row>
    <row r="359" spans="2:44" x14ac:dyDescent="0.35">
      <c r="B359" s="3">
        <v>1100</v>
      </c>
      <c r="C359" s="21">
        <v>800</v>
      </c>
      <c r="D359" s="4">
        <v>1255</v>
      </c>
      <c r="E359" s="6">
        <f t="shared" si="183"/>
        <v>778.99642857142851</v>
      </c>
      <c r="F359" s="3">
        <v>423.09</v>
      </c>
      <c r="G359" s="21">
        <f t="shared" ref="G359:G391" si="203">$G$4*F359</f>
        <v>528.86249999999995</v>
      </c>
      <c r="H359" s="21">
        <v>125</v>
      </c>
      <c r="I359" s="4">
        <f t="shared" ref="I359:I391" si="204">SUM(G359:H359)</f>
        <v>653.86249999999995</v>
      </c>
      <c r="J359" s="9">
        <f t="shared" ref="J359:J391" si="205">I359/(1-$C$2)</f>
        <v>1868.1785714285713</v>
      </c>
      <c r="K359" s="20"/>
      <c r="L359" s="1"/>
      <c r="M359" s="1">
        <v>1100</v>
      </c>
      <c r="N359" s="1">
        <v>800</v>
      </c>
      <c r="O359" s="1">
        <v>1560</v>
      </c>
      <c r="P359" s="1">
        <f t="shared" si="196"/>
        <v>968.31428571428557</v>
      </c>
      <c r="Q359" s="1">
        <v>530.03</v>
      </c>
      <c r="R359" s="1">
        <f t="shared" ref="R359:R391" si="206">$R$4*Q359</f>
        <v>662.53749999999991</v>
      </c>
      <c r="S359" s="1">
        <v>125</v>
      </c>
      <c r="T359" s="1">
        <f t="shared" ref="T359:T391" si="207">SUM(R359:S359)</f>
        <v>787.53749999999991</v>
      </c>
      <c r="U359" s="22">
        <f t="shared" ref="U359:U391" si="208">T359/(1-$C$2)</f>
        <v>2250.1071428571427</v>
      </c>
      <c r="V359" s="1"/>
      <c r="W359" s="1"/>
      <c r="X359" s="1">
        <v>1100</v>
      </c>
      <c r="Y359" s="1">
        <v>800</v>
      </c>
      <c r="Z359" s="1">
        <v>1880</v>
      </c>
      <c r="AA359" s="1">
        <f t="shared" si="202"/>
        <v>1166.9428571428571</v>
      </c>
      <c r="AB359" s="1">
        <v>505.1</v>
      </c>
      <c r="AC359" s="1">
        <f t="shared" ref="AC359:AC391" si="209">$AC$4*AB359</f>
        <v>631.375</v>
      </c>
      <c r="AD359" s="1">
        <v>145</v>
      </c>
      <c r="AE359" s="1">
        <f t="shared" ref="AE359:AE422" si="210">SUM(AC359:AD359)</f>
        <v>776.375</v>
      </c>
      <c r="AF359" s="22">
        <f t="shared" ref="AF359:AF391" si="211">AE359/(1-$C$2)</f>
        <v>2218.2142857142858</v>
      </c>
      <c r="AG359" s="20"/>
      <c r="AH359" s="20"/>
      <c r="AI359" s="1">
        <v>1100</v>
      </c>
      <c r="AJ359" s="1">
        <v>800</v>
      </c>
      <c r="AK359" s="1">
        <v>2350</v>
      </c>
      <c r="AL359" s="1">
        <f t="shared" si="201"/>
        <v>1458.6785714285713</v>
      </c>
      <c r="AM359" s="1">
        <v>636.96</v>
      </c>
      <c r="AN359" s="1">
        <f t="shared" ref="AN359:AN391" si="212">$AN$4*AM359</f>
        <v>796.2</v>
      </c>
      <c r="AO359" s="1">
        <v>145</v>
      </c>
      <c r="AP359" s="1">
        <v>30</v>
      </c>
      <c r="AQ359" s="1">
        <f t="shared" ref="AQ359:AQ391" si="213">SUM(AN359:AP359)</f>
        <v>971.2</v>
      </c>
      <c r="AR359" s="22">
        <f t="shared" ref="AR359:AR391" si="214">AQ359/(1-$C$2)</f>
        <v>2774.8571428571431</v>
      </c>
    </row>
    <row r="360" spans="2:44" x14ac:dyDescent="0.35">
      <c r="B360" s="3">
        <v>1100</v>
      </c>
      <c r="C360" s="21">
        <v>900</v>
      </c>
      <c r="D360" s="4">
        <v>1255</v>
      </c>
      <c r="E360" s="6">
        <f t="shared" si="183"/>
        <v>917.04642857142858</v>
      </c>
      <c r="F360" s="3">
        <v>435.76</v>
      </c>
      <c r="G360" s="21">
        <f t="shared" si="203"/>
        <v>544.70000000000005</v>
      </c>
      <c r="H360" s="21">
        <v>125</v>
      </c>
      <c r="I360" s="4">
        <f t="shared" si="204"/>
        <v>669.7</v>
      </c>
      <c r="J360" s="9">
        <f t="shared" si="205"/>
        <v>1913.4285714285718</v>
      </c>
      <c r="K360" s="20"/>
      <c r="L360" s="1"/>
      <c r="M360" s="1">
        <v>1100</v>
      </c>
      <c r="N360" s="1">
        <v>900</v>
      </c>
      <c r="O360" s="1">
        <v>1560</v>
      </c>
      <c r="P360" s="1">
        <f t="shared" si="196"/>
        <v>1139.9142857142856</v>
      </c>
      <c r="Q360" s="1">
        <v>546.91999999999996</v>
      </c>
      <c r="R360" s="1">
        <f t="shared" si="206"/>
        <v>683.65</v>
      </c>
      <c r="S360" s="1">
        <v>145</v>
      </c>
      <c r="T360" s="1">
        <f t="shared" si="207"/>
        <v>828.65</v>
      </c>
      <c r="U360" s="22">
        <f t="shared" si="208"/>
        <v>2367.5714285714284</v>
      </c>
      <c r="V360" s="1"/>
      <c r="W360" s="1"/>
      <c r="X360" s="1">
        <v>1100</v>
      </c>
      <c r="Y360" s="1">
        <v>900</v>
      </c>
      <c r="Z360" s="1">
        <v>1880</v>
      </c>
      <c r="AA360" s="1">
        <f t="shared" si="202"/>
        <v>1373.742857142857</v>
      </c>
      <c r="AB360" s="1">
        <v>521.39</v>
      </c>
      <c r="AC360" s="1">
        <f t="shared" si="209"/>
        <v>651.73749999999995</v>
      </c>
      <c r="AD360" s="1">
        <v>145</v>
      </c>
      <c r="AE360" s="1">
        <f t="shared" si="210"/>
        <v>796.73749999999995</v>
      </c>
      <c r="AF360" s="22">
        <f t="shared" si="211"/>
        <v>2276.3928571428573</v>
      </c>
      <c r="AG360" s="20"/>
      <c r="AH360" s="20"/>
      <c r="AI360" s="1">
        <v>1100</v>
      </c>
      <c r="AJ360" s="1">
        <v>900</v>
      </c>
      <c r="AK360" s="1">
        <v>2350</v>
      </c>
      <c r="AL360" s="1">
        <f t="shared" si="201"/>
        <v>1717.1785714285713</v>
      </c>
      <c r="AM360" s="1">
        <v>658.08</v>
      </c>
      <c r="AN360" s="1">
        <f t="shared" si="212"/>
        <v>822.6</v>
      </c>
      <c r="AO360" s="1">
        <v>165</v>
      </c>
      <c r="AP360" s="1">
        <v>30</v>
      </c>
      <c r="AQ360" s="1">
        <f t="shared" si="213"/>
        <v>1017.6</v>
      </c>
      <c r="AR360" s="22">
        <f t="shared" si="214"/>
        <v>2907.4285714285716</v>
      </c>
    </row>
    <row r="361" spans="2:44" x14ac:dyDescent="0.35">
      <c r="B361" s="3">
        <v>1100</v>
      </c>
      <c r="C361" s="21">
        <v>1000</v>
      </c>
      <c r="D361" s="4">
        <v>1255</v>
      </c>
      <c r="E361" s="6">
        <f t="shared" si="183"/>
        <v>1055.0964285714285</v>
      </c>
      <c r="F361" s="3">
        <f>F360+12.67</f>
        <v>448.43</v>
      </c>
      <c r="G361" s="21">
        <f t="shared" si="203"/>
        <v>560.53750000000002</v>
      </c>
      <c r="H361" s="21">
        <v>145</v>
      </c>
      <c r="I361" s="4">
        <f t="shared" si="204"/>
        <v>705.53750000000002</v>
      </c>
      <c r="J361" s="9">
        <f t="shared" si="205"/>
        <v>2015.8214285714287</v>
      </c>
      <c r="K361" s="20"/>
      <c r="L361" s="1"/>
      <c r="M361" s="1">
        <v>1100</v>
      </c>
      <c r="N361" s="1">
        <v>1000</v>
      </c>
      <c r="O361" s="1">
        <v>1560</v>
      </c>
      <c r="P361" s="1">
        <f t="shared" si="196"/>
        <v>1311.5142857142855</v>
      </c>
      <c r="Q361" s="1">
        <f>Q360+16.89</f>
        <v>563.80999999999995</v>
      </c>
      <c r="R361" s="1">
        <f t="shared" si="206"/>
        <v>704.76249999999993</v>
      </c>
      <c r="S361" s="1">
        <v>145</v>
      </c>
      <c r="T361" s="1">
        <f t="shared" si="207"/>
        <v>849.76249999999993</v>
      </c>
      <c r="U361" s="22">
        <f t="shared" si="208"/>
        <v>2427.8928571428569</v>
      </c>
      <c r="V361" s="1"/>
      <c r="W361" s="1"/>
      <c r="X361" s="1">
        <v>1100</v>
      </c>
      <c r="Y361" s="1">
        <v>1000</v>
      </c>
      <c r="Z361" s="1">
        <v>1880</v>
      </c>
      <c r="AA361" s="1">
        <f t="shared" si="202"/>
        <v>1580.542857142857</v>
      </c>
      <c r="AB361" s="1">
        <f>AB360+16.29</f>
        <v>537.67999999999995</v>
      </c>
      <c r="AC361" s="1">
        <f t="shared" si="209"/>
        <v>672.09999999999991</v>
      </c>
      <c r="AD361" s="1">
        <v>165</v>
      </c>
      <c r="AE361" s="1">
        <f t="shared" si="210"/>
        <v>837.09999999999991</v>
      </c>
      <c r="AF361" s="22">
        <f t="shared" si="211"/>
        <v>2391.7142857142858</v>
      </c>
      <c r="AG361" s="20"/>
      <c r="AH361" s="20"/>
      <c r="AI361" s="1">
        <v>1100</v>
      </c>
      <c r="AJ361" s="1">
        <v>1000</v>
      </c>
      <c r="AK361" s="1">
        <v>2350</v>
      </c>
      <c r="AL361" s="1">
        <f t="shared" si="201"/>
        <v>1975.6785714285713</v>
      </c>
      <c r="AM361" s="1">
        <f>AM360+21.12</f>
        <v>679.2</v>
      </c>
      <c r="AN361" s="1">
        <f t="shared" si="212"/>
        <v>849</v>
      </c>
      <c r="AO361" s="1">
        <v>165</v>
      </c>
      <c r="AP361" s="1">
        <v>30</v>
      </c>
      <c r="AQ361" s="1">
        <f t="shared" si="213"/>
        <v>1044</v>
      </c>
      <c r="AR361" s="22">
        <f t="shared" si="214"/>
        <v>2982.8571428571431</v>
      </c>
    </row>
    <row r="362" spans="2:44" x14ac:dyDescent="0.35">
      <c r="B362" s="3">
        <v>1100</v>
      </c>
      <c r="C362" s="21">
        <v>1100</v>
      </c>
      <c r="D362" s="4">
        <v>1255</v>
      </c>
      <c r="E362" s="6">
        <f t="shared" si="183"/>
        <v>1193.1464285714285</v>
      </c>
      <c r="F362" s="3">
        <f t="shared" ref="F362:F391" si="215">F361+12.67</f>
        <v>461.1</v>
      </c>
      <c r="G362" s="21">
        <f t="shared" si="203"/>
        <v>576.375</v>
      </c>
      <c r="H362" s="21">
        <v>145</v>
      </c>
      <c r="I362" s="4">
        <f t="shared" si="204"/>
        <v>721.375</v>
      </c>
      <c r="J362" s="9">
        <f t="shared" si="205"/>
        <v>2061.0714285714289</v>
      </c>
      <c r="K362" s="20"/>
      <c r="L362" s="1"/>
      <c r="M362" s="1">
        <v>1100</v>
      </c>
      <c r="N362" s="1">
        <v>1100</v>
      </c>
      <c r="O362" s="1">
        <v>1560</v>
      </c>
      <c r="P362" s="1">
        <f t="shared" si="196"/>
        <v>1483.1142857142856</v>
      </c>
      <c r="Q362" s="1">
        <f t="shared" ref="Q362:Q391" si="216">Q361+16.89</f>
        <v>580.69999999999993</v>
      </c>
      <c r="R362" s="1">
        <f t="shared" si="206"/>
        <v>725.87499999999989</v>
      </c>
      <c r="S362" s="1">
        <v>145</v>
      </c>
      <c r="T362" s="1">
        <f t="shared" si="207"/>
        <v>870.87499999999989</v>
      </c>
      <c r="U362" s="22">
        <f t="shared" si="208"/>
        <v>2488.2142857142853</v>
      </c>
      <c r="V362" s="1"/>
      <c r="W362" s="1"/>
      <c r="X362" s="1">
        <v>1100</v>
      </c>
      <c r="Y362" s="1">
        <v>1100</v>
      </c>
      <c r="Z362" s="1">
        <v>1880</v>
      </c>
      <c r="AA362" s="1">
        <f t="shared" si="202"/>
        <v>1787.3428571428572</v>
      </c>
      <c r="AB362" s="1">
        <f t="shared" ref="AB362:AB391" si="217">AB361+16.29</f>
        <v>553.96999999999991</v>
      </c>
      <c r="AC362" s="1">
        <f t="shared" si="209"/>
        <v>692.46249999999986</v>
      </c>
      <c r="AD362" s="1">
        <v>165</v>
      </c>
      <c r="AE362" s="1">
        <f t="shared" si="210"/>
        <v>857.46249999999986</v>
      </c>
      <c r="AF362" s="22">
        <f t="shared" si="211"/>
        <v>2449.8928571428569</v>
      </c>
      <c r="AG362" s="20"/>
      <c r="AH362" s="20"/>
      <c r="AI362" s="1">
        <v>1100</v>
      </c>
      <c r="AJ362" s="1">
        <v>1100</v>
      </c>
      <c r="AK362" s="1">
        <v>2350</v>
      </c>
      <c r="AL362" s="1">
        <f t="shared" si="201"/>
        <v>2234.1785714285711</v>
      </c>
      <c r="AM362" s="1">
        <f t="shared" ref="AM362:AM391" si="218">AM361+21.12</f>
        <v>700.32</v>
      </c>
      <c r="AN362" s="1">
        <f t="shared" si="212"/>
        <v>875.40000000000009</v>
      </c>
      <c r="AO362" s="1">
        <v>185</v>
      </c>
      <c r="AP362" s="1">
        <v>30</v>
      </c>
      <c r="AQ362" s="1">
        <f t="shared" si="213"/>
        <v>1090.4000000000001</v>
      </c>
      <c r="AR362" s="22">
        <f t="shared" si="214"/>
        <v>3115.428571428572</v>
      </c>
    </row>
    <row r="363" spans="2:44" x14ac:dyDescent="0.35">
      <c r="B363" s="3">
        <v>1100</v>
      </c>
      <c r="C363" s="21">
        <v>1200</v>
      </c>
      <c r="D363" s="4">
        <v>1255</v>
      </c>
      <c r="E363" s="6">
        <f t="shared" si="183"/>
        <v>1331.1964285714284</v>
      </c>
      <c r="F363" s="3">
        <f t="shared" si="215"/>
        <v>473.77000000000004</v>
      </c>
      <c r="G363" s="21">
        <f t="shared" si="203"/>
        <v>592.21250000000009</v>
      </c>
      <c r="H363" s="21">
        <v>145</v>
      </c>
      <c r="I363" s="4">
        <f t="shared" si="204"/>
        <v>737.21250000000009</v>
      </c>
      <c r="J363" s="9">
        <f t="shared" si="205"/>
        <v>2106.3214285714289</v>
      </c>
      <c r="K363" s="20"/>
      <c r="L363" s="1"/>
      <c r="M363" s="1">
        <v>1100</v>
      </c>
      <c r="N363" s="1">
        <v>1200</v>
      </c>
      <c r="O363" s="1">
        <v>1560</v>
      </c>
      <c r="P363" s="1">
        <f t="shared" si="196"/>
        <v>1654.7142857142856</v>
      </c>
      <c r="Q363" s="1">
        <f t="shared" si="216"/>
        <v>597.58999999999992</v>
      </c>
      <c r="R363" s="1">
        <f t="shared" si="206"/>
        <v>746.98749999999995</v>
      </c>
      <c r="S363" s="1">
        <v>165</v>
      </c>
      <c r="T363" s="1">
        <f t="shared" si="207"/>
        <v>911.98749999999995</v>
      </c>
      <c r="U363" s="22">
        <f t="shared" si="208"/>
        <v>2605.6785714285716</v>
      </c>
      <c r="V363" s="1"/>
      <c r="W363" s="1"/>
      <c r="X363" s="1">
        <v>1100</v>
      </c>
      <c r="Y363" s="1">
        <v>1200</v>
      </c>
      <c r="Z363" s="1">
        <v>1880</v>
      </c>
      <c r="AA363" s="1">
        <f t="shared" si="202"/>
        <v>1994.1428571428571</v>
      </c>
      <c r="AB363" s="1">
        <f t="shared" si="217"/>
        <v>570.25999999999988</v>
      </c>
      <c r="AC363" s="1">
        <f t="shared" si="209"/>
        <v>712.82499999999982</v>
      </c>
      <c r="AD363" s="1">
        <v>165</v>
      </c>
      <c r="AE363" s="1">
        <f t="shared" si="210"/>
        <v>877.82499999999982</v>
      </c>
      <c r="AF363" s="22">
        <f t="shared" si="211"/>
        <v>2508.071428571428</v>
      </c>
      <c r="AG363" s="20"/>
      <c r="AH363" s="20"/>
      <c r="AI363" s="1">
        <v>1100</v>
      </c>
      <c r="AJ363" s="1">
        <v>1200</v>
      </c>
      <c r="AK363" s="1">
        <v>2350</v>
      </c>
      <c r="AL363" s="1">
        <f t="shared" si="201"/>
        <v>2492.6785714285711</v>
      </c>
      <c r="AM363" s="1">
        <f t="shared" si="218"/>
        <v>721.44</v>
      </c>
      <c r="AN363" s="1">
        <f t="shared" si="212"/>
        <v>901.80000000000007</v>
      </c>
      <c r="AO363" s="1">
        <v>185</v>
      </c>
      <c r="AP363" s="1">
        <v>30</v>
      </c>
      <c r="AQ363" s="1">
        <f t="shared" si="213"/>
        <v>1116.8000000000002</v>
      </c>
      <c r="AR363" s="22">
        <f t="shared" si="214"/>
        <v>3190.8571428571436</v>
      </c>
    </row>
    <row r="364" spans="2:44" x14ac:dyDescent="0.35">
      <c r="B364" s="3">
        <v>1100</v>
      </c>
      <c r="C364" s="21">
        <v>1300</v>
      </c>
      <c r="D364" s="4">
        <v>1255</v>
      </c>
      <c r="E364" s="6">
        <f t="shared" si="183"/>
        <v>1469.2464285714286</v>
      </c>
      <c r="F364" s="3">
        <f t="shared" si="215"/>
        <v>486.44000000000005</v>
      </c>
      <c r="G364" s="21">
        <f t="shared" si="203"/>
        <v>608.05000000000007</v>
      </c>
      <c r="H364" s="21">
        <v>145</v>
      </c>
      <c r="I364" s="4">
        <f t="shared" si="204"/>
        <v>753.05000000000007</v>
      </c>
      <c r="J364" s="9">
        <f t="shared" si="205"/>
        <v>2151.5714285714289</v>
      </c>
      <c r="K364" s="20"/>
      <c r="L364" s="1"/>
      <c r="M364" s="1">
        <v>1100</v>
      </c>
      <c r="N364" s="1">
        <v>1300</v>
      </c>
      <c r="O364" s="1">
        <v>1560</v>
      </c>
      <c r="P364" s="1">
        <f t="shared" si="196"/>
        <v>1826.3142857142857</v>
      </c>
      <c r="Q364" s="1">
        <f t="shared" si="216"/>
        <v>614.4799999999999</v>
      </c>
      <c r="R364" s="1">
        <f t="shared" si="206"/>
        <v>768.09999999999991</v>
      </c>
      <c r="S364" s="1">
        <v>165</v>
      </c>
      <c r="T364" s="1">
        <f t="shared" si="207"/>
        <v>933.09999999999991</v>
      </c>
      <c r="U364" s="22">
        <f t="shared" si="208"/>
        <v>2666</v>
      </c>
      <c r="V364" s="1"/>
      <c r="W364" s="1"/>
      <c r="X364" s="1">
        <v>1100</v>
      </c>
      <c r="Y364" s="1">
        <v>1300</v>
      </c>
      <c r="Z364" s="1">
        <v>1880</v>
      </c>
      <c r="AA364" s="1">
        <f t="shared" si="202"/>
        <v>2200.9428571428571</v>
      </c>
      <c r="AB364" s="1">
        <f t="shared" si="217"/>
        <v>586.54999999999984</v>
      </c>
      <c r="AC364" s="1">
        <f t="shared" si="209"/>
        <v>733.18749999999977</v>
      </c>
      <c r="AD364" s="1">
        <v>185</v>
      </c>
      <c r="AE364" s="1">
        <f t="shared" si="210"/>
        <v>918.18749999999977</v>
      </c>
      <c r="AF364" s="22">
        <f t="shared" si="211"/>
        <v>2623.3928571428569</v>
      </c>
      <c r="AG364" s="20"/>
      <c r="AH364" s="20"/>
      <c r="AI364" s="1">
        <v>1100</v>
      </c>
      <c r="AJ364" s="1">
        <v>1300</v>
      </c>
      <c r="AK364" s="1">
        <v>2350</v>
      </c>
      <c r="AL364" s="1">
        <f t="shared" si="201"/>
        <v>2751.1785714285711</v>
      </c>
      <c r="AM364" s="1">
        <f t="shared" si="218"/>
        <v>742.56000000000006</v>
      </c>
      <c r="AN364" s="1">
        <f t="shared" si="212"/>
        <v>928.2</v>
      </c>
      <c r="AO364" s="1">
        <v>200</v>
      </c>
      <c r="AP364" s="1">
        <v>30</v>
      </c>
      <c r="AQ364" s="1">
        <f t="shared" si="213"/>
        <v>1158.2</v>
      </c>
      <c r="AR364" s="22">
        <f t="shared" si="214"/>
        <v>3309.1428571428573</v>
      </c>
    </row>
    <row r="365" spans="2:44" x14ac:dyDescent="0.35">
      <c r="B365" s="3">
        <v>1100</v>
      </c>
      <c r="C365" s="21">
        <v>1400</v>
      </c>
      <c r="D365" s="4">
        <v>1255</v>
      </c>
      <c r="E365" s="6">
        <f t="shared" si="183"/>
        <v>1607.2964285714286</v>
      </c>
      <c r="F365" s="3">
        <f t="shared" si="215"/>
        <v>499.11000000000007</v>
      </c>
      <c r="G365" s="21">
        <f t="shared" si="203"/>
        <v>623.88750000000005</v>
      </c>
      <c r="H365" s="21">
        <v>165</v>
      </c>
      <c r="I365" s="4">
        <f t="shared" si="204"/>
        <v>788.88750000000005</v>
      </c>
      <c r="J365" s="9">
        <f t="shared" si="205"/>
        <v>2253.9642857142858</v>
      </c>
      <c r="K365" s="20"/>
      <c r="L365" s="1"/>
      <c r="M365" s="1">
        <v>1100</v>
      </c>
      <c r="N365" s="1">
        <v>1400</v>
      </c>
      <c r="O365" s="1">
        <v>1560</v>
      </c>
      <c r="P365" s="1">
        <f t="shared" si="196"/>
        <v>1997.9142857142856</v>
      </c>
      <c r="Q365" s="1">
        <f t="shared" si="216"/>
        <v>631.36999999999989</v>
      </c>
      <c r="R365" s="1">
        <f t="shared" si="206"/>
        <v>789.21249999999986</v>
      </c>
      <c r="S365" s="1">
        <v>165</v>
      </c>
      <c r="T365" s="1">
        <f t="shared" si="207"/>
        <v>954.21249999999986</v>
      </c>
      <c r="U365" s="22">
        <f t="shared" si="208"/>
        <v>2726.3214285714284</v>
      </c>
      <c r="V365" s="1"/>
      <c r="W365" s="1"/>
      <c r="X365" s="1">
        <v>1100</v>
      </c>
      <c r="Y365" s="1">
        <v>1400</v>
      </c>
      <c r="Z365" s="1">
        <v>1880</v>
      </c>
      <c r="AA365" s="1">
        <f t="shared" si="202"/>
        <v>2407.7428571428572</v>
      </c>
      <c r="AB365" s="1">
        <f t="shared" si="217"/>
        <v>602.8399999999998</v>
      </c>
      <c r="AC365" s="1">
        <f t="shared" si="209"/>
        <v>753.54999999999973</v>
      </c>
      <c r="AD365" s="1">
        <v>185</v>
      </c>
      <c r="AE365" s="1">
        <f t="shared" si="210"/>
        <v>938.54999999999973</v>
      </c>
      <c r="AF365" s="22">
        <f t="shared" si="211"/>
        <v>2681.571428571428</v>
      </c>
      <c r="AG365" s="20"/>
      <c r="AH365" s="20"/>
      <c r="AI365" s="1">
        <v>1100</v>
      </c>
      <c r="AJ365" s="1">
        <v>1400</v>
      </c>
      <c r="AK365" s="1">
        <v>2350</v>
      </c>
      <c r="AL365" s="1">
        <f t="shared" si="201"/>
        <v>3009.6785714285711</v>
      </c>
      <c r="AM365" s="1">
        <f t="shared" si="218"/>
        <v>763.68000000000006</v>
      </c>
      <c r="AN365" s="1">
        <f t="shared" si="212"/>
        <v>954.60000000000014</v>
      </c>
      <c r="AO365" s="1">
        <v>205</v>
      </c>
      <c r="AP365" s="1">
        <v>30</v>
      </c>
      <c r="AQ365" s="1">
        <f t="shared" si="213"/>
        <v>1189.6000000000001</v>
      </c>
      <c r="AR365" s="22">
        <f t="shared" si="214"/>
        <v>3398.8571428571436</v>
      </c>
    </row>
    <row r="366" spans="2:44" x14ac:dyDescent="0.35">
      <c r="B366" s="3">
        <v>1100</v>
      </c>
      <c r="C366" s="21">
        <v>1500</v>
      </c>
      <c r="D366" s="4">
        <v>1255</v>
      </c>
      <c r="E366" s="6">
        <f t="shared" si="183"/>
        <v>1745.3464285714285</v>
      </c>
      <c r="F366" s="3">
        <f t="shared" si="215"/>
        <v>511.78000000000009</v>
      </c>
      <c r="G366" s="21">
        <f t="shared" si="203"/>
        <v>639.72500000000014</v>
      </c>
      <c r="H366" s="21">
        <v>165</v>
      </c>
      <c r="I366" s="4">
        <f t="shared" si="204"/>
        <v>804.72500000000014</v>
      </c>
      <c r="J366" s="9">
        <f t="shared" si="205"/>
        <v>2299.2142857142862</v>
      </c>
      <c r="K366" s="20"/>
      <c r="L366" s="1"/>
      <c r="M366" s="1">
        <v>1100</v>
      </c>
      <c r="N366" s="1">
        <v>1500</v>
      </c>
      <c r="O366" s="1">
        <v>1560</v>
      </c>
      <c r="P366" s="1">
        <f t="shared" si="196"/>
        <v>2169.514285714286</v>
      </c>
      <c r="Q366" s="1">
        <f t="shared" si="216"/>
        <v>648.25999999999988</v>
      </c>
      <c r="R366" s="1">
        <f t="shared" si="206"/>
        <v>810.32499999999982</v>
      </c>
      <c r="S366" s="1">
        <v>185</v>
      </c>
      <c r="T366" s="1">
        <f t="shared" si="207"/>
        <v>995.32499999999982</v>
      </c>
      <c r="U366" s="22">
        <f t="shared" si="208"/>
        <v>2843.7857142857138</v>
      </c>
      <c r="V366" s="1"/>
      <c r="W366" s="1"/>
      <c r="X366" s="1">
        <v>1100</v>
      </c>
      <c r="Y366" s="1">
        <v>1500</v>
      </c>
      <c r="Z366" s="1">
        <v>1880</v>
      </c>
      <c r="AA366" s="1">
        <f t="shared" si="202"/>
        <v>2614.542857142857</v>
      </c>
      <c r="AB366" s="1">
        <f t="shared" si="217"/>
        <v>619.12999999999977</v>
      </c>
      <c r="AC366" s="1">
        <f t="shared" si="209"/>
        <v>773.91249999999968</v>
      </c>
      <c r="AD366" s="1">
        <v>200</v>
      </c>
      <c r="AE366" s="1">
        <f t="shared" si="210"/>
        <v>973.91249999999968</v>
      </c>
      <c r="AF366" s="22">
        <f t="shared" si="211"/>
        <v>2782.6071428571422</v>
      </c>
      <c r="AG366" s="20"/>
      <c r="AH366" s="20"/>
      <c r="AI366" s="1">
        <v>1100</v>
      </c>
      <c r="AJ366" s="1">
        <v>1500</v>
      </c>
      <c r="AK366" s="1">
        <v>2350</v>
      </c>
      <c r="AL366" s="1">
        <f t="shared" si="201"/>
        <v>3268.1785714285711</v>
      </c>
      <c r="AM366" s="1">
        <f t="shared" si="218"/>
        <v>784.80000000000007</v>
      </c>
      <c r="AN366" s="1">
        <f t="shared" si="212"/>
        <v>981.00000000000011</v>
      </c>
      <c r="AO366" s="1">
        <v>205</v>
      </c>
      <c r="AP366" s="1">
        <v>30</v>
      </c>
      <c r="AQ366" s="1">
        <f t="shared" si="213"/>
        <v>1216</v>
      </c>
      <c r="AR366" s="22">
        <f t="shared" si="214"/>
        <v>3474.2857142857147</v>
      </c>
    </row>
    <row r="367" spans="2:44" x14ac:dyDescent="0.35">
      <c r="B367" s="3">
        <v>1100</v>
      </c>
      <c r="C367" s="21">
        <v>1600</v>
      </c>
      <c r="D367" s="4">
        <v>1255</v>
      </c>
      <c r="E367" s="6">
        <f t="shared" si="183"/>
        <v>1883.3964285714285</v>
      </c>
      <c r="F367" s="3">
        <f t="shared" si="215"/>
        <v>524.45000000000005</v>
      </c>
      <c r="G367" s="21">
        <f t="shared" si="203"/>
        <v>655.5625</v>
      </c>
      <c r="H367" s="21">
        <v>165</v>
      </c>
      <c r="I367" s="4">
        <f t="shared" si="204"/>
        <v>820.5625</v>
      </c>
      <c r="J367" s="9">
        <f t="shared" si="205"/>
        <v>2344.4642857142858</v>
      </c>
      <c r="K367" s="20"/>
      <c r="L367" s="1"/>
      <c r="M367" s="1">
        <v>1100</v>
      </c>
      <c r="N367" s="1">
        <v>1600</v>
      </c>
      <c r="O367" s="1">
        <v>1560</v>
      </c>
      <c r="P367" s="1">
        <f t="shared" si="196"/>
        <v>2341.1142857142859</v>
      </c>
      <c r="Q367" s="1">
        <f t="shared" si="216"/>
        <v>665.14999999999986</v>
      </c>
      <c r="R367" s="1">
        <f t="shared" si="206"/>
        <v>831.43749999999977</v>
      </c>
      <c r="S367" s="1">
        <v>185</v>
      </c>
      <c r="T367" s="1">
        <f t="shared" si="207"/>
        <v>1016.4374999999998</v>
      </c>
      <c r="U367" s="22">
        <f t="shared" si="208"/>
        <v>2904.1071428571422</v>
      </c>
      <c r="V367" s="1"/>
      <c r="W367" s="1"/>
      <c r="X367" s="1">
        <v>1100</v>
      </c>
      <c r="Y367" s="1">
        <v>1600</v>
      </c>
      <c r="Z367" s="1">
        <v>1880</v>
      </c>
      <c r="AA367" s="1">
        <f t="shared" si="202"/>
        <v>2821.3428571428572</v>
      </c>
      <c r="AB367" s="1">
        <f t="shared" si="217"/>
        <v>635.41999999999973</v>
      </c>
      <c r="AC367" s="1">
        <f t="shared" si="209"/>
        <v>794.27499999999964</v>
      </c>
      <c r="AD367" s="1">
        <v>200</v>
      </c>
      <c r="AE367" s="1">
        <f t="shared" si="210"/>
        <v>994.27499999999964</v>
      </c>
      <c r="AF367" s="22">
        <f t="shared" si="211"/>
        <v>2840.7857142857133</v>
      </c>
      <c r="AG367" s="20"/>
      <c r="AH367" s="20"/>
      <c r="AI367" s="1">
        <v>1100</v>
      </c>
      <c r="AJ367" s="1">
        <v>1600</v>
      </c>
      <c r="AK367" s="1">
        <v>2350</v>
      </c>
      <c r="AL367" s="1">
        <f t="shared" si="201"/>
        <v>3526.6785714285711</v>
      </c>
      <c r="AM367" s="1">
        <f t="shared" si="218"/>
        <v>805.92000000000007</v>
      </c>
      <c r="AN367" s="1">
        <f t="shared" si="212"/>
        <v>1007.4000000000001</v>
      </c>
      <c r="AO367" s="1">
        <v>210</v>
      </c>
      <c r="AP367" s="1">
        <v>30</v>
      </c>
      <c r="AQ367" s="1">
        <f t="shared" si="213"/>
        <v>1247.4000000000001</v>
      </c>
      <c r="AR367" s="22">
        <f t="shared" si="214"/>
        <v>3564.0000000000005</v>
      </c>
    </row>
    <row r="368" spans="2:44" x14ac:dyDescent="0.35">
      <c r="B368" s="3">
        <v>1100</v>
      </c>
      <c r="C368" s="21">
        <v>1700</v>
      </c>
      <c r="D368" s="4">
        <v>1255</v>
      </c>
      <c r="E368" s="6">
        <f t="shared" si="183"/>
        <v>2021.4464285714284</v>
      </c>
      <c r="F368" s="3">
        <f t="shared" si="215"/>
        <v>537.12</v>
      </c>
      <c r="G368" s="21">
        <f t="shared" si="203"/>
        <v>671.4</v>
      </c>
      <c r="H368" s="21">
        <v>185</v>
      </c>
      <c r="I368" s="4">
        <f t="shared" si="204"/>
        <v>856.4</v>
      </c>
      <c r="J368" s="9">
        <f t="shared" si="205"/>
        <v>2446.8571428571431</v>
      </c>
      <c r="K368" s="20"/>
      <c r="L368" s="1"/>
      <c r="M368" s="1">
        <v>1100</v>
      </c>
      <c r="N368" s="1">
        <v>1700</v>
      </c>
      <c r="O368" s="1">
        <v>1560</v>
      </c>
      <c r="P368" s="1">
        <f t="shared" si="196"/>
        <v>2512.7142857142858</v>
      </c>
      <c r="Q368" s="1">
        <f t="shared" si="216"/>
        <v>682.03999999999985</v>
      </c>
      <c r="R368" s="1">
        <f t="shared" si="206"/>
        <v>852.54999999999984</v>
      </c>
      <c r="S368" s="1">
        <v>200</v>
      </c>
      <c r="T368" s="1">
        <f t="shared" si="207"/>
        <v>1052.5499999999997</v>
      </c>
      <c r="U368" s="22">
        <f t="shared" si="208"/>
        <v>3007.2857142857138</v>
      </c>
      <c r="V368" s="1"/>
      <c r="W368" s="1"/>
      <c r="X368" s="1">
        <v>1100</v>
      </c>
      <c r="Y368" s="1">
        <v>1700</v>
      </c>
      <c r="Z368" s="1">
        <v>1880</v>
      </c>
      <c r="AA368" s="1">
        <f t="shared" si="202"/>
        <v>3028.1428571428569</v>
      </c>
      <c r="AB368" s="1">
        <f t="shared" si="217"/>
        <v>651.7099999999997</v>
      </c>
      <c r="AC368" s="1">
        <f t="shared" si="209"/>
        <v>814.63749999999959</v>
      </c>
      <c r="AD368" s="1">
        <v>205</v>
      </c>
      <c r="AE368" s="1">
        <f t="shared" si="210"/>
        <v>1019.6374999999996</v>
      </c>
      <c r="AF368" s="22">
        <f t="shared" si="211"/>
        <v>2913.2499999999991</v>
      </c>
      <c r="AG368" s="20"/>
      <c r="AH368" s="20"/>
      <c r="AI368" s="1">
        <v>1100</v>
      </c>
      <c r="AJ368" s="1">
        <v>1700</v>
      </c>
      <c r="AK368" s="1">
        <v>2350</v>
      </c>
      <c r="AL368" s="1">
        <f t="shared" si="201"/>
        <v>3785.1785714285711</v>
      </c>
      <c r="AM368" s="1">
        <f t="shared" si="218"/>
        <v>827.04000000000008</v>
      </c>
      <c r="AN368" s="1">
        <f t="shared" si="212"/>
        <v>1033.8000000000002</v>
      </c>
      <c r="AO368" s="1">
        <v>210</v>
      </c>
      <c r="AP368" s="1">
        <v>30</v>
      </c>
      <c r="AQ368" s="1">
        <f t="shared" si="213"/>
        <v>1273.8000000000002</v>
      </c>
      <c r="AR368" s="22">
        <f t="shared" si="214"/>
        <v>3639.428571428572</v>
      </c>
    </row>
    <row r="369" spans="2:44" x14ac:dyDescent="0.35">
      <c r="B369" s="3">
        <v>1100</v>
      </c>
      <c r="C369" s="21">
        <v>1800</v>
      </c>
      <c r="D369" s="4">
        <v>1255</v>
      </c>
      <c r="E369" s="6">
        <f t="shared" si="183"/>
        <v>2159.4964285714282</v>
      </c>
      <c r="F369" s="3">
        <f t="shared" si="215"/>
        <v>549.79</v>
      </c>
      <c r="G369" s="21">
        <f t="shared" si="203"/>
        <v>687.23749999999995</v>
      </c>
      <c r="H369" s="21">
        <v>185</v>
      </c>
      <c r="I369" s="4">
        <f t="shared" si="204"/>
        <v>872.23749999999995</v>
      </c>
      <c r="J369" s="9">
        <f t="shared" si="205"/>
        <v>2492.1071428571427</v>
      </c>
      <c r="K369" s="20"/>
      <c r="L369" s="1"/>
      <c r="M369" s="1">
        <v>1100</v>
      </c>
      <c r="N369" s="1">
        <v>1800</v>
      </c>
      <c r="O369" s="1">
        <v>1560</v>
      </c>
      <c r="P369" s="1">
        <f t="shared" si="196"/>
        <v>2684.3142857142857</v>
      </c>
      <c r="Q369" s="1">
        <f t="shared" si="216"/>
        <v>698.92999999999984</v>
      </c>
      <c r="R369" s="1">
        <f t="shared" si="206"/>
        <v>873.6624999999998</v>
      </c>
      <c r="S369" s="1">
        <v>200</v>
      </c>
      <c r="T369" s="1">
        <f t="shared" si="207"/>
        <v>1073.6624999999999</v>
      </c>
      <c r="U369" s="22">
        <f t="shared" si="208"/>
        <v>3067.6071428571427</v>
      </c>
      <c r="V369" s="1"/>
      <c r="W369" s="1"/>
      <c r="X369" s="1">
        <v>1100</v>
      </c>
      <c r="Y369" s="1">
        <v>1800</v>
      </c>
      <c r="Z369" s="1">
        <v>1880</v>
      </c>
      <c r="AA369" s="1">
        <f t="shared" si="202"/>
        <v>3234.9428571428571</v>
      </c>
      <c r="AB369" s="1">
        <f t="shared" si="217"/>
        <v>667.99999999999966</v>
      </c>
      <c r="AC369" s="1">
        <f t="shared" si="209"/>
        <v>834.99999999999955</v>
      </c>
      <c r="AD369" s="1">
        <v>205</v>
      </c>
      <c r="AE369" s="1">
        <f t="shared" si="210"/>
        <v>1039.9999999999995</v>
      </c>
      <c r="AF369" s="22">
        <f t="shared" si="211"/>
        <v>2971.4285714285702</v>
      </c>
      <c r="AG369" s="20"/>
      <c r="AH369" s="20"/>
      <c r="AI369" s="1">
        <v>1100</v>
      </c>
      <c r="AJ369" s="1">
        <v>1800</v>
      </c>
      <c r="AK369" s="1">
        <v>2350</v>
      </c>
      <c r="AL369" s="1">
        <f t="shared" si="201"/>
        <v>4043.6785714285711</v>
      </c>
      <c r="AM369" s="1">
        <f t="shared" si="218"/>
        <v>848.16000000000008</v>
      </c>
      <c r="AN369" s="1">
        <f t="shared" si="212"/>
        <v>1060.2</v>
      </c>
      <c r="AO369" s="1">
        <v>215</v>
      </c>
      <c r="AP369" s="1">
        <v>30</v>
      </c>
      <c r="AQ369" s="1">
        <f t="shared" si="213"/>
        <v>1305.2</v>
      </c>
      <c r="AR369" s="22">
        <f t="shared" si="214"/>
        <v>3729.1428571428573</v>
      </c>
    </row>
    <row r="370" spans="2:44" x14ac:dyDescent="0.35">
      <c r="B370" s="3">
        <v>1100</v>
      </c>
      <c r="C370" s="21">
        <v>1900</v>
      </c>
      <c r="D370" s="4">
        <v>1255</v>
      </c>
      <c r="E370" s="6">
        <f t="shared" si="183"/>
        <v>2297.5464285714284</v>
      </c>
      <c r="F370" s="3">
        <f t="shared" si="215"/>
        <v>562.45999999999992</v>
      </c>
      <c r="G370" s="21">
        <f t="shared" si="203"/>
        <v>703.07499999999993</v>
      </c>
      <c r="H370" s="21">
        <v>185</v>
      </c>
      <c r="I370" s="4">
        <f t="shared" si="204"/>
        <v>888.07499999999993</v>
      </c>
      <c r="J370" s="9">
        <f t="shared" si="205"/>
        <v>2537.3571428571427</v>
      </c>
      <c r="K370" s="20"/>
      <c r="L370" s="1"/>
      <c r="M370" s="1">
        <v>1100</v>
      </c>
      <c r="N370" s="1">
        <v>1900</v>
      </c>
      <c r="O370" s="1">
        <v>1560</v>
      </c>
      <c r="P370" s="1">
        <f t="shared" si="196"/>
        <v>2855.9142857142861</v>
      </c>
      <c r="Q370" s="1">
        <f t="shared" si="216"/>
        <v>715.81999999999982</v>
      </c>
      <c r="R370" s="1">
        <f t="shared" si="206"/>
        <v>894.77499999999975</v>
      </c>
      <c r="S370" s="1">
        <v>200</v>
      </c>
      <c r="T370" s="1">
        <f t="shared" si="207"/>
        <v>1094.7749999999996</v>
      </c>
      <c r="U370" s="22">
        <f t="shared" si="208"/>
        <v>3127.9285714285706</v>
      </c>
      <c r="V370" s="1"/>
      <c r="W370" s="1"/>
      <c r="X370" s="1">
        <v>1100</v>
      </c>
      <c r="Y370" s="1">
        <v>1900</v>
      </c>
      <c r="Z370" s="1">
        <v>1880</v>
      </c>
      <c r="AA370" s="1">
        <f t="shared" si="202"/>
        <v>3441.7428571428572</v>
      </c>
      <c r="AB370" s="1">
        <f t="shared" si="217"/>
        <v>684.28999999999962</v>
      </c>
      <c r="AC370" s="1">
        <f t="shared" si="209"/>
        <v>855.3624999999995</v>
      </c>
      <c r="AD370" s="1">
        <v>205</v>
      </c>
      <c r="AE370" s="1">
        <f t="shared" si="210"/>
        <v>1060.3624999999995</v>
      </c>
      <c r="AF370" s="22">
        <f t="shared" si="211"/>
        <v>3029.6071428571418</v>
      </c>
      <c r="AG370" s="20"/>
      <c r="AH370" s="20"/>
      <c r="AI370" s="1">
        <v>1100</v>
      </c>
      <c r="AJ370" s="1">
        <v>1900</v>
      </c>
      <c r="AK370" s="1">
        <v>2350</v>
      </c>
      <c r="AL370" s="1">
        <f t="shared" si="201"/>
        <v>4302.1785714285716</v>
      </c>
      <c r="AM370" s="1">
        <f t="shared" si="218"/>
        <v>869.28000000000009</v>
      </c>
      <c r="AN370" s="1">
        <f t="shared" si="212"/>
        <v>1086.6000000000001</v>
      </c>
      <c r="AO370" s="1">
        <v>215</v>
      </c>
      <c r="AP370" s="1">
        <v>30</v>
      </c>
      <c r="AQ370" s="1">
        <f t="shared" si="213"/>
        <v>1331.6000000000001</v>
      </c>
      <c r="AR370" s="22">
        <f t="shared" si="214"/>
        <v>3804.5714285714294</v>
      </c>
    </row>
    <row r="371" spans="2:44" x14ac:dyDescent="0.35">
      <c r="B371" s="3">
        <v>1100</v>
      </c>
      <c r="C371" s="21">
        <v>2000</v>
      </c>
      <c r="D371" s="4">
        <v>1255</v>
      </c>
      <c r="E371" s="6">
        <f t="shared" si="183"/>
        <v>2435.5964285714281</v>
      </c>
      <c r="F371" s="3">
        <f t="shared" si="215"/>
        <v>575.12999999999988</v>
      </c>
      <c r="G371" s="21">
        <f t="shared" si="203"/>
        <v>718.91249999999991</v>
      </c>
      <c r="H371" s="21">
        <v>185</v>
      </c>
      <c r="I371" s="4">
        <f t="shared" si="204"/>
        <v>903.91249999999991</v>
      </c>
      <c r="J371" s="9">
        <f t="shared" si="205"/>
        <v>2582.6071428571427</v>
      </c>
      <c r="K371" s="20"/>
      <c r="L371" s="1"/>
      <c r="M371" s="1">
        <v>1100</v>
      </c>
      <c r="N371" s="1">
        <v>2000</v>
      </c>
      <c r="O371" s="1">
        <v>1560</v>
      </c>
      <c r="P371" s="1">
        <f t="shared" si="196"/>
        <v>3027.514285714286</v>
      </c>
      <c r="Q371" s="1">
        <f t="shared" si="216"/>
        <v>732.70999999999981</v>
      </c>
      <c r="R371" s="1">
        <f t="shared" si="206"/>
        <v>915.88749999999982</v>
      </c>
      <c r="S371" s="1">
        <v>205</v>
      </c>
      <c r="T371" s="1">
        <f t="shared" si="207"/>
        <v>1120.8874999999998</v>
      </c>
      <c r="U371" s="22">
        <f t="shared" si="208"/>
        <v>3202.5357142857138</v>
      </c>
      <c r="V371" s="1"/>
      <c r="W371" s="1"/>
      <c r="X371" s="1">
        <v>1100</v>
      </c>
      <c r="Y371" s="1">
        <v>2000</v>
      </c>
      <c r="Z371" s="1">
        <v>1880</v>
      </c>
      <c r="AA371" s="1">
        <f t="shared" si="202"/>
        <v>3648.542857142857</v>
      </c>
      <c r="AB371" s="1">
        <f t="shared" si="217"/>
        <v>700.57999999999959</v>
      </c>
      <c r="AC371" s="1">
        <f t="shared" si="209"/>
        <v>875.72499999999945</v>
      </c>
      <c r="AD371" s="1">
        <v>210</v>
      </c>
      <c r="AE371" s="1">
        <f t="shared" si="210"/>
        <v>1085.7249999999995</v>
      </c>
      <c r="AF371" s="22">
        <f t="shared" si="211"/>
        <v>3102.0714285714271</v>
      </c>
      <c r="AG371" s="20"/>
      <c r="AH371" s="20"/>
      <c r="AI371" s="1">
        <v>1100</v>
      </c>
      <c r="AJ371" s="1">
        <v>2000</v>
      </c>
      <c r="AK371" s="1">
        <v>2350</v>
      </c>
      <c r="AL371" s="1">
        <f t="shared" si="201"/>
        <v>4560.6785714285716</v>
      </c>
      <c r="AM371" s="1">
        <f t="shared" si="218"/>
        <v>890.40000000000009</v>
      </c>
      <c r="AN371" s="1">
        <f t="shared" si="212"/>
        <v>1113</v>
      </c>
      <c r="AO371" s="1">
        <v>220</v>
      </c>
      <c r="AP371" s="1">
        <v>30</v>
      </c>
      <c r="AQ371" s="1">
        <f t="shared" si="213"/>
        <v>1363</v>
      </c>
      <c r="AR371" s="22">
        <f t="shared" si="214"/>
        <v>3894.2857142857147</v>
      </c>
    </row>
    <row r="372" spans="2:44" x14ac:dyDescent="0.35">
      <c r="B372" s="3">
        <v>1100</v>
      </c>
      <c r="C372" s="21">
        <v>2100</v>
      </c>
      <c r="D372" s="4">
        <v>1255</v>
      </c>
      <c r="E372" s="6">
        <f t="shared" si="183"/>
        <v>2573.6464285714283</v>
      </c>
      <c r="F372" s="3">
        <f t="shared" si="215"/>
        <v>587.79999999999984</v>
      </c>
      <c r="G372" s="21">
        <f t="shared" si="203"/>
        <v>734.74999999999977</v>
      </c>
      <c r="H372" s="21">
        <v>200</v>
      </c>
      <c r="I372" s="4">
        <f t="shared" si="204"/>
        <v>934.74999999999977</v>
      </c>
      <c r="J372" s="9">
        <f t="shared" si="205"/>
        <v>2670.7142857142853</v>
      </c>
      <c r="K372" s="20"/>
      <c r="L372" s="1"/>
      <c r="M372" s="1">
        <v>1100</v>
      </c>
      <c r="N372" s="1">
        <v>2100</v>
      </c>
      <c r="O372" s="1">
        <v>1560</v>
      </c>
      <c r="P372" s="1">
        <f t="shared" si="196"/>
        <v>3199.1142857142859</v>
      </c>
      <c r="Q372" s="1">
        <f t="shared" si="216"/>
        <v>749.5999999999998</v>
      </c>
      <c r="R372" s="1">
        <f t="shared" si="206"/>
        <v>936.99999999999977</v>
      </c>
      <c r="S372" s="1">
        <v>205</v>
      </c>
      <c r="T372" s="1">
        <f t="shared" si="207"/>
        <v>1141.9999999999998</v>
      </c>
      <c r="U372" s="22">
        <f t="shared" si="208"/>
        <v>3262.8571428571422</v>
      </c>
      <c r="V372" s="1"/>
      <c r="W372" s="1"/>
      <c r="X372" s="1">
        <v>1100</v>
      </c>
      <c r="Y372" s="1">
        <v>2100</v>
      </c>
      <c r="Z372" s="1">
        <v>1880</v>
      </c>
      <c r="AA372" s="1">
        <f t="shared" si="202"/>
        <v>3855.3428571428572</v>
      </c>
      <c r="AB372" s="1">
        <f t="shared" si="217"/>
        <v>716.86999999999955</v>
      </c>
      <c r="AC372" s="1">
        <f t="shared" si="209"/>
        <v>896.08749999999941</v>
      </c>
      <c r="AD372" s="1">
        <v>210</v>
      </c>
      <c r="AE372" s="1">
        <f t="shared" si="210"/>
        <v>1106.0874999999994</v>
      </c>
      <c r="AF372" s="22">
        <f t="shared" si="211"/>
        <v>3160.2499999999986</v>
      </c>
      <c r="AG372" s="20"/>
      <c r="AH372" s="20"/>
      <c r="AI372" s="1">
        <v>1100</v>
      </c>
      <c r="AJ372" s="1">
        <v>2100</v>
      </c>
      <c r="AK372" s="1">
        <v>2350</v>
      </c>
      <c r="AL372" s="1">
        <f t="shared" si="201"/>
        <v>4819.1785714285716</v>
      </c>
      <c r="AM372" s="1">
        <f t="shared" si="218"/>
        <v>911.5200000000001</v>
      </c>
      <c r="AN372" s="1">
        <f t="shared" si="212"/>
        <v>1139.4000000000001</v>
      </c>
      <c r="AO372" s="1">
        <v>220</v>
      </c>
      <c r="AP372" s="1">
        <v>30</v>
      </c>
      <c r="AQ372" s="1">
        <f t="shared" si="213"/>
        <v>1389.4</v>
      </c>
      <c r="AR372" s="22">
        <f t="shared" si="214"/>
        <v>3969.7142857142862</v>
      </c>
    </row>
    <row r="373" spans="2:44" x14ac:dyDescent="0.35">
      <c r="B373" s="3">
        <v>1100</v>
      </c>
      <c r="C373" s="21">
        <v>2200</v>
      </c>
      <c r="D373" s="4">
        <v>1255</v>
      </c>
      <c r="E373" s="6">
        <f t="shared" si="183"/>
        <v>2711.6964285714284</v>
      </c>
      <c r="F373" s="3">
        <f t="shared" si="215"/>
        <v>600.4699999999998</v>
      </c>
      <c r="G373" s="21">
        <f t="shared" si="203"/>
        <v>750.58749999999975</v>
      </c>
      <c r="H373" s="21">
        <v>200</v>
      </c>
      <c r="I373" s="4">
        <f t="shared" si="204"/>
        <v>950.58749999999975</v>
      </c>
      <c r="J373" s="9">
        <f t="shared" si="205"/>
        <v>2715.9642857142853</v>
      </c>
      <c r="K373" s="20"/>
      <c r="L373" s="1"/>
      <c r="M373" s="1">
        <v>1100</v>
      </c>
      <c r="N373" s="1">
        <v>2200</v>
      </c>
      <c r="O373" s="1">
        <v>1560</v>
      </c>
      <c r="P373" s="1">
        <f t="shared" si="196"/>
        <v>3370.7142857142858</v>
      </c>
      <c r="Q373" s="1">
        <f t="shared" si="216"/>
        <v>766.48999999999978</v>
      </c>
      <c r="R373" s="1">
        <f t="shared" si="206"/>
        <v>958.11249999999973</v>
      </c>
      <c r="S373" s="1">
        <v>205</v>
      </c>
      <c r="T373" s="1">
        <f t="shared" si="207"/>
        <v>1163.1124999999997</v>
      </c>
      <c r="U373" s="22">
        <f t="shared" si="208"/>
        <v>3323.1785714285706</v>
      </c>
      <c r="V373" s="1"/>
      <c r="W373" s="1"/>
      <c r="X373" s="1">
        <v>1100</v>
      </c>
      <c r="Y373" s="1">
        <v>2200</v>
      </c>
      <c r="Z373" s="1">
        <v>1880</v>
      </c>
      <c r="AA373" s="1">
        <f t="shared" si="202"/>
        <v>4062.1428571428569</v>
      </c>
      <c r="AB373" s="1">
        <f t="shared" si="217"/>
        <v>733.15999999999951</v>
      </c>
      <c r="AC373" s="1">
        <f t="shared" si="209"/>
        <v>916.44999999999936</v>
      </c>
      <c r="AD373" s="1">
        <v>215</v>
      </c>
      <c r="AE373" s="1">
        <f t="shared" si="210"/>
        <v>1131.4499999999994</v>
      </c>
      <c r="AF373" s="22">
        <f t="shared" si="211"/>
        <v>3232.714285714284</v>
      </c>
      <c r="AG373" s="20"/>
      <c r="AH373" s="20"/>
      <c r="AI373" s="1">
        <v>1100</v>
      </c>
      <c r="AJ373" s="1">
        <v>2200</v>
      </c>
      <c r="AK373" s="1">
        <v>2350</v>
      </c>
      <c r="AL373" s="1">
        <f t="shared" si="201"/>
        <v>5077.6785714285716</v>
      </c>
      <c r="AM373" s="1">
        <f t="shared" si="218"/>
        <v>932.6400000000001</v>
      </c>
      <c r="AN373" s="1">
        <f t="shared" si="212"/>
        <v>1165.8000000000002</v>
      </c>
      <c r="AO373" s="1">
        <v>225</v>
      </c>
      <c r="AP373" s="1">
        <v>45</v>
      </c>
      <c r="AQ373" s="1">
        <f t="shared" si="213"/>
        <v>1435.8000000000002</v>
      </c>
      <c r="AR373" s="22">
        <f t="shared" si="214"/>
        <v>4102.2857142857147</v>
      </c>
    </row>
    <row r="374" spans="2:44" x14ac:dyDescent="0.35">
      <c r="B374" s="3">
        <v>1100</v>
      </c>
      <c r="C374" s="21">
        <v>2300</v>
      </c>
      <c r="D374" s="4">
        <v>1255</v>
      </c>
      <c r="E374" s="6">
        <f t="shared" si="183"/>
        <v>2849.7464285714282</v>
      </c>
      <c r="F374" s="3">
        <f t="shared" si="215"/>
        <v>613.13999999999976</v>
      </c>
      <c r="G374" s="21">
        <f t="shared" si="203"/>
        <v>766.42499999999973</v>
      </c>
      <c r="H374" s="21">
        <v>200</v>
      </c>
      <c r="I374" s="4">
        <f t="shared" si="204"/>
        <v>966.42499999999973</v>
      </c>
      <c r="J374" s="9">
        <f t="shared" si="205"/>
        <v>2761.2142857142853</v>
      </c>
      <c r="K374" s="20"/>
      <c r="L374" s="1"/>
      <c r="M374" s="1">
        <v>1100</v>
      </c>
      <c r="N374" s="1">
        <v>2300</v>
      </c>
      <c r="O374" s="1">
        <v>1560</v>
      </c>
      <c r="P374" s="1">
        <f t="shared" si="196"/>
        <v>3542.3142857142857</v>
      </c>
      <c r="Q374" s="1">
        <f t="shared" si="216"/>
        <v>783.37999999999977</v>
      </c>
      <c r="R374" s="1">
        <f t="shared" si="206"/>
        <v>979.22499999999968</v>
      </c>
      <c r="S374" s="1">
        <v>210</v>
      </c>
      <c r="T374" s="1">
        <f t="shared" si="207"/>
        <v>1189.2249999999997</v>
      </c>
      <c r="U374" s="22">
        <f t="shared" si="208"/>
        <v>3397.7857142857138</v>
      </c>
      <c r="V374" s="1"/>
      <c r="W374" s="1"/>
      <c r="X374" s="1">
        <v>1100</v>
      </c>
      <c r="Y374" s="1">
        <v>2300</v>
      </c>
      <c r="Z374" s="1">
        <v>1880</v>
      </c>
      <c r="AA374" s="1">
        <f t="shared" si="202"/>
        <v>4268.9428571428571</v>
      </c>
      <c r="AB374" s="1">
        <f t="shared" si="217"/>
        <v>749.44999999999948</v>
      </c>
      <c r="AC374" s="1">
        <f t="shared" si="209"/>
        <v>936.81249999999932</v>
      </c>
      <c r="AD374" s="1">
        <v>215</v>
      </c>
      <c r="AE374" s="1">
        <f t="shared" si="210"/>
        <v>1151.8124999999993</v>
      </c>
      <c r="AF374" s="22">
        <f t="shared" si="211"/>
        <v>3290.8928571428555</v>
      </c>
      <c r="AG374" s="20"/>
      <c r="AH374" s="20"/>
      <c r="AI374" s="1">
        <v>1100</v>
      </c>
      <c r="AJ374" s="1">
        <v>2300</v>
      </c>
      <c r="AK374" s="1">
        <v>2350</v>
      </c>
      <c r="AL374" s="1">
        <f t="shared" si="201"/>
        <v>5336.1785714285716</v>
      </c>
      <c r="AM374" s="1">
        <f t="shared" si="218"/>
        <v>953.7600000000001</v>
      </c>
      <c r="AN374" s="1">
        <f t="shared" si="212"/>
        <v>1192.2</v>
      </c>
      <c r="AO374" s="1">
        <v>225</v>
      </c>
      <c r="AP374" s="1">
        <v>45</v>
      </c>
      <c r="AQ374" s="1">
        <f t="shared" si="213"/>
        <v>1462.2</v>
      </c>
      <c r="AR374" s="22">
        <f t="shared" si="214"/>
        <v>4177.7142857142862</v>
      </c>
    </row>
    <row r="375" spans="2:44" x14ac:dyDescent="0.35">
      <c r="B375" s="3">
        <v>1100</v>
      </c>
      <c r="C375" s="21">
        <v>2400</v>
      </c>
      <c r="D375" s="4">
        <v>1255</v>
      </c>
      <c r="E375" s="6">
        <f t="shared" si="183"/>
        <v>2987.7964285714284</v>
      </c>
      <c r="F375" s="3">
        <f t="shared" si="215"/>
        <v>625.80999999999972</v>
      </c>
      <c r="G375" s="21">
        <f t="shared" si="203"/>
        <v>782.26249999999959</v>
      </c>
      <c r="H375" s="21">
        <v>200</v>
      </c>
      <c r="I375" s="4">
        <f t="shared" si="204"/>
        <v>982.26249999999959</v>
      </c>
      <c r="J375" s="9">
        <f t="shared" si="205"/>
        <v>2806.4642857142849</v>
      </c>
      <c r="K375" s="20"/>
      <c r="L375" s="1"/>
      <c r="M375" s="1">
        <v>1100</v>
      </c>
      <c r="N375" s="1">
        <v>2400</v>
      </c>
      <c r="O375" s="1">
        <v>1560</v>
      </c>
      <c r="P375" s="1">
        <f t="shared" si="196"/>
        <v>3713.9142857142861</v>
      </c>
      <c r="Q375" s="1">
        <f t="shared" si="216"/>
        <v>800.26999999999975</v>
      </c>
      <c r="R375" s="1">
        <f t="shared" si="206"/>
        <v>1000.3374999999996</v>
      </c>
      <c r="S375" s="1">
        <v>210</v>
      </c>
      <c r="T375" s="1">
        <f t="shared" si="207"/>
        <v>1210.3374999999996</v>
      </c>
      <c r="U375" s="22">
        <f t="shared" si="208"/>
        <v>3458.1071428571422</v>
      </c>
      <c r="V375" s="1"/>
      <c r="W375" s="1"/>
      <c r="X375" s="1">
        <v>1100</v>
      </c>
      <c r="Y375" s="1">
        <v>2400</v>
      </c>
      <c r="Z375" s="1">
        <v>1880</v>
      </c>
      <c r="AA375" s="1">
        <f t="shared" si="202"/>
        <v>4475.7428571428563</v>
      </c>
      <c r="AB375" s="1">
        <f t="shared" si="217"/>
        <v>765.73999999999944</v>
      </c>
      <c r="AC375" s="1">
        <f t="shared" si="209"/>
        <v>957.17499999999927</v>
      </c>
      <c r="AD375" s="1">
        <v>215</v>
      </c>
      <c r="AE375" s="1">
        <f t="shared" si="210"/>
        <v>1172.1749999999993</v>
      </c>
      <c r="AF375" s="22">
        <f t="shared" si="211"/>
        <v>3349.0714285714266</v>
      </c>
      <c r="AG375" s="20"/>
      <c r="AH375" s="20"/>
      <c r="AI375" s="1">
        <v>1100</v>
      </c>
      <c r="AJ375" s="1">
        <v>2400</v>
      </c>
      <c r="AK375" s="1">
        <v>2350</v>
      </c>
      <c r="AL375" s="1">
        <f t="shared" si="201"/>
        <v>5594.6785714285716</v>
      </c>
      <c r="AM375" s="1">
        <f t="shared" si="218"/>
        <v>974.88000000000011</v>
      </c>
      <c r="AN375" s="1">
        <f t="shared" si="212"/>
        <v>1218.6000000000001</v>
      </c>
      <c r="AO375" s="1">
        <v>225</v>
      </c>
      <c r="AP375" s="1">
        <v>45</v>
      </c>
      <c r="AQ375" s="1">
        <f t="shared" si="213"/>
        <v>1488.6000000000001</v>
      </c>
      <c r="AR375" s="22">
        <f t="shared" si="214"/>
        <v>4253.1428571428578</v>
      </c>
    </row>
    <row r="376" spans="2:44" x14ac:dyDescent="0.35">
      <c r="B376" s="3">
        <v>1100</v>
      </c>
      <c r="C376" s="21">
        <v>2500</v>
      </c>
      <c r="D376" s="4">
        <v>1255</v>
      </c>
      <c r="E376" s="6">
        <f t="shared" si="183"/>
        <v>3125.8464285714281</v>
      </c>
      <c r="F376" s="3">
        <f t="shared" si="215"/>
        <v>638.47999999999968</v>
      </c>
      <c r="G376" s="21">
        <f t="shared" si="203"/>
        <v>798.09999999999957</v>
      </c>
      <c r="H376" s="21">
        <v>205</v>
      </c>
      <c r="I376" s="4">
        <f t="shared" si="204"/>
        <v>1003.0999999999996</v>
      </c>
      <c r="J376" s="9">
        <f t="shared" si="205"/>
        <v>2865.9999999999991</v>
      </c>
      <c r="K376" s="20"/>
      <c r="L376" s="1"/>
      <c r="M376" s="1">
        <v>1100</v>
      </c>
      <c r="N376" s="1">
        <v>2500</v>
      </c>
      <c r="O376" s="1">
        <v>1560</v>
      </c>
      <c r="P376" s="1">
        <f t="shared" si="196"/>
        <v>3885.514285714286</v>
      </c>
      <c r="Q376" s="1">
        <f t="shared" si="216"/>
        <v>817.15999999999974</v>
      </c>
      <c r="R376" s="1">
        <f t="shared" si="206"/>
        <v>1021.4499999999997</v>
      </c>
      <c r="S376" s="1">
        <v>210</v>
      </c>
      <c r="T376" s="1">
        <f t="shared" si="207"/>
        <v>1231.4499999999998</v>
      </c>
      <c r="U376" s="22">
        <f t="shared" si="208"/>
        <v>3518.4285714285711</v>
      </c>
      <c r="V376" s="1"/>
      <c r="W376" s="1"/>
      <c r="X376" s="1">
        <v>1100</v>
      </c>
      <c r="Y376" s="1">
        <v>2500</v>
      </c>
      <c r="Z376" s="1">
        <v>1880</v>
      </c>
      <c r="AA376" s="1">
        <f t="shared" si="202"/>
        <v>4682.5428571428565</v>
      </c>
      <c r="AB376" s="1">
        <f t="shared" si="217"/>
        <v>782.0299999999994</v>
      </c>
      <c r="AC376" s="1">
        <f t="shared" si="209"/>
        <v>977.53749999999923</v>
      </c>
      <c r="AD376" s="1">
        <v>220</v>
      </c>
      <c r="AE376" s="1">
        <f t="shared" si="210"/>
        <v>1197.5374999999992</v>
      </c>
      <c r="AF376" s="22">
        <f t="shared" si="211"/>
        <v>3421.5357142857124</v>
      </c>
      <c r="AG376" s="20"/>
      <c r="AH376" s="20"/>
      <c r="AI376" s="1">
        <v>1100</v>
      </c>
      <c r="AJ376" s="1">
        <v>2500</v>
      </c>
      <c r="AK376" s="1">
        <v>2350</v>
      </c>
      <c r="AL376" s="1">
        <f t="shared" si="201"/>
        <v>5853.1785714285716</v>
      </c>
      <c r="AM376" s="1">
        <f t="shared" si="218"/>
        <v>996.00000000000011</v>
      </c>
      <c r="AN376" s="1">
        <f t="shared" si="212"/>
        <v>1245.0000000000002</v>
      </c>
      <c r="AO376" s="1">
        <v>225</v>
      </c>
      <c r="AP376" s="1">
        <v>45</v>
      </c>
      <c r="AQ376" s="1">
        <f t="shared" si="213"/>
        <v>1515.0000000000002</v>
      </c>
      <c r="AR376" s="22">
        <f t="shared" si="214"/>
        <v>4328.5714285714294</v>
      </c>
    </row>
    <row r="377" spans="2:44" x14ac:dyDescent="0.35">
      <c r="B377" s="3">
        <v>1100</v>
      </c>
      <c r="C377" s="21">
        <v>2600</v>
      </c>
      <c r="D377" s="4">
        <v>1255</v>
      </c>
      <c r="E377" s="6">
        <f t="shared" si="183"/>
        <v>3263.8964285714283</v>
      </c>
      <c r="F377" s="3">
        <f t="shared" si="215"/>
        <v>651.14999999999964</v>
      </c>
      <c r="G377" s="21">
        <f t="shared" si="203"/>
        <v>813.93749999999955</v>
      </c>
      <c r="H377" s="21">
        <v>205</v>
      </c>
      <c r="I377" s="4">
        <f t="shared" si="204"/>
        <v>1018.9374999999995</v>
      </c>
      <c r="J377" s="9">
        <f t="shared" si="205"/>
        <v>2911.2499999999991</v>
      </c>
      <c r="K377" s="20"/>
      <c r="L377" s="1"/>
      <c r="M377" s="1">
        <v>1100</v>
      </c>
      <c r="N377" s="1">
        <v>2600</v>
      </c>
      <c r="O377" s="1">
        <v>1560</v>
      </c>
      <c r="P377" s="1">
        <f t="shared" si="196"/>
        <v>4057.1142857142859</v>
      </c>
      <c r="Q377" s="1">
        <f t="shared" si="216"/>
        <v>834.04999999999973</v>
      </c>
      <c r="R377" s="1">
        <f t="shared" si="206"/>
        <v>1042.5624999999995</v>
      </c>
      <c r="S377" s="1">
        <v>215</v>
      </c>
      <c r="T377" s="1">
        <f t="shared" si="207"/>
        <v>1257.5624999999995</v>
      </c>
      <c r="U377" s="22">
        <f t="shared" si="208"/>
        <v>3593.0357142857133</v>
      </c>
      <c r="V377" s="1"/>
      <c r="W377" s="1"/>
      <c r="X377" s="1">
        <v>1100</v>
      </c>
      <c r="Y377" s="1">
        <v>2600</v>
      </c>
      <c r="Z377" s="1">
        <v>1880</v>
      </c>
      <c r="AA377" s="1">
        <f t="shared" si="202"/>
        <v>4889.3428571428567</v>
      </c>
      <c r="AB377" s="1">
        <f t="shared" si="217"/>
        <v>798.31999999999937</v>
      </c>
      <c r="AC377" s="1">
        <f t="shared" si="209"/>
        <v>997.89999999999918</v>
      </c>
      <c r="AD377" s="1">
        <v>220</v>
      </c>
      <c r="AE377" s="1">
        <f t="shared" si="210"/>
        <v>1217.8999999999992</v>
      </c>
      <c r="AF377" s="22">
        <f t="shared" si="211"/>
        <v>3479.7142857142835</v>
      </c>
      <c r="AG377" s="20"/>
      <c r="AH377" s="20"/>
      <c r="AI377" s="1">
        <v>1100</v>
      </c>
      <c r="AJ377" s="1">
        <v>2600</v>
      </c>
      <c r="AK377" s="1">
        <v>2350</v>
      </c>
      <c r="AL377" s="1">
        <f t="shared" si="201"/>
        <v>6111.6785714285716</v>
      </c>
      <c r="AM377" s="1">
        <f t="shared" si="218"/>
        <v>1017.1200000000001</v>
      </c>
      <c r="AN377" s="1">
        <f t="shared" si="212"/>
        <v>1271.4000000000001</v>
      </c>
      <c r="AO377" s="1">
        <v>230</v>
      </c>
      <c r="AP377" s="1">
        <v>45</v>
      </c>
      <c r="AQ377" s="1">
        <f t="shared" si="213"/>
        <v>1546.4</v>
      </c>
      <c r="AR377" s="22">
        <f t="shared" si="214"/>
        <v>4418.2857142857147</v>
      </c>
    </row>
    <row r="378" spans="2:44" x14ac:dyDescent="0.35">
      <c r="B378" s="3">
        <v>1100</v>
      </c>
      <c r="C378" s="21">
        <v>2700</v>
      </c>
      <c r="D378" s="4">
        <v>1255</v>
      </c>
      <c r="E378" s="6">
        <f t="shared" si="183"/>
        <v>3401.9464285714284</v>
      </c>
      <c r="F378" s="3">
        <f t="shared" si="215"/>
        <v>663.8199999999996</v>
      </c>
      <c r="G378" s="21">
        <f t="shared" si="203"/>
        <v>829.77499999999952</v>
      </c>
      <c r="H378" s="21">
        <v>205</v>
      </c>
      <c r="I378" s="4">
        <f t="shared" si="204"/>
        <v>1034.7749999999996</v>
      </c>
      <c r="J378" s="9">
        <f t="shared" si="205"/>
        <v>2956.4999999999991</v>
      </c>
      <c r="K378" s="20"/>
      <c r="L378" s="1"/>
      <c r="M378" s="1">
        <v>1100</v>
      </c>
      <c r="N378" s="1">
        <v>2700</v>
      </c>
      <c r="O378" s="1">
        <v>1560</v>
      </c>
      <c r="P378" s="1">
        <f t="shared" si="196"/>
        <v>4228.7142857142862</v>
      </c>
      <c r="Q378" s="1">
        <f t="shared" si="216"/>
        <v>850.93999999999971</v>
      </c>
      <c r="R378" s="1">
        <f t="shared" si="206"/>
        <v>1063.6749999999997</v>
      </c>
      <c r="S378" s="1">
        <v>215</v>
      </c>
      <c r="T378" s="1">
        <f t="shared" si="207"/>
        <v>1278.6749999999997</v>
      </c>
      <c r="U378" s="22">
        <f t="shared" si="208"/>
        <v>3653.3571428571422</v>
      </c>
      <c r="V378" s="1"/>
      <c r="W378" s="1"/>
      <c r="X378" s="1">
        <v>1100</v>
      </c>
      <c r="Y378" s="1">
        <v>2700</v>
      </c>
      <c r="Z378" s="1">
        <v>1880</v>
      </c>
      <c r="AA378" s="1">
        <f t="shared" si="202"/>
        <v>5096.1428571428569</v>
      </c>
      <c r="AB378" s="1">
        <f t="shared" si="217"/>
        <v>814.60999999999933</v>
      </c>
      <c r="AC378" s="1">
        <f t="shared" si="209"/>
        <v>1018.2624999999991</v>
      </c>
      <c r="AD378" s="1">
        <v>220</v>
      </c>
      <c r="AE378" s="1">
        <f t="shared" si="210"/>
        <v>1238.2624999999991</v>
      </c>
      <c r="AF378" s="22">
        <f t="shared" si="211"/>
        <v>3537.8928571428551</v>
      </c>
      <c r="AG378" s="20"/>
      <c r="AH378" s="20"/>
      <c r="AI378" s="1">
        <v>1100</v>
      </c>
      <c r="AJ378" s="1">
        <v>2700</v>
      </c>
      <c r="AK378" s="1">
        <v>2350</v>
      </c>
      <c r="AL378" s="1">
        <f t="shared" si="201"/>
        <v>6370.1785714285716</v>
      </c>
      <c r="AM378" s="1">
        <f t="shared" si="218"/>
        <v>1038.24</v>
      </c>
      <c r="AN378" s="1">
        <f t="shared" si="212"/>
        <v>1297.8</v>
      </c>
      <c r="AO378" s="1">
        <v>230</v>
      </c>
      <c r="AP378" s="1">
        <v>45</v>
      </c>
      <c r="AQ378" s="1">
        <f t="shared" si="213"/>
        <v>1572.8</v>
      </c>
      <c r="AR378" s="22">
        <f t="shared" si="214"/>
        <v>4493.7142857142862</v>
      </c>
    </row>
    <row r="379" spans="2:44" x14ac:dyDescent="0.35">
      <c r="B379" s="3">
        <v>1100</v>
      </c>
      <c r="C379" s="21">
        <v>2800</v>
      </c>
      <c r="D379" s="4">
        <v>1255</v>
      </c>
      <c r="E379" s="6">
        <f t="shared" si="183"/>
        <v>3539.9964285714282</v>
      </c>
      <c r="F379" s="3">
        <f t="shared" si="215"/>
        <v>676.48999999999955</v>
      </c>
      <c r="G379" s="21">
        <f t="shared" si="203"/>
        <v>845.6124999999995</v>
      </c>
      <c r="H379" s="21">
        <v>210</v>
      </c>
      <c r="I379" s="4">
        <f t="shared" si="204"/>
        <v>1055.6124999999995</v>
      </c>
      <c r="J379" s="9">
        <f t="shared" si="205"/>
        <v>3016.0357142857129</v>
      </c>
      <c r="K379" s="20"/>
      <c r="L379" s="1"/>
      <c r="M379" s="1">
        <v>1100</v>
      </c>
      <c r="N379" s="1">
        <v>2800</v>
      </c>
      <c r="O379" s="1">
        <v>1560</v>
      </c>
      <c r="P379" s="1">
        <f t="shared" si="196"/>
        <v>4400.3142857142857</v>
      </c>
      <c r="Q379" s="1">
        <f t="shared" si="216"/>
        <v>867.8299999999997</v>
      </c>
      <c r="R379" s="1">
        <f t="shared" si="206"/>
        <v>1084.7874999999997</v>
      </c>
      <c r="S379" s="1">
        <v>215</v>
      </c>
      <c r="T379" s="1">
        <f t="shared" si="207"/>
        <v>1299.7874999999997</v>
      </c>
      <c r="U379" s="22">
        <f t="shared" si="208"/>
        <v>3713.6785714285706</v>
      </c>
      <c r="V379" s="1"/>
      <c r="W379" s="1"/>
      <c r="X379" s="1">
        <v>1100</v>
      </c>
      <c r="Y379" s="1">
        <v>2800</v>
      </c>
      <c r="Z379" s="1">
        <v>1880</v>
      </c>
      <c r="AA379" s="1">
        <f t="shared" si="202"/>
        <v>5302.9428571428562</v>
      </c>
      <c r="AB379" s="1">
        <f t="shared" si="217"/>
        <v>830.8999999999993</v>
      </c>
      <c r="AC379" s="1">
        <f t="shared" si="209"/>
        <v>1038.6249999999991</v>
      </c>
      <c r="AD379" s="1">
        <v>220</v>
      </c>
      <c r="AE379" s="1">
        <f t="shared" si="210"/>
        <v>1258.6249999999991</v>
      </c>
      <c r="AF379" s="22">
        <f t="shared" si="211"/>
        <v>3596.0714285714262</v>
      </c>
      <c r="AG379" s="20"/>
      <c r="AH379" s="20"/>
      <c r="AI379" s="1">
        <v>1100</v>
      </c>
      <c r="AJ379" s="1">
        <v>2800</v>
      </c>
      <c r="AK379" s="1">
        <v>2350</v>
      </c>
      <c r="AL379" s="1">
        <f t="shared" si="201"/>
        <v>6628.6785714285716</v>
      </c>
      <c r="AM379" s="1">
        <f t="shared" si="218"/>
        <v>1059.3599999999999</v>
      </c>
      <c r="AN379" s="1">
        <f t="shared" si="212"/>
        <v>1324.1999999999998</v>
      </c>
      <c r="AO379" s="1">
        <v>235</v>
      </c>
      <c r="AP379" s="1">
        <v>45</v>
      </c>
      <c r="AQ379" s="1">
        <f t="shared" si="213"/>
        <v>1604.1999999999998</v>
      </c>
      <c r="AR379" s="22">
        <f t="shared" si="214"/>
        <v>4583.4285714285716</v>
      </c>
    </row>
    <row r="380" spans="2:44" x14ac:dyDescent="0.35">
      <c r="B380" s="3">
        <v>1100</v>
      </c>
      <c r="C380" s="21">
        <v>2900</v>
      </c>
      <c r="D380" s="4">
        <v>1255</v>
      </c>
      <c r="E380" s="6">
        <f t="shared" si="183"/>
        <v>3678.0464285714284</v>
      </c>
      <c r="F380" s="3">
        <f t="shared" si="215"/>
        <v>689.15999999999951</v>
      </c>
      <c r="G380" s="21">
        <f t="shared" si="203"/>
        <v>861.44999999999936</v>
      </c>
      <c r="H380" s="21">
        <v>210</v>
      </c>
      <c r="I380" s="4">
        <f t="shared" si="204"/>
        <v>1071.4499999999994</v>
      </c>
      <c r="J380" s="9">
        <f t="shared" si="205"/>
        <v>3061.2857142857129</v>
      </c>
      <c r="K380" s="20"/>
      <c r="L380" s="1"/>
      <c r="M380" s="1">
        <v>1100</v>
      </c>
      <c r="N380" s="1">
        <v>2900</v>
      </c>
      <c r="O380" s="1">
        <v>1560</v>
      </c>
      <c r="P380" s="1">
        <f t="shared" si="196"/>
        <v>4571.9142857142861</v>
      </c>
      <c r="Q380" s="1">
        <f t="shared" si="216"/>
        <v>884.71999999999969</v>
      </c>
      <c r="R380" s="1">
        <f t="shared" si="206"/>
        <v>1105.8999999999996</v>
      </c>
      <c r="S380" s="1">
        <v>220</v>
      </c>
      <c r="T380" s="1">
        <f t="shared" si="207"/>
        <v>1325.8999999999996</v>
      </c>
      <c r="U380" s="22">
        <f t="shared" si="208"/>
        <v>3788.2857142857133</v>
      </c>
      <c r="V380" s="1"/>
      <c r="W380" s="1"/>
      <c r="X380" s="1">
        <v>1100</v>
      </c>
      <c r="Y380" s="1">
        <v>2900</v>
      </c>
      <c r="Z380" s="1">
        <v>1880</v>
      </c>
      <c r="AA380" s="1">
        <f t="shared" si="202"/>
        <v>5509.7428571428563</v>
      </c>
      <c r="AB380" s="1">
        <f t="shared" si="217"/>
        <v>847.18999999999926</v>
      </c>
      <c r="AC380" s="1">
        <f t="shared" si="209"/>
        <v>1058.987499999999</v>
      </c>
      <c r="AD380" s="1">
        <v>220</v>
      </c>
      <c r="AE380" s="1">
        <f t="shared" si="210"/>
        <v>1278.987499999999</v>
      </c>
      <c r="AF380" s="22">
        <f t="shared" si="211"/>
        <v>3654.2499999999977</v>
      </c>
      <c r="AG380" s="20"/>
      <c r="AH380" s="20"/>
      <c r="AI380" s="1">
        <v>1100</v>
      </c>
      <c r="AJ380" s="1">
        <v>2900</v>
      </c>
      <c r="AK380" s="1">
        <v>2350</v>
      </c>
      <c r="AL380" s="1">
        <f t="shared" si="201"/>
        <v>6887.1785714285716</v>
      </c>
      <c r="AM380" s="1">
        <f t="shared" si="218"/>
        <v>1080.4799999999998</v>
      </c>
      <c r="AN380" s="1">
        <f t="shared" si="212"/>
        <v>1350.5999999999997</v>
      </c>
      <c r="AO380" s="1">
        <v>235</v>
      </c>
      <c r="AP380" s="1">
        <v>45</v>
      </c>
      <c r="AQ380" s="1">
        <f t="shared" si="213"/>
        <v>1630.5999999999997</v>
      </c>
      <c r="AR380" s="22">
        <f t="shared" si="214"/>
        <v>4658.8571428571422</v>
      </c>
    </row>
    <row r="381" spans="2:44" x14ac:dyDescent="0.35">
      <c r="B381" s="3">
        <v>1100</v>
      </c>
      <c r="C381" s="21">
        <v>3000</v>
      </c>
      <c r="D381" s="4">
        <v>1255</v>
      </c>
      <c r="E381" s="6">
        <f t="shared" si="183"/>
        <v>3816.0964285714281</v>
      </c>
      <c r="F381" s="3">
        <f t="shared" si="215"/>
        <v>701.82999999999947</v>
      </c>
      <c r="G381" s="21">
        <f t="shared" si="203"/>
        <v>877.28749999999934</v>
      </c>
      <c r="H381" s="21">
        <v>210</v>
      </c>
      <c r="I381" s="4">
        <f t="shared" si="204"/>
        <v>1087.2874999999995</v>
      </c>
      <c r="J381" s="9">
        <f t="shared" si="205"/>
        <v>3106.5357142857129</v>
      </c>
      <c r="K381" s="20"/>
      <c r="L381" s="1"/>
      <c r="M381" s="1">
        <v>1100</v>
      </c>
      <c r="N381" s="1">
        <v>3000</v>
      </c>
      <c r="O381" s="1">
        <v>1560</v>
      </c>
      <c r="P381" s="1">
        <f t="shared" si="196"/>
        <v>4743.5142857142855</v>
      </c>
      <c r="Q381" s="1">
        <f t="shared" si="216"/>
        <v>901.60999999999967</v>
      </c>
      <c r="R381" s="1">
        <f t="shared" si="206"/>
        <v>1127.0124999999996</v>
      </c>
      <c r="S381" s="1">
        <v>220</v>
      </c>
      <c r="T381" s="1">
        <f t="shared" si="207"/>
        <v>1347.0124999999996</v>
      </c>
      <c r="U381" s="22">
        <f t="shared" si="208"/>
        <v>3848.6071428571418</v>
      </c>
      <c r="V381" s="1"/>
      <c r="W381" s="1"/>
      <c r="X381" s="1">
        <v>1100</v>
      </c>
      <c r="Y381" s="1">
        <v>3000</v>
      </c>
      <c r="Z381" s="1">
        <v>1880</v>
      </c>
      <c r="AA381" s="1">
        <f t="shared" si="202"/>
        <v>5716.5428571428565</v>
      </c>
      <c r="AB381" s="1">
        <f t="shared" si="217"/>
        <v>863.47999999999922</v>
      </c>
      <c r="AC381" s="1">
        <f t="shared" si="209"/>
        <v>1079.349999999999</v>
      </c>
      <c r="AD381" s="1">
        <v>220</v>
      </c>
      <c r="AE381" s="1">
        <f t="shared" si="210"/>
        <v>1299.349999999999</v>
      </c>
      <c r="AF381" s="22">
        <f t="shared" si="211"/>
        <v>3712.4285714285688</v>
      </c>
      <c r="AG381" s="20"/>
      <c r="AH381" s="20"/>
      <c r="AI381" s="1">
        <v>1100</v>
      </c>
      <c r="AJ381" s="1">
        <v>3000</v>
      </c>
      <c r="AK381" s="1">
        <v>2350</v>
      </c>
      <c r="AL381" s="1">
        <f t="shared" si="201"/>
        <v>7145.6785714285716</v>
      </c>
      <c r="AM381" s="1">
        <f t="shared" si="218"/>
        <v>1101.5999999999997</v>
      </c>
      <c r="AN381" s="1">
        <f t="shared" si="212"/>
        <v>1376.9999999999995</v>
      </c>
      <c r="AO381" s="1">
        <v>235</v>
      </c>
      <c r="AP381" s="1">
        <v>45</v>
      </c>
      <c r="AQ381" s="1">
        <f t="shared" si="213"/>
        <v>1656.9999999999995</v>
      </c>
      <c r="AR381" s="22">
        <f t="shared" si="214"/>
        <v>4734.2857142857129</v>
      </c>
    </row>
    <row r="382" spans="2:44" x14ac:dyDescent="0.35">
      <c r="B382" s="3">
        <v>1100</v>
      </c>
      <c r="C382" s="21">
        <v>3100</v>
      </c>
      <c r="D382" s="4">
        <v>1255</v>
      </c>
      <c r="E382" s="6">
        <f t="shared" si="183"/>
        <v>3954.1464285714283</v>
      </c>
      <c r="F382" s="3">
        <f t="shared" si="215"/>
        <v>714.49999999999943</v>
      </c>
      <c r="G382" s="21">
        <f t="shared" si="203"/>
        <v>893.12499999999932</v>
      </c>
      <c r="H382" s="21">
        <v>210</v>
      </c>
      <c r="I382" s="4">
        <f t="shared" si="204"/>
        <v>1103.1249999999993</v>
      </c>
      <c r="J382" s="9">
        <f t="shared" si="205"/>
        <v>3151.7857142857124</v>
      </c>
      <c r="K382" s="20"/>
      <c r="L382" s="1"/>
      <c r="M382" s="1">
        <v>1100</v>
      </c>
      <c r="N382" s="1">
        <v>3100</v>
      </c>
      <c r="O382" s="1">
        <v>1560</v>
      </c>
      <c r="P382" s="1">
        <f t="shared" si="196"/>
        <v>4915.1142857142859</v>
      </c>
      <c r="Q382" s="1">
        <f t="shared" si="216"/>
        <v>918.49999999999966</v>
      </c>
      <c r="R382" s="1">
        <f t="shared" si="206"/>
        <v>1148.1249999999995</v>
      </c>
      <c r="S382" s="1">
        <v>220</v>
      </c>
      <c r="T382" s="1">
        <f t="shared" si="207"/>
        <v>1368.1249999999995</v>
      </c>
      <c r="U382" s="22">
        <f t="shared" si="208"/>
        <v>3908.9285714285702</v>
      </c>
      <c r="V382" s="1"/>
      <c r="W382" s="1"/>
      <c r="X382" s="1">
        <v>1100</v>
      </c>
      <c r="Y382" s="1">
        <v>3100</v>
      </c>
      <c r="Z382" s="1">
        <v>1880</v>
      </c>
      <c r="AA382" s="1">
        <f t="shared" si="202"/>
        <v>5923.3428571428567</v>
      </c>
      <c r="AB382" s="1">
        <f t="shared" si="217"/>
        <v>879.76999999999919</v>
      </c>
      <c r="AC382" s="1">
        <f t="shared" si="209"/>
        <v>1099.712499999999</v>
      </c>
      <c r="AD382" s="1">
        <v>220</v>
      </c>
      <c r="AE382" s="1">
        <f t="shared" si="210"/>
        <v>1319.712499999999</v>
      </c>
      <c r="AF382" s="22">
        <f t="shared" si="211"/>
        <v>3770.6071428571399</v>
      </c>
      <c r="AG382" s="20"/>
      <c r="AH382" s="20"/>
      <c r="AI382" s="1">
        <v>1100</v>
      </c>
      <c r="AJ382" s="1">
        <v>3100</v>
      </c>
      <c r="AK382" s="1">
        <v>2350</v>
      </c>
      <c r="AL382" s="1">
        <f t="shared" si="201"/>
        <v>7404.1785714285716</v>
      </c>
      <c r="AM382" s="1">
        <f t="shared" si="218"/>
        <v>1122.7199999999996</v>
      </c>
      <c r="AN382" s="1">
        <f t="shared" si="212"/>
        <v>1403.3999999999994</v>
      </c>
      <c r="AO382" s="1">
        <v>235</v>
      </c>
      <c r="AP382" s="1">
        <v>45</v>
      </c>
      <c r="AQ382" s="1">
        <f t="shared" si="213"/>
        <v>1683.3999999999994</v>
      </c>
      <c r="AR382" s="22">
        <f t="shared" si="214"/>
        <v>4809.7142857142844</v>
      </c>
    </row>
    <row r="383" spans="2:44" x14ac:dyDescent="0.35">
      <c r="B383" s="3">
        <v>1100</v>
      </c>
      <c r="C383" s="21">
        <v>3200</v>
      </c>
      <c r="D383" s="4">
        <v>1255</v>
      </c>
      <c r="E383" s="6">
        <f t="shared" si="183"/>
        <v>4092.1964285714284</v>
      </c>
      <c r="F383" s="3">
        <f t="shared" si="215"/>
        <v>727.16999999999939</v>
      </c>
      <c r="G383" s="21">
        <f t="shared" si="203"/>
        <v>908.96249999999918</v>
      </c>
      <c r="H383" s="21">
        <v>215</v>
      </c>
      <c r="I383" s="4">
        <f t="shared" si="204"/>
        <v>1123.9624999999992</v>
      </c>
      <c r="J383" s="9">
        <f t="shared" si="205"/>
        <v>3211.3214285714266</v>
      </c>
      <c r="K383" s="20"/>
      <c r="L383" s="1"/>
      <c r="M383" s="1">
        <v>1100</v>
      </c>
      <c r="N383" s="1">
        <v>3200</v>
      </c>
      <c r="O383" s="1">
        <v>1560</v>
      </c>
      <c r="P383" s="1">
        <f t="shared" si="196"/>
        <v>5086.7142857142862</v>
      </c>
      <c r="Q383" s="1">
        <f t="shared" si="216"/>
        <v>935.38999999999965</v>
      </c>
      <c r="R383" s="1">
        <f t="shared" si="206"/>
        <v>1169.2374999999995</v>
      </c>
      <c r="S383" s="1">
        <v>220</v>
      </c>
      <c r="T383" s="1">
        <f t="shared" si="207"/>
        <v>1389.2374999999995</v>
      </c>
      <c r="U383" s="22">
        <f t="shared" si="208"/>
        <v>3969.2499999999986</v>
      </c>
      <c r="V383" s="1"/>
      <c r="W383" s="1"/>
      <c r="X383" s="1">
        <v>1100</v>
      </c>
      <c r="Y383" s="1">
        <v>3200</v>
      </c>
      <c r="Z383" s="1">
        <v>1880</v>
      </c>
      <c r="AA383" s="1">
        <f t="shared" si="202"/>
        <v>6130.1428571428569</v>
      </c>
      <c r="AB383" s="1">
        <f t="shared" si="217"/>
        <v>896.05999999999915</v>
      </c>
      <c r="AC383" s="1">
        <f t="shared" si="209"/>
        <v>1120.0749999999989</v>
      </c>
      <c r="AD383" s="1">
        <v>225</v>
      </c>
      <c r="AE383" s="1">
        <f t="shared" si="210"/>
        <v>1345.0749999999989</v>
      </c>
      <c r="AF383" s="22">
        <f t="shared" si="211"/>
        <v>3843.0714285714257</v>
      </c>
      <c r="AG383" s="20"/>
      <c r="AH383" s="20"/>
      <c r="AI383" s="1">
        <v>1100</v>
      </c>
      <c r="AJ383" s="1">
        <v>3200</v>
      </c>
      <c r="AK383" s="1">
        <v>2350</v>
      </c>
      <c r="AL383" s="1">
        <f t="shared" si="201"/>
        <v>7662.6785714285716</v>
      </c>
      <c r="AM383" s="1">
        <f t="shared" si="218"/>
        <v>1143.8399999999995</v>
      </c>
      <c r="AN383" s="1">
        <f t="shared" si="212"/>
        <v>1429.7999999999993</v>
      </c>
      <c r="AO383" s="1">
        <v>240</v>
      </c>
      <c r="AP383" s="1">
        <v>45</v>
      </c>
      <c r="AQ383" s="1">
        <f t="shared" si="213"/>
        <v>1714.7999999999993</v>
      </c>
      <c r="AR383" s="22">
        <f t="shared" si="214"/>
        <v>4899.4285714285697</v>
      </c>
    </row>
    <row r="384" spans="2:44" x14ac:dyDescent="0.35">
      <c r="B384" s="3">
        <v>1100</v>
      </c>
      <c r="C384" s="21">
        <v>3300</v>
      </c>
      <c r="D384" s="4">
        <v>1255</v>
      </c>
      <c r="E384" s="6">
        <f t="shared" si="183"/>
        <v>4230.2464285714286</v>
      </c>
      <c r="F384" s="3">
        <f t="shared" si="215"/>
        <v>739.83999999999935</v>
      </c>
      <c r="G384" s="21">
        <f t="shared" si="203"/>
        <v>924.79999999999916</v>
      </c>
      <c r="H384" s="21">
        <v>215</v>
      </c>
      <c r="I384" s="4">
        <f t="shared" si="204"/>
        <v>1139.7999999999993</v>
      </c>
      <c r="J384" s="9">
        <f t="shared" si="205"/>
        <v>3256.5714285714266</v>
      </c>
      <c r="K384" s="20"/>
      <c r="L384" s="1"/>
      <c r="M384" s="1">
        <v>1100</v>
      </c>
      <c r="N384" s="1">
        <v>3300</v>
      </c>
      <c r="O384" s="1">
        <v>1560</v>
      </c>
      <c r="P384" s="1">
        <f t="shared" si="196"/>
        <v>5258.3142857142857</v>
      </c>
      <c r="Q384" s="1">
        <f t="shared" si="216"/>
        <v>952.27999999999963</v>
      </c>
      <c r="R384" s="1">
        <f t="shared" si="206"/>
        <v>1190.3499999999995</v>
      </c>
      <c r="S384" s="1">
        <v>220</v>
      </c>
      <c r="T384" s="1">
        <f t="shared" si="207"/>
        <v>1410.3499999999995</v>
      </c>
      <c r="U384" s="22">
        <f t="shared" si="208"/>
        <v>4029.5714285714271</v>
      </c>
      <c r="V384" s="1"/>
      <c r="W384" s="1"/>
      <c r="X384" s="1">
        <v>1100</v>
      </c>
      <c r="Y384" s="1">
        <v>3300</v>
      </c>
      <c r="Z384" s="1">
        <v>1880</v>
      </c>
      <c r="AA384" s="1">
        <f t="shared" si="202"/>
        <v>6336.9428571428562</v>
      </c>
      <c r="AB384" s="1">
        <f t="shared" si="217"/>
        <v>912.34999999999911</v>
      </c>
      <c r="AC384" s="1">
        <f t="shared" si="209"/>
        <v>1140.4374999999989</v>
      </c>
      <c r="AD384" s="1">
        <v>225</v>
      </c>
      <c r="AE384" s="1">
        <f t="shared" si="210"/>
        <v>1365.4374999999989</v>
      </c>
      <c r="AF384" s="22">
        <f t="shared" si="211"/>
        <v>3901.2499999999968</v>
      </c>
      <c r="AG384" s="20"/>
      <c r="AH384" s="20"/>
      <c r="AI384" s="1">
        <v>1100</v>
      </c>
      <c r="AJ384" s="1">
        <v>3300</v>
      </c>
      <c r="AK384" s="1">
        <v>2350</v>
      </c>
      <c r="AL384" s="1">
        <f t="shared" si="201"/>
        <v>7921.1785714285716</v>
      </c>
      <c r="AM384" s="1">
        <f t="shared" si="218"/>
        <v>1164.9599999999994</v>
      </c>
      <c r="AN384" s="1">
        <f t="shared" si="212"/>
        <v>1456.1999999999991</v>
      </c>
      <c r="AO384" s="1">
        <v>240</v>
      </c>
      <c r="AP384" s="1">
        <v>45</v>
      </c>
      <c r="AQ384" s="1">
        <f t="shared" si="213"/>
        <v>1741.1999999999991</v>
      </c>
      <c r="AR384" s="22">
        <f t="shared" si="214"/>
        <v>4974.8571428571404</v>
      </c>
    </row>
    <row r="385" spans="2:44" x14ac:dyDescent="0.35">
      <c r="B385" s="3">
        <v>1100</v>
      </c>
      <c r="C385" s="21">
        <v>3400</v>
      </c>
      <c r="D385" s="4">
        <v>1255</v>
      </c>
      <c r="E385" s="6">
        <f t="shared" si="183"/>
        <v>4368.2964285714279</v>
      </c>
      <c r="F385" s="3">
        <f t="shared" si="215"/>
        <v>752.50999999999931</v>
      </c>
      <c r="G385" s="21">
        <f t="shared" si="203"/>
        <v>940.63749999999914</v>
      </c>
      <c r="H385" s="21">
        <v>215</v>
      </c>
      <c r="I385" s="4">
        <f t="shared" si="204"/>
        <v>1155.6374999999991</v>
      </c>
      <c r="J385" s="9">
        <f t="shared" si="205"/>
        <v>3301.8214285714262</v>
      </c>
      <c r="K385" s="20"/>
      <c r="L385" s="1"/>
      <c r="M385" s="1">
        <v>1100</v>
      </c>
      <c r="N385" s="1">
        <v>3400</v>
      </c>
      <c r="O385" s="1">
        <v>1560</v>
      </c>
      <c r="P385" s="1">
        <f t="shared" si="196"/>
        <v>5429.9142857142861</v>
      </c>
      <c r="Q385" s="1">
        <f t="shared" si="216"/>
        <v>969.16999999999962</v>
      </c>
      <c r="R385" s="1">
        <f t="shared" si="206"/>
        <v>1211.4624999999996</v>
      </c>
      <c r="S385" s="1">
        <v>220</v>
      </c>
      <c r="T385" s="1">
        <f t="shared" si="207"/>
        <v>1431.4624999999996</v>
      </c>
      <c r="U385" s="22">
        <f t="shared" si="208"/>
        <v>4089.8928571428564</v>
      </c>
      <c r="V385" s="1"/>
      <c r="W385" s="1"/>
      <c r="X385" s="1">
        <v>1100</v>
      </c>
      <c r="Y385" s="1">
        <v>3400</v>
      </c>
      <c r="Z385" s="1">
        <v>1880</v>
      </c>
      <c r="AA385" s="1">
        <f t="shared" si="202"/>
        <v>6543.7428571428563</v>
      </c>
      <c r="AB385" s="1">
        <f t="shared" si="217"/>
        <v>928.63999999999908</v>
      </c>
      <c r="AC385" s="1">
        <f t="shared" si="209"/>
        <v>1160.7999999999988</v>
      </c>
      <c r="AD385" s="1">
        <v>230</v>
      </c>
      <c r="AE385" s="1">
        <f t="shared" si="210"/>
        <v>1390.7999999999988</v>
      </c>
      <c r="AF385" s="22">
        <f t="shared" si="211"/>
        <v>3973.7142857142826</v>
      </c>
      <c r="AG385" s="20"/>
      <c r="AH385" s="20"/>
      <c r="AI385" s="1">
        <v>1100</v>
      </c>
      <c r="AJ385" s="1">
        <v>3400</v>
      </c>
      <c r="AK385" s="1">
        <v>2350</v>
      </c>
      <c r="AL385" s="1">
        <f t="shared" si="201"/>
        <v>8179.6785714285716</v>
      </c>
      <c r="AM385" s="1">
        <f t="shared" si="218"/>
        <v>1186.0799999999992</v>
      </c>
      <c r="AN385" s="1">
        <f t="shared" si="212"/>
        <v>1482.599999999999</v>
      </c>
      <c r="AO385" s="1">
        <v>270</v>
      </c>
      <c r="AP385" s="1">
        <v>45</v>
      </c>
      <c r="AQ385" s="1">
        <f t="shared" si="213"/>
        <v>1797.599999999999</v>
      </c>
      <c r="AR385" s="22">
        <f t="shared" si="214"/>
        <v>5135.9999999999973</v>
      </c>
    </row>
    <row r="386" spans="2:44" x14ac:dyDescent="0.35">
      <c r="B386" s="3">
        <v>1100</v>
      </c>
      <c r="C386" s="21">
        <v>3500</v>
      </c>
      <c r="D386" s="4">
        <v>1255</v>
      </c>
      <c r="E386" s="6">
        <f t="shared" si="183"/>
        <v>4506.3464285714281</v>
      </c>
      <c r="F386" s="3">
        <f t="shared" si="215"/>
        <v>765.17999999999927</v>
      </c>
      <c r="G386" s="21">
        <f t="shared" si="203"/>
        <v>956.47499999999911</v>
      </c>
      <c r="H386" s="21">
        <v>220</v>
      </c>
      <c r="I386" s="4">
        <f t="shared" si="204"/>
        <v>1176.474999999999</v>
      </c>
      <c r="J386" s="9">
        <f t="shared" si="205"/>
        <v>3361.3571428571404</v>
      </c>
      <c r="K386" s="20"/>
      <c r="L386" s="1"/>
      <c r="M386" s="1">
        <v>1100</v>
      </c>
      <c r="N386" s="1">
        <v>3500</v>
      </c>
      <c r="O386" s="1">
        <v>1560</v>
      </c>
      <c r="P386" s="1">
        <f t="shared" si="196"/>
        <v>5601.5142857142855</v>
      </c>
      <c r="Q386" s="1">
        <f t="shared" si="216"/>
        <v>986.0599999999996</v>
      </c>
      <c r="R386" s="1">
        <f t="shared" si="206"/>
        <v>1232.5749999999996</v>
      </c>
      <c r="S386" s="1">
        <v>220</v>
      </c>
      <c r="T386" s="1">
        <f t="shared" si="207"/>
        <v>1452.5749999999996</v>
      </c>
      <c r="U386" s="22">
        <f t="shared" si="208"/>
        <v>4150.2142857142844</v>
      </c>
      <c r="V386" s="1"/>
      <c r="W386" s="1"/>
      <c r="X386" s="1">
        <v>1100</v>
      </c>
      <c r="Y386" s="1">
        <v>3500</v>
      </c>
      <c r="Z386" s="1">
        <v>1880</v>
      </c>
      <c r="AA386" s="1">
        <f t="shared" si="202"/>
        <v>6750.5428571428565</v>
      </c>
      <c r="AB386" s="1">
        <f t="shared" si="217"/>
        <v>944.92999999999904</v>
      </c>
      <c r="AC386" s="1">
        <f t="shared" si="209"/>
        <v>1181.1624999999988</v>
      </c>
      <c r="AD386" s="1">
        <v>230</v>
      </c>
      <c r="AE386" s="1">
        <f t="shared" si="210"/>
        <v>1411.1624999999988</v>
      </c>
      <c r="AF386" s="22">
        <f t="shared" si="211"/>
        <v>4031.8928571428537</v>
      </c>
      <c r="AG386" s="20"/>
      <c r="AH386" s="20"/>
      <c r="AI386" s="1">
        <v>1100</v>
      </c>
      <c r="AJ386" s="1">
        <v>3500</v>
      </c>
      <c r="AK386" s="1">
        <v>2350</v>
      </c>
      <c r="AL386" s="1">
        <f t="shared" si="201"/>
        <v>8438.1785714285725</v>
      </c>
      <c r="AM386" s="1">
        <f t="shared" si="218"/>
        <v>1207.1999999999991</v>
      </c>
      <c r="AN386" s="1">
        <f t="shared" si="212"/>
        <v>1508.9999999999989</v>
      </c>
      <c r="AO386" s="1">
        <v>270</v>
      </c>
      <c r="AP386" s="1">
        <v>45</v>
      </c>
      <c r="AQ386" s="1">
        <f t="shared" si="213"/>
        <v>1823.9999999999989</v>
      </c>
      <c r="AR386" s="22">
        <f t="shared" si="214"/>
        <v>5211.4285714285688</v>
      </c>
    </row>
    <row r="387" spans="2:44" x14ac:dyDescent="0.35">
      <c r="B387" s="3">
        <v>1100</v>
      </c>
      <c r="C387" s="21">
        <v>3600</v>
      </c>
      <c r="D387" s="4">
        <v>1255</v>
      </c>
      <c r="E387" s="6">
        <f t="shared" si="183"/>
        <v>4644.3964285714283</v>
      </c>
      <c r="F387" s="3">
        <f t="shared" si="215"/>
        <v>777.84999999999923</v>
      </c>
      <c r="G387" s="21">
        <f t="shared" si="203"/>
        <v>972.31249999999909</v>
      </c>
      <c r="H387" s="21">
        <v>220</v>
      </c>
      <c r="I387" s="4">
        <f t="shared" si="204"/>
        <v>1192.3124999999991</v>
      </c>
      <c r="J387" s="9">
        <f t="shared" si="205"/>
        <v>3406.6071428571404</v>
      </c>
      <c r="K387" s="20"/>
      <c r="L387" s="1"/>
      <c r="M387" s="1">
        <v>1100</v>
      </c>
      <c r="N387" s="1">
        <v>3600</v>
      </c>
      <c r="O387" s="1">
        <v>1560</v>
      </c>
      <c r="P387" s="1">
        <f t="shared" si="196"/>
        <v>5773.1142857142859</v>
      </c>
      <c r="Q387" s="1">
        <f t="shared" si="216"/>
        <v>1002.9499999999996</v>
      </c>
      <c r="R387" s="1">
        <f t="shared" si="206"/>
        <v>1253.6874999999995</v>
      </c>
      <c r="S387" s="1">
        <v>220</v>
      </c>
      <c r="T387" s="1">
        <f t="shared" si="207"/>
        <v>1473.6874999999995</v>
      </c>
      <c r="U387" s="22">
        <f t="shared" si="208"/>
        <v>4210.5357142857129</v>
      </c>
      <c r="V387" s="1"/>
      <c r="W387" s="1"/>
      <c r="X387" s="1">
        <v>1100</v>
      </c>
      <c r="Y387" s="1">
        <v>3600</v>
      </c>
      <c r="Z387" s="1">
        <v>1880</v>
      </c>
      <c r="AA387" s="1">
        <f t="shared" si="202"/>
        <v>6957.3428571428567</v>
      </c>
      <c r="AB387" s="1">
        <f t="shared" si="217"/>
        <v>961.219999999999</v>
      </c>
      <c r="AC387" s="1">
        <f t="shared" si="209"/>
        <v>1201.5249999999987</v>
      </c>
      <c r="AD387" s="1">
        <v>230</v>
      </c>
      <c r="AE387" s="1">
        <f t="shared" si="210"/>
        <v>1431.5249999999987</v>
      </c>
      <c r="AF387" s="22">
        <f t="shared" si="211"/>
        <v>4090.0714285714253</v>
      </c>
      <c r="AG387" s="20"/>
      <c r="AH387" s="20"/>
      <c r="AI387" s="1">
        <v>1100</v>
      </c>
      <c r="AJ387" s="1">
        <v>3600</v>
      </c>
      <c r="AK387" s="1">
        <v>2350</v>
      </c>
      <c r="AL387" s="1">
        <f t="shared" si="201"/>
        <v>8696.6785714285725</v>
      </c>
      <c r="AM387" s="1">
        <f t="shared" si="218"/>
        <v>1228.319999999999</v>
      </c>
      <c r="AN387" s="1">
        <f t="shared" si="212"/>
        <v>1535.3999999999987</v>
      </c>
      <c r="AO387" s="1">
        <v>280</v>
      </c>
      <c r="AP387" s="1">
        <v>45</v>
      </c>
      <c r="AQ387" s="1">
        <f t="shared" si="213"/>
        <v>1860.3999999999987</v>
      </c>
      <c r="AR387" s="22">
        <f t="shared" si="214"/>
        <v>5315.4285714285679</v>
      </c>
    </row>
    <row r="388" spans="2:44" x14ac:dyDescent="0.35">
      <c r="B388" s="3">
        <v>1100</v>
      </c>
      <c r="C388" s="21">
        <v>3700</v>
      </c>
      <c r="D388" s="4">
        <v>1255</v>
      </c>
      <c r="E388" s="6">
        <f t="shared" si="183"/>
        <v>4782.4464285714284</v>
      </c>
      <c r="F388" s="3">
        <f t="shared" si="215"/>
        <v>790.51999999999919</v>
      </c>
      <c r="G388" s="21">
        <f t="shared" si="203"/>
        <v>988.14999999999895</v>
      </c>
      <c r="H388" s="21">
        <v>220</v>
      </c>
      <c r="I388" s="4">
        <f t="shared" si="204"/>
        <v>1208.149999999999</v>
      </c>
      <c r="J388" s="9">
        <f t="shared" si="205"/>
        <v>3451.8571428571399</v>
      </c>
      <c r="K388" s="20"/>
      <c r="L388" s="1"/>
      <c r="M388" s="1">
        <v>1100</v>
      </c>
      <c r="N388" s="1">
        <v>3700</v>
      </c>
      <c r="O388" s="1">
        <v>1560</v>
      </c>
      <c r="P388" s="1">
        <f t="shared" si="196"/>
        <v>5944.7142857142862</v>
      </c>
      <c r="Q388" s="1">
        <f t="shared" si="216"/>
        <v>1019.8399999999996</v>
      </c>
      <c r="R388" s="1">
        <f t="shared" si="206"/>
        <v>1274.7999999999995</v>
      </c>
      <c r="S388" s="1">
        <v>220</v>
      </c>
      <c r="T388" s="1">
        <f t="shared" si="207"/>
        <v>1494.7999999999995</v>
      </c>
      <c r="U388" s="22">
        <f t="shared" si="208"/>
        <v>4270.8571428571413</v>
      </c>
      <c r="V388" s="1"/>
      <c r="W388" s="1"/>
      <c r="X388" s="1">
        <v>1100</v>
      </c>
      <c r="Y388" s="1">
        <v>3700</v>
      </c>
      <c r="Z388" s="1">
        <v>1880</v>
      </c>
      <c r="AA388" s="1">
        <f t="shared" si="202"/>
        <v>7164.1428571428569</v>
      </c>
      <c r="AB388" s="1">
        <f t="shared" si="217"/>
        <v>977.50999999999897</v>
      </c>
      <c r="AC388" s="1">
        <f t="shared" si="209"/>
        <v>1221.8874999999987</v>
      </c>
      <c r="AD388" s="1">
        <v>235</v>
      </c>
      <c r="AE388" s="1">
        <f t="shared" si="210"/>
        <v>1456.8874999999987</v>
      </c>
      <c r="AF388" s="22">
        <f t="shared" si="211"/>
        <v>4162.535714285711</v>
      </c>
      <c r="AG388" s="20"/>
      <c r="AH388" s="20"/>
      <c r="AI388" s="1">
        <v>1100</v>
      </c>
      <c r="AJ388" s="1">
        <v>3700</v>
      </c>
      <c r="AK388" s="1">
        <v>2350</v>
      </c>
      <c r="AL388" s="1">
        <f t="shared" si="201"/>
        <v>8955.1785714285725</v>
      </c>
      <c r="AM388" s="1">
        <f t="shared" si="218"/>
        <v>1249.4399999999989</v>
      </c>
      <c r="AN388" s="1">
        <f t="shared" si="212"/>
        <v>1561.7999999999986</v>
      </c>
      <c r="AO388" s="1">
        <v>280</v>
      </c>
      <c r="AP388" s="1">
        <v>45</v>
      </c>
      <c r="AQ388" s="1">
        <f t="shared" si="213"/>
        <v>1886.7999999999986</v>
      </c>
      <c r="AR388" s="22">
        <f t="shared" si="214"/>
        <v>5390.8571428571395</v>
      </c>
    </row>
    <row r="389" spans="2:44" x14ac:dyDescent="0.35">
      <c r="B389" s="3">
        <v>1100</v>
      </c>
      <c r="C389" s="21">
        <v>3800</v>
      </c>
      <c r="D389" s="4">
        <v>1255</v>
      </c>
      <c r="E389" s="6">
        <f t="shared" ref="E389:E425" si="219">(((22/7*(B389/2)^2)*D389)+((C389-B389)*D389*B389))/1000000</f>
        <v>4920.4964285714286</v>
      </c>
      <c r="F389" s="3">
        <f t="shared" si="215"/>
        <v>803.18999999999915</v>
      </c>
      <c r="G389" s="21">
        <f t="shared" si="203"/>
        <v>1003.9874999999989</v>
      </c>
      <c r="H389" s="21">
        <v>220</v>
      </c>
      <c r="I389" s="4">
        <f t="shared" si="204"/>
        <v>1223.9874999999988</v>
      </c>
      <c r="J389" s="9">
        <f t="shared" si="205"/>
        <v>3497.1071428571395</v>
      </c>
      <c r="K389" s="20"/>
      <c r="L389" s="1"/>
      <c r="M389" s="1">
        <v>1100</v>
      </c>
      <c r="N389" s="1">
        <v>3800</v>
      </c>
      <c r="O389" s="1">
        <v>1560</v>
      </c>
      <c r="P389" s="1">
        <f t="shared" si="196"/>
        <v>6116.3142857142857</v>
      </c>
      <c r="Q389" s="1">
        <f t="shared" si="216"/>
        <v>1036.7299999999996</v>
      </c>
      <c r="R389" s="1">
        <f t="shared" si="206"/>
        <v>1295.9124999999995</v>
      </c>
      <c r="S389" s="1">
        <v>220</v>
      </c>
      <c r="T389" s="1">
        <f t="shared" si="207"/>
        <v>1515.9124999999995</v>
      </c>
      <c r="U389" s="22">
        <f t="shared" si="208"/>
        <v>4331.1785714285697</v>
      </c>
      <c r="V389" s="1"/>
      <c r="W389" s="1"/>
      <c r="X389" s="1">
        <v>1100</v>
      </c>
      <c r="Y389" s="1">
        <v>3800</v>
      </c>
      <c r="Z389" s="1">
        <v>1880</v>
      </c>
      <c r="AA389" s="1">
        <f t="shared" si="202"/>
        <v>7370.9428571428562</v>
      </c>
      <c r="AB389" s="1">
        <f t="shared" si="217"/>
        <v>993.79999999999893</v>
      </c>
      <c r="AC389" s="1">
        <f t="shared" si="209"/>
        <v>1242.2499999999986</v>
      </c>
      <c r="AD389" s="1">
        <v>235</v>
      </c>
      <c r="AE389" s="1">
        <f t="shared" si="210"/>
        <v>1477.2499999999986</v>
      </c>
      <c r="AF389" s="22">
        <f t="shared" si="211"/>
        <v>4220.7142857142817</v>
      </c>
      <c r="AG389" s="20"/>
      <c r="AH389" s="20"/>
      <c r="AI389" s="1">
        <v>1100</v>
      </c>
      <c r="AJ389" s="1">
        <v>3800</v>
      </c>
      <c r="AK389" s="1">
        <v>2350</v>
      </c>
      <c r="AL389" s="1">
        <f t="shared" si="201"/>
        <v>9213.6785714285725</v>
      </c>
      <c r="AM389" s="1">
        <f t="shared" si="218"/>
        <v>1270.5599999999988</v>
      </c>
      <c r="AN389" s="1">
        <f t="shared" si="212"/>
        <v>1588.1999999999985</v>
      </c>
      <c r="AO389" s="1">
        <v>290</v>
      </c>
      <c r="AP389" s="1">
        <v>45</v>
      </c>
      <c r="AQ389" s="1">
        <f t="shared" si="213"/>
        <v>1923.1999999999985</v>
      </c>
      <c r="AR389" s="22">
        <f t="shared" si="214"/>
        <v>5494.8571428571386</v>
      </c>
    </row>
    <row r="390" spans="2:44" x14ac:dyDescent="0.35">
      <c r="B390" s="3">
        <v>1100</v>
      </c>
      <c r="C390" s="21">
        <v>3900</v>
      </c>
      <c r="D390" s="4">
        <v>1255</v>
      </c>
      <c r="E390" s="6">
        <f t="shared" si="219"/>
        <v>5058.5464285714279</v>
      </c>
      <c r="F390" s="3">
        <f t="shared" si="215"/>
        <v>815.8599999999991</v>
      </c>
      <c r="G390" s="21">
        <f t="shared" si="203"/>
        <v>1019.8249999999989</v>
      </c>
      <c r="H390" s="21">
        <v>220</v>
      </c>
      <c r="I390" s="4">
        <f t="shared" si="204"/>
        <v>1239.8249999999989</v>
      </c>
      <c r="J390" s="9">
        <f t="shared" si="205"/>
        <v>3542.3571428571399</v>
      </c>
      <c r="K390" s="20"/>
      <c r="L390" s="1"/>
      <c r="M390" s="1">
        <v>1100</v>
      </c>
      <c r="N390" s="1">
        <v>3900</v>
      </c>
      <c r="O390" s="1">
        <v>1560</v>
      </c>
      <c r="P390" s="1">
        <f t="shared" ref="P390:P425" si="220">(((22/7*(M390/2)^2)*O390)+((N390-M390)*O390*M390))/1000000</f>
        <v>6287.9142857142861</v>
      </c>
      <c r="Q390" s="1">
        <f t="shared" si="216"/>
        <v>1053.6199999999997</v>
      </c>
      <c r="R390" s="1">
        <f t="shared" si="206"/>
        <v>1317.0249999999996</v>
      </c>
      <c r="S390" s="1">
        <v>220</v>
      </c>
      <c r="T390" s="1">
        <f t="shared" si="207"/>
        <v>1537.0249999999996</v>
      </c>
      <c r="U390" s="22">
        <f t="shared" si="208"/>
        <v>4391.4999999999991</v>
      </c>
      <c r="V390" s="1"/>
      <c r="W390" s="1"/>
      <c r="X390" s="1">
        <v>1100</v>
      </c>
      <c r="Y390" s="1">
        <v>3900</v>
      </c>
      <c r="Z390" s="1">
        <v>1880</v>
      </c>
      <c r="AA390" s="1">
        <f t="shared" si="202"/>
        <v>7577.7428571428563</v>
      </c>
      <c r="AB390" s="1">
        <f t="shared" si="217"/>
        <v>1010.0899999999989</v>
      </c>
      <c r="AC390" s="1">
        <f t="shared" si="209"/>
        <v>1262.6124999999986</v>
      </c>
      <c r="AD390" s="1">
        <v>235</v>
      </c>
      <c r="AE390" s="1">
        <f t="shared" si="210"/>
        <v>1497.6124999999986</v>
      </c>
      <c r="AF390" s="22">
        <f t="shared" si="211"/>
        <v>4278.8928571428532</v>
      </c>
      <c r="AG390" s="20"/>
      <c r="AH390" s="20"/>
      <c r="AI390" s="1">
        <v>1100</v>
      </c>
      <c r="AJ390" s="1">
        <v>3900</v>
      </c>
      <c r="AK390" s="1">
        <v>2350</v>
      </c>
      <c r="AL390" s="1">
        <f t="shared" si="201"/>
        <v>9472.1785714285725</v>
      </c>
      <c r="AM390" s="1">
        <f t="shared" si="218"/>
        <v>1291.6799999999987</v>
      </c>
      <c r="AN390" s="1">
        <f t="shared" si="212"/>
        <v>1614.5999999999983</v>
      </c>
      <c r="AO390" s="1">
        <v>290</v>
      </c>
      <c r="AP390" s="1">
        <v>45</v>
      </c>
      <c r="AQ390" s="1">
        <f t="shared" si="213"/>
        <v>1949.5999999999983</v>
      </c>
      <c r="AR390" s="22">
        <f t="shared" si="214"/>
        <v>5570.2857142857101</v>
      </c>
    </row>
    <row r="391" spans="2:44" x14ac:dyDescent="0.35">
      <c r="B391" s="3">
        <v>1100</v>
      </c>
      <c r="C391" s="21">
        <v>4000</v>
      </c>
      <c r="D391" s="4">
        <v>1255</v>
      </c>
      <c r="E391" s="6">
        <f t="shared" si="219"/>
        <v>5196.5964285714281</v>
      </c>
      <c r="F391" s="3">
        <f t="shared" si="215"/>
        <v>828.52999999999906</v>
      </c>
      <c r="G391" s="21">
        <f t="shared" si="203"/>
        <v>1035.6624999999988</v>
      </c>
      <c r="H391" s="21">
        <v>220</v>
      </c>
      <c r="I391" s="4">
        <f t="shared" si="204"/>
        <v>1255.6624999999988</v>
      </c>
      <c r="J391" s="9">
        <f t="shared" si="205"/>
        <v>3587.6071428571395</v>
      </c>
      <c r="K391" s="20"/>
      <c r="L391" s="1"/>
      <c r="M391" s="1">
        <v>1100</v>
      </c>
      <c r="N391" s="1">
        <v>4000</v>
      </c>
      <c r="O391" s="1">
        <v>1560</v>
      </c>
      <c r="P391" s="1">
        <f t="shared" si="220"/>
        <v>6459.5142857142855</v>
      </c>
      <c r="Q391" s="1">
        <f t="shared" si="216"/>
        <v>1070.5099999999998</v>
      </c>
      <c r="R391" s="1">
        <f t="shared" si="206"/>
        <v>1338.1374999999998</v>
      </c>
      <c r="S391" s="1">
        <v>220</v>
      </c>
      <c r="T391" s="1">
        <f t="shared" si="207"/>
        <v>1558.1374999999998</v>
      </c>
      <c r="U391" s="22">
        <f t="shared" si="208"/>
        <v>4451.8214285714284</v>
      </c>
      <c r="V391" s="1"/>
      <c r="W391" s="1"/>
      <c r="X391" s="1">
        <v>1100</v>
      </c>
      <c r="Y391" s="1">
        <v>4000</v>
      </c>
      <c r="Z391" s="1">
        <v>1880</v>
      </c>
      <c r="AA391" s="1">
        <f t="shared" si="202"/>
        <v>7784.5428571428565</v>
      </c>
      <c r="AB391" s="1">
        <f t="shared" si="217"/>
        <v>1026.379999999999</v>
      </c>
      <c r="AC391" s="1">
        <f t="shared" si="209"/>
        <v>1282.9749999999988</v>
      </c>
      <c r="AD391" s="1">
        <v>235</v>
      </c>
      <c r="AE391" s="1">
        <f t="shared" si="210"/>
        <v>1517.9749999999988</v>
      </c>
      <c r="AF391" s="22">
        <f t="shared" si="211"/>
        <v>4337.0714285714257</v>
      </c>
      <c r="AG391" s="20"/>
      <c r="AH391" s="20"/>
      <c r="AI391" s="1">
        <v>1100</v>
      </c>
      <c r="AJ391" s="1">
        <v>4000</v>
      </c>
      <c r="AK391" s="1">
        <v>2350</v>
      </c>
      <c r="AL391" s="1">
        <f t="shared" si="201"/>
        <v>9730.6785714285725</v>
      </c>
      <c r="AM391" s="1">
        <f t="shared" si="218"/>
        <v>1312.7999999999986</v>
      </c>
      <c r="AN391" s="1">
        <f t="shared" si="212"/>
        <v>1640.9999999999982</v>
      </c>
      <c r="AO391" s="1">
        <v>290</v>
      </c>
      <c r="AP391" s="1">
        <v>45</v>
      </c>
      <c r="AQ391" s="1">
        <f t="shared" si="213"/>
        <v>1975.9999999999982</v>
      </c>
      <c r="AR391" s="22">
        <f t="shared" si="214"/>
        <v>5645.7142857142808</v>
      </c>
    </row>
    <row r="392" spans="2:44" x14ac:dyDescent="0.35">
      <c r="B392" s="3"/>
      <c r="C392" s="21"/>
      <c r="D392" s="4"/>
      <c r="E392" s="6"/>
      <c r="F392" s="3"/>
      <c r="G392" s="21"/>
      <c r="H392" s="21"/>
      <c r="I392" s="4"/>
      <c r="J392" s="23"/>
      <c r="K392" s="20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>
        <f t="shared" si="210"/>
        <v>0</v>
      </c>
      <c r="AF392" s="1"/>
      <c r="AG392" s="20"/>
      <c r="AH392" s="20"/>
      <c r="AI392" s="1"/>
      <c r="AJ392" s="1"/>
      <c r="AK392" s="1"/>
      <c r="AL392" s="1"/>
      <c r="AM392" s="1"/>
      <c r="AN392" s="1"/>
      <c r="AO392" s="1"/>
      <c r="AP392" s="1"/>
      <c r="AQ392" s="1"/>
      <c r="AR392" s="1"/>
    </row>
    <row r="393" spans="2:44" x14ac:dyDescent="0.35">
      <c r="B393" s="3">
        <v>1150</v>
      </c>
      <c r="C393" s="21">
        <v>800</v>
      </c>
      <c r="D393" s="4">
        <v>1255</v>
      </c>
      <c r="E393" s="6">
        <f t="shared" si="219"/>
        <v>798.94196428571411</v>
      </c>
      <c r="F393" s="3">
        <v>434.7</v>
      </c>
      <c r="G393" s="21">
        <f t="shared" ref="G393:G425" si="221">$G$4*F393</f>
        <v>543.375</v>
      </c>
      <c r="H393" s="21">
        <v>125</v>
      </c>
      <c r="I393" s="4">
        <f t="shared" ref="I393:I425" si="222">SUM(G393:H393)</f>
        <v>668.375</v>
      </c>
      <c r="J393" s="9">
        <f t="shared" ref="J393:J425" si="223">I393/(1-$C$2)</f>
        <v>1909.6428571428573</v>
      </c>
      <c r="K393" s="20"/>
      <c r="L393" s="1"/>
      <c r="M393" s="1">
        <v>1150</v>
      </c>
      <c r="N393" s="1">
        <v>800</v>
      </c>
      <c r="O393" s="1">
        <v>1560</v>
      </c>
      <c r="P393" s="1">
        <f t="shared" si="220"/>
        <v>993.10714285714289</v>
      </c>
      <c r="Q393" s="1">
        <v>544.80999999999995</v>
      </c>
      <c r="R393" s="1">
        <f t="shared" ref="R393:R425" si="224">$R$4*Q393</f>
        <v>681.01249999999993</v>
      </c>
      <c r="S393" s="1">
        <v>125</v>
      </c>
      <c r="T393" s="1">
        <f t="shared" ref="T393:T425" si="225">SUM(R393:S393)</f>
        <v>806.01249999999993</v>
      </c>
      <c r="U393" s="22">
        <f t="shared" ref="U393:U425" si="226">T393/(1-$C$2)</f>
        <v>2302.8928571428569</v>
      </c>
      <c r="V393" s="1"/>
      <c r="W393" s="1"/>
      <c r="X393" s="1">
        <v>1150</v>
      </c>
      <c r="Y393" s="1">
        <v>800</v>
      </c>
      <c r="Z393" s="1">
        <v>1880</v>
      </c>
      <c r="AA393" s="1">
        <f t="shared" si="202"/>
        <v>1196.8214285714284</v>
      </c>
      <c r="AB393" s="1">
        <v>518.95000000000005</v>
      </c>
      <c r="AC393" s="1">
        <f t="shared" ref="AC393:AC425" si="227">$AC$4*AB393</f>
        <v>648.6875</v>
      </c>
      <c r="AD393" s="1">
        <v>145</v>
      </c>
      <c r="AE393" s="1">
        <f t="shared" si="210"/>
        <v>793.6875</v>
      </c>
      <c r="AF393" s="22">
        <f t="shared" ref="AF393:AF425" si="228">AE393/(1-$C$2)</f>
        <v>2267.6785714285716</v>
      </c>
      <c r="AG393" s="20"/>
      <c r="AH393" s="20"/>
      <c r="AI393" s="1">
        <v>1150</v>
      </c>
      <c r="AJ393" s="1">
        <v>800</v>
      </c>
      <c r="AK393" s="1">
        <v>2350</v>
      </c>
      <c r="AL393" s="1">
        <f t="shared" si="201"/>
        <v>1496.0267857142858</v>
      </c>
      <c r="AM393" s="1">
        <v>654.91</v>
      </c>
      <c r="AN393" s="1">
        <f t="shared" ref="AN393:AN425" si="229">$AN$4*AM393</f>
        <v>818.63749999999993</v>
      </c>
      <c r="AO393" s="1">
        <v>145</v>
      </c>
      <c r="AP393" s="1">
        <v>30</v>
      </c>
      <c r="AQ393" s="1">
        <f t="shared" ref="AQ393:AQ425" si="230">SUM(AN393:AP393)</f>
        <v>993.63749999999993</v>
      </c>
      <c r="AR393" s="22">
        <f t="shared" ref="AR393:AR425" si="231">AQ393/(1-$C$2)</f>
        <v>2838.9642857142858</v>
      </c>
    </row>
    <row r="394" spans="2:44" x14ac:dyDescent="0.35">
      <c r="B394" s="3">
        <v>1150</v>
      </c>
      <c r="C394" s="21">
        <v>900</v>
      </c>
      <c r="D394" s="4">
        <v>1255</v>
      </c>
      <c r="E394" s="6">
        <f t="shared" si="219"/>
        <v>943.26696428571415</v>
      </c>
      <c r="F394" s="3">
        <v>447.39</v>
      </c>
      <c r="G394" s="21">
        <f t="shared" si="221"/>
        <v>559.23749999999995</v>
      </c>
      <c r="H394" s="21">
        <v>125</v>
      </c>
      <c r="I394" s="4">
        <f t="shared" si="222"/>
        <v>684.23749999999995</v>
      </c>
      <c r="J394" s="9">
        <f t="shared" si="223"/>
        <v>1954.9642857142858</v>
      </c>
      <c r="K394" s="20"/>
      <c r="L394" s="1"/>
      <c r="M394" s="1">
        <v>1150</v>
      </c>
      <c r="N394" s="1">
        <v>900</v>
      </c>
      <c r="O394" s="1">
        <v>1560</v>
      </c>
      <c r="P394" s="1">
        <f t="shared" si="220"/>
        <v>1172.507142857143</v>
      </c>
      <c r="Q394" s="1">
        <v>561.72</v>
      </c>
      <c r="R394" s="1">
        <f t="shared" si="224"/>
        <v>702.15000000000009</v>
      </c>
      <c r="S394" s="1">
        <v>145</v>
      </c>
      <c r="T394" s="1">
        <f t="shared" si="225"/>
        <v>847.15000000000009</v>
      </c>
      <c r="U394" s="22">
        <f t="shared" si="226"/>
        <v>2420.428571428572</v>
      </c>
      <c r="V394" s="1"/>
      <c r="W394" s="1"/>
      <c r="X394" s="1">
        <v>1150</v>
      </c>
      <c r="Y394" s="1">
        <v>900</v>
      </c>
      <c r="Z394" s="1">
        <v>1880</v>
      </c>
      <c r="AA394" s="1">
        <f t="shared" si="202"/>
        <v>1413.0214285714285</v>
      </c>
      <c r="AB394" s="1">
        <v>535.22</v>
      </c>
      <c r="AC394" s="1">
        <f t="shared" si="227"/>
        <v>669.02500000000009</v>
      </c>
      <c r="AD394" s="1">
        <v>145</v>
      </c>
      <c r="AE394" s="1">
        <f t="shared" si="210"/>
        <v>814.02500000000009</v>
      </c>
      <c r="AF394" s="22">
        <f t="shared" si="228"/>
        <v>2325.7857142857147</v>
      </c>
      <c r="AG394" s="20"/>
      <c r="AH394" s="20"/>
      <c r="AI394" s="1">
        <v>1150</v>
      </c>
      <c r="AJ394" s="1">
        <v>900</v>
      </c>
      <c r="AK394" s="1">
        <v>2350</v>
      </c>
      <c r="AL394" s="1">
        <f t="shared" si="201"/>
        <v>1766.2767857142858</v>
      </c>
      <c r="AM394" s="1">
        <v>676.05</v>
      </c>
      <c r="AN394" s="1">
        <f t="shared" si="229"/>
        <v>845.0625</v>
      </c>
      <c r="AO394" s="1">
        <v>165</v>
      </c>
      <c r="AP394" s="1">
        <v>30</v>
      </c>
      <c r="AQ394" s="1">
        <f t="shared" si="230"/>
        <v>1040.0625</v>
      </c>
      <c r="AR394" s="22">
        <f t="shared" si="231"/>
        <v>2971.6071428571431</v>
      </c>
    </row>
    <row r="395" spans="2:44" x14ac:dyDescent="0.35">
      <c r="B395" s="3">
        <v>1150</v>
      </c>
      <c r="C395" s="21">
        <v>1000</v>
      </c>
      <c r="D395" s="4">
        <v>1255</v>
      </c>
      <c r="E395" s="6">
        <f t="shared" si="219"/>
        <v>1087.5919642857141</v>
      </c>
      <c r="F395" s="3">
        <f>F394+12.69</f>
        <v>460.08</v>
      </c>
      <c r="G395" s="21">
        <f t="shared" si="221"/>
        <v>575.1</v>
      </c>
      <c r="H395" s="21">
        <v>145</v>
      </c>
      <c r="I395" s="4">
        <f t="shared" si="222"/>
        <v>720.1</v>
      </c>
      <c r="J395" s="9">
        <f t="shared" si="223"/>
        <v>2057.4285714285716</v>
      </c>
      <c r="K395" s="20"/>
      <c r="L395" s="1"/>
      <c r="M395" s="1">
        <v>1150</v>
      </c>
      <c r="N395" s="1">
        <v>1000</v>
      </c>
      <c r="O395" s="1">
        <v>1560</v>
      </c>
      <c r="P395" s="1">
        <f t="shared" si="220"/>
        <v>1351.9071428571428</v>
      </c>
      <c r="Q395" s="1">
        <f>Q394+16.91</f>
        <v>578.63</v>
      </c>
      <c r="R395" s="1">
        <f t="shared" si="224"/>
        <v>723.28750000000002</v>
      </c>
      <c r="S395" s="1">
        <v>145</v>
      </c>
      <c r="T395" s="1">
        <f t="shared" si="225"/>
        <v>868.28750000000002</v>
      </c>
      <c r="U395" s="22">
        <f t="shared" si="226"/>
        <v>2480.8214285714289</v>
      </c>
      <c r="V395" s="1"/>
      <c r="W395" s="1"/>
      <c r="X395" s="1">
        <v>1150</v>
      </c>
      <c r="Y395" s="1">
        <v>1000</v>
      </c>
      <c r="Z395" s="1">
        <v>1880</v>
      </c>
      <c r="AA395" s="1">
        <f t="shared" si="202"/>
        <v>1629.2214285714285</v>
      </c>
      <c r="AB395" s="1">
        <f>AB394+16.27</f>
        <v>551.49</v>
      </c>
      <c r="AC395" s="1">
        <f t="shared" si="227"/>
        <v>689.36249999999995</v>
      </c>
      <c r="AD395" s="1">
        <v>165</v>
      </c>
      <c r="AE395" s="1">
        <f t="shared" si="210"/>
        <v>854.36249999999995</v>
      </c>
      <c r="AF395" s="22">
        <f t="shared" si="228"/>
        <v>2441.0357142857142</v>
      </c>
      <c r="AG395" s="20"/>
      <c r="AH395" s="20"/>
      <c r="AI395" s="1">
        <v>1150</v>
      </c>
      <c r="AJ395" s="1">
        <v>1000</v>
      </c>
      <c r="AK395" s="1">
        <v>2350</v>
      </c>
      <c r="AL395" s="1">
        <f t="shared" si="201"/>
        <v>2036.5267857142858</v>
      </c>
      <c r="AM395" s="1">
        <f>AM394+21.14</f>
        <v>697.18999999999994</v>
      </c>
      <c r="AN395" s="1">
        <f t="shared" si="229"/>
        <v>871.48749999999995</v>
      </c>
      <c r="AO395" s="1">
        <v>185</v>
      </c>
      <c r="AP395" s="1">
        <v>30</v>
      </c>
      <c r="AQ395" s="1">
        <f t="shared" si="230"/>
        <v>1086.4875</v>
      </c>
      <c r="AR395" s="22">
        <f t="shared" si="231"/>
        <v>3104.25</v>
      </c>
    </row>
    <row r="396" spans="2:44" x14ac:dyDescent="0.35">
      <c r="B396" s="3">
        <v>1150</v>
      </c>
      <c r="C396" s="21">
        <v>1100</v>
      </c>
      <c r="D396" s="4">
        <v>1255</v>
      </c>
      <c r="E396" s="6">
        <f t="shared" si="219"/>
        <v>1231.9169642857141</v>
      </c>
      <c r="F396" s="3">
        <f t="shared" ref="F396:F425" si="232">F395+12.69</f>
        <v>472.77</v>
      </c>
      <c r="G396" s="21">
        <f t="shared" si="221"/>
        <v>590.96249999999998</v>
      </c>
      <c r="H396" s="21">
        <v>145</v>
      </c>
      <c r="I396" s="4">
        <f t="shared" si="222"/>
        <v>735.96249999999998</v>
      </c>
      <c r="J396" s="9">
        <f t="shared" si="223"/>
        <v>2102.75</v>
      </c>
      <c r="K396" s="20"/>
      <c r="L396" s="1"/>
      <c r="M396" s="1">
        <v>1150</v>
      </c>
      <c r="N396" s="1">
        <v>1100</v>
      </c>
      <c r="O396" s="1">
        <v>1560</v>
      </c>
      <c r="P396" s="1">
        <f t="shared" si="220"/>
        <v>1531.3071428571429</v>
      </c>
      <c r="Q396" s="1">
        <f t="shared" ref="Q396:Q425" si="233">Q395+16.91</f>
        <v>595.54</v>
      </c>
      <c r="R396" s="1">
        <f t="shared" si="224"/>
        <v>744.42499999999995</v>
      </c>
      <c r="S396" s="1">
        <v>165</v>
      </c>
      <c r="T396" s="1">
        <f t="shared" si="225"/>
        <v>909.42499999999995</v>
      </c>
      <c r="U396" s="22">
        <f t="shared" si="226"/>
        <v>2598.3571428571431</v>
      </c>
      <c r="V396" s="1"/>
      <c r="W396" s="1"/>
      <c r="X396" s="1">
        <v>1150</v>
      </c>
      <c r="Y396" s="1">
        <v>1100</v>
      </c>
      <c r="Z396" s="1">
        <v>1880</v>
      </c>
      <c r="AA396" s="1">
        <f t="shared" si="202"/>
        <v>1845.4214285714286</v>
      </c>
      <c r="AB396" s="1">
        <f t="shared" ref="AB396:AB425" si="234">AB395+16.27</f>
        <v>567.76</v>
      </c>
      <c r="AC396" s="1">
        <f t="shared" si="227"/>
        <v>709.7</v>
      </c>
      <c r="AD396" s="1">
        <v>165</v>
      </c>
      <c r="AE396" s="1">
        <f t="shared" si="210"/>
        <v>874.7</v>
      </c>
      <c r="AF396" s="22">
        <f t="shared" si="228"/>
        <v>2499.1428571428573</v>
      </c>
      <c r="AG396" s="20"/>
      <c r="AH396" s="20"/>
      <c r="AI396" s="1">
        <v>1150</v>
      </c>
      <c r="AJ396" s="1">
        <v>1100</v>
      </c>
      <c r="AK396" s="1">
        <v>2350</v>
      </c>
      <c r="AL396" s="1">
        <f t="shared" si="201"/>
        <v>2306.7767857142858</v>
      </c>
      <c r="AM396" s="1">
        <f t="shared" ref="AM396:AM425" si="235">AM395+21.14</f>
        <v>718.32999999999993</v>
      </c>
      <c r="AN396" s="1">
        <f t="shared" si="229"/>
        <v>897.91249999999991</v>
      </c>
      <c r="AO396" s="1">
        <v>185</v>
      </c>
      <c r="AP396" s="1">
        <v>30</v>
      </c>
      <c r="AQ396" s="1">
        <f t="shared" si="230"/>
        <v>1112.9124999999999</v>
      </c>
      <c r="AR396" s="22">
        <f t="shared" si="231"/>
        <v>3179.75</v>
      </c>
    </row>
    <row r="397" spans="2:44" x14ac:dyDescent="0.35">
      <c r="B397" s="3">
        <v>1150</v>
      </c>
      <c r="C397" s="21">
        <v>1200</v>
      </c>
      <c r="D397" s="4">
        <v>1255</v>
      </c>
      <c r="E397" s="6">
        <f t="shared" si="219"/>
        <v>1376.2419642857142</v>
      </c>
      <c r="F397" s="3">
        <f t="shared" si="232"/>
        <v>485.46</v>
      </c>
      <c r="G397" s="21">
        <f t="shared" si="221"/>
        <v>606.82499999999993</v>
      </c>
      <c r="H397" s="21">
        <v>145</v>
      </c>
      <c r="I397" s="4">
        <f t="shared" si="222"/>
        <v>751.82499999999993</v>
      </c>
      <c r="J397" s="9">
        <f t="shared" si="223"/>
        <v>2148.0714285714284</v>
      </c>
      <c r="K397" s="20"/>
      <c r="L397" s="1"/>
      <c r="M397" s="1">
        <v>1150</v>
      </c>
      <c r="N397" s="1">
        <v>1200</v>
      </c>
      <c r="O397" s="1">
        <v>1560</v>
      </c>
      <c r="P397" s="1">
        <f t="shared" si="220"/>
        <v>1710.707142857143</v>
      </c>
      <c r="Q397" s="1">
        <f t="shared" si="233"/>
        <v>612.44999999999993</v>
      </c>
      <c r="R397" s="1">
        <f t="shared" si="224"/>
        <v>765.56249999999989</v>
      </c>
      <c r="S397" s="1">
        <v>165</v>
      </c>
      <c r="T397" s="1">
        <f t="shared" si="225"/>
        <v>930.56249999999989</v>
      </c>
      <c r="U397" s="22">
        <f t="shared" si="226"/>
        <v>2658.75</v>
      </c>
      <c r="V397" s="1"/>
      <c r="W397" s="1"/>
      <c r="X397" s="1">
        <v>1150</v>
      </c>
      <c r="Y397" s="1">
        <v>1200</v>
      </c>
      <c r="Z397" s="1">
        <v>1880</v>
      </c>
      <c r="AA397" s="1">
        <f t="shared" si="202"/>
        <v>2061.6214285714286</v>
      </c>
      <c r="AB397" s="1">
        <f t="shared" si="234"/>
        <v>584.03</v>
      </c>
      <c r="AC397" s="1">
        <f t="shared" si="227"/>
        <v>730.03749999999991</v>
      </c>
      <c r="AD397" s="1">
        <v>185</v>
      </c>
      <c r="AE397" s="1">
        <f t="shared" si="210"/>
        <v>915.03749999999991</v>
      </c>
      <c r="AF397" s="22">
        <f t="shared" si="228"/>
        <v>2614.3928571428569</v>
      </c>
      <c r="AG397" s="20"/>
      <c r="AH397" s="20"/>
      <c r="AI397" s="1">
        <v>1150</v>
      </c>
      <c r="AJ397" s="1">
        <v>1200</v>
      </c>
      <c r="AK397" s="1">
        <v>2350</v>
      </c>
      <c r="AL397" s="1">
        <f t="shared" si="201"/>
        <v>2577.0267857142858</v>
      </c>
      <c r="AM397" s="1">
        <f t="shared" si="235"/>
        <v>739.46999999999991</v>
      </c>
      <c r="AN397" s="1">
        <f t="shared" si="229"/>
        <v>924.33749999999986</v>
      </c>
      <c r="AO397" s="1">
        <v>200</v>
      </c>
      <c r="AP397" s="1">
        <v>30</v>
      </c>
      <c r="AQ397" s="1">
        <f t="shared" si="230"/>
        <v>1154.3374999999999</v>
      </c>
      <c r="AR397" s="22">
        <f t="shared" si="231"/>
        <v>3298.1071428571427</v>
      </c>
    </row>
    <row r="398" spans="2:44" x14ac:dyDescent="0.35">
      <c r="B398" s="3">
        <v>1150</v>
      </c>
      <c r="C398" s="21">
        <v>1300</v>
      </c>
      <c r="D398" s="4">
        <v>1255</v>
      </c>
      <c r="E398" s="6">
        <f t="shared" si="219"/>
        <v>1520.5669642857142</v>
      </c>
      <c r="F398" s="3">
        <f t="shared" si="232"/>
        <v>498.15</v>
      </c>
      <c r="G398" s="21">
        <f t="shared" si="221"/>
        <v>622.6875</v>
      </c>
      <c r="H398" s="21">
        <v>165</v>
      </c>
      <c r="I398" s="4">
        <f t="shared" si="222"/>
        <v>787.6875</v>
      </c>
      <c r="J398" s="9">
        <f t="shared" si="223"/>
        <v>2250.5357142857142</v>
      </c>
      <c r="K398" s="20"/>
      <c r="L398" s="1"/>
      <c r="M398" s="1">
        <v>1150</v>
      </c>
      <c r="N398" s="1">
        <v>1300</v>
      </c>
      <c r="O398" s="1">
        <v>1560</v>
      </c>
      <c r="P398" s="1">
        <f t="shared" si="220"/>
        <v>1890.1071428571429</v>
      </c>
      <c r="Q398" s="1">
        <f t="shared" si="233"/>
        <v>629.3599999999999</v>
      </c>
      <c r="R398" s="1">
        <f t="shared" si="224"/>
        <v>786.69999999999982</v>
      </c>
      <c r="S398" s="1">
        <v>165</v>
      </c>
      <c r="T398" s="1">
        <f t="shared" si="225"/>
        <v>951.69999999999982</v>
      </c>
      <c r="U398" s="22">
        <f t="shared" si="226"/>
        <v>2719.1428571428569</v>
      </c>
      <c r="V398" s="1"/>
      <c r="W398" s="1"/>
      <c r="X398" s="1">
        <v>1150</v>
      </c>
      <c r="Y398" s="1">
        <v>1300</v>
      </c>
      <c r="Z398" s="1">
        <v>1880</v>
      </c>
      <c r="AA398" s="1">
        <f t="shared" si="202"/>
        <v>2277.8214285714284</v>
      </c>
      <c r="AB398" s="1">
        <f t="shared" si="234"/>
        <v>600.29999999999995</v>
      </c>
      <c r="AC398" s="1">
        <f t="shared" si="227"/>
        <v>750.375</v>
      </c>
      <c r="AD398" s="1">
        <v>185</v>
      </c>
      <c r="AE398" s="1">
        <f t="shared" si="210"/>
        <v>935.375</v>
      </c>
      <c r="AF398" s="22">
        <f t="shared" si="228"/>
        <v>2672.5</v>
      </c>
      <c r="AG398" s="20"/>
      <c r="AH398" s="20"/>
      <c r="AI398" s="1">
        <v>1150</v>
      </c>
      <c r="AJ398" s="1">
        <v>1300</v>
      </c>
      <c r="AK398" s="1">
        <v>2350</v>
      </c>
      <c r="AL398" s="1">
        <f t="shared" si="201"/>
        <v>2847.2767857142858</v>
      </c>
      <c r="AM398" s="1">
        <f t="shared" si="235"/>
        <v>760.6099999999999</v>
      </c>
      <c r="AN398" s="1">
        <f t="shared" si="229"/>
        <v>950.76249999999982</v>
      </c>
      <c r="AO398" s="1">
        <v>200</v>
      </c>
      <c r="AP398" s="1">
        <v>30</v>
      </c>
      <c r="AQ398" s="1">
        <f t="shared" si="230"/>
        <v>1180.7624999999998</v>
      </c>
      <c r="AR398" s="22">
        <f t="shared" si="231"/>
        <v>3373.6071428571427</v>
      </c>
    </row>
    <row r="399" spans="2:44" x14ac:dyDescent="0.35">
      <c r="B399" s="3">
        <v>1150</v>
      </c>
      <c r="C399" s="21">
        <v>1400</v>
      </c>
      <c r="D399" s="4">
        <v>1255</v>
      </c>
      <c r="E399" s="6">
        <f t="shared" si="219"/>
        <v>1664.891964285714</v>
      </c>
      <c r="F399" s="3">
        <f t="shared" si="232"/>
        <v>510.84</v>
      </c>
      <c r="G399" s="21">
        <f t="shared" si="221"/>
        <v>638.54999999999995</v>
      </c>
      <c r="H399" s="21">
        <v>165</v>
      </c>
      <c r="I399" s="4">
        <f t="shared" si="222"/>
        <v>803.55</v>
      </c>
      <c r="J399" s="9">
        <f t="shared" si="223"/>
        <v>2295.8571428571427</v>
      </c>
      <c r="K399" s="20"/>
      <c r="L399" s="1"/>
      <c r="M399" s="1">
        <v>1150</v>
      </c>
      <c r="N399" s="1">
        <v>1400</v>
      </c>
      <c r="O399" s="1">
        <v>1560</v>
      </c>
      <c r="P399" s="1">
        <f t="shared" si="220"/>
        <v>2069.5071428571428</v>
      </c>
      <c r="Q399" s="1">
        <f t="shared" si="233"/>
        <v>646.26999999999987</v>
      </c>
      <c r="R399" s="1">
        <f t="shared" si="224"/>
        <v>807.83749999999986</v>
      </c>
      <c r="S399" s="1">
        <v>185</v>
      </c>
      <c r="T399" s="1">
        <f t="shared" si="225"/>
        <v>992.83749999999986</v>
      </c>
      <c r="U399" s="22">
        <f t="shared" si="226"/>
        <v>2836.6785714285711</v>
      </c>
      <c r="V399" s="1"/>
      <c r="W399" s="1"/>
      <c r="X399" s="1">
        <v>1150</v>
      </c>
      <c r="Y399" s="1">
        <v>1400</v>
      </c>
      <c r="Z399" s="1">
        <v>1880</v>
      </c>
      <c r="AA399" s="1">
        <f t="shared" si="202"/>
        <v>2494.0214285714283</v>
      </c>
      <c r="AB399" s="1">
        <f t="shared" si="234"/>
        <v>616.56999999999994</v>
      </c>
      <c r="AC399" s="1">
        <f t="shared" si="227"/>
        <v>770.71249999999986</v>
      </c>
      <c r="AD399" s="1">
        <v>185</v>
      </c>
      <c r="AE399" s="1">
        <f t="shared" si="210"/>
        <v>955.71249999999986</v>
      </c>
      <c r="AF399" s="22">
        <f t="shared" si="228"/>
        <v>2730.6071428571427</v>
      </c>
      <c r="AG399" s="20"/>
      <c r="AH399" s="20"/>
      <c r="AI399" s="1">
        <v>1150</v>
      </c>
      <c r="AJ399" s="1">
        <v>1400</v>
      </c>
      <c r="AK399" s="1">
        <v>2350</v>
      </c>
      <c r="AL399" s="1">
        <f t="shared" ref="AL399:AL425" si="236">(((22/7*(AI399/2)^2)*AK399)+((AJ399-AI399)*AK399*AI399))/1000000</f>
        <v>3117.5267857142858</v>
      </c>
      <c r="AM399" s="1">
        <f t="shared" si="235"/>
        <v>781.74999999999989</v>
      </c>
      <c r="AN399" s="1">
        <f t="shared" si="229"/>
        <v>977.18749999999989</v>
      </c>
      <c r="AO399" s="1">
        <v>205</v>
      </c>
      <c r="AP399" s="1">
        <v>30</v>
      </c>
      <c r="AQ399" s="1">
        <f t="shared" si="230"/>
        <v>1212.1875</v>
      </c>
      <c r="AR399" s="22">
        <f t="shared" si="231"/>
        <v>3463.3928571428573</v>
      </c>
    </row>
    <row r="400" spans="2:44" x14ac:dyDescent="0.35">
      <c r="B400" s="3">
        <v>1150</v>
      </c>
      <c r="C400" s="21">
        <v>1500</v>
      </c>
      <c r="D400" s="4">
        <v>1255</v>
      </c>
      <c r="E400" s="6">
        <f t="shared" si="219"/>
        <v>1809.2169642857141</v>
      </c>
      <c r="F400" s="3">
        <f t="shared" si="232"/>
        <v>523.53</v>
      </c>
      <c r="G400" s="21">
        <f t="shared" si="221"/>
        <v>654.41249999999991</v>
      </c>
      <c r="H400" s="21">
        <v>165</v>
      </c>
      <c r="I400" s="4">
        <f t="shared" si="222"/>
        <v>819.41249999999991</v>
      </c>
      <c r="J400" s="9">
        <f t="shared" si="223"/>
        <v>2341.1785714285711</v>
      </c>
      <c r="K400" s="20"/>
      <c r="L400" s="1"/>
      <c r="M400" s="1">
        <v>1150</v>
      </c>
      <c r="N400" s="1">
        <v>1500</v>
      </c>
      <c r="O400" s="1">
        <v>1560</v>
      </c>
      <c r="P400" s="1">
        <f t="shared" si="220"/>
        <v>2248.9071428571428</v>
      </c>
      <c r="Q400" s="1">
        <f t="shared" si="233"/>
        <v>663.17999999999984</v>
      </c>
      <c r="R400" s="1">
        <f t="shared" si="224"/>
        <v>828.9749999999998</v>
      </c>
      <c r="S400" s="1">
        <v>185</v>
      </c>
      <c r="T400" s="1">
        <f t="shared" si="225"/>
        <v>1013.9749999999998</v>
      </c>
      <c r="U400" s="22">
        <f t="shared" si="226"/>
        <v>2897.071428571428</v>
      </c>
      <c r="V400" s="1"/>
      <c r="W400" s="1"/>
      <c r="X400" s="1">
        <v>1150</v>
      </c>
      <c r="Y400" s="1">
        <v>1500</v>
      </c>
      <c r="Z400" s="1">
        <v>1880</v>
      </c>
      <c r="AA400" s="1">
        <f t="shared" si="202"/>
        <v>2710.2214285714281</v>
      </c>
      <c r="AB400" s="1">
        <f t="shared" si="234"/>
        <v>632.83999999999992</v>
      </c>
      <c r="AC400" s="1">
        <f t="shared" si="227"/>
        <v>791.05</v>
      </c>
      <c r="AD400" s="1">
        <v>200</v>
      </c>
      <c r="AE400" s="1">
        <f t="shared" si="210"/>
        <v>991.05</v>
      </c>
      <c r="AF400" s="22">
        <f t="shared" si="228"/>
        <v>2831.5714285714284</v>
      </c>
      <c r="AG400" s="20"/>
      <c r="AH400" s="20"/>
      <c r="AI400" s="1">
        <v>1150</v>
      </c>
      <c r="AJ400" s="1">
        <v>1500</v>
      </c>
      <c r="AK400" s="1">
        <v>2350</v>
      </c>
      <c r="AL400" s="1">
        <f t="shared" si="236"/>
        <v>3387.7767857142858</v>
      </c>
      <c r="AM400" s="1">
        <f t="shared" si="235"/>
        <v>802.88999999999987</v>
      </c>
      <c r="AN400" s="1">
        <f t="shared" si="229"/>
        <v>1003.6124999999998</v>
      </c>
      <c r="AO400" s="1">
        <v>205</v>
      </c>
      <c r="AP400" s="1">
        <v>30</v>
      </c>
      <c r="AQ400" s="1">
        <f t="shared" si="230"/>
        <v>1238.6124999999997</v>
      </c>
      <c r="AR400" s="22">
        <f t="shared" si="231"/>
        <v>3538.8928571428564</v>
      </c>
    </row>
    <row r="401" spans="2:44" x14ac:dyDescent="0.35">
      <c r="B401" s="3">
        <v>1150</v>
      </c>
      <c r="C401" s="21">
        <v>1600</v>
      </c>
      <c r="D401" s="4">
        <v>1255</v>
      </c>
      <c r="E401" s="6">
        <f t="shared" si="219"/>
        <v>1953.5419642857141</v>
      </c>
      <c r="F401" s="3">
        <f t="shared" si="232"/>
        <v>536.22</v>
      </c>
      <c r="G401" s="21">
        <f t="shared" si="221"/>
        <v>670.27500000000009</v>
      </c>
      <c r="H401" s="21">
        <v>165</v>
      </c>
      <c r="I401" s="4">
        <f t="shared" si="222"/>
        <v>835.27500000000009</v>
      </c>
      <c r="J401" s="9">
        <f t="shared" si="223"/>
        <v>2386.5000000000005</v>
      </c>
      <c r="K401" s="20"/>
      <c r="L401" s="1"/>
      <c r="M401" s="1">
        <v>1150</v>
      </c>
      <c r="N401" s="1">
        <v>1600</v>
      </c>
      <c r="O401" s="1">
        <v>1560</v>
      </c>
      <c r="P401" s="1">
        <f t="shared" si="220"/>
        <v>2428.3071428571429</v>
      </c>
      <c r="Q401" s="1">
        <f t="shared" si="233"/>
        <v>680.0899999999998</v>
      </c>
      <c r="R401" s="1">
        <f t="shared" si="224"/>
        <v>850.11249999999973</v>
      </c>
      <c r="S401" s="1">
        <v>185</v>
      </c>
      <c r="T401" s="1">
        <f t="shared" si="225"/>
        <v>1035.1124999999997</v>
      </c>
      <c r="U401" s="22">
        <f t="shared" si="226"/>
        <v>2957.4642857142853</v>
      </c>
      <c r="V401" s="1"/>
      <c r="W401" s="1"/>
      <c r="X401" s="1">
        <v>1150</v>
      </c>
      <c r="Y401" s="1">
        <v>1600</v>
      </c>
      <c r="Z401" s="1">
        <v>1880</v>
      </c>
      <c r="AA401" s="1">
        <f t="shared" si="202"/>
        <v>2926.4214285714284</v>
      </c>
      <c r="AB401" s="1">
        <f t="shared" si="234"/>
        <v>649.1099999999999</v>
      </c>
      <c r="AC401" s="1">
        <f t="shared" si="227"/>
        <v>811.38749999999982</v>
      </c>
      <c r="AD401" s="1">
        <v>200</v>
      </c>
      <c r="AE401" s="1">
        <f t="shared" si="210"/>
        <v>1011.3874999999998</v>
      </c>
      <c r="AF401" s="22">
        <f t="shared" si="228"/>
        <v>2889.6785714285711</v>
      </c>
      <c r="AG401" s="20"/>
      <c r="AH401" s="20"/>
      <c r="AI401" s="1">
        <v>1150</v>
      </c>
      <c r="AJ401" s="1">
        <v>1600</v>
      </c>
      <c r="AK401" s="1">
        <v>2350</v>
      </c>
      <c r="AL401" s="1">
        <f t="shared" si="236"/>
        <v>3658.0267857142858</v>
      </c>
      <c r="AM401" s="1">
        <f t="shared" si="235"/>
        <v>824.02999999999986</v>
      </c>
      <c r="AN401" s="1">
        <f t="shared" si="229"/>
        <v>1030.0374999999999</v>
      </c>
      <c r="AO401" s="1">
        <v>210</v>
      </c>
      <c r="AP401" s="1">
        <v>30</v>
      </c>
      <c r="AQ401" s="1">
        <f t="shared" si="230"/>
        <v>1270.0374999999999</v>
      </c>
      <c r="AR401" s="22">
        <f t="shared" si="231"/>
        <v>3628.6785714285716</v>
      </c>
    </row>
    <row r="402" spans="2:44" x14ac:dyDescent="0.35">
      <c r="B402" s="3">
        <v>1150</v>
      </c>
      <c r="C402" s="21">
        <v>1700</v>
      </c>
      <c r="D402" s="4">
        <v>1255</v>
      </c>
      <c r="E402" s="6">
        <f t="shared" si="219"/>
        <v>2097.8669642857139</v>
      </c>
      <c r="F402" s="3">
        <f t="shared" si="232"/>
        <v>548.91000000000008</v>
      </c>
      <c r="G402" s="21">
        <f t="shared" si="221"/>
        <v>686.13750000000005</v>
      </c>
      <c r="H402" s="21">
        <v>185</v>
      </c>
      <c r="I402" s="4">
        <f t="shared" si="222"/>
        <v>871.13750000000005</v>
      </c>
      <c r="J402" s="9">
        <f t="shared" si="223"/>
        <v>2488.9642857142858</v>
      </c>
      <c r="K402" s="20"/>
      <c r="L402" s="1"/>
      <c r="M402" s="1">
        <v>1150</v>
      </c>
      <c r="N402" s="1">
        <v>1700</v>
      </c>
      <c r="O402" s="1">
        <v>1560</v>
      </c>
      <c r="P402" s="1">
        <f t="shared" si="220"/>
        <v>2607.707142857143</v>
      </c>
      <c r="Q402" s="1">
        <f t="shared" si="233"/>
        <v>696.99999999999977</v>
      </c>
      <c r="R402" s="1">
        <f t="shared" si="224"/>
        <v>871.24999999999977</v>
      </c>
      <c r="S402" s="1">
        <v>200</v>
      </c>
      <c r="T402" s="1">
        <f t="shared" si="225"/>
        <v>1071.2499999999998</v>
      </c>
      <c r="U402" s="22">
        <f t="shared" si="226"/>
        <v>3060.7142857142853</v>
      </c>
      <c r="V402" s="1"/>
      <c r="W402" s="1"/>
      <c r="X402" s="1">
        <v>1150</v>
      </c>
      <c r="Y402" s="1">
        <v>1700</v>
      </c>
      <c r="Z402" s="1">
        <v>1880</v>
      </c>
      <c r="AA402" s="1">
        <f t="shared" si="202"/>
        <v>3142.6214285714282</v>
      </c>
      <c r="AB402" s="1">
        <f t="shared" si="234"/>
        <v>665.37999999999988</v>
      </c>
      <c r="AC402" s="1">
        <f t="shared" si="227"/>
        <v>831.72499999999991</v>
      </c>
      <c r="AD402" s="1">
        <v>205</v>
      </c>
      <c r="AE402" s="1">
        <f t="shared" si="210"/>
        <v>1036.7249999999999</v>
      </c>
      <c r="AF402" s="22">
        <f t="shared" si="228"/>
        <v>2962.0714285714284</v>
      </c>
      <c r="AG402" s="20"/>
      <c r="AH402" s="20"/>
      <c r="AI402" s="1">
        <v>1150</v>
      </c>
      <c r="AJ402" s="1">
        <v>1700</v>
      </c>
      <c r="AK402" s="1">
        <v>2350</v>
      </c>
      <c r="AL402" s="1">
        <f t="shared" si="236"/>
        <v>3928.2767857142858</v>
      </c>
      <c r="AM402" s="1">
        <f t="shared" si="235"/>
        <v>845.16999999999985</v>
      </c>
      <c r="AN402" s="1">
        <f t="shared" si="229"/>
        <v>1056.4624999999999</v>
      </c>
      <c r="AO402" s="1">
        <v>210</v>
      </c>
      <c r="AP402" s="1">
        <v>30</v>
      </c>
      <c r="AQ402" s="1">
        <f t="shared" si="230"/>
        <v>1296.4624999999999</v>
      </c>
      <c r="AR402" s="22">
        <f t="shared" si="231"/>
        <v>3704.1785714285711</v>
      </c>
    </row>
    <row r="403" spans="2:44" x14ac:dyDescent="0.35">
      <c r="B403" s="3">
        <v>1150</v>
      </c>
      <c r="C403" s="21">
        <v>1800</v>
      </c>
      <c r="D403" s="4">
        <v>1255</v>
      </c>
      <c r="E403" s="6">
        <f t="shared" si="219"/>
        <v>2242.1919642857142</v>
      </c>
      <c r="F403" s="3">
        <f t="shared" si="232"/>
        <v>561.60000000000014</v>
      </c>
      <c r="G403" s="21">
        <f t="shared" si="221"/>
        <v>702.00000000000023</v>
      </c>
      <c r="H403" s="21">
        <v>185</v>
      </c>
      <c r="I403" s="4">
        <f t="shared" si="222"/>
        <v>887.00000000000023</v>
      </c>
      <c r="J403" s="9">
        <f t="shared" si="223"/>
        <v>2534.2857142857151</v>
      </c>
      <c r="K403" s="20"/>
      <c r="L403" s="1"/>
      <c r="M403" s="1">
        <v>1150</v>
      </c>
      <c r="N403" s="1">
        <v>1800</v>
      </c>
      <c r="O403" s="1">
        <v>1560</v>
      </c>
      <c r="P403" s="1">
        <f t="shared" si="220"/>
        <v>2787.1071428571431</v>
      </c>
      <c r="Q403" s="1">
        <f t="shared" si="233"/>
        <v>713.90999999999974</v>
      </c>
      <c r="R403" s="1">
        <f t="shared" si="224"/>
        <v>892.3874999999997</v>
      </c>
      <c r="S403" s="1">
        <v>200</v>
      </c>
      <c r="T403" s="1">
        <f t="shared" si="225"/>
        <v>1092.3874999999998</v>
      </c>
      <c r="U403" s="22">
        <f t="shared" si="226"/>
        <v>3121.1071428571427</v>
      </c>
      <c r="V403" s="1"/>
      <c r="W403" s="1"/>
      <c r="X403" s="1">
        <v>1150</v>
      </c>
      <c r="Y403" s="1">
        <v>1800</v>
      </c>
      <c r="Z403" s="1">
        <v>1880</v>
      </c>
      <c r="AA403" s="1">
        <f t="shared" si="202"/>
        <v>3358.8214285714284</v>
      </c>
      <c r="AB403" s="1">
        <f t="shared" si="234"/>
        <v>681.64999999999986</v>
      </c>
      <c r="AC403" s="1">
        <f t="shared" si="227"/>
        <v>852.06249999999977</v>
      </c>
      <c r="AD403" s="1">
        <v>205</v>
      </c>
      <c r="AE403" s="1">
        <f t="shared" si="210"/>
        <v>1057.0624999999998</v>
      </c>
      <c r="AF403" s="22">
        <f t="shared" si="228"/>
        <v>3020.1785714285711</v>
      </c>
      <c r="AG403" s="20"/>
      <c r="AH403" s="20"/>
      <c r="AI403" s="1">
        <v>1150</v>
      </c>
      <c r="AJ403" s="1">
        <v>1800</v>
      </c>
      <c r="AK403" s="1">
        <v>2350</v>
      </c>
      <c r="AL403" s="1">
        <f t="shared" si="236"/>
        <v>4198.5267857142862</v>
      </c>
      <c r="AM403" s="1">
        <f t="shared" si="235"/>
        <v>866.30999999999983</v>
      </c>
      <c r="AN403" s="1">
        <f t="shared" si="229"/>
        <v>1082.8874999999998</v>
      </c>
      <c r="AO403" s="1">
        <v>215</v>
      </c>
      <c r="AP403" s="1">
        <v>30</v>
      </c>
      <c r="AQ403" s="1">
        <f t="shared" si="230"/>
        <v>1327.8874999999998</v>
      </c>
      <c r="AR403" s="22">
        <f t="shared" si="231"/>
        <v>3793.9642857142853</v>
      </c>
    </row>
    <row r="404" spans="2:44" x14ac:dyDescent="0.35">
      <c r="B404" s="3">
        <v>1150</v>
      </c>
      <c r="C404" s="21">
        <v>1900</v>
      </c>
      <c r="D404" s="4">
        <v>1255</v>
      </c>
      <c r="E404" s="6">
        <f t="shared" si="219"/>
        <v>2386.516964285714</v>
      </c>
      <c r="F404" s="3">
        <f t="shared" si="232"/>
        <v>574.29000000000019</v>
      </c>
      <c r="G404" s="21">
        <f t="shared" si="221"/>
        <v>717.86250000000018</v>
      </c>
      <c r="H404" s="21">
        <v>185</v>
      </c>
      <c r="I404" s="4">
        <f t="shared" si="222"/>
        <v>902.86250000000018</v>
      </c>
      <c r="J404" s="9">
        <f t="shared" si="223"/>
        <v>2579.6071428571436</v>
      </c>
      <c r="K404" s="20"/>
      <c r="L404" s="1"/>
      <c r="M404" s="1">
        <v>1150</v>
      </c>
      <c r="N404" s="1">
        <v>1900</v>
      </c>
      <c r="O404" s="1">
        <v>1560</v>
      </c>
      <c r="P404" s="1">
        <f t="shared" si="220"/>
        <v>2966.5071428571428</v>
      </c>
      <c r="Q404" s="1">
        <f t="shared" si="233"/>
        <v>730.81999999999971</v>
      </c>
      <c r="R404" s="1">
        <f t="shared" si="224"/>
        <v>913.52499999999964</v>
      </c>
      <c r="S404" s="1">
        <v>200</v>
      </c>
      <c r="T404" s="1">
        <f t="shared" si="225"/>
        <v>1113.5249999999996</v>
      </c>
      <c r="U404" s="22">
        <f t="shared" si="226"/>
        <v>3181.4999999999991</v>
      </c>
      <c r="V404" s="1"/>
      <c r="W404" s="1"/>
      <c r="X404" s="1">
        <v>1150</v>
      </c>
      <c r="Y404" s="1">
        <v>1900</v>
      </c>
      <c r="Z404" s="1">
        <v>1880</v>
      </c>
      <c r="AA404" s="1">
        <f t="shared" si="202"/>
        <v>3575.0214285714283</v>
      </c>
      <c r="AB404" s="1">
        <f t="shared" si="234"/>
        <v>697.91999999999985</v>
      </c>
      <c r="AC404" s="1">
        <f t="shared" si="227"/>
        <v>872.39999999999986</v>
      </c>
      <c r="AD404" s="1">
        <v>210</v>
      </c>
      <c r="AE404" s="1">
        <f t="shared" si="210"/>
        <v>1082.3999999999999</v>
      </c>
      <c r="AF404" s="22">
        <f t="shared" si="228"/>
        <v>3092.5714285714284</v>
      </c>
      <c r="AG404" s="20"/>
      <c r="AH404" s="20"/>
      <c r="AI404" s="1">
        <v>1150</v>
      </c>
      <c r="AJ404" s="1">
        <v>1900</v>
      </c>
      <c r="AK404" s="1">
        <v>2350</v>
      </c>
      <c r="AL404" s="1">
        <f t="shared" si="236"/>
        <v>4468.7767857142862</v>
      </c>
      <c r="AM404" s="1">
        <f t="shared" si="235"/>
        <v>887.44999999999982</v>
      </c>
      <c r="AN404" s="1">
        <f t="shared" si="229"/>
        <v>1109.3124999999998</v>
      </c>
      <c r="AO404" s="1">
        <v>215</v>
      </c>
      <c r="AP404" s="1">
        <v>30</v>
      </c>
      <c r="AQ404" s="1">
        <f t="shared" si="230"/>
        <v>1354.3124999999998</v>
      </c>
      <c r="AR404" s="22">
        <f t="shared" si="231"/>
        <v>3869.4642857142853</v>
      </c>
    </row>
    <row r="405" spans="2:44" x14ac:dyDescent="0.35">
      <c r="B405" s="3">
        <v>1150</v>
      </c>
      <c r="C405" s="21">
        <v>2000</v>
      </c>
      <c r="D405" s="4">
        <v>1255</v>
      </c>
      <c r="E405" s="6">
        <f t="shared" si="219"/>
        <v>2530.8419642857143</v>
      </c>
      <c r="F405" s="3">
        <f t="shared" si="232"/>
        <v>586.98000000000025</v>
      </c>
      <c r="G405" s="21">
        <f t="shared" si="221"/>
        <v>733.72500000000036</v>
      </c>
      <c r="H405" s="21">
        <v>200</v>
      </c>
      <c r="I405" s="4">
        <f t="shared" si="222"/>
        <v>933.72500000000036</v>
      </c>
      <c r="J405" s="9">
        <f t="shared" si="223"/>
        <v>2667.7857142857156</v>
      </c>
      <c r="K405" s="20"/>
      <c r="L405" s="1"/>
      <c r="M405" s="1">
        <v>1150</v>
      </c>
      <c r="N405" s="1">
        <v>2000</v>
      </c>
      <c r="O405" s="1">
        <v>1560</v>
      </c>
      <c r="P405" s="1">
        <f t="shared" si="220"/>
        <v>3145.9071428571428</v>
      </c>
      <c r="Q405" s="1">
        <f t="shared" si="233"/>
        <v>747.72999999999968</v>
      </c>
      <c r="R405" s="1">
        <f t="shared" si="224"/>
        <v>934.66249999999957</v>
      </c>
      <c r="S405" s="1">
        <v>205</v>
      </c>
      <c r="T405" s="1">
        <f t="shared" si="225"/>
        <v>1139.6624999999995</v>
      </c>
      <c r="U405" s="22">
        <f t="shared" si="226"/>
        <v>3256.1785714285702</v>
      </c>
      <c r="V405" s="1"/>
      <c r="W405" s="1"/>
      <c r="X405" s="1">
        <v>1150</v>
      </c>
      <c r="Y405" s="1">
        <v>2000</v>
      </c>
      <c r="Z405" s="1">
        <v>1880</v>
      </c>
      <c r="AA405" s="1">
        <f t="shared" si="202"/>
        <v>3791.2214285714281</v>
      </c>
      <c r="AB405" s="1">
        <f t="shared" si="234"/>
        <v>714.18999999999983</v>
      </c>
      <c r="AC405" s="1">
        <f t="shared" si="227"/>
        <v>892.73749999999973</v>
      </c>
      <c r="AD405" s="1">
        <v>210</v>
      </c>
      <c r="AE405" s="1">
        <f t="shared" si="210"/>
        <v>1102.7374999999997</v>
      </c>
      <c r="AF405" s="22">
        <f t="shared" si="228"/>
        <v>3150.6785714285706</v>
      </c>
      <c r="AG405" s="20"/>
      <c r="AH405" s="20"/>
      <c r="AI405" s="1">
        <v>1150</v>
      </c>
      <c r="AJ405" s="1">
        <v>2000</v>
      </c>
      <c r="AK405" s="1">
        <v>2350</v>
      </c>
      <c r="AL405" s="1">
        <f t="shared" si="236"/>
        <v>4739.0267857142862</v>
      </c>
      <c r="AM405" s="1">
        <f t="shared" si="235"/>
        <v>908.5899999999998</v>
      </c>
      <c r="AN405" s="1">
        <f t="shared" si="229"/>
        <v>1135.7374999999997</v>
      </c>
      <c r="AO405" s="1">
        <v>220</v>
      </c>
      <c r="AP405" s="1">
        <v>30</v>
      </c>
      <c r="AQ405" s="1">
        <f t="shared" si="230"/>
        <v>1385.7374999999997</v>
      </c>
      <c r="AR405" s="22">
        <f t="shared" si="231"/>
        <v>3959.2499999999995</v>
      </c>
    </row>
    <row r="406" spans="2:44" x14ac:dyDescent="0.35">
      <c r="B406" s="3">
        <v>1150</v>
      </c>
      <c r="C406" s="21">
        <v>2100</v>
      </c>
      <c r="D406" s="4">
        <v>1255</v>
      </c>
      <c r="E406" s="6">
        <f t="shared" si="219"/>
        <v>2675.1669642857141</v>
      </c>
      <c r="F406" s="3">
        <f t="shared" si="232"/>
        <v>599.6700000000003</v>
      </c>
      <c r="G406" s="21">
        <f t="shared" si="221"/>
        <v>749.58750000000032</v>
      </c>
      <c r="H406" s="21">
        <v>200</v>
      </c>
      <c r="I406" s="4">
        <f t="shared" si="222"/>
        <v>949.58750000000032</v>
      </c>
      <c r="J406" s="9">
        <f t="shared" si="223"/>
        <v>2713.107142857144</v>
      </c>
      <c r="K406" s="20"/>
      <c r="L406" s="1"/>
      <c r="M406" s="1">
        <v>1150</v>
      </c>
      <c r="N406" s="1">
        <v>2100</v>
      </c>
      <c r="O406" s="1">
        <v>1560</v>
      </c>
      <c r="P406" s="1">
        <f t="shared" si="220"/>
        <v>3325.3071428571429</v>
      </c>
      <c r="Q406" s="1">
        <f t="shared" si="233"/>
        <v>764.63999999999965</v>
      </c>
      <c r="R406" s="1">
        <f t="shared" si="224"/>
        <v>955.7999999999995</v>
      </c>
      <c r="S406" s="1">
        <v>205</v>
      </c>
      <c r="T406" s="1">
        <f t="shared" si="225"/>
        <v>1160.7999999999995</v>
      </c>
      <c r="U406" s="22">
        <f t="shared" si="226"/>
        <v>3316.5714285714275</v>
      </c>
      <c r="V406" s="1"/>
      <c r="W406" s="1"/>
      <c r="X406" s="1">
        <v>1150</v>
      </c>
      <c r="Y406" s="1">
        <v>2100</v>
      </c>
      <c r="Z406" s="1">
        <v>1880</v>
      </c>
      <c r="AA406" s="1">
        <f t="shared" si="202"/>
        <v>4007.4214285714284</v>
      </c>
      <c r="AB406" s="1">
        <f t="shared" si="234"/>
        <v>730.45999999999981</v>
      </c>
      <c r="AC406" s="1">
        <f t="shared" si="227"/>
        <v>913.07499999999982</v>
      </c>
      <c r="AD406" s="1">
        <v>215</v>
      </c>
      <c r="AE406" s="1">
        <f t="shared" si="210"/>
        <v>1128.0749999999998</v>
      </c>
      <c r="AF406" s="22">
        <f t="shared" si="228"/>
        <v>3223.0714285714284</v>
      </c>
      <c r="AG406" s="20"/>
      <c r="AH406" s="20"/>
      <c r="AI406" s="1">
        <v>1150</v>
      </c>
      <c r="AJ406" s="1">
        <v>2100</v>
      </c>
      <c r="AK406" s="1">
        <v>2350</v>
      </c>
      <c r="AL406" s="1">
        <f t="shared" si="236"/>
        <v>5009.2767857142862</v>
      </c>
      <c r="AM406" s="1">
        <f t="shared" si="235"/>
        <v>929.72999999999979</v>
      </c>
      <c r="AN406" s="1">
        <f t="shared" si="229"/>
        <v>1162.1624999999997</v>
      </c>
      <c r="AO406" s="1">
        <v>225</v>
      </c>
      <c r="AP406" s="1">
        <v>45</v>
      </c>
      <c r="AQ406" s="1">
        <f t="shared" si="230"/>
        <v>1432.1624999999997</v>
      </c>
      <c r="AR406" s="22">
        <f t="shared" si="231"/>
        <v>4091.8928571428564</v>
      </c>
    </row>
    <row r="407" spans="2:44" x14ac:dyDescent="0.35">
      <c r="B407" s="3">
        <v>1150</v>
      </c>
      <c r="C407" s="21">
        <v>2200</v>
      </c>
      <c r="D407" s="4">
        <v>1255</v>
      </c>
      <c r="E407" s="6">
        <f t="shared" si="219"/>
        <v>2819.4919642857139</v>
      </c>
      <c r="F407" s="3">
        <f t="shared" si="232"/>
        <v>612.36000000000035</v>
      </c>
      <c r="G407" s="21">
        <f t="shared" si="221"/>
        <v>765.4500000000005</v>
      </c>
      <c r="H407" s="21">
        <v>200</v>
      </c>
      <c r="I407" s="4">
        <f t="shared" si="222"/>
        <v>965.4500000000005</v>
      </c>
      <c r="J407" s="9">
        <f t="shared" si="223"/>
        <v>2758.4285714285729</v>
      </c>
      <c r="K407" s="20"/>
      <c r="L407" s="1"/>
      <c r="M407" s="1">
        <v>1150</v>
      </c>
      <c r="N407" s="1">
        <v>2200</v>
      </c>
      <c r="O407" s="1">
        <v>1560</v>
      </c>
      <c r="P407" s="1">
        <f t="shared" si="220"/>
        <v>3504.707142857143</v>
      </c>
      <c r="Q407" s="1">
        <f t="shared" si="233"/>
        <v>781.54999999999961</v>
      </c>
      <c r="R407" s="1">
        <f t="shared" si="224"/>
        <v>976.93749999999955</v>
      </c>
      <c r="S407" s="1">
        <v>210</v>
      </c>
      <c r="T407" s="1">
        <f t="shared" si="225"/>
        <v>1186.9374999999995</v>
      </c>
      <c r="U407" s="22">
        <f t="shared" si="226"/>
        <v>3391.2499999999991</v>
      </c>
      <c r="V407" s="1"/>
      <c r="W407" s="1"/>
      <c r="X407" s="1">
        <v>1150</v>
      </c>
      <c r="Y407" s="1">
        <v>2200</v>
      </c>
      <c r="Z407" s="1">
        <v>1880</v>
      </c>
      <c r="AA407" s="1">
        <f t="shared" si="202"/>
        <v>4223.6214285714286</v>
      </c>
      <c r="AB407" s="1">
        <f t="shared" si="234"/>
        <v>746.72999999999979</v>
      </c>
      <c r="AC407" s="1">
        <f t="shared" si="227"/>
        <v>933.41249999999968</v>
      </c>
      <c r="AD407" s="1">
        <v>215</v>
      </c>
      <c r="AE407" s="1">
        <f t="shared" si="210"/>
        <v>1148.4124999999997</v>
      </c>
      <c r="AF407" s="22">
        <f t="shared" si="228"/>
        <v>3281.1785714285706</v>
      </c>
      <c r="AG407" s="20"/>
      <c r="AH407" s="20"/>
      <c r="AI407" s="1">
        <v>1150</v>
      </c>
      <c r="AJ407" s="1">
        <v>2200</v>
      </c>
      <c r="AK407" s="1">
        <v>2350</v>
      </c>
      <c r="AL407" s="1">
        <f t="shared" si="236"/>
        <v>5279.5267857142862</v>
      </c>
      <c r="AM407" s="1">
        <f t="shared" si="235"/>
        <v>950.86999999999978</v>
      </c>
      <c r="AN407" s="1">
        <f t="shared" si="229"/>
        <v>1188.5874999999996</v>
      </c>
      <c r="AO407" s="1">
        <v>225</v>
      </c>
      <c r="AP407" s="1">
        <v>45</v>
      </c>
      <c r="AQ407" s="1">
        <f t="shared" si="230"/>
        <v>1458.5874999999996</v>
      </c>
      <c r="AR407" s="22">
        <f t="shared" si="231"/>
        <v>4167.392857142856</v>
      </c>
    </row>
    <row r="408" spans="2:44" x14ac:dyDescent="0.35">
      <c r="B408" s="3">
        <v>1150</v>
      </c>
      <c r="C408" s="21">
        <v>2300</v>
      </c>
      <c r="D408" s="4">
        <v>1255</v>
      </c>
      <c r="E408" s="6">
        <f t="shared" si="219"/>
        <v>2963.8169642857142</v>
      </c>
      <c r="F408" s="3">
        <f t="shared" si="232"/>
        <v>625.05000000000041</v>
      </c>
      <c r="G408" s="21">
        <f t="shared" si="221"/>
        <v>781.31250000000045</v>
      </c>
      <c r="H408" s="21">
        <v>200</v>
      </c>
      <c r="I408" s="4">
        <f t="shared" si="222"/>
        <v>981.31250000000045</v>
      </c>
      <c r="J408" s="9">
        <f t="shared" si="223"/>
        <v>2803.7500000000014</v>
      </c>
      <c r="K408" s="20"/>
      <c r="L408" s="1"/>
      <c r="M408" s="1">
        <v>1150</v>
      </c>
      <c r="N408" s="1">
        <v>2300</v>
      </c>
      <c r="O408" s="1">
        <v>1560</v>
      </c>
      <c r="P408" s="1">
        <f t="shared" si="220"/>
        <v>3684.1071428571431</v>
      </c>
      <c r="Q408" s="1">
        <f t="shared" si="233"/>
        <v>798.45999999999958</v>
      </c>
      <c r="R408" s="1">
        <f t="shared" si="224"/>
        <v>998.07499999999948</v>
      </c>
      <c r="S408" s="1">
        <v>210</v>
      </c>
      <c r="T408" s="1">
        <f t="shared" si="225"/>
        <v>1208.0749999999994</v>
      </c>
      <c r="U408" s="22">
        <f t="shared" si="226"/>
        <v>3451.6428571428555</v>
      </c>
      <c r="V408" s="1"/>
      <c r="W408" s="1"/>
      <c r="X408" s="1">
        <v>1150</v>
      </c>
      <c r="Y408" s="1">
        <v>2300</v>
      </c>
      <c r="Z408" s="1">
        <v>1880</v>
      </c>
      <c r="AA408" s="1">
        <f t="shared" si="202"/>
        <v>4439.8214285714284</v>
      </c>
      <c r="AB408" s="1">
        <f t="shared" si="234"/>
        <v>762.99999999999977</v>
      </c>
      <c r="AC408" s="1">
        <f t="shared" si="227"/>
        <v>953.74999999999977</v>
      </c>
      <c r="AD408" s="1">
        <v>215</v>
      </c>
      <c r="AE408" s="1">
        <f t="shared" si="210"/>
        <v>1168.7499999999998</v>
      </c>
      <c r="AF408" s="22">
        <f t="shared" si="228"/>
        <v>3339.2857142857138</v>
      </c>
      <c r="AG408" s="20"/>
      <c r="AH408" s="20"/>
      <c r="AI408" s="1">
        <v>1150</v>
      </c>
      <c r="AJ408" s="1">
        <v>2300</v>
      </c>
      <c r="AK408" s="1">
        <v>2350</v>
      </c>
      <c r="AL408" s="1">
        <f t="shared" si="236"/>
        <v>5549.7767857142862</v>
      </c>
      <c r="AM408" s="1">
        <f t="shared" si="235"/>
        <v>972.00999999999976</v>
      </c>
      <c r="AN408" s="1">
        <f t="shared" si="229"/>
        <v>1215.0124999999998</v>
      </c>
      <c r="AO408" s="1">
        <v>225</v>
      </c>
      <c r="AP408" s="1">
        <v>45</v>
      </c>
      <c r="AQ408" s="1">
        <f t="shared" si="230"/>
        <v>1485.0124999999998</v>
      </c>
      <c r="AR408" s="22">
        <f t="shared" si="231"/>
        <v>4242.8928571428569</v>
      </c>
    </row>
    <row r="409" spans="2:44" x14ac:dyDescent="0.35">
      <c r="B409" s="3">
        <v>1150</v>
      </c>
      <c r="C409" s="21">
        <v>2400</v>
      </c>
      <c r="D409" s="4">
        <v>1255</v>
      </c>
      <c r="E409" s="6">
        <f t="shared" si="219"/>
        <v>3108.141964285714</v>
      </c>
      <c r="F409" s="3">
        <f t="shared" si="232"/>
        <v>637.74000000000046</v>
      </c>
      <c r="G409" s="21">
        <f t="shared" si="221"/>
        <v>797.17500000000064</v>
      </c>
      <c r="H409" s="21">
        <v>205</v>
      </c>
      <c r="I409" s="4">
        <f t="shared" si="222"/>
        <v>1002.1750000000006</v>
      </c>
      <c r="J409" s="9">
        <f t="shared" si="223"/>
        <v>2863.3571428571449</v>
      </c>
      <c r="K409" s="20"/>
      <c r="L409" s="1"/>
      <c r="M409" s="1">
        <v>1150</v>
      </c>
      <c r="N409" s="1">
        <v>2400</v>
      </c>
      <c r="O409" s="1">
        <v>1560</v>
      </c>
      <c r="P409" s="1">
        <f t="shared" si="220"/>
        <v>3863.5071428571428</v>
      </c>
      <c r="Q409" s="1">
        <f t="shared" si="233"/>
        <v>815.36999999999955</v>
      </c>
      <c r="R409" s="1">
        <f t="shared" si="224"/>
        <v>1019.2124999999994</v>
      </c>
      <c r="S409" s="1">
        <v>210</v>
      </c>
      <c r="T409" s="1">
        <f t="shared" si="225"/>
        <v>1229.2124999999994</v>
      </c>
      <c r="U409" s="22">
        <f t="shared" si="226"/>
        <v>3512.0357142857129</v>
      </c>
      <c r="V409" s="1"/>
      <c r="W409" s="1"/>
      <c r="X409" s="1">
        <v>1150</v>
      </c>
      <c r="Y409" s="1">
        <v>2400</v>
      </c>
      <c r="Z409" s="1">
        <v>1880</v>
      </c>
      <c r="AA409" s="1">
        <f t="shared" si="202"/>
        <v>4656.0214285714283</v>
      </c>
      <c r="AB409" s="1">
        <f t="shared" si="234"/>
        <v>779.26999999999975</v>
      </c>
      <c r="AC409" s="1">
        <f t="shared" si="227"/>
        <v>974.08749999999964</v>
      </c>
      <c r="AD409" s="1">
        <v>220</v>
      </c>
      <c r="AE409" s="1">
        <f t="shared" si="210"/>
        <v>1194.0874999999996</v>
      </c>
      <c r="AF409" s="22">
        <f t="shared" si="228"/>
        <v>3411.6785714285706</v>
      </c>
      <c r="AG409" s="20"/>
      <c r="AH409" s="20"/>
      <c r="AI409" s="1">
        <v>1150</v>
      </c>
      <c r="AJ409" s="1">
        <v>2400</v>
      </c>
      <c r="AK409" s="1">
        <v>2350</v>
      </c>
      <c r="AL409" s="1">
        <f t="shared" si="236"/>
        <v>5820.0267857142862</v>
      </c>
      <c r="AM409" s="1">
        <f t="shared" si="235"/>
        <v>993.14999999999975</v>
      </c>
      <c r="AN409" s="1">
        <f t="shared" si="229"/>
        <v>1241.4374999999998</v>
      </c>
      <c r="AO409" s="1">
        <v>225</v>
      </c>
      <c r="AP409" s="1">
        <v>45</v>
      </c>
      <c r="AQ409" s="1">
        <f t="shared" si="230"/>
        <v>1511.4374999999998</v>
      </c>
      <c r="AR409" s="22">
        <f t="shared" si="231"/>
        <v>4318.3928571428569</v>
      </c>
    </row>
    <row r="410" spans="2:44" x14ac:dyDescent="0.35">
      <c r="B410" s="3">
        <v>1150</v>
      </c>
      <c r="C410" s="21">
        <v>2500</v>
      </c>
      <c r="D410" s="4">
        <v>1255</v>
      </c>
      <c r="E410" s="6">
        <f t="shared" si="219"/>
        <v>3252.4669642857143</v>
      </c>
      <c r="F410" s="3">
        <f t="shared" si="232"/>
        <v>650.43000000000052</v>
      </c>
      <c r="G410" s="21">
        <f t="shared" si="221"/>
        <v>813.03750000000059</v>
      </c>
      <c r="H410" s="21">
        <v>205</v>
      </c>
      <c r="I410" s="4">
        <f t="shared" si="222"/>
        <v>1018.0375000000006</v>
      </c>
      <c r="J410" s="9">
        <f t="shared" si="223"/>
        <v>2908.6785714285734</v>
      </c>
      <c r="K410" s="20"/>
      <c r="L410" s="1"/>
      <c r="M410" s="1">
        <v>1150</v>
      </c>
      <c r="N410" s="1">
        <v>2500</v>
      </c>
      <c r="O410" s="1">
        <v>1560</v>
      </c>
      <c r="P410" s="1">
        <f t="shared" si="220"/>
        <v>4042.9071428571428</v>
      </c>
      <c r="Q410" s="1">
        <f t="shared" si="233"/>
        <v>832.27999999999952</v>
      </c>
      <c r="R410" s="1">
        <f t="shared" si="224"/>
        <v>1040.3499999999995</v>
      </c>
      <c r="S410" s="1">
        <v>215</v>
      </c>
      <c r="T410" s="1">
        <f t="shared" si="225"/>
        <v>1255.3499999999995</v>
      </c>
      <c r="U410" s="22">
        <f t="shared" si="226"/>
        <v>3586.7142857142844</v>
      </c>
      <c r="V410" s="1"/>
      <c r="W410" s="1"/>
      <c r="X410" s="1">
        <v>1150</v>
      </c>
      <c r="Y410" s="1">
        <v>2500</v>
      </c>
      <c r="Z410" s="1">
        <v>1880</v>
      </c>
      <c r="AA410" s="1">
        <f t="shared" si="202"/>
        <v>4872.2214285714281</v>
      </c>
      <c r="AB410" s="1">
        <f t="shared" si="234"/>
        <v>795.53999999999974</v>
      </c>
      <c r="AC410" s="1">
        <f t="shared" si="227"/>
        <v>994.42499999999973</v>
      </c>
      <c r="AD410" s="1">
        <v>220</v>
      </c>
      <c r="AE410" s="1">
        <f t="shared" si="210"/>
        <v>1214.4249999999997</v>
      </c>
      <c r="AF410" s="22">
        <f t="shared" si="228"/>
        <v>3469.7857142857138</v>
      </c>
      <c r="AG410" s="20"/>
      <c r="AH410" s="20"/>
      <c r="AI410" s="1">
        <v>1150</v>
      </c>
      <c r="AJ410" s="1">
        <v>2500</v>
      </c>
      <c r="AK410" s="1">
        <v>2350</v>
      </c>
      <c r="AL410" s="1">
        <f t="shared" si="236"/>
        <v>6090.2767857142862</v>
      </c>
      <c r="AM410" s="1">
        <f t="shared" si="235"/>
        <v>1014.2899999999997</v>
      </c>
      <c r="AN410" s="1">
        <f t="shared" si="229"/>
        <v>1267.8624999999997</v>
      </c>
      <c r="AO410" s="1">
        <v>230</v>
      </c>
      <c r="AP410" s="1">
        <v>45</v>
      </c>
      <c r="AQ410" s="1">
        <f t="shared" si="230"/>
        <v>1542.8624999999997</v>
      </c>
      <c r="AR410" s="22">
        <f t="shared" si="231"/>
        <v>4408.1785714285706</v>
      </c>
    </row>
    <row r="411" spans="2:44" x14ac:dyDescent="0.35">
      <c r="B411" s="3">
        <v>1150</v>
      </c>
      <c r="C411" s="21">
        <v>2600</v>
      </c>
      <c r="D411" s="4">
        <v>1255</v>
      </c>
      <c r="E411" s="6">
        <f t="shared" si="219"/>
        <v>3396.7919642857141</v>
      </c>
      <c r="F411" s="3">
        <f t="shared" si="232"/>
        <v>663.12000000000057</v>
      </c>
      <c r="G411" s="21">
        <f t="shared" si="221"/>
        <v>828.90000000000077</v>
      </c>
      <c r="H411" s="21">
        <v>205</v>
      </c>
      <c r="I411" s="4">
        <f t="shared" si="222"/>
        <v>1033.9000000000008</v>
      </c>
      <c r="J411" s="9">
        <f t="shared" si="223"/>
        <v>2954.0000000000023</v>
      </c>
      <c r="K411" s="20"/>
      <c r="L411" s="1"/>
      <c r="M411" s="1">
        <v>1150</v>
      </c>
      <c r="N411" s="1">
        <v>2600</v>
      </c>
      <c r="O411" s="1">
        <v>1560</v>
      </c>
      <c r="P411" s="1">
        <f t="shared" si="220"/>
        <v>4222.3071428571429</v>
      </c>
      <c r="Q411" s="1">
        <f t="shared" si="233"/>
        <v>849.18999999999949</v>
      </c>
      <c r="R411" s="1">
        <f t="shared" si="224"/>
        <v>1061.4874999999993</v>
      </c>
      <c r="S411" s="1">
        <v>215</v>
      </c>
      <c r="T411" s="1">
        <f t="shared" si="225"/>
        <v>1276.4874999999993</v>
      </c>
      <c r="U411" s="22">
        <f t="shared" si="226"/>
        <v>3647.1071428571408</v>
      </c>
      <c r="V411" s="1"/>
      <c r="W411" s="1"/>
      <c r="X411" s="1">
        <v>1150</v>
      </c>
      <c r="Y411" s="1">
        <v>2600</v>
      </c>
      <c r="Z411" s="1">
        <v>1880</v>
      </c>
      <c r="AA411" s="1">
        <f t="shared" si="202"/>
        <v>5088.4214285714279</v>
      </c>
      <c r="AB411" s="1">
        <f t="shared" si="234"/>
        <v>811.80999999999972</v>
      </c>
      <c r="AC411" s="1">
        <f t="shared" si="227"/>
        <v>1014.7624999999996</v>
      </c>
      <c r="AD411" s="1">
        <v>220</v>
      </c>
      <c r="AE411" s="1">
        <f t="shared" si="210"/>
        <v>1234.7624999999996</v>
      </c>
      <c r="AF411" s="22">
        <f t="shared" si="228"/>
        <v>3527.892857142856</v>
      </c>
      <c r="AG411" s="20"/>
      <c r="AH411" s="20"/>
      <c r="AI411" s="1">
        <v>1150</v>
      </c>
      <c r="AJ411" s="1">
        <v>2600</v>
      </c>
      <c r="AK411" s="1">
        <v>2350</v>
      </c>
      <c r="AL411" s="1">
        <f t="shared" si="236"/>
        <v>6360.5267857142862</v>
      </c>
      <c r="AM411" s="1">
        <f t="shared" si="235"/>
        <v>1035.4299999999998</v>
      </c>
      <c r="AN411" s="1">
        <f t="shared" si="229"/>
        <v>1294.2874999999999</v>
      </c>
      <c r="AO411" s="1">
        <v>230</v>
      </c>
      <c r="AP411" s="1">
        <v>45</v>
      </c>
      <c r="AQ411" s="1">
        <f t="shared" si="230"/>
        <v>1569.2874999999999</v>
      </c>
      <c r="AR411" s="22">
        <f t="shared" si="231"/>
        <v>4483.6785714285716</v>
      </c>
    </row>
    <row r="412" spans="2:44" x14ac:dyDescent="0.35">
      <c r="B412" s="3">
        <v>1150</v>
      </c>
      <c r="C412" s="21">
        <v>2700</v>
      </c>
      <c r="D412" s="4">
        <v>1255</v>
      </c>
      <c r="E412" s="6">
        <f t="shared" si="219"/>
        <v>3541.1169642857139</v>
      </c>
      <c r="F412" s="3">
        <f t="shared" si="232"/>
        <v>675.81000000000063</v>
      </c>
      <c r="G412" s="21">
        <f t="shared" si="221"/>
        <v>844.76250000000073</v>
      </c>
      <c r="H412" s="21">
        <v>210</v>
      </c>
      <c r="I412" s="4">
        <f t="shared" si="222"/>
        <v>1054.7625000000007</v>
      </c>
      <c r="J412" s="9">
        <f t="shared" si="223"/>
        <v>3013.6071428571449</v>
      </c>
      <c r="K412" s="20"/>
      <c r="L412" s="1"/>
      <c r="M412" s="1">
        <v>1150</v>
      </c>
      <c r="N412" s="1">
        <v>2700</v>
      </c>
      <c r="O412" s="1">
        <v>1560</v>
      </c>
      <c r="P412" s="1">
        <f t="shared" si="220"/>
        <v>4401.7071428571435</v>
      </c>
      <c r="Q412" s="1">
        <f t="shared" si="233"/>
        <v>866.09999999999945</v>
      </c>
      <c r="R412" s="1">
        <f t="shared" si="224"/>
        <v>1082.6249999999993</v>
      </c>
      <c r="S412" s="1">
        <v>215</v>
      </c>
      <c r="T412" s="1">
        <f t="shared" si="225"/>
        <v>1297.6249999999993</v>
      </c>
      <c r="U412" s="22">
        <f t="shared" si="226"/>
        <v>3707.4999999999982</v>
      </c>
      <c r="V412" s="1"/>
      <c r="W412" s="1"/>
      <c r="X412" s="1">
        <v>1150</v>
      </c>
      <c r="Y412" s="1">
        <v>2700</v>
      </c>
      <c r="Z412" s="1">
        <v>1880</v>
      </c>
      <c r="AA412" s="1">
        <f t="shared" si="202"/>
        <v>5304.6214285714286</v>
      </c>
      <c r="AB412" s="1">
        <f t="shared" si="234"/>
        <v>828.0799999999997</v>
      </c>
      <c r="AC412" s="1">
        <f t="shared" si="227"/>
        <v>1035.0999999999997</v>
      </c>
      <c r="AD412" s="1">
        <v>220</v>
      </c>
      <c r="AE412" s="1">
        <f t="shared" si="210"/>
        <v>1255.0999999999997</v>
      </c>
      <c r="AF412" s="22">
        <f t="shared" si="228"/>
        <v>3585.9999999999995</v>
      </c>
      <c r="AG412" s="20"/>
      <c r="AH412" s="20"/>
      <c r="AI412" s="1">
        <v>1150</v>
      </c>
      <c r="AJ412" s="1">
        <v>2700</v>
      </c>
      <c r="AK412" s="1">
        <v>2350</v>
      </c>
      <c r="AL412" s="1">
        <f t="shared" si="236"/>
        <v>6630.7767857142862</v>
      </c>
      <c r="AM412" s="1">
        <f t="shared" si="235"/>
        <v>1056.57</v>
      </c>
      <c r="AN412" s="1">
        <f t="shared" si="229"/>
        <v>1320.7124999999999</v>
      </c>
      <c r="AO412" s="1">
        <v>235</v>
      </c>
      <c r="AP412" s="1">
        <v>45</v>
      </c>
      <c r="AQ412" s="1">
        <f t="shared" si="230"/>
        <v>1600.7124999999999</v>
      </c>
      <c r="AR412" s="22">
        <f t="shared" si="231"/>
        <v>4573.4642857142853</v>
      </c>
    </row>
    <row r="413" spans="2:44" x14ac:dyDescent="0.35">
      <c r="B413" s="3">
        <v>1150</v>
      </c>
      <c r="C413" s="21">
        <v>2800</v>
      </c>
      <c r="D413" s="4">
        <v>1255</v>
      </c>
      <c r="E413" s="6">
        <f t="shared" si="219"/>
        <v>3685.4419642857142</v>
      </c>
      <c r="F413" s="3">
        <f t="shared" si="232"/>
        <v>688.50000000000068</v>
      </c>
      <c r="G413" s="21">
        <f t="shared" si="221"/>
        <v>860.62500000000091</v>
      </c>
      <c r="H413" s="21">
        <v>210</v>
      </c>
      <c r="I413" s="4">
        <f t="shared" si="222"/>
        <v>1070.6250000000009</v>
      </c>
      <c r="J413" s="9">
        <f t="shared" si="223"/>
        <v>3058.9285714285743</v>
      </c>
      <c r="K413" s="20"/>
      <c r="L413" s="1"/>
      <c r="M413" s="1">
        <v>1150</v>
      </c>
      <c r="N413" s="1">
        <v>2800</v>
      </c>
      <c r="O413" s="1">
        <v>1560</v>
      </c>
      <c r="P413" s="1">
        <f t="shared" si="220"/>
        <v>4581.1071428571431</v>
      </c>
      <c r="Q413" s="1">
        <f t="shared" si="233"/>
        <v>883.00999999999942</v>
      </c>
      <c r="R413" s="1">
        <f t="shared" si="224"/>
        <v>1103.7624999999994</v>
      </c>
      <c r="S413" s="1">
        <v>220</v>
      </c>
      <c r="T413" s="1">
        <f t="shared" si="225"/>
        <v>1323.7624999999994</v>
      </c>
      <c r="U413" s="22">
        <f t="shared" si="226"/>
        <v>3782.1785714285697</v>
      </c>
      <c r="V413" s="1"/>
      <c r="W413" s="1"/>
      <c r="X413" s="1">
        <v>1150</v>
      </c>
      <c r="Y413" s="1">
        <v>2800</v>
      </c>
      <c r="Z413" s="1">
        <v>1880</v>
      </c>
      <c r="AA413" s="1">
        <f t="shared" ref="AA413:AA425" si="237">(((22/7*(X413/2)^2)*Z413)+((Y413-X413)*Z413*X413))/1000000</f>
        <v>5520.8214285714284</v>
      </c>
      <c r="AB413" s="1">
        <f t="shared" si="234"/>
        <v>844.34999999999968</v>
      </c>
      <c r="AC413" s="1">
        <f t="shared" si="227"/>
        <v>1055.4374999999995</v>
      </c>
      <c r="AD413" s="1">
        <v>220</v>
      </c>
      <c r="AE413" s="1">
        <f t="shared" si="210"/>
        <v>1275.4374999999995</v>
      </c>
      <c r="AF413" s="22">
        <f t="shared" si="228"/>
        <v>3644.1071428571418</v>
      </c>
      <c r="AG413" s="20"/>
      <c r="AH413" s="20"/>
      <c r="AI413" s="1">
        <v>1150</v>
      </c>
      <c r="AJ413" s="1">
        <v>2800</v>
      </c>
      <c r="AK413" s="1">
        <v>2350</v>
      </c>
      <c r="AL413" s="1">
        <f t="shared" si="236"/>
        <v>6901.0267857142862</v>
      </c>
      <c r="AM413" s="1">
        <f t="shared" si="235"/>
        <v>1077.71</v>
      </c>
      <c r="AN413" s="1">
        <f t="shared" si="229"/>
        <v>1347.1375</v>
      </c>
      <c r="AO413" s="1">
        <v>235</v>
      </c>
      <c r="AP413" s="1">
        <v>45</v>
      </c>
      <c r="AQ413" s="1">
        <f t="shared" si="230"/>
        <v>1627.1375</v>
      </c>
      <c r="AR413" s="22">
        <f t="shared" si="231"/>
        <v>4648.9642857142862</v>
      </c>
    </row>
    <row r="414" spans="2:44" x14ac:dyDescent="0.35">
      <c r="B414" s="3">
        <v>1150</v>
      </c>
      <c r="C414" s="21">
        <v>2900</v>
      </c>
      <c r="D414" s="4">
        <v>1255</v>
      </c>
      <c r="E414" s="6">
        <f t="shared" si="219"/>
        <v>3829.766964285714</v>
      </c>
      <c r="F414" s="3">
        <f t="shared" si="232"/>
        <v>701.19000000000074</v>
      </c>
      <c r="G414" s="21">
        <f t="shared" si="221"/>
        <v>876.48750000000086</v>
      </c>
      <c r="H414" s="21">
        <v>210</v>
      </c>
      <c r="I414" s="4">
        <f t="shared" si="222"/>
        <v>1086.4875000000009</v>
      </c>
      <c r="J414" s="9">
        <f t="shared" si="223"/>
        <v>3104.2500000000027</v>
      </c>
      <c r="K414" s="20"/>
      <c r="L414" s="1"/>
      <c r="M414" s="1">
        <v>1150</v>
      </c>
      <c r="N414" s="1">
        <v>2900</v>
      </c>
      <c r="O414" s="1">
        <v>1560</v>
      </c>
      <c r="P414" s="1">
        <f t="shared" si="220"/>
        <v>4760.5071428571437</v>
      </c>
      <c r="Q414" s="1">
        <f t="shared" si="233"/>
        <v>899.91999999999939</v>
      </c>
      <c r="R414" s="1">
        <f t="shared" si="224"/>
        <v>1124.8999999999992</v>
      </c>
      <c r="S414" s="1">
        <v>220</v>
      </c>
      <c r="T414" s="1">
        <f t="shared" si="225"/>
        <v>1344.8999999999992</v>
      </c>
      <c r="U414" s="22">
        <f t="shared" si="226"/>
        <v>3842.5714285714266</v>
      </c>
      <c r="V414" s="1"/>
      <c r="W414" s="1"/>
      <c r="X414" s="1">
        <v>1150</v>
      </c>
      <c r="Y414" s="1">
        <v>2900</v>
      </c>
      <c r="Z414" s="1">
        <v>1880</v>
      </c>
      <c r="AA414" s="1">
        <f t="shared" si="237"/>
        <v>5737.0214285714283</v>
      </c>
      <c r="AB414" s="1">
        <f t="shared" si="234"/>
        <v>860.61999999999966</v>
      </c>
      <c r="AC414" s="1">
        <f t="shared" si="227"/>
        <v>1075.7749999999996</v>
      </c>
      <c r="AD414" s="1">
        <v>220</v>
      </c>
      <c r="AE414" s="1">
        <f t="shared" si="210"/>
        <v>1295.7749999999996</v>
      </c>
      <c r="AF414" s="22">
        <f t="shared" si="228"/>
        <v>3702.2142857142849</v>
      </c>
      <c r="AG414" s="20"/>
      <c r="AH414" s="20"/>
      <c r="AI414" s="1">
        <v>1150</v>
      </c>
      <c r="AJ414" s="1">
        <v>2900</v>
      </c>
      <c r="AK414" s="1">
        <v>2350</v>
      </c>
      <c r="AL414" s="1">
        <f t="shared" si="236"/>
        <v>7171.2767857142862</v>
      </c>
      <c r="AM414" s="1">
        <f t="shared" si="235"/>
        <v>1098.8500000000001</v>
      </c>
      <c r="AN414" s="1">
        <f t="shared" si="229"/>
        <v>1373.5625000000002</v>
      </c>
      <c r="AO414" s="1">
        <v>235</v>
      </c>
      <c r="AP414" s="1">
        <v>45</v>
      </c>
      <c r="AQ414" s="1">
        <f t="shared" si="230"/>
        <v>1653.5625000000002</v>
      </c>
      <c r="AR414" s="22">
        <f t="shared" si="231"/>
        <v>4724.4642857142862</v>
      </c>
    </row>
    <row r="415" spans="2:44" x14ac:dyDescent="0.35">
      <c r="B415" s="3">
        <v>1150</v>
      </c>
      <c r="C415" s="21">
        <v>3000</v>
      </c>
      <c r="D415" s="4">
        <v>1255</v>
      </c>
      <c r="E415" s="6">
        <f t="shared" si="219"/>
        <v>3974.0919642857143</v>
      </c>
      <c r="F415" s="3">
        <f t="shared" si="232"/>
        <v>713.88000000000079</v>
      </c>
      <c r="G415" s="21">
        <f t="shared" si="221"/>
        <v>892.35000000000105</v>
      </c>
      <c r="H415" s="21">
        <v>210</v>
      </c>
      <c r="I415" s="4">
        <f t="shared" si="222"/>
        <v>1102.350000000001</v>
      </c>
      <c r="J415" s="9">
        <f t="shared" si="223"/>
        <v>3149.5714285714316</v>
      </c>
      <c r="K415" s="20"/>
      <c r="L415" s="1"/>
      <c r="M415" s="1">
        <v>1150</v>
      </c>
      <c r="N415" s="1">
        <v>3000</v>
      </c>
      <c r="O415" s="1">
        <v>1560</v>
      </c>
      <c r="P415" s="1">
        <f t="shared" si="220"/>
        <v>4939.9071428571433</v>
      </c>
      <c r="Q415" s="1">
        <f t="shared" si="233"/>
        <v>916.82999999999936</v>
      </c>
      <c r="R415" s="1">
        <f t="shared" si="224"/>
        <v>1146.0374999999992</v>
      </c>
      <c r="S415" s="1">
        <v>220</v>
      </c>
      <c r="T415" s="1">
        <f t="shared" si="225"/>
        <v>1366.0374999999992</v>
      </c>
      <c r="U415" s="22">
        <f t="shared" si="226"/>
        <v>3902.964285714284</v>
      </c>
      <c r="V415" s="1"/>
      <c r="W415" s="1"/>
      <c r="X415" s="1">
        <v>1150</v>
      </c>
      <c r="Y415" s="1">
        <v>3000</v>
      </c>
      <c r="Z415" s="1">
        <v>1880</v>
      </c>
      <c r="AA415" s="1">
        <f t="shared" si="237"/>
        <v>5953.2214285714281</v>
      </c>
      <c r="AB415" s="1">
        <f t="shared" si="234"/>
        <v>876.88999999999965</v>
      </c>
      <c r="AC415" s="1">
        <f t="shared" si="227"/>
        <v>1096.1124999999995</v>
      </c>
      <c r="AD415" s="1">
        <v>220</v>
      </c>
      <c r="AE415" s="1">
        <f t="shared" si="210"/>
        <v>1316.1124999999995</v>
      </c>
      <c r="AF415" s="22">
        <f t="shared" si="228"/>
        <v>3760.3214285714275</v>
      </c>
      <c r="AG415" s="20"/>
      <c r="AH415" s="20"/>
      <c r="AI415" s="1">
        <v>1150</v>
      </c>
      <c r="AJ415" s="1">
        <v>3000</v>
      </c>
      <c r="AK415" s="1">
        <v>2350</v>
      </c>
      <c r="AL415" s="1">
        <f t="shared" si="236"/>
        <v>7441.5267857142862</v>
      </c>
      <c r="AM415" s="1">
        <f t="shared" si="235"/>
        <v>1119.9900000000002</v>
      </c>
      <c r="AN415" s="1">
        <f t="shared" si="229"/>
        <v>1399.9875000000002</v>
      </c>
      <c r="AO415" s="1">
        <v>235</v>
      </c>
      <c r="AP415" s="1">
        <v>45</v>
      </c>
      <c r="AQ415" s="1">
        <f t="shared" si="230"/>
        <v>1679.9875000000002</v>
      </c>
      <c r="AR415" s="22">
        <f t="shared" si="231"/>
        <v>4799.9642857142862</v>
      </c>
    </row>
    <row r="416" spans="2:44" x14ac:dyDescent="0.35">
      <c r="B416" s="3">
        <v>1150</v>
      </c>
      <c r="C416" s="21">
        <v>3100</v>
      </c>
      <c r="D416" s="4">
        <v>1255</v>
      </c>
      <c r="E416" s="6">
        <f t="shared" si="219"/>
        <v>4118.4169642857141</v>
      </c>
      <c r="F416" s="3">
        <f t="shared" si="232"/>
        <v>726.57000000000085</v>
      </c>
      <c r="G416" s="21">
        <f t="shared" si="221"/>
        <v>908.212500000001</v>
      </c>
      <c r="H416" s="21">
        <v>215</v>
      </c>
      <c r="I416" s="4">
        <f t="shared" si="222"/>
        <v>1123.212500000001</v>
      </c>
      <c r="J416" s="9">
        <f t="shared" si="223"/>
        <v>3209.1785714285743</v>
      </c>
      <c r="K416" s="20"/>
      <c r="L416" s="1"/>
      <c r="M416" s="1">
        <v>1150</v>
      </c>
      <c r="N416" s="1">
        <v>3100</v>
      </c>
      <c r="O416" s="1">
        <v>1560</v>
      </c>
      <c r="P416" s="1">
        <f t="shared" si="220"/>
        <v>5119.3071428571438</v>
      </c>
      <c r="Q416" s="1">
        <f t="shared" si="233"/>
        <v>933.73999999999933</v>
      </c>
      <c r="R416" s="1">
        <f t="shared" si="224"/>
        <v>1167.1749999999993</v>
      </c>
      <c r="S416" s="1">
        <v>220</v>
      </c>
      <c r="T416" s="1">
        <f t="shared" si="225"/>
        <v>1387.1749999999993</v>
      </c>
      <c r="U416" s="22">
        <f t="shared" si="226"/>
        <v>3963.3571428571408</v>
      </c>
      <c r="V416" s="1"/>
      <c r="W416" s="1"/>
      <c r="X416" s="1">
        <v>1150</v>
      </c>
      <c r="Y416" s="1">
        <v>3100</v>
      </c>
      <c r="Z416" s="1">
        <v>1880</v>
      </c>
      <c r="AA416" s="1">
        <f t="shared" si="237"/>
        <v>6169.4214285714279</v>
      </c>
      <c r="AB416" s="1">
        <f t="shared" si="234"/>
        <v>893.15999999999963</v>
      </c>
      <c r="AC416" s="1">
        <f t="shared" si="227"/>
        <v>1116.4499999999996</v>
      </c>
      <c r="AD416" s="1">
        <v>225</v>
      </c>
      <c r="AE416" s="1">
        <f t="shared" si="210"/>
        <v>1341.4499999999996</v>
      </c>
      <c r="AF416" s="22">
        <f t="shared" si="228"/>
        <v>3832.7142857142849</v>
      </c>
      <c r="AG416" s="20"/>
      <c r="AH416" s="20"/>
      <c r="AI416" s="1">
        <v>1150</v>
      </c>
      <c r="AJ416" s="1">
        <v>3100</v>
      </c>
      <c r="AK416" s="1">
        <v>2350</v>
      </c>
      <c r="AL416" s="1">
        <f t="shared" si="236"/>
        <v>7711.7767857142862</v>
      </c>
      <c r="AM416" s="1">
        <f t="shared" si="235"/>
        <v>1141.1300000000003</v>
      </c>
      <c r="AN416" s="1">
        <f t="shared" si="229"/>
        <v>1426.4125000000004</v>
      </c>
      <c r="AO416" s="1">
        <v>240</v>
      </c>
      <c r="AP416" s="1">
        <v>45</v>
      </c>
      <c r="AQ416" s="1">
        <f t="shared" si="230"/>
        <v>1711.4125000000004</v>
      </c>
      <c r="AR416" s="22">
        <f t="shared" si="231"/>
        <v>4889.7500000000009</v>
      </c>
    </row>
    <row r="417" spans="2:44" x14ac:dyDescent="0.35">
      <c r="B417" s="3">
        <v>1150</v>
      </c>
      <c r="C417" s="21">
        <v>3200</v>
      </c>
      <c r="D417" s="4">
        <v>1255</v>
      </c>
      <c r="E417" s="6">
        <f t="shared" si="219"/>
        <v>4262.7419642857139</v>
      </c>
      <c r="F417" s="3">
        <f t="shared" si="232"/>
        <v>739.2600000000009</v>
      </c>
      <c r="G417" s="21">
        <f t="shared" si="221"/>
        <v>924.07500000000118</v>
      </c>
      <c r="H417" s="21">
        <v>215</v>
      </c>
      <c r="I417" s="4">
        <f t="shared" si="222"/>
        <v>1139.0750000000012</v>
      </c>
      <c r="J417" s="9">
        <f t="shared" si="223"/>
        <v>3254.5000000000036</v>
      </c>
      <c r="K417" s="20"/>
      <c r="L417" s="1"/>
      <c r="M417" s="1">
        <v>1150</v>
      </c>
      <c r="N417" s="1">
        <v>3200</v>
      </c>
      <c r="O417" s="1">
        <v>1560</v>
      </c>
      <c r="P417" s="1">
        <f t="shared" si="220"/>
        <v>5298.7071428571435</v>
      </c>
      <c r="Q417" s="1">
        <f t="shared" si="233"/>
        <v>950.6499999999993</v>
      </c>
      <c r="R417" s="1">
        <f t="shared" si="224"/>
        <v>1188.3124999999991</v>
      </c>
      <c r="S417" s="1">
        <v>220</v>
      </c>
      <c r="T417" s="1">
        <f t="shared" si="225"/>
        <v>1408.3124999999991</v>
      </c>
      <c r="U417" s="22">
        <f t="shared" si="226"/>
        <v>4023.7499999999977</v>
      </c>
      <c r="V417" s="1"/>
      <c r="W417" s="1"/>
      <c r="X417" s="1">
        <v>1150</v>
      </c>
      <c r="Y417" s="1">
        <v>3200</v>
      </c>
      <c r="Z417" s="1">
        <v>1880</v>
      </c>
      <c r="AA417" s="1">
        <f t="shared" si="237"/>
        <v>6385.6214285714286</v>
      </c>
      <c r="AB417" s="1">
        <f t="shared" si="234"/>
        <v>909.42999999999961</v>
      </c>
      <c r="AC417" s="1">
        <f t="shared" si="227"/>
        <v>1136.7874999999995</v>
      </c>
      <c r="AD417" s="1">
        <v>225</v>
      </c>
      <c r="AE417" s="1">
        <f t="shared" si="210"/>
        <v>1361.7874999999995</v>
      </c>
      <c r="AF417" s="22">
        <f t="shared" si="228"/>
        <v>3890.8214285714271</v>
      </c>
      <c r="AG417" s="20"/>
      <c r="AH417" s="20"/>
      <c r="AI417" s="1">
        <v>1150</v>
      </c>
      <c r="AJ417" s="1">
        <v>3200</v>
      </c>
      <c r="AK417" s="1">
        <v>2350</v>
      </c>
      <c r="AL417" s="1">
        <f t="shared" si="236"/>
        <v>7982.0267857142862</v>
      </c>
      <c r="AM417" s="1">
        <f t="shared" si="235"/>
        <v>1162.2700000000004</v>
      </c>
      <c r="AN417" s="1">
        <f t="shared" si="229"/>
        <v>1452.8375000000005</v>
      </c>
      <c r="AO417" s="1">
        <v>240</v>
      </c>
      <c r="AP417" s="1">
        <v>45</v>
      </c>
      <c r="AQ417" s="1">
        <f t="shared" si="230"/>
        <v>1737.8375000000005</v>
      </c>
      <c r="AR417" s="22">
        <f t="shared" si="231"/>
        <v>4965.2500000000018</v>
      </c>
    </row>
    <row r="418" spans="2:44" x14ac:dyDescent="0.35">
      <c r="B418" s="3">
        <v>1150</v>
      </c>
      <c r="C418" s="21">
        <v>3300</v>
      </c>
      <c r="D418" s="4">
        <v>1255</v>
      </c>
      <c r="E418" s="6">
        <f t="shared" si="219"/>
        <v>4407.0669642857138</v>
      </c>
      <c r="F418" s="3">
        <f t="shared" si="232"/>
        <v>751.95000000000095</v>
      </c>
      <c r="G418" s="21">
        <f t="shared" si="221"/>
        <v>939.93750000000114</v>
      </c>
      <c r="H418" s="21">
        <v>215</v>
      </c>
      <c r="I418" s="4">
        <f t="shared" si="222"/>
        <v>1154.9375000000011</v>
      </c>
      <c r="J418" s="9">
        <f t="shared" si="223"/>
        <v>3299.8214285714321</v>
      </c>
      <c r="K418" s="20"/>
      <c r="L418" s="1"/>
      <c r="M418" s="1">
        <v>1150</v>
      </c>
      <c r="N418" s="1">
        <v>3300</v>
      </c>
      <c r="O418" s="1">
        <v>1560</v>
      </c>
      <c r="P418" s="1">
        <f t="shared" si="220"/>
        <v>5478.1071428571431</v>
      </c>
      <c r="Q418" s="1">
        <f t="shared" si="233"/>
        <v>967.55999999999926</v>
      </c>
      <c r="R418" s="1">
        <f t="shared" si="224"/>
        <v>1209.4499999999991</v>
      </c>
      <c r="S418" s="1">
        <v>220</v>
      </c>
      <c r="T418" s="1">
        <f t="shared" si="225"/>
        <v>1429.4499999999991</v>
      </c>
      <c r="U418" s="22">
        <f t="shared" si="226"/>
        <v>4084.1428571428551</v>
      </c>
      <c r="V418" s="1"/>
      <c r="W418" s="1"/>
      <c r="X418" s="1">
        <v>1150</v>
      </c>
      <c r="Y418" s="1">
        <v>3300</v>
      </c>
      <c r="Z418" s="1">
        <v>1880</v>
      </c>
      <c r="AA418" s="1">
        <f t="shared" si="237"/>
        <v>6601.8214285714284</v>
      </c>
      <c r="AB418" s="1">
        <f t="shared" si="234"/>
        <v>925.69999999999959</v>
      </c>
      <c r="AC418" s="1">
        <f t="shared" si="227"/>
        <v>1157.1249999999995</v>
      </c>
      <c r="AD418" s="1">
        <v>230</v>
      </c>
      <c r="AE418" s="1">
        <f t="shared" si="210"/>
        <v>1387.1249999999995</v>
      </c>
      <c r="AF418" s="22">
        <f t="shared" si="228"/>
        <v>3963.2142857142849</v>
      </c>
      <c r="AG418" s="20"/>
      <c r="AH418" s="20"/>
      <c r="AI418" s="1">
        <v>1150</v>
      </c>
      <c r="AJ418" s="1">
        <v>3300</v>
      </c>
      <c r="AK418" s="1">
        <v>2350</v>
      </c>
      <c r="AL418" s="1">
        <f t="shared" si="236"/>
        <v>8252.2767857142862</v>
      </c>
      <c r="AM418" s="1">
        <f t="shared" si="235"/>
        <v>1183.4100000000005</v>
      </c>
      <c r="AN418" s="1">
        <f t="shared" si="229"/>
        <v>1479.2625000000007</v>
      </c>
      <c r="AO418" s="1">
        <v>270</v>
      </c>
      <c r="AP418" s="1">
        <v>45</v>
      </c>
      <c r="AQ418" s="1">
        <f t="shared" si="230"/>
        <v>1794.2625000000007</v>
      </c>
      <c r="AR418" s="22">
        <f t="shared" si="231"/>
        <v>5126.4642857142881</v>
      </c>
    </row>
    <row r="419" spans="2:44" x14ac:dyDescent="0.35">
      <c r="B419" s="3">
        <v>1150</v>
      </c>
      <c r="C419" s="21">
        <v>3400</v>
      </c>
      <c r="D419" s="4">
        <v>1255</v>
      </c>
      <c r="E419" s="6">
        <f t="shared" si="219"/>
        <v>4551.3919642857145</v>
      </c>
      <c r="F419" s="3">
        <f t="shared" si="232"/>
        <v>764.64000000000101</v>
      </c>
      <c r="G419" s="21">
        <f t="shared" si="221"/>
        <v>955.80000000000132</v>
      </c>
      <c r="H419" s="21">
        <v>220</v>
      </c>
      <c r="I419" s="4">
        <f t="shared" si="222"/>
        <v>1175.8000000000013</v>
      </c>
      <c r="J419" s="9">
        <f t="shared" si="223"/>
        <v>3359.4285714285752</v>
      </c>
      <c r="K419" s="20"/>
      <c r="L419" s="1"/>
      <c r="M419" s="1">
        <v>1150</v>
      </c>
      <c r="N419" s="1">
        <v>3400</v>
      </c>
      <c r="O419" s="1">
        <v>1560</v>
      </c>
      <c r="P419" s="1">
        <f t="shared" si="220"/>
        <v>5657.5071428571437</v>
      </c>
      <c r="Q419" s="1">
        <f t="shared" si="233"/>
        <v>984.46999999999923</v>
      </c>
      <c r="R419" s="1">
        <f t="shared" si="224"/>
        <v>1230.587499999999</v>
      </c>
      <c r="S419" s="1">
        <v>220</v>
      </c>
      <c r="T419" s="1">
        <f t="shared" si="225"/>
        <v>1450.587499999999</v>
      </c>
      <c r="U419" s="22">
        <f t="shared" si="226"/>
        <v>4144.5357142857119</v>
      </c>
      <c r="V419" s="1"/>
      <c r="W419" s="1"/>
      <c r="X419" s="1">
        <v>1150</v>
      </c>
      <c r="Y419" s="1">
        <v>3400</v>
      </c>
      <c r="Z419" s="1">
        <v>1880</v>
      </c>
      <c r="AA419" s="1">
        <f t="shared" si="237"/>
        <v>6818.0214285714283</v>
      </c>
      <c r="AB419" s="1">
        <f t="shared" si="234"/>
        <v>941.96999999999957</v>
      </c>
      <c r="AC419" s="1">
        <f t="shared" si="227"/>
        <v>1177.4624999999994</v>
      </c>
      <c r="AD419" s="1">
        <v>230</v>
      </c>
      <c r="AE419" s="1">
        <f t="shared" si="210"/>
        <v>1407.4624999999994</v>
      </c>
      <c r="AF419" s="22">
        <f t="shared" si="228"/>
        <v>4021.3214285714271</v>
      </c>
      <c r="AG419" s="20"/>
      <c r="AH419" s="20"/>
      <c r="AI419" s="1">
        <v>1150</v>
      </c>
      <c r="AJ419" s="1">
        <v>3400</v>
      </c>
      <c r="AK419" s="1">
        <v>2350</v>
      </c>
      <c r="AL419" s="1">
        <f t="shared" si="236"/>
        <v>8522.5267857142862</v>
      </c>
      <c r="AM419" s="1">
        <f t="shared" si="235"/>
        <v>1204.5500000000006</v>
      </c>
      <c r="AN419" s="1">
        <f t="shared" si="229"/>
        <v>1505.6875000000009</v>
      </c>
      <c r="AO419" s="1">
        <v>280</v>
      </c>
      <c r="AP419" s="1">
        <v>45</v>
      </c>
      <c r="AQ419" s="1">
        <f t="shared" si="230"/>
        <v>1830.6875000000009</v>
      </c>
      <c r="AR419" s="22">
        <f t="shared" si="231"/>
        <v>5230.5357142857174</v>
      </c>
    </row>
    <row r="420" spans="2:44" x14ac:dyDescent="0.35">
      <c r="B420" s="3">
        <v>1150</v>
      </c>
      <c r="C420" s="21">
        <v>3500</v>
      </c>
      <c r="D420" s="4">
        <v>1255</v>
      </c>
      <c r="E420" s="6">
        <f t="shared" si="219"/>
        <v>4695.7169642857143</v>
      </c>
      <c r="F420" s="3">
        <f t="shared" si="232"/>
        <v>777.33000000000106</v>
      </c>
      <c r="G420" s="21">
        <f t="shared" si="221"/>
        <v>971.66250000000127</v>
      </c>
      <c r="H420" s="21">
        <v>220</v>
      </c>
      <c r="I420" s="4">
        <f t="shared" si="222"/>
        <v>1191.6625000000013</v>
      </c>
      <c r="J420" s="9">
        <f t="shared" si="223"/>
        <v>3404.7500000000036</v>
      </c>
      <c r="K420" s="20"/>
      <c r="L420" s="1"/>
      <c r="M420" s="1">
        <v>1150</v>
      </c>
      <c r="N420" s="1">
        <v>3500</v>
      </c>
      <c r="O420" s="1">
        <v>1560</v>
      </c>
      <c r="P420" s="1">
        <f t="shared" si="220"/>
        <v>5836.9071428571433</v>
      </c>
      <c r="Q420" s="1">
        <f t="shared" si="233"/>
        <v>1001.3799999999992</v>
      </c>
      <c r="R420" s="1">
        <f t="shared" si="224"/>
        <v>1251.724999999999</v>
      </c>
      <c r="S420" s="1">
        <v>220</v>
      </c>
      <c r="T420" s="1">
        <f t="shared" si="225"/>
        <v>1471.724999999999</v>
      </c>
      <c r="U420" s="22">
        <f t="shared" si="226"/>
        <v>4204.9285714285688</v>
      </c>
      <c r="V420" s="1"/>
      <c r="W420" s="1"/>
      <c r="X420" s="1">
        <v>1150</v>
      </c>
      <c r="Y420" s="1">
        <v>3500</v>
      </c>
      <c r="Z420" s="1">
        <v>1880</v>
      </c>
      <c r="AA420" s="1">
        <f t="shared" si="237"/>
        <v>7034.2214285714281</v>
      </c>
      <c r="AB420" s="1">
        <f t="shared" si="234"/>
        <v>958.23999999999955</v>
      </c>
      <c r="AC420" s="1">
        <f t="shared" si="227"/>
        <v>1197.7999999999995</v>
      </c>
      <c r="AD420" s="1">
        <v>235</v>
      </c>
      <c r="AE420" s="1">
        <f t="shared" si="210"/>
        <v>1432.7999999999995</v>
      </c>
      <c r="AF420" s="22">
        <f t="shared" si="228"/>
        <v>4093.7142857142844</v>
      </c>
      <c r="AG420" s="20"/>
      <c r="AH420" s="20"/>
      <c r="AI420" s="1">
        <v>1150</v>
      </c>
      <c r="AJ420" s="1">
        <v>3500</v>
      </c>
      <c r="AK420" s="1">
        <v>2350</v>
      </c>
      <c r="AL420" s="1">
        <f t="shared" si="236"/>
        <v>8792.7767857142862</v>
      </c>
      <c r="AM420" s="1">
        <f t="shared" si="235"/>
        <v>1225.6900000000007</v>
      </c>
      <c r="AN420" s="1">
        <f t="shared" si="229"/>
        <v>1532.1125000000009</v>
      </c>
      <c r="AO420" s="1">
        <v>280</v>
      </c>
      <c r="AP420" s="1">
        <v>45</v>
      </c>
      <c r="AQ420" s="1">
        <f t="shared" si="230"/>
        <v>1857.1125000000009</v>
      </c>
      <c r="AR420" s="22">
        <f t="shared" si="231"/>
        <v>5306.0357142857174</v>
      </c>
    </row>
    <row r="421" spans="2:44" x14ac:dyDescent="0.35">
      <c r="B421" s="3">
        <v>1150</v>
      </c>
      <c r="C421" s="21">
        <v>3600</v>
      </c>
      <c r="D421" s="4">
        <v>1255</v>
      </c>
      <c r="E421" s="6">
        <f t="shared" si="219"/>
        <v>4840.0419642857141</v>
      </c>
      <c r="F421" s="3">
        <f t="shared" si="232"/>
        <v>790.02000000000112</v>
      </c>
      <c r="G421" s="21">
        <f t="shared" si="221"/>
        <v>987.52500000000146</v>
      </c>
      <c r="H421" s="21">
        <v>220</v>
      </c>
      <c r="I421" s="4">
        <f t="shared" si="222"/>
        <v>1207.5250000000015</v>
      </c>
      <c r="J421" s="9">
        <f t="shared" si="223"/>
        <v>3450.071428571433</v>
      </c>
      <c r="K421" s="20"/>
      <c r="L421" s="1"/>
      <c r="M421" s="1">
        <v>1150</v>
      </c>
      <c r="N421" s="1">
        <v>3600</v>
      </c>
      <c r="O421" s="1">
        <v>1560</v>
      </c>
      <c r="P421" s="1">
        <f t="shared" si="220"/>
        <v>6016.3071428571438</v>
      </c>
      <c r="Q421" s="1">
        <f t="shared" si="233"/>
        <v>1018.2899999999992</v>
      </c>
      <c r="R421" s="1">
        <f t="shared" si="224"/>
        <v>1272.862499999999</v>
      </c>
      <c r="S421" s="1">
        <v>220</v>
      </c>
      <c r="T421" s="1">
        <f t="shared" si="225"/>
        <v>1492.862499999999</v>
      </c>
      <c r="U421" s="22">
        <f t="shared" si="226"/>
        <v>4265.3214285714257</v>
      </c>
      <c r="V421" s="1"/>
      <c r="W421" s="1"/>
      <c r="X421" s="1">
        <v>1150</v>
      </c>
      <c r="Y421" s="1">
        <v>3600</v>
      </c>
      <c r="Z421" s="1">
        <v>1880</v>
      </c>
      <c r="AA421" s="1">
        <f t="shared" si="237"/>
        <v>7250.4214285714279</v>
      </c>
      <c r="AB421" s="1">
        <f t="shared" si="234"/>
        <v>974.50999999999954</v>
      </c>
      <c r="AC421" s="1">
        <f t="shared" si="227"/>
        <v>1218.1374999999994</v>
      </c>
      <c r="AD421" s="1">
        <v>235</v>
      </c>
      <c r="AE421" s="1">
        <f t="shared" si="210"/>
        <v>1453.1374999999994</v>
      </c>
      <c r="AF421" s="22">
        <f t="shared" si="228"/>
        <v>4151.8214285714266</v>
      </c>
      <c r="AG421" s="20"/>
      <c r="AH421" s="20"/>
      <c r="AI421" s="1">
        <v>1150</v>
      </c>
      <c r="AJ421" s="1">
        <v>3600</v>
      </c>
      <c r="AK421" s="1">
        <v>2350</v>
      </c>
      <c r="AL421" s="1">
        <f t="shared" si="236"/>
        <v>9063.0267857142862</v>
      </c>
      <c r="AM421" s="1">
        <f t="shared" si="235"/>
        <v>1246.8300000000008</v>
      </c>
      <c r="AN421" s="1">
        <f t="shared" si="229"/>
        <v>1558.537500000001</v>
      </c>
      <c r="AO421" s="1">
        <v>290</v>
      </c>
      <c r="AP421" s="1">
        <v>45</v>
      </c>
      <c r="AQ421" s="1">
        <f t="shared" si="230"/>
        <v>1893.537500000001</v>
      </c>
      <c r="AR421" s="22">
        <f t="shared" si="231"/>
        <v>5410.1071428571458</v>
      </c>
    </row>
    <row r="422" spans="2:44" x14ac:dyDescent="0.35">
      <c r="B422" s="3">
        <v>1150</v>
      </c>
      <c r="C422" s="21">
        <v>3700</v>
      </c>
      <c r="D422" s="4">
        <v>1255</v>
      </c>
      <c r="E422" s="6">
        <f t="shared" si="219"/>
        <v>4984.3669642857139</v>
      </c>
      <c r="F422" s="3">
        <f t="shared" si="232"/>
        <v>802.71000000000117</v>
      </c>
      <c r="G422" s="21">
        <f t="shared" si="221"/>
        <v>1003.3875000000014</v>
      </c>
      <c r="H422" s="21">
        <v>220</v>
      </c>
      <c r="I422" s="4">
        <f t="shared" si="222"/>
        <v>1223.3875000000014</v>
      </c>
      <c r="J422" s="9">
        <f t="shared" si="223"/>
        <v>3495.3928571428614</v>
      </c>
      <c r="K422" s="20"/>
      <c r="L422" s="1"/>
      <c r="M422" s="1">
        <v>1150</v>
      </c>
      <c r="N422" s="1">
        <v>3700</v>
      </c>
      <c r="O422" s="1">
        <v>1560</v>
      </c>
      <c r="P422" s="1">
        <f t="shared" si="220"/>
        <v>6195.7071428571435</v>
      </c>
      <c r="Q422" s="1">
        <f t="shared" si="233"/>
        <v>1035.1999999999991</v>
      </c>
      <c r="R422" s="1">
        <f t="shared" si="224"/>
        <v>1293.9999999999989</v>
      </c>
      <c r="S422" s="1">
        <v>220</v>
      </c>
      <c r="T422" s="1">
        <f t="shared" si="225"/>
        <v>1513.9999999999989</v>
      </c>
      <c r="U422" s="22">
        <f t="shared" si="226"/>
        <v>4325.7142857142826</v>
      </c>
      <c r="V422" s="1"/>
      <c r="W422" s="1"/>
      <c r="X422" s="1">
        <v>1150</v>
      </c>
      <c r="Y422" s="1">
        <v>3700</v>
      </c>
      <c r="Z422" s="1">
        <v>1880</v>
      </c>
      <c r="AA422" s="1">
        <f t="shared" si="237"/>
        <v>7466.6214285714286</v>
      </c>
      <c r="AB422" s="1">
        <f t="shared" si="234"/>
        <v>990.77999999999952</v>
      </c>
      <c r="AC422" s="1">
        <f t="shared" si="227"/>
        <v>1238.4749999999995</v>
      </c>
      <c r="AD422" s="1">
        <v>235</v>
      </c>
      <c r="AE422" s="1">
        <f t="shared" si="210"/>
        <v>1473.4749999999995</v>
      </c>
      <c r="AF422" s="22">
        <f t="shared" si="228"/>
        <v>4209.9285714285697</v>
      </c>
      <c r="AG422" s="20"/>
      <c r="AH422" s="20"/>
      <c r="AI422" s="1">
        <v>1150</v>
      </c>
      <c r="AJ422" s="1">
        <v>3700</v>
      </c>
      <c r="AK422" s="1">
        <v>2350</v>
      </c>
      <c r="AL422" s="1">
        <f t="shared" si="236"/>
        <v>9333.2767857142862</v>
      </c>
      <c r="AM422" s="1">
        <f t="shared" si="235"/>
        <v>1267.9700000000009</v>
      </c>
      <c r="AN422" s="1">
        <f t="shared" si="229"/>
        <v>1584.9625000000012</v>
      </c>
      <c r="AO422" s="1">
        <v>290</v>
      </c>
      <c r="AP422" s="1">
        <v>45</v>
      </c>
      <c r="AQ422" s="1">
        <f t="shared" si="230"/>
        <v>1919.9625000000012</v>
      </c>
      <c r="AR422" s="22">
        <f t="shared" si="231"/>
        <v>5485.6071428571468</v>
      </c>
    </row>
    <row r="423" spans="2:44" x14ac:dyDescent="0.35">
      <c r="B423" s="3">
        <v>1150</v>
      </c>
      <c r="C423" s="21">
        <v>3800</v>
      </c>
      <c r="D423" s="4">
        <v>1255</v>
      </c>
      <c r="E423" s="6">
        <f t="shared" si="219"/>
        <v>5128.6919642857138</v>
      </c>
      <c r="F423" s="3">
        <f t="shared" si="232"/>
        <v>815.40000000000123</v>
      </c>
      <c r="G423" s="21">
        <f t="shared" si="221"/>
        <v>1019.2500000000016</v>
      </c>
      <c r="H423" s="21">
        <v>220</v>
      </c>
      <c r="I423" s="4">
        <f t="shared" si="222"/>
        <v>1239.2500000000016</v>
      </c>
      <c r="J423" s="9">
        <f t="shared" si="223"/>
        <v>3540.7142857142903</v>
      </c>
      <c r="K423" s="20"/>
      <c r="L423" s="1"/>
      <c r="M423" s="1">
        <v>1150</v>
      </c>
      <c r="N423" s="1">
        <v>3800</v>
      </c>
      <c r="O423" s="1">
        <v>1560</v>
      </c>
      <c r="P423" s="1">
        <f t="shared" si="220"/>
        <v>6375.1071428571431</v>
      </c>
      <c r="Q423" s="1">
        <f t="shared" si="233"/>
        <v>1052.1099999999992</v>
      </c>
      <c r="R423" s="1">
        <f t="shared" si="224"/>
        <v>1315.1374999999989</v>
      </c>
      <c r="S423" s="1">
        <v>220</v>
      </c>
      <c r="T423" s="1">
        <f t="shared" si="225"/>
        <v>1535.1374999999989</v>
      </c>
      <c r="U423" s="22">
        <f t="shared" si="226"/>
        <v>4386.1071428571404</v>
      </c>
      <c r="V423" s="1"/>
      <c r="W423" s="1"/>
      <c r="X423" s="1">
        <v>1150</v>
      </c>
      <c r="Y423" s="1">
        <v>3800</v>
      </c>
      <c r="Z423" s="1">
        <v>1880</v>
      </c>
      <c r="AA423" s="1">
        <f t="shared" si="237"/>
        <v>7682.8214285714284</v>
      </c>
      <c r="AB423" s="1">
        <f t="shared" si="234"/>
        <v>1007.0499999999995</v>
      </c>
      <c r="AC423" s="1">
        <f t="shared" si="227"/>
        <v>1258.8124999999993</v>
      </c>
      <c r="AD423" s="1">
        <v>235</v>
      </c>
      <c r="AE423" s="1">
        <f>SUM(AC423:AD423)</f>
        <v>1493.8124999999993</v>
      </c>
      <c r="AF423" s="22">
        <f t="shared" si="228"/>
        <v>4268.0357142857129</v>
      </c>
      <c r="AG423" s="20"/>
      <c r="AH423" s="20"/>
      <c r="AI423" s="1">
        <v>1150</v>
      </c>
      <c r="AJ423" s="1">
        <v>3800</v>
      </c>
      <c r="AK423" s="1">
        <v>2350</v>
      </c>
      <c r="AL423" s="1">
        <f t="shared" si="236"/>
        <v>9603.5267857142862</v>
      </c>
      <c r="AM423" s="1">
        <f t="shared" si="235"/>
        <v>1289.110000000001</v>
      </c>
      <c r="AN423" s="1">
        <f t="shared" si="229"/>
        <v>1611.3875000000012</v>
      </c>
      <c r="AO423" s="1">
        <v>290</v>
      </c>
      <c r="AP423" s="1">
        <v>45</v>
      </c>
      <c r="AQ423" s="1">
        <f t="shared" si="230"/>
        <v>1946.3875000000012</v>
      </c>
      <c r="AR423" s="22">
        <f t="shared" si="231"/>
        <v>5561.1071428571468</v>
      </c>
    </row>
    <row r="424" spans="2:44" x14ac:dyDescent="0.35">
      <c r="B424" s="3">
        <v>1150</v>
      </c>
      <c r="C424" s="21">
        <v>3900</v>
      </c>
      <c r="D424" s="4">
        <v>1255</v>
      </c>
      <c r="E424" s="6">
        <f t="shared" si="219"/>
        <v>5273.0169642857145</v>
      </c>
      <c r="F424" s="3">
        <f t="shared" si="232"/>
        <v>828.09000000000128</v>
      </c>
      <c r="G424" s="21">
        <f t="shared" si="221"/>
        <v>1035.1125000000015</v>
      </c>
      <c r="H424" s="21">
        <v>220</v>
      </c>
      <c r="I424" s="4">
        <f t="shared" si="222"/>
        <v>1255.1125000000015</v>
      </c>
      <c r="J424" s="9">
        <f t="shared" si="223"/>
        <v>3586.0357142857188</v>
      </c>
      <c r="K424" s="20"/>
      <c r="L424" s="1"/>
      <c r="M424" s="1">
        <v>1150</v>
      </c>
      <c r="N424" s="1">
        <v>3900</v>
      </c>
      <c r="O424" s="1">
        <v>1560</v>
      </c>
      <c r="P424" s="1">
        <f t="shared" si="220"/>
        <v>6554.5071428571437</v>
      </c>
      <c r="Q424" s="1">
        <f t="shared" si="233"/>
        <v>1069.0199999999993</v>
      </c>
      <c r="R424" s="1">
        <f t="shared" si="224"/>
        <v>1336.2749999999992</v>
      </c>
      <c r="S424" s="1">
        <v>220</v>
      </c>
      <c r="T424" s="1">
        <f t="shared" si="225"/>
        <v>1556.2749999999992</v>
      </c>
      <c r="U424" s="22">
        <f t="shared" si="226"/>
        <v>4446.4999999999982</v>
      </c>
      <c r="V424" s="1"/>
      <c r="W424" s="1"/>
      <c r="X424" s="1">
        <v>1150</v>
      </c>
      <c r="Y424" s="1">
        <v>3900</v>
      </c>
      <c r="Z424" s="1">
        <v>1880</v>
      </c>
      <c r="AA424" s="1">
        <f t="shared" si="237"/>
        <v>7899.0214285714283</v>
      </c>
      <c r="AB424" s="1">
        <f t="shared" si="234"/>
        <v>1023.3199999999995</v>
      </c>
      <c r="AC424" s="1">
        <f t="shared" si="227"/>
        <v>1279.1499999999994</v>
      </c>
      <c r="AD424" s="1">
        <v>235</v>
      </c>
      <c r="AE424" s="1">
        <f>SUM(AC424:AD424)</f>
        <v>1514.1499999999994</v>
      </c>
      <c r="AF424" s="22">
        <f t="shared" si="228"/>
        <v>4326.142857142856</v>
      </c>
      <c r="AG424" s="20"/>
      <c r="AH424" s="20"/>
      <c r="AI424" s="1">
        <v>1150</v>
      </c>
      <c r="AJ424" s="1">
        <v>3900</v>
      </c>
      <c r="AK424" s="1">
        <v>2350</v>
      </c>
      <c r="AL424" s="1">
        <f t="shared" si="236"/>
        <v>9873.7767857142862</v>
      </c>
      <c r="AM424" s="1">
        <f t="shared" si="235"/>
        <v>1310.2500000000011</v>
      </c>
      <c r="AN424" s="1">
        <f t="shared" si="229"/>
        <v>1637.8125000000014</v>
      </c>
      <c r="AO424" s="1">
        <v>290</v>
      </c>
      <c r="AP424" s="1">
        <v>45</v>
      </c>
      <c r="AQ424" s="1">
        <f t="shared" si="230"/>
        <v>1972.8125000000014</v>
      </c>
      <c r="AR424" s="22">
        <f t="shared" si="231"/>
        <v>5636.6071428571468</v>
      </c>
    </row>
    <row r="425" spans="2:44" x14ac:dyDescent="0.35">
      <c r="B425" s="25">
        <v>1150</v>
      </c>
      <c r="C425" s="26">
        <v>4000</v>
      </c>
      <c r="D425" s="5">
        <v>1255</v>
      </c>
      <c r="E425" s="7">
        <f t="shared" si="219"/>
        <v>5417.3419642857143</v>
      </c>
      <c r="F425" s="25">
        <f t="shared" si="232"/>
        <v>840.78000000000134</v>
      </c>
      <c r="G425" s="21">
        <f t="shared" si="221"/>
        <v>1050.9750000000017</v>
      </c>
      <c r="H425" s="26">
        <v>220</v>
      </c>
      <c r="I425" s="4">
        <f t="shared" si="222"/>
        <v>1270.9750000000017</v>
      </c>
      <c r="J425" s="9">
        <f t="shared" si="223"/>
        <v>3631.3571428571481</v>
      </c>
      <c r="K425" s="20"/>
      <c r="L425" s="1"/>
      <c r="M425" s="1">
        <v>1150</v>
      </c>
      <c r="N425" s="1">
        <v>4000</v>
      </c>
      <c r="O425" s="1">
        <v>1560</v>
      </c>
      <c r="P425" s="1">
        <f t="shared" si="220"/>
        <v>6733.9071428571433</v>
      </c>
      <c r="Q425" s="1">
        <f t="shared" si="233"/>
        <v>1085.9299999999994</v>
      </c>
      <c r="R425" s="1">
        <f t="shared" si="224"/>
        <v>1357.4124999999992</v>
      </c>
      <c r="S425" s="1">
        <v>220</v>
      </c>
      <c r="T425" s="1">
        <f t="shared" si="225"/>
        <v>1577.4124999999992</v>
      </c>
      <c r="U425" s="22">
        <f t="shared" si="226"/>
        <v>4506.8928571428551</v>
      </c>
      <c r="V425" s="1"/>
      <c r="W425" s="1"/>
      <c r="X425" s="1">
        <v>1150</v>
      </c>
      <c r="Y425" s="1">
        <v>4000</v>
      </c>
      <c r="Z425" s="1">
        <v>1880</v>
      </c>
      <c r="AA425" s="1">
        <f t="shared" si="237"/>
        <v>8115.2214285714281</v>
      </c>
      <c r="AB425" s="1">
        <f t="shared" si="234"/>
        <v>1039.5899999999995</v>
      </c>
      <c r="AC425" s="1">
        <f t="shared" si="227"/>
        <v>1299.4874999999993</v>
      </c>
      <c r="AD425" s="1">
        <v>240</v>
      </c>
      <c r="AE425" s="1">
        <f>SUM(AC425:AD425)</f>
        <v>1539.4874999999993</v>
      </c>
      <c r="AF425" s="22">
        <f t="shared" si="228"/>
        <v>4398.5357142857129</v>
      </c>
      <c r="AG425" s="20"/>
      <c r="AH425" s="20"/>
      <c r="AI425" s="1">
        <v>1150</v>
      </c>
      <c r="AJ425" s="1">
        <v>4000</v>
      </c>
      <c r="AK425" s="1">
        <v>2350</v>
      </c>
      <c r="AL425" s="1">
        <f t="shared" si="236"/>
        <v>10144.026785714286</v>
      </c>
      <c r="AM425" s="1">
        <f t="shared" si="235"/>
        <v>1331.3900000000012</v>
      </c>
      <c r="AN425" s="1">
        <f t="shared" si="229"/>
        <v>1664.2375000000015</v>
      </c>
      <c r="AO425" s="1">
        <v>300</v>
      </c>
      <c r="AP425" s="1">
        <v>45</v>
      </c>
      <c r="AQ425" s="1">
        <f t="shared" si="230"/>
        <v>2009.2375000000015</v>
      </c>
      <c r="AR425" s="22">
        <f t="shared" si="231"/>
        <v>5740.6785714285761</v>
      </c>
    </row>
    <row r="426" spans="2:44" x14ac:dyDescent="0.35">
      <c r="K426" s="19"/>
      <c r="AG426" s="8"/>
      <c r="AH426" s="8"/>
    </row>
    <row r="427" spans="2:44" x14ac:dyDescent="0.35">
      <c r="K427" s="19"/>
      <c r="AG427" s="8"/>
      <c r="AH427" s="8"/>
    </row>
    <row r="428" spans="2:44" x14ac:dyDescent="0.35">
      <c r="B428" t="s">
        <v>11</v>
      </c>
      <c r="C428" t="s">
        <v>17</v>
      </c>
      <c r="K428" s="19"/>
      <c r="AG428" s="8"/>
      <c r="AH428" s="8"/>
    </row>
    <row r="429" spans="2:44" x14ac:dyDescent="0.35">
      <c r="B429" t="s">
        <v>13</v>
      </c>
      <c r="C429" t="s">
        <v>18</v>
      </c>
    </row>
    <row r="430" spans="2:44" x14ac:dyDescent="0.35">
      <c r="C430" s="29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0D02-195F-436A-ABC7-F21F99D2C3AE}">
  <dimension ref="A1"/>
  <sheetViews>
    <sheetView workbookViewId="0">
      <selection activeCell="D19" sqref="D19"/>
    </sheetView>
  </sheetViews>
  <sheetFormatPr defaultRowHeight="14.5" x14ac:dyDescent="0.35"/>
  <cols>
    <col min="3" max="3" width="19.7265625" bestFit="1" customWidth="1"/>
    <col min="4" max="4" width="90.36328125" bestFit="1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Slim Pricing</vt:lpstr>
      <vt:lpstr>Calcs</vt:lpstr>
      <vt:lpstr>Aquaplate SLim</vt:lpstr>
      <vt:lpstr>304 Slim</vt:lpstr>
      <vt:lpstr>316 Slim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Reading</dc:creator>
  <cp:lastModifiedBy>col mccowan</cp:lastModifiedBy>
  <dcterms:created xsi:type="dcterms:W3CDTF">2018-10-15T23:09:24Z</dcterms:created>
  <dcterms:modified xsi:type="dcterms:W3CDTF">2019-07-12T01:56:53Z</dcterms:modified>
</cp:coreProperties>
</file>